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TO\Downloads\"/>
    </mc:Choice>
  </mc:AlternateContent>
  <xr:revisionPtr revIDLastSave="0" documentId="13_ncr:1_{320B1EB1-171F-4C72-9A89-A8330C5FA8BE}" xr6:coauthVersionLast="47" xr6:coauthVersionMax="47" xr10:uidLastSave="{00000000-0000-0000-0000-000000000000}"/>
  <bookViews>
    <workbookView xWindow="-120" yWindow="-120" windowWidth="29040" windowHeight="15720" firstSheet="8" activeTab="12" xr2:uid="{C903BE6C-8061-49CA-8602-76D8716F5F43}"/>
  </bookViews>
  <sheets>
    <sheet name="ReturnData" sheetId="1" r:id="rId1"/>
    <sheet name="Momentum Signal" sheetId="2" r:id="rId2"/>
    <sheet name="Monthly Ranks" sheetId="3" r:id="rId3"/>
    <sheet name="HighMomentumPortfolio" sheetId="4" r:id="rId4"/>
    <sheet name="LowMomentumPortfolio" sheetId="5" r:id="rId5"/>
    <sheet name="Drawdown" sheetId="7" r:id="rId6"/>
    <sheet name="Leverage" sheetId="8" r:id="rId7"/>
    <sheet name="Single Factor Regression Graph" sheetId="16" r:id="rId8"/>
    <sheet name="Single Factor Regression" sheetId="9" r:id="rId9"/>
    <sheet name="Optimal Market and Longshort Po" sheetId="11" r:id="rId10"/>
    <sheet name="Correlation Table" sheetId="12" r:id="rId11"/>
    <sheet name="Sheet10" sheetId="17" r:id="rId12"/>
    <sheet name="Sheet11" sheetId="18" r:id="rId13"/>
    <sheet name="Multi Factor Regression " sheetId="13" r:id="rId14"/>
    <sheet name="Other Factor Returns" sheetId="6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3" l="1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301" i="13"/>
  <c r="G302" i="13"/>
  <c r="G303" i="13"/>
  <c r="G304" i="13"/>
  <c r="G305" i="13"/>
  <c r="G306" i="13"/>
  <c r="G307" i="13"/>
  <c r="G308" i="13"/>
  <c r="G309" i="13"/>
  <c r="G310" i="13"/>
  <c r="G311" i="13"/>
  <c r="G312" i="13"/>
  <c r="G313" i="13"/>
  <c r="G314" i="13"/>
  <c r="G315" i="13"/>
  <c r="G316" i="13"/>
  <c r="G317" i="13"/>
  <c r="G318" i="13"/>
  <c r="G319" i="13"/>
  <c r="G320" i="13"/>
  <c r="G321" i="13"/>
  <c r="G322" i="13"/>
  <c r="G323" i="13"/>
  <c r="G324" i="13"/>
  <c r="G325" i="13"/>
  <c r="G326" i="13"/>
  <c r="G327" i="13"/>
  <c r="G328" i="13"/>
  <c r="G329" i="13"/>
  <c r="G330" i="13"/>
  <c r="G331" i="13"/>
  <c r="G332" i="13"/>
  <c r="G333" i="13"/>
  <c r="G334" i="13"/>
  <c r="G335" i="13"/>
  <c r="G336" i="13"/>
  <c r="G337" i="13"/>
  <c r="G338" i="13"/>
  <c r="G339" i="13"/>
  <c r="G340" i="13"/>
  <c r="G341" i="13"/>
  <c r="G342" i="13"/>
  <c r="G343" i="13"/>
  <c r="G344" i="13"/>
  <c r="G345" i="13"/>
  <c r="G346" i="13"/>
  <c r="G347" i="13"/>
  <c r="G348" i="13"/>
  <c r="G349" i="13"/>
  <c r="G350" i="13"/>
  <c r="G351" i="13"/>
  <c r="G352" i="13"/>
  <c r="G353" i="13"/>
  <c r="G354" i="13"/>
  <c r="G355" i="13"/>
  <c r="G356" i="13"/>
  <c r="G357" i="13"/>
  <c r="G358" i="13"/>
  <c r="G359" i="13"/>
  <c r="G360" i="13"/>
  <c r="G361" i="13"/>
  <c r="G362" i="13"/>
  <c r="G363" i="13"/>
  <c r="G364" i="13"/>
  <c r="G365" i="13"/>
  <c r="G366" i="13"/>
  <c r="G367" i="13"/>
  <c r="G368" i="13"/>
  <c r="G369" i="13"/>
  <c r="G370" i="13"/>
  <c r="G371" i="13"/>
  <c r="G372" i="13"/>
  <c r="G373" i="13"/>
  <c r="G374" i="13"/>
  <c r="G375" i="13"/>
  <c r="G376" i="13"/>
  <c r="G377" i="13"/>
  <c r="G378" i="13"/>
  <c r="G379" i="13"/>
  <c r="G380" i="13"/>
  <c r="G381" i="13"/>
  <c r="G382" i="13"/>
  <c r="G383" i="13"/>
  <c r="G384" i="13"/>
  <c r="G385" i="13"/>
  <c r="G386" i="13"/>
  <c r="G387" i="13"/>
  <c r="G388" i="13"/>
  <c r="G389" i="13"/>
  <c r="G390" i="13"/>
  <c r="G391" i="13"/>
  <c r="G392" i="13"/>
  <c r="G393" i="13"/>
  <c r="G394" i="13"/>
  <c r="G395" i="13"/>
  <c r="G396" i="13"/>
  <c r="G397" i="13"/>
  <c r="G398" i="13"/>
  <c r="G399" i="13"/>
  <c r="G400" i="13"/>
  <c r="G401" i="13"/>
  <c r="G402" i="13"/>
  <c r="G403" i="13"/>
  <c r="G404" i="13"/>
  <c r="G405" i="13"/>
  <c r="G406" i="13"/>
  <c r="G407" i="13"/>
  <c r="G408" i="13"/>
  <c r="G409" i="13"/>
  <c r="G410" i="13"/>
  <c r="G411" i="13"/>
  <c r="G412" i="13"/>
  <c r="G413" i="13"/>
  <c r="G414" i="13"/>
  <c r="G415" i="13"/>
  <c r="G416" i="13"/>
  <c r="G417" i="13"/>
  <c r="G418" i="13"/>
  <c r="G419" i="13"/>
  <c r="G420" i="13"/>
  <c r="G421" i="13"/>
  <c r="G422" i="13"/>
  <c r="G423" i="13"/>
  <c r="G424" i="13"/>
  <c r="G425" i="13"/>
  <c r="G426" i="13"/>
  <c r="G427" i="13"/>
  <c r="G428" i="13"/>
  <c r="G429" i="13"/>
  <c r="G430" i="13"/>
  <c r="G431" i="13"/>
  <c r="G432" i="13"/>
  <c r="G433" i="13"/>
  <c r="G434" i="13"/>
  <c r="G435" i="13"/>
  <c r="G436" i="13"/>
  <c r="G437" i="13"/>
  <c r="G438" i="13"/>
  <c r="G439" i="13"/>
  <c r="G440" i="13"/>
  <c r="G441" i="13"/>
  <c r="G442" i="13"/>
  <c r="G443" i="13"/>
  <c r="G444" i="13"/>
  <c r="G445" i="13"/>
  <c r="G446" i="13"/>
  <c r="G447" i="13"/>
  <c r="G448" i="13"/>
  <c r="G449" i="13"/>
  <c r="G450" i="13"/>
  <c r="G451" i="13"/>
  <c r="G452" i="13"/>
  <c r="G453" i="13"/>
  <c r="G454" i="13"/>
  <c r="G455" i="13"/>
  <c r="G456" i="13"/>
  <c r="G457" i="13"/>
  <c r="G458" i="13"/>
  <c r="G459" i="13"/>
  <c r="G460" i="13"/>
  <c r="G461" i="13"/>
  <c r="G462" i="13"/>
  <c r="G463" i="13"/>
  <c r="G464" i="13"/>
  <c r="G465" i="13"/>
  <c r="G466" i="13"/>
  <c r="G467" i="13"/>
  <c r="G468" i="13"/>
  <c r="G469" i="13"/>
  <c r="G470" i="13"/>
  <c r="G471" i="13"/>
  <c r="G472" i="13"/>
  <c r="G473" i="13"/>
  <c r="G474" i="13"/>
  <c r="G475" i="13"/>
  <c r="G476" i="13"/>
  <c r="G477" i="13"/>
  <c r="G478" i="13"/>
  <c r="G479" i="13"/>
  <c r="G480" i="13"/>
  <c r="G481" i="13"/>
  <c r="G482" i="13"/>
  <c r="G483" i="13"/>
  <c r="G484" i="13"/>
  <c r="G485" i="13"/>
  <c r="G486" i="13"/>
  <c r="G487" i="13"/>
  <c r="G488" i="13"/>
  <c r="G489" i="13"/>
  <c r="G490" i="13"/>
  <c r="G491" i="13"/>
  <c r="G492" i="13"/>
  <c r="G493" i="13"/>
  <c r="G494" i="13"/>
  <c r="G495" i="13"/>
  <c r="G496" i="13"/>
  <c r="G497" i="13"/>
  <c r="G498" i="13"/>
  <c r="G499" i="13"/>
  <c r="G500" i="13"/>
  <c r="G501" i="13"/>
  <c r="G502" i="13"/>
  <c r="G503" i="13"/>
  <c r="G504" i="13"/>
  <c r="G505" i="13"/>
  <c r="G506" i="13"/>
  <c r="G507" i="13"/>
  <c r="G508" i="13"/>
  <c r="G509" i="13"/>
  <c r="G510" i="13"/>
  <c r="G511" i="13"/>
  <c r="G512" i="13"/>
  <c r="G513" i="13"/>
  <c r="G514" i="13"/>
  <c r="G515" i="13"/>
  <c r="G516" i="13"/>
  <c r="G517" i="13"/>
  <c r="G518" i="13"/>
  <c r="G519" i="13"/>
  <c r="G520" i="13"/>
  <c r="G521" i="13"/>
  <c r="G522" i="13"/>
  <c r="G523" i="13"/>
  <c r="G524" i="13"/>
  <c r="G525" i="13"/>
  <c r="G526" i="13"/>
  <c r="G527" i="13"/>
  <c r="G528" i="13"/>
  <c r="G529" i="13"/>
  <c r="G530" i="13"/>
  <c r="G531" i="13"/>
  <c r="G532" i="13"/>
  <c r="G533" i="13"/>
  <c r="G534" i="13"/>
  <c r="G535" i="13"/>
  <c r="G536" i="13"/>
  <c r="G537" i="13"/>
  <c r="G538" i="13"/>
  <c r="G539" i="13"/>
  <c r="G540" i="13"/>
  <c r="G541" i="13"/>
  <c r="G542" i="13"/>
  <c r="G543" i="13"/>
  <c r="G544" i="13"/>
  <c r="G545" i="13"/>
  <c r="G546" i="13"/>
  <c r="G547" i="13"/>
  <c r="G548" i="13"/>
  <c r="G549" i="13"/>
  <c r="G550" i="13"/>
  <c r="G551" i="13"/>
  <c r="G552" i="13"/>
  <c r="G553" i="13"/>
  <c r="G554" i="13"/>
  <c r="G555" i="13"/>
  <c r="G556" i="13"/>
  <c r="G557" i="13"/>
  <c r="G558" i="13"/>
  <c r="G559" i="13"/>
  <c r="G560" i="13"/>
  <c r="G561" i="13"/>
  <c r="G562" i="13"/>
  <c r="G563" i="13"/>
  <c r="G564" i="13"/>
  <c r="G565" i="13"/>
  <c r="G566" i="13"/>
  <c r="G567" i="13"/>
  <c r="G568" i="13"/>
  <c r="G569" i="13"/>
  <c r="G570" i="13"/>
  <c r="G571" i="13"/>
  <c r="G572" i="13"/>
  <c r="G573" i="13"/>
  <c r="G574" i="13"/>
  <c r="G575" i="13"/>
  <c r="G576" i="13"/>
  <c r="G577" i="13"/>
  <c r="G578" i="13"/>
  <c r="G579" i="13"/>
  <c r="G580" i="13"/>
  <c r="G581" i="13"/>
  <c r="G582" i="13"/>
  <c r="G583" i="13"/>
  <c r="G584" i="13"/>
  <c r="G585" i="13"/>
  <c r="G586" i="13"/>
  <c r="G587" i="13"/>
  <c r="G588" i="13"/>
  <c r="G589" i="13"/>
  <c r="G590" i="13"/>
  <c r="G591" i="13"/>
  <c r="G592" i="13"/>
  <c r="G593" i="13"/>
  <c r="G594" i="13"/>
  <c r="G595" i="13"/>
  <c r="G596" i="13"/>
  <c r="G597" i="13"/>
  <c r="G598" i="13"/>
  <c r="G599" i="13"/>
  <c r="G600" i="13"/>
  <c r="G601" i="13"/>
  <c r="G2" i="13"/>
  <c r="J2" i="12"/>
  <c r="K2" i="12"/>
  <c r="L2" i="12"/>
  <c r="M2" i="12"/>
  <c r="E7" i="11"/>
  <c r="E6" i="11"/>
  <c r="E5" i="11"/>
  <c r="G25" i="9"/>
  <c r="G24" i="9"/>
  <c r="G26" i="9"/>
  <c r="E3" i="11" s="1"/>
  <c r="E4" i="11" s="1"/>
  <c r="G23" i="9"/>
  <c r="G22" i="9"/>
  <c r="E2" i="11" s="1"/>
  <c r="G21" i="9"/>
  <c r="E1" i="11" s="1"/>
  <c r="E9" i="11" l="1"/>
  <c r="E10" i="11" s="1"/>
  <c r="E11" i="11" s="1"/>
  <c r="C7" i="8" l="1"/>
  <c r="C6" i="8"/>
  <c r="C5" i="8"/>
  <c r="C4" i="8"/>
  <c r="C2" i="8"/>
  <c r="AX4" i="5"/>
  <c r="B1" i="7"/>
  <c r="C3" i="7"/>
  <c r="A601" i="7"/>
  <c r="A600" i="7"/>
  <c r="A599" i="7"/>
  <c r="A598" i="7"/>
  <c r="A597" i="7"/>
  <c r="A596" i="7"/>
  <c r="A595" i="7"/>
  <c r="A594" i="7"/>
  <c r="A593" i="7"/>
  <c r="A592" i="7"/>
  <c r="A591" i="7"/>
  <c r="A590" i="7"/>
  <c r="A589" i="7"/>
  <c r="A588" i="7"/>
  <c r="A587" i="7"/>
  <c r="A586" i="7"/>
  <c r="A585" i="7"/>
  <c r="A584" i="7"/>
  <c r="A583" i="7"/>
  <c r="A582" i="7"/>
  <c r="A581" i="7"/>
  <c r="A580" i="7"/>
  <c r="A579" i="7"/>
  <c r="A578" i="7"/>
  <c r="A577" i="7"/>
  <c r="A576" i="7"/>
  <c r="A575" i="7"/>
  <c r="A574" i="7"/>
  <c r="A573" i="7"/>
  <c r="A572" i="7"/>
  <c r="A571" i="7"/>
  <c r="A570" i="7"/>
  <c r="A569" i="7"/>
  <c r="A568" i="7"/>
  <c r="A567" i="7"/>
  <c r="A566" i="7"/>
  <c r="A565" i="7"/>
  <c r="A564" i="7"/>
  <c r="A563" i="7"/>
  <c r="A562" i="7"/>
  <c r="A561" i="7"/>
  <c r="A560" i="7"/>
  <c r="A559" i="7"/>
  <c r="A558" i="7"/>
  <c r="A557" i="7"/>
  <c r="A556" i="7"/>
  <c r="A555" i="7"/>
  <c r="A554" i="7"/>
  <c r="A553" i="7"/>
  <c r="A552" i="7"/>
  <c r="A551" i="7"/>
  <c r="A550" i="7"/>
  <c r="A549" i="7"/>
  <c r="A548" i="7"/>
  <c r="A547" i="7"/>
  <c r="A546" i="7"/>
  <c r="A545" i="7"/>
  <c r="A544" i="7"/>
  <c r="A543" i="7"/>
  <c r="A542" i="7"/>
  <c r="A541" i="7"/>
  <c r="A540" i="7"/>
  <c r="A539" i="7"/>
  <c r="A538" i="7"/>
  <c r="A537" i="7"/>
  <c r="A536" i="7"/>
  <c r="A535" i="7"/>
  <c r="A534" i="7"/>
  <c r="A533" i="7"/>
  <c r="A532" i="7"/>
  <c r="A531" i="7"/>
  <c r="A530" i="7"/>
  <c r="A529" i="7"/>
  <c r="A528" i="7"/>
  <c r="A527" i="7"/>
  <c r="A526" i="7"/>
  <c r="A525" i="7"/>
  <c r="A524" i="7"/>
  <c r="A523" i="7"/>
  <c r="A522" i="7"/>
  <c r="A521" i="7"/>
  <c r="A520" i="7"/>
  <c r="A519" i="7"/>
  <c r="A518" i="7"/>
  <c r="A517" i="7"/>
  <c r="A516" i="7"/>
  <c r="A515" i="7"/>
  <c r="A514" i="7"/>
  <c r="A513" i="7"/>
  <c r="A512" i="7"/>
  <c r="A511" i="7"/>
  <c r="A510" i="7"/>
  <c r="A509" i="7"/>
  <c r="A508" i="7"/>
  <c r="A507" i="7"/>
  <c r="A506" i="7"/>
  <c r="A505" i="7"/>
  <c r="A504" i="7"/>
  <c r="A503" i="7"/>
  <c r="A502" i="7"/>
  <c r="A501" i="7"/>
  <c r="A500" i="7"/>
  <c r="A499" i="7"/>
  <c r="A498" i="7"/>
  <c r="A497" i="7"/>
  <c r="A496" i="7"/>
  <c r="A495" i="7"/>
  <c r="A494" i="7"/>
  <c r="A493" i="7"/>
  <c r="A492" i="7"/>
  <c r="A491" i="7"/>
  <c r="A490" i="7"/>
  <c r="A489" i="7"/>
  <c r="A488" i="7"/>
  <c r="A487" i="7"/>
  <c r="A486" i="7"/>
  <c r="A485" i="7"/>
  <c r="A484" i="7"/>
  <c r="A483" i="7"/>
  <c r="A482" i="7"/>
  <c r="A481" i="7"/>
  <c r="A480" i="7"/>
  <c r="A479" i="7"/>
  <c r="A478" i="7"/>
  <c r="A477" i="7"/>
  <c r="A476" i="7"/>
  <c r="A475" i="7"/>
  <c r="A474" i="7"/>
  <c r="A473" i="7"/>
  <c r="A472" i="7"/>
  <c r="A471" i="7"/>
  <c r="A470" i="7"/>
  <c r="A469" i="7"/>
  <c r="A468" i="7"/>
  <c r="A467" i="7"/>
  <c r="A466" i="7"/>
  <c r="A465" i="7"/>
  <c r="A464" i="7"/>
  <c r="A463" i="7"/>
  <c r="A462" i="7"/>
  <c r="A461" i="7"/>
  <c r="A460" i="7"/>
  <c r="A459" i="7"/>
  <c r="A458" i="7"/>
  <c r="A457" i="7"/>
  <c r="A456" i="7"/>
  <c r="A455" i="7"/>
  <c r="A454" i="7"/>
  <c r="A453" i="7"/>
  <c r="A452" i="7"/>
  <c r="A451" i="7"/>
  <c r="A450" i="7"/>
  <c r="A449" i="7"/>
  <c r="A448" i="7"/>
  <c r="A447" i="7"/>
  <c r="A446" i="7"/>
  <c r="A445" i="7"/>
  <c r="A444" i="7"/>
  <c r="A443" i="7"/>
  <c r="A442" i="7"/>
  <c r="A441" i="7"/>
  <c r="A440" i="7"/>
  <c r="A439" i="7"/>
  <c r="A438" i="7"/>
  <c r="A437" i="7"/>
  <c r="A436" i="7"/>
  <c r="A435" i="7"/>
  <c r="A434" i="7"/>
  <c r="A433" i="7"/>
  <c r="A432" i="7"/>
  <c r="A431" i="7"/>
  <c r="A430" i="7"/>
  <c r="A429" i="7"/>
  <c r="A428" i="7"/>
  <c r="A427" i="7"/>
  <c r="A426" i="7"/>
  <c r="A425" i="7"/>
  <c r="A424" i="7"/>
  <c r="A423" i="7"/>
  <c r="A422" i="7"/>
  <c r="A421" i="7"/>
  <c r="A420" i="7"/>
  <c r="A419" i="7"/>
  <c r="A418" i="7"/>
  <c r="A417" i="7"/>
  <c r="A416" i="7"/>
  <c r="A415" i="7"/>
  <c r="A414" i="7"/>
  <c r="A413" i="7"/>
  <c r="A412" i="7"/>
  <c r="A411" i="7"/>
  <c r="A410" i="7"/>
  <c r="A409" i="7"/>
  <c r="A408" i="7"/>
  <c r="A407" i="7"/>
  <c r="A406" i="7"/>
  <c r="A405" i="7"/>
  <c r="A404" i="7"/>
  <c r="A403" i="7"/>
  <c r="A402" i="7"/>
  <c r="A401" i="7"/>
  <c r="A400" i="7"/>
  <c r="A399" i="7"/>
  <c r="A398" i="7"/>
  <c r="A397" i="7"/>
  <c r="A396" i="7"/>
  <c r="A395" i="7"/>
  <c r="A394" i="7"/>
  <c r="A393" i="7"/>
  <c r="A392" i="7"/>
  <c r="A391" i="7"/>
  <c r="A390" i="7"/>
  <c r="A389" i="7"/>
  <c r="A388" i="7"/>
  <c r="A387" i="7"/>
  <c r="A386" i="7"/>
  <c r="A385" i="7"/>
  <c r="A384" i="7"/>
  <c r="A383" i="7"/>
  <c r="A382" i="7"/>
  <c r="A381" i="7"/>
  <c r="A380" i="7"/>
  <c r="A379" i="7"/>
  <c r="A378" i="7"/>
  <c r="A377" i="7"/>
  <c r="A376" i="7"/>
  <c r="A375" i="7"/>
  <c r="A374" i="7"/>
  <c r="A373" i="7"/>
  <c r="A372" i="7"/>
  <c r="A371" i="7"/>
  <c r="A370" i="7"/>
  <c r="A369" i="7"/>
  <c r="A368" i="7"/>
  <c r="A367" i="7"/>
  <c r="A366" i="7"/>
  <c r="A365" i="7"/>
  <c r="A364" i="7"/>
  <c r="A363" i="7"/>
  <c r="A362" i="7"/>
  <c r="A361" i="7"/>
  <c r="A360" i="7"/>
  <c r="A359" i="7"/>
  <c r="A358" i="7"/>
  <c r="A357" i="7"/>
  <c r="A356" i="7"/>
  <c r="A355" i="7"/>
  <c r="A354" i="7"/>
  <c r="A353" i="7"/>
  <c r="A352" i="7"/>
  <c r="A351" i="7"/>
  <c r="A350" i="7"/>
  <c r="A349" i="7"/>
  <c r="A348" i="7"/>
  <c r="A347" i="7"/>
  <c r="A346" i="7"/>
  <c r="A345" i="7"/>
  <c r="A344" i="7"/>
  <c r="A343" i="7"/>
  <c r="A342" i="7"/>
  <c r="A341" i="7"/>
  <c r="A340" i="7"/>
  <c r="A339" i="7"/>
  <c r="A338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Q602" i="5"/>
  <c r="AI602" i="5" s="1"/>
  <c r="P602" i="5"/>
  <c r="AH602" i="5" s="1"/>
  <c r="O602" i="5"/>
  <c r="AG602" i="5" s="1"/>
  <c r="N602" i="5"/>
  <c r="AF602" i="5" s="1"/>
  <c r="M602" i="5"/>
  <c r="AE602" i="5" s="1"/>
  <c r="L602" i="5"/>
  <c r="AD602" i="5" s="1"/>
  <c r="K602" i="5"/>
  <c r="AC602" i="5" s="1"/>
  <c r="J602" i="5"/>
  <c r="AB602" i="5" s="1"/>
  <c r="I602" i="5"/>
  <c r="AA602" i="5" s="1"/>
  <c r="H602" i="5"/>
  <c r="Z602" i="5" s="1"/>
  <c r="G602" i="5"/>
  <c r="Y602" i="5" s="1"/>
  <c r="F602" i="5"/>
  <c r="X602" i="5" s="1"/>
  <c r="E602" i="5"/>
  <c r="W602" i="5" s="1"/>
  <c r="D602" i="5"/>
  <c r="V602" i="5" s="1"/>
  <c r="C602" i="5"/>
  <c r="U602" i="5" s="1"/>
  <c r="B602" i="5"/>
  <c r="T602" i="5" s="1"/>
  <c r="Q601" i="5"/>
  <c r="AI601" i="5" s="1"/>
  <c r="P601" i="5"/>
  <c r="AH601" i="5" s="1"/>
  <c r="O601" i="5"/>
  <c r="AG601" i="5" s="1"/>
  <c r="N601" i="5"/>
  <c r="AF601" i="5" s="1"/>
  <c r="M601" i="5"/>
  <c r="AE601" i="5" s="1"/>
  <c r="L601" i="5"/>
  <c r="AD601" i="5" s="1"/>
  <c r="K601" i="5"/>
  <c r="AC601" i="5" s="1"/>
  <c r="J601" i="5"/>
  <c r="AB601" i="5" s="1"/>
  <c r="I601" i="5"/>
  <c r="AA601" i="5" s="1"/>
  <c r="H601" i="5"/>
  <c r="Z601" i="5" s="1"/>
  <c r="G601" i="5"/>
  <c r="Y601" i="5" s="1"/>
  <c r="F601" i="5"/>
  <c r="X601" i="5" s="1"/>
  <c r="E601" i="5"/>
  <c r="W601" i="5" s="1"/>
  <c r="D601" i="5"/>
  <c r="V601" i="5" s="1"/>
  <c r="C601" i="5"/>
  <c r="U601" i="5" s="1"/>
  <c r="B601" i="5"/>
  <c r="T601" i="5" s="1"/>
  <c r="Q600" i="5"/>
  <c r="AI600" i="5" s="1"/>
  <c r="P600" i="5"/>
  <c r="AH600" i="5" s="1"/>
  <c r="O600" i="5"/>
  <c r="N600" i="5"/>
  <c r="AF600" i="5" s="1"/>
  <c r="M600" i="5"/>
  <c r="AE600" i="5" s="1"/>
  <c r="L600" i="5"/>
  <c r="AD600" i="5" s="1"/>
  <c r="K600" i="5"/>
  <c r="AC600" i="5" s="1"/>
  <c r="J600" i="5"/>
  <c r="AB600" i="5" s="1"/>
  <c r="I600" i="5"/>
  <c r="AA600" i="5" s="1"/>
  <c r="H600" i="5"/>
  <c r="Z600" i="5" s="1"/>
  <c r="G600" i="5"/>
  <c r="Y600" i="5" s="1"/>
  <c r="F600" i="5"/>
  <c r="X600" i="5" s="1"/>
  <c r="E600" i="5"/>
  <c r="W600" i="5" s="1"/>
  <c r="D600" i="5"/>
  <c r="V600" i="5" s="1"/>
  <c r="C600" i="5"/>
  <c r="U600" i="5" s="1"/>
  <c r="B600" i="5"/>
  <c r="T600" i="5" s="1"/>
  <c r="Q599" i="5"/>
  <c r="AI599" i="5" s="1"/>
  <c r="P599" i="5"/>
  <c r="AH599" i="5" s="1"/>
  <c r="O599" i="5"/>
  <c r="AG599" i="5" s="1"/>
  <c r="N599" i="5"/>
  <c r="AF599" i="5" s="1"/>
  <c r="M599" i="5"/>
  <c r="AE599" i="5" s="1"/>
  <c r="L599" i="5"/>
  <c r="AD599" i="5" s="1"/>
  <c r="K599" i="5"/>
  <c r="AC599" i="5" s="1"/>
  <c r="J599" i="5"/>
  <c r="AB599" i="5" s="1"/>
  <c r="I599" i="5"/>
  <c r="AA599" i="5" s="1"/>
  <c r="H599" i="5"/>
  <c r="Z599" i="5" s="1"/>
  <c r="G599" i="5"/>
  <c r="Y599" i="5" s="1"/>
  <c r="F599" i="5"/>
  <c r="X599" i="5" s="1"/>
  <c r="E599" i="5"/>
  <c r="W599" i="5" s="1"/>
  <c r="D599" i="5"/>
  <c r="V599" i="5" s="1"/>
  <c r="C599" i="5"/>
  <c r="U599" i="5" s="1"/>
  <c r="B599" i="5"/>
  <c r="T599" i="5" s="1"/>
  <c r="Q598" i="5"/>
  <c r="AI598" i="5" s="1"/>
  <c r="P598" i="5"/>
  <c r="AH598" i="5" s="1"/>
  <c r="O598" i="5"/>
  <c r="AG598" i="5" s="1"/>
  <c r="N598" i="5"/>
  <c r="AF598" i="5" s="1"/>
  <c r="M598" i="5"/>
  <c r="AE598" i="5" s="1"/>
  <c r="L598" i="5"/>
  <c r="AD598" i="5" s="1"/>
  <c r="K598" i="5"/>
  <c r="AC598" i="5" s="1"/>
  <c r="J598" i="5"/>
  <c r="AB598" i="5" s="1"/>
  <c r="I598" i="5"/>
  <c r="AA598" i="5" s="1"/>
  <c r="H598" i="5"/>
  <c r="Z598" i="5" s="1"/>
  <c r="G598" i="5"/>
  <c r="Y598" i="5" s="1"/>
  <c r="F598" i="5"/>
  <c r="X598" i="5" s="1"/>
  <c r="E598" i="5"/>
  <c r="W598" i="5" s="1"/>
  <c r="D598" i="5"/>
  <c r="V598" i="5" s="1"/>
  <c r="C598" i="5"/>
  <c r="U598" i="5" s="1"/>
  <c r="B598" i="5"/>
  <c r="T598" i="5" s="1"/>
  <c r="Q597" i="5"/>
  <c r="AI597" i="5" s="1"/>
  <c r="P597" i="5"/>
  <c r="AH597" i="5" s="1"/>
  <c r="O597" i="5"/>
  <c r="AG597" i="5" s="1"/>
  <c r="N597" i="5"/>
  <c r="AF597" i="5" s="1"/>
  <c r="M597" i="5"/>
  <c r="AE597" i="5" s="1"/>
  <c r="L597" i="5"/>
  <c r="AD597" i="5" s="1"/>
  <c r="K597" i="5"/>
  <c r="AC597" i="5" s="1"/>
  <c r="J597" i="5"/>
  <c r="AB597" i="5" s="1"/>
  <c r="I597" i="5"/>
  <c r="AA597" i="5" s="1"/>
  <c r="H597" i="5"/>
  <c r="Z597" i="5" s="1"/>
  <c r="G597" i="5"/>
  <c r="Y597" i="5" s="1"/>
  <c r="F597" i="5"/>
  <c r="X597" i="5" s="1"/>
  <c r="E597" i="5"/>
  <c r="W597" i="5" s="1"/>
  <c r="D597" i="5"/>
  <c r="V597" i="5" s="1"/>
  <c r="C597" i="5"/>
  <c r="U597" i="5" s="1"/>
  <c r="B597" i="5"/>
  <c r="T597" i="5" s="1"/>
  <c r="Q596" i="5"/>
  <c r="AI596" i="5" s="1"/>
  <c r="P596" i="5"/>
  <c r="AH596" i="5" s="1"/>
  <c r="O596" i="5"/>
  <c r="AG596" i="5" s="1"/>
  <c r="N596" i="5"/>
  <c r="AF596" i="5" s="1"/>
  <c r="M596" i="5"/>
  <c r="AE596" i="5" s="1"/>
  <c r="L596" i="5"/>
  <c r="AD596" i="5" s="1"/>
  <c r="K596" i="5"/>
  <c r="AC596" i="5" s="1"/>
  <c r="J596" i="5"/>
  <c r="AB596" i="5" s="1"/>
  <c r="I596" i="5"/>
  <c r="AA596" i="5" s="1"/>
  <c r="H596" i="5"/>
  <c r="Z596" i="5" s="1"/>
  <c r="G596" i="5"/>
  <c r="Y596" i="5" s="1"/>
  <c r="F596" i="5"/>
  <c r="X596" i="5" s="1"/>
  <c r="E596" i="5"/>
  <c r="W596" i="5" s="1"/>
  <c r="D596" i="5"/>
  <c r="V596" i="5" s="1"/>
  <c r="C596" i="5"/>
  <c r="U596" i="5" s="1"/>
  <c r="B596" i="5"/>
  <c r="T596" i="5" s="1"/>
  <c r="Q595" i="5"/>
  <c r="P595" i="5"/>
  <c r="AH595" i="5" s="1"/>
  <c r="O595" i="5"/>
  <c r="AG595" i="5" s="1"/>
  <c r="N595" i="5"/>
  <c r="AF595" i="5" s="1"/>
  <c r="M595" i="5"/>
  <c r="AE595" i="5" s="1"/>
  <c r="L595" i="5"/>
  <c r="AD595" i="5" s="1"/>
  <c r="K595" i="5"/>
  <c r="AC595" i="5" s="1"/>
  <c r="J595" i="5"/>
  <c r="AB595" i="5" s="1"/>
  <c r="I595" i="5"/>
  <c r="AA595" i="5" s="1"/>
  <c r="H595" i="5"/>
  <c r="Z595" i="5" s="1"/>
  <c r="G595" i="5"/>
  <c r="Y595" i="5" s="1"/>
  <c r="F595" i="5"/>
  <c r="X595" i="5" s="1"/>
  <c r="E595" i="5"/>
  <c r="W595" i="5" s="1"/>
  <c r="D595" i="5"/>
  <c r="V595" i="5" s="1"/>
  <c r="C595" i="5"/>
  <c r="U595" i="5" s="1"/>
  <c r="B595" i="5"/>
  <c r="T595" i="5" s="1"/>
  <c r="Q594" i="5"/>
  <c r="AI594" i="5" s="1"/>
  <c r="P594" i="5"/>
  <c r="AH594" i="5" s="1"/>
  <c r="O594" i="5"/>
  <c r="AG594" i="5" s="1"/>
  <c r="N594" i="5"/>
  <c r="AF594" i="5" s="1"/>
  <c r="M594" i="5"/>
  <c r="AE594" i="5" s="1"/>
  <c r="L594" i="5"/>
  <c r="AD594" i="5" s="1"/>
  <c r="K594" i="5"/>
  <c r="AC594" i="5" s="1"/>
  <c r="J594" i="5"/>
  <c r="AB594" i="5" s="1"/>
  <c r="I594" i="5"/>
  <c r="AA594" i="5" s="1"/>
  <c r="H594" i="5"/>
  <c r="Z594" i="5" s="1"/>
  <c r="G594" i="5"/>
  <c r="Y594" i="5" s="1"/>
  <c r="F594" i="5"/>
  <c r="X594" i="5" s="1"/>
  <c r="E594" i="5"/>
  <c r="W594" i="5" s="1"/>
  <c r="D594" i="5"/>
  <c r="C594" i="5"/>
  <c r="U594" i="5" s="1"/>
  <c r="B594" i="5"/>
  <c r="T594" i="5" s="1"/>
  <c r="Q593" i="5"/>
  <c r="AI593" i="5" s="1"/>
  <c r="P593" i="5"/>
  <c r="AH593" i="5" s="1"/>
  <c r="O593" i="5"/>
  <c r="AG593" i="5" s="1"/>
  <c r="N593" i="5"/>
  <c r="AF593" i="5" s="1"/>
  <c r="M593" i="5"/>
  <c r="AE593" i="5" s="1"/>
  <c r="L593" i="5"/>
  <c r="AD593" i="5" s="1"/>
  <c r="K593" i="5"/>
  <c r="AC593" i="5" s="1"/>
  <c r="J593" i="5"/>
  <c r="AB593" i="5" s="1"/>
  <c r="I593" i="5"/>
  <c r="AA593" i="5" s="1"/>
  <c r="H593" i="5"/>
  <c r="Z593" i="5" s="1"/>
  <c r="G593" i="5"/>
  <c r="Y593" i="5" s="1"/>
  <c r="F593" i="5"/>
  <c r="X593" i="5" s="1"/>
  <c r="E593" i="5"/>
  <c r="W593" i="5" s="1"/>
  <c r="D593" i="5"/>
  <c r="V593" i="5" s="1"/>
  <c r="C593" i="5"/>
  <c r="U593" i="5" s="1"/>
  <c r="B593" i="5"/>
  <c r="T593" i="5" s="1"/>
  <c r="Q592" i="5"/>
  <c r="AI592" i="5" s="1"/>
  <c r="P592" i="5"/>
  <c r="AH592" i="5" s="1"/>
  <c r="O592" i="5"/>
  <c r="AG592" i="5" s="1"/>
  <c r="N592" i="5"/>
  <c r="AF592" i="5" s="1"/>
  <c r="M592" i="5"/>
  <c r="AE592" i="5" s="1"/>
  <c r="L592" i="5"/>
  <c r="AD592" i="5" s="1"/>
  <c r="K592" i="5"/>
  <c r="AC592" i="5" s="1"/>
  <c r="J592" i="5"/>
  <c r="AB592" i="5" s="1"/>
  <c r="I592" i="5"/>
  <c r="AA592" i="5" s="1"/>
  <c r="H592" i="5"/>
  <c r="Z592" i="5" s="1"/>
  <c r="G592" i="5"/>
  <c r="F592" i="5"/>
  <c r="X592" i="5" s="1"/>
  <c r="E592" i="5"/>
  <c r="W592" i="5" s="1"/>
  <c r="D592" i="5"/>
  <c r="V592" i="5" s="1"/>
  <c r="C592" i="5"/>
  <c r="U592" i="5" s="1"/>
  <c r="B592" i="5"/>
  <c r="T592" i="5" s="1"/>
  <c r="Q591" i="5"/>
  <c r="AI591" i="5" s="1"/>
  <c r="P591" i="5"/>
  <c r="AH591" i="5" s="1"/>
  <c r="O591" i="5"/>
  <c r="AG591" i="5" s="1"/>
  <c r="N591" i="5"/>
  <c r="AF591" i="5" s="1"/>
  <c r="M591" i="5"/>
  <c r="AE591" i="5" s="1"/>
  <c r="L591" i="5"/>
  <c r="AD591" i="5" s="1"/>
  <c r="K591" i="5"/>
  <c r="AC591" i="5" s="1"/>
  <c r="J591" i="5"/>
  <c r="AB591" i="5" s="1"/>
  <c r="I591" i="5"/>
  <c r="AA591" i="5" s="1"/>
  <c r="H591" i="5"/>
  <c r="Z591" i="5" s="1"/>
  <c r="G591" i="5"/>
  <c r="Y591" i="5" s="1"/>
  <c r="F591" i="5"/>
  <c r="X591" i="5" s="1"/>
  <c r="E591" i="5"/>
  <c r="W591" i="5" s="1"/>
  <c r="D591" i="5"/>
  <c r="V591" i="5" s="1"/>
  <c r="C591" i="5"/>
  <c r="U591" i="5" s="1"/>
  <c r="B591" i="5"/>
  <c r="T591" i="5" s="1"/>
  <c r="Q590" i="5"/>
  <c r="AI590" i="5" s="1"/>
  <c r="P590" i="5"/>
  <c r="AH590" i="5" s="1"/>
  <c r="O590" i="5"/>
  <c r="AG590" i="5" s="1"/>
  <c r="N590" i="5"/>
  <c r="AF590" i="5" s="1"/>
  <c r="M590" i="5"/>
  <c r="AE590" i="5" s="1"/>
  <c r="L590" i="5"/>
  <c r="AD590" i="5" s="1"/>
  <c r="K590" i="5"/>
  <c r="AC590" i="5" s="1"/>
  <c r="J590" i="5"/>
  <c r="AB590" i="5" s="1"/>
  <c r="I590" i="5"/>
  <c r="AA590" i="5" s="1"/>
  <c r="H590" i="5"/>
  <c r="Z590" i="5" s="1"/>
  <c r="G590" i="5"/>
  <c r="Y590" i="5" s="1"/>
  <c r="F590" i="5"/>
  <c r="X590" i="5" s="1"/>
  <c r="E590" i="5"/>
  <c r="W590" i="5" s="1"/>
  <c r="D590" i="5"/>
  <c r="V590" i="5" s="1"/>
  <c r="C590" i="5"/>
  <c r="U590" i="5" s="1"/>
  <c r="B590" i="5"/>
  <c r="T590" i="5" s="1"/>
  <c r="Q589" i="5"/>
  <c r="AI589" i="5" s="1"/>
  <c r="P589" i="5"/>
  <c r="AH589" i="5" s="1"/>
  <c r="O589" i="5"/>
  <c r="AG589" i="5" s="1"/>
  <c r="N589" i="5"/>
  <c r="AF589" i="5" s="1"/>
  <c r="M589" i="5"/>
  <c r="AE589" i="5" s="1"/>
  <c r="L589" i="5"/>
  <c r="AD589" i="5" s="1"/>
  <c r="K589" i="5"/>
  <c r="AC589" i="5" s="1"/>
  <c r="J589" i="5"/>
  <c r="AB589" i="5" s="1"/>
  <c r="I589" i="5"/>
  <c r="AA589" i="5" s="1"/>
  <c r="H589" i="5"/>
  <c r="Z589" i="5" s="1"/>
  <c r="G589" i="5"/>
  <c r="Y589" i="5" s="1"/>
  <c r="F589" i="5"/>
  <c r="X589" i="5" s="1"/>
  <c r="E589" i="5"/>
  <c r="W589" i="5" s="1"/>
  <c r="D589" i="5"/>
  <c r="V589" i="5" s="1"/>
  <c r="C589" i="5"/>
  <c r="U589" i="5" s="1"/>
  <c r="B589" i="5"/>
  <c r="T589" i="5" s="1"/>
  <c r="Q588" i="5"/>
  <c r="AI588" i="5" s="1"/>
  <c r="P588" i="5"/>
  <c r="AH588" i="5" s="1"/>
  <c r="O588" i="5"/>
  <c r="AG588" i="5" s="1"/>
  <c r="N588" i="5"/>
  <c r="AF588" i="5" s="1"/>
  <c r="M588" i="5"/>
  <c r="AE588" i="5" s="1"/>
  <c r="L588" i="5"/>
  <c r="AD588" i="5" s="1"/>
  <c r="K588" i="5"/>
  <c r="AC588" i="5" s="1"/>
  <c r="J588" i="5"/>
  <c r="AB588" i="5" s="1"/>
  <c r="I588" i="5"/>
  <c r="AA588" i="5" s="1"/>
  <c r="H588" i="5"/>
  <c r="Z588" i="5" s="1"/>
  <c r="G588" i="5"/>
  <c r="Y588" i="5" s="1"/>
  <c r="F588" i="5"/>
  <c r="X588" i="5" s="1"/>
  <c r="E588" i="5"/>
  <c r="W588" i="5" s="1"/>
  <c r="D588" i="5"/>
  <c r="V588" i="5" s="1"/>
  <c r="C588" i="5"/>
  <c r="U588" i="5" s="1"/>
  <c r="B588" i="5"/>
  <c r="T588" i="5" s="1"/>
  <c r="Q587" i="5"/>
  <c r="AI587" i="5" s="1"/>
  <c r="P587" i="5"/>
  <c r="AH587" i="5" s="1"/>
  <c r="O587" i="5"/>
  <c r="AG587" i="5" s="1"/>
  <c r="N587" i="5"/>
  <c r="AF587" i="5" s="1"/>
  <c r="M587" i="5"/>
  <c r="AE587" i="5" s="1"/>
  <c r="L587" i="5"/>
  <c r="AD587" i="5" s="1"/>
  <c r="K587" i="5"/>
  <c r="AC587" i="5" s="1"/>
  <c r="J587" i="5"/>
  <c r="AB587" i="5" s="1"/>
  <c r="I587" i="5"/>
  <c r="AA587" i="5" s="1"/>
  <c r="H587" i="5"/>
  <c r="Z587" i="5" s="1"/>
  <c r="G587" i="5"/>
  <c r="Y587" i="5" s="1"/>
  <c r="F587" i="5"/>
  <c r="X587" i="5" s="1"/>
  <c r="E587" i="5"/>
  <c r="W587" i="5" s="1"/>
  <c r="D587" i="5"/>
  <c r="V587" i="5" s="1"/>
  <c r="C587" i="5"/>
  <c r="U587" i="5" s="1"/>
  <c r="B587" i="5"/>
  <c r="T587" i="5" s="1"/>
  <c r="Q586" i="5"/>
  <c r="AI586" i="5" s="1"/>
  <c r="P586" i="5"/>
  <c r="AH586" i="5" s="1"/>
  <c r="O586" i="5"/>
  <c r="AG586" i="5" s="1"/>
  <c r="N586" i="5"/>
  <c r="AF586" i="5" s="1"/>
  <c r="M586" i="5"/>
  <c r="AE586" i="5" s="1"/>
  <c r="L586" i="5"/>
  <c r="AD586" i="5" s="1"/>
  <c r="K586" i="5"/>
  <c r="AC586" i="5" s="1"/>
  <c r="J586" i="5"/>
  <c r="AB586" i="5" s="1"/>
  <c r="I586" i="5"/>
  <c r="AA586" i="5" s="1"/>
  <c r="H586" i="5"/>
  <c r="Z586" i="5" s="1"/>
  <c r="G586" i="5"/>
  <c r="Y586" i="5" s="1"/>
  <c r="F586" i="5"/>
  <c r="X586" i="5" s="1"/>
  <c r="E586" i="5"/>
  <c r="W586" i="5" s="1"/>
  <c r="D586" i="5"/>
  <c r="V586" i="5" s="1"/>
  <c r="C586" i="5"/>
  <c r="U586" i="5" s="1"/>
  <c r="B586" i="5"/>
  <c r="T586" i="5" s="1"/>
  <c r="Q585" i="5"/>
  <c r="AI585" i="5" s="1"/>
  <c r="P585" i="5"/>
  <c r="AH585" i="5" s="1"/>
  <c r="O585" i="5"/>
  <c r="AG585" i="5" s="1"/>
  <c r="N585" i="5"/>
  <c r="AF585" i="5" s="1"/>
  <c r="M585" i="5"/>
  <c r="AE585" i="5" s="1"/>
  <c r="L585" i="5"/>
  <c r="AD585" i="5" s="1"/>
  <c r="K585" i="5"/>
  <c r="AC585" i="5" s="1"/>
  <c r="J585" i="5"/>
  <c r="AB585" i="5" s="1"/>
  <c r="I585" i="5"/>
  <c r="H585" i="5"/>
  <c r="G585" i="5"/>
  <c r="F585" i="5"/>
  <c r="X585" i="5" s="1"/>
  <c r="E585" i="5"/>
  <c r="W585" i="5" s="1"/>
  <c r="D585" i="5"/>
  <c r="V585" i="5" s="1"/>
  <c r="C585" i="5"/>
  <c r="U585" i="5" s="1"/>
  <c r="B585" i="5"/>
  <c r="T585" i="5" s="1"/>
  <c r="Q584" i="5"/>
  <c r="AI584" i="5" s="1"/>
  <c r="P584" i="5"/>
  <c r="AH584" i="5" s="1"/>
  <c r="O584" i="5"/>
  <c r="AG584" i="5" s="1"/>
  <c r="N584" i="5"/>
  <c r="AF584" i="5" s="1"/>
  <c r="M584" i="5"/>
  <c r="AE584" i="5" s="1"/>
  <c r="L584" i="5"/>
  <c r="AD584" i="5" s="1"/>
  <c r="K584" i="5"/>
  <c r="AC584" i="5" s="1"/>
  <c r="J584" i="5"/>
  <c r="AB584" i="5" s="1"/>
  <c r="I584" i="5"/>
  <c r="AA584" i="5" s="1"/>
  <c r="H584" i="5"/>
  <c r="Z584" i="5" s="1"/>
  <c r="G584" i="5"/>
  <c r="Y584" i="5" s="1"/>
  <c r="F584" i="5"/>
  <c r="X584" i="5" s="1"/>
  <c r="E584" i="5"/>
  <c r="W584" i="5" s="1"/>
  <c r="D584" i="5"/>
  <c r="V584" i="5" s="1"/>
  <c r="C584" i="5"/>
  <c r="U584" i="5" s="1"/>
  <c r="B584" i="5"/>
  <c r="T584" i="5" s="1"/>
  <c r="Q583" i="5"/>
  <c r="AI583" i="5" s="1"/>
  <c r="P583" i="5"/>
  <c r="AH583" i="5" s="1"/>
  <c r="O583" i="5"/>
  <c r="AG583" i="5" s="1"/>
  <c r="N583" i="5"/>
  <c r="AF583" i="5" s="1"/>
  <c r="M583" i="5"/>
  <c r="AE583" i="5" s="1"/>
  <c r="L583" i="5"/>
  <c r="AD583" i="5" s="1"/>
  <c r="K583" i="5"/>
  <c r="AC583" i="5" s="1"/>
  <c r="J583" i="5"/>
  <c r="AB583" i="5" s="1"/>
  <c r="I583" i="5"/>
  <c r="AA583" i="5" s="1"/>
  <c r="H583" i="5"/>
  <c r="Z583" i="5" s="1"/>
  <c r="G583" i="5"/>
  <c r="Y583" i="5" s="1"/>
  <c r="F583" i="5"/>
  <c r="X583" i="5" s="1"/>
  <c r="E583" i="5"/>
  <c r="W583" i="5" s="1"/>
  <c r="D583" i="5"/>
  <c r="V583" i="5" s="1"/>
  <c r="C583" i="5"/>
  <c r="U583" i="5" s="1"/>
  <c r="B583" i="5"/>
  <c r="T583" i="5" s="1"/>
  <c r="Q582" i="5"/>
  <c r="AI582" i="5" s="1"/>
  <c r="P582" i="5"/>
  <c r="AH582" i="5" s="1"/>
  <c r="O582" i="5"/>
  <c r="AG582" i="5" s="1"/>
  <c r="N582" i="5"/>
  <c r="AF582" i="5" s="1"/>
  <c r="M582" i="5"/>
  <c r="AE582" i="5" s="1"/>
  <c r="L582" i="5"/>
  <c r="AD582" i="5" s="1"/>
  <c r="K582" i="5"/>
  <c r="AC582" i="5" s="1"/>
  <c r="J582" i="5"/>
  <c r="AB582" i="5" s="1"/>
  <c r="I582" i="5"/>
  <c r="AA582" i="5" s="1"/>
  <c r="H582" i="5"/>
  <c r="Z582" i="5" s="1"/>
  <c r="G582" i="5"/>
  <c r="Y582" i="5" s="1"/>
  <c r="F582" i="5"/>
  <c r="X582" i="5" s="1"/>
  <c r="E582" i="5"/>
  <c r="W582" i="5" s="1"/>
  <c r="D582" i="5"/>
  <c r="V582" i="5" s="1"/>
  <c r="C582" i="5"/>
  <c r="U582" i="5" s="1"/>
  <c r="B582" i="5"/>
  <c r="T582" i="5" s="1"/>
  <c r="Q581" i="5"/>
  <c r="AI581" i="5" s="1"/>
  <c r="P581" i="5"/>
  <c r="AH581" i="5" s="1"/>
  <c r="O581" i="5"/>
  <c r="AG581" i="5" s="1"/>
  <c r="N581" i="5"/>
  <c r="AF581" i="5" s="1"/>
  <c r="M581" i="5"/>
  <c r="AE581" i="5" s="1"/>
  <c r="L581" i="5"/>
  <c r="K581" i="5"/>
  <c r="AC581" i="5" s="1"/>
  <c r="J581" i="5"/>
  <c r="AB581" i="5" s="1"/>
  <c r="I581" i="5"/>
  <c r="AA581" i="5" s="1"/>
  <c r="H581" i="5"/>
  <c r="Z581" i="5" s="1"/>
  <c r="G581" i="5"/>
  <c r="Y581" i="5" s="1"/>
  <c r="F581" i="5"/>
  <c r="X581" i="5" s="1"/>
  <c r="E581" i="5"/>
  <c r="W581" i="5" s="1"/>
  <c r="D581" i="5"/>
  <c r="V581" i="5" s="1"/>
  <c r="C581" i="5"/>
  <c r="U581" i="5" s="1"/>
  <c r="B581" i="5"/>
  <c r="T581" i="5" s="1"/>
  <c r="Q580" i="5"/>
  <c r="AI580" i="5" s="1"/>
  <c r="P580" i="5"/>
  <c r="AH580" i="5" s="1"/>
  <c r="O580" i="5"/>
  <c r="AG580" i="5" s="1"/>
  <c r="N580" i="5"/>
  <c r="AF580" i="5" s="1"/>
  <c r="M580" i="5"/>
  <c r="AE580" i="5" s="1"/>
  <c r="L580" i="5"/>
  <c r="AD580" i="5" s="1"/>
  <c r="K580" i="5"/>
  <c r="AC580" i="5" s="1"/>
  <c r="J580" i="5"/>
  <c r="AB580" i="5" s="1"/>
  <c r="I580" i="5"/>
  <c r="AA580" i="5" s="1"/>
  <c r="H580" i="5"/>
  <c r="Z580" i="5" s="1"/>
  <c r="G580" i="5"/>
  <c r="Y580" i="5" s="1"/>
  <c r="F580" i="5"/>
  <c r="X580" i="5" s="1"/>
  <c r="E580" i="5"/>
  <c r="D580" i="5"/>
  <c r="V580" i="5" s="1"/>
  <c r="C580" i="5"/>
  <c r="U580" i="5" s="1"/>
  <c r="B580" i="5"/>
  <c r="T580" i="5" s="1"/>
  <c r="Q579" i="5"/>
  <c r="AI579" i="5" s="1"/>
  <c r="P579" i="5"/>
  <c r="AH579" i="5" s="1"/>
  <c r="O579" i="5"/>
  <c r="AG579" i="5" s="1"/>
  <c r="N579" i="5"/>
  <c r="AF579" i="5" s="1"/>
  <c r="M579" i="5"/>
  <c r="AE579" i="5" s="1"/>
  <c r="L579" i="5"/>
  <c r="AD579" i="5" s="1"/>
  <c r="K579" i="5"/>
  <c r="AC579" i="5" s="1"/>
  <c r="J579" i="5"/>
  <c r="AB579" i="5" s="1"/>
  <c r="I579" i="5"/>
  <c r="AA579" i="5" s="1"/>
  <c r="H579" i="5"/>
  <c r="Z579" i="5" s="1"/>
  <c r="G579" i="5"/>
  <c r="Y579" i="5" s="1"/>
  <c r="F579" i="5"/>
  <c r="X579" i="5" s="1"/>
  <c r="E579" i="5"/>
  <c r="W579" i="5" s="1"/>
  <c r="D579" i="5"/>
  <c r="V579" i="5" s="1"/>
  <c r="C579" i="5"/>
  <c r="U579" i="5" s="1"/>
  <c r="B579" i="5"/>
  <c r="T579" i="5" s="1"/>
  <c r="Q578" i="5"/>
  <c r="AI578" i="5" s="1"/>
  <c r="P578" i="5"/>
  <c r="AH578" i="5" s="1"/>
  <c r="O578" i="5"/>
  <c r="AG578" i="5" s="1"/>
  <c r="N578" i="5"/>
  <c r="AF578" i="5" s="1"/>
  <c r="M578" i="5"/>
  <c r="AE578" i="5" s="1"/>
  <c r="L578" i="5"/>
  <c r="AD578" i="5" s="1"/>
  <c r="K578" i="5"/>
  <c r="AC578" i="5" s="1"/>
  <c r="J578" i="5"/>
  <c r="AB578" i="5" s="1"/>
  <c r="I578" i="5"/>
  <c r="AA578" i="5" s="1"/>
  <c r="H578" i="5"/>
  <c r="Z578" i="5" s="1"/>
  <c r="G578" i="5"/>
  <c r="Y578" i="5" s="1"/>
  <c r="F578" i="5"/>
  <c r="X578" i="5" s="1"/>
  <c r="E578" i="5"/>
  <c r="W578" i="5" s="1"/>
  <c r="D578" i="5"/>
  <c r="V578" i="5" s="1"/>
  <c r="C578" i="5"/>
  <c r="U578" i="5" s="1"/>
  <c r="B578" i="5"/>
  <c r="T578" i="5" s="1"/>
  <c r="Q577" i="5"/>
  <c r="AI577" i="5" s="1"/>
  <c r="P577" i="5"/>
  <c r="AH577" i="5" s="1"/>
  <c r="O577" i="5"/>
  <c r="AG577" i="5" s="1"/>
  <c r="N577" i="5"/>
  <c r="AF577" i="5" s="1"/>
  <c r="M577" i="5"/>
  <c r="AE577" i="5" s="1"/>
  <c r="L577" i="5"/>
  <c r="AD577" i="5" s="1"/>
  <c r="K577" i="5"/>
  <c r="AC577" i="5" s="1"/>
  <c r="J577" i="5"/>
  <c r="AB577" i="5" s="1"/>
  <c r="I577" i="5"/>
  <c r="AA577" i="5" s="1"/>
  <c r="H577" i="5"/>
  <c r="Z577" i="5" s="1"/>
  <c r="G577" i="5"/>
  <c r="Y577" i="5" s="1"/>
  <c r="F577" i="5"/>
  <c r="X577" i="5" s="1"/>
  <c r="E577" i="5"/>
  <c r="W577" i="5" s="1"/>
  <c r="D577" i="5"/>
  <c r="V577" i="5" s="1"/>
  <c r="C577" i="5"/>
  <c r="U577" i="5" s="1"/>
  <c r="B577" i="5"/>
  <c r="T577" i="5" s="1"/>
  <c r="Q576" i="5"/>
  <c r="AI576" i="5" s="1"/>
  <c r="P576" i="5"/>
  <c r="AH576" i="5" s="1"/>
  <c r="O576" i="5"/>
  <c r="AG576" i="5" s="1"/>
  <c r="N576" i="5"/>
  <c r="AF576" i="5" s="1"/>
  <c r="M576" i="5"/>
  <c r="AE576" i="5" s="1"/>
  <c r="L576" i="5"/>
  <c r="AD576" i="5" s="1"/>
  <c r="K576" i="5"/>
  <c r="AC576" i="5" s="1"/>
  <c r="J576" i="5"/>
  <c r="AB576" i="5" s="1"/>
  <c r="I576" i="5"/>
  <c r="AA576" i="5" s="1"/>
  <c r="H576" i="5"/>
  <c r="Z576" i="5" s="1"/>
  <c r="G576" i="5"/>
  <c r="Y576" i="5" s="1"/>
  <c r="F576" i="5"/>
  <c r="X576" i="5" s="1"/>
  <c r="E576" i="5"/>
  <c r="W576" i="5" s="1"/>
  <c r="D576" i="5"/>
  <c r="V576" i="5" s="1"/>
  <c r="C576" i="5"/>
  <c r="U576" i="5" s="1"/>
  <c r="B576" i="5"/>
  <c r="T576" i="5" s="1"/>
  <c r="Q575" i="5"/>
  <c r="AI575" i="5" s="1"/>
  <c r="P575" i="5"/>
  <c r="AH575" i="5" s="1"/>
  <c r="O575" i="5"/>
  <c r="AG575" i="5" s="1"/>
  <c r="N575" i="5"/>
  <c r="AF575" i="5" s="1"/>
  <c r="M575" i="5"/>
  <c r="AE575" i="5" s="1"/>
  <c r="L575" i="5"/>
  <c r="K575" i="5"/>
  <c r="J575" i="5"/>
  <c r="AB575" i="5" s="1"/>
  <c r="I575" i="5"/>
  <c r="AA575" i="5" s="1"/>
  <c r="H575" i="5"/>
  <c r="Z575" i="5" s="1"/>
  <c r="G575" i="5"/>
  <c r="Y575" i="5" s="1"/>
  <c r="F575" i="5"/>
  <c r="X575" i="5" s="1"/>
  <c r="E575" i="5"/>
  <c r="W575" i="5" s="1"/>
  <c r="D575" i="5"/>
  <c r="V575" i="5" s="1"/>
  <c r="C575" i="5"/>
  <c r="U575" i="5" s="1"/>
  <c r="B575" i="5"/>
  <c r="T575" i="5" s="1"/>
  <c r="Q574" i="5"/>
  <c r="AI574" i="5" s="1"/>
  <c r="P574" i="5"/>
  <c r="AH574" i="5" s="1"/>
  <c r="O574" i="5"/>
  <c r="AG574" i="5" s="1"/>
  <c r="N574" i="5"/>
  <c r="AF574" i="5" s="1"/>
  <c r="M574" i="5"/>
  <c r="AE574" i="5" s="1"/>
  <c r="L574" i="5"/>
  <c r="AD574" i="5" s="1"/>
  <c r="K574" i="5"/>
  <c r="AC574" i="5" s="1"/>
  <c r="J574" i="5"/>
  <c r="AB574" i="5" s="1"/>
  <c r="I574" i="5"/>
  <c r="AA574" i="5" s="1"/>
  <c r="H574" i="5"/>
  <c r="Z574" i="5" s="1"/>
  <c r="G574" i="5"/>
  <c r="Y574" i="5" s="1"/>
  <c r="F574" i="5"/>
  <c r="X574" i="5" s="1"/>
  <c r="E574" i="5"/>
  <c r="W574" i="5" s="1"/>
  <c r="D574" i="5"/>
  <c r="V574" i="5" s="1"/>
  <c r="C574" i="5"/>
  <c r="U574" i="5" s="1"/>
  <c r="B574" i="5"/>
  <c r="T574" i="5" s="1"/>
  <c r="Q573" i="5"/>
  <c r="AI573" i="5" s="1"/>
  <c r="P573" i="5"/>
  <c r="AH573" i="5" s="1"/>
  <c r="O573" i="5"/>
  <c r="AG573" i="5" s="1"/>
  <c r="N573" i="5"/>
  <c r="AF573" i="5" s="1"/>
  <c r="M573" i="5"/>
  <c r="AE573" i="5" s="1"/>
  <c r="L573" i="5"/>
  <c r="AD573" i="5" s="1"/>
  <c r="K573" i="5"/>
  <c r="AC573" i="5" s="1"/>
  <c r="J573" i="5"/>
  <c r="AB573" i="5" s="1"/>
  <c r="I573" i="5"/>
  <c r="AA573" i="5" s="1"/>
  <c r="H573" i="5"/>
  <c r="Z573" i="5" s="1"/>
  <c r="G573" i="5"/>
  <c r="Y573" i="5" s="1"/>
  <c r="F573" i="5"/>
  <c r="X573" i="5" s="1"/>
  <c r="E573" i="5"/>
  <c r="W573" i="5" s="1"/>
  <c r="D573" i="5"/>
  <c r="V573" i="5" s="1"/>
  <c r="C573" i="5"/>
  <c r="U573" i="5" s="1"/>
  <c r="B573" i="5"/>
  <c r="T573" i="5" s="1"/>
  <c r="Q572" i="5"/>
  <c r="AI572" i="5" s="1"/>
  <c r="P572" i="5"/>
  <c r="AH572" i="5" s="1"/>
  <c r="O572" i="5"/>
  <c r="AG572" i="5" s="1"/>
  <c r="N572" i="5"/>
  <c r="AF572" i="5" s="1"/>
  <c r="M572" i="5"/>
  <c r="AE572" i="5" s="1"/>
  <c r="L572" i="5"/>
  <c r="AD572" i="5" s="1"/>
  <c r="K572" i="5"/>
  <c r="AC572" i="5" s="1"/>
  <c r="J572" i="5"/>
  <c r="AB572" i="5" s="1"/>
  <c r="I572" i="5"/>
  <c r="AA572" i="5" s="1"/>
  <c r="H572" i="5"/>
  <c r="Z572" i="5" s="1"/>
  <c r="G572" i="5"/>
  <c r="Y572" i="5" s="1"/>
  <c r="F572" i="5"/>
  <c r="X572" i="5" s="1"/>
  <c r="E572" i="5"/>
  <c r="W572" i="5" s="1"/>
  <c r="D572" i="5"/>
  <c r="V572" i="5" s="1"/>
  <c r="C572" i="5"/>
  <c r="U572" i="5" s="1"/>
  <c r="B572" i="5"/>
  <c r="T572" i="5" s="1"/>
  <c r="Q571" i="5"/>
  <c r="AI571" i="5" s="1"/>
  <c r="P571" i="5"/>
  <c r="AH571" i="5" s="1"/>
  <c r="O571" i="5"/>
  <c r="AG571" i="5" s="1"/>
  <c r="N571" i="5"/>
  <c r="AF571" i="5" s="1"/>
  <c r="M571" i="5"/>
  <c r="AE571" i="5" s="1"/>
  <c r="L571" i="5"/>
  <c r="AD571" i="5" s="1"/>
  <c r="K571" i="5"/>
  <c r="AC571" i="5" s="1"/>
  <c r="J571" i="5"/>
  <c r="AB571" i="5" s="1"/>
  <c r="I571" i="5"/>
  <c r="AA571" i="5" s="1"/>
  <c r="H571" i="5"/>
  <c r="G571" i="5"/>
  <c r="Y571" i="5" s="1"/>
  <c r="F571" i="5"/>
  <c r="X571" i="5" s="1"/>
  <c r="E571" i="5"/>
  <c r="W571" i="5" s="1"/>
  <c r="D571" i="5"/>
  <c r="V571" i="5" s="1"/>
  <c r="C571" i="5"/>
  <c r="U571" i="5" s="1"/>
  <c r="B571" i="5"/>
  <c r="T571" i="5" s="1"/>
  <c r="Q570" i="5"/>
  <c r="AI570" i="5" s="1"/>
  <c r="P570" i="5"/>
  <c r="AH570" i="5" s="1"/>
  <c r="O570" i="5"/>
  <c r="AG570" i="5" s="1"/>
  <c r="N570" i="5"/>
  <c r="AF570" i="5" s="1"/>
  <c r="M570" i="5"/>
  <c r="AE570" i="5" s="1"/>
  <c r="L570" i="5"/>
  <c r="AD570" i="5" s="1"/>
  <c r="K570" i="5"/>
  <c r="AC570" i="5" s="1"/>
  <c r="J570" i="5"/>
  <c r="AB570" i="5" s="1"/>
  <c r="I570" i="5"/>
  <c r="AA570" i="5" s="1"/>
  <c r="H570" i="5"/>
  <c r="Z570" i="5" s="1"/>
  <c r="G570" i="5"/>
  <c r="Y570" i="5" s="1"/>
  <c r="F570" i="5"/>
  <c r="X570" i="5" s="1"/>
  <c r="E570" i="5"/>
  <c r="W570" i="5" s="1"/>
  <c r="D570" i="5"/>
  <c r="V570" i="5" s="1"/>
  <c r="C570" i="5"/>
  <c r="U570" i="5" s="1"/>
  <c r="B570" i="5"/>
  <c r="T570" i="5" s="1"/>
  <c r="Q569" i="5"/>
  <c r="AI569" i="5" s="1"/>
  <c r="P569" i="5"/>
  <c r="AH569" i="5" s="1"/>
  <c r="O569" i="5"/>
  <c r="AG569" i="5" s="1"/>
  <c r="N569" i="5"/>
  <c r="AF569" i="5" s="1"/>
  <c r="M569" i="5"/>
  <c r="AE569" i="5" s="1"/>
  <c r="L569" i="5"/>
  <c r="AD569" i="5" s="1"/>
  <c r="K569" i="5"/>
  <c r="AC569" i="5" s="1"/>
  <c r="J569" i="5"/>
  <c r="AB569" i="5" s="1"/>
  <c r="I569" i="5"/>
  <c r="AA569" i="5" s="1"/>
  <c r="H569" i="5"/>
  <c r="Z569" i="5" s="1"/>
  <c r="G569" i="5"/>
  <c r="Y569" i="5" s="1"/>
  <c r="F569" i="5"/>
  <c r="X569" i="5" s="1"/>
  <c r="E569" i="5"/>
  <c r="W569" i="5" s="1"/>
  <c r="D569" i="5"/>
  <c r="V569" i="5" s="1"/>
  <c r="C569" i="5"/>
  <c r="U569" i="5" s="1"/>
  <c r="B569" i="5"/>
  <c r="T569" i="5" s="1"/>
  <c r="Q568" i="5"/>
  <c r="AI568" i="5" s="1"/>
  <c r="P568" i="5"/>
  <c r="AH568" i="5" s="1"/>
  <c r="O568" i="5"/>
  <c r="AG568" i="5" s="1"/>
  <c r="N568" i="5"/>
  <c r="AF568" i="5" s="1"/>
  <c r="M568" i="5"/>
  <c r="AE568" i="5" s="1"/>
  <c r="L568" i="5"/>
  <c r="AD568" i="5" s="1"/>
  <c r="K568" i="5"/>
  <c r="AC568" i="5" s="1"/>
  <c r="J568" i="5"/>
  <c r="AB568" i="5" s="1"/>
  <c r="I568" i="5"/>
  <c r="AA568" i="5" s="1"/>
  <c r="H568" i="5"/>
  <c r="Z568" i="5" s="1"/>
  <c r="G568" i="5"/>
  <c r="Y568" i="5" s="1"/>
  <c r="F568" i="5"/>
  <c r="X568" i="5" s="1"/>
  <c r="E568" i="5"/>
  <c r="W568" i="5" s="1"/>
  <c r="D568" i="5"/>
  <c r="V568" i="5" s="1"/>
  <c r="C568" i="5"/>
  <c r="U568" i="5" s="1"/>
  <c r="B568" i="5"/>
  <c r="T568" i="5" s="1"/>
  <c r="Q567" i="5"/>
  <c r="AI567" i="5" s="1"/>
  <c r="P567" i="5"/>
  <c r="AH567" i="5" s="1"/>
  <c r="O567" i="5"/>
  <c r="AG567" i="5" s="1"/>
  <c r="N567" i="5"/>
  <c r="AF567" i="5" s="1"/>
  <c r="M567" i="5"/>
  <c r="AE567" i="5" s="1"/>
  <c r="L567" i="5"/>
  <c r="AD567" i="5" s="1"/>
  <c r="K567" i="5"/>
  <c r="AC567" i="5" s="1"/>
  <c r="J567" i="5"/>
  <c r="AB567" i="5" s="1"/>
  <c r="I567" i="5"/>
  <c r="AA567" i="5" s="1"/>
  <c r="H567" i="5"/>
  <c r="Z567" i="5" s="1"/>
  <c r="G567" i="5"/>
  <c r="Y567" i="5" s="1"/>
  <c r="F567" i="5"/>
  <c r="X567" i="5" s="1"/>
  <c r="E567" i="5"/>
  <c r="W567" i="5" s="1"/>
  <c r="D567" i="5"/>
  <c r="V567" i="5" s="1"/>
  <c r="C567" i="5"/>
  <c r="U567" i="5" s="1"/>
  <c r="B567" i="5"/>
  <c r="T567" i="5" s="1"/>
  <c r="Q566" i="5"/>
  <c r="AI566" i="5" s="1"/>
  <c r="P566" i="5"/>
  <c r="AH566" i="5" s="1"/>
  <c r="O566" i="5"/>
  <c r="AG566" i="5" s="1"/>
  <c r="N566" i="5"/>
  <c r="AF566" i="5" s="1"/>
  <c r="M566" i="5"/>
  <c r="AE566" i="5" s="1"/>
  <c r="L566" i="5"/>
  <c r="AD566" i="5" s="1"/>
  <c r="K566" i="5"/>
  <c r="AC566" i="5" s="1"/>
  <c r="J566" i="5"/>
  <c r="AB566" i="5" s="1"/>
  <c r="I566" i="5"/>
  <c r="AA566" i="5" s="1"/>
  <c r="H566" i="5"/>
  <c r="Z566" i="5" s="1"/>
  <c r="G566" i="5"/>
  <c r="Y566" i="5" s="1"/>
  <c r="F566" i="5"/>
  <c r="X566" i="5" s="1"/>
  <c r="E566" i="5"/>
  <c r="W566" i="5" s="1"/>
  <c r="D566" i="5"/>
  <c r="V566" i="5" s="1"/>
  <c r="C566" i="5"/>
  <c r="U566" i="5" s="1"/>
  <c r="B566" i="5"/>
  <c r="T566" i="5" s="1"/>
  <c r="Q565" i="5"/>
  <c r="AI565" i="5" s="1"/>
  <c r="P565" i="5"/>
  <c r="AH565" i="5" s="1"/>
  <c r="O565" i="5"/>
  <c r="AG565" i="5" s="1"/>
  <c r="N565" i="5"/>
  <c r="AF565" i="5" s="1"/>
  <c r="M565" i="5"/>
  <c r="AE565" i="5" s="1"/>
  <c r="L565" i="5"/>
  <c r="AD565" i="5" s="1"/>
  <c r="K565" i="5"/>
  <c r="AC565" i="5" s="1"/>
  <c r="J565" i="5"/>
  <c r="AB565" i="5" s="1"/>
  <c r="I565" i="5"/>
  <c r="AA565" i="5" s="1"/>
  <c r="H565" i="5"/>
  <c r="Z565" i="5" s="1"/>
  <c r="G565" i="5"/>
  <c r="Y565" i="5" s="1"/>
  <c r="F565" i="5"/>
  <c r="X565" i="5" s="1"/>
  <c r="E565" i="5"/>
  <c r="W565" i="5" s="1"/>
  <c r="D565" i="5"/>
  <c r="V565" i="5" s="1"/>
  <c r="C565" i="5"/>
  <c r="U565" i="5" s="1"/>
  <c r="B565" i="5"/>
  <c r="T565" i="5" s="1"/>
  <c r="Q564" i="5"/>
  <c r="AI564" i="5" s="1"/>
  <c r="P564" i="5"/>
  <c r="AH564" i="5" s="1"/>
  <c r="O564" i="5"/>
  <c r="AG564" i="5" s="1"/>
  <c r="N564" i="5"/>
  <c r="AF564" i="5" s="1"/>
  <c r="M564" i="5"/>
  <c r="AE564" i="5" s="1"/>
  <c r="L564" i="5"/>
  <c r="AD564" i="5" s="1"/>
  <c r="K564" i="5"/>
  <c r="AC564" i="5" s="1"/>
  <c r="J564" i="5"/>
  <c r="AB564" i="5" s="1"/>
  <c r="I564" i="5"/>
  <c r="H564" i="5"/>
  <c r="G564" i="5"/>
  <c r="F564" i="5"/>
  <c r="X564" i="5" s="1"/>
  <c r="E564" i="5"/>
  <c r="W564" i="5" s="1"/>
  <c r="D564" i="5"/>
  <c r="V564" i="5" s="1"/>
  <c r="C564" i="5"/>
  <c r="B564" i="5"/>
  <c r="T564" i="5" s="1"/>
  <c r="Q563" i="5"/>
  <c r="AI563" i="5" s="1"/>
  <c r="P563" i="5"/>
  <c r="AH563" i="5" s="1"/>
  <c r="O563" i="5"/>
  <c r="AG563" i="5" s="1"/>
  <c r="N563" i="5"/>
  <c r="AF563" i="5" s="1"/>
  <c r="M563" i="5"/>
  <c r="AE563" i="5" s="1"/>
  <c r="L563" i="5"/>
  <c r="AD563" i="5" s="1"/>
  <c r="K563" i="5"/>
  <c r="AC563" i="5" s="1"/>
  <c r="J563" i="5"/>
  <c r="AB563" i="5" s="1"/>
  <c r="I563" i="5"/>
  <c r="AA563" i="5" s="1"/>
  <c r="H563" i="5"/>
  <c r="Z563" i="5" s="1"/>
  <c r="G563" i="5"/>
  <c r="Y563" i="5" s="1"/>
  <c r="F563" i="5"/>
  <c r="X563" i="5" s="1"/>
  <c r="E563" i="5"/>
  <c r="W563" i="5" s="1"/>
  <c r="D563" i="5"/>
  <c r="V563" i="5" s="1"/>
  <c r="C563" i="5"/>
  <c r="U563" i="5" s="1"/>
  <c r="B563" i="5"/>
  <c r="T563" i="5" s="1"/>
  <c r="Q562" i="5"/>
  <c r="AI562" i="5" s="1"/>
  <c r="P562" i="5"/>
  <c r="AH562" i="5" s="1"/>
  <c r="O562" i="5"/>
  <c r="AG562" i="5" s="1"/>
  <c r="N562" i="5"/>
  <c r="AF562" i="5" s="1"/>
  <c r="M562" i="5"/>
  <c r="AE562" i="5" s="1"/>
  <c r="L562" i="5"/>
  <c r="AD562" i="5" s="1"/>
  <c r="K562" i="5"/>
  <c r="AC562" i="5" s="1"/>
  <c r="J562" i="5"/>
  <c r="AB562" i="5" s="1"/>
  <c r="I562" i="5"/>
  <c r="AA562" i="5" s="1"/>
  <c r="H562" i="5"/>
  <c r="Z562" i="5" s="1"/>
  <c r="G562" i="5"/>
  <c r="Y562" i="5" s="1"/>
  <c r="F562" i="5"/>
  <c r="X562" i="5" s="1"/>
  <c r="E562" i="5"/>
  <c r="W562" i="5" s="1"/>
  <c r="D562" i="5"/>
  <c r="V562" i="5" s="1"/>
  <c r="C562" i="5"/>
  <c r="U562" i="5" s="1"/>
  <c r="B562" i="5"/>
  <c r="T562" i="5" s="1"/>
  <c r="Q561" i="5"/>
  <c r="AI561" i="5" s="1"/>
  <c r="P561" i="5"/>
  <c r="AH561" i="5" s="1"/>
  <c r="O561" i="5"/>
  <c r="AG561" i="5" s="1"/>
  <c r="N561" i="5"/>
  <c r="AF561" i="5" s="1"/>
  <c r="M561" i="5"/>
  <c r="AE561" i="5" s="1"/>
  <c r="L561" i="5"/>
  <c r="AD561" i="5" s="1"/>
  <c r="K561" i="5"/>
  <c r="AC561" i="5" s="1"/>
  <c r="J561" i="5"/>
  <c r="AB561" i="5" s="1"/>
  <c r="I561" i="5"/>
  <c r="AA561" i="5" s="1"/>
  <c r="H561" i="5"/>
  <c r="Z561" i="5" s="1"/>
  <c r="G561" i="5"/>
  <c r="Y561" i="5" s="1"/>
  <c r="F561" i="5"/>
  <c r="X561" i="5" s="1"/>
  <c r="E561" i="5"/>
  <c r="W561" i="5" s="1"/>
  <c r="D561" i="5"/>
  <c r="V561" i="5" s="1"/>
  <c r="C561" i="5"/>
  <c r="U561" i="5" s="1"/>
  <c r="B561" i="5"/>
  <c r="T561" i="5" s="1"/>
  <c r="Q560" i="5"/>
  <c r="AI560" i="5" s="1"/>
  <c r="P560" i="5"/>
  <c r="AH560" i="5" s="1"/>
  <c r="O560" i="5"/>
  <c r="AG560" i="5" s="1"/>
  <c r="N560" i="5"/>
  <c r="AF560" i="5" s="1"/>
  <c r="M560" i="5"/>
  <c r="AE560" i="5" s="1"/>
  <c r="L560" i="5"/>
  <c r="AD560" i="5" s="1"/>
  <c r="K560" i="5"/>
  <c r="AC560" i="5" s="1"/>
  <c r="J560" i="5"/>
  <c r="AB560" i="5" s="1"/>
  <c r="I560" i="5"/>
  <c r="AA560" i="5" s="1"/>
  <c r="H560" i="5"/>
  <c r="Z560" i="5" s="1"/>
  <c r="G560" i="5"/>
  <c r="Y560" i="5" s="1"/>
  <c r="F560" i="5"/>
  <c r="X560" i="5" s="1"/>
  <c r="E560" i="5"/>
  <c r="W560" i="5" s="1"/>
  <c r="D560" i="5"/>
  <c r="V560" i="5" s="1"/>
  <c r="C560" i="5"/>
  <c r="U560" i="5" s="1"/>
  <c r="B560" i="5"/>
  <c r="T560" i="5" s="1"/>
  <c r="Q559" i="5"/>
  <c r="AI559" i="5" s="1"/>
  <c r="P559" i="5"/>
  <c r="AH559" i="5" s="1"/>
  <c r="O559" i="5"/>
  <c r="AG559" i="5" s="1"/>
  <c r="N559" i="5"/>
  <c r="AF559" i="5" s="1"/>
  <c r="M559" i="5"/>
  <c r="AE559" i="5" s="1"/>
  <c r="L559" i="5"/>
  <c r="AD559" i="5" s="1"/>
  <c r="K559" i="5"/>
  <c r="AC559" i="5" s="1"/>
  <c r="J559" i="5"/>
  <c r="AB559" i="5" s="1"/>
  <c r="I559" i="5"/>
  <c r="AA559" i="5" s="1"/>
  <c r="H559" i="5"/>
  <c r="Z559" i="5" s="1"/>
  <c r="G559" i="5"/>
  <c r="Y559" i="5" s="1"/>
  <c r="F559" i="5"/>
  <c r="X559" i="5" s="1"/>
  <c r="E559" i="5"/>
  <c r="W559" i="5" s="1"/>
  <c r="D559" i="5"/>
  <c r="V559" i="5" s="1"/>
  <c r="C559" i="5"/>
  <c r="U559" i="5" s="1"/>
  <c r="B559" i="5"/>
  <c r="T559" i="5" s="1"/>
  <c r="Q558" i="5"/>
  <c r="AI558" i="5" s="1"/>
  <c r="P558" i="5"/>
  <c r="AH558" i="5" s="1"/>
  <c r="O558" i="5"/>
  <c r="AG558" i="5" s="1"/>
  <c r="N558" i="5"/>
  <c r="AF558" i="5" s="1"/>
  <c r="M558" i="5"/>
  <c r="AE558" i="5" s="1"/>
  <c r="L558" i="5"/>
  <c r="AD558" i="5" s="1"/>
  <c r="K558" i="5"/>
  <c r="AC558" i="5" s="1"/>
  <c r="J558" i="5"/>
  <c r="AB558" i="5" s="1"/>
  <c r="I558" i="5"/>
  <c r="AA558" i="5" s="1"/>
  <c r="H558" i="5"/>
  <c r="Z558" i="5" s="1"/>
  <c r="G558" i="5"/>
  <c r="Y558" i="5" s="1"/>
  <c r="F558" i="5"/>
  <c r="X558" i="5" s="1"/>
  <c r="E558" i="5"/>
  <c r="W558" i="5" s="1"/>
  <c r="D558" i="5"/>
  <c r="V558" i="5" s="1"/>
  <c r="C558" i="5"/>
  <c r="U558" i="5" s="1"/>
  <c r="B558" i="5"/>
  <c r="T558" i="5" s="1"/>
  <c r="Q557" i="5"/>
  <c r="AI557" i="5" s="1"/>
  <c r="P557" i="5"/>
  <c r="AH557" i="5" s="1"/>
  <c r="O557" i="5"/>
  <c r="AG557" i="5" s="1"/>
  <c r="N557" i="5"/>
  <c r="AF557" i="5" s="1"/>
  <c r="M557" i="5"/>
  <c r="AE557" i="5" s="1"/>
  <c r="L557" i="5"/>
  <c r="AD557" i="5" s="1"/>
  <c r="K557" i="5"/>
  <c r="AC557" i="5" s="1"/>
  <c r="J557" i="5"/>
  <c r="AB557" i="5" s="1"/>
  <c r="I557" i="5"/>
  <c r="AA557" i="5" s="1"/>
  <c r="H557" i="5"/>
  <c r="Z557" i="5" s="1"/>
  <c r="G557" i="5"/>
  <c r="Y557" i="5" s="1"/>
  <c r="F557" i="5"/>
  <c r="X557" i="5" s="1"/>
  <c r="E557" i="5"/>
  <c r="W557" i="5" s="1"/>
  <c r="D557" i="5"/>
  <c r="V557" i="5" s="1"/>
  <c r="C557" i="5"/>
  <c r="U557" i="5" s="1"/>
  <c r="B557" i="5"/>
  <c r="T557" i="5" s="1"/>
  <c r="Q556" i="5"/>
  <c r="AI556" i="5" s="1"/>
  <c r="P556" i="5"/>
  <c r="AH556" i="5" s="1"/>
  <c r="O556" i="5"/>
  <c r="AG556" i="5" s="1"/>
  <c r="N556" i="5"/>
  <c r="AF556" i="5" s="1"/>
  <c r="M556" i="5"/>
  <c r="AE556" i="5" s="1"/>
  <c r="L556" i="5"/>
  <c r="AD556" i="5" s="1"/>
  <c r="K556" i="5"/>
  <c r="AC556" i="5" s="1"/>
  <c r="J556" i="5"/>
  <c r="AB556" i="5" s="1"/>
  <c r="I556" i="5"/>
  <c r="AA556" i="5" s="1"/>
  <c r="H556" i="5"/>
  <c r="Z556" i="5" s="1"/>
  <c r="G556" i="5"/>
  <c r="Y556" i="5" s="1"/>
  <c r="F556" i="5"/>
  <c r="X556" i="5" s="1"/>
  <c r="E556" i="5"/>
  <c r="W556" i="5" s="1"/>
  <c r="D556" i="5"/>
  <c r="V556" i="5" s="1"/>
  <c r="C556" i="5"/>
  <c r="U556" i="5" s="1"/>
  <c r="B556" i="5"/>
  <c r="T556" i="5" s="1"/>
  <c r="Q555" i="5"/>
  <c r="AI555" i="5" s="1"/>
  <c r="P555" i="5"/>
  <c r="AH555" i="5" s="1"/>
  <c r="O555" i="5"/>
  <c r="AG555" i="5" s="1"/>
  <c r="N555" i="5"/>
  <c r="AF555" i="5" s="1"/>
  <c r="M555" i="5"/>
  <c r="AE555" i="5" s="1"/>
  <c r="L555" i="5"/>
  <c r="AD555" i="5" s="1"/>
  <c r="K555" i="5"/>
  <c r="AC555" i="5" s="1"/>
  <c r="J555" i="5"/>
  <c r="AB555" i="5" s="1"/>
  <c r="I555" i="5"/>
  <c r="AA555" i="5" s="1"/>
  <c r="H555" i="5"/>
  <c r="Z555" i="5" s="1"/>
  <c r="G555" i="5"/>
  <c r="Y555" i="5" s="1"/>
  <c r="F555" i="5"/>
  <c r="X555" i="5" s="1"/>
  <c r="E555" i="5"/>
  <c r="W555" i="5" s="1"/>
  <c r="D555" i="5"/>
  <c r="V555" i="5" s="1"/>
  <c r="C555" i="5"/>
  <c r="U555" i="5" s="1"/>
  <c r="B555" i="5"/>
  <c r="T555" i="5" s="1"/>
  <c r="Q554" i="5"/>
  <c r="AI554" i="5" s="1"/>
  <c r="P554" i="5"/>
  <c r="AH554" i="5" s="1"/>
  <c r="O554" i="5"/>
  <c r="AG554" i="5" s="1"/>
  <c r="N554" i="5"/>
  <c r="AF554" i="5" s="1"/>
  <c r="M554" i="5"/>
  <c r="AE554" i="5" s="1"/>
  <c r="L554" i="5"/>
  <c r="AD554" i="5" s="1"/>
  <c r="K554" i="5"/>
  <c r="AC554" i="5" s="1"/>
  <c r="J554" i="5"/>
  <c r="AB554" i="5" s="1"/>
  <c r="I554" i="5"/>
  <c r="AA554" i="5" s="1"/>
  <c r="H554" i="5"/>
  <c r="Z554" i="5" s="1"/>
  <c r="G554" i="5"/>
  <c r="Y554" i="5" s="1"/>
  <c r="F554" i="5"/>
  <c r="X554" i="5" s="1"/>
  <c r="E554" i="5"/>
  <c r="W554" i="5" s="1"/>
  <c r="D554" i="5"/>
  <c r="V554" i="5" s="1"/>
  <c r="C554" i="5"/>
  <c r="U554" i="5" s="1"/>
  <c r="B554" i="5"/>
  <c r="T554" i="5" s="1"/>
  <c r="Q553" i="5"/>
  <c r="P553" i="5"/>
  <c r="O553" i="5"/>
  <c r="AG553" i="5" s="1"/>
  <c r="N553" i="5"/>
  <c r="AF553" i="5" s="1"/>
  <c r="M553" i="5"/>
  <c r="AE553" i="5" s="1"/>
  <c r="L553" i="5"/>
  <c r="AD553" i="5" s="1"/>
  <c r="K553" i="5"/>
  <c r="AC553" i="5" s="1"/>
  <c r="J553" i="5"/>
  <c r="AB553" i="5" s="1"/>
  <c r="I553" i="5"/>
  <c r="AA553" i="5" s="1"/>
  <c r="H553" i="5"/>
  <c r="Z553" i="5" s="1"/>
  <c r="G553" i="5"/>
  <c r="Y553" i="5" s="1"/>
  <c r="F553" i="5"/>
  <c r="X553" i="5" s="1"/>
  <c r="E553" i="5"/>
  <c r="W553" i="5" s="1"/>
  <c r="D553" i="5"/>
  <c r="V553" i="5" s="1"/>
  <c r="C553" i="5"/>
  <c r="U553" i="5" s="1"/>
  <c r="B553" i="5"/>
  <c r="T553" i="5" s="1"/>
  <c r="Q552" i="5"/>
  <c r="AI552" i="5" s="1"/>
  <c r="P552" i="5"/>
  <c r="AH552" i="5" s="1"/>
  <c r="O552" i="5"/>
  <c r="AG552" i="5" s="1"/>
  <c r="N552" i="5"/>
  <c r="AF552" i="5" s="1"/>
  <c r="M552" i="5"/>
  <c r="AE552" i="5" s="1"/>
  <c r="L552" i="5"/>
  <c r="AD552" i="5" s="1"/>
  <c r="K552" i="5"/>
  <c r="AC552" i="5" s="1"/>
  <c r="J552" i="5"/>
  <c r="AB552" i="5" s="1"/>
  <c r="I552" i="5"/>
  <c r="AA552" i="5" s="1"/>
  <c r="H552" i="5"/>
  <c r="Z552" i="5" s="1"/>
  <c r="G552" i="5"/>
  <c r="Y552" i="5" s="1"/>
  <c r="F552" i="5"/>
  <c r="X552" i="5" s="1"/>
  <c r="E552" i="5"/>
  <c r="W552" i="5" s="1"/>
  <c r="D552" i="5"/>
  <c r="V552" i="5" s="1"/>
  <c r="C552" i="5"/>
  <c r="U552" i="5" s="1"/>
  <c r="B552" i="5"/>
  <c r="T552" i="5" s="1"/>
  <c r="Q551" i="5"/>
  <c r="AI551" i="5" s="1"/>
  <c r="P551" i="5"/>
  <c r="AH551" i="5" s="1"/>
  <c r="O551" i="5"/>
  <c r="AG551" i="5" s="1"/>
  <c r="N551" i="5"/>
  <c r="AF551" i="5" s="1"/>
  <c r="M551" i="5"/>
  <c r="AE551" i="5" s="1"/>
  <c r="L551" i="5"/>
  <c r="AD551" i="5" s="1"/>
  <c r="K551" i="5"/>
  <c r="AC551" i="5" s="1"/>
  <c r="J551" i="5"/>
  <c r="AB551" i="5" s="1"/>
  <c r="I551" i="5"/>
  <c r="AA551" i="5" s="1"/>
  <c r="H551" i="5"/>
  <c r="Z551" i="5" s="1"/>
  <c r="G551" i="5"/>
  <c r="Y551" i="5" s="1"/>
  <c r="F551" i="5"/>
  <c r="X551" i="5" s="1"/>
  <c r="E551" i="5"/>
  <c r="W551" i="5" s="1"/>
  <c r="D551" i="5"/>
  <c r="V551" i="5" s="1"/>
  <c r="C551" i="5"/>
  <c r="U551" i="5" s="1"/>
  <c r="B551" i="5"/>
  <c r="T551" i="5" s="1"/>
  <c r="Q550" i="5"/>
  <c r="AI550" i="5" s="1"/>
  <c r="P550" i="5"/>
  <c r="AH550" i="5" s="1"/>
  <c r="O550" i="5"/>
  <c r="AG550" i="5" s="1"/>
  <c r="N550" i="5"/>
  <c r="AF550" i="5" s="1"/>
  <c r="M550" i="5"/>
  <c r="AE550" i="5" s="1"/>
  <c r="L550" i="5"/>
  <c r="AD550" i="5" s="1"/>
  <c r="K550" i="5"/>
  <c r="AC550" i="5" s="1"/>
  <c r="J550" i="5"/>
  <c r="AB550" i="5" s="1"/>
  <c r="I550" i="5"/>
  <c r="AA550" i="5" s="1"/>
  <c r="H550" i="5"/>
  <c r="G550" i="5"/>
  <c r="Y550" i="5" s="1"/>
  <c r="F550" i="5"/>
  <c r="X550" i="5" s="1"/>
  <c r="E550" i="5"/>
  <c r="W550" i="5" s="1"/>
  <c r="D550" i="5"/>
  <c r="V550" i="5" s="1"/>
  <c r="C550" i="5"/>
  <c r="U550" i="5" s="1"/>
  <c r="B550" i="5"/>
  <c r="T550" i="5" s="1"/>
  <c r="Q549" i="5"/>
  <c r="AI549" i="5" s="1"/>
  <c r="P549" i="5"/>
  <c r="AH549" i="5" s="1"/>
  <c r="O549" i="5"/>
  <c r="AG549" i="5" s="1"/>
  <c r="N549" i="5"/>
  <c r="AF549" i="5" s="1"/>
  <c r="M549" i="5"/>
  <c r="AE549" i="5" s="1"/>
  <c r="L549" i="5"/>
  <c r="AD549" i="5" s="1"/>
  <c r="K549" i="5"/>
  <c r="AC549" i="5" s="1"/>
  <c r="J549" i="5"/>
  <c r="AB549" i="5" s="1"/>
  <c r="I549" i="5"/>
  <c r="AA549" i="5" s="1"/>
  <c r="H549" i="5"/>
  <c r="Z549" i="5" s="1"/>
  <c r="G549" i="5"/>
  <c r="Y549" i="5" s="1"/>
  <c r="F549" i="5"/>
  <c r="X549" i="5" s="1"/>
  <c r="E549" i="5"/>
  <c r="W549" i="5" s="1"/>
  <c r="D549" i="5"/>
  <c r="V549" i="5" s="1"/>
  <c r="C549" i="5"/>
  <c r="U549" i="5" s="1"/>
  <c r="B549" i="5"/>
  <c r="T549" i="5" s="1"/>
  <c r="Q548" i="5"/>
  <c r="AI548" i="5" s="1"/>
  <c r="P548" i="5"/>
  <c r="AH548" i="5" s="1"/>
  <c r="O548" i="5"/>
  <c r="AG548" i="5" s="1"/>
  <c r="N548" i="5"/>
  <c r="AF548" i="5" s="1"/>
  <c r="M548" i="5"/>
  <c r="AE548" i="5" s="1"/>
  <c r="L548" i="5"/>
  <c r="AD548" i="5" s="1"/>
  <c r="K548" i="5"/>
  <c r="AC548" i="5" s="1"/>
  <c r="J548" i="5"/>
  <c r="AB548" i="5" s="1"/>
  <c r="I548" i="5"/>
  <c r="AA548" i="5" s="1"/>
  <c r="H548" i="5"/>
  <c r="Z548" i="5" s="1"/>
  <c r="G548" i="5"/>
  <c r="Y548" i="5" s="1"/>
  <c r="F548" i="5"/>
  <c r="X548" i="5" s="1"/>
  <c r="E548" i="5"/>
  <c r="W548" i="5" s="1"/>
  <c r="D548" i="5"/>
  <c r="V548" i="5" s="1"/>
  <c r="C548" i="5"/>
  <c r="U548" i="5" s="1"/>
  <c r="B548" i="5"/>
  <c r="T548" i="5" s="1"/>
  <c r="Q547" i="5"/>
  <c r="AI547" i="5" s="1"/>
  <c r="P547" i="5"/>
  <c r="AH547" i="5" s="1"/>
  <c r="O547" i="5"/>
  <c r="AG547" i="5" s="1"/>
  <c r="N547" i="5"/>
  <c r="AF547" i="5" s="1"/>
  <c r="M547" i="5"/>
  <c r="AE547" i="5" s="1"/>
  <c r="L547" i="5"/>
  <c r="AD547" i="5" s="1"/>
  <c r="K547" i="5"/>
  <c r="AC547" i="5" s="1"/>
  <c r="J547" i="5"/>
  <c r="AB547" i="5" s="1"/>
  <c r="I547" i="5"/>
  <c r="AA547" i="5" s="1"/>
  <c r="H547" i="5"/>
  <c r="Z547" i="5" s="1"/>
  <c r="G547" i="5"/>
  <c r="Y547" i="5" s="1"/>
  <c r="F547" i="5"/>
  <c r="X547" i="5" s="1"/>
  <c r="E547" i="5"/>
  <c r="W547" i="5" s="1"/>
  <c r="D547" i="5"/>
  <c r="V547" i="5" s="1"/>
  <c r="C547" i="5"/>
  <c r="U547" i="5" s="1"/>
  <c r="B547" i="5"/>
  <c r="T547" i="5" s="1"/>
  <c r="Q546" i="5"/>
  <c r="AI546" i="5" s="1"/>
  <c r="P546" i="5"/>
  <c r="AH546" i="5" s="1"/>
  <c r="O546" i="5"/>
  <c r="AG546" i="5" s="1"/>
  <c r="N546" i="5"/>
  <c r="AF546" i="5" s="1"/>
  <c r="M546" i="5"/>
  <c r="AE546" i="5" s="1"/>
  <c r="L546" i="5"/>
  <c r="AD546" i="5" s="1"/>
  <c r="K546" i="5"/>
  <c r="AC546" i="5" s="1"/>
  <c r="J546" i="5"/>
  <c r="AB546" i="5" s="1"/>
  <c r="I546" i="5"/>
  <c r="AA546" i="5" s="1"/>
  <c r="H546" i="5"/>
  <c r="Z546" i="5" s="1"/>
  <c r="G546" i="5"/>
  <c r="Y546" i="5" s="1"/>
  <c r="F546" i="5"/>
  <c r="X546" i="5" s="1"/>
  <c r="E546" i="5"/>
  <c r="W546" i="5" s="1"/>
  <c r="D546" i="5"/>
  <c r="V546" i="5" s="1"/>
  <c r="C546" i="5"/>
  <c r="U546" i="5" s="1"/>
  <c r="B546" i="5"/>
  <c r="T546" i="5" s="1"/>
  <c r="Q545" i="5"/>
  <c r="AI545" i="5" s="1"/>
  <c r="P545" i="5"/>
  <c r="AH545" i="5" s="1"/>
  <c r="O545" i="5"/>
  <c r="AG545" i="5" s="1"/>
  <c r="N545" i="5"/>
  <c r="AF545" i="5" s="1"/>
  <c r="M545" i="5"/>
  <c r="AE545" i="5" s="1"/>
  <c r="L545" i="5"/>
  <c r="AD545" i="5" s="1"/>
  <c r="K545" i="5"/>
  <c r="AC545" i="5" s="1"/>
  <c r="J545" i="5"/>
  <c r="AB545" i="5" s="1"/>
  <c r="I545" i="5"/>
  <c r="AA545" i="5" s="1"/>
  <c r="H545" i="5"/>
  <c r="Z545" i="5" s="1"/>
  <c r="G545" i="5"/>
  <c r="Y545" i="5" s="1"/>
  <c r="F545" i="5"/>
  <c r="X545" i="5" s="1"/>
  <c r="E545" i="5"/>
  <c r="W545" i="5" s="1"/>
  <c r="D545" i="5"/>
  <c r="C545" i="5"/>
  <c r="B545" i="5"/>
  <c r="T545" i="5" s="1"/>
  <c r="Q544" i="5"/>
  <c r="AI544" i="5" s="1"/>
  <c r="P544" i="5"/>
  <c r="AH544" i="5" s="1"/>
  <c r="O544" i="5"/>
  <c r="AG544" i="5" s="1"/>
  <c r="N544" i="5"/>
  <c r="AF544" i="5" s="1"/>
  <c r="M544" i="5"/>
  <c r="AE544" i="5" s="1"/>
  <c r="L544" i="5"/>
  <c r="AD544" i="5" s="1"/>
  <c r="K544" i="5"/>
  <c r="AC544" i="5" s="1"/>
  <c r="J544" i="5"/>
  <c r="AB544" i="5" s="1"/>
  <c r="I544" i="5"/>
  <c r="AA544" i="5" s="1"/>
  <c r="H544" i="5"/>
  <c r="Z544" i="5" s="1"/>
  <c r="G544" i="5"/>
  <c r="Y544" i="5" s="1"/>
  <c r="F544" i="5"/>
  <c r="X544" i="5" s="1"/>
  <c r="E544" i="5"/>
  <c r="W544" i="5" s="1"/>
  <c r="D544" i="5"/>
  <c r="V544" i="5" s="1"/>
  <c r="C544" i="5"/>
  <c r="U544" i="5" s="1"/>
  <c r="B544" i="5"/>
  <c r="T544" i="5" s="1"/>
  <c r="Q543" i="5"/>
  <c r="AI543" i="5" s="1"/>
  <c r="P543" i="5"/>
  <c r="AH543" i="5" s="1"/>
  <c r="O543" i="5"/>
  <c r="AG543" i="5" s="1"/>
  <c r="N543" i="5"/>
  <c r="AF543" i="5" s="1"/>
  <c r="M543" i="5"/>
  <c r="AE543" i="5" s="1"/>
  <c r="L543" i="5"/>
  <c r="AD543" i="5" s="1"/>
  <c r="K543" i="5"/>
  <c r="AC543" i="5" s="1"/>
  <c r="J543" i="5"/>
  <c r="AB543" i="5" s="1"/>
  <c r="I543" i="5"/>
  <c r="AA543" i="5" s="1"/>
  <c r="H543" i="5"/>
  <c r="G543" i="5"/>
  <c r="Y543" i="5" s="1"/>
  <c r="F543" i="5"/>
  <c r="X543" i="5" s="1"/>
  <c r="E543" i="5"/>
  <c r="W543" i="5" s="1"/>
  <c r="D543" i="5"/>
  <c r="V543" i="5" s="1"/>
  <c r="C543" i="5"/>
  <c r="U543" i="5" s="1"/>
  <c r="B543" i="5"/>
  <c r="T543" i="5" s="1"/>
  <c r="Q542" i="5"/>
  <c r="AI542" i="5" s="1"/>
  <c r="P542" i="5"/>
  <c r="AH542" i="5" s="1"/>
  <c r="O542" i="5"/>
  <c r="AG542" i="5" s="1"/>
  <c r="N542" i="5"/>
  <c r="AF542" i="5" s="1"/>
  <c r="M542" i="5"/>
  <c r="AE542" i="5" s="1"/>
  <c r="L542" i="5"/>
  <c r="AD542" i="5" s="1"/>
  <c r="K542" i="5"/>
  <c r="AC542" i="5" s="1"/>
  <c r="J542" i="5"/>
  <c r="AB542" i="5" s="1"/>
  <c r="I542" i="5"/>
  <c r="AA542" i="5" s="1"/>
  <c r="H542" i="5"/>
  <c r="Z542" i="5" s="1"/>
  <c r="G542" i="5"/>
  <c r="Y542" i="5" s="1"/>
  <c r="F542" i="5"/>
  <c r="X542" i="5" s="1"/>
  <c r="E542" i="5"/>
  <c r="W542" i="5" s="1"/>
  <c r="D542" i="5"/>
  <c r="V542" i="5" s="1"/>
  <c r="C542" i="5"/>
  <c r="U542" i="5" s="1"/>
  <c r="B542" i="5"/>
  <c r="T542" i="5" s="1"/>
  <c r="Q541" i="5"/>
  <c r="AI541" i="5" s="1"/>
  <c r="P541" i="5"/>
  <c r="AH541" i="5" s="1"/>
  <c r="O541" i="5"/>
  <c r="AG541" i="5" s="1"/>
  <c r="N541" i="5"/>
  <c r="AF541" i="5" s="1"/>
  <c r="M541" i="5"/>
  <c r="AE541" i="5" s="1"/>
  <c r="L541" i="5"/>
  <c r="K541" i="5"/>
  <c r="AC541" i="5" s="1"/>
  <c r="J541" i="5"/>
  <c r="I541" i="5"/>
  <c r="AA541" i="5" s="1"/>
  <c r="H541" i="5"/>
  <c r="Z541" i="5" s="1"/>
  <c r="G541" i="5"/>
  <c r="Y541" i="5" s="1"/>
  <c r="F541" i="5"/>
  <c r="X541" i="5" s="1"/>
  <c r="E541" i="5"/>
  <c r="W541" i="5" s="1"/>
  <c r="D541" i="5"/>
  <c r="V541" i="5" s="1"/>
  <c r="C541" i="5"/>
  <c r="U541" i="5" s="1"/>
  <c r="B541" i="5"/>
  <c r="T541" i="5" s="1"/>
  <c r="Q540" i="5"/>
  <c r="AI540" i="5" s="1"/>
  <c r="P540" i="5"/>
  <c r="AH540" i="5" s="1"/>
  <c r="O540" i="5"/>
  <c r="AG540" i="5" s="1"/>
  <c r="N540" i="5"/>
  <c r="AF540" i="5" s="1"/>
  <c r="M540" i="5"/>
  <c r="AE540" i="5" s="1"/>
  <c r="L540" i="5"/>
  <c r="AD540" i="5" s="1"/>
  <c r="K540" i="5"/>
  <c r="AC540" i="5" s="1"/>
  <c r="J540" i="5"/>
  <c r="AB540" i="5" s="1"/>
  <c r="I540" i="5"/>
  <c r="AA540" i="5" s="1"/>
  <c r="H540" i="5"/>
  <c r="Z540" i="5" s="1"/>
  <c r="G540" i="5"/>
  <c r="Y540" i="5" s="1"/>
  <c r="F540" i="5"/>
  <c r="X540" i="5" s="1"/>
  <c r="E540" i="5"/>
  <c r="W540" i="5" s="1"/>
  <c r="D540" i="5"/>
  <c r="V540" i="5" s="1"/>
  <c r="C540" i="5"/>
  <c r="U540" i="5" s="1"/>
  <c r="B540" i="5"/>
  <c r="T540" i="5" s="1"/>
  <c r="Q539" i="5"/>
  <c r="AI539" i="5" s="1"/>
  <c r="P539" i="5"/>
  <c r="AH539" i="5" s="1"/>
  <c r="O539" i="5"/>
  <c r="AG539" i="5" s="1"/>
  <c r="N539" i="5"/>
  <c r="AF539" i="5" s="1"/>
  <c r="M539" i="5"/>
  <c r="AE539" i="5" s="1"/>
  <c r="L539" i="5"/>
  <c r="AD539" i="5" s="1"/>
  <c r="K539" i="5"/>
  <c r="AC539" i="5" s="1"/>
  <c r="J539" i="5"/>
  <c r="AB539" i="5" s="1"/>
  <c r="I539" i="5"/>
  <c r="AA539" i="5" s="1"/>
  <c r="H539" i="5"/>
  <c r="Z539" i="5" s="1"/>
  <c r="G539" i="5"/>
  <c r="Y539" i="5" s="1"/>
  <c r="F539" i="5"/>
  <c r="X539" i="5" s="1"/>
  <c r="E539" i="5"/>
  <c r="W539" i="5" s="1"/>
  <c r="D539" i="5"/>
  <c r="V539" i="5" s="1"/>
  <c r="C539" i="5"/>
  <c r="U539" i="5" s="1"/>
  <c r="B539" i="5"/>
  <c r="T539" i="5" s="1"/>
  <c r="Q538" i="5"/>
  <c r="AI538" i="5" s="1"/>
  <c r="P538" i="5"/>
  <c r="AH538" i="5" s="1"/>
  <c r="O538" i="5"/>
  <c r="AG538" i="5" s="1"/>
  <c r="N538" i="5"/>
  <c r="AF538" i="5" s="1"/>
  <c r="M538" i="5"/>
  <c r="AE538" i="5" s="1"/>
  <c r="L538" i="5"/>
  <c r="AD538" i="5" s="1"/>
  <c r="K538" i="5"/>
  <c r="AC538" i="5" s="1"/>
  <c r="J538" i="5"/>
  <c r="AB538" i="5" s="1"/>
  <c r="I538" i="5"/>
  <c r="AA538" i="5" s="1"/>
  <c r="H538" i="5"/>
  <c r="Z538" i="5" s="1"/>
  <c r="G538" i="5"/>
  <c r="Y538" i="5" s="1"/>
  <c r="F538" i="5"/>
  <c r="X538" i="5" s="1"/>
  <c r="E538" i="5"/>
  <c r="W538" i="5" s="1"/>
  <c r="D538" i="5"/>
  <c r="V538" i="5" s="1"/>
  <c r="C538" i="5"/>
  <c r="U538" i="5" s="1"/>
  <c r="B538" i="5"/>
  <c r="T538" i="5" s="1"/>
  <c r="Q537" i="5"/>
  <c r="AI537" i="5" s="1"/>
  <c r="P537" i="5"/>
  <c r="AH537" i="5" s="1"/>
  <c r="O537" i="5"/>
  <c r="AG537" i="5" s="1"/>
  <c r="N537" i="5"/>
  <c r="AF537" i="5" s="1"/>
  <c r="M537" i="5"/>
  <c r="AE537" i="5" s="1"/>
  <c r="L537" i="5"/>
  <c r="AD537" i="5" s="1"/>
  <c r="K537" i="5"/>
  <c r="AC537" i="5" s="1"/>
  <c r="J537" i="5"/>
  <c r="AB537" i="5" s="1"/>
  <c r="I537" i="5"/>
  <c r="AA537" i="5" s="1"/>
  <c r="H537" i="5"/>
  <c r="Z537" i="5" s="1"/>
  <c r="G537" i="5"/>
  <c r="Y537" i="5" s="1"/>
  <c r="F537" i="5"/>
  <c r="X537" i="5" s="1"/>
  <c r="E537" i="5"/>
  <c r="W537" i="5" s="1"/>
  <c r="D537" i="5"/>
  <c r="V537" i="5" s="1"/>
  <c r="C537" i="5"/>
  <c r="U537" i="5" s="1"/>
  <c r="B537" i="5"/>
  <c r="T537" i="5" s="1"/>
  <c r="Q536" i="5"/>
  <c r="AI536" i="5" s="1"/>
  <c r="P536" i="5"/>
  <c r="AH536" i="5" s="1"/>
  <c r="O536" i="5"/>
  <c r="AG536" i="5" s="1"/>
  <c r="N536" i="5"/>
  <c r="AF536" i="5" s="1"/>
  <c r="M536" i="5"/>
  <c r="AE536" i="5" s="1"/>
  <c r="L536" i="5"/>
  <c r="AD536" i="5" s="1"/>
  <c r="K536" i="5"/>
  <c r="AC536" i="5" s="1"/>
  <c r="J536" i="5"/>
  <c r="AB536" i="5" s="1"/>
  <c r="I536" i="5"/>
  <c r="AA536" i="5" s="1"/>
  <c r="H536" i="5"/>
  <c r="Z536" i="5" s="1"/>
  <c r="G536" i="5"/>
  <c r="F536" i="5"/>
  <c r="X536" i="5" s="1"/>
  <c r="E536" i="5"/>
  <c r="W536" i="5" s="1"/>
  <c r="D536" i="5"/>
  <c r="V536" i="5" s="1"/>
  <c r="C536" i="5"/>
  <c r="U536" i="5" s="1"/>
  <c r="B536" i="5"/>
  <c r="T536" i="5" s="1"/>
  <c r="Q535" i="5"/>
  <c r="AI535" i="5" s="1"/>
  <c r="P535" i="5"/>
  <c r="AH535" i="5" s="1"/>
  <c r="O535" i="5"/>
  <c r="AG535" i="5" s="1"/>
  <c r="N535" i="5"/>
  <c r="M535" i="5"/>
  <c r="AE535" i="5" s="1"/>
  <c r="L535" i="5"/>
  <c r="AD535" i="5" s="1"/>
  <c r="K535" i="5"/>
  <c r="AC535" i="5" s="1"/>
  <c r="J535" i="5"/>
  <c r="AB535" i="5" s="1"/>
  <c r="I535" i="5"/>
  <c r="AA535" i="5" s="1"/>
  <c r="H535" i="5"/>
  <c r="Z535" i="5" s="1"/>
  <c r="G535" i="5"/>
  <c r="Y535" i="5" s="1"/>
  <c r="F535" i="5"/>
  <c r="X535" i="5" s="1"/>
  <c r="E535" i="5"/>
  <c r="W535" i="5" s="1"/>
  <c r="D535" i="5"/>
  <c r="V535" i="5" s="1"/>
  <c r="C535" i="5"/>
  <c r="U535" i="5" s="1"/>
  <c r="B535" i="5"/>
  <c r="T535" i="5" s="1"/>
  <c r="Q534" i="5"/>
  <c r="AI534" i="5" s="1"/>
  <c r="P534" i="5"/>
  <c r="AH534" i="5" s="1"/>
  <c r="O534" i="5"/>
  <c r="AG534" i="5" s="1"/>
  <c r="N534" i="5"/>
  <c r="AF534" i="5" s="1"/>
  <c r="M534" i="5"/>
  <c r="AE534" i="5" s="1"/>
  <c r="L534" i="5"/>
  <c r="AD534" i="5" s="1"/>
  <c r="K534" i="5"/>
  <c r="AC534" i="5" s="1"/>
  <c r="J534" i="5"/>
  <c r="AB534" i="5" s="1"/>
  <c r="I534" i="5"/>
  <c r="AA534" i="5" s="1"/>
  <c r="H534" i="5"/>
  <c r="Z534" i="5" s="1"/>
  <c r="G534" i="5"/>
  <c r="Y534" i="5" s="1"/>
  <c r="F534" i="5"/>
  <c r="X534" i="5" s="1"/>
  <c r="E534" i="5"/>
  <c r="W534" i="5" s="1"/>
  <c r="D534" i="5"/>
  <c r="V534" i="5" s="1"/>
  <c r="C534" i="5"/>
  <c r="U534" i="5" s="1"/>
  <c r="B534" i="5"/>
  <c r="T534" i="5" s="1"/>
  <c r="Q533" i="5"/>
  <c r="AI533" i="5" s="1"/>
  <c r="P533" i="5"/>
  <c r="AH533" i="5" s="1"/>
  <c r="O533" i="5"/>
  <c r="AG533" i="5" s="1"/>
  <c r="N533" i="5"/>
  <c r="AF533" i="5" s="1"/>
  <c r="M533" i="5"/>
  <c r="AE533" i="5" s="1"/>
  <c r="L533" i="5"/>
  <c r="AD533" i="5" s="1"/>
  <c r="K533" i="5"/>
  <c r="AC533" i="5" s="1"/>
  <c r="J533" i="5"/>
  <c r="AB533" i="5" s="1"/>
  <c r="I533" i="5"/>
  <c r="AA533" i="5" s="1"/>
  <c r="H533" i="5"/>
  <c r="Z533" i="5" s="1"/>
  <c r="G533" i="5"/>
  <c r="Y533" i="5" s="1"/>
  <c r="F533" i="5"/>
  <c r="X533" i="5" s="1"/>
  <c r="E533" i="5"/>
  <c r="W533" i="5" s="1"/>
  <c r="D533" i="5"/>
  <c r="V533" i="5" s="1"/>
  <c r="C533" i="5"/>
  <c r="U533" i="5" s="1"/>
  <c r="B533" i="5"/>
  <c r="T533" i="5" s="1"/>
  <c r="Q532" i="5"/>
  <c r="AI532" i="5" s="1"/>
  <c r="P532" i="5"/>
  <c r="AH532" i="5" s="1"/>
  <c r="O532" i="5"/>
  <c r="AG532" i="5" s="1"/>
  <c r="N532" i="5"/>
  <c r="AF532" i="5" s="1"/>
  <c r="M532" i="5"/>
  <c r="AE532" i="5" s="1"/>
  <c r="L532" i="5"/>
  <c r="AD532" i="5" s="1"/>
  <c r="K532" i="5"/>
  <c r="AC532" i="5" s="1"/>
  <c r="J532" i="5"/>
  <c r="AB532" i="5" s="1"/>
  <c r="I532" i="5"/>
  <c r="AA532" i="5" s="1"/>
  <c r="H532" i="5"/>
  <c r="Z532" i="5" s="1"/>
  <c r="G532" i="5"/>
  <c r="Y532" i="5" s="1"/>
  <c r="F532" i="5"/>
  <c r="X532" i="5" s="1"/>
  <c r="E532" i="5"/>
  <c r="W532" i="5" s="1"/>
  <c r="D532" i="5"/>
  <c r="V532" i="5" s="1"/>
  <c r="C532" i="5"/>
  <c r="U532" i="5" s="1"/>
  <c r="B532" i="5"/>
  <c r="T532" i="5" s="1"/>
  <c r="Q531" i="5"/>
  <c r="AI531" i="5" s="1"/>
  <c r="P531" i="5"/>
  <c r="AH531" i="5" s="1"/>
  <c r="O531" i="5"/>
  <c r="AG531" i="5" s="1"/>
  <c r="N531" i="5"/>
  <c r="AF531" i="5" s="1"/>
  <c r="M531" i="5"/>
  <c r="AE531" i="5" s="1"/>
  <c r="L531" i="5"/>
  <c r="AD531" i="5" s="1"/>
  <c r="K531" i="5"/>
  <c r="AC531" i="5" s="1"/>
  <c r="J531" i="5"/>
  <c r="AB531" i="5" s="1"/>
  <c r="I531" i="5"/>
  <c r="AA531" i="5" s="1"/>
  <c r="H531" i="5"/>
  <c r="Z531" i="5" s="1"/>
  <c r="G531" i="5"/>
  <c r="Y531" i="5" s="1"/>
  <c r="F531" i="5"/>
  <c r="X531" i="5" s="1"/>
  <c r="E531" i="5"/>
  <c r="W531" i="5" s="1"/>
  <c r="D531" i="5"/>
  <c r="V531" i="5" s="1"/>
  <c r="C531" i="5"/>
  <c r="U531" i="5" s="1"/>
  <c r="B531" i="5"/>
  <c r="T531" i="5" s="1"/>
  <c r="Q530" i="5"/>
  <c r="AI530" i="5" s="1"/>
  <c r="P530" i="5"/>
  <c r="AH530" i="5" s="1"/>
  <c r="O530" i="5"/>
  <c r="AG530" i="5" s="1"/>
  <c r="N530" i="5"/>
  <c r="AF530" i="5" s="1"/>
  <c r="M530" i="5"/>
  <c r="AE530" i="5" s="1"/>
  <c r="L530" i="5"/>
  <c r="AD530" i="5" s="1"/>
  <c r="K530" i="5"/>
  <c r="AC530" i="5" s="1"/>
  <c r="J530" i="5"/>
  <c r="I530" i="5"/>
  <c r="AA530" i="5" s="1"/>
  <c r="H530" i="5"/>
  <c r="Z530" i="5" s="1"/>
  <c r="G530" i="5"/>
  <c r="Y530" i="5" s="1"/>
  <c r="F530" i="5"/>
  <c r="X530" i="5" s="1"/>
  <c r="E530" i="5"/>
  <c r="W530" i="5" s="1"/>
  <c r="D530" i="5"/>
  <c r="V530" i="5" s="1"/>
  <c r="C530" i="5"/>
  <c r="U530" i="5" s="1"/>
  <c r="B530" i="5"/>
  <c r="T530" i="5" s="1"/>
  <c r="Q529" i="5"/>
  <c r="AI529" i="5" s="1"/>
  <c r="P529" i="5"/>
  <c r="AH529" i="5" s="1"/>
  <c r="O529" i="5"/>
  <c r="AG529" i="5" s="1"/>
  <c r="N529" i="5"/>
  <c r="AF529" i="5" s="1"/>
  <c r="M529" i="5"/>
  <c r="AE529" i="5" s="1"/>
  <c r="L529" i="5"/>
  <c r="AD529" i="5" s="1"/>
  <c r="K529" i="5"/>
  <c r="AC529" i="5" s="1"/>
  <c r="J529" i="5"/>
  <c r="AB529" i="5" s="1"/>
  <c r="I529" i="5"/>
  <c r="AA529" i="5" s="1"/>
  <c r="H529" i="5"/>
  <c r="Z529" i="5" s="1"/>
  <c r="G529" i="5"/>
  <c r="Y529" i="5" s="1"/>
  <c r="F529" i="5"/>
  <c r="X529" i="5" s="1"/>
  <c r="E529" i="5"/>
  <c r="W529" i="5" s="1"/>
  <c r="D529" i="5"/>
  <c r="V529" i="5" s="1"/>
  <c r="C529" i="5"/>
  <c r="U529" i="5" s="1"/>
  <c r="B529" i="5"/>
  <c r="T529" i="5" s="1"/>
  <c r="Q528" i="5"/>
  <c r="AI528" i="5" s="1"/>
  <c r="P528" i="5"/>
  <c r="AH528" i="5" s="1"/>
  <c r="O528" i="5"/>
  <c r="AG528" i="5" s="1"/>
  <c r="N528" i="5"/>
  <c r="AF528" i="5" s="1"/>
  <c r="M528" i="5"/>
  <c r="AE528" i="5" s="1"/>
  <c r="L528" i="5"/>
  <c r="AD528" i="5" s="1"/>
  <c r="K528" i="5"/>
  <c r="AC528" i="5" s="1"/>
  <c r="J528" i="5"/>
  <c r="AB528" i="5" s="1"/>
  <c r="I528" i="5"/>
  <c r="AA528" i="5" s="1"/>
  <c r="H528" i="5"/>
  <c r="Z528" i="5" s="1"/>
  <c r="G528" i="5"/>
  <c r="Y528" i="5" s="1"/>
  <c r="F528" i="5"/>
  <c r="X528" i="5" s="1"/>
  <c r="E528" i="5"/>
  <c r="W528" i="5" s="1"/>
  <c r="D528" i="5"/>
  <c r="V528" i="5" s="1"/>
  <c r="C528" i="5"/>
  <c r="U528" i="5" s="1"/>
  <c r="B528" i="5"/>
  <c r="T528" i="5" s="1"/>
  <c r="Q527" i="5"/>
  <c r="AI527" i="5" s="1"/>
  <c r="P527" i="5"/>
  <c r="AH527" i="5" s="1"/>
  <c r="O527" i="5"/>
  <c r="AG527" i="5" s="1"/>
  <c r="N527" i="5"/>
  <c r="AF527" i="5" s="1"/>
  <c r="M527" i="5"/>
  <c r="AE527" i="5" s="1"/>
  <c r="L527" i="5"/>
  <c r="AD527" i="5" s="1"/>
  <c r="K527" i="5"/>
  <c r="J527" i="5"/>
  <c r="AB527" i="5" s="1"/>
  <c r="I527" i="5"/>
  <c r="AA527" i="5" s="1"/>
  <c r="H527" i="5"/>
  <c r="Z527" i="5" s="1"/>
  <c r="G527" i="5"/>
  <c r="Y527" i="5" s="1"/>
  <c r="F527" i="5"/>
  <c r="X527" i="5" s="1"/>
  <c r="E527" i="5"/>
  <c r="W527" i="5" s="1"/>
  <c r="D527" i="5"/>
  <c r="V527" i="5" s="1"/>
  <c r="C527" i="5"/>
  <c r="U527" i="5" s="1"/>
  <c r="B527" i="5"/>
  <c r="T527" i="5" s="1"/>
  <c r="Q526" i="5"/>
  <c r="AI526" i="5" s="1"/>
  <c r="P526" i="5"/>
  <c r="AH526" i="5" s="1"/>
  <c r="O526" i="5"/>
  <c r="AG526" i="5" s="1"/>
  <c r="N526" i="5"/>
  <c r="AF526" i="5" s="1"/>
  <c r="M526" i="5"/>
  <c r="AE526" i="5" s="1"/>
  <c r="L526" i="5"/>
  <c r="AD526" i="5" s="1"/>
  <c r="K526" i="5"/>
  <c r="AC526" i="5" s="1"/>
  <c r="J526" i="5"/>
  <c r="AB526" i="5" s="1"/>
  <c r="I526" i="5"/>
  <c r="AA526" i="5" s="1"/>
  <c r="H526" i="5"/>
  <c r="Z526" i="5" s="1"/>
  <c r="G526" i="5"/>
  <c r="Y526" i="5" s="1"/>
  <c r="F526" i="5"/>
  <c r="X526" i="5" s="1"/>
  <c r="E526" i="5"/>
  <c r="W526" i="5" s="1"/>
  <c r="D526" i="5"/>
  <c r="V526" i="5" s="1"/>
  <c r="C526" i="5"/>
  <c r="U526" i="5" s="1"/>
  <c r="B526" i="5"/>
  <c r="T526" i="5" s="1"/>
  <c r="Q525" i="5"/>
  <c r="AI525" i="5" s="1"/>
  <c r="P525" i="5"/>
  <c r="AH525" i="5" s="1"/>
  <c r="O525" i="5"/>
  <c r="AG525" i="5" s="1"/>
  <c r="N525" i="5"/>
  <c r="AF525" i="5" s="1"/>
  <c r="M525" i="5"/>
  <c r="AE525" i="5" s="1"/>
  <c r="L525" i="5"/>
  <c r="AD525" i="5" s="1"/>
  <c r="K525" i="5"/>
  <c r="AC525" i="5" s="1"/>
  <c r="J525" i="5"/>
  <c r="AB525" i="5" s="1"/>
  <c r="I525" i="5"/>
  <c r="AA525" i="5" s="1"/>
  <c r="H525" i="5"/>
  <c r="Z525" i="5" s="1"/>
  <c r="G525" i="5"/>
  <c r="Y525" i="5" s="1"/>
  <c r="F525" i="5"/>
  <c r="X525" i="5" s="1"/>
  <c r="E525" i="5"/>
  <c r="W525" i="5" s="1"/>
  <c r="D525" i="5"/>
  <c r="V525" i="5" s="1"/>
  <c r="C525" i="5"/>
  <c r="U525" i="5" s="1"/>
  <c r="B525" i="5"/>
  <c r="T525" i="5" s="1"/>
  <c r="Q524" i="5"/>
  <c r="AI524" i="5" s="1"/>
  <c r="P524" i="5"/>
  <c r="AH524" i="5" s="1"/>
  <c r="O524" i="5"/>
  <c r="AG524" i="5" s="1"/>
  <c r="N524" i="5"/>
  <c r="AF524" i="5" s="1"/>
  <c r="M524" i="5"/>
  <c r="AE524" i="5" s="1"/>
  <c r="L524" i="5"/>
  <c r="AD524" i="5" s="1"/>
  <c r="K524" i="5"/>
  <c r="AC524" i="5" s="1"/>
  <c r="J524" i="5"/>
  <c r="AB524" i="5" s="1"/>
  <c r="I524" i="5"/>
  <c r="AA524" i="5" s="1"/>
  <c r="H524" i="5"/>
  <c r="Z524" i="5" s="1"/>
  <c r="G524" i="5"/>
  <c r="Y524" i="5" s="1"/>
  <c r="F524" i="5"/>
  <c r="X524" i="5" s="1"/>
  <c r="E524" i="5"/>
  <c r="W524" i="5" s="1"/>
  <c r="D524" i="5"/>
  <c r="V524" i="5" s="1"/>
  <c r="C524" i="5"/>
  <c r="U524" i="5" s="1"/>
  <c r="B524" i="5"/>
  <c r="T524" i="5" s="1"/>
  <c r="Q523" i="5"/>
  <c r="AI523" i="5" s="1"/>
  <c r="P523" i="5"/>
  <c r="AH523" i="5" s="1"/>
  <c r="O523" i="5"/>
  <c r="AG523" i="5" s="1"/>
  <c r="N523" i="5"/>
  <c r="AF523" i="5" s="1"/>
  <c r="M523" i="5"/>
  <c r="AE523" i="5" s="1"/>
  <c r="L523" i="5"/>
  <c r="AD523" i="5" s="1"/>
  <c r="K523" i="5"/>
  <c r="AC523" i="5" s="1"/>
  <c r="J523" i="5"/>
  <c r="AB523" i="5" s="1"/>
  <c r="I523" i="5"/>
  <c r="AA523" i="5" s="1"/>
  <c r="H523" i="5"/>
  <c r="Z523" i="5" s="1"/>
  <c r="G523" i="5"/>
  <c r="Y523" i="5" s="1"/>
  <c r="F523" i="5"/>
  <c r="X523" i="5" s="1"/>
  <c r="E523" i="5"/>
  <c r="W523" i="5" s="1"/>
  <c r="D523" i="5"/>
  <c r="V523" i="5" s="1"/>
  <c r="C523" i="5"/>
  <c r="U523" i="5" s="1"/>
  <c r="B523" i="5"/>
  <c r="T523" i="5" s="1"/>
  <c r="Q522" i="5"/>
  <c r="AI522" i="5" s="1"/>
  <c r="P522" i="5"/>
  <c r="AH522" i="5" s="1"/>
  <c r="O522" i="5"/>
  <c r="AG522" i="5" s="1"/>
  <c r="N522" i="5"/>
  <c r="AF522" i="5" s="1"/>
  <c r="M522" i="5"/>
  <c r="AE522" i="5" s="1"/>
  <c r="L522" i="5"/>
  <c r="AD522" i="5" s="1"/>
  <c r="K522" i="5"/>
  <c r="AC522" i="5" s="1"/>
  <c r="J522" i="5"/>
  <c r="AB522" i="5" s="1"/>
  <c r="I522" i="5"/>
  <c r="AA522" i="5" s="1"/>
  <c r="H522" i="5"/>
  <c r="Z522" i="5" s="1"/>
  <c r="G522" i="5"/>
  <c r="Y522" i="5" s="1"/>
  <c r="F522" i="5"/>
  <c r="X522" i="5" s="1"/>
  <c r="E522" i="5"/>
  <c r="W522" i="5" s="1"/>
  <c r="D522" i="5"/>
  <c r="V522" i="5" s="1"/>
  <c r="C522" i="5"/>
  <c r="U522" i="5" s="1"/>
  <c r="B522" i="5"/>
  <c r="T522" i="5" s="1"/>
  <c r="Q521" i="5"/>
  <c r="AI521" i="5" s="1"/>
  <c r="P521" i="5"/>
  <c r="AH521" i="5" s="1"/>
  <c r="O521" i="5"/>
  <c r="AG521" i="5" s="1"/>
  <c r="N521" i="5"/>
  <c r="AF521" i="5" s="1"/>
  <c r="M521" i="5"/>
  <c r="AE521" i="5" s="1"/>
  <c r="L521" i="5"/>
  <c r="AD521" i="5" s="1"/>
  <c r="K521" i="5"/>
  <c r="AC521" i="5" s="1"/>
  <c r="J521" i="5"/>
  <c r="AB521" i="5" s="1"/>
  <c r="I521" i="5"/>
  <c r="AA521" i="5" s="1"/>
  <c r="H521" i="5"/>
  <c r="Z521" i="5" s="1"/>
  <c r="G521" i="5"/>
  <c r="Y521" i="5" s="1"/>
  <c r="F521" i="5"/>
  <c r="X521" i="5" s="1"/>
  <c r="E521" i="5"/>
  <c r="W521" i="5" s="1"/>
  <c r="D521" i="5"/>
  <c r="V521" i="5" s="1"/>
  <c r="C521" i="5"/>
  <c r="U521" i="5" s="1"/>
  <c r="B521" i="5"/>
  <c r="T521" i="5" s="1"/>
  <c r="Q520" i="5"/>
  <c r="AI520" i="5" s="1"/>
  <c r="P520" i="5"/>
  <c r="AH520" i="5" s="1"/>
  <c r="O520" i="5"/>
  <c r="AG520" i="5" s="1"/>
  <c r="N520" i="5"/>
  <c r="AF520" i="5" s="1"/>
  <c r="M520" i="5"/>
  <c r="AE520" i="5" s="1"/>
  <c r="L520" i="5"/>
  <c r="K520" i="5"/>
  <c r="AC520" i="5" s="1"/>
  <c r="J520" i="5"/>
  <c r="AB520" i="5" s="1"/>
  <c r="I520" i="5"/>
  <c r="AA520" i="5" s="1"/>
  <c r="H520" i="5"/>
  <c r="G520" i="5"/>
  <c r="Y520" i="5" s="1"/>
  <c r="F520" i="5"/>
  <c r="X520" i="5" s="1"/>
  <c r="E520" i="5"/>
  <c r="W520" i="5" s="1"/>
  <c r="D520" i="5"/>
  <c r="V520" i="5" s="1"/>
  <c r="C520" i="5"/>
  <c r="U520" i="5" s="1"/>
  <c r="B520" i="5"/>
  <c r="T520" i="5" s="1"/>
  <c r="Q519" i="5"/>
  <c r="AI519" i="5" s="1"/>
  <c r="P519" i="5"/>
  <c r="AH519" i="5" s="1"/>
  <c r="O519" i="5"/>
  <c r="AG519" i="5" s="1"/>
  <c r="N519" i="5"/>
  <c r="AF519" i="5" s="1"/>
  <c r="M519" i="5"/>
  <c r="AE519" i="5" s="1"/>
  <c r="L519" i="5"/>
  <c r="AD519" i="5" s="1"/>
  <c r="K519" i="5"/>
  <c r="AC519" i="5" s="1"/>
  <c r="J519" i="5"/>
  <c r="AB519" i="5" s="1"/>
  <c r="I519" i="5"/>
  <c r="AA519" i="5" s="1"/>
  <c r="H519" i="5"/>
  <c r="Z519" i="5" s="1"/>
  <c r="G519" i="5"/>
  <c r="Y519" i="5" s="1"/>
  <c r="F519" i="5"/>
  <c r="X519" i="5" s="1"/>
  <c r="E519" i="5"/>
  <c r="W519" i="5" s="1"/>
  <c r="D519" i="5"/>
  <c r="V519" i="5" s="1"/>
  <c r="C519" i="5"/>
  <c r="U519" i="5" s="1"/>
  <c r="B519" i="5"/>
  <c r="T519" i="5" s="1"/>
  <c r="Q518" i="5"/>
  <c r="AI518" i="5" s="1"/>
  <c r="P518" i="5"/>
  <c r="AH518" i="5" s="1"/>
  <c r="O518" i="5"/>
  <c r="AG518" i="5" s="1"/>
  <c r="N518" i="5"/>
  <c r="AF518" i="5" s="1"/>
  <c r="M518" i="5"/>
  <c r="AE518" i="5" s="1"/>
  <c r="L518" i="5"/>
  <c r="AD518" i="5" s="1"/>
  <c r="K518" i="5"/>
  <c r="AC518" i="5" s="1"/>
  <c r="J518" i="5"/>
  <c r="AB518" i="5" s="1"/>
  <c r="I518" i="5"/>
  <c r="AA518" i="5" s="1"/>
  <c r="H518" i="5"/>
  <c r="Z518" i="5" s="1"/>
  <c r="G518" i="5"/>
  <c r="Y518" i="5" s="1"/>
  <c r="F518" i="5"/>
  <c r="X518" i="5" s="1"/>
  <c r="E518" i="5"/>
  <c r="W518" i="5" s="1"/>
  <c r="D518" i="5"/>
  <c r="V518" i="5" s="1"/>
  <c r="C518" i="5"/>
  <c r="U518" i="5" s="1"/>
  <c r="B518" i="5"/>
  <c r="T518" i="5" s="1"/>
  <c r="Q517" i="5"/>
  <c r="AI517" i="5" s="1"/>
  <c r="P517" i="5"/>
  <c r="AH517" i="5" s="1"/>
  <c r="O517" i="5"/>
  <c r="AG517" i="5" s="1"/>
  <c r="N517" i="5"/>
  <c r="AF517" i="5" s="1"/>
  <c r="M517" i="5"/>
  <c r="AE517" i="5" s="1"/>
  <c r="L517" i="5"/>
  <c r="AD517" i="5" s="1"/>
  <c r="K517" i="5"/>
  <c r="AC517" i="5" s="1"/>
  <c r="J517" i="5"/>
  <c r="AB517" i="5" s="1"/>
  <c r="I517" i="5"/>
  <c r="AA517" i="5" s="1"/>
  <c r="H517" i="5"/>
  <c r="Z517" i="5" s="1"/>
  <c r="G517" i="5"/>
  <c r="Y517" i="5" s="1"/>
  <c r="F517" i="5"/>
  <c r="X517" i="5" s="1"/>
  <c r="E517" i="5"/>
  <c r="W517" i="5" s="1"/>
  <c r="D517" i="5"/>
  <c r="V517" i="5" s="1"/>
  <c r="C517" i="5"/>
  <c r="U517" i="5" s="1"/>
  <c r="B517" i="5"/>
  <c r="T517" i="5" s="1"/>
  <c r="Q516" i="5"/>
  <c r="AI516" i="5" s="1"/>
  <c r="P516" i="5"/>
  <c r="O516" i="5"/>
  <c r="AG516" i="5" s="1"/>
  <c r="N516" i="5"/>
  <c r="AF516" i="5" s="1"/>
  <c r="M516" i="5"/>
  <c r="AE516" i="5" s="1"/>
  <c r="L516" i="5"/>
  <c r="AD516" i="5" s="1"/>
  <c r="K516" i="5"/>
  <c r="AC516" i="5" s="1"/>
  <c r="J516" i="5"/>
  <c r="AB516" i="5" s="1"/>
  <c r="I516" i="5"/>
  <c r="AA516" i="5" s="1"/>
  <c r="H516" i="5"/>
  <c r="Z516" i="5" s="1"/>
  <c r="G516" i="5"/>
  <c r="Y516" i="5" s="1"/>
  <c r="F516" i="5"/>
  <c r="X516" i="5" s="1"/>
  <c r="E516" i="5"/>
  <c r="W516" i="5" s="1"/>
  <c r="D516" i="5"/>
  <c r="V516" i="5" s="1"/>
  <c r="C516" i="5"/>
  <c r="U516" i="5" s="1"/>
  <c r="B516" i="5"/>
  <c r="T516" i="5" s="1"/>
  <c r="Q515" i="5"/>
  <c r="AI515" i="5" s="1"/>
  <c r="P515" i="5"/>
  <c r="AH515" i="5" s="1"/>
  <c r="O515" i="5"/>
  <c r="AG515" i="5" s="1"/>
  <c r="N515" i="5"/>
  <c r="AF515" i="5" s="1"/>
  <c r="M515" i="5"/>
  <c r="AE515" i="5" s="1"/>
  <c r="L515" i="5"/>
  <c r="AD515" i="5" s="1"/>
  <c r="K515" i="5"/>
  <c r="AC515" i="5" s="1"/>
  <c r="J515" i="5"/>
  <c r="AB515" i="5" s="1"/>
  <c r="I515" i="5"/>
  <c r="AA515" i="5" s="1"/>
  <c r="H515" i="5"/>
  <c r="Z515" i="5" s="1"/>
  <c r="G515" i="5"/>
  <c r="Y515" i="5" s="1"/>
  <c r="F515" i="5"/>
  <c r="X515" i="5" s="1"/>
  <c r="E515" i="5"/>
  <c r="W515" i="5" s="1"/>
  <c r="D515" i="5"/>
  <c r="V515" i="5" s="1"/>
  <c r="C515" i="5"/>
  <c r="U515" i="5" s="1"/>
  <c r="B515" i="5"/>
  <c r="T515" i="5" s="1"/>
  <c r="Q514" i="5"/>
  <c r="AI514" i="5" s="1"/>
  <c r="P514" i="5"/>
  <c r="AH514" i="5" s="1"/>
  <c r="O514" i="5"/>
  <c r="AG514" i="5" s="1"/>
  <c r="N514" i="5"/>
  <c r="AF514" i="5" s="1"/>
  <c r="M514" i="5"/>
  <c r="AE514" i="5" s="1"/>
  <c r="L514" i="5"/>
  <c r="AD514" i="5" s="1"/>
  <c r="K514" i="5"/>
  <c r="AC514" i="5" s="1"/>
  <c r="J514" i="5"/>
  <c r="AB514" i="5" s="1"/>
  <c r="I514" i="5"/>
  <c r="AA514" i="5" s="1"/>
  <c r="H514" i="5"/>
  <c r="Z514" i="5" s="1"/>
  <c r="G514" i="5"/>
  <c r="Y514" i="5" s="1"/>
  <c r="F514" i="5"/>
  <c r="X514" i="5" s="1"/>
  <c r="E514" i="5"/>
  <c r="W514" i="5" s="1"/>
  <c r="D514" i="5"/>
  <c r="V514" i="5" s="1"/>
  <c r="C514" i="5"/>
  <c r="U514" i="5" s="1"/>
  <c r="B514" i="5"/>
  <c r="T514" i="5" s="1"/>
  <c r="Q513" i="5"/>
  <c r="AI513" i="5" s="1"/>
  <c r="P513" i="5"/>
  <c r="AH513" i="5" s="1"/>
  <c r="O513" i="5"/>
  <c r="AG513" i="5" s="1"/>
  <c r="N513" i="5"/>
  <c r="AF513" i="5" s="1"/>
  <c r="M513" i="5"/>
  <c r="AE513" i="5" s="1"/>
  <c r="L513" i="5"/>
  <c r="AD513" i="5" s="1"/>
  <c r="K513" i="5"/>
  <c r="AC513" i="5" s="1"/>
  <c r="J513" i="5"/>
  <c r="AB513" i="5" s="1"/>
  <c r="I513" i="5"/>
  <c r="AA513" i="5" s="1"/>
  <c r="H513" i="5"/>
  <c r="Z513" i="5" s="1"/>
  <c r="G513" i="5"/>
  <c r="Y513" i="5" s="1"/>
  <c r="F513" i="5"/>
  <c r="X513" i="5" s="1"/>
  <c r="E513" i="5"/>
  <c r="W513" i="5" s="1"/>
  <c r="D513" i="5"/>
  <c r="V513" i="5" s="1"/>
  <c r="C513" i="5"/>
  <c r="U513" i="5" s="1"/>
  <c r="B513" i="5"/>
  <c r="T513" i="5" s="1"/>
  <c r="Q512" i="5"/>
  <c r="AI512" i="5" s="1"/>
  <c r="P512" i="5"/>
  <c r="AH512" i="5" s="1"/>
  <c r="O512" i="5"/>
  <c r="AG512" i="5" s="1"/>
  <c r="N512" i="5"/>
  <c r="AF512" i="5" s="1"/>
  <c r="M512" i="5"/>
  <c r="AE512" i="5" s="1"/>
  <c r="L512" i="5"/>
  <c r="AD512" i="5" s="1"/>
  <c r="K512" i="5"/>
  <c r="AC512" i="5" s="1"/>
  <c r="J512" i="5"/>
  <c r="AB512" i="5" s="1"/>
  <c r="I512" i="5"/>
  <c r="AA512" i="5" s="1"/>
  <c r="H512" i="5"/>
  <c r="Z512" i="5" s="1"/>
  <c r="G512" i="5"/>
  <c r="Y512" i="5" s="1"/>
  <c r="F512" i="5"/>
  <c r="X512" i="5" s="1"/>
  <c r="E512" i="5"/>
  <c r="W512" i="5" s="1"/>
  <c r="D512" i="5"/>
  <c r="V512" i="5" s="1"/>
  <c r="C512" i="5"/>
  <c r="U512" i="5" s="1"/>
  <c r="B512" i="5"/>
  <c r="T512" i="5" s="1"/>
  <c r="Q511" i="5"/>
  <c r="AI511" i="5" s="1"/>
  <c r="P511" i="5"/>
  <c r="AH511" i="5" s="1"/>
  <c r="O511" i="5"/>
  <c r="AG511" i="5" s="1"/>
  <c r="N511" i="5"/>
  <c r="AF511" i="5" s="1"/>
  <c r="M511" i="5"/>
  <c r="AE511" i="5" s="1"/>
  <c r="L511" i="5"/>
  <c r="AD511" i="5" s="1"/>
  <c r="K511" i="5"/>
  <c r="AC511" i="5" s="1"/>
  <c r="J511" i="5"/>
  <c r="AB511" i="5" s="1"/>
  <c r="I511" i="5"/>
  <c r="AA511" i="5" s="1"/>
  <c r="H511" i="5"/>
  <c r="Z511" i="5" s="1"/>
  <c r="G511" i="5"/>
  <c r="Y511" i="5" s="1"/>
  <c r="F511" i="5"/>
  <c r="X511" i="5" s="1"/>
  <c r="E511" i="5"/>
  <c r="W511" i="5" s="1"/>
  <c r="D511" i="5"/>
  <c r="V511" i="5" s="1"/>
  <c r="C511" i="5"/>
  <c r="U511" i="5" s="1"/>
  <c r="B511" i="5"/>
  <c r="T511" i="5" s="1"/>
  <c r="Q510" i="5"/>
  <c r="AI510" i="5" s="1"/>
  <c r="P510" i="5"/>
  <c r="AH510" i="5" s="1"/>
  <c r="O510" i="5"/>
  <c r="AG510" i="5" s="1"/>
  <c r="N510" i="5"/>
  <c r="AF510" i="5" s="1"/>
  <c r="M510" i="5"/>
  <c r="AE510" i="5" s="1"/>
  <c r="L510" i="5"/>
  <c r="AD510" i="5" s="1"/>
  <c r="K510" i="5"/>
  <c r="AC510" i="5" s="1"/>
  <c r="J510" i="5"/>
  <c r="AB510" i="5" s="1"/>
  <c r="I510" i="5"/>
  <c r="AA510" i="5" s="1"/>
  <c r="H510" i="5"/>
  <c r="Z510" i="5" s="1"/>
  <c r="G510" i="5"/>
  <c r="Y510" i="5" s="1"/>
  <c r="F510" i="5"/>
  <c r="X510" i="5" s="1"/>
  <c r="E510" i="5"/>
  <c r="D510" i="5"/>
  <c r="V510" i="5" s="1"/>
  <c r="C510" i="5"/>
  <c r="U510" i="5" s="1"/>
  <c r="B510" i="5"/>
  <c r="T510" i="5" s="1"/>
  <c r="Q509" i="5"/>
  <c r="AI509" i="5" s="1"/>
  <c r="P509" i="5"/>
  <c r="AH509" i="5" s="1"/>
  <c r="O509" i="5"/>
  <c r="AG509" i="5" s="1"/>
  <c r="N509" i="5"/>
  <c r="AF509" i="5" s="1"/>
  <c r="M509" i="5"/>
  <c r="AE509" i="5" s="1"/>
  <c r="L509" i="5"/>
  <c r="AD509" i="5" s="1"/>
  <c r="K509" i="5"/>
  <c r="AC509" i="5" s="1"/>
  <c r="J509" i="5"/>
  <c r="AB509" i="5" s="1"/>
  <c r="I509" i="5"/>
  <c r="AA509" i="5" s="1"/>
  <c r="H509" i="5"/>
  <c r="Z509" i="5" s="1"/>
  <c r="G509" i="5"/>
  <c r="Y509" i="5" s="1"/>
  <c r="F509" i="5"/>
  <c r="X509" i="5" s="1"/>
  <c r="E509" i="5"/>
  <c r="W509" i="5" s="1"/>
  <c r="D509" i="5"/>
  <c r="V509" i="5" s="1"/>
  <c r="C509" i="5"/>
  <c r="U509" i="5" s="1"/>
  <c r="B509" i="5"/>
  <c r="T509" i="5" s="1"/>
  <c r="Q508" i="5"/>
  <c r="AI508" i="5" s="1"/>
  <c r="P508" i="5"/>
  <c r="AH508" i="5" s="1"/>
  <c r="O508" i="5"/>
  <c r="AG508" i="5" s="1"/>
  <c r="N508" i="5"/>
  <c r="AF508" i="5" s="1"/>
  <c r="M508" i="5"/>
  <c r="AE508" i="5" s="1"/>
  <c r="L508" i="5"/>
  <c r="AD508" i="5" s="1"/>
  <c r="K508" i="5"/>
  <c r="AC508" i="5" s="1"/>
  <c r="J508" i="5"/>
  <c r="AB508" i="5" s="1"/>
  <c r="I508" i="5"/>
  <c r="AA508" i="5" s="1"/>
  <c r="H508" i="5"/>
  <c r="Z508" i="5" s="1"/>
  <c r="G508" i="5"/>
  <c r="Y508" i="5" s="1"/>
  <c r="F508" i="5"/>
  <c r="X508" i="5" s="1"/>
  <c r="E508" i="5"/>
  <c r="W508" i="5" s="1"/>
  <c r="D508" i="5"/>
  <c r="V508" i="5" s="1"/>
  <c r="C508" i="5"/>
  <c r="U508" i="5" s="1"/>
  <c r="B508" i="5"/>
  <c r="T508" i="5" s="1"/>
  <c r="Q507" i="5"/>
  <c r="AI507" i="5" s="1"/>
  <c r="P507" i="5"/>
  <c r="AH507" i="5" s="1"/>
  <c r="O507" i="5"/>
  <c r="AG507" i="5" s="1"/>
  <c r="N507" i="5"/>
  <c r="AF507" i="5" s="1"/>
  <c r="M507" i="5"/>
  <c r="AE507" i="5" s="1"/>
  <c r="L507" i="5"/>
  <c r="AD507" i="5" s="1"/>
  <c r="K507" i="5"/>
  <c r="AC507" i="5" s="1"/>
  <c r="J507" i="5"/>
  <c r="AB507" i="5" s="1"/>
  <c r="I507" i="5"/>
  <c r="AA507" i="5" s="1"/>
  <c r="H507" i="5"/>
  <c r="Z507" i="5" s="1"/>
  <c r="G507" i="5"/>
  <c r="Y507" i="5" s="1"/>
  <c r="F507" i="5"/>
  <c r="X507" i="5" s="1"/>
  <c r="E507" i="5"/>
  <c r="W507" i="5" s="1"/>
  <c r="D507" i="5"/>
  <c r="V507" i="5" s="1"/>
  <c r="C507" i="5"/>
  <c r="U507" i="5" s="1"/>
  <c r="B507" i="5"/>
  <c r="T507" i="5" s="1"/>
  <c r="Q506" i="5"/>
  <c r="AI506" i="5" s="1"/>
  <c r="P506" i="5"/>
  <c r="AH506" i="5" s="1"/>
  <c r="O506" i="5"/>
  <c r="AG506" i="5" s="1"/>
  <c r="N506" i="5"/>
  <c r="AF506" i="5" s="1"/>
  <c r="M506" i="5"/>
  <c r="AE506" i="5" s="1"/>
  <c r="L506" i="5"/>
  <c r="AD506" i="5" s="1"/>
  <c r="K506" i="5"/>
  <c r="AC506" i="5" s="1"/>
  <c r="J506" i="5"/>
  <c r="AB506" i="5" s="1"/>
  <c r="I506" i="5"/>
  <c r="AA506" i="5" s="1"/>
  <c r="H506" i="5"/>
  <c r="Z506" i="5" s="1"/>
  <c r="G506" i="5"/>
  <c r="Y506" i="5" s="1"/>
  <c r="F506" i="5"/>
  <c r="X506" i="5" s="1"/>
  <c r="E506" i="5"/>
  <c r="W506" i="5" s="1"/>
  <c r="D506" i="5"/>
  <c r="V506" i="5" s="1"/>
  <c r="C506" i="5"/>
  <c r="U506" i="5" s="1"/>
  <c r="B506" i="5"/>
  <c r="T506" i="5" s="1"/>
  <c r="Q505" i="5"/>
  <c r="AI505" i="5" s="1"/>
  <c r="P505" i="5"/>
  <c r="AH505" i="5" s="1"/>
  <c r="O505" i="5"/>
  <c r="AG505" i="5" s="1"/>
  <c r="N505" i="5"/>
  <c r="AF505" i="5" s="1"/>
  <c r="M505" i="5"/>
  <c r="AE505" i="5" s="1"/>
  <c r="L505" i="5"/>
  <c r="AD505" i="5" s="1"/>
  <c r="K505" i="5"/>
  <c r="AC505" i="5" s="1"/>
  <c r="J505" i="5"/>
  <c r="AB505" i="5" s="1"/>
  <c r="I505" i="5"/>
  <c r="AA505" i="5" s="1"/>
  <c r="H505" i="5"/>
  <c r="Z505" i="5" s="1"/>
  <c r="G505" i="5"/>
  <c r="Y505" i="5" s="1"/>
  <c r="F505" i="5"/>
  <c r="X505" i="5" s="1"/>
  <c r="E505" i="5"/>
  <c r="W505" i="5" s="1"/>
  <c r="D505" i="5"/>
  <c r="V505" i="5" s="1"/>
  <c r="C505" i="5"/>
  <c r="U505" i="5" s="1"/>
  <c r="B505" i="5"/>
  <c r="T505" i="5" s="1"/>
  <c r="Q504" i="5"/>
  <c r="AI504" i="5" s="1"/>
  <c r="P504" i="5"/>
  <c r="AH504" i="5" s="1"/>
  <c r="O504" i="5"/>
  <c r="AG504" i="5" s="1"/>
  <c r="N504" i="5"/>
  <c r="AF504" i="5" s="1"/>
  <c r="M504" i="5"/>
  <c r="AE504" i="5" s="1"/>
  <c r="L504" i="5"/>
  <c r="AD504" i="5" s="1"/>
  <c r="K504" i="5"/>
  <c r="AC504" i="5" s="1"/>
  <c r="J504" i="5"/>
  <c r="AB504" i="5" s="1"/>
  <c r="I504" i="5"/>
  <c r="AA504" i="5" s="1"/>
  <c r="H504" i="5"/>
  <c r="Z504" i="5" s="1"/>
  <c r="G504" i="5"/>
  <c r="Y504" i="5" s="1"/>
  <c r="F504" i="5"/>
  <c r="X504" i="5" s="1"/>
  <c r="E504" i="5"/>
  <c r="W504" i="5" s="1"/>
  <c r="D504" i="5"/>
  <c r="V504" i="5" s="1"/>
  <c r="C504" i="5"/>
  <c r="U504" i="5" s="1"/>
  <c r="B504" i="5"/>
  <c r="T504" i="5" s="1"/>
  <c r="Q503" i="5"/>
  <c r="AI503" i="5" s="1"/>
  <c r="P503" i="5"/>
  <c r="AH503" i="5" s="1"/>
  <c r="O503" i="5"/>
  <c r="AG503" i="5" s="1"/>
  <c r="N503" i="5"/>
  <c r="AF503" i="5" s="1"/>
  <c r="M503" i="5"/>
  <c r="AE503" i="5" s="1"/>
  <c r="L503" i="5"/>
  <c r="AD503" i="5" s="1"/>
  <c r="K503" i="5"/>
  <c r="AC503" i="5" s="1"/>
  <c r="J503" i="5"/>
  <c r="AB503" i="5" s="1"/>
  <c r="I503" i="5"/>
  <c r="AA503" i="5" s="1"/>
  <c r="H503" i="5"/>
  <c r="Z503" i="5" s="1"/>
  <c r="G503" i="5"/>
  <c r="Y503" i="5" s="1"/>
  <c r="F503" i="5"/>
  <c r="X503" i="5" s="1"/>
  <c r="E503" i="5"/>
  <c r="W503" i="5" s="1"/>
  <c r="D503" i="5"/>
  <c r="V503" i="5" s="1"/>
  <c r="C503" i="5"/>
  <c r="B503" i="5"/>
  <c r="T503" i="5" s="1"/>
  <c r="Q502" i="5"/>
  <c r="AI502" i="5" s="1"/>
  <c r="P502" i="5"/>
  <c r="AH502" i="5" s="1"/>
  <c r="O502" i="5"/>
  <c r="AG502" i="5" s="1"/>
  <c r="N502" i="5"/>
  <c r="AF502" i="5" s="1"/>
  <c r="M502" i="5"/>
  <c r="AE502" i="5" s="1"/>
  <c r="L502" i="5"/>
  <c r="AD502" i="5" s="1"/>
  <c r="K502" i="5"/>
  <c r="AC502" i="5" s="1"/>
  <c r="J502" i="5"/>
  <c r="AB502" i="5" s="1"/>
  <c r="I502" i="5"/>
  <c r="AA502" i="5" s="1"/>
  <c r="H502" i="5"/>
  <c r="Z502" i="5" s="1"/>
  <c r="G502" i="5"/>
  <c r="Y502" i="5" s="1"/>
  <c r="F502" i="5"/>
  <c r="X502" i="5" s="1"/>
  <c r="E502" i="5"/>
  <c r="W502" i="5" s="1"/>
  <c r="D502" i="5"/>
  <c r="C502" i="5"/>
  <c r="U502" i="5" s="1"/>
  <c r="B502" i="5"/>
  <c r="T502" i="5" s="1"/>
  <c r="Q501" i="5"/>
  <c r="AI501" i="5" s="1"/>
  <c r="P501" i="5"/>
  <c r="AH501" i="5" s="1"/>
  <c r="O501" i="5"/>
  <c r="AG501" i="5" s="1"/>
  <c r="N501" i="5"/>
  <c r="AF501" i="5" s="1"/>
  <c r="M501" i="5"/>
  <c r="AE501" i="5" s="1"/>
  <c r="L501" i="5"/>
  <c r="AD501" i="5" s="1"/>
  <c r="K501" i="5"/>
  <c r="AC501" i="5" s="1"/>
  <c r="J501" i="5"/>
  <c r="AB501" i="5" s="1"/>
  <c r="I501" i="5"/>
  <c r="AA501" i="5" s="1"/>
  <c r="H501" i="5"/>
  <c r="Z501" i="5" s="1"/>
  <c r="G501" i="5"/>
  <c r="Y501" i="5" s="1"/>
  <c r="F501" i="5"/>
  <c r="X501" i="5" s="1"/>
  <c r="E501" i="5"/>
  <c r="W501" i="5" s="1"/>
  <c r="D501" i="5"/>
  <c r="V501" i="5" s="1"/>
  <c r="C501" i="5"/>
  <c r="U501" i="5" s="1"/>
  <c r="B501" i="5"/>
  <c r="T501" i="5" s="1"/>
  <c r="Q500" i="5"/>
  <c r="AI500" i="5" s="1"/>
  <c r="P500" i="5"/>
  <c r="AH500" i="5" s="1"/>
  <c r="O500" i="5"/>
  <c r="AG500" i="5" s="1"/>
  <c r="N500" i="5"/>
  <c r="AF500" i="5" s="1"/>
  <c r="M500" i="5"/>
  <c r="AE500" i="5" s="1"/>
  <c r="L500" i="5"/>
  <c r="AD500" i="5" s="1"/>
  <c r="K500" i="5"/>
  <c r="AC500" i="5" s="1"/>
  <c r="J500" i="5"/>
  <c r="AB500" i="5" s="1"/>
  <c r="I500" i="5"/>
  <c r="AA500" i="5" s="1"/>
  <c r="H500" i="5"/>
  <c r="Z500" i="5" s="1"/>
  <c r="G500" i="5"/>
  <c r="Y500" i="5" s="1"/>
  <c r="F500" i="5"/>
  <c r="X500" i="5" s="1"/>
  <c r="E500" i="5"/>
  <c r="W500" i="5" s="1"/>
  <c r="D500" i="5"/>
  <c r="V500" i="5" s="1"/>
  <c r="C500" i="5"/>
  <c r="U500" i="5" s="1"/>
  <c r="B500" i="5"/>
  <c r="T500" i="5" s="1"/>
  <c r="Q499" i="5"/>
  <c r="AI499" i="5" s="1"/>
  <c r="P499" i="5"/>
  <c r="AH499" i="5" s="1"/>
  <c r="O499" i="5"/>
  <c r="AG499" i="5" s="1"/>
  <c r="N499" i="5"/>
  <c r="AF499" i="5" s="1"/>
  <c r="M499" i="5"/>
  <c r="AE499" i="5" s="1"/>
  <c r="L499" i="5"/>
  <c r="AD499" i="5" s="1"/>
  <c r="K499" i="5"/>
  <c r="AC499" i="5" s="1"/>
  <c r="J499" i="5"/>
  <c r="AB499" i="5" s="1"/>
  <c r="I499" i="5"/>
  <c r="AA499" i="5" s="1"/>
  <c r="H499" i="5"/>
  <c r="Z499" i="5" s="1"/>
  <c r="G499" i="5"/>
  <c r="Y499" i="5" s="1"/>
  <c r="F499" i="5"/>
  <c r="X499" i="5" s="1"/>
  <c r="E499" i="5"/>
  <c r="W499" i="5" s="1"/>
  <c r="D499" i="5"/>
  <c r="V499" i="5" s="1"/>
  <c r="C499" i="5"/>
  <c r="U499" i="5" s="1"/>
  <c r="B499" i="5"/>
  <c r="T499" i="5" s="1"/>
  <c r="Q498" i="5"/>
  <c r="AI498" i="5" s="1"/>
  <c r="P498" i="5"/>
  <c r="AH498" i="5" s="1"/>
  <c r="O498" i="5"/>
  <c r="AG498" i="5" s="1"/>
  <c r="N498" i="5"/>
  <c r="AF498" i="5" s="1"/>
  <c r="M498" i="5"/>
  <c r="AE498" i="5" s="1"/>
  <c r="L498" i="5"/>
  <c r="AD498" i="5" s="1"/>
  <c r="K498" i="5"/>
  <c r="AC498" i="5" s="1"/>
  <c r="J498" i="5"/>
  <c r="AB498" i="5" s="1"/>
  <c r="I498" i="5"/>
  <c r="AA498" i="5" s="1"/>
  <c r="H498" i="5"/>
  <c r="Z498" i="5" s="1"/>
  <c r="G498" i="5"/>
  <c r="Y498" i="5" s="1"/>
  <c r="F498" i="5"/>
  <c r="X498" i="5" s="1"/>
  <c r="E498" i="5"/>
  <c r="W498" i="5" s="1"/>
  <c r="D498" i="5"/>
  <c r="V498" i="5" s="1"/>
  <c r="C498" i="5"/>
  <c r="U498" i="5" s="1"/>
  <c r="B498" i="5"/>
  <c r="T498" i="5" s="1"/>
  <c r="Q497" i="5"/>
  <c r="AI497" i="5" s="1"/>
  <c r="P497" i="5"/>
  <c r="AH497" i="5" s="1"/>
  <c r="O497" i="5"/>
  <c r="AG497" i="5" s="1"/>
  <c r="N497" i="5"/>
  <c r="AF497" i="5" s="1"/>
  <c r="M497" i="5"/>
  <c r="AE497" i="5" s="1"/>
  <c r="L497" i="5"/>
  <c r="AD497" i="5" s="1"/>
  <c r="K497" i="5"/>
  <c r="AC497" i="5" s="1"/>
  <c r="J497" i="5"/>
  <c r="AB497" i="5" s="1"/>
  <c r="I497" i="5"/>
  <c r="AA497" i="5" s="1"/>
  <c r="H497" i="5"/>
  <c r="Z497" i="5" s="1"/>
  <c r="G497" i="5"/>
  <c r="Y497" i="5" s="1"/>
  <c r="F497" i="5"/>
  <c r="X497" i="5" s="1"/>
  <c r="E497" i="5"/>
  <c r="W497" i="5" s="1"/>
  <c r="D497" i="5"/>
  <c r="V497" i="5" s="1"/>
  <c r="C497" i="5"/>
  <c r="U497" i="5" s="1"/>
  <c r="B497" i="5"/>
  <c r="T497" i="5" s="1"/>
  <c r="Q496" i="5"/>
  <c r="AI496" i="5" s="1"/>
  <c r="P496" i="5"/>
  <c r="AH496" i="5" s="1"/>
  <c r="O496" i="5"/>
  <c r="AG496" i="5" s="1"/>
  <c r="N496" i="5"/>
  <c r="AF496" i="5" s="1"/>
  <c r="M496" i="5"/>
  <c r="AE496" i="5" s="1"/>
  <c r="L496" i="5"/>
  <c r="AD496" i="5" s="1"/>
  <c r="K496" i="5"/>
  <c r="AC496" i="5" s="1"/>
  <c r="J496" i="5"/>
  <c r="AB496" i="5" s="1"/>
  <c r="I496" i="5"/>
  <c r="AA496" i="5" s="1"/>
  <c r="H496" i="5"/>
  <c r="Z496" i="5" s="1"/>
  <c r="G496" i="5"/>
  <c r="Y496" i="5" s="1"/>
  <c r="F496" i="5"/>
  <c r="X496" i="5" s="1"/>
  <c r="E496" i="5"/>
  <c r="D496" i="5"/>
  <c r="C496" i="5"/>
  <c r="U496" i="5" s="1"/>
  <c r="B496" i="5"/>
  <c r="T496" i="5" s="1"/>
  <c r="Q495" i="5"/>
  <c r="AI495" i="5" s="1"/>
  <c r="P495" i="5"/>
  <c r="AH495" i="5" s="1"/>
  <c r="O495" i="5"/>
  <c r="AG495" i="5" s="1"/>
  <c r="N495" i="5"/>
  <c r="AF495" i="5" s="1"/>
  <c r="M495" i="5"/>
  <c r="AE495" i="5" s="1"/>
  <c r="L495" i="5"/>
  <c r="AD495" i="5" s="1"/>
  <c r="K495" i="5"/>
  <c r="AC495" i="5" s="1"/>
  <c r="J495" i="5"/>
  <c r="AB495" i="5" s="1"/>
  <c r="I495" i="5"/>
  <c r="AA495" i="5" s="1"/>
  <c r="H495" i="5"/>
  <c r="Z495" i="5" s="1"/>
  <c r="G495" i="5"/>
  <c r="Y495" i="5" s="1"/>
  <c r="F495" i="5"/>
  <c r="X495" i="5" s="1"/>
  <c r="E495" i="5"/>
  <c r="W495" i="5" s="1"/>
  <c r="D495" i="5"/>
  <c r="C495" i="5"/>
  <c r="U495" i="5" s="1"/>
  <c r="B495" i="5"/>
  <c r="T495" i="5" s="1"/>
  <c r="Q494" i="5"/>
  <c r="AI494" i="5" s="1"/>
  <c r="P494" i="5"/>
  <c r="AH494" i="5" s="1"/>
  <c r="O494" i="5"/>
  <c r="AG494" i="5" s="1"/>
  <c r="N494" i="5"/>
  <c r="AF494" i="5" s="1"/>
  <c r="M494" i="5"/>
  <c r="AE494" i="5" s="1"/>
  <c r="L494" i="5"/>
  <c r="AD494" i="5" s="1"/>
  <c r="K494" i="5"/>
  <c r="AC494" i="5" s="1"/>
  <c r="J494" i="5"/>
  <c r="AB494" i="5" s="1"/>
  <c r="I494" i="5"/>
  <c r="AA494" i="5" s="1"/>
  <c r="H494" i="5"/>
  <c r="G494" i="5"/>
  <c r="Y494" i="5" s="1"/>
  <c r="F494" i="5"/>
  <c r="X494" i="5" s="1"/>
  <c r="E494" i="5"/>
  <c r="W494" i="5" s="1"/>
  <c r="D494" i="5"/>
  <c r="V494" i="5" s="1"/>
  <c r="C494" i="5"/>
  <c r="U494" i="5" s="1"/>
  <c r="B494" i="5"/>
  <c r="T494" i="5" s="1"/>
  <c r="Q493" i="5"/>
  <c r="AI493" i="5" s="1"/>
  <c r="P493" i="5"/>
  <c r="AH493" i="5" s="1"/>
  <c r="O493" i="5"/>
  <c r="AG493" i="5" s="1"/>
  <c r="N493" i="5"/>
  <c r="AF493" i="5" s="1"/>
  <c r="M493" i="5"/>
  <c r="AE493" i="5" s="1"/>
  <c r="L493" i="5"/>
  <c r="AD493" i="5" s="1"/>
  <c r="K493" i="5"/>
  <c r="AC493" i="5" s="1"/>
  <c r="J493" i="5"/>
  <c r="AB493" i="5" s="1"/>
  <c r="I493" i="5"/>
  <c r="AA493" i="5" s="1"/>
  <c r="H493" i="5"/>
  <c r="Z493" i="5" s="1"/>
  <c r="G493" i="5"/>
  <c r="Y493" i="5" s="1"/>
  <c r="F493" i="5"/>
  <c r="X493" i="5" s="1"/>
  <c r="E493" i="5"/>
  <c r="W493" i="5" s="1"/>
  <c r="D493" i="5"/>
  <c r="V493" i="5" s="1"/>
  <c r="C493" i="5"/>
  <c r="U493" i="5" s="1"/>
  <c r="B493" i="5"/>
  <c r="T493" i="5" s="1"/>
  <c r="Q492" i="5"/>
  <c r="AI492" i="5" s="1"/>
  <c r="P492" i="5"/>
  <c r="AH492" i="5" s="1"/>
  <c r="O492" i="5"/>
  <c r="AG492" i="5" s="1"/>
  <c r="N492" i="5"/>
  <c r="AF492" i="5" s="1"/>
  <c r="M492" i="5"/>
  <c r="AE492" i="5" s="1"/>
  <c r="L492" i="5"/>
  <c r="AD492" i="5" s="1"/>
  <c r="K492" i="5"/>
  <c r="AC492" i="5" s="1"/>
  <c r="J492" i="5"/>
  <c r="AB492" i="5" s="1"/>
  <c r="I492" i="5"/>
  <c r="AA492" i="5" s="1"/>
  <c r="H492" i="5"/>
  <c r="G492" i="5"/>
  <c r="Y492" i="5" s="1"/>
  <c r="F492" i="5"/>
  <c r="X492" i="5" s="1"/>
  <c r="E492" i="5"/>
  <c r="W492" i="5" s="1"/>
  <c r="D492" i="5"/>
  <c r="V492" i="5" s="1"/>
  <c r="C492" i="5"/>
  <c r="U492" i="5" s="1"/>
  <c r="B492" i="5"/>
  <c r="T492" i="5" s="1"/>
  <c r="Q491" i="5"/>
  <c r="AI491" i="5" s="1"/>
  <c r="P491" i="5"/>
  <c r="AH491" i="5" s="1"/>
  <c r="O491" i="5"/>
  <c r="AG491" i="5" s="1"/>
  <c r="N491" i="5"/>
  <c r="AF491" i="5" s="1"/>
  <c r="M491" i="5"/>
  <c r="AE491" i="5" s="1"/>
  <c r="L491" i="5"/>
  <c r="K491" i="5"/>
  <c r="AC491" i="5" s="1"/>
  <c r="J491" i="5"/>
  <c r="AB491" i="5" s="1"/>
  <c r="I491" i="5"/>
  <c r="AA491" i="5" s="1"/>
  <c r="H491" i="5"/>
  <c r="Z491" i="5" s="1"/>
  <c r="G491" i="5"/>
  <c r="Y491" i="5" s="1"/>
  <c r="F491" i="5"/>
  <c r="X491" i="5" s="1"/>
  <c r="E491" i="5"/>
  <c r="W491" i="5" s="1"/>
  <c r="D491" i="5"/>
  <c r="V491" i="5" s="1"/>
  <c r="C491" i="5"/>
  <c r="U491" i="5" s="1"/>
  <c r="B491" i="5"/>
  <c r="T491" i="5" s="1"/>
  <c r="Q490" i="5"/>
  <c r="AI490" i="5" s="1"/>
  <c r="P490" i="5"/>
  <c r="AH490" i="5" s="1"/>
  <c r="O490" i="5"/>
  <c r="AG490" i="5" s="1"/>
  <c r="N490" i="5"/>
  <c r="AF490" i="5" s="1"/>
  <c r="M490" i="5"/>
  <c r="AE490" i="5" s="1"/>
  <c r="L490" i="5"/>
  <c r="AD490" i="5" s="1"/>
  <c r="K490" i="5"/>
  <c r="AC490" i="5" s="1"/>
  <c r="J490" i="5"/>
  <c r="AB490" i="5" s="1"/>
  <c r="I490" i="5"/>
  <c r="AA490" i="5" s="1"/>
  <c r="H490" i="5"/>
  <c r="Z490" i="5" s="1"/>
  <c r="G490" i="5"/>
  <c r="Y490" i="5" s="1"/>
  <c r="F490" i="5"/>
  <c r="X490" i="5" s="1"/>
  <c r="E490" i="5"/>
  <c r="W490" i="5" s="1"/>
  <c r="D490" i="5"/>
  <c r="V490" i="5" s="1"/>
  <c r="C490" i="5"/>
  <c r="U490" i="5" s="1"/>
  <c r="B490" i="5"/>
  <c r="T490" i="5" s="1"/>
  <c r="Q489" i="5"/>
  <c r="AI489" i="5" s="1"/>
  <c r="P489" i="5"/>
  <c r="AH489" i="5" s="1"/>
  <c r="O489" i="5"/>
  <c r="AG489" i="5" s="1"/>
  <c r="N489" i="5"/>
  <c r="AF489" i="5" s="1"/>
  <c r="M489" i="5"/>
  <c r="AE489" i="5" s="1"/>
  <c r="L489" i="5"/>
  <c r="AD489" i="5" s="1"/>
  <c r="K489" i="5"/>
  <c r="AC489" i="5" s="1"/>
  <c r="J489" i="5"/>
  <c r="AB489" i="5" s="1"/>
  <c r="I489" i="5"/>
  <c r="AA489" i="5" s="1"/>
  <c r="H489" i="5"/>
  <c r="Z489" i="5" s="1"/>
  <c r="G489" i="5"/>
  <c r="Y489" i="5" s="1"/>
  <c r="F489" i="5"/>
  <c r="X489" i="5" s="1"/>
  <c r="E489" i="5"/>
  <c r="W489" i="5" s="1"/>
  <c r="D489" i="5"/>
  <c r="V489" i="5" s="1"/>
  <c r="C489" i="5"/>
  <c r="U489" i="5" s="1"/>
  <c r="B489" i="5"/>
  <c r="T489" i="5" s="1"/>
  <c r="Q488" i="5"/>
  <c r="AI488" i="5" s="1"/>
  <c r="P488" i="5"/>
  <c r="AH488" i="5" s="1"/>
  <c r="O488" i="5"/>
  <c r="AG488" i="5" s="1"/>
  <c r="N488" i="5"/>
  <c r="AF488" i="5" s="1"/>
  <c r="M488" i="5"/>
  <c r="AE488" i="5" s="1"/>
  <c r="L488" i="5"/>
  <c r="AD488" i="5" s="1"/>
  <c r="K488" i="5"/>
  <c r="AC488" i="5" s="1"/>
  <c r="J488" i="5"/>
  <c r="AB488" i="5" s="1"/>
  <c r="I488" i="5"/>
  <c r="AA488" i="5" s="1"/>
  <c r="H488" i="5"/>
  <c r="Z488" i="5" s="1"/>
  <c r="G488" i="5"/>
  <c r="Y488" i="5" s="1"/>
  <c r="F488" i="5"/>
  <c r="X488" i="5" s="1"/>
  <c r="E488" i="5"/>
  <c r="W488" i="5" s="1"/>
  <c r="D488" i="5"/>
  <c r="V488" i="5" s="1"/>
  <c r="C488" i="5"/>
  <c r="U488" i="5" s="1"/>
  <c r="B488" i="5"/>
  <c r="T488" i="5" s="1"/>
  <c r="Q487" i="5"/>
  <c r="AI487" i="5" s="1"/>
  <c r="P487" i="5"/>
  <c r="AH487" i="5" s="1"/>
  <c r="O487" i="5"/>
  <c r="AG487" i="5" s="1"/>
  <c r="N487" i="5"/>
  <c r="AF487" i="5" s="1"/>
  <c r="M487" i="5"/>
  <c r="AE487" i="5" s="1"/>
  <c r="L487" i="5"/>
  <c r="AD487" i="5" s="1"/>
  <c r="K487" i="5"/>
  <c r="AC487" i="5" s="1"/>
  <c r="J487" i="5"/>
  <c r="AB487" i="5" s="1"/>
  <c r="I487" i="5"/>
  <c r="H487" i="5"/>
  <c r="Z487" i="5" s="1"/>
  <c r="G487" i="5"/>
  <c r="Y487" i="5" s="1"/>
  <c r="F487" i="5"/>
  <c r="X487" i="5" s="1"/>
  <c r="E487" i="5"/>
  <c r="W487" i="5" s="1"/>
  <c r="D487" i="5"/>
  <c r="V487" i="5" s="1"/>
  <c r="C487" i="5"/>
  <c r="U487" i="5" s="1"/>
  <c r="B487" i="5"/>
  <c r="T487" i="5" s="1"/>
  <c r="Q486" i="5"/>
  <c r="AI486" i="5" s="1"/>
  <c r="P486" i="5"/>
  <c r="AH486" i="5" s="1"/>
  <c r="O486" i="5"/>
  <c r="AG486" i="5" s="1"/>
  <c r="N486" i="5"/>
  <c r="AF486" i="5" s="1"/>
  <c r="M486" i="5"/>
  <c r="AE486" i="5" s="1"/>
  <c r="L486" i="5"/>
  <c r="AD486" i="5" s="1"/>
  <c r="K486" i="5"/>
  <c r="AC486" i="5" s="1"/>
  <c r="J486" i="5"/>
  <c r="AB486" i="5" s="1"/>
  <c r="I486" i="5"/>
  <c r="AA486" i="5" s="1"/>
  <c r="H486" i="5"/>
  <c r="G486" i="5"/>
  <c r="Y486" i="5" s="1"/>
  <c r="F486" i="5"/>
  <c r="X486" i="5" s="1"/>
  <c r="E486" i="5"/>
  <c r="D486" i="5"/>
  <c r="V486" i="5" s="1"/>
  <c r="C486" i="5"/>
  <c r="U486" i="5" s="1"/>
  <c r="B486" i="5"/>
  <c r="T486" i="5" s="1"/>
  <c r="Q485" i="5"/>
  <c r="AI485" i="5" s="1"/>
  <c r="P485" i="5"/>
  <c r="AH485" i="5" s="1"/>
  <c r="O485" i="5"/>
  <c r="AG485" i="5" s="1"/>
  <c r="N485" i="5"/>
  <c r="AF485" i="5" s="1"/>
  <c r="M485" i="5"/>
  <c r="L485" i="5"/>
  <c r="AD485" i="5" s="1"/>
  <c r="K485" i="5"/>
  <c r="AC485" i="5" s="1"/>
  <c r="J485" i="5"/>
  <c r="AB485" i="5" s="1"/>
  <c r="I485" i="5"/>
  <c r="AA485" i="5" s="1"/>
  <c r="H485" i="5"/>
  <c r="Z485" i="5" s="1"/>
  <c r="G485" i="5"/>
  <c r="Y485" i="5" s="1"/>
  <c r="F485" i="5"/>
  <c r="X485" i="5" s="1"/>
  <c r="E485" i="5"/>
  <c r="W485" i="5" s="1"/>
  <c r="D485" i="5"/>
  <c r="V485" i="5" s="1"/>
  <c r="C485" i="5"/>
  <c r="U485" i="5" s="1"/>
  <c r="B485" i="5"/>
  <c r="T485" i="5" s="1"/>
  <c r="Q484" i="5"/>
  <c r="AI484" i="5" s="1"/>
  <c r="P484" i="5"/>
  <c r="AH484" i="5" s="1"/>
  <c r="O484" i="5"/>
  <c r="AG484" i="5" s="1"/>
  <c r="N484" i="5"/>
  <c r="AF484" i="5" s="1"/>
  <c r="M484" i="5"/>
  <c r="AE484" i="5" s="1"/>
  <c r="L484" i="5"/>
  <c r="AD484" i="5" s="1"/>
  <c r="K484" i="5"/>
  <c r="AC484" i="5" s="1"/>
  <c r="J484" i="5"/>
  <c r="AB484" i="5" s="1"/>
  <c r="I484" i="5"/>
  <c r="AA484" i="5" s="1"/>
  <c r="H484" i="5"/>
  <c r="Z484" i="5" s="1"/>
  <c r="G484" i="5"/>
  <c r="Y484" i="5" s="1"/>
  <c r="F484" i="5"/>
  <c r="X484" i="5" s="1"/>
  <c r="E484" i="5"/>
  <c r="W484" i="5" s="1"/>
  <c r="D484" i="5"/>
  <c r="V484" i="5" s="1"/>
  <c r="C484" i="5"/>
  <c r="U484" i="5" s="1"/>
  <c r="B484" i="5"/>
  <c r="T484" i="5" s="1"/>
  <c r="Q483" i="5"/>
  <c r="AI483" i="5" s="1"/>
  <c r="P483" i="5"/>
  <c r="AH483" i="5" s="1"/>
  <c r="O483" i="5"/>
  <c r="AG483" i="5" s="1"/>
  <c r="N483" i="5"/>
  <c r="AF483" i="5" s="1"/>
  <c r="M483" i="5"/>
  <c r="AE483" i="5" s="1"/>
  <c r="L483" i="5"/>
  <c r="AD483" i="5" s="1"/>
  <c r="K483" i="5"/>
  <c r="AC483" i="5" s="1"/>
  <c r="J483" i="5"/>
  <c r="AB483" i="5" s="1"/>
  <c r="I483" i="5"/>
  <c r="AA483" i="5" s="1"/>
  <c r="H483" i="5"/>
  <c r="Z483" i="5" s="1"/>
  <c r="G483" i="5"/>
  <c r="Y483" i="5" s="1"/>
  <c r="F483" i="5"/>
  <c r="X483" i="5" s="1"/>
  <c r="E483" i="5"/>
  <c r="W483" i="5" s="1"/>
  <c r="D483" i="5"/>
  <c r="V483" i="5" s="1"/>
  <c r="C483" i="5"/>
  <c r="U483" i="5" s="1"/>
  <c r="B483" i="5"/>
  <c r="T483" i="5" s="1"/>
  <c r="Q482" i="5"/>
  <c r="AI482" i="5" s="1"/>
  <c r="P482" i="5"/>
  <c r="AH482" i="5" s="1"/>
  <c r="O482" i="5"/>
  <c r="AG482" i="5" s="1"/>
  <c r="N482" i="5"/>
  <c r="AF482" i="5" s="1"/>
  <c r="M482" i="5"/>
  <c r="AE482" i="5" s="1"/>
  <c r="L482" i="5"/>
  <c r="AD482" i="5" s="1"/>
  <c r="K482" i="5"/>
  <c r="AC482" i="5" s="1"/>
  <c r="J482" i="5"/>
  <c r="AB482" i="5" s="1"/>
  <c r="I482" i="5"/>
  <c r="AA482" i="5" s="1"/>
  <c r="H482" i="5"/>
  <c r="Z482" i="5" s="1"/>
  <c r="G482" i="5"/>
  <c r="Y482" i="5" s="1"/>
  <c r="F482" i="5"/>
  <c r="X482" i="5" s="1"/>
  <c r="E482" i="5"/>
  <c r="W482" i="5" s="1"/>
  <c r="D482" i="5"/>
  <c r="V482" i="5" s="1"/>
  <c r="C482" i="5"/>
  <c r="U482" i="5" s="1"/>
  <c r="B482" i="5"/>
  <c r="T482" i="5" s="1"/>
  <c r="Q481" i="5"/>
  <c r="AI481" i="5" s="1"/>
  <c r="P481" i="5"/>
  <c r="AH481" i="5" s="1"/>
  <c r="O481" i="5"/>
  <c r="AG481" i="5" s="1"/>
  <c r="N481" i="5"/>
  <c r="AF481" i="5" s="1"/>
  <c r="M481" i="5"/>
  <c r="AE481" i="5" s="1"/>
  <c r="L481" i="5"/>
  <c r="AD481" i="5" s="1"/>
  <c r="K481" i="5"/>
  <c r="AC481" i="5" s="1"/>
  <c r="J481" i="5"/>
  <c r="AB481" i="5" s="1"/>
  <c r="I481" i="5"/>
  <c r="AA481" i="5" s="1"/>
  <c r="H481" i="5"/>
  <c r="Z481" i="5" s="1"/>
  <c r="G481" i="5"/>
  <c r="Y481" i="5" s="1"/>
  <c r="F481" i="5"/>
  <c r="X481" i="5" s="1"/>
  <c r="E481" i="5"/>
  <c r="W481" i="5" s="1"/>
  <c r="D481" i="5"/>
  <c r="V481" i="5" s="1"/>
  <c r="C481" i="5"/>
  <c r="U481" i="5" s="1"/>
  <c r="B481" i="5"/>
  <c r="T481" i="5" s="1"/>
  <c r="Q480" i="5"/>
  <c r="AI480" i="5" s="1"/>
  <c r="P480" i="5"/>
  <c r="AH480" i="5" s="1"/>
  <c r="O480" i="5"/>
  <c r="AG480" i="5" s="1"/>
  <c r="N480" i="5"/>
  <c r="AF480" i="5" s="1"/>
  <c r="M480" i="5"/>
  <c r="AE480" i="5" s="1"/>
  <c r="L480" i="5"/>
  <c r="AD480" i="5" s="1"/>
  <c r="K480" i="5"/>
  <c r="AC480" i="5" s="1"/>
  <c r="J480" i="5"/>
  <c r="AB480" i="5" s="1"/>
  <c r="I480" i="5"/>
  <c r="AA480" i="5" s="1"/>
  <c r="H480" i="5"/>
  <c r="Z480" i="5" s="1"/>
  <c r="G480" i="5"/>
  <c r="Y480" i="5" s="1"/>
  <c r="F480" i="5"/>
  <c r="X480" i="5" s="1"/>
  <c r="E480" i="5"/>
  <c r="W480" i="5" s="1"/>
  <c r="D480" i="5"/>
  <c r="V480" i="5" s="1"/>
  <c r="C480" i="5"/>
  <c r="U480" i="5" s="1"/>
  <c r="B480" i="5"/>
  <c r="T480" i="5" s="1"/>
  <c r="Q479" i="5"/>
  <c r="AI479" i="5" s="1"/>
  <c r="P479" i="5"/>
  <c r="AH479" i="5" s="1"/>
  <c r="O479" i="5"/>
  <c r="AG479" i="5" s="1"/>
  <c r="N479" i="5"/>
  <c r="AF479" i="5" s="1"/>
  <c r="M479" i="5"/>
  <c r="AE479" i="5" s="1"/>
  <c r="L479" i="5"/>
  <c r="AD479" i="5" s="1"/>
  <c r="K479" i="5"/>
  <c r="AC479" i="5" s="1"/>
  <c r="J479" i="5"/>
  <c r="AB479" i="5" s="1"/>
  <c r="I479" i="5"/>
  <c r="AA479" i="5" s="1"/>
  <c r="H479" i="5"/>
  <c r="Z479" i="5" s="1"/>
  <c r="G479" i="5"/>
  <c r="Y479" i="5" s="1"/>
  <c r="F479" i="5"/>
  <c r="X479" i="5" s="1"/>
  <c r="E479" i="5"/>
  <c r="W479" i="5" s="1"/>
  <c r="D479" i="5"/>
  <c r="V479" i="5" s="1"/>
  <c r="C479" i="5"/>
  <c r="U479" i="5" s="1"/>
  <c r="B479" i="5"/>
  <c r="T479" i="5" s="1"/>
  <c r="Q478" i="5"/>
  <c r="AI478" i="5" s="1"/>
  <c r="P478" i="5"/>
  <c r="AH478" i="5" s="1"/>
  <c r="O478" i="5"/>
  <c r="AG478" i="5" s="1"/>
  <c r="N478" i="5"/>
  <c r="AF478" i="5" s="1"/>
  <c r="M478" i="5"/>
  <c r="L478" i="5"/>
  <c r="K478" i="5"/>
  <c r="AC478" i="5" s="1"/>
  <c r="J478" i="5"/>
  <c r="AB478" i="5" s="1"/>
  <c r="I478" i="5"/>
  <c r="AA478" i="5" s="1"/>
  <c r="H478" i="5"/>
  <c r="Z478" i="5" s="1"/>
  <c r="G478" i="5"/>
  <c r="Y478" i="5" s="1"/>
  <c r="F478" i="5"/>
  <c r="X478" i="5" s="1"/>
  <c r="E478" i="5"/>
  <c r="W478" i="5" s="1"/>
  <c r="D478" i="5"/>
  <c r="V478" i="5" s="1"/>
  <c r="C478" i="5"/>
  <c r="U478" i="5" s="1"/>
  <c r="B478" i="5"/>
  <c r="T478" i="5" s="1"/>
  <c r="Q477" i="5"/>
  <c r="AI477" i="5" s="1"/>
  <c r="P477" i="5"/>
  <c r="AH477" i="5" s="1"/>
  <c r="O477" i="5"/>
  <c r="AG477" i="5" s="1"/>
  <c r="N477" i="5"/>
  <c r="AF477" i="5" s="1"/>
  <c r="M477" i="5"/>
  <c r="AE477" i="5" s="1"/>
  <c r="L477" i="5"/>
  <c r="AD477" i="5" s="1"/>
  <c r="K477" i="5"/>
  <c r="AC477" i="5" s="1"/>
  <c r="J477" i="5"/>
  <c r="AB477" i="5" s="1"/>
  <c r="I477" i="5"/>
  <c r="AA477" i="5" s="1"/>
  <c r="H477" i="5"/>
  <c r="Z477" i="5" s="1"/>
  <c r="G477" i="5"/>
  <c r="Y477" i="5" s="1"/>
  <c r="F477" i="5"/>
  <c r="X477" i="5" s="1"/>
  <c r="E477" i="5"/>
  <c r="W477" i="5" s="1"/>
  <c r="D477" i="5"/>
  <c r="V477" i="5" s="1"/>
  <c r="C477" i="5"/>
  <c r="U477" i="5" s="1"/>
  <c r="B477" i="5"/>
  <c r="T477" i="5" s="1"/>
  <c r="Q476" i="5"/>
  <c r="AI476" i="5" s="1"/>
  <c r="P476" i="5"/>
  <c r="AH476" i="5" s="1"/>
  <c r="O476" i="5"/>
  <c r="AG476" i="5" s="1"/>
  <c r="N476" i="5"/>
  <c r="AF476" i="5" s="1"/>
  <c r="M476" i="5"/>
  <c r="AE476" i="5" s="1"/>
  <c r="L476" i="5"/>
  <c r="AD476" i="5" s="1"/>
  <c r="K476" i="5"/>
  <c r="AC476" i="5" s="1"/>
  <c r="J476" i="5"/>
  <c r="AB476" i="5" s="1"/>
  <c r="I476" i="5"/>
  <c r="AA476" i="5" s="1"/>
  <c r="H476" i="5"/>
  <c r="Z476" i="5" s="1"/>
  <c r="G476" i="5"/>
  <c r="Y476" i="5" s="1"/>
  <c r="F476" i="5"/>
  <c r="X476" i="5" s="1"/>
  <c r="E476" i="5"/>
  <c r="W476" i="5" s="1"/>
  <c r="D476" i="5"/>
  <c r="V476" i="5" s="1"/>
  <c r="C476" i="5"/>
  <c r="U476" i="5" s="1"/>
  <c r="B476" i="5"/>
  <c r="T476" i="5" s="1"/>
  <c r="Q475" i="5"/>
  <c r="AI475" i="5" s="1"/>
  <c r="P475" i="5"/>
  <c r="AH475" i="5" s="1"/>
  <c r="O475" i="5"/>
  <c r="AG475" i="5" s="1"/>
  <c r="N475" i="5"/>
  <c r="AF475" i="5" s="1"/>
  <c r="M475" i="5"/>
  <c r="AE475" i="5" s="1"/>
  <c r="L475" i="5"/>
  <c r="AD475" i="5" s="1"/>
  <c r="K475" i="5"/>
  <c r="AC475" i="5" s="1"/>
  <c r="J475" i="5"/>
  <c r="AB475" i="5" s="1"/>
  <c r="I475" i="5"/>
  <c r="AA475" i="5" s="1"/>
  <c r="H475" i="5"/>
  <c r="Z475" i="5" s="1"/>
  <c r="G475" i="5"/>
  <c r="Y475" i="5" s="1"/>
  <c r="F475" i="5"/>
  <c r="X475" i="5" s="1"/>
  <c r="E475" i="5"/>
  <c r="W475" i="5" s="1"/>
  <c r="D475" i="5"/>
  <c r="V475" i="5" s="1"/>
  <c r="C475" i="5"/>
  <c r="U475" i="5" s="1"/>
  <c r="B475" i="5"/>
  <c r="T475" i="5" s="1"/>
  <c r="Q474" i="5"/>
  <c r="AI474" i="5" s="1"/>
  <c r="P474" i="5"/>
  <c r="AH474" i="5" s="1"/>
  <c r="O474" i="5"/>
  <c r="AG474" i="5" s="1"/>
  <c r="N474" i="5"/>
  <c r="AF474" i="5" s="1"/>
  <c r="M474" i="5"/>
  <c r="AE474" i="5" s="1"/>
  <c r="L474" i="5"/>
  <c r="AD474" i="5" s="1"/>
  <c r="K474" i="5"/>
  <c r="AC474" i="5" s="1"/>
  <c r="J474" i="5"/>
  <c r="AB474" i="5" s="1"/>
  <c r="I474" i="5"/>
  <c r="AA474" i="5" s="1"/>
  <c r="H474" i="5"/>
  <c r="Z474" i="5" s="1"/>
  <c r="G474" i="5"/>
  <c r="Y474" i="5" s="1"/>
  <c r="F474" i="5"/>
  <c r="X474" i="5" s="1"/>
  <c r="E474" i="5"/>
  <c r="W474" i="5" s="1"/>
  <c r="D474" i="5"/>
  <c r="V474" i="5" s="1"/>
  <c r="C474" i="5"/>
  <c r="U474" i="5" s="1"/>
  <c r="B474" i="5"/>
  <c r="T474" i="5" s="1"/>
  <c r="Q473" i="5"/>
  <c r="AI473" i="5" s="1"/>
  <c r="P473" i="5"/>
  <c r="AH473" i="5" s="1"/>
  <c r="O473" i="5"/>
  <c r="AG473" i="5" s="1"/>
  <c r="N473" i="5"/>
  <c r="AF473" i="5" s="1"/>
  <c r="M473" i="5"/>
  <c r="AE473" i="5" s="1"/>
  <c r="L473" i="5"/>
  <c r="AD473" i="5" s="1"/>
  <c r="K473" i="5"/>
  <c r="AC473" i="5" s="1"/>
  <c r="J473" i="5"/>
  <c r="AB473" i="5" s="1"/>
  <c r="I473" i="5"/>
  <c r="AA473" i="5" s="1"/>
  <c r="H473" i="5"/>
  <c r="Z473" i="5" s="1"/>
  <c r="G473" i="5"/>
  <c r="Y473" i="5" s="1"/>
  <c r="F473" i="5"/>
  <c r="X473" i="5" s="1"/>
  <c r="E473" i="5"/>
  <c r="W473" i="5" s="1"/>
  <c r="D473" i="5"/>
  <c r="V473" i="5" s="1"/>
  <c r="C473" i="5"/>
  <c r="U473" i="5" s="1"/>
  <c r="B473" i="5"/>
  <c r="T473" i="5" s="1"/>
  <c r="Q472" i="5"/>
  <c r="AI472" i="5" s="1"/>
  <c r="P472" i="5"/>
  <c r="AH472" i="5" s="1"/>
  <c r="O472" i="5"/>
  <c r="AG472" i="5" s="1"/>
  <c r="N472" i="5"/>
  <c r="AF472" i="5" s="1"/>
  <c r="M472" i="5"/>
  <c r="AE472" i="5" s="1"/>
  <c r="L472" i="5"/>
  <c r="AD472" i="5" s="1"/>
  <c r="K472" i="5"/>
  <c r="AC472" i="5" s="1"/>
  <c r="J472" i="5"/>
  <c r="AB472" i="5" s="1"/>
  <c r="I472" i="5"/>
  <c r="AA472" i="5" s="1"/>
  <c r="H472" i="5"/>
  <c r="Z472" i="5" s="1"/>
  <c r="G472" i="5"/>
  <c r="Y472" i="5" s="1"/>
  <c r="F472" i="5"/>
  <c r="X472" i="5" s="1"/>
  <c r="E472" i="5"/>
  <c r="W472" i="5" s="1"/>
  <c r="D472" i="5"/>
  <c r="V472" i="5" s="1"/>
  <c r="C472" i="5"/>
  <c r="U472" i="5" s="1"/>
  <c r="B472" i="5"/>
  <c r="T472" i="5" s="1"/>
  <c r="Q471" i="5"/>
  <c r="AI471" i="5" s="1"/>
  <c r="P471" i="5"/>
  <c r="AH471" i="5" s="1"/>
  <c r="O471" i="5"/>
  <c r="AG471" i="5" s="1"/>
  <c r="N471" i="5"/>
  <c r="AF471" i="5" s="1"/>
  <c r="M471" i="5"/>
  <c r="L471" i="5"/>
  <c r="K471" i="5"/>
  <c r="AC471" i="5" s="1"/>
  <c r="J471" i="5"/>
  <c r="AB471" i="5" s="1"/>
  <c r="I471" i="5"/>
  <c r="AA471" i="5" s="1"/>
  <c r="H471" i="5"/>
  <c r="Z471" i="5" s="1"/>
  <c r="G471" i="5"/>
  <c r="Y471" i="5" s="1"/>
  <c r="F471" i="5"/>
  <c r="X471" i="5" s="1"/>
  <c r="E471" i="5"/>
  <c r="W471" i="5" s="1"/>
  <c r="D471" i="5"/>
  <c r="V471" i="5" s="1"/>
  <c r="C471" i="5"/>
  <c r="U471" i="5" s="1"/>
  <c r="B471" i="5"/>
  <c r="T471" i="5" s="1"/>
  <c r="Q470" i="5"/>
  <c r="AI470" i="5" s="1"/>
  <c r="P470" i="5"/>
  <c r="AH470" i="5" s="1"/>
  <c r="O470" i="5"/>
  <c r="AG470" i="5" s="1"/>
  <c r="N470" i="5"/>
  <c r="AF470" i="5" s="1"/>
  <c r="M470" i="5"/>
  <c r="AE470" i="5" s="1"/>
  <c r="L470" i="5"/>
  <c r="K470" i="5"/>
  <c r="AC470" i="5" s="1"/>
  <c r="J470" i="5"/>
  <c r="AB470" i="5" s="1"/>
  <c r="I470" i="5"/>
  <c r="AA470" i="5" s="1"/>
  <c r="H470" i="5"/>
  <c r="Z470" i="5" s="1"/>
  <c r="G470" i="5"/>
  <c r="Y470" i="5" s="1"/>
  <c r="F470" i="5"/>
  <c r="X470" i="5" s="1"/>
  <c r="E470" i="5"/>
  <c r="W470" i="5" s="1"/>
  <c r="D470" i="5"/>
  <c r="V470" i="5" s="1"/>
  <c r="C470" i="5"/>
  <c r="U470" i="5" s="1"/>
  <c r="B470" i="5"/>
  <c r="T470" i="5" s="1"/>
  <c r="Q469" i="5"/>
  <c r="P469" i="5"/>
  <c r="O469" i="5"/>
  <c r="AG469" i="5" s="1"/>
  <c r="N469" i="5"/>
  <c r="AF469" i="5" s="1"/>
  <c r="M469" i="5"/>
  <c r="AE469" i="5" s="1"/>
  <c r="L469" i="5"/>
  <c r="K469" i="5"/>
  <c r="AC469" i="5" s="1"/>
  <c r="J469" i="5"/>
  <c r="AB469" i="5" s="1"/>
  <c r="I469" i="5"/>
  <c r="AA469" i="5" s="1"/>
  <c r="H469" i="5"/>
  <c r="Z469" i="5" s="1"/>
  <c r="G469" i="5"/>
  <c r="Y469" i="5" s="1"/>
  <c r="F469" i="5"/>
  <c r="X469" i="5" s="1"/>
  <c r="E469" i="5"/>
  <c r="W469" i="5" s="1"/>
  <c r="D469" i="5"/>
  <c r="V469" i="5" s="1"/>
  <c r="C469" i="5"/>
  <c r="U469" i="5" s="1"/>
  <c r="B469" i="5"/>
  <c r="T469" i="5" s="1"/>
  <c r="Q468" i="5"/>
  <c r="AI468" i="5" s="1"/>
  <c r="P468" i="5"/>
  <c r="AH468" i="5" s="1"/>
  <c r="O468" i="5"/>
  <c r="AG468" i="5" s="1"/>
  <c r="N468" i="5"/>
  <c r="AF468" i="5" s="1"/>
  <c r="M468" i="5"/>
  <c r="AE468" i="5" s="1"/>
  <c r="L468" i="5"/>
  <c r="AD468" i="5" s="1"/>
  <c r="K468" i="5"/>
  <c r="AC468" i="5" s="1"/>
  <c r="J468" i="5"/>
  <c r="AB468" i="5" s="1"/>
  <c r="I468" i="5"/>
  <c r="AA468" i="5" s="1"/>
  <c r="H468" i="5"/>
  <c r="Z468" i="5" s="1"/>
  <c r="G468" i="5"/>
  <c r="Y468" i="5" s="1"/>
  <c r="F468" i="5"/>
  <c r="X468" i="5" s="1"/>
  <c r="E468" i="5"/>
  <c r="W468" i="5" s="1"/>
  <c r="D468" i="5"/>
  <c r="V468" i="5" s="1"/>
  <c r="C468" i="5"/>
  <c r="U468" i="5" s="1"/>
  <c r="B468" i="5"/>
  <c r="T468" i="5" s="1"/>
  <c r="Q467" i="5"/>
  <c r="AI467" i="5" s="1"/>
  <c r="P467" i="5"/>
  <c r="AH467" i="5" s="1"/>
  <c r="O467" i="5"/>
  <c r="AG467" i="5" s="1"/>
  <c r="N467" i="5"/>
  <c r="AF467" i="5" s="1"/>
  <c r="M467" i="5"/>
  <c r="AE467" i="5" s="1"/>
  <c r="L467" i="5"/>
  <c r="AD467" i="5" s="1"/>
  <c r="K467" i="5"/>
  <c r="AC467" i="5" s="1"/>
  <c r="J467" i="5"/>
  <c r="AB467" i="5" s="1"/>
  <c r="I467" i="5"/>
  <c r="AA467" i="5" s="1"/>
  <c r="H467" i="5"/>
  <c r="Z467" i="5" s="1"/>
  <c r="G467" i="5"/>
  <c r="Y467" i="5" s="1"/>
  <c r="F467" i="5"/>
  <c r="X467" i="5" s="1"/>
  <c r="E467" i="5"/>
  <c r="W467" i="5" s="1"/>
  <c r="D467" i="5"/>
  <c r="V467" i="5" s="1"/>
  <c r="C467" i="5"/>
  <c r="B467" i="5"/>
  <c r="T467" i="5" s="1"/>
  <c r="Q466" i="5"/>
  <c r="AI466" i="5" s="1"/>
  <c r="P466" i="5"/>
  <c r="AH466" i="5" s="1"/>
  <c r="O466" i="5"/>
  <c r="AG466" i="5" s="1"/>
  <c r="N466" i="5"/>
  <c r="AF466" i="5" s="1"/>
  <c r="M466" i="5"/>
  <c r="AE466" i="5" s="1"/>
  <c r="L466" i="5"/>
  <c r="AD466" i="5" s="1"/>
  <c r="K466" i="5"/>
  <c r="AC466" i="5" s="1"/>
  <c r="J466" i="5"/>
  <c r="AB466" i="5" s="1"/>
  <c r="I466" i="5"/>
  <c r="AA466" i="5" s="1"/>
  <c r="H466" i="5"/>
  <c r="Z466" i="5" s="1"/>
  <c r="G466" i="5"/>
  <c r="Y466" i="5" s="1"/>
  <c r="F466" i="5"/>
  <c r="X466" i="5" s="1"/>
  <c r="E466" i="5"/>
  <c r="W466" i="5" s="1"/>
  <c r="D466" i="5"/>
  <c r="V466" i="5" s="1"/>
  <c r="C466" i="5"/>
  <c r="U466" i="5" s="1"/>
  <c r="B466" i="5"/>
  <c r="T466" i="5" s="1"/>
  <c r="Q465" i="5"/>
  <c r="AI465" i="5" s="1"/>
  <c r="P465" i="5"/>
  <c r="AH465" i="5" s="1"/>
  <c r="O465" i="5"/>
  <c r="AG465" i="5" s="1"/>
  <c r="N465" i="5"/>
  <c r="M465" i="5"/>
  <c r="AE465" i="5" s="1"/>
  <c r="L465" i="5"/>
  <c r="AD465" i="5" s="1"/>
  <c r="K465" i="5"/>
  <c r="AC465" i="5" s="1"/>
  <c r="J465" i="5"/>
  <c r="AB465" i="5" s="1"/>
  <c r="I465" i="5"/>
  <c r="AA465" i="5" s="1"/>
  <c r="H465" i="5"/>
  <c r="Z465" i="5" s="1"/>
  <c r="G465" i="5"/>
  <c r="Y465" i="5" s="1"/>
  <c r="F465" i="5"/>
  <c r="X465" i="5" s="1"/>
  <c r="E465" i="5"/>
  <c r="W465" i="5" s="1"/>
  <c r="D465" i="5"/>
  <c r="V465" i="5" s="1"/>
  <c r="C465" i="5"/>
  <c r="U465" i="5" s="1"/>
  <c r="B465" i="5"/>
  <c r="T465" i="5" s="1"/>
  <c r="Q464" i="5"/>
  <c r="AI464" i="5" s="1"/>
  <c r="P464" i="5"/>
  <c r="AH464" i="5" s="1"/>
  <c r="O464" i="5"/>
  <c r="AG464" i="5" s="1"/>
  <c r="N464" i="5"/>
  <c r="AF464" i="5" s="1"/>
  <c r="M464" i="5"/>
  <c r="AE464" i="5" s="1"/>
  <c r="L464" i="5"/>
  <c r="K464" i="5"/>
  <c r="AC464" i="5" s="1"/>
  <c r="J464" i="5"/>
  <c r="AB464" i="5" s="1"/>
  <c r="I464" i="5"/>
  <c r="AA464" i="5" s="1"/>
  <c r="H464" i="5"/>
  <c r="Z464" i="5" s="1"/>
  <c r="G464" i="5"/>
  <c r="Y464" i="5" s="1"/>
  <c r="F464" i="5"/>
  <c r="X464" i="5" s="1"/>
  <c r="E464" i="5"/>
  <c r="W464" i="5" s="1"/>
  <c r="D464" i="5"/>
  <c r="V464" i="5" s="1"/>
  <c r="C464" i="5"/>
  <c r="U464" i="5" s="1"/>
  <c r="B464" i="5"/>
  <c r="T464" i="5" s="1"/>
  <c r="Q463" i="5"/>
  <c r="AI463" i="5" s="1"/>
  <c r="P463" i="5"/>
  <c r="AH463" i="5" s="1"/>
  <c r="O463" i="5"/>
  <c r="AG463" i="5" s="1"/>
  <c r="N463" i="5"/>
  <c r="AF463" i="5" s="1"/>
  <c r="M463" i="5"/>
  <c r="AE463" i="5" s="1"/>
  <c r="L463" i="5"/>
  <c r="AD463" i="5" s="1"/>
  <c r="K463" i="5"/>
  <c r="AC463" i="5" s="1"/>
  <c r="J463" i="5"/>
  <c r="AB463" i="5" s="1"/>
  <c r="I463" i="5"/>
  <c r="AA463" i="5" s="1"/>
  <c r="H463" i="5"/>
  <c r="Z463" i="5" s="1"/>
  <c r="G463" i="5"/>
  <c r="Y463" i="5" s="1"/>
  <c r="F463" i="5"/>
  <c r="X463" i="5" s="1"/>
  <c r="E463" i="5"/>
  <c r="W463" i="5" s="1"/>
  <c r="D463" i="5"/>
  <c r="V463" i="5" s="1"/>
  <c r="C463" i="5"/>
  <c r="U463" i="5" s="1"/>
  <c r="B463" i="5"/>
  <c r="T463" i="5" s="1"/>
  <c r="Q462" i="5"/>
  <c r="AI462" i="5" s="1"/>
  <c r="P462" i="5"/>
  <c r="AH462" i="5" s="1"/>
  <c r="O462" i="5"/>
  <c r="AG462" i="5" s="1"/>
  <c r="N462" i="5"/>
  <c r="AF462" i="5" s="1"/>
  <c r="M462" i="5"/>
  <c r="AE462" i="5" s="1"/>
  <c r="L462" i="5"/>
  <c r="AD462" i="5" s="1"/>
  <c r="K462" i="5"/>
  <c r="AC462" i="5" s="1"/>
  <c r="J462" i="5"/>
  <c r="AB462" i="5" s="1"/>
  <c r="I462" i="5"/>
  <c r="AA462" i="5" s="1"/>
  <c r="H462" i="5"/>
  <c r="Z462" i="5" s="1"/>
  <c r="G462" i="5"/>
  <c r="Y462" i="5" s="1"/>
  <c r="F462" i="5"/>
  <c r="X462" i="5" s="1"/>
  <c r="E462" i="5"/>
  <c r="W462" i="5" s="1"/>
  <c r="D462" i="5"/>
  <c r="V462" i="5" s="1"/>
  <c r="C462" i="5"/>
  <c r="U462" i="5" s="1"/>
  <c r="B462" i="5"/>
  <c r="T462" i="5" s="1"/>
  <c r="Q461" i="5"/>
  <c r="AI461" i="5" s="1"/>
  <c r="P461" i="5"/>
  <c r="AH461" i="5" s="1"/>
  <c r="O461" i="5"/>
  <c r="AG461" i="5" s="1"/>
  <c r="N461" i="5"/>
  <c r="AF461" i="5" s="1"/>
  <c r="M461" i="5"/>
  <c r="AE461" i="5" s="1"/>
  <c r="L461" i="5"/>
  <c r="AD461" i="5" s="1"/>
  <c r="K461" i="5"/>
  <c r="AC461" i="5" s="1"/>
  <c r="J461" i="5"/>
  <c r="AB461" i="5" s="1"/>
  <c r="I461" i="5"/>
  <c r="AA461" i="5" s="1"/>
  <c r="H461" i="5"/>
  <c r="Z461" i="5" s="1"/>
  <c r="G461" i="5"/>
  <c r="Y461" i="5" s="1"/>
  <c r="F461" i="5"/>
  <c r="X461" i="5" s="1"/>
  <c r="E461" i="5"/>
  <c r="W461" i="5" s="1"/>
  <c r="D461" i="5"/>
  <c r="V461" i="5" s="1"/>
  <c r="C461" i="5"/>
  <c r="U461" i="5" s="1"/>
  <c r="B461" i="5"/>
  <c r="T461" i="5" s="1"/>
  <c r="Q460" i="5"/>
  <c r="AI460" i="5" s="1"/>
  <c r="P460" i="5"/>
  <c r="AH460" i="5" s="1"/>
  <c r="O460" i="5"/>
  <c r="AG460" i="5" s="1"/>
  <c r="N460" i="5"/>
  <c r="AF460" i="5" s="1"/>
  <c r="M460" i="5"/>
  <c r="AE460" i="5" s="1"/>
  <c r="L460" i="5"/>
  <c r="AD460" i="5" s="1"/>
  <c r="K460" i="5"/>
  <c r="AC460" i="5" s="1"/>
  <c r="J460" i="5"/>
  <c r="AB460" i="5" s="1"/>
  <c r="I460" i="5"/>
  <c r="AA460" i="5" s="1"/>
  <c r="H460" i="5"/>
  <c r="Z460" i="5" s="1"/>
  <c r="G460" i="5"/>
  <c r="Y460" i="5" s="1"/>
  <c r="F460" i="5"/>
  <c r="X460" i="5" s="1"/>
  <c r="E460" i="5"/>
  <c r="W460" i="5" s="1"/>
  <c r="D460" i="5"/>
  <c r="V460" i="5" s="1"/>
  <c r="C460" i="5"/>
  <c r="U460" i="5" s="1"/>
  <c r="B460" i="5"/>
  <c r="T460" i="5" s="1"/>
  <c r="Q459" i="5"/>
  <c r="AI459" i="5" s="1"/>
  <c r="P459" i="5"/>
  <c r="AH459" i="5" s="1"/>
  <c r="O459" i="5"/>
  <c r="AG459" i="5" s="1"/>
  <c r="N459" i="5"/>
  <c r="AF459" i="5" s="1"/>
  <c r="M459" i="5"/>
  <c r="AE459" i="5" s="1"/>
  <c r="L459" i="5"/>
  <c r="AD459" i="5" s="1"/>
  <c r="K459" i="5"/>
  <c r="AC459" i="5" s="1"/>
  <c r="J459" i="5"/>
  <c r="AB459" i="5" s="1"/>
  <c r="I459" i="5"/>
  <c r="AA459" i="5" s="1"/>
  <c r="H459" i="5"/>
  <c r="G459" i="5"/>
  <c r="Y459" i="5" s="1"/>
  <c r="F459" i="5"/>
  <c r="X459" i="5" s="1"/>
  <c r="E459" i="5"/>
  <c r="D459" i="5"/>
  <c r="V459" i="5" s="1"/>
  <c r="C459" i="5"/>
  <c r="B459" i="5"/>
  <c r="T459" i="5" s="1"/>
  <c r="Q458" i="5"/>
  <c r="AI458" i="5" s="1"/>
  <c r="P458" i="5"/>
  <c r="AH458" i="5" s="1"/>
  <c r="O458" i="5"/>
  <c r="AG458" i="5" s="1"/>
  <c r="N458" i="5"/>
  <c r="AF458" i="5" s="1"/>
  <c r="M458" i="5"/>
  <c r="AE458" i="5" s="1"/>
  <c r="L458" i="5"/>
  <c r="AD458" i="5" s="1"/>
  <c r="K458" i="5"/>
  <c r="AC458" i="5" s="1"/>
  <c r="J458" i="5"/>
  <c r="AB458" i="5" s="1"/>
  <c r="I458" i="5"/>
  <c r="AA458" i="5" s="1"/>
  <c r="H458" i="5"/>
  <c r="G458" i="5"/>
  <c r="Y458" i="5" s="1"/>
  <c r="F458" i="5"/>
  <c r="X458" i="5" s="1"/>
  <c r="E458" i="5"/>
  <c r="W458" i="5" s="1"/>
  <c r="D458" i="5"/>
  <c r="V458" i="5" s="1"/>
  <c r="C458" i="5"/>
  <c r="U458" i="5" s="1"/>
  <c r="B458" i="5"/>
  <c r="T458" i="5" s="1"/>
  <c r="Q457" i="5"/>
  <c r="AI457" i="5" s="1"/>
  <c r="P457" i="5"/>
  <c r="AH457" i="5" s="1"/>
  <c r="O457" i="5"/>
  <c r="AG457" i="5" s="1"/>
  <c r="N457" i="5"/>
  <c r="AF457" i="5" s="1"/>
  <c r="M457" i="5"/>
  <c r="AE457" i="5" s="1"/>
  <c r="L457" i="5"/>
  <c r="AD457" i="5" s="1"/>
  <c r="K457" i="5"/>
  <c r="AC457" i="5" s="1"/>
  <c r="J457" i="5"/>
  <c r="AB457" i="5" s="1"/>
  <c r="I457" i="5"/>
  <c r="AA457" i="5" s="1"/>
  <c r="H457" i="5"/>
  <c r="Z457" i="5" s="1"/>
  <c r="G457" i="5"/>
  <c r="Y457" i="5" s="1"/>
  <c r="F457" i="5"/>
  <c r="X457" i="5" s="1"/>
  <c r="E457" i="5"/>
  <c r="W457" i="5" s="1"/>
  <c r="D457" i="5"/>
  <c r="V457" i="5" s="1"/>
  <c r="C457" i="5"/>
  <c r="U457" i="5" s="1"/>
  <c r="B457" i="5"/>
  <c r="T457" i="5" s="1"/>
  <c r="Q456" i="5"/>
  <c r="AI456" i="5" s="1"/>
  <c r="P456" i="5"/>
  <c r="AH456" i="5" s="1"/>
  <c r="O456" i="5"/>
  <c r="AG456" i="5" s="1"/>
  <c r="N456" i="5"/>
  <c r="AF456" i="5" s="1"/>
  <c r="M456" i="5"/>
  <c r="AE456" i="5" s="1"/>
  <c r="L456" i="5"/>
  <c r="AD456" i="5" s="1"/>
  <c r="K456" i="5"/>
  <c r="J456" i="5"/>
  <c r="AB456" i="5" s="1"/>
  <c r="I456" i="5"/>
  <c r="H456" i="5"/>
  <c r="Z456" i="5" s="1"/>
  <c r="G456" i="5"/>
  <c r="Y456" i="5" s="1"/>
  <c r="F456" i="5"/>
  <c r="X456" i="5" s="1"/>
  <c r="E456" i="5"/>
  <c r="W456" i="5" s="1"/>
  <c r="D456" i="5"/>
  <c r="V456" i="5" s="1"/>
  <c r="C456" i="5"/>
  <c r="U456" i="5" s="1"/>
  <c r="B456" i="5"/>
  <c r="T456" i="5" s="1"/>
  <c r="Q455" i="5"/>
  <c r="AI455" i="5" s="1"/>
  <c r="P455" i="5"/>
  <c r="AH455" i="5" s="1"/>
  <c r="O455" i="5"/>
  <c r="AG455" i="5" s="1"/>
  <c r="N455" i="5"/>
  <c r="AF455" i="5" s="1"/>
  <c r="M455" i="5"/>
  <c r="AE455" i="5" s="1"/>
  <c r="L455" i="5"/>
  <c r="AD455" i="5" s="1"/>
  <c r="K455" i="5"/>
  <c r="AC455" i="5" s="1"/>
  <c r="J455" i="5"/>
  <c r="AB455" i="5" s="1"/>
  <c r="I455" i="5"/>
  <c r="AA455" i="5" s="1"/>
  <c r="H455" i="5"/>
  <c r="Z455" i="5" s="1"/>
  <c r="G455" i="5"/>
  <c r="Y455" i="5" s="1"/>
  <c r="F455" i="5"/>
  <c r="X455" i="5" s="1"/>
  <c r="E455" i="5"/>
  <c r="W455" i="5" s="1"/>
  <c r="D455" i="5"/>
  <c r="V455" i="5" s="1"/>
  <c r="C455" i="5"/>
  <c r="U455" i="5" s="1"/>
  <c r="B455" i="5"/>
  <c r="T455" i="5" s="1"/>
  <c r="Q454" i="5"/>
  <c r="AI454" i="5" s="1"/>
  <c r="P454" i="5"/>
  <c r="AH454" i="5" s="1"/>
  <c r="O454" i="5"/>
  <c r="AG454" i="5" s="1"/>
  <c r="N454" i="5"/>
  <c r="AF454" i="5" s="1"/>
  <c r="M454" i="5"/>
  <c r="AE454" i="5" s="1"/>
  <c r="L454" i="5"/>
  <c r="AD454" i="5" s="1"/>
  <c r="K454" i="5"/>
  <c r="AC454" i="5" s="1"/>
  <c r="J454" i="5"/>
  <c r="AB454" i="5" s="1"/>
  <c r="I454" i="5"/>
  <c r="AA454" i="5" s="1"/>
  <c r="H454" i="5"/>
  <c r="Z454" i="5" s="1"/>
  <c r="G454" i="5"/>
  <c r="Y454" i="5" s="1"/>
  <c r="F454" i="5"/>
  <c r="X454" i="5" s="1"/>
  <c r="E454" i="5"/>
  <c r="W454" i="5" s="1"/>
  <c r="D454" i="5"/>
  <c r="V454" i="5" s="1"/>
  <c r="C454" i="5"/>
  <c r="U454" i="5" s="1"/>
  <c r="B454" i="5"/>
  <c r="T454" i="5" s="1"/>
  <c r="Q453" i="5"/>
  <c r="AI453" i="5" s="1"/>
  <c r="P453" i="5"/>
  <c r="AH453" i="5" s="1"/>
  <c r="O453" i="5"/>
  <c r="AG453" i="5" s="1"/>
  <c r="N453" i="5"/>
  <c r="AF453" i="5" s="1"/>
  <c r="M453" i="5"/>
  <c r="AE453" i="5" s="1"/>
  <c r="L453" i="5"/>
  <c r="AD453" i="5" s="1"/>
  <c r="K453" i="5"/>
  <c r="AC453" i="5" s="1"/>
  <c r="J453" i="5"/>
  <c r="AB453" i="5" s="1"/>
  <c r="I453" i="5"/>
  <c r="AA453" i="5" s="1"/>
  <c r="H453" i="5"/>
  <c r="Z453" i="5" s="1"/>
  <c r="G453" i="5"/>
  <c r="Y453" i="5" s="1"/>
  <c r="F453" i="5"/>
  <c r="X453" i="5" s="1"/>
  <c r="E453" i="5"/>
  <c r="W453" i="5" s="1"/>
  <c r="D453" i="5"/>
  <c r="C453" i="5"/>
  <c r="U453" i="5" s="1"/>
  <c r="B453" i="5"/>
  <c r="T453" i="5" s="1"/>
  <c r="Q452" i="5"/>
  <c r="AI452" i="5" s="1"/>
  <c r="P452" i="5"/>
  <c r="AH452" i="5" s="1"/>
  <c r="O452" i="5"/>
  <c r="AG452" i="5" s="1"/>
  <c r="N452" i="5"/>
  <c r="AF452" i="5" s="1"/>
  <c r="M452" i="5"/>
  <c r="AE452" i="5" s="1"/>
  <c r="L452" i="5"/>
  <c r="AD452" i="5" s="1"/>
  <c r="K452" i="5"/>
  <c r="AC452" i="5" s="1"/>
  <c r="J452" i="5"/>
  <c r="AB452" i="5" s="1"/>
  <c r="I452" i="5"/>
  <c r="H452" i="5"/>
  <c r="Z452" i="5" s="1"/>
  <c r="G452" i="5"/>
  <c r="Y452" i="5" s="1"/>
  <c r="F452" i="5"/>
  <c r="X452" i="5" s="1"/>
  <c r="E452" i="5"/>
  <c r="D452" i="5"/>
  <c r="V452" i="5" s="1"/>
  <c r="C452" i="5"/>
  <c r="U452" i="5" s="1"/>
  <c r="B452" i="5"/>
  <c r="T452" i="5" s="1"/>
  <c r="Q451" i="5"/>
  <c r="AI451" i="5" s="1"/>
  <c r="P451" i="5"/>
  <c r="AH451" i="5" s="1"/>
  <c r="O451" i="5"/>
  <c r="AG451" i="5" s="1"/>
  <c r="N451" i="5"/>
  <c r="AF451" i="5" s="1"/>
  <c r="M451" i="5"/>
  <c r="AE451" i="5" s="1"/>
  <c r="L451" i="5"/>
  <c r="AD451" i="5" s="1"/>
  <c r="K451" i="5"/>
  <c r="AC451" i="5" s="1"/>
  <c r="J451" i="5"/>
  <c r="AB451" i="5" s="1"/>
  <c r="I451" i="5"/>
  <c r="AA451" i="5" s="1"/>
  <c r="H451" i="5"/>
  <c r="Z451" i="5" s="1"/>
  <c r="G451" i="5"/>
  <c r="Y451" i="5" s="1"/>
  <c r="F451" i="5"/>
  <c r="X451" i="5" s="1"/>
  <c r="E451" i="5"/>
  <c r="W451" i="5" s="1"/>
  <c r="D451" i="5"/>
  <c r="V451" i="5" s="1"/>
  <c r="C451" i="5"/>
  <c r="U451" i="5" s="1"/>
  <c r="B451" i="5"/>
  <c r="T451" i="5" s="1"/>
  <c r="Q450" i="5"/>
  <c r="AI450" i="5" s="1"/>
  <c r="P450" i="5"/>
  <c r="AH450" i="5" s="1"/>
  <c r="O450" i="5"/>
  <c r="AG450" i="5" s="1"/>
  <c r="N450" i="5"/>
  <c r="AF450" i="5" s="1"/>
  <c r="M450" i="5"/>
  <c r="AE450" i="5" s="1"/>
  <c r="L450" i="5"/>
  <c r="AD450" i="5" s="1"/>
  <c r="K450" i="5"/>
  <c r="AC450" i="5" s="1"/>
  <c r="J450" i="5"/>
  <c r="AB450" i="5" s="1"/>
  <c r="I450" i="5"/>
  <c r="AA450" i="5" s="1"/>
  <c r="H450" i="5"/>
  <c r="Z450" i="5" s="1"/>
  <c r="G450" i="5"/>
  <c r="Y450" i="5" s="1"/>
  <c r="F450" i="5"/>
  <c r="X450" i="5" s="1"/>
  <c r="E450" i="5"/>
  <c r="W450" i="5" s="1"/>
  <c r="D450" i="5"/>
  <c r="V450" i="5" s="1"/>
  <c r="C450" i="5"/>
  <c r="U450" i="5" s="1"/>
  <c r="B450" i="5"/>
  <c r="T450" i="5" s="1"/>
  <c r="Q449" i="5"/>
  <c r="AI449" i="5" s="1"/>
  <c r="P449" i="5"/>
  <c r="AH449" i="5" s="1"/>
  <c r="O449" i="5"/>
  <c r="AG449" i="5" s="1"/>
  <c r="N449" i="5"/>
  <c r="AF449" i="5" s="1"/>
  <c r="M449" i="5"/>
  <c r="AE449" i="5" s="1"/>
  <c r="L449" i="5"/>
  <c r="AD449" i="5" s="1"/>
  <c r="K449" i="5"/>
  <c r="AC449" i="5" s="1"/>
  <c r="J449" i="5"/>
  <c r="AB449" i="5" s="1"/>
  <c r="I449" i="5"/>
  <c r="AA449" i="5" s="1"/>
  <c r="H449" i="5"/>
  <c r="Z449" i="5" s="1"/>
  <c r="G449" i="5"/>
  <c r="Y449" i="5" s="1"/>
  <c r="F449" i="5"/>
  <c r="X449" i="5" s="1"/>
  <c r="E449" i="5"/>
  <c r="W449" i="5" s="1"/>
  <c r="D449" i="5"/>
  <c r="V449" i="5" s="1"/>
  <c r="C449" i="5"/>
  <c r="U449" i="5" s="1"/>
  <c r="B449" i="5"/>
  <c r="T449" i="5" s="1"/>
  <c r="Q448" i="5"/>
  <c r="AI448" i="5" s="1"/>
  <c r="P448" i="5"/>
  <c r="AH448" i="5" s="1"/>
  <c r="O448" i="5"/>
  <c r="AG448" i="5" s="1"/>
  <c r="N448" i="5"/>
  <c r="AF448" i="5" s="1"/>
  <c r="M448" i="5"/>
  <c r="AE448" i="5" s="1"/>
  <c r="L448" i="5"/>
  <c r="AD448" i="5" s="1"/>
  <c r="K448" i="5"/>
  <c r="AC448" i="5" s="1"/>
  <c r="J448" i="5"/>
  <c r="AB448" i="5" s="1"/>
  <c r="I448" i="5"/>
  <c r="AA448" i="5" s="1"/>
  <c r="H448" i="5"/>
  <c r="Z448" i="5" s="1"/>
  <c r="G448" i="5"/>
  <c r="Y448" i="5" s="1"/>
  <c r="F448" i="5"/>
  <c r="X448" i="5" s="1"/>
  <c r="E448" i="5"/>
  <c r="W448" i="5" s="1"/>
  <c r="D448" i="5"/>
  <c r="V448" i="5" s="1"/>
  <c r="C448" i="5"/>
  <c r="U448" i="5" s="1"/>
  <c r="B448" i="5"/>
  <c r="T448" i="5" s="1"/>
  <c r="Q447" i="5"/>
  <c r="AI447" i="5" s="1"/>
  <c r="P447" i="5"/>
  <c r="AH447" i="5" s="1"/>
  <c r="O447" i="5"/>
  <c r="AG447" i="5" s="1"/>
  <c r="N447" i="5"/>
  <c r="AF447" i="5" s="1"/>
  <c r="M447" i="5"/>
  <c r="AE447" i="5" s="1"/>
  <c r="L447" i="5"/>
  <c r="AD447" i="5" s="1"/>
  <c r="K447" i="5"/>
  <c r="AC447" i="5" s="1"/>
  <c r="J447" i="5"/>
  <c r="AB447" i="5" s="1"/>
  <c r="I447" i="5"/>
  <c r="AA447" i="5" s="1"/>
  <c r="H447" i="5"/>
  <c r="Z447" i="5" s="1"/>
  <c r="G447" i="5"/>
  <c r="Y447" i="5" s="1"/>
  <c r="F447" i="5"/>
  <c r="X447" i="5" s="1"/>
  <c r="E447" i="5"/>
  <c r="W447" i="5" s="1"/>
  <c r="D447" i="5"/>
  <c r="V447" i="5" s="1"/>
  <c r="C447" i="5"/>
  <c r="U447" i="5" s="1"/>
  <c r="B447" i="5"/>
  <c r="T447" i="5" s="1"/>
  <c r="Q446" i="5"/>
  <c r="AI446" i="5" s="1"/>
  <c r="P446" i="5"/>
  <c r="AH446" i="5" s="1"/>
  <c r="O446" i="5"/>
  <c r="AG446" i="5" s="1"/>
  <c r="N446" i="5"/>
  <c r="AF446" i="5" s="1"/>
  <c r="M446" i="5"/>
  <c r="AE446" i="5" s="1"/>
  <c r="L446" i="5"/>
  <c r="AD446" i="5" s="1"/>
  <c r="K446" i="5"/>
  <c r="AC446" i="5" s="1"/>
  <c r="J446" i="5"/>
  <c r="AB446" i="5" s="1"/>
  <c r="I446" i="5"/>
  <c r="AA446" i="5" s="1"/>
  <c r="H446" i="5"/>
  <c r="Z446" i="5" s="1"/>
  <c r="G446" i="5"/>
  <c r="Y446" i="5" s="1"/>
  <c r="F446" i="5"/>
  <c r="X446" i="5" s="1"/>
  <c r="E446" i="5"/>
  <c r="W446" i="5" s="1"/>
  <c r="D446" i="5"/>
  <c r="V446" i="5" s="1"/>
  <c r="C446" i="5"/>
  <c r="U446" i="5" s="1"/>
  <c r="B446" i="5"/>
  <c r="T446" i="5" s="1"/>
  <c r="Q445" i="5"/>
  <c r="AI445" i="5" s="1"/>
  <c r="P445" i="5"/>
  <c r="AH445" i="5" s="1"/>
  <c r="O445" i="5"/>
  <c r="AG445" i="5" s="1"/>
  <c r="N445" i="5"/>
  <c r="AF445" i="5" s="1"/>
  <c r="M445" i="5"/>
  <c r="AE445" i="5" s="1"/>
  <c r="L445" i="5"/>
  <c r="AD445" i="5" s="1"/>
  <c r="K445" i="5"/>
  <c r="AC445" i="5" s="1"/>
  <c r="J445" i="5"/>
  <c r="AB445" i="5" s="1"/>
  <c r="I445" i="5"/>
  <c r="AA445" i="5" s="1"/>
  <c r="H445" i="5"/>
  <c r="Z445" i="5" s="1"/>
  <c r="G445" i="5"/>
  <c r="Y445" i="5" s="1"/>
  <c r="F445" i="5"/>
  <c r="X445" i="5" s="1"/>
  <c r="E445" i="5"/>
  <c r="W445" i="5" s="1"/>
  <c r="D445" i="5"/>
  <c r="V445" i="5" s="1"/>
  <c r="C445" i="5"/>
  <c r="U445" i="5" s="1"/>
  <c r="B445" i="5"/>
  <c r="T445" i="5" s="1"/>
  <c r="Q444" i="5"/>
  <c r="AI444" i="5" s="1"/>
  <c r="P444" i="5"/>
  <c r="AH444" i="5" s="1"/>
  <c r="O444" i="5"/>
  <c r="AG444" i="5" s="1"/>
  <c r="N444" i="5"/>
  <c r="AF444" i="5" s="1"/>
  <c r="M444" i="5"/>
  <c r="AE444" i="5" s="1"/>
  <c r="L444" i="5"/>
  <c r="AD444" i="5" s="1"/>
  <c r="K444" i="5"/>
  <c r="AC444" i="5" s="1"/>
  <c r="J444" i="5"/>
  <c r="AB444" i="5" s="1"/>
  <c r="I444" i="5"/>
  <c r="AA444" i="5" s="1"/>
  <c r="H444" i="5"/>
  <c r="G444" i="5"/>
  <c r="Y444" i="5" s="1"/>
  <c r="F444" i="5"/>
  <c r="X444" i="5" s="1"/>
  <c r="E444" i="5"/>
  <c r="W444" i="5" s="1"/>
  <c r="D444" i="5"/>
  <c r="V444" i="5" s="1"/>
  <c r="C444" i="5"/>
  <c r="U444" i="5" s="1"/>
  <c r="B444" i="5"/>
  <c r="T444" i="5" s="1"/>
  <c r="Q443" i="5"/>
  <c r="AI443" i="5" s="1"/>
  <c r="P443" i="5"/>
  <c r="AH443" i="5" s="1"/>
  <c r="O443" i="5"/>
  <c r="AG443" i="5" s="1"/>
  <c r="N443" i="5"/>
  <c r="AF443" i="5" s="1"/>
  <c r="M443" i="5"/>
  <c r="AE443" i="5" s="1"/>
  <c r="L443" i="5"/>
  <c r="AD443" i="5" s="1"/>
  <c r="K443" i="5"/>
  <c r="AC443" i="5" s="1"/>
  <c r="J443" i="5"/>
  <c r="AB443" i="5" s="1"/>
  <c r="I443" i="5"/>
  <c r="AA443" i="5" s="1"/>
  <c r="H443" i="5"/>
  <c r="Z443" i="5" s="1"/>
  <c r="G443" i="5"/>
  <c r="Y443" i="5" s="1"/>
  <c r="F443" i="5"/>
  <c r="X443" i="5" s="1"/>
  <c r="E443" i="5"/>
  <c r="W443" i="5" s="1"/>
  <c r="D443" i="5"/>
  <c r="V443" i="5" s="1"/>
  <c r="C443" i="5"/>
  <c r="U443" i="5" s="1"/>
  <c r="B443" i="5"/>
  <c r="T443" i="5" s="1"/>
  <c r="Q442" i="5"/>
  <c r="AI442" i="5" s="1"/>
  <c r="P442" i="5"/>
  <c r="AH442" i="5" s="1"/>
  <c r="O442" i="5"/>
  <c r="AG442" i="5" s="1"/>
  <c r="N442" i="5"/>
  <c r="AF442" i="5" s="1"/>
  <c r="M442" i="5"/>
  <c r="AE442" i="5" s="1"/>
  <c r="L442" i="5"/>
  <c r="AD442" i="5" s="1"/>
  <c r="K442" i="5"/>
  <c r="AC442" i="5" s="1"/>
  <c r="J442" i="5"/>
  <c r="AB442" i="5" s="1"/>
  <c r="I442" i="5"/>
  <c r="AA442" i="5" s="1"/>
  <c r="H442" i="5"/>
  <c r="Z442" i="5" s="1"/>
  <c r="G442" i="5"/>
  <c r="Y442" i="5" s="1"/>
  <c r="F442" i="5"/>
  <c r="X442" i="5" s="1"/>
  <c r="E442" i="5"/>
  <c r="W442" i="5" s="1"/>
  <c r="D442" i="5"/>
  <c r="V442" i="5" s="1"/>
  <c r="C442" i="5"/>
  <c r="U442" i="5" s="1"/>
  <c r="B442" i="5"/>
  <c r="T442" i="5" s="1"/>
  <c r="Q441" i="5"/>
  <c r="P441" i="5"/>
  <c r="AH441" i="5" s="1"/>
  <c r="O441" i="5"/>
  <c r="AG441" i="5" s="1"/>
  <c r="N441" i="5"/>
  <c r="AF441" i="5" s="1"/>
  <c r="M441" i="5"/>
  <c r="AE441" i="5" s="1"/>
  <c r="L441" i="5"/>
  <c r="AD441" i="5" s="1"/>
  <c r="K441" i="5"/>
  <c r="AC441" i="5" s="1"/>
  <c r="J441" i="5"/>
  <c r="AB441" i="5" s="1"/>
  <c r="I441" i="5"/>
  <c r="AA441" i="5" s="1"/>
  <c r="H441" i="5"/>
  <c r="Z441" i="5" s="1"/>
  <c r="G441" i="5"/>
  <c r="Y441" i="5" s="1"/>
  <c r="F441" i="5"/>
  <c r="X441" i="5" s="1"/>
  <c r="E441" i="5"/>
  <c r="W441" i="5" s="1"/>
  <c r="D441" i="5"/>
  <c r="V441" i="5" s="1"/>
  <c r="C441" i="5"/>
  <c r="U441" i="5" s="1"/>
  <c r="B441" i="5"/>
  <c r="T441" i="5" s="1"/>
  <c r="Q440" i="5"/>
  <c r="AI440" i="5" s="1"/>
  <c r="P440" i="5"/>
  <c r="AH440" i="5" s="1"/>
  <c r="O440" i="5"/>
  <c r="AG440" i="5" s="1"/>
  <c r="N440" i="5"/>
  <c r="AF440" i="5" s="1"/>
  <c r="M440" i="5"/>
  <c r="AE440" i="5" s="1"/>
  <c r="L440" i="5"/>
  <c r="AD440" i="5" s="1"/>
  <c r="K440" i="5"/>
  <c r="AC440" i="5" s="1"/>
  <c r="J440" i="5"/>
  <c r="AB440" i="5" s="1"/>
  <c r="I440" i="5"/>
  <c r="AA440" i="5" s="1"/>
  <c r="H440" i="5"/>
  <c r="Z440" i="5" s="1"/>
  <c r="G440" i="5"/>
  <c r="Y440" i="5" s="1"/>
  <c r="F440" i="5"/>
  <c r="X440" i="5" s="1"/>
  <c r="E440" i="5"/>
  <c r="W440" i="5" s="1"/>
  <c r="D440" i="5"/>
  <c r="V440" i="5" s="1"/>
  <c r="C440" i="5"/>
  <c r="U440" i="5" s="1"/>
  <c r="B440" i="5"/>
  <c r="T440" i="5" s="1"/>
  <c r="Q439" i="5"/>
  <c r="AI439" i="5" s="1"/>
  <c r="P439" i="5"/>
  <c r="AH439" i="5" s="1"/>
  <c r="O439" i="5"/>
  <c r="AG439" i="5" s="1"/>
  <c r="N439" i="5"/>
  <c r="AF439" i="5" s="1"/>
  <c r="M439" i="5"/>
  <c r="AE439" i="5" s="1"/>
  <c r="L439" i="5"/>
  <c r="AD439" i="5" s="1"/>
  <c r="K439" i="5"/>
  <c r="AC439" i="5" s="1"/>
  <c r="J439" i="5"/>
  <c r="AB439" i="5" s="1"/>
  <c r="I439" i="5"/>
  <c r="AA439" i="5" s="1"/>
  <c r="H439" i="5"/>
  <c r="Z439" i="5" s="1"/>
  <c r="G439" i="5"/>
  <c r="Y439" i="5" s="1"/>
  <c r="F439" i="5"/>
  <c r="X439" i="5" s="1"/>
  <c r="E439" i="5"/>
  <c r="W439" i="5" s="1"/>
  <c r="D439" i="5"/>
  <c r="V439" i="5" s="1"/>
  <c r="C439" i="5"/>
  <c r="U439" i="5" s="1"/>
  <c r="B439" i="5"/>
  <c r="T439" i="5" s="1"/>
  <c r="Q438" i="5"/>
  <c r="AI438" i="5" s="1"/>
  <c r="P438" i="5"/>
  <c r="AH438" i="5" s="1"/>
  <c r="O438" i="5"/>
  <c r="AG438" i="5" s="1"/>
  <c r="N438" i="5"/>
  <c r="AF438" i="5" s="1"/>
  <c r="M438" i="5"/>
  <c r="AE438" i="5" s="1"/>
  <c r="L438" i="5"/>
  <c r="AD438" i="5" s="1"/>
  <c r="K438" i="5"/>
  <c r="AC438" i="5" s="1"/>
  <c r="J438" i="5"/>
  <c r="AB438" i="5" s="1"/>
  <c r="I438" i="5"/>
  <c r="AA438" i="5" s="1"/>
  <c r="H438" i="5"/>
  <c r="G438" i="5"/>
  <c r="Y438" i="5" s="1"/>
  <c r="F438" i="5"/>
  <c r="X438" i="5" s="1"/>
  <c r="E438" i="5"/>
  <c r="W438" i="5" s="1"/>
  <c r="D438" i="5"/>
  <c r="V438" i="5" s="1"/>
  <c r="C438" i="5"/>
  <c r="U438" i="5" s="1"/>
  <c r="B438" i="5"/>
  <c r="T438" i="5" s="1"/>
  <c r="Q437" i="5"/>
  <c r="AI437" i="5" s="1"/>
  <c r="P437" i="5"/>
  <c r="AH437" i="5" s="1"/>
  <c r="O437" i="5"/>
  <c r="AG437" i="5" s="1"/>
  <c r="N437" i="5"/>
  <c r="AF437" i="5" s="1"/>
  <c r="M437" i="5"/>
  <c r="AE437" i="5" s="1"/>
  <c r="L437" i="5"/>
  <c r="AD437" i="5" s="1"/>
  <c r="K437" i="5"/>
  <c r="AC437" i="5" s="1"/>
  <c r="J437" i="5"/>
  <c r="AB437" i="5" s="1"/>
  <c r="I437" i="5"/>
  <c r="AA437" i="5" s="1"/>
  <c r="H437" i="5"/>
  <c r="Z437" i="5" s="1"/>
  <c r="G437" i="5"/>
  <c r="Y437" i="5" s="1"/>
  <c r="F437" i="5"/>
  <c r="X437" i="5" s="1"/>
  <c r="E437" i="5"/>
  <c r="W437" i="5" s="1"/>
  <c r="D437" i="5"/>
  <c r="V437" i="5" s="1"/>
  <c r="C437" i="5"/>
  <c r="U437" i="5" s="1"/>
  <c r="B437" i="5"/>
  <c r="T437" i="5" s="1"/>
  <c r="Q436" i="5"/>
  <c r="AI436" i="5" s="1"/>
  <c r="P436" i="5"/>
  <c r="AH436" i="5" s="1"/>
  <c r="O436" i="5"/>
  <c r="AG436" i="5" s="1"/>
  <c r="N436" i="5"/>
  <c r="AF436" i="5" s="1"/>
  <c r="M436" i="5"/>
  <c r="L436" i="5"/>
  <c r="AD436" i="5" s="1"/>
  <c r="K436" i="5"/>
  <c r="J436" i="5"/>
  <c r="AB436" i="5" s="1"/>
  <c r="I436" i="5"/>
  <c r="AA436" i="5" s="1"/>
  <c r="H436" i="5"/>
  <c r="Z436" i="5" s="1"/>
  <c r="G436" i="5"/>
  <c r="Y436" i="5" s="1"/>
  <c r="F436" i="5"/>
  <c r="X436" i="5" s="1"/>
  <c r="E436" i="5"/>
  <c r="W436" i="5" s="1"/>
  <c r="D436" i="5"/>
  <c r="V436" i="5" s="1"/>
  <c r="C436" i="5"/>
  <c r="U436" i="5" s="1"/>
  <c r="B436" i="5"/>
  <c r="T436" i="5" s="1"/>
  <c r="Q435" i="5"/>
  <c r="AI435" i="5" s="1"/>
  <c r="P435" i="5"/>
  <c r="AH435" i="5" s="1"/>
  <c r="O435" i="5"/>
  <c r="AG435" i="5" s="1"/>
  <c r="N435" i="5"/>
  <c r="AF435" i="5" s="1"/>
  <c r="M435" i="5"/>
  <c r="AE435" i="5" s="1"/>
  <c r="L435" i="5"/>
  <c r="AD435" i="5" s="1"/>
  <c r="K435" i="5"/>
  <c r="AC435" i="5" s="1"/>
  <c r="J435" i="5"/>
  <c r="AB435" i="5" s="1"/>
  <c r="I435" i="5"/>
  <c r="AA435" i="5" s="1"/>
  <c r="H435" i="5"/>
  <c r="Z435" i="5" s="1"/>
  <c r="G435" i="5"/>
  <c r="Y435" i="5" s="1"/>
  <c r="F435" i="5"/>
  <c r="X435" i="5" s="1"/>
  <c r="E435" i="5"/>
  <c r="W435" i="5" s="1"/>
  <c r="D435" i="5"/>
  <c r="V435" i="5" s="1"/>
  <c r="C435" i="5"/>
  <c r="U435" i="5" s="1"/>
  <c r="B435" i="5"/>
  <c r="T435" i="5" s="1"/>
  <c r="Q434" i="5"/>
  <c r="AI434" i="5" s="1"/>
  <c r="P434" i="5"/>
  <c r="AH434" i="5" s="1"/>
  <c r="O434" i="5"/>
  <c r="N434" i="5"/>
  <c r="AF434" i="5" s="1"/>
  <c r="M434" i="5"/>
  <c r="AE434" i="5" s="1"/>
  <c r="L434" i="5"/>
  <c r="AD434" i="5" s="1"/>
  <c r="K434" i="5"/>
  <c r="AC434" i="5" s="1"/>
  <c r="J434" i="5"/>
  <c r="AB434" i="5" s="1"/>
  <c r="I434" i="5"/>
  <c r="AA434" i="5" s="1"/>
  <c r="H434" i="5"/>
  <c r="Z434" i="5" s="1"/>
  <c r="G434" i="5"/>
  <c r="Y434" i="5" s="1"/>
  <c r="F434" i="5"/>
  <c r="X434" i="5" s="1"/>
  <c r="E434" i="5"/>
  <c r="W434" i="5" s="1"/>
  <c r="D434" i="5"/>
  <c r="V434" i="5" s="1"/>
  <c r="C434" i="5"/>
  <c r="U434" i="5" s="1"/>
  <c r="B434" i="5"/>
  <c r="T434" i="5" s="1"/>
  <c r="Q433" i="5"/>
  <c r="AI433" i="5" s="1"/>
  <c r="P433" i="5"/>
  <c r="AH433" i="5" s="1"/>
  <c r="O433" i="5"/>
  <c r="AG433" i="5" s="1"/>
  <c r="N433" i="5"/>
  <c r="AF433" i="5" s="1"/>
  <c r="M433" i="5"/>
  <c r="AE433" i="5" s="1"/>
  <c r="L433" i="5"/>
  <c r="AD433" i="5" s="1"/>
  <c r="K433" i="5"/>
  <c r="AC433" i="5" s="1"/>
  <c r="J433" i="5"/>
  <c r="AB433" i="5" s="1"/>
  <c r="I433" i="5"/>
  <c r="AA433" i="5" s="1"/>
  <c r="H433" i="5"/>
  <c r="Z433" i="5" s="1"/>
  <c r="G433" i="5"/>
  <c r="Y433" i="5" s="1"/>
  <c r="F433" i="5"/>
  <c r="X433" i="5" s="1"/>
  <c r="E433" i="5"/>
  <c r="W433" i="5" s="1"/>
  <c r="D433" i="5"/>
  <c r="V433" i="5" s="1"/>
  <c r="C433" i="5"/>
  <c r="U433" i="5" s="1"/>
  <c r="B433" i="5"/>
  <c r="T433" i="5" s="1"/>
  <c r="Q432" i="5"/>
  <c r="AI432" i="5" s="1"/>
  <c r="P432" i="5"/>
  <c r="AH432" i="5" s="1"/>
  <c r="O432" i="5"/>
  <c r="AG432" i="5" s="1"/>
  <c r="N432" i="5"/>
  <c r="AF432" i="5" s="1"/>
  <c r="M432" i="5"/>
  <c r="AE432" i="5" s="1"/>
  <c r="L432" i="5"/>
  <c r="AD432" i="5" s="1"/>
  <c r="K432" i="5"/>
  <c r="AC432" i="5" s="1"/>
  <c r="J432" i="5"/>
  <c r="AB432" i="5" s="1"/>
  <c r="I432" i="5"/>
  <c r="AA432" i="5" s="1"/>
  <c r="H432" i="5"/>
  <c r="Z432" i="5" s="1"/>
  <c r="G432" i="5"/>
  <c r="Y432" i="5" s="1"/>
  <c r="F432" i="5"/>
  <c r="X432" i="5" s="1"/>
  <c r="E432" i="5"/>
  <c r="W432" i="5" s="1"/>
  <c r="D432" i="5"/>
  <c r="V432" i="5" s="1"/>
  <c r="C432" i="5"/>
  <c r="U432" i="5" s="1"/>
  <c r="B432" i="5"/>
  <c r="T432" i="5" s="1"/>
  <c r="Q431" i="5"/>
  <c r="AI431" i="5" s="1"/>
  <c r="P431" i="5"/>
  <c r="AH431" i="5" s="1"/>
  <c r="O431" i="5"/>
  <c r="AG431" i="5" s="1"/>
  <c r="N431" i="5"/>
  <c r="AF431" i="5" s="1"/>
  <c r="M431" i="5"/>
  <c r="AE431" i="5" s="1"/>
  <c r="L431" i="5"/>
  <c r="AD431" i="5" s="1"/>
  <c r="K431" i="5"/>
  <c r="AC431" i="5" s="1"/>
  <c r="J431" i="5"/>
  <c r="AB431" i="5" s="1"/>
  <c r="I431" i="5"/>
  <c r="AA431" i="5" s="1"/>
  <c r="H431" i="5"/>
  <c r="Z431" i="5" s="1"/>
  <c r="G431" i="5"/>
  <c r="Y431" i="5" s="1"/>
  <c r="F431" i="5"/>
  <c r="X431" i="5" s="1"/>
  <c r="E431" i="5"/>
  <c r="W431" i="5" s="1"/>
  <c r="D431" i="5"/>
  <c r="V431" i="5" s="1"/>
  <c r="C431" i="5"/>
  <c r="U431" i="5" s="1"/>
  <c r="B431" i="5"/>
  <c r="T431" i="5" s="1"/>
  <c r="Q430" i="5"/>
  <c r="AI430" i="5" s="1"/>
  <c r="P430" i="5"/>
  <c r="AH430" i="5" s="1"/>
  <c r="O430" i="5"/>
  <c r="AG430" i="5" s="1"/>
  <c r="N430" i="5"/>
  <c r="AF430" i="5" s="1"/>
  <c r="M430" i="5"/>
  <c r="AE430" i="5" s="1"/>
  <c r="L430" i="5"/>
  <c r="AD430" i="5" s="1"/>
  <c r="K430" i="5"/>
  <c r="AC430" i="5" s="1"/>
  <c r="J430" i="5"/>
  <c r="AB430" i="5" s="1"/>
  <c r="I430" i="5"/>
  <c r="AA430" i="5" s="1"/>
  <c r="H430" i="5"/>
  <c r="Z430" i="5" s="1"/>
  <c r="G430" i="5"/>
  <c r="Y430" i="5" s="1"/>
  <c r="F430" i="5"/>
  <c r="X430" i="5" s="1"/>
  <c r="E430" i="5"/>
  <c r="W430" i="5" s="1"/>
  <c r="D430" i="5"/>
  <c r="V430" i="5" s="1"/>
  <c r="C430" i="5"/>
  <c r="U430" i="5" s="1"/>
  <c r="B430" i="5"/>
  <c r="T430" i="5" s="1"/>
  <c r="Q429" i="5"/>
  <c r="AI429" i="5" s="1"/>
  <c r="P429" i="5"/>
  <c r="AH429" i="5" s="1"/>
  <c r="O429" i="5"/>
  <c r="AG429" i="5" s="1"/>
  <c r="N429" i="5"/>
  <c r="AF429" i="5" s="1"/>
  <c r="M429" i="5"/>
  <c r="L429" i="5"/>
  <c r="AD429" i="5" s="1"/>
  <c r="K429" i="5"/>
  <c r="J429" i="5"/>
  <c r="AB429" i="5" s="1"/>
  <c r="I429" i="5"/>
  <c r="AA429" i="5" s="1"/>
  <c r="H429" i="5"/>
  <c r="Z429" i="5" s="1"/>
  <c r="G429" i="5"/>
  <c r="Y429" i="5" s="1"/>
  <c r="F429" i="5"/>
  <c r="X429" i="5" s="1"/>
  <c r="E429" i="5"/>
  <c r="W429" i="5" s="1"/>
  <c r="D429" i="5"/>
  <c r="V429" i="5" s="1"/>
  <c r="C429" i="5"/>
  <c r="U429" i="5" s="1"/>
  <c r="B429" i="5"/>
  <c r="T429" i="5" s="1"/>
  <c r="Q428" i="5"/>
  <c r="AI428" i="5" s="1"/>
  <c r="P428" i="5"/>
  <c r="AH428" i="5" s="1"/>
  <c r="O428" i="5"/>
  <c r="AG428" i="5" s="1"/>
  <c r="N428" i="5"/>
  <c r="AF428" i="5" s="1"/>
  <c r="M428" i="5"/>
  <c r="AE428" i="5" s="1"/>
  <c r="L428" i="5"/>
  <c r="AD428" i="5" s="1"/>
  <c r="K428" i="5"/>
  <c r="AC428" i="5" s="1"/>
  <c r="J428" i="5"/>
  <c r="AB428" i="5" s="1"/>
  <c r="I428" i="5"/>
  <c r="AA428" i="5" s="1"/>
  <c r="H428" i="5"/>
  <c r="Z428" i="5" s="1"/>
  <c r="G428" i="5"/>
  <c r="Y428" i="5" s="1"/>
  <c r="F428" i="5"/>
  <c r="X428" i="5" s="1"/>
  <c r="E428" i="5"/>
  <c r="W428" i="5" s="1"/>
  <c r="D428" i="5"/>
  <c r="V428" i="5" s="1"/>
  <c r="C428" i="5"/>
  <c r="U428" i="5" s="1"/>
  <c r="B428" i="5"/>
  <c r="T428" i="5" s="1"/>
  <c r="Q427" i="5"/>
  <c r="AI427" i="5" s="1"/>
  <c r="P427" i="5"/>
  <c r="AH427" i="5" s="1"/>
  <c r="O427" i="5"/>
  <c r="AG427" i="5" s="1"/>
  <c r="N427" i="5"/>
  <c r="AF427" i="5" s="1"/>
  <c r="M427" i="5"/>
  <c r="AE427" i="5" s="1"/>
  <c r="L427" i="5"/>
  <c r="AD427" i="5" s="1"/>
  <c r="K427" i="5"/>
  <c r="AC427" i="5" s="1"/>
  <c r="J427" i="5"/>
  <c r="AB427" i="5" s="1"/>
  <c r="I427" i="5"/>
  <c r="AA427" i="5" s="1"/>
  <c r="H427" i="5"/>
  <c r="Z427" i="5" s="1"/>
  <c r="G427" i="5"/>
  <c r="Y427" i="5" s="1"/>
  <c r="F427" i="5"/>
  <c r="X427" i="5" s="1"/>
  <c r="E427" i="5"/>
  <c r="W427" i="5" s="1"/>
  <c r="D427" i="5"/>
  <c r="V427" i="5" s="1"/>
  <c r="C427" i="5"/>
  <c r="U427" i="5" s="1"/>
  <c r="B427" i="5"/>
  <c r="T427" i="5" s="1"/>
  <c r="Q426" i="5"/>
  <c r="AI426" i="5" s="1"/>
  <c r="P426" i="5"/>
  <c r="AH426" i="5" s="1"/>
  <c r="O426" i="5"/>
  <c r="AG426" i="5" s="1"/>
  <c r="N426" i="5"/>
  <c r="AF426" i="5" s="1"/>
  <c r="M426" i="5"/>
  <c r="AE426" i="5" s="1"/>
  <c r="L426" i="5"/>
  <c r="AD426" i="5" s="1"/>
  <c r="K426" i="5"/>
  <c r="AC426" i="5" s="1"/>
  <c r="J426" i="5"/>
  <c r="AB426" i="5" s="1"/>
  <c r="I426" i="5"/>
  <c r="AA426" i="5" s="1"/>
  <c r="H426" i="5"/>
  <c r="Z426" i="5" s="1"/>
  <c r="G426" i="5"/>
  <c r="Y426" i="5" s="1"/>
  <c r="F426" i="5"/>
  <c r="X426" i="5" s="1"/>
  <c r="E426" i="5"/>
  <c r="W426" i="5" s="1"/>
  <c r="D426" i="5"/>
  <c r="V426" i="5" s="1"/>
  <c r="C426" i="5"/>
  <c r="U426" i="5" s="1"/>
  <c r="B426" i="5"/>
  <c r="T426" i="5" s="1"/>
  <c r="Q425" i="5"/>
  <c r="AI425" i="5" s="1"/>
  <c r="P425" i="5"/>
  <c r="AH425" i="5" s="1"/>
  <c r="O425" i="5"/>
  <c r="AG425" i="5" s="1"/>
  <c r="N425" i="5"/>
  <c r="AF425" i="5" s="1"/>
  <c r="M425" i="5"/>
  <c r="AE425" i="5" s="1"/>
  <c r="L425" i="5"/>
  <c r="AD425" i="5" s="1"/>
  <c r="K425" i="5"/>
  <c r="AC425" i="5" s="1"/>
  <c r="J425" i="5"/>
  <c r="AB425" i="5" s="1"/>
  <c r="I425" i="5"/>
  <c r="AA425" i="5" s="1"/>
  <c r="H425" i="5"/>
  <c r="Z425" i="5" s="1"/>
  <c r="G425" i="5"/>
  <c r="Y425" i="5" s="1"/>
  <c r="F425" i="5"/>
  <c r="X425" i="5" s="1"/>
  <c r="E425" i="5"/>
  <c r="W425" i="5" s="1"/>
  <c r="D425" i="5"/>
  <c r="V425" i="5" s="1"/>
  <c r="C425" i="5"/>
  <c r="U425" i="5" s="1"/>
  <c r="B425" i="5"/>
  <c r="T425" i="5" s="1"/>
  <c r="Q424" i="5"/>
  <c r="AI424" i="5" s="1"/>
  <c r="P424" i="5"/>
  <c r="AH424" i="5" s="1"/>
  <c r="O424" i="5"/>
  <c r="AG424" i="5" s="1"/>
  <c r="N424" i="5"/>
  <c r="AF424" i="5" s="1"/>
  <c r="M424" i="5"/>
  <c r="AE424" i="5" s="1"/>
  <c r="L424" i="5"/>
  <c r="AD424" i="5" s="1"/>
  <c r="K424" i="5"/>
  <c r="AC424" i="5" s="1"/>
  <c r="J424" i="5"/>
  <c r="AB424" i="5" s="1"/>
  <c r="I424" i="5"/>
  <c r="AA424" i="5" s="1"/>
  <c r="H424" i="5"/>
  <c r="G424" i="5"/>
  <c r="Y424" i="5" s="1"/>
  <c r="F424" i="5"/>
  <c r="X424" i="5" s="1"/>
  <c r="E424" i="5"/>
  <c r="W424" i="5" s="1"/>
  <c r="D424" i="5"/>
  <c r="V424" i="5" s="1"/>
  <c r="C424" i="5"/>
  <c r="U424" i="5" s="1"/>
  <c r="B424" i="5"/>
  <c r="T424" i="5" s="1"/>
  <c r="Q423" i="5"/>
  <c r="AI423" i="5" s="1"/>
  <c r="P423" i="5"/>
  <c r="AH423" i="5" s="1"/>
  <c r="O423" i="5"/>
  <c r="AG423" i="5" s="1"/>
  <c r="N423" i="5"/>
  <c r="AF423" i="5" s="1"/>
  <c r="M423" i="5"/>
  <c r="AE423" i="5" s="1"/>
  <c r="L423" i="5"/>
  <c r="AD423" i="5" s="1"/>
  <c r="K423" i="5"/>
  <c r="AC423" i="5" s="1"/>
  <c r="J423" i="5"/>
  <c r="AB423" i="5" s="1"/>
  <c r="I423" i="5"/>
  <c r="AA423" i="5" s="1"/>
  <c r="H423" i="5"/>
  <c r="Z423" i="5" s="1"/>
  <c r="G423" i="5"/>
  <c r="Y423" i="5" s="1"/>
  <c r="F423" i="5"/>
  <c r="X423" i="5" s="1"/>
  <c r="E423" i="5"/>
  <c r="W423" i="5" s="1"/>
  <c r="D423" i="5"/>
  <c r="V423" i="5" s="1"/>
  <c r="C423" i="5"/>
  <c r="U423" i="5" s="1"/>
  <c r="B423" i="5"/>
  <c r="T423" i="5" s="1"/>
  <c r="Q422" i="5"/>
  <c r="AI422" i="5" s="1"/>
  <c r="P422" i="5"/>
  <c r="AH422" i="5" s="1"/>
  <c r="O422" i="5"/>
  <c r="AG422" i="5" s="1"/>
  <c r="N422" i="5"/>
  <c r="AF422" i="5" s="1"/>
  <c r="M422" i="5"/>
  <c r="AE422" i="5" s="1"/>
  <c r="L422" i="5"/>
  <c r="AD422" i="5" s="1"/>
  <c r="K422" i="5"/>
  <c r="AC422" i="5" s="1"/>
  <c r="J422" i="5"/>
  <c r="AB422" i="5" s="1"/>
  <c r="I422" i="5"/>
  <c r="AA422" i="5" s="1"/>
  <c r="H422" i="5"/>
  <c r="Z422" i="5" s="1"/>
  <c r="G422" i="5"/>
  <c r="Y422" i="5" s="1"/>
  <c r="F422" i="5"/>
  <c r="X422" i="5" s="1"/>
  <c r="E422" i="5"/>
  <c r="W422" i="5" s="1"/>
  <c r="D422" i="5"/>
  <c r="V422" i="5" s="1"/>
  <c r="C422" i="5"/>
  <c r="U422" i="5" s="1"/>
  <c r="B422" i="5"/>
  <c r="T422" i="5" s="1"/>
  <c r="Q421" i="5"/>
  <c r="AI421" i="5" s="1"/>
  <c r="P421" i="5"/>
  <c r="AH421" i="5" s="1"/>
  <c r="O421" i="5"/>
  <c r="AG421" i="5" s="1"/>
  <c r="N421" i="5"/>
  <c r="AF421" i="5" s="1"/>
  <c r="M421" i="5"/>
  <c r="AE421" i="5" s="1"/>
  <c r="L421" i="5"/>
  <c r="AD421" i="5" s="1"/>
  <c r="K421" i="5"/>
  <c r="AC421" i="5" s="1"/>
  <c r="J421" i="5"/>
  <c r="AB421" i="5" s="1"/>
  <c r="I421" i="5"/>
  <c r="AA421" i="5" s="1"/>
  <c r="H421" i="5"/>
  <c r="Z421" i="5" s="1"/>
  <c r="G421" i="5"/>
  <c r="Y421" i="5" s="1"/>
  <c r="F421" i="5"/>
  <c r="X421" i="5" s="1"/>
  <c r="E421" i="5"/>
  <c r="W421" i="5" s="1"/>
  <c r="D421" i="5"/>
  <c r="V421" i="5" s="1"/>
  <c r="C421" i="5"/>
  <c r="U421" i="5" s="1"/>
  <c r="B421" i="5"/>
  <c r="T421" i="5" s="1"/>
  <c r="Q420" i="5"/>
  <c r="AI420" i="5" s="1"/>
  <c r="P420" i="5"/>
  <c r="AH420" i="5" s="1"/>
  <c r="O420" i="5"/>
  <c r="AG420" i="5" s="1"/>
  <c r="N420" i="5"/>
  <c r="AF420" i="5" s="1"/>
  <c r="M420" i="5"/>
  <c r="AE420" i="5" s="1"/>
  <c r="L420" i="5"/>
  <c r="AD420" i="5" s="1"/>
  <c r="K420" i="5"/>
  <c r="J420" i="5"/>
  <c r="AB420" i="5" s="1"/>
  <c r="I420" i="5"/>
  <c r="AA420" i="5" s="1"/>
  <c r="H420" i="5"/>
  <c r="Z420" i="5" s="1"/>
  <c r="G420" i="5"/>
  <c r="Y420" i="5" s="1"/>
  <c r="F420" i="5"/>
  <c r="X420" i="5" s="1"/>
  <c r="E420" i="5"/>
  <c r="W420" i="5" s="1"/>
  <c r="D420" i="5"/>
  <c r="V420" i="5" s="1"/>
  <c r="C420" i="5"/>
  <c r="U420" i="5" s="1"/>
  <c r="B420" i="5"/>
  <c r="T420" i="5" s="1"/>
  <c r="Q419" i="5"/>
  <c r="AI419" i="5" s="1"/>
  <c r="P419" i="5"/>
  <c r="AH419" i="5" s="1"/>
  <c r="O419" i="5"/>
  <c r="AG419" i="5" s="1"/>
  <c r="N419" i="5"/>
  <c r="AF419" i="5" s="1"/>
  <c r="M419" i="5"/>
  <c r="AE419" i="5" s="1"/>
  <c r="L419" i="5"/>
  <c r="AD419" i="5" s="1"/>
  <c r="K419" i="5"/>
  <c r="AC419" i="5" s="1"/>
  <c r="J419" i="5"/>
  <c r="AB419" i="5" s="1"/>
  <c r="I419" i="5"/>
  <c r="AA419" i="5" s="1"/>
  <c r="H419" i="5"/>
  <c r="Z419" i="5" s="1"/>
  <c r="G419" i="5"/>
  <c r="Y419" i="5" s="1"/>
  <c r="F419" i="5"/>
  <c r="X419" i="5" s="1"/>
  <c r="E419" i="5"/>
  <c r="D419" i="5"/>
  <c r="C419" i="5"/>
  <c r="U419" i="5" s="1"/>
  <c r="B419" i="5"/>
  <c r="T419" i="5" s="1"/>
  <c r="Q418" i="5"/>
  <c r="AI418" i="5" s="1"/>
  <c r="P418" i="5"/>
  <c r="AH418" i="5" s="1"/>
  <c r="O418" i="5"/>
  <c r="AG418" i="5" s="1"/>
  <c r="N418" i="5"/>
  <c r="AF418" i="5" s="1"/>
  <c r="M418" i="5"/>
  <c r="AE418" i="5" s="1"/>
  <c r="L418" i="5"/>
  <c r="AD418" i="5" s="1"/>
  <c r="K418" i="5"/>
  <c r="AC418" i="5" s="1"/>
  <c r="J418" i="5"/>
  <c r="AB418" i="5" s="1"/>
  <c r="I418" i="5"/>
  <c r="AA418" i="5" s="1"/>
  <c r="H418" i="5"/>
  <c r="Z418" i="5" s="1"/>
  <c r="G418" i="5"/>
  <c r="Y418" i="5" s="1"/>
  <c r="F418" i="5"/>
  <c r="X418" i="5" s="1"/>
  <c r="E418" i="5"/>
  <c r="W418" i="5" s="1"/>
  <c r="D418" i="5"/>
  <c r="V418" i="5" s="1"/>
  <c r="C418" i="5"/>
  <c r="U418" i="5" s="1"/>
  <c r="B418" i="5"/>
  <c r="T418" i="5" s="1"/>
  <c r="Q417" i="5"/>
  <c r="AI417" i="5" s="1"/>
  <c r="P417" i="5"/>
  <c r="AH417" i="5" s="1"/>
  <c r="O417" i="5"/>
  <c r="AG417" i="5" s="1"/>
  <c r="N417" i="5"/>
  <c r="AF417" i="5" s="1"/>
  <c r="M417" i="5"/>
  <c r="AE417" i="5" s="1"/>
  <c r="L417" i="5"/>
  <c r="AD417" i="5" s="1"/>
  <c r="K417" i="5"/>
  <c r="AC417" i="5" s="1"/>
  <c r="J417" i="5"/>
  <c r="AB417" i="5" s="1"/>
  <c r="I417" i="5"/>
  <c r="AA417" i="5" s="1"/>
  <c r="H417" i="5"/>
  <c r="Z417" i="5" s="1"/>
  <c r="G417" i="5"/>
  <c r="Y417" i="5" s="1"/>
  <c r="F417" i="5"/>
  <c r="X417" i="5" s="1"/>
  <c r="E417" i="5"/>
  <c r="W417" i="5" s="1"/>
  <c r="D417" i="5"/>
  <c r="V417" i="5" s="1"/>
  <c r="C417" i="5"/>
  <c r="U417" i="5" s="1"/>
  <c r="B417" i="5"/>
  <c r="T417" i="5" s="1"/>
  <c r="Q416" i="5"/>
  <c r="AI416" i="5" s="1"/>
  <c r="P416" i="5"/>
  <c r="AH416" i="5" s="1"/>
  <c r="O416" i="5"/>
  <c r="AG416" i="5" s="1"/>
  <c r="N416" i="5"/>
  <c r="AF416" i="5" s="1"/>
  <c r="M416" i="5"/>
  <c r="AE416" i="5" s="1"/>
  <c r="L416" i="5"/>
  <c r="AD416" i="5" s="1"/>
  <c r="K416" i="5"/>
  <c r="AC416" i="5" s="1"/>
  <c r="J416" i="5"/>
  <c r="AB416" i="5" s="1"/>
  <c r="I416" i="5"/>
  <c r="AA416" i="5" s="1"/>
  <c r="H416" i="5"/>
  <c r="Z416" i="5" s="1"/>
  <c r="G416" i="5"/>
  <c r="Y416" i="5" s="1"/>
  <c r="F416" i="5"/>
  <c r="X416" i="5" s="1"/>
  <c r="E416" i="5"/>
  <c r="W416" i="5" s="1"/>
  <c r="D416" i="5"/>
  <c r="V416" i="5" s="1"/>
  <c r="C416" i="5"/>
  <c r="U416" i="5" s="1"/>
  <c r="B416" i="5"/>
  <c r="T416" i="5" s="1"/>
  <c r="Q415" i="5"/>
  <c r="AI415" i="5" s="1"/>
  <c r="P415" i="5"/>
  <c r="AH415" i="5" s="1"/>
  <c r="O415" i="5"/>
  <c r="AG415" i="5" s="1"/>
  <c r="N415" i="5"/>
  <c r="AF415" i="5" s="1"/>
  <c r="M415" i="5"/>
  <c r="L415" i="5"/>
  <c r="K415" i="5"/>
  <c r="AC415" i="5" s="1"/>
  <c r="J415" i="5"/>
  <c r="AB415" i="5" s="1"/>
  <c r="I415" i="5"/>
  <c r="AA415" i="5" s="1"/>
  <c r="H415" i="5"/>
  <c r="Z415" i="5" s="1"/>
  <c r="G415" i="5"/>
  <c r="Y415" i="5" s="1"/>
  <c r="F415" i="5"/>
  <c r="X415" i="5" s="1"/>
  <c r="E415" i="5"/>
  <c r="W415" i="5" s="1"/>
  <c r="D415" i="5"/>
  <c r="V415" i="5" s="1"/>
  <c r="C415" i="5"/>
  <c r="U415" i="5" s="1"/>
  <c r="B415" i="5"/>
  <c r="T415" i="5" s="1"/>
  <c r="Q414" i="5"/>
  <c r="AI414" i="5" s="1"/>
  <c r="P414" i="5"/>
  <c r="AH414" i="5" s="1"/>
  <c r="O414" i="5"/>
  <c r="AG414" i="5" s="1"/>
  <c r="N414" i="5"/>
  <c r="AF414" i="5" s="1"/>
  <c r="M414" i="5"/>
  <c r="AE414" i="5" s="1"/>
  <c r="L414" i="5"/>
  <c r="AD414" i="5" s="1"/>
  <c r="K414" i="5"/>
  <c r="AC414" i="5" s="1"/>
  <c r="J414" i="5"/>
  <c r="AB414" i="5" s="1"/>
  <c r="I414" i="5"/>
  <c r="AA414" i="5" s="1"/>
  <c r="H414" i="5"/>
  <c r="Z414" i="5" s="1"/>
  <c r="G414" i="5"/>
  <c r="Y414" i="5" s="1"/>
  <c r="F414" i="5"/>
  <c r="X414" i="5" s="1"/>
  <c r="E414" i="5"/>
  <c r="W414" i="5" s="1"/>
  <c r="D414" i="5"/>
  <c r="V414" i="5" s="1"/>
  <c r="C414" i="5"/>
  <c r="U414" i="5" s="1"/>
  <c r="B414" i="5"/>
  <c r="T414" i="5" s="1"/>
  <c r="Q413" i="5"/>
  <c r="AI413" i="5" s="1"/>
  <c r="P413" i="5"/>
  <c r="AH413" i="5" s="1"/>
  <c r="O413" i="5"/>
  <c r="AG413" i="5" s="1"/>
  <c r="N413" i="5"/>
  <c r="AF413" i="5" s="1"/>
  <c r="M413" i="5"/>
  <c r="AE413" i="5" s="1"/>
  <c r="L413" i="5"/>
  <c r="AD413" i="5" s="1"/>
  <c r="K413" i="5"/>
  <c r="AC413" i="5" s="1"/>
  <c r="J413" i="5"/>
  <c r="AB413" i="5" s="1"/>
  <c r="I413" i="5"/>
  <c r="AA413" i="5" s="1"/>
  <c r="H413" i="5"/>
  <c r="Z413" i="5" s="1"/>
  <c r="G413" i="5"/>
  <c r="Y413" i="5" s="1"/>
  <c r="F413" i="5"/>
  <c r="X413" i="5" s="1"/>
  <c r="E413" i="5"/>
  <c r="W413" i="5" s="1"/>
  <c r="D413" i="5"/>
  <c r="V413" i="5" s="1"/>
  <c r="C413" i="5"/>
  <c r="U413" i="5" s="1"/>
  <c r="B413" i="5"/>
  <c r="T413" i="5" s="1"/>
  <c r="Q412" i="5"/>
  <c r="AI412" i="5" s="1"/>
  <c r="P412" i="5"/>
  <c r="AH412" i="5" s="1"/>
  <c r="O412" i="5"/>
  <c r="AG412" i="5" s="1"/>
  <c r="N412" i="5"/>
  <c r="AF412" i="5" s="1"/>
  <c r="M412" i="5"/>
  <c r="AE412" i="5" s="1"/>
  <c r="L412" i="5"/>
  <c r="AD412" i="5" s="1"/>
  <c r="K412" i="5"/>
  <c r="AC412" i="5" s="1"/>
  <c r="J412" i="5"/>
  <c r="AB412" i="5" s="1"/>
  <c r="I412" i="5"/>
  <c r="AA412" i="5" s="1"/>
  <c r="H412" i="5"/>
  <c r="Z412" i="5" s="1"/>
  <c r="G412" i="5"/>
  <c r="Y412" i="5" s="1"/>
  <c r="F412" i="5"/>
  <c r="X412" i="5" s="1"/>
  <c r="E412" i="5"/>
  <c r="W412" i="5" s="1"/>
  <c r="D412" i="5"/>
  <c r="V412" i="5" s="1"/>
  <c r="C412" i="5"/>
  <c r="U412" i="5" s="1"/>
  <c r="B412" i="5"/>
  <c r="T412" i="5" s="1"/>
  <c r="Q411" i="5"/>
  <c r="AI411" i="5" s="1"/>
  <c r="P411" i="5"/>
  <c r="AH411" i="5" s="1"/>
  <c r="O411" i="5"/>
  <c r="AG411" i="5" s="1"/>
  <c r="N411" i="5"/>
  <c r="AF411" i="5" s="1"/>
  <c r="M411" i="5"/>
  <c r="AE411" i="5" s="1"/>
  <c r="L411" i="5"/>
  <c r="AD411" i="5" s="1"/>
  <c r="K411" i="5"/>
  <c r="AC411" i="5" s="1"/>
  <c r="J411" i="5"/>
  <c r="AB411" i="5" s="1"/>
  <c r="I411" i="5"/>
  <c r="AA411" i="5" s="1"/>
  <c r="H411" i="5"/>
  <c r="Z411" i="5" s="1"/>
  <c r="G411" i="5"/>
  <c r="Y411" i="5" s="1"/>
  <c r="F411" i="5"/>
  <c r="X411" i="5" s="1"/>
  <c r="E411" i="5"/>
  <c r="W411" i="5" s="1"/>
  <c r="D411" i="5"/>
  <c r="V411" i="5" s="1"/>
  <c r="C411" i="5"/>
  <c r="U411" i="5" s="1"/>
  <c r="B411" i="5"/>
  <c r="T411" i="5" s="1"/>
  <c r="Q410" i="5"/>
  <c r="AI410" i="5" s="1"/>
  <c r="P410" i="5"/>
  <c r="AH410" i="5" s="1"/>
  <c r="O410" i="5"/>
  <c r="AG410" i="5" s="1"/>
  <c r="N410" i="5"/>
  <c r="AF410" i="5" s="1"/>
  <c r="M410" i="5"/>
  <c r="AE410" i="5" s="1"/>
  <c r="L410" i="5"/>
  <c r="AD410" i="5" s="1"/>
  <c r="K410" i="5"/>
  <c r="AC410" i="5" s="1"/>
  <c r="J410" i="5"/>
  <c r="AB410" i="5" s="1"/>
  <c r="I410" i="5"/>
  <c r="AA410" i="5" s="1"/>
  <c r="H410" i="5"/>
  <c r="Z410" i="5" s="1"/>
  <c r="G410" i="5"/>
  <c r="Y410" i="5" s="1"/>
  <c r="F410" i="5"/>
  <c r="X410" i="5" s="1"/>
  <c r="E410" i="5"/>
  <c r="W410" i="5" s="1"/>
  <c r="D410" i="5"/>
  <c r="V410" i="5" s="1"/>
  <c r="C410" i="5"/>
  <c r="U410" i="5" s="1"/>
  <c r="B410" i="5"/>
  <c r="T410" i="5" s="1"/>
  <c r="Q409" i="5"/>
  <c r="AI409" i="5" s="1"/>
  <c r="P409" i="5"/>
  <c r="AH409" i="5" s="1"/>
  <c r="O409" i="5"/>
  <c r="AG409" i="5" s="1"/>
  <c r="N409" i="5"/>
  <c r="AF409" i="5" s="1"/>
  <c r="M409" i="5"/>
  <c r="AE409" i="5" s="1"/>
  <c r="L409" i="5"/>
  <c r="AD409" i="5" s="1"/>
  <c r="K409" i="5"/>
  <c r="AC409" i="5" s="1"/>
  <c r="J409" i="5"/>
  <c r="AB409" i="5" s="1"/>
  <c r="I409" i="5"/>
  <c r="AA409" i="5" s="1"/>
  <c r="H409" i="5"/>
  <c r="Z409" i="5" s="1"/>
  <c r="G409" i="5"/>
  <c r="Y409" i="5" s="1"/>
  <c r="F409" i="5"/>
  <c r="X409" i="5" s="1"/>
  <c r="E409" i="5"/>
  <c r="W409" i="5" s="1"/>
  <c r="D409" i="5"/>
  <c r="V409" i="5" s="1"/>
  <c r="C409" i="5"/>
  <c r="U409" i="5" s="1"/>
  <c r="B409" i="5"/>
  <c r="T409" i="5" s="1"/>
  <c r="Q408" i="5"/>
  <c r="AI408" i="5" s="1"/>
  <c r="P408" i="5"/>
  <c r="AH408" i="5" s="1"/>
  <c r="O408" i="5"/>
  <c r="AG408" i="5" s="1"/>
  <c r="N408" i="5"/>
  <c r="AF408" i="5" s="1"/>
  <c r="M408" i="5"/>
  <c r="AE408" i="5" s="1"/>
  <c r="L408" i="5"/>
  <c r="K408" i="5"/>
  <c r="AC408" i="5" s="1"/>
  <c r="J408" i="5"/>
  <c r="I408" i="5"/>
  <c r="H408" i="5"/>
  <c r="Z408" i="5" s="1"/>
  <c r="G408" i="5"/>
  <c r="Y408" i="5" s="1"/>
  <c r="F408" i="5"/>
  <c r="X408" i="5" s="1"/>
  <c r="E408" i="5"/>
  <c r="W408" i="5" s="1"/>
  <c r="D408" i="5"/>
  <c r="V408" i="5" s="1"/>
  <c r="C408" i="5"/>
  <c r="U408" i="5" s="1"/>
  <c r="B408" i="5"/>
  <c r="T408" i="5" s="1"/>
  <c r="Q407" i="5"/>
  <c r="AI407" i="5" s="1"/>
  <c r="P407" i="5"/>
  <c r="AH407" i="5" s="1"/>
  <c r="O407" i="5"/>
  <c r="AG407" i="5" s="1"/>
  <c r="N407" i="5"/>
  <c r="AF407" i="5" s="1"/>
  <c r="M407" i="5"/>
  <c r="AE407" i="5" s="1"/>
  <c r="L407" i="5"/>
  <c r="AD407" i="5" s="1"/>
  <c r="K407" i="5"/>
  <c r="AC407" i="5" s="1"/>
  <c r="J407" i="5"/>
  <c r="AB407" i="5" s="1"/>
  <c r="I407" i="5"/>
  <c r="AA407" i="5" s="1"/>
  <c r="H407" i="5"/>
  <c r="Z407" i="5" s="1"/>
  <c r="G407" i="5"/>
  <c r="Y407" i="5" s="1"/>
  <c r="F407" i="5"/>
  <c r="X407" i="5" s="1"/>
  <c r="E407" i="5"/>
  <c r="W407" i="5" s="1"/>
  <c r="D407" i="5"/>
  <c r="V407" i="5" s="1"/>
  <c r="C407" i="5"/>
  <c r="U407" i="5" s="1"/>
  <c r="B407" i="5"/>
  <c r="T407" i="5" s="1"/>
  <c r="Q406" i="5"/>
  <c r="AI406" i="5" s="1"/>
  <c r="P406" i="5"/>
  <c r="AH406" i="5" s="1"/>
  <c r="O406" i="5"/>
  <c r="AG406" i="5" s="1"/>
  <c r="N406" i="5"/>
  <c r="AF406" i="5" s="1"/>
  <c r="M406" i="5"/>
  <c r="AE406" i="5" s="1"/>
  <c r="L406" i="5"/>
  <c r="AD406" i="5" s="1"/>
  <c r="K406" i="5"/>
  <c r="AC406" i="5" s="1"/>
  <c r="J406" i="5"/>
  <c r="AB406" i="5" s="1"/>
  <c r="I406" i="5"/>
  <c r="AA406" i="5" s="1"/>
  <c r="H406" i="5"/>
  <c r="Z406" i="5" s="1"/>
  <c r="G406" i="5"/>
  <c r="Y406" i="5" s="1"/>
  <c r="F406" i="5"/>
  <c r="X406" i="5" s="1"/>
  <c r="E406" i="5"/>
  <c r="W406" i="5" s="1"/>
  <c r="D406" i="5"/>
  <c r="V406" i="5" s="1"/>
  <c r="C406" i="5"/>
  <c r="U406" i="5" s="1"/>
  <c r="B406" i="5"/>
  <c r="T406" i="5" s="1"/>
  <c r="Q405" i="5"/>
  <c r="AI405" i="5" s="1"/>
  <c r="P405" i="5"/>
  <c r="AH405" i="5" s="1"/>
  <c r="O405" i="5"/>
  <c r="AG405" i="5" s="1"/>
  <c r="N405" i="5"/>
  <c r="AF405" i="5" s="1"/>
  <c r="M405" i="5"/>
  <c r="AE405" i="5" s="1"/>
  <c r="L405" i="5"/>
  <c r="AD405" i="5" s="1"/>
  <c r="K405" i="5"/>
  <c r="AC405" i="5" s="1"/>
  <c r="J405" i="5"/>
  <c r="AB405" i="5" s="1"/>
  <c r="I405" i="5"/>
  <c r="AA405" i="5" s="1"/>
  <c r="H405" i="5"/>
  <c r="Z405" i="5" s="1"/>
  <c r="G405" i="5"/>
  <c r="Y405" i="5" s="1"/>
  <c r="F405" i="5"/>
  <c r="X405" i="5" s="1"/>
  <c r="E405" i="5"/>
  <c r="W405" i="5" s="1"/>
  <c r="D405" i="5"/>
  <c r="V405" i="5" s="1"/>
  <c r="C405" i="5"/>
  <c r="U405" i="5" s="1"/>
  <c r="B405" i="5"/>
  <c r="T405" i="5" s="1"/>
  <c r="Q404" i="5"/>
  <c r="AI404" i="5" s="1"/>
  <c r="P404" i="5"/>
  <c r="AH404" i="5" s="1"/>
  <c r="O404" i="5"/>
  <c r="AG404" i="5" s="1"/>
  <c r="N404" i="5"/>
  <c r="AF404" i="5" s="1"/>
  <c r="M404" i="5"/>
  <c r="AE404" i="5" s="1"/>
  <c r="L404" i="5"/>
  <c r="AD404" i="5" s="1"/>
  <c r="K404" i="5"/>
  <c r="AC404" i="5" s="1"/>
  <c r="J404" i="5"/>
  <c r="AB404" i="5" s="1"/>
  <c r="I404" i="5"/>
  <c r="AA404" i="5" s="1"/>
  <c r="H404" i="5"/>
  <c r="Z404" i="5" s="1"/>
  <c r="G404" i="5"/>
  <c r="Y404" i="5" s="1"/>
  <c r="F404" i="5"/>
  <c r="X404" i="5" s="1"/>
  <c r="E404" i="5"/>
  <c r="W404" i="5" s="1"/>
  <c r="D404" i="5"/>
  <c r="V404" i="5" s="1"/>
  <c r="C404" i="5"/>
  <c r="U404" i="5" s="1"/>
  <c r="B404" i="5"/>
  <c r="T404" i="5" s="1"/>
  <c r="Q403" i="5"/>
  <c r="AI403" i="5" s="1"/>
  <c r="P403" i="5"/>
  <c r="AH403" i="5" s="1"/>
  <c r="O403" i="5"/>
  <c r="AG403" i="5" s="1"/>
  <c r="N403" i="5"/>
  <c r="AF403" i="5" s="1"/>
  <c r="M403" i="5"/>
  <c r="AE403" i="5" s="1"/>
  <c r="L403" i="5"/>
  <c r="AD403" i="5" s="1"/>
  <c r="K403" i="5"/>
  <c r="AC403" i="5" s="1"/>
  <c r="J403" i="5"/>
  <c r="AB403" i="5" s="1"/>
  <c r="I403" i="5"/>
  <c r="H403" i="5"/>
  <c r="Z403" i="5" s="1"/>
  <c r="G403" i="5"/>
  <c r="Y403" i="5" s="1"/>
  <c r="F403" i="5"/>
  <c r="X403" i="5" s="1"/>
  <c r="E403" i="5"/>
  <c r="W403" i="5" s="1"/>
  <c r="D403" i="5"/>
  <c r="V403" i="5" s="1"/>
  <c r="C403" i="5"/>
  <c r="U403" i="5" s="1"/>
  <c r="B403" i="5"/>
  <c r="T403" i="5" s="1"/>
  <c r="Q402" i="5"/>
  <c r="AI402" i="5" s="1"/>
  <c r="P402" i="5"/>
  <c r="AH402" i="5" s="1"/>
  <c r="O402" i="5"/>
  <c r="AG402" i="5" s="1"/>
  <c r="N402" i="5"/>
  <c r="AF402" i="5" s="1"/>
  <c r="M402" i="5"/>
  <c r="AE402" i="5" s="1"/>
  <c r="L402" i="5"/>
  <c r="AD402" i="5" s="1"/>
  <c r="K402" i="5"/>
  <c r="AC402" i="5" s="1"/>
  <c r="J402" i="5"/>
  <c r="AB402" i="5" s="1"/>
  <c r="I402" i="5"/>
  <c r="AA402" i="5" s="1"/>
  <c r="H402" i="5"/>
  <c r="Z402" i="5" s="1"/>
  <c r="G402" i="5"/>
  <c r="Y402" i="5" s="1"/>
  <c r="F402" i="5"/>
  <c r="X402" i="5" s="1"/>
  <c r="E402" i="5"/>
  <c r="W402" i="5" s="1"/>
  <c r="D402" i="5"/>
  <c r="V402" i="5" s="1"/>
  <c r="C402" i="5"/>
  <c r="U402" i="5" s="1"/>
  <c r="B402" i="5"/>
  <c r="T402" i="5" s="1"/>
  <c r="Q401" i="5"/>
  <c r="AI401" i="5" s="1"/>
  <c r="P401" i="5"/>
  <c r="AH401" i="5" s="1"/>
  <c r="O401" i="5"/>
  <c r="AG401" i="5" s="1"/>
  <c r="N401" i="5"/>
  <c r="AF401" i="5" s="1"/>
  <c r="M401" i="5"/>
  <c r="AE401" i="5" s="1"/>
  <c r="L401" i="5"/>
  <c r="AD401" i="5" s="1"/>
  <c r="K401" i="5"/>
  <c r="AC401" i="5" s="1"/>
  <c r="J401" i="5"/>
  <c r="AB401" i="5" s="1"/>
  <c r="I401" i="5"/>
  <c r="AA401" i="5" s="1"/>
  <c r="H401" i="5"/>
  <c r="Z401" i="5" s="1"/>
  <c r="G401" i="5"/>
  <c r="Y401" i="5" s="1"/>
  <c r="F401" i="5"/>
  <c r="X401" i="5" s="1"/>
  <c r="E401" i="5"/>
  <c r="W401" i="5" s="1"/>
  <c r="D401" i="5"/>
  <c r="V401" i="5" s="1"/>
  <c r="C401" i="5"/>
  <c r="U401" i="5" s="1"/>
  <c r="B401" i="5"/>
  <c r="T401" i="5" s="1"/>
  <c r="Q400" i="5"/>
  <c r="AI400" i="5" s="1"/>
  <c r="P400" i="5"/>
  <c r="AH400" i="5" s="1"/>
  <c r="O400" i="5"/>
  <c r="AG400" i="5" s="1"/>
  <c r="N400" i="5"/>
  <c r="AF400" i="5" s="1"/>
  <c r="M400" i="5"/>
  <c r="AE400" i="5" s="1"/>
  <c r="L400" i="5"/>
  <c r="AD400" i="5" s="1"/>
  <c r="K400" i="5"/>
  <c r="AC400" i="5" s="1"/>
  <c r="J400" i="5"/>
  <c r="AB400" i="5" s="1"/>
  <c r="I400" i="5"/>
  <c r="AA400" i="5" s="1"/>
  <c r="H400" i="5"/>
  <c r="Z400" i="5" s="1"/>
  <c r="G400" i="5"/>
  <c r="Y400" i="5" s="1"/>
  <c r="F400" i="5"/>
  <c r="X400" i="5" s="1"/>
  <c r="E400" i="5"/>
  <c r="W400" i="5" s="1"/>
  <c r="D400" i="5"/>
  <c r="V400" i="5" s="1"/>
  <c r="C400" i="5"/>
  <c r="U400" i="5" s="1"/>
  <c r="B400" i="5"/>
  <c r="T400" i="5" s="1"/>
  <c r="Q399" i="5"/>
  <c r="P399" i="5"/>
  <c r="AH399" i="5" s="1"/>
  <c r="O399" i="5"/>
  <c r="AG399" i="5" s="1"/>
  <c r="N399" i="5"/>
  <c r="AF399" i="5" s="1"/>
  <c r="M399" i="5"/>
  <c r="AE399" i="5" s="1"/>
  <c r="L399" i="5"/>
  <c r="AD399" i="5" s="1"/>
  <c r="K399" i="5"/>
  <c r="AC399" i="5" s="1"/>
  <c r="J399" i="5"/>
  <c r="AB399" i="5" s="1"/>
  <c r="I399" i="5"/>
  <c r="AA399" i="5" s="1"/>
  <c r="H399" i="5"/>
  <c r="Z399" i="5" s="1"/>
  <c r="G399" i="5"/>
  <c r="Y399" i="5" s="1"/>
  <c r="F399" i="5"/>
  <c r="X399" i="5" s="1"/>
  <c r="E399" i="5"/>
  <c r="W399" i="5" s="1"/>
  <c r="D399" i="5"/>
  <c r="V399" i="5" s="1"/>
  <c r="C399" i="5"/>
  <c r="U399" i="5" s="1"/>
  <c r="B399" i="5"/>
  <c r="T399" i="5" s="1"/>
  <c r="Q398" i="5"/>
  <c r="AI398" i="5" s="1"/>
  <c r="P398" i="5"/>
  <c r="AH398" i="5" s="1"/>
  <c r="O398" i="5"/>
  <c r="AG398" i="5" s="1"/>
  <c r="N398" i="5"/>
  <c r="AF398" i="5" s="1"/>
  <c r="M398" i="5"/>
  <c r="AE398" i="5" s="1"/>
  <c r="L398" i="5"/>
  <c r="AD398" i="5" s="1"/>
  <c r="K398" i="5"/>
  <c r="AC398" i="5" s="1"/>
  <c r="J398" i="5"/>
  <c r="AB398" i="5" s="1"/>
  <c r="I398" i="5"/>
  <c r="AA398" i="5" s="1"/>
  <c r="H398" i="5"/>
  <c r="Z398" i="5" s="1"/>
  <c r="G398" i="5"/>
  <c r="Y398" i="5" s="1"/>
  <c r="F398" i="5"/>
  <c r="X398" i="5" s="1"/>
  <c r="E398" i="5"/>
  <c r="W398" i="5" s="1"/>
  <c r="D398" i="5"/>
  <c r="V398" i="5" s="1"/>
  <c r="C398" i="5"/>
  <c r="U398" i="5" s="1"/>
  <c r="B398" i="5"/>
  <c r="T398" i="5" s="1"/>
  <c r="Q397" i="5"/>
  <c r="AI397" i="5" s="1"/>
  <c r="P397" i="5"/>
  <c r="AH397" i="5" s="1"/>
  <c r="O397" i="5"/>
  <c r="AG397" i="5" s="1"/>
  <c r="N397" i="5"/>
  <c r="AF397" i="5" s="1"/>
  <c r="M397" i="5"/>
  <c r="AE397" i="5" s="1"/>
  <c r="L397" i="5"/>
  <c r="AD397" i="5" s="1"/>
  <c r="K397" i="5"/>
  <c r="AC397" i="5" s="1"/>
  <c r="J397" i="5"/>
  <c r="AB397" i="5" s="1"/>
  <c r="I397" i="5"/>
  <c r="AA397" i="5" s="1"/>
  <c r="H397" i="5"/>
  <c r="Z397" i="5" s="1"/>
  <c r="G397" i="5"/>
  <c r="Y397" i="5" s="1"/>
  <c r="F397" i="5"/>
  <c r="X397" i="5" s="1"/>
  <c r="E397" i="5"/>
  <c r="W397" i="5" s="1"/>
  <c r="D397" i="5"/>
  <c r="V397" i="5" s="1"/>
  <c r="C397" i="5"/>
  <c r="U397" i="5" s="1"/>
  <c r="B397" i="5"/>
  <c r="T397" i="5" s="1"/>
  <c r="Q396" i="5"/>
  <c r="AI396" i="5" s="1"/>
  <c r="P396" i="5"/>
  <c r="AH396" i="5" s="1"/>
  <c r="O396" i="5"/>
  <c r="AG396" i="5" s="1"/>
  <c r="N396" i="5"/>
  <c r="AF396" i="5" s="1"/>
  <c r="M396" i="5"/>
  <c r="AE396" i="5" s="1"/>
  <c r="L396" i="5"/>
  <c r="AD396" i="5" s="1"/>
  <c r="K396" i="5"/>
  <c r="AC396" i="5" s="1"/>
  <c r="J396" i="5"/>
  <c r="AB396" i="5" s="1"/>
  <c r="I396" i="5"/>
  <c r="AA396" i="5" s="1"/>
  <c r="H396" i="5"/>
  <c r="Z396" i="5" s="1"/>
  <c r="G396" i="5"/>
  <c r="Y396" i="5" s="1"/>
  <c r="F396" i="5"/>
  <c r="X396" i="5" s="1"/>
  <c r="E396" i="5"/>
  <c r="W396" i="5" s="1"/>
  <c r="D396" i="5"/>
  <c r="V396" i="5" s="1"/>
  <c r="C396" i="5"/>
  <c r="U396" i="5" s="1"/>
  <c r="B396" i="5"/>
  <c r="T396" i="5" s="1"/>
  <c r="Q395" i="5"/>
  <c r="AI395" i="5" s="1"/>
  <c r="P395" i="5"/>
  <c r="AH395" i="5" s="1"/>
  <c r="O395" i="5"/>
  <c r="AG395" i="5" s="1"/>
  <c r="N395" i="5"/>
  <c r="AF395" i="5" s="1"/>
  <c r="M395" i="5"/>
  <c r="AE395" i="5" s="1"/>
  <c r="L395" i="5"/>
  <c r="AD395" i="5" s="1"/>
  <c r="K395" i="5"/>
  <c r="AC395" i="5" s="1"/>
  <c r="J395" i="5"/>
  <c r="AB395" i="5" s="1"/>
  <c r="I395" i="5"/>
  <c r="AA395" i="5" s="1"/>
  <c r="H395" i="5"/>
  <c r="Z395" i="5" s="1"/>
  <c r="G395" i="5"/>
  <c r="Y395" i="5" s="1"/>
  <c r="F395" i="5"/>
  <c r="X395" i="5" s="1"/>
  <c r="E395" i="5"/>
  <c r="W395" i="5" s="1"/>
  <c r="D395" i="5"/>
  <c r="V395" i="5" s="1"/>
  <c r="C395" i="5"/>
  <c r="U395" i="5" s="1"/>
  <c r="B395" i="5"/>
  <c r="T395" i="5" s="1"/>
  <c r="Q394" i="5"/>
  <c r="AI394" i="5" s="1"/>
  <c r="P394" i="5"/>
  <c r="AH394" i="5" s="1"/>
  <c r="O394" i="5"/>
  <c r="AG394" i="5" s="1"/>
  <c r="N394" i="5"/>
  <c r="AF394" i="5" s="1"/>
  <c r="M394" i="5"/>
  <c r="L394" i="5"/>
  <c r="AD394" i="5" s="1"/>
  <c r="K394" i="5"/>
  <c r="AC394" i="5" s="1"/>
  <c r="J394" i="5"/>
  <c r="AB394" i="5" s="1"/>
  <c r="I394" i="5"/>
  <c r="AA394" i="5" s="1"/>
  <c r="H394" i="5"/>
  <c r="G394" i="5"/>
  <c r="F394" i="5"/>
  <c r="X394" i="5" s="1"/>
  <c r="E394" i="5"/>
  <c r="D394" i="5"/>
  <c r="V394" i="5" s="1"/>
  <c r="C394" i="5"/>
  <c r="U394" i="5" s="1"/>
  <c r="B394" i="5"/>
  <c r="Q393" i="5"/>
  <c r="AI393" i="5" s="1"/>
  <c r="P393" i="5"/>
  <c r="AH393" i="5" s="1"/>
  <c r="O393" i="5"/>
  <c r="AG393" i="5" s="1"/>
  <c r="N393" i="5"/>
  <c r="AF393" i="5" s="1"/>
  <c r="M393" i="5"/>
  <c r="AE393" i="5" s="1"/>
  <c r="L393" i="5"/>
  <c r="AD393" i="5" s="1"/>
  <c r="K393" i="5"/>
  <c r="AC393" i="5" s="1"/>
  <c r="J393" i="5"/>
  <c r="AB393" i="5" s="1"/>
  <c r="I393" i="5"/>
  <c r="AA393" i="5" s="1"/>
  <c r="H393" i="5"/>
  <c r="Z393" i="5" s="1"/>
  <c r="G393" i="5"/>
  <c r="Y393" i="5" s="1"/>
  <c r="F393" i="5"/>
  <c r="X393" i="5" s="1"/>
  <c r="E393" i="5"/>
  <c r="W393" i="5" s="1"/>
  <c r="D393" i="5"/>
  <c r="V393" i="5" s="1"/>
  <c r="C393" i="5"/>
  <c r="U393" i="5" s="1"/>
  <c r="B393" i="5"/>
  <c r="T393" i="5" s="1"/>
  <c r="Q392" i="5"/>
  <c r="AI392" i="5" s="1"/>
  <c r="P392" i="5"/>
  <c r="AH392" i="5" s="1"/>
  <c r="O392" i="5"/>
  <c r="AG392" i="5" s="1"/>
  <c r="N392" i="5"/>
  <c r="AF392" i="5" s="1"/>
  <c r="M392" i="5"/>
  <c r="AE392" i="5" s="1"/>
  <c r="L392" i="5"/>
  <c r="AD392" i="5" s="1"/>
  <c r="K392" i="5"/>
  <c r="AC392" i="5" s="1"/>
  <c r="J392" i="5"/>
  <c r="AB392" i="5" s="1"/>
  <c r="I392" i="5"/>
  <c r="AA392" i="5" s="1"/>
  <c r="H392" i="5"/>
  <c r="Z392" i="5" s="1"/>
  <c r="G392" i="5"/>
  <c r="Y392" i="5" s="1"/>
  <c r="F392" i="5"/>
  <c r="E392" i="5"/>
  <c r="W392" i="5" s="1"/>
  <c r="D392" i="5"/>
  <c r="V392" i="5" s="1"/>
  <c r="C392" i="5"/>
  <c r="U392" i="5" s="1"/>
  <c r="B392" i="5"/>
  <c r="T392" i="5" s="1"/>
  <c r="Q391" i="5"/>
  <c r="AI391" i="5" s="1"/>
  <c r="P391" i="5"/>
  <c r="AH391" i="5" s="1"/>
  <c r="O391" i="5"/>
  <c r="AG391" i="5" s="1"/>
  <c r="N391" i="5"/>
  <c r="AF391" i="5" s="1"/>
  <c r="M391" i="5"/>
  <c r="AE391" i="5" s="1"/>
  <c r="L391" i="5"/>
  <c r="AD391" i="5" s="1"/>
  <c r="K391" i="5"/>
  <c r="AC391" i="5" s="1"/>
  <c r="J391" i="5"/>
  <c r="AB391" i="5" s="1"/>
  <c r="I391" i="5"/>
  <c r="AA391" i="5" s="1"/>
  <c r="H391" i="5"/>
  <c r="Z391" i="5" s="1"/>
  <c r="G391" i="5"/>
  <c r="Y391" i="5" s="1"/>
  <c r="F391" i="5"/>
  <c r="X391" i="5" s="1"/>
  <c r="E391" i="5"/>
  <c r="W391" i="5" s="1"/>
  <c r="D391" i="5"/>
  <c r="V391" i="5" s="1"/>
  <c r="C391" i="5"/>
  <c r="U391" i="5" s="1"/>
  <c r="B391" i="5"/>
  <c r="T391" i="5" s="1"/>
  <c r="Q390" i="5"/>
  <c r="AI390" i="5" s="1"/>
  <c r="P390" i="5"/>
  <c r="AH390" i="5" s="1"/>
  <c r="O390" i="5"/>
  <c r="AG390" i="5" s="1"/>
  <c r="N390" i="5"/>
  <c r="AF390" i="5" s="1"/>
  <c r="M390" i="5"/>
  <c r="AE390" i="5" s="1"/>
  <c r="L390" i="5"/>
  <c r="AD390" i="5" s="1"/>
  <c r="K390" i="5"/>
  <c r="AC390" i="5" s="1"/>
  <c r="J390" i="5"/>
  <c r="AB390" i="5" s="1"/>
  <c r="I390" i="5"/>
  <c r="AA390" i="5" s="1"/>
  <c r="H390" i="5"/>
  <c r="Z390" i="5" s="1"/>
  <c r="G390" i="5"/>
  <c r="Y390" i="5" s="1"/>
  <c r="F390" i="5"/>
  <c r="X390" i="5" s="1"/>
  <c r="E390" i="5"/>
  <c r="W390" i="5" s="1"/>
  <c r="D390" i="5"/>
  <c r="V390" i="5" s="1"/>
  <c r="C390" i="5"/>
  <c r="U390" i="5" s="1"/>
  <c r="B390" i="5"/>
  <c r="T390" i="5" s="1"/>
  <c r="Q389" i="5"/>
  <c r="AI389" i="5" s="1"/>
  <c r="P389" i="5"/>
  <c r="AH389" i="5" s="1"/>
  <c r="O389" i="5"/>
  <c r="AG389" i="5" s="1"/>
  <c r="N389" i="5"/>
  <c r="AF389" i="5" s="1"/>
  <c r="M389" i="5"/>
  <c r="AE389" i="5" s="1"/>
  <c r="L389" i="5"/>
  <c r="AD389" i="5" s="1"/>
  <c r="K389" i="5"/>
  <c r="AC389" i="5" s="1"/>
  <c r="J389" i="5"/>
  <c r="AB389" i="5" s="1"/>
  <c r="I389" i="5"/>
  <c r="AA389" i="5" s="1"/>
  <c r="H389" i="5"/>
  <c r="Z389" i="5" s="1"/>
  <c r="G389" i="5"/>
  <c r="Y389" i="5" s="1"/>
  <c r="F389" i="5"/>
  <c r="X389" i="5" s="1"/>
  <c r="E389" i="5"/>
  <c r="W389" i="5" s="1"/>
  <c r="D389" i="5"/>
  <c r="V389" i="5" s="1"/>
  <c r="C389" i="5"/>
  <c r="U389" i="5" s="1"/>
  <c r="B389" i="5"/>
  <c r="T389" i="5" s="1"/>
  <c r="Q388" i="5"/>
  <c r="AI388" i="5" s="1"/>
  <c r="P388" i="5"/>
  <c r="AH388" i="5" s="1"/>
  <c r="O388" i="5"/>
  <c r="AG388" i="5" s="1"/>
  <c r="N388" i="5"/>
  <c r="AF388" i="5" s="1"/>
  <c r="M388" i="5"/>
  <c r="AE388" i="5" s="1"/>
  <c r="L388" i="5"/>
  <c r="AD388" i="5" s="1"/>
  <c r="K388" i="5"/>
  <c r="AC388" i="5" s="1"/>
  <c r="J388" i="5"/>
  <c r="AB388" i="5" s="1"/>
  <c r="I388" i="5"/>
  <c r="AA388" i="5" s="1"/>
  <c r="H388" i="5"/>
  <c r="Z388" i="5" s="1"/>
  <c r="G388" i="5"/>
  <c r="Y388" i="5" s="1"/>
  <c r="F388" i="5"/>
  <c r="X388" i="5" s="1"/>
  <c r="E388" i="5"/>
  <c r="W388" i="5" s="1"/>
  <c r="D388" i="5"/>
  <c r="V388" i="5" s="1"/>
  <c r="C388" i="5"/>
  <c r="U388" i="5" s="1"/>
  <c r="B388" i="5"/>
  <c r="T388" i="5" s="1"/>
  <c r="Q387" i="5"/>
  <c r="AI387" i="5" s="1"/>
  <c r="P387" i="5"/>
  <c r="AH387" i="5" s="1"/>
  <c r="O387" i="5"/>
  <c r="AG387" i="5" s="1"/>
  <c r="N387" i="5"/>
  <c r="AF387" i="5" s="1"/>
  <c r="M387" i="5"/>
  <c r="L387" i="5"/>
  <c r="K387" i="5"/>
  <c r="AC387" i="5" s="1"/>
  <c r="J387" i="5"/>
  <c r="AB387" i="5" s="1"/>
  <c r="I387" i="5"/>
  <c r="AA387" i="5" s="1"/>
  <c r="H387" i="5"/>
  <c r="Z387" i="5" s="1"/>
  <c r="G387" i="5"/>
  <c r="Y387" i="5" s="1"/>
  <c r="F387" i="5"/>
  <c r="X387" i="5" s="1"/>
  <c r="E387" i="5"/>
  <c r="W387" i="5" s="1"/>
  <c r="D387" i="5"/>
  <c r="V387" i="5" s="1"/>
  <c r="C387" i="5"/>
  <c r="U387" i="5" s="1"/>
  <c r="B387" i="5"/>
  <c r="T387" i="5" s="1"/>
  <c r="Q386" i="5"/>
  <c r="AI386" i="5" s="1"/>
  <c r="P386" i="5"/>
  <c r="AH386" i="5" s="1"/>
  <c r="O386" i="5"/>
  <c r="AG386" i="5" s="1"/>
  <c r="N386" i="5"/>
  <c r="AF386" i="5" s="1"/>
  <c r="M386" i="5"/>
  <c r="AE386" i="5" s="1"/>
  <c r="L386" i="5"/>
  <c r="AD386" i="5" s="1"/>
  <c r="K386" i="5"/>
  <c r="AC386" i="5" s="1"/>
  <c r="J386" i="5"/>
  <c r="AB386" i="5" s="1"/>
  <c r="I386" i="5"/>
  <c r="AA386" i="5" s="1"/>
  <c r="H386" i="5"/>
  <c r="Z386" i="5" s="1"/>
  <c r="G386" i="5"/>
  <c r="Y386" i="5" s="1"/>
  <c r="F386" i="5"/>
  <c r="X386" i="5" s="1"/>
  <c r="E386" i="5"/>
  <c r="W386" i="5" s="1"/>
  <c r="D386" i="5"/>
  <c r="V386" i="5" s="1"/>
  <c r="C386" i="5"/>
  <c r="U386" i="5" s="1"/>
  <c r="B386" i="5"/>
  <c r="T386" i="5" s="1"/>
  <c r="Q385" i="5"/>
  <c r="P385" i="5"/>
  <c r="O385" i="5"/>
  <c r="N385" i="5"/>
  <c r="AF385" i="5" s="1"/>
  <c r="M385" i="5"/>
  <c r="L385" i="5"/>
  <c r="AD385" i="5" s="1"/>
  <c r="K385" i="5"/>
  <c r="AC385" i="5" s="1"/>
  <c r="J385" i="5"/>
  <c r="AB385" i="5" s="1"/>
  <c r="I385" i="5"/>
  <c r="AA385" i="5" s="1"/>
  <c r="H385" i="5"/>
  <c r="Z385" i="5" s="1"/>
  <c r="G385" i="5"/>
  <c r="Y385" i="5" s="1"/>
  <c r="F385" i="5"/>
  <c r="X385" i="5" s="1"/>
  <c r="E385" i="5"/>
  <c r="W385" i="5" s="1"/>
  <c r="D385" i="5"/>
  <c r="V385" i="5" s="1"/>
  <c r="C385" i="5"/>
  <c r="U385" i="5" s="1"/>
  <c r="B385" i="5"/>
  <c r="T385" i="5" s="1"/>
  <c r="Q384" i="5"/>
  <c r="AI384" i="5" s="1"/>
  <c r="P384" i="5"/>
  <c r="AH384" i="5" s="1"/>
  <c r="O384" i="5"/>
  <c r="AG384" i="5" s="1"/>
  <c r="N384" i="5"/>
  <c r="AF384" i="5" s="1"/>
  <c r="M384" i="5"/>
  <c r="AE384" i="5" s="1"/>
  <c r="L384" i="5"/>
  <c r="AD384" i="5" s="1"/>
  <c r="K384" i="5"/>
  <c r="AC384" i="5" s="1"/>
  <c r="J384" i="5"/>
  <c r="AB384" i="5" s="1"/>
  <c r="I384" i="5"/>
  <c r="AA384" i="5" s="1"/>
  <c r="H384" i="5"/>
  <c r="Z384" i="5" s="1"/>
  <c r="G384" i="5"/>
  <c r="Y384" i="5" s="1"/>
  <c r="F384" i="5"/>
  <c r="X384" i="5" s="1"/>
  <c r="E384" i="5"/>
  <c r="W384" i="5" s="1"/>
  <c r="D384" i="5"/>
  <c r="C384" i="5"/>
  <c r="U384" i="5" s="1"/>
  <c r="B384" i="5"/>
  <c r="T384" i="5" s="1"/>
  <c r="Q383" i="5"/>
  <c r="AI383" i="5" s="1"/>
  <c r="P383" i="5"/>
  <c r="AH383" i="5" s="1"/>
  <c r="O383" i="5"/>
  <c r="AG383" i="5" s="1"/>
  <c r="N383" i="5"/>
  <c r="AF383" i="5" s="1"/>
  <c r="M383" i="5"/>
  <c r="AE383" i="5" s="1"/>
  <c r="L383" i="5"/>
  <c r="AD383" i="5" s="1"/>
  <c r="K383" i="5"/>
  <c r="AC383" i="5" s="1"/>
  <c r="J383" i="5"/>
  <c r="AB383" i="5" s="1"/>
  <c r="I383" i="5"/>
  <c r="AA383" i="5" s="1"/>
  <c r="H383" i="5"/>
  <c r="Z383" i="5" s="1"/>
  <c r="G383" i="5"/>
  <c r="Y383" i="5" s="1"/>
  <c r="F383" i="5"/>
  <c r="X383" i="5" s="1"/>
  <c r="E383" i="5"/>
  <c r="W383" i="5" s="1"/>
  <c r="D383" i="5"/>
  <c r="V383" i="5" s="1"/>
  <c r="C383" i="5"/>
  <c r="U383" i="5" s="1"/>
  <c r="B383" i="5"/>
  <c r="T383" i="5" s="1"/>
  <c r="Q382" i="5"/>
  <c r="AI382" i="5" s="1"/>
  <c r="P382" i="5"/>
  <c r="AH382" i="5" s="1"/>
  <c r="O382" i="5"/>
  <c r="AG382" i="5" s="1"/>
  <c r="N382" i="5"/>
  <c r="AF382" i="5" s="1"/>
  <c r="M382" i="5"/>
  <c r="AE382" i="5" s="1"/>
  <c r="L382" i="5"/>
  <c r="AD382" i="5" s="1"/>
  <c r="K382" i="5"/>
  <c r="AC382" i="5" s="1"/>
  <c r="J382" i="5"/>
  <c r="AB382" i="5" s="1"/>
  <c r="I382" i="5"/>
  <c r="AA382" i="5" s="1"/>
  <c r="H382" i="5"/>
  <c r="Z382" i="5" s="1"/>
  <c r="G382" i="5"/>
  <c r="Y382" i="5" s="1"/>
  <c r="F382" i="5"/>
  <c r="X382" i="5" s="1"/>
  <c r="E382" i="5"/>
  <c r="W382" i="5" s="1"/>
  <c r="D382" i="5"/>
  <c r="V382" i="5" s="1"/>
  <c r="C382" i="5"/>
  <c r="U382" i="5" s="1"/>
  <c r="B382" i="5"/>
  <c r="T382" i="5" s="1"/>
  <c r="Q381" i="5"/>
  <c r="AI381" i="5" s="1"/>
  <c r="P381" i="5"/>
  <c r="AH381" i="5" s="1"/>
  <c r="O381" i="5"/>
  <c r="AG381" i="5" s="1"/>
  <c r="N381" i="5"/>
  <c r="AF381" i="5" s="1"/>
  <c r="M381" i="5"/>
  <c r="AE381" i="5" s="1"/>
  <c r="L381" i="5"/>
  <c r="AD381" i="5" s="1"/>
  <c r="K381" i="5"/>
  <c r="AC381" i="5" s="1"/>
  <c r="J381" i="5"/>
  <c r="AB381" i="5" s="1"/>
  <c r="I381" i="5"/>
  <c r="AA381" i="5" s="1"/>
  <c r="H381" i="5"/>
  <c r="Z381" i="5" s="1"/>
  <c r="G381" i="5"/>
  <c r="Y381" i="5" s="1"/>
  <c r="F381" i="5"/>
  <c r="X381" i="5" s="1"/>
  <c r="E381" i="5"/>
  <c r="W381" i="5" s="1"/>
  <c r="D381" i="5"/>
  <c r="V381" i="5" s="1"/>
  <c r="C381" i="5"/>
  <c r="U381" i="5" s="1"/>
  <c r="B381" i="5"/>
  <c r="T381" i="5" s="1"/>
  <c r="Q380" i="5"/>
  <c r="AI380" i="5" s="1"/>
  <c r="P380" i="5"/>
  <c r="AH380" i="5" s="1"/>
  <c r="O380" i="5"/>
  <c r="AG380" i="5" s="1"/>
  <c r="N380" i="5"/>
  <c r="AF380" i="5" s="1"/>
  <c r="M380" i="5"/>
  <c r="AE380" i="5" s="1"/>
  <c r="L380" i="5"/>
  <c r="AD380" i="5" s="1"/>
  <c r="K380" i="5"/>
  <c r="AC380" i="5" s="1"/>
  <c r="J380" i="5"/>
  <c r="AB380" i="5" s="1"/>
  <c r="I380" i="5"/>
  <c r="AA380" i="5" s="1"/>
  <c r="H380" i="5"/>
  <c r="Z380" i="5" s="1"/>
  <c r="G380" i="5"/>
  <c r="Y380" i="5" s="1"/>
  <c r="F380" i="5"/>
  <c r="X380" i="5" s="1"/>
  <c r="E380" i="5"/>
  <c r="W380" i="5" s="1"/>
  <c r="D380" i="5"/>
  <c r="V380" i="5" s="1"/>
  <c r="C380" i="5"/>
  <c r="U380" i="5" s="1"/>
  <c r="B380" i="5"/>
  <c r="T380" i="5" s="1"/>
  <c r="Q379" i="5"/>
  <c r="AI379" i="5" s="1"/>
  <c r="P379" i="5"/>
  <c r="AH379" i="5" s="1"/>
  <c r="O379" i="5"/>
  <c r="AG379" i="5" s="1"/>
  <c r="N379" i="5"/>
  <c r="AF379" i="5" s="1"/>
  <c r="M379" i="5"/>
  <c r="AE379" i="5" s="1"/>
  <c r="L379" i="5"/>
  <c r="AD379" i="5" s="1"/>
  <c r="K379" i="5"/>
  <c r="AC379" i="5" s="1"/>
  <c r="J379" i="5"/>
  <c r="AB379" i="5" s="1"/>
  <c r="I379" i="5"/>
  <c r="AA379" i="5" s="1"/>
  <c r="H379" i="5"/>
  <c r="Z379" i="5" s="1"/>
  <c r="G379" i="5"/>
  <c r="Y379" i="5" s="1"/>
  <c r="F379" i="5"/>
  <c r="X379" i="5" s="1"/>
  <c r="E379" i="5"/>
  <c r="W379" i="5" s="1"/>
  <c r="D379" i="5"/>
  <c r="V379" i="5" s="1"/>
  <c r="C379" i="5"/>
  <c r="U379" i="5" s="1"/>
  <c r="B379" i="5"/>
  <c r="T379" i="5" s="1"/>
  <c r="Q378" i="5"/>
  <c r="P378" i="5"/>
  <c r="O378" i="5"/>
  <c r="N378" i="5"/>
  <c r="M378" i="5"/>
  <c r="AE378" i="5" s="1"/>
  <c r="L378" i="5"/>
  <c r="AD378" i="5" s="1"/>
  <c r="K378" i="5"/>
  <c r="AC378" i="5" s="1"/>
  <c r="J378" i="5"/>
  <c r="AB378" i="5" s="1"/>
  <c r="I378" i="5"/>
  <c r="AA378" i="5" s="1"/>
  <c r="H378" i="5"/>
  <c r="Z378" i="5" s="1"/>
  <c r="G378" i="5"/>
  <c r="Y378" i="5" s="1"/>
  <c r="F378" i="5"/>
  <c r="X378" i="5" s="1"/>
  <c r="E378" i="5"/>
  <c r="W378" i="5" s="1"/>
  <c r="D378" i="5"/>
  <c r="V378" i="5" s="1"/>
  <c r="C378" i="5"/>
  <c r="U378" i="5" s="1"/>
  <c r="B378" i="5"/>
  <c r="T378" i="5" s="1"/>
  <c r="Q377" i="5"/>
  <c r="AI377" i="5" s="1"/>
  <c r="P377" i="5"/>
  <c r="AH377" i="5" s="1"/>
  <c r="O377" i="5"/>
  <c r="AG377" i="5" s="1"/>
  <c r="N377" i="5"/>
  <c r="AF377" i="5" s="1"/>
  <c r="M377" i="5"/>
  <c r="AE377" i="5" s="1"/>
  <c r="L377" i="5"/>
  <c r="AD377" i="5" s="1"/>
  <c r="K377" i="5"/>
  <c r="AC377" i="5" s="1"/>
  <c r="J377" i="5"/>
  <c r="AB377" i="5" s="1"/>
  <c r="I377" i="5"/>
  <c r="AA377" i="5" s="1"/>
  <c r="H377" i="5"/>
  <c r="Z377" i="5" s="1"/>
  <c r="G377" i="5"/>
  <c r="Y377" i="5" s="1"/>
  <c r="F377" i="5"/>
  <c r="X377" i="5" s="1"/>
  <c r="E377" i="5"/>
  <c r="W377" i="5" s="1"/>
  <c r="D377" i="5"/>
  <c r="V377" i="5" s="1"/>
  <c r="C377" i="5"/>
  <c r="U377" i="5" s="1"/>
  <c r="B377" i="5"/>
  <c r="T377" i="5" s="1"/>
  <c r="Q376" i="5"/>
  <c r="AI376" i="5" s="1"/>
  <c r="P376" i="5"/>
  <c r="AH376" i="5" s="1"/>
  <c r="O376" i="5"/>
  <c r="AG376" i="5" s="1"/>
  <c r="N376" i="5"/>
  <c r="AF376" i="5" s="1"/>
  <c r="M376" i="5"/>
  <c r="AE376" i="5" s="1"/>
  <c r="L376" i="5"/>
  <c r="AD376" i="5" s="1"/>
  <c r="K376" i="5"/>
  <c r="AC376" i="5" s="1"/>
  <c r="J376" i="5"/>
  <c r="AB376" i="5" s="1"/>
  <c r="I376" i="5"/>
  <c r="AA376" i="5" s="1"/>
  <c r="H376" i="5"/>
  <c r="Z376" i="5" s="1"/>
  <c r="G376" i="5"/>
  <c r="Y376" i="5" s="1"/>
  <c r="F376" i="5"/>
  <c r="X376" i="5" s="1"/>
  <c r="E376" i="5"/>
  <c r="W376" i="5" s="1"/>
  <c r="D376" i="5"/>
  <c r="V376" i="5" s="1"/>
  <c r="C376" i="5"/>
  <c r="U376" i="5" s="1"/>
  <c r="B376" i="5"/>
  <c r="T376" i="5" s="1"/>
  <c r="Q375" i="5"/>
  <c r="AI375" i="5" s="1"/>
  <c r="P375" i="5"/>
  <c r="AH375" i="5" s="1"/>
  <c r="O375" i="5"/>
  <c r="AG375" i="5" s="1"/>
  <c r="N375" i="5"/>
  <c r="AF375" i="5" s="1"/>
  <c r="M375" i="5"/>
  <c r="AE375" i="5" s="1"/>
  <c r="L375" i="5"/>
  <c r="AD375" i="5" s="1"/>
  <c r="K375" i="5"/>
  <c r="AC375" i="5" s="1"/>
  <c r="J375" i="5"/>
  <c r="AB375" i="5" s="1"/>
  <c r="I375" i="5"/>
  <c r="AA375" i="5" s="1"/>
  <c r="H375" i="5"/>
  <c r="Z375" i="5" s="1"/>
  <c r="G375" i="5"/>
  <c r="Y375" i="5" s="1"/>
  <c r="F375" i="5"/>
  <c r="X375" i="5" s="1"/>
  <c r="E375" i="5"/>
  <c r="W375" i="5" s="1"/>
  <c r="D375" i="5"/>
  <c r="V375" i="5" s="1"/>
  <c r="C375" i="5"/>
  <c r="U375" i="5" s="1"/>
  <c r="B375" i="5"/>
  <c r="T375" i="5" s="1"/>
  <c r="Q374" i="5"/>
  <c r="AI374" i="5" s="1"/>
  <c r="P374" i="5"/>
  <c r="AH374" i="5" s="1"/>
  <c r="O374" i="5"/>
  <c r="AG374" i="5" s="1"/>
  <c r="N374" i="5"/>
  <c r="AF374" i="5" s="1"/>
  <c r="M374" i="5"/>
  <c r="AE374" i="5" s="1"/>
  <c r="L374" i="5"/>
  <c r="AD374" i="5" s="1"/>
  <c r="K374" i="5"/>
  <c r="AC374" i="5" s="1"/>
  <c r="J374" i="5"/>
  <c r="AB374" i="5" s="1"/>
  <c r="I374" i="5"/>
  <c r="AA374" i="5" s="1"/>
  <c r="H374" i="5"/>
  <c r="Z374" i="5" s="1"/>
  <c r="G374" i="5"/>
  <c r="Y374" i="5" s="1"/>
  <c r="F374" i="5"/>
  <c r="X374" i="5" s="1"/>
  <c r="E374" i="5"/>
  <c r="W374" i="5" s="1"/>
  <c r="D374" i="5"/>
  <c r="V374" i="5" s="1"/>
  <c r="C374" i="5"/>
  <c r="U374" i="5" s="1"/>
  <c r="B374" i="5"/>
  <c r="T374" i="5" s="1"/>
  <c r="Q373" i="5"/>
  <c r="AI373" i="5" s="1"/>
  <c r="P373" i="5"/>
  <c r="AH373" i="5" s="1"/>
  <c r="O373" i="5"/>
  <c r="AG373" i="5" s="1"/>
  <c r="N373" i="5"/>
  <c r="AF373" i="5" s="1"/>
  <c r="M373" i="5"/>
  <c r="AE373" i="5" s="1"/>
  <c r="L373" i="5"/>
  <c r="K373" i="5"/>
  <c r="AC373" i="5" s="1"/>
  <c r="J373" i="5"/>
  <c r="AB373" i="5" s="1"/>
  <c r="I373" i="5"/>
  <c r="AA373" i="5" s="1"/>
  <c r="H373" i="5"/>
  <c r="Z373" i="5" s="1"/>
  <c r="G373" i="5"/>
  <c r="Y373" i="5" s="1"/>
  <c r="F373" i="5"/>
  <c r="X373" i="5" s="1"/>
  <c r="E373" i="5"/>
  <c r="W373" i="5" s="1"/>
  <c r="D373" i="5"/>
  <c r="V373" i="5" s="1"/>
  <c r="C373" i="5"/>
  <c r="U373" i="5" s="1"/>
  <c r="B373" i="5"/>
  <c r="T373" i="5" s="1"/>
  <c r="Q372" i="5"/>
  <c r="AI372" i="5" s="1"/>
  <c r="P372" i="5"/>
  <c r="AH372" i="5" s="1"/>
  <c r="O372" i="5"/>
  <c r="AG372" i="5" s="1"/>
  <c r="N372" i="5"/>
  <c r="AF372" i="5" s="1"/>
  <c r="M372" i="5"/>
  <c r="AE372" i="5" s="1"/>
  <c r="L372" i="5"/>
  <c r="AD372" i="5" s="1"/>
  <c r="K372" i="5"/>
  <c r="AC372" i="5" s="1"/>
  <c r="J372" i="5"/>
  <c r="AB372" i="5" s="1"/>
  <c r="I372" i="5"/>
  <c r="AA372" i="5" s="1"/>
  <c r="H372" i="5"/>
  <c r="Z372" i="5" s="1"/>
  <c r="G372" i="5"/>
  <c r="Y372" i="5" s="1"/>
  <c r="F372" i="5"/>
  <c r="X372" i="5" s="1"/>
  <c r="E372" i="5"/>
  <c r="W372" i="5" s="1"/>
  <c r="D372" i="5"/>
  <c r="V372" i="5" s="1"/>
  <c r="C372" i="5"/>
  <c r="U372" i="5" s="1"/>
  <c r="B372" i="5"/>
  <c r="T372" i="5" s="1"/>
  <c r="Q371" i="5"/>
  <c r="AI371" i="5" s="1"/>
  <c r="P371" i="5"/>
  <c r="O371" i="5"/>
  <c r="AG371" i="5" s="1"/>
  <c r="N371" i="5"/>
  <c r="AF371" i="5" s="1"/>
  <c r="M371" i="5"/>
  <c r="AE371" i="5" s="1"/>
  <c r="L371" i="5"/>
  <c r="AD371" i="5" s="1"/>
  <c r="K371" i="5"/>
  <c r="AC371" i="5" s="1"/>
  <c r="J371" i="5"/>
  <c r="AB371" i="5" s="1"/>
  <c r="I371" i="5"/>
  <c r="AA371" i="5" s="1"/>
  <c r="H371" i="5"/>
  <c r="Z371" i="5" s="1"/>
  <c r="G371" i="5"/>
  <c r="Y371" i="5" s="1"/>
  <c r="F371" i="5"/>
  <c r="X371" i="5" s="1"/>
  <c r="E371" i="5"/>
  <c r="W371" i="5" s="1"/>
  <c r="D371" i="5"/>
  <c r="V371" i="5" s="1"/>
  <c r="C371" i="5"/>
  <c r="U371" i="5" s="1"/>
  <c r="B371" i="5"/>
  <c r="T371" i="5" s="1"/>
  <c r="Q370" i="5"/>
  <c r="AI370" i="5" s="1"/>
  <c r="P370" i="5"/>
  <c r="AH370" i="5" s="1"/>
  <c r="O370" i="5"/>
  <c r="AG370" i="5" s="1"/>
  <c r="N370" i="5"/>
  <c r="AF370" i="5" s="1"/>
  <c r="M370" i="5"/>
  <c r="AE370" i="5" s="1"/>
  <c r="L370" i="5"/>
  <c r="AD370" i="5" s="1"/>
  <c r="K370" i="5"/>
  <c r="AC370" i="5" s="1"/>
  <c r="J370" i="5"/>
  <c r="AB370" i="5" s="1"/>
  <c r="I370" i="5"/>
  <c r="AA370" i="5" s="1"/>
  <c r="H370" i="5"/>
  <c r="Z370" i="5" s="1"/>
  <c r="G370" i="5"/>
  <c r="Y370" i="5" s="1"/>
  <c r="F370" i="5"/>
  <c r="X370" i="5" s="1"/>
  <c r="E370" i="5"/>
  <c r="W370" i="5" s="1"/>
  <c r="D370" i="5"/>
  <c r="V370" i="5" s="1"/>
  <c r="C370" i="5"/>
  <c r="U370" i="5" s="1"/>
  <c r="B370" i="5"/>
  <c r="Q369" i="5"/>
  <c r="AI369" i="5" s="1"/>
  <c r="P369" i="5"/>
  <c r="AH369" i="5" s="1"/>
  <c r="O369" i="5"/>
  <c r="AG369" i="5" s="1"/>
  <c r="N369" i="5"/>
  <c r="AF369" i="5" s="1"/>
  <c r="M369" i="5"/>
  <c r="AE369" i="5" s="1"/>
  <c r="L369" i="5"/>
  <c r="AD369" i="5" s="1"/>
  <c r="K369" i="5"/>
  <c r="AC369" i="5" s="1"/>
  <c r="J369" i="5"/>
  <c r="AB369" i="5" s="1"/>
  <c r="I369" i="5"/>
  <c r="AA369" i="5" s="1"/>
  <c r="H369" i="5"/>
  <c r="Z369" i="5" s="1"/>
  <c r="G369" i="5"/>
  <c r="Y369" i="5" s="1"/>
  <c r="F369" i="5"/>
  <c r="X369" i="5" s="1"/>
  <c r="E369" i="5"/>
  <c r="W369" i="5" s="1"/>
  <c r="D369" i="5"/>
  <c r="V369" i="5" s="1"/>
  <c r="C369" i="5"/>
  <c r="U369" i="5" s="1"/>
  <c r="B369" i="5"/>
  <c r="T369" i="5" s="1"/>
  <c r="Q368" i="5"/>
  <c r="AI368" i="5" s="1"/>
  <c r="P368" i="5"/>
  <c r="AH368" i="5" s="1"/>
  <c r="O368" i="5"/>
  <c r="AG368" i="5" s="1"/>
  <c r="N368" i="5"/>
  <c r="AF368" i="5" s="1"/>
  <c r="M368" i="5"/>
  <c r="AE368" i="5" s="1"/>
  <c r="L368" i="5"/>
  <c r="AD368" i="5" s="1"/>
  <c r="K368" i="5"/>
  <c r="AC368" i="5" s="1"/>
  <c r="J368" i="5"/>
  <c r="AB368" i="5" s="1"/>
  <c r="I368" i="5"/>
  <c r="AA368" i="5" s="1"/>
  <c r="H368" i="5"/>
  <c r="Z368" i="5" s="1"/>
  <c r="G368" i="5"/>
  <c r="Y368" i="5" s="1"/>
  <c r="F368" i="5"/>
  <c r="X368" i="5" s="1"/>
  <c r="E368" i="5"/>
  <c r="W368" i="5" s="1"/>
  <c r="D368" i="5"/>
  <c r="V368" i="5" s="1"/>
  <c r="C368" i="5"/>
  <c r="U368" i="5" s="1"/>
  <c r="B368" i="5"/>
  <c r="T368" i="5" s="1"/>
  <c r="Q367" i="5"/>
  <c r="AI367" i="5" s="1"/>
  <c r="P367" i="5"/>
  <c r="AH367" i="5" s="1"/>
  <c r="O367" i="5"/>
  <c r="AG367" i="5" s="1"/>
  <c r="N367" i="5"/>
  <c r="AF367" i="5" s="1"/>
  <c r="M367" i="5"/>
  <c r="AE367" i="5" s="1"/>
  <c r="L367" i="5"/>
  <c r="AD367" i="5" s="1"/>
  <c r="K367" i="5"/>
  <c r="AC367" i="5" s="1"/>
  <c r="J367" i="5"/>
  <c r="AB367" i="5" s="1"/>
  <c r="I367" i="5"/>
  <c r="AA367" i="5" s="1"/>
  <c r="H367" i="5"/>
  <c r="Z367" i="5" s="1"/>
  <c r="G367" i="5"/>
  <c r="Y367" i="5" s="1"/>
  <c r="F367" i="5"/>
  <c r="X367" i="5" s="1"/>
  <c r="E367" i="5"/>
  <c r="W367" i="5" s="1"/>
  <c r="D367" i="5"/>
  <c r="V367" i="5" s="1"/>
  <c r="C367" i="5"/>
  <c r="U367" i="5" s="1"/>
  <c r="B367" i="5"/>
  <c r="T367" i="5" s="1"/>
  <c r="Q366" i="5"/>
  <c r="AI366" i="5" s="1"/>
  <c r="P366" i="5"/>
  <c r="AH366" i="5" s="1"/>
  <c r="O366" i="5"/>
  <c r="AG366" i="5" s="1"/>
  <c r="N366" i="5"/>
  <c r="AF366" i="5" s="1"/>
  <c r="M366" i="5"/>
  <c r="AE366" i="5" s="1"/>
  <c r="L366" i="5"/>
  <c r="AD366" i="5" s="1"/>
  <c r="K366" i="5"/>
  <c r="AC366" i="5" s="1"/>
  <c r="J366" i="5"/>
  <c r="AB366" i="5" s="1"/>
  <c r="I366" i="5"/>
  <c r="AA366" i="5" s="1"/>
  <c r="H366" i="5"/>
  <c r="Z366" i="5" s="1"/>
  <c r="G366" i="5"/>
  <c r="Y366" i="5" s="1"/>
  <c r="F366" i="5"/>
  <c r="X366" i="5" s="1"/>
  <c r="E366" i="5"/>
  <c r="W366" i="5" s="1"/>
  <c r="D366" i="5"/>
  <c r="V366" i="5" s="1"/>
  <c r="C366" i="5"/>
  <c r="U366" i="5" s="1"/>
  <c r="B366" i="5"/>
  <c r="T366" i="5" s="1"/>
  <c r="Q365" i="5"/>
  <c r="AI365" i="5" s="1"/>
  <c r="P365" i="5"/>
  <c r="AH365" i="5" s="1"/>
  <c r="O365" i="5"/>
  <c r="AG365" i="5" s="1"/>
  <c r="N365" i="5"/>
  <c r="AF365" i="5" s="1"/>
  <c r="M365" i="5"/>
  <c r="AE365" i="5" s="1"/>
  <c r="L365" i="5"/>
  <c r="AD365" i="5" s="1"/>
  <c r="K365" i="5"/>
  <c r="AC365" i="5" s="1"/>
  <c r="J365" i="5"/>
  <c r="AB365" i="5" s="1"/>
  <c r="I365" i="5"/>
  <c r="AA365" i="5" s="1"/>
  <c r="H365" i="5"/>
  <c r="Z365" i="5" s="1"/>
  <c r="G365" i="5"/>
  <c r="Y365" i="5" s="1"/>
  <c r="F365" i="5"/>
  <c r="X365" i="5" s="1"/>
  <c r="E365" i="5"/>
  <c r="W365" i="5" s="1"/>
  <c r="D365" i="5"/>
  <c r="V365" i="5" s="1"/>
  <c r="C365" i="5"/>
  <c r="U365" i="5" s="1"/>
  <c r="B365" i="5"/>
  <c r="T365" i="5" s="1"/>
  <c r="Q364" i="5"/>
  <c r="AI364" i="5" s="1"/>
  <c r="P364" i="5"/>
  <c r="AH364" i="5" s="1"/>
  <c r="O364" i="5"/>
  <c r="AG364" i="5" s="1"/>
  <c r="N364" i="5"/>
  <c r="AF364" i="5" s="1"/>
  <c r="M364" i="5"/>
  <c r="AE364" i="5" s="1"/>
  <c r="L364" i="5"/>
  <c r="AD364" i="5" s="1"/>
  <c r="K364" i="5"/>
  <c r="AC364" i="5" s="1"/>
  <c r="J364" i="5"/>
  <c r="AB364" i="5" s="1"/>
  <c r="I364" i="5"/>
  <c r="AA364" i="5" s="1"/>
  <c r="H364" i="5"/>
  <c r="Z364" i="5" s="1"/>
  <c r="G364" i="5"/>
  <c r="Y364" i="5" s="1"/>
  <c r="F364" i="5"/>
  <c r="E364" i="5"/>
  <c r="W364" i="5" s="1"/>
  <c r="D364" i="5"/>
  <c r="V364" i="5" s="1"/>
  <c r="C364" i="5"/>
  <c r="U364" i="5" s="1"/>
  <c r="B364" i="5"/>
  <c r="T364" i="5" s="1"/>
  <c r="Q363" i="5"/>
  <c r="AI363" i="5" s="1"/>
  <c r="P363" i="5"/>
  <c r="AH363" i="5" s="1"/>
  <c r="O363" i="5"/>
  <c r="AG363" i="5" s="1"/>
  <c r="N363" i="5"/>
  <c r="AF363" i="5" s="1"/>
  <c r="M363" i="5"/>
  <c r="AE363" i="5" s="1"/>
  <c r="L363" i="5"/>
  <c r="AD363" i="5" s="1"/>
  <c r="K363" i="5"/>
  <c r="AC363" i="5" s="1"/>
  <c r="J363" i="5"/>
  <c r="AB363" i="5" s="1"/>
  <c r="I363" i="5"/>
  <c r="AA363" i="5" s="1"/>
  <c r="H363" i="5"/>
  <c r="Z363" i="5" s="1"/>
  <c r="G363" i="5"/>
  <c r="Y363" i="5" s="1"/>
  <c r="F363" i="5"/>
  <c r="X363" i="5" s="1"/>
  <c r="E363" i="5"/>
  <c r="D363" i="5"/>
  <c r="V363" i="5" s="1"/>
  <c r="C363" i="5"/>
  <c r="U363" i="5" s="1"/>
  <c r="B363" i="5"/>
  <c r="T363" i="5" s="1"/>
  <c r="Q362" i="5"/>
  <c r="AI362" i="5" s="1"/>
  <c r="P362" i="5"/>
  <c r="AH362" i="5" s="1"/>
  <c r="O362" i="5"/>
  <c r="AG362" i="5" s="1"/>
  <c r="N362" i="5"/>
  <c r="AF362" i="5" s="1"/>
  <c r="M362" i="5"/>
  <c r="AE362" i="5" s="1"/>
  <c r="L362" i="5"/>
  <c r="AD362" i="5" s="1"/>
  <c r="K362" i="5"/>
  <c r="AC362" i="5" s="1"/>
  <c r="J362" i="5"/>
  <c r="AB362" i="5" s="1"/>
  <c r="I362" i="5"/>
  <c r="AA362" i="5" s="1"/>
  <c r="H362" i="5"/>
  <c r="Z362" i="5" s="1"/>
  <c r="G362" i="5"/>
  <c r="Y362" i="5" s="1"/>
  <c r="F362" i="5"/>
  <c r="X362" i="5" s="1"/>
  <c r="E362" i="5"/>
  <c r="W362" i="5" s="1"/>
  <c r="D362" i="5"/>
  <c r="V362" i="5" s="1"/>
  <c r="C362" i="5"/>
  <c r="U362" i="5" s="1"/>
  <c r="B362" i="5"/>
  <c r="T362" i="5" s="1"/>
  <c r="Q361" i="5"/>
  <c r="AI361" i="5" s="1"/>
  <c r="P361" i="5"/>
  <c r="AH361" i="5" s="1"/>
  <c r="O361" i="5"/>
  <c r="AG361" i="5" s="1"/>
  <c r="N361" i="5"/>
  <c r="AF361" i="5" s="1"/>
  <c r="M361" i="5"/>
  <c r="AE361" i="5" s="1"/>
  <c r="L361" i="5"/>
  <c r="AD361" i="5" s="1"/>
  <c r="K361" i="5"/>
  <c r="AC361" i="5" s="1"/>
  <c r="J361" i="5"/>
  <c r="AB361" i="5" s="1"/>
  <c r="I361" i="5"/>
  <c r="AA361" i="5" s="1"/>
  <c r="H361" i="5"/>
  <c r="Z361" i="5" s="1"/>
  <c r="G361" i="5"/>
  <c r="Y361" i="5" s="1"/>
  <c r="F361" i="5"/>
  <c r="X361" i="5" s="1"/>
  <c r="E361" i="5"/>
  <c r="W361" i="5" s="1"/>
  <c r="D361" i="5"/>
  <c r="V361" i="5" s="1"/>
  <c r="C361" i="5"/>
  <c r="U361" i="5" s="1"/>
  <c r="B361" i="5"/>
  <c r="T361" i="5" s="1"/>
  <c r="Q360" i="5"/>
  <c r="AI360" i="5" s="1"/>
  <c r="P360" i="5"/>
  <c r="AH360" i="5" s="1"/>
  <c r="O360" i="5"/>
  <c r="AG360" i="5" s="1"/>
  <c r="N360" i="5"/>
  <c r="AF360" i="5" s="1"/>
  <c r="M360" i="5"/>
  <c r="AE360" i="5" s="1"/>
  <c r="L360" i="5"/>
  <c r="AD360" i="5" s="1"/>
  <c r="K360" i="5"/>
  <c r="AC360" i="5" s="1"/>
  <c r="J360" i="5"/>
  <c r="AB360" i="5" s="1"/>
  <c r="I360" i="5"/>
  <c r="AA360" i="5" s="1"/>
  <c r="H360" i="5"/>
  <c r="Z360" i="5" s="1"/>
  <c r="G360" i="5"/>
  <c r="Y360" i="5" s="1"/>
  <c r="F360" i="5"/>
  <c r="X360" i="5" s="1"/>
  <c r="E360" i="5"/>
  <c r="W360" i="5" s="1"/>
  <c r="D360" i="5"/>
  <c r="V360" i="5" s="1"/>
  <c r="C360" i="5"/>
  <c r="U360" i="5" s="1"/>
  <c r="B360" i="5"/>
  <c r="T360" i="5" s="1"/>
  <c r="Q359" i="5"/>
  <c r="AI359" i="5" s="1"/>
  <c r="P359" i="5"/>
  <c r="AH359" i="5" s="1"/>
  <c r="O359" i="5"/>
  <c r="AG359" i="5" s="1"/>
  <c r="N359" i="5"/>
  <c r="AF359" i="5" s="1"/>
  <c r="M359" i="5"/>
  <c r="L359" i="5"/>
  <c r="AD359" i="5" s="1"/>
  <c r="K359" i="5"/>
  <c r="AC359" i="5" s="1"/>
  <c r="J359" i="5"/>
  <c r="AB359" i="5" s="1"/>
  <c r="I359" i="5"/>
  <c r="AA359" i="5" s="1"/>
  <c r="H359" i="5"/>
  <c r="Z359" i="5" s="1"/>
  <c r="G359" i="5"/>
  <c r="Y359" i="5" s="1"/>
  <c r="F359" i="5"/>
  <c r="X359" i="5" s="1"/>
  <c r="E359" i="5"/>
  <c r="W359" i="5" s="1"/>
  <c r="D359" i="5"/>
  <c r="V359" i="5" s="1"/>
  <c r="C359" i="5"/>
  <c r="U359" i="5" s="1"/>
  <c r="B359" i="5"/>
  <c r="T359" i="5" s="1"/>
  <c r="Q358" i="5"/>
  <c r="AI358" i="5" s="1"/>
  <c r="P358" i="5"/>
  <c r="AH358" i="5" s="1"/>
  <c r="O358" i="5"/>
  <c r="AG358" i="5" s="1"/>
  <c r="N358" i="5"/>
  <c r="AF358" i="5" s="1"/>
  <c r="M358" i="5"/>
  <c r="AE358" i="5" s="1"/>
  <c r="L358" i="5"/>
  <c r="AD358" i="5" s="1"/>
  <c r="K358" i="5"/>
  <c r="AC358" i="5" s="1"/>
  <c r="J358" i="5"/>
  <c r="AB358" i="5" s="1"/>
  <c r="I358" i="5"/>
  <c r="AA358" i="5" s="1"/>
  <c r="H358" i="5"/>
  <c r="Z358" i="5" s="1"/>
  <c r="G358" i="5"/>
  <c r="Y358" i="5" s="1"/>
  <c r="F358" i="5"/>
  <c r="X358" i="5" s="1"/>
  <c r="E358" i="5"/>
  <c r="W358" i="5" s="1"/>
  <c r="D358" i="5"/>
  <c r="V358" i="5" s="1"/>
  <c r="C358" i="5"/>
  <c r="U358" i="5" s="1"/>
  <c r="B358" i="5"/>
  <c r="T358" i="5" s="1"/>
  <c r="Q357" i="5"/>
  <c r="AI357" i="5" s="1"/>
  <c r="P357" i="5"/>
  <c r="O357" i="5"/>
  <c r="N357" i="5"/>
  <c r="AF357" i="5" s="1"/>
  <c r="M357" i="5"/>
  <c r="AE357" i="5" s="1"/>
  <c r="L357" i="5"/>
  <c r="AD357" i="5" s="1"/>
  <c r="K357" i="5"/>
  <c r="AC357" i="5" s="1"/>
  <c r="J357" i="5"/>
  <c r="AB357" i="5" s="1"/>
  <c r="I357" i="5"/>
  <c r="AA357" i="5" s="1"/>
  <c r="H357" i="5"/>
  <c r="Z357" i="5" s="1"/>
  <c r="G357" i="5"/>
  <c r="Y357" i="5" s="1"/>
  <c r="F357" i="5"/>
  <c r="X357" i="5" s="1"/>
  <c r="E357" i="5"/>
  <c r="W357" i="5" s="1"/>
  <c r="D357" i="5"/>
  <c r="V357" i="5" s="1"/>
  <c r="C357" i="5"/>
  <c r="U357" i="5" s="1"/>
  <c r="B357" i="5"/>
  <c r="T357" i="5" s="1"/>
  <c r="Q356" i="5"/>
  <c r="AI356" i="5" s="1"/>
  <c r="P356" i="5"/>
  <c r="AH356" i="5" s="1"/>
  <c r="O356" i="5"/>
  <c r="AG356" i="5" s="1"/>
  <c r="N356" i="5"/>
  <c r="AF356" i="5" s="1"/>
  <c r="M356" i="5"/>
  <c r="AE356" i="5" s="1"/>
  <c r="L356" i="5"/>
  <c r="AD356" i="5" s="1"/>
  <c r="K356" i="5"/>
  <c r="AC356" i="5" s="1"/>
  <c r="J356" i="5"/>
  <c r="AB356" i="5" s="1"/>
  <c r="I356" i="5"/>
  <c r="AA356" i="5" s="1"/>
  <c r="H356" i="5"/>
  <c r="Z356" i="5" s="1"/>
  <c r="G356" i="5"/>
  <c r="Y356" i="5" s="1"/>
  <c r="F356" i="5"/>
  <c r="X356" i="5" s="1"/>
  <c r="E356" i="5"/>
  <c r="W356" i="5" s="1"/>
  <c r="D356" i="5"/>
  <c r="V356" i="5" s="1"/>
  <c r="C356" i="5"/>
  <c r="U356" i="5" s="1"/>
  <c r="B356" i="5"/>
  <c r="T356" i="5" s="1"/>
  <c r="Q355" i="5"/>
  <c r="AI355" i="5" s="1"/>
  <c r="P355" i="5"/>
  <c r="AH355" i="5" s="1"/>
  <c r="O355" i="5"/>
  <c r="AG355" i="5" s="1"/>
  <c r="N355" i="5"/>
  <c r="AF355" i="5" s="1"/>
  <c r="M355" i="5"/>
  <c r="AE355" i="5" s="1"/>
  <c r="L355" i="5"/>
  <c r="AD355" i="5" s="1"/>
  <c r="K355" i="5"/>
  <c r="AC355" i="5" s="1"/>
  <c r="J355" i="5"/>
  <c r="AB355" i="5" s="1"/>
  <c r="I355" i="5"/>
  <c r="AA355" i="5" s="1"/>
  <c r="H355" i="5"/>
  <c r="Z355" i="5" s="1"/>
  <c r="G355" i="5"/>
  <c r="Y355" i="5" s="1"/>
  <c r="F355" i="5"/>
  <c r="X355" i="5" s="1"/>
  <c r="E355" i="5"/>
  <c r="W355" i="5" s="1"/>
  <c r="D355" i="5"/>
  <c r="C355" i="5"/>
  <c r="U355" i="5" s="1"/>
  <c r="B355" i="5"/>
  <c r="T355" i="5" s="1"/>
  <c r="Q354" i="5"/>
  <c r="AI354" i="5" s="1"/>
  <c r="P354" i="5"/>
  <c r="AH354" i="5" s="1"/>
  <c r="O354" i="5"/>
  <c r="AG354" i="5" s="1"/>
  <c r="N354" i="5"/>
  <c r="AF354" i="5" s="1"/>
  <c r="M354" i="5"/>
  <c r="AE354" i="5" s="1"/>
  <c r="L354" i="5"/>
  <c r="AD354" i="5" s="1"/>
  <c r="K354" i="5"/>
  <c r="AC354" i="5" s="1"/>
  <c r="J354" i="5"/>
  <c r="AB354" i="5" s="1"/>
  <c r="I354" i="5"/>
  <c r="AA354" i="5" s="1"/>
  <c r="H354" i="5"/>
  <c r="G354" i="5"/>
  <c r="Y354" i="5" s="1"/>
  <c r="F354" i="5"/>
  <c r="X354" i="5" s="1"/>
  <c r="E354" i="5"/>
  <c r="W354" i="5" s="1"/>
  <c r="D354" i="5"/>
  <c r="V354" i="5" s="1"/>
  <c r="C354" i="5"/>
  <c r="U354" i="5" s="1"/>
  <c r="B354" i="5"/>
  <c r="T354" i="5" s="1"/>
  <c r="Q353" i="5"/>
  <c r="AI353" i="5" s="1"/>
  <c r="P353" i="5"/>
  <c r="AH353" i="5" s="1"/>
  <c r="O353" i="5"/>
  <c r="AG353" i="5" s="1"/>
  <c r="N353" i="5"/>
  <c r="AF353" i="5" s="1"/>
  <c r="M353" i="5"/>
  <c r="AE353" i="5" s="1"/>
  <c r="L353" i="5"/>
  <c r="AD353" i="5" s="1"/>
  <c r="K353" i="5"/>
  <c r="AC353" i="5" s="1"/>
  <c r="J353" i="5"/>
  <c r="AB353" i="5" s="1"/>
  <c r="I353" i="5"/>
  <c r="AA353" i="5" s="1"/>
  <c r="H353" i="5"/>
  <c r="Z353" i="5" s="1"/>
  <c r="G353" i="5"/>
  <c r="Y353" i="5" s="1"/>
  <c r="F353" i="5"/>
  <c r="X353" i="5" s="1"/>
  <c r="E353" i="5"/>
  <c r="W353" i="5" s="1"/>
  <c r="D353" i="5"/>
  <c r="V353" i="5" s="1"/>
  <c r="C353" i="5"/>
  <c r="U353" i="5" s="1"/>
  <c r="B353" i="5"/>
  <c r="T353" i="5" s="1"/>
  <c r="Q352" i="5"/>
  <c r="AI352" i="5" s="1"/>
  <c r="P352" i="5"/>
  <c r="AH352" i="5" s="1"/>
  <c r="O352" i="5"/>
  <c r="AG352" i="5" s="1"/>
  <c r="N352" i="5"/>
  <c r="AF352" i="5" s="1"/>
  <c r="M352" i="5"/>
  <c r="AE352" i="5" s="1"/>
  <c r="L352" i="5"/>
  <c r="AD352" i="5" s="1"/>
  <c r="K352" i="5"/>
  <c r="AC352" i="5" s="1"/>
  <c r="J352" i="5"/>
  <c r="AB352" i="5" s="1"/>
  <c r="I352" i="5"/>
  <c r="AA352" i="5" s="1"/>
  <c r="H352" i="5"/>
  <c r="Z352" i="5" s="1"/>
  <c r="G352" i="5"/>
  <c r="Y352" i="5" s="1"/>
  <c r="F352" i="5"/>
  <c r="X352" i="5" s="1"/>
  <c r="E352" i="5"/>
  <c r="W352" i="5" s="1"/>
  <c r="D352" i="5"/>
  <c r="V352" i="5" s="1"/>
  <c r="C352" i="5"/>
  <c r="U352" i="5" s="1"/>
  <c r="B352" i="5"/>
  <c r="T352" i="5" s="1"/>
  <c r="Q351" i="5"/>
  <c r="AI351" i="5" s="1"/>
  <c r="P351" i="5"/>
  <c r="AH351" i="5" s="1"/>
  <c r="O351" i="5"/>
  <c r="AG351" i="5" s="1"/>
  <c r="N351" i="5"/>
  <c r="AF351" i="5" s="1"/>
  <c r="M351" i="5"/>
  <c r="AE351" i="5" s="1"/>
  <c r="L351" i="5"/>
  <c r="AD351" i="5" s="1"/>
  <c r="K351" i="5"/>
  <c r="AC351" i="5" s="1"/>
  <c r="J351" i="5"/>
  <c r="AB351" i="5" s="1"/>
  <c r="I351" i="5"/>
  <c r="AA351" i="5" s="1"/>
  <c r="H351" i="5"/>
  <c r="Z351" i="5" s="1"/>
  <c r="G351" i="5"/>
  <c r="Y351" i="5" s="1"/>
  <c r="F351" i="5"/>
  <c r="X351" i="5" s="1"/>
  <c r="E351" i="5"/>
  <c r="W351" i="5" s="1"/>
  <c r="D351" i="5"/>
  <c r="V351" i="5" s="1"/>
  <c r="C351" i="5"/>
  <c r="U351" i="5" s="1"/>
  <c r="B351" i="5"/>
  <c r="T351" i="5" s="1"/>
  <c r="Q350" i="5"/>
  <c r="AI350" i="5" s="1"/>
  <c r="P350" i="5"/>
  <c r="AH350" i="5" s="1"/>
  <c r="O350" i="5"/>
  <c r="AG350" i="5" s="1"/>
  <c r="N350" i="5"/>
  <c r="AF350" i="5" s="1"/>
  <c r="M350" i="5"/>
  <c r="AE350" i="5" s="1"/>
  <c r="L350" i="5"/>
  <c r="K350" i="5"/>
  <c r="AC350" i="5" s="1"/>
  <c r="J350" i="5"/>
  <c r="AB350" i="5" s="1"/>
  <c r="I350" i="5"/>
  <c r="AA350" i="5" s="1"/>
  <c r="H350" i="5"/>
  <c r="Z350" i="5" s="1"/>
  <c r="G350" i="5"/>
  <c r="Y350" i="5" s="1"/>
  <c r="F350" i="5"/>
  <c r="X350" i="5" s="1"/>
  <c r="E350" i="5"/>
  <c r="W350" i="5" s="1"/>
  <c r="D350" i="5"/>
  <c r="V350" i="5" s="1"/>
  <c r="C350" i="5"/>
  <c r="U350" i="5" s="1"/>
  <c r="B350" i="5"/>
  <c r="T350" i="5" s="1"/>
  <c r="Q349" i="5"/>
  <c r="AI349" i="5" s="1"/>
  <c r="P349" i="5"/>
  <c r="AH349" i="5" s="1"/>
  <c r="O349" i="5"/>
  <c r="AG349" i="5" s="1"/>
  <c r="N349" i="5"/>
  <c r="AF349" i="5" s="1"/>
  <c r="M349" i="5"/>
  <c r="AE349" i="5" s="1"/>
  <c r="L349" i="5"/>
  <c r="AD349" i="5" s="1"/>
  <c r="K349" i="5"/>
  <c r="AC349" i="5" s="1"/>
  <c r="J349" i="5"/>
  <c r="AB349" i="5" s="1"/>
  <c r="I349" i="5"/>
  <c r="AA349" i="5" s="1"/>
  <c r="H349" i="5"/>
  <c r="Z349" i="5" s="1"/>
  <c r="G349" i="5"/>
  <c r="Y349" i="5" s="1"/>
  <c r="F349" i="5"/>
  <c r="X349" i="5" s="1"/>
  <c r="E349" i="5"/>
  <c r="W349" i="5" s="1"/>
  <c r="D349" i="5"/>
  <c r="C349" i="5"/>
  <c r="U349" i="5" s="1"/>
  <c r="B349" i="5"/>
  <c r="T349" i="5" s="1"/>
  <c r="Q348" i="5"/>
  <c r="AI348" i="5" s="1"/>
  <c r="P348" i="5"/>
  <c r="AH348" i="5" s="1"/>
  <c r="O348" i="5"/>
  <c r="AG348" i="5" s="1"/>
  <c r="N348" i="5"/>
  <c r="AF348" i="5" s="1"/>
  <c r="M348" i="5"/>
  <c r="AE348" i="5" s="1"/>
  <c r="L348" i="5"/>
  <c r="AD348" i="5" s="1"/>
  <c r="K348" i="5"/>
  <c r="AC348" i="5" s="1"/>
  <c r="J348" i="5"/>
  <c r="AB348" i="5" s="1"/>
  <c r="I348" i="5"/>
  <c r="AA348" i="5" s="1"/>
  <c r="H348" i="5"/>
  <c r="Z348" i="5" s="1"/>
  <c r="G348" i="5"/>
  <c r="Y348" i="5" s="1"/>
  <c r="F348" i="5"/>
  <c r="X348" i="5" s="1"/>
  <c r="E348" i="5"/>
  <c r="W348" i="5" s="1"/>
  <c r="D348" i="5"/>
  <c r="V348" i="5" s="1"/>
  <c r="C348" i="5"/>
  <c r="U348" i="5" s="1"/>
  <c r="B348" i="5"/>
  <c r="T348" i="5" s="1"/>
  <c r="Q347" i="5"/>
  <c r="AI347" i="5" s="1"/>
  <c r="P347" i="5"/>
  <c r="AH347" i="5" s="1"/>
  <c r="O347" i="5"/>
  <c r="AG347" i="5" s="1"/>
  <c r="N347" i="5"/>
  <c r="AF347" i="5" s="1"/>
  <c r="M347" i="5"/>
  <c r="AE347" i="5" s="1"/>
  <c r="L347" i="5"/>
  <c r="AD347" i="5" s="1"/>
  <c r="K347" i="5"/>
  <c r="AC347" i="5" s="1"/>
  <c r="J347" i="5"/>
  <c r="AB347" i="5" s="1"/>
  <c r="I347" i="5"/>
  <c r="AA347" i="5" s="1"/>
  <c r="H347" i="5"/>
  <c r="G347" i="5"/>
  <c r="Y347" i="5" s="1"/>
  <c r="F347" i="5"/>
  <c r="X347" i="5" s="1"/>
  <c r="E347" i="5"/>
  <c r="W347" i="5" s="1"/>
  <c r="D347" i="5"/>
  <c r="V347" i="5" s="1"/>
  <c r="C347" i="5"/>
  <c r="U347" i="5" s="1"/>
  <c r="B347" i="5"/>
  <c r="T347" i="5" s="1"/>
  <c r="Q346" i="5"/>
  <c r="AI346" i="5" s="1"/>
  <c r="P346" i="5"/>
  <c r="AH346" i="5" s="1"/>
  <c r="O346" i="5"/>
  <c r="AG346" i="5" s="1"/>
  <c r="N346" i="5"/>
  <c r="AF346" i="5" s="1"/>
  <c r="M346" i="5"/>
  <c r="AE346" i="5" s="1"/>
  <c r="L346" i="5"/>
  <c r="AD346" i="5" s="1"/>
  <c r="K346" i="5"/>
  <c r="AC346" i="5" s="1"/>
  <c r="J346" i="5"/>
  <c r="AB346" i="5" s="1"/>
  <c r="I346" i="5"/>
  <c r="AA346" i="5" s="1"/>
  <c r="H346" i="5"/>
  <c r="Z346" i="5" s="1"/>
  <c r="G346" i="5"/>
  <c r="Y346" i="5" s="1"/>
  <c r="F346" i="5"/>
  <c r="X346" i="5" s="1"/>
  <c r="E346" i="5"/>
  <c r="W346" i="5" s="1"/>
  <c r="D346" i="5"/>
  <c r="V346" i="5" s="1"/>
  <c r="C346" i="5"/>
  <c r="U346" i="5" s="1"/>
  <c r="B346" i="5"/>
  <c r="T346" i="5" s="1"/>
  <c r="Q345" i="5"/>
  <c r="AI345" i="5" s="1"/>
  <c r="P345" i="5"/>
  <c r="AH345" i="5" s="1"/>
  <c r="O345" i="5"/>
  <c r="AG345" i="5" s="1"/>
  <c r="N345" i="5"/>
  <c r="AF345" i="5" s="1"/>
  <c r="M345" i="5"/>
  <c r="AE345" i="5" s="1"/>
  <c r="L345" i="5"/>
  <c r="AD345" i="5" s="1"/>
  <c r="K345" i="5"/>
  <c r="AC345" i="5" s="1"/>
  <c r="J345" i="5"/>
  <c r="AB345" i="5" s="1"/>
  <c r="I345" i="5"/>
  <c r="AA345" i="5" s="1"/>
  <c r="H345" i="5"/>
  <c r="Z345" i="5" s="1"/>
  <c r="G345" i="5"/>
  <c r="Y345" i="5" s="1"/>
  <c r="F345" i="5"/>
  <c r="X345" i="5" s="1"/>
  <c r="E345" i="5"/>
  <c r="W345" i="5" s="1"/>
  <c r="D345" i="5"/>
  <c r="V345" i="5" s="1"/>
  <c r="C345" i="5"/>
  <c r="U345" i="5" s="1"/>
  <c r="B345" i="5"/>
  <c r="T345" i="5" s="1"/>
  <c r="Q344" i="5"/>
  <c r="AI344" i="5" s="1"/>
  <c r="P344" i="5"/>
  <c r="AH344" i="5" s="1"/>
  <c r="O344" i="5"/>
  <c r="AG344" i="5" s="1"/>
  <c r="N344" i="5"/>
  <c r="AF344" i="5" s="1"/>
  <c r="M344" i="5"/>
  <c r="AE344" i="5" s="1"/>
  <c r="L344" i="5"/>
  <c r="AD344" i="5" s="1"/>
  <c r="K344" i="5"/>
  <c r="AC344" i="5" s="1"/>
  <c r="J344" i="5"/>
  <c r="AB344" i="5" s="1"/>
  <c r="I344" i="5"/>
  <c r="AA344" i="5" s="1"/>
  <c r="H344" i="5"/>
  <c r="Z344" i="5" s="1"/>
  <c r="G344" i="5"/>
  <c r="Y344" i="5" s="1"/>
  <c r="F344" i="5"/>
  <c r="X344" i="5" s="1"/>
  <c r="E344" i="5"/>
  <c r="W344" i="5" s="1"/>
  <c r="D344" i="5"/>
  <c r="V344" i="5" s="1"/>
  <c r="C344" i="5"/>
  <c r="U344" i="5" s="1"/>
  <c r="B344" i="5"/>
  <c r="T344" i="5" s="1"/>
  <c r="Q343" i="5"/>
  <c r="AI343" i="5" s="1"/>
  <c r="P343" i="5"/>
  <c r="AH343" i="5" s="1"/>
  <c r="O343" i="5"/>
  <c r="AG343" i="5" s="1"/>
  <c r="N343" i="5"/>
  <c r="AF343" i="5" s="1"/>
  <c r="M343" i="5"/>
  <c r="AE343" i="5" s="1"/>
  <c r="L343" i="5"/>
  <c r="AD343" i="5" s="1"/>
  <c r="K343" i="5"/>
  <c r="AC343" i="5" s="1"/>
  <c r="J343" i="5"/>
  <c r="AB343" i="5" s="1"/>
  <c r="I343" i="5"/>
  <c r="AA343" i="5" s="1"/>
  <c r="H343" i="5"/>
  <c r="Z343" i="5" s="1"/>
  <c r="G343" i="5"/>
  <c r="Y343" i="5" s="1"/>
  <c r="F343" i="5"/>
  <c r="X343" i="5" s="1"/>
  <c r="E343" i="5"/>
  <c r="W343" i="5" s="1"/>
  <c r="D343" i="5"/>
  <c r="V343" i="5" s="1"/>
  <c r="C343" i="5"/>
  <c r="U343" i="5" s="1"/>
  <c r="B343" i="5"/>
  <c r="T343" i="5" s="1"/>
  <c r="Q342" i="5"/>
  <c r="AI342" i="5" s="1"/>
  <c r="P342" i="5"/>
  <c r="AH342" i="5" s="1"/>
  <c r="O342" i="5"/>
  <c r="AG342" i="5" s="1"/>
  <c r="N342" i="5"/>
  <c r="AF342" i="5" s="1"/>
  <c r="M342" i="5"/>
  <c r="AE342" i="5" s="1"/>
  <c r="L342" i="5"/>
  <c r="AD342" i="5" s="1"/>
  <c r="K342" i="5"/>
  <c r="AC342" i="5" s="1"/>
  <c r="J342" i="5"/>
  <c r="AB342" i="5" s="1"/>
  <c r="I342" i="5"/>
  <c r="AA342" i="5" s="1"/>
  <c r="H342" i="5"/>
  <c r="Z342" i="5" s="1"/>
  <c r="G342" i="5"/>
  <c r="Y342" i="5" s="1"/>
  <c r="F342" i="5"/>
  <c r="X342" i="5" s="1"/>
  <c r="E342" i="5"/>
  <c r="W342" i="5" s="1"/>
  <c r="D342" i="5"/>
  <c r="V342" i="5" s="1"/>
  <c r="C342" i="5"/>
  <c r="B342" i="5"/>
  <c r="T342" i="5" s="1"/>
  <c r="Q341" i="5"/>
  <c r="AI341" i="5" s="1"/>
  <c r="P341" i="5"/>
  <c r="AH341" i="5" s="1"/>
  <c r="O341" i="5"/>
  <c r="AG341" i="5" s="1"/>
  <c r="N341" i="5"/>
  <c r="AF341" i="5" s="1"/>
  <c r="M341" i="5"/>
  <c r="AE341" i="5" s="1"/>
  <c r="L341" i="5"/>
  <c r="AD341" i="5" s="1"/>
  <c r="K341" i="5"/>
  <c r="AC341" i="5" s="1"/>
  <c r="J341" i="5"/>
  <c r="AB341" i="5" s="1"/>
  <c r="I341" i="5"/>
  <c r="AA341" i="5" s="1"/>
  <c r="H341" i="5"/>
  <c r="Z341" i="5" s="1"/>
  <c r="G341" i="5"/>
  <c r="Y341" i="5" s="1"/>
  <c r="F341" i="5"/>
  <c r="X341" i="5" s="1"/>
  <c r="E341" i="5"/>
  <c r="W341" i="5" s="1"/>
  <c r="D341" i="5"/>
  <c r="V341" i="5" s="1"/>
  <c r="C341" i="5"/>
  <c r="U341" i="5" s="1"/>
  <c r="B341" i="5"/>
  <c r="T341" i="5" s="1"/>
  <c r="Q340" i="5"/>
  <c r="AI340" i="5" s="1"/>
  <c r="P340" i="5"/>
  <c r="AH340" i="5" s="1"/>
  <c r="O340" i="5"/>
  <c r="AG340" i="5" s="1"/>
  <c r="N340" i="5"/>
  <c r="AF340" i="5" s="1"/>
  <c r="M340" i="5"/>
  <c r="AE340" i="5" s="1"/>
  <c r="L340" i="5"/>
  <c r="AD340" i="5" s="1"/>
  <c r="K340" i="5"/>
  <c r="AC340" i="5" s="1"/>
  <c r="J340" i="5"/>
  <c r="AB340" i="5" s="1"/>
  <c r="I340" i="5"/>
  <c r="H340" i="5"/>
  <c r="Z340" i="5" s="1"/>
  <c r="G340" i="5"/>
  <c r="F340" i="5"/>
  <c r="X340" i="5" s="1"/>
  <c r="E340" i="5"/>
  <c r="W340" i="5" s="1"/>
  <c r="D340" i="5"/>
  <c r="V340" i="5" s="1"/>
  <c r="C340" i="5"/>
  <c r="U340" i="5" s="1"/>
  <c r="B340" i="5"/>
  <c r="T340" i="5" s="1"/>
  <c r="Q339" i="5"/>
  <c r="AI339" i="5" s="1"/>
  <c r="P339" i="5"/>
  <c r="AH339" i="5" s="1"/>
  <c r="O339" i="5"/>
  <c r="AG339" i="5" s="1"/>
  <c r="N339" i="5"/>
  <c r="AF339" i="5" s="1"/>
  <c r="M339" i="5"/>
  <c r="AE339" i="5" s="1"/>
  <c r="L339" i="5"/>
  <c r="AD339" i="5" s="1"/>
  <c r="K339" i="5"/>
  <c r="AC339" i="5" s="1"/>
  <c r="J339" i="5"/>
  <c r="AB339" i="5" s="1"/>
  <c r="I339" i="5"/>
  <c r="AA339" i="5" s="1"/>
  <c r="H339" i="5"/>
  <c r="Z339" i="5" s="1"/>
  <c r="G339" i="5"/>
  <c r="Y339" i="5" s="1"/>
  <c r="F339" i="5"/>
  <c r="X339" i="5" s="1"/>
  <c r="E339" i="5"/>
  <c r="W339" i="5" s="1"/>
  <c r="D339" i="5"/>
  <c r="V339" i="5" s="1"/>
  <c r="C339" i="5"/>
  <c r="U339" i="5" s="1"/>
  <c r="B339" i="5"/>
  <c r="T339" i="5" s="1"/>
  <c r="Q338" i="5"/>
  <c r="AI338" i="5" s="1"/>
  <c r="P338" i="5"/>
  <c r="AH338" i="5" s="1"/>
  <c r="O338" i="5"/>
  <c r="AG338" i="5" s="1"/>
  <c r="N338" i="5"/>
  <c r="AF338" i="5" s="1"/>
  <c r="M338" i="5"/>
  <c r="L338" i="5"/>
  <c r="AD338" i="5" s="1"/>
  <c r="K338" i="5"/>
  <c r="AC338" i="5" s="1"/>
  <c r="J338" i="5"/>
  <c r="AB338" i="5" s="1"/>
  <c r="I338" i="5"/>
  <c r="AA338" i="5" s="1"/>
  <c r="H338" i="5"/>
  <c r="Z338" i="5" s="1"/>
  <c r="G338" i="5"/>
  <c r="Y338" i="5" s="1"/>
  <c r="F338" i="5"/>
  <c r="X338" i="5" s="1"/>
  <c r="E338" i="5"/>
  <c r="W338" i="5" s="1"/>
  <c r="D338" i="5"/>
  <c r="V338" i="5" s="1"/>
  <c r="C338" i="5"/>
  <c r="U338" i="5" s="1"/>
  <c r="B338" i="5"/>
  <c r="T338" i="5" s="1"/>
  <c r="Q337" i="5"/>
  <c r="AI337" i="5" s="1"/>
  <c r="P337" i="5"/>
  <c r="AH337" i="5" s="1"/>
  <c r="O337" i="5"/>
  <c r="AG337" i="5" s="1"/>
  <c r="N337" i="5"/>
  <c r="AF337" i="5" s="1"/>
  <c r="M337" i="5"/>
  <c r="AE337" i="5" s="1"/>
  <c r="L337" i="5"/>
  <c r="AD337" i="5" s="1"/>
  <c r="K337" i="5"/>
  <c r="AC337" i="5" s="1"/>
  <c r="J337" i="5"/>
  <c r="AB337" i="5" s="1"/>
  <c r="I337" i="5"/>
  <c r="AA337" i="5" s="1"/>
  <c r="H337" i="5"/>
  <c r="Z337" i="5" s="1"/>
  <c r="G337" i="5"/>
  <c r="Y337" i="5" s="1"/>
  <c r="F337" i="5"/>
  <c r="X337" i="5" s="1"/>
  <c r="E337" i="5"/>
  <c r="W337" i="5" s="1"/>
  <c r="D337" i="5"/>
  <c r="V337" i="5" s="1"/>
  <c r="C337" i="5"/>
  <c r="U337" i="5" s="1"/>
  <c r="B337" i="5"/>
  <c r="T337" i="5" s="1"/>
  <c r="Q336" i="5"/>
  <c r="AI336" i="5" s="1"/>
  <c r="P336" i="5"/>
  <c r="AH336" i="5" s="1"/>
  <c r="O336" i="5"/>
  <c r="AG336" i="5" s="1"/>
  <c r="N336" i="5"/>
  <c r="AF336" i="5" s="1"/>
  <c r="M336" i="5"/>
  <c r="AE336" i="5" s="1"/>
  <c r="L336" i="5"/>
  <c r="AD336" i="5" s="1"/>
  <c r="K336" i="5"/>
  <c r="AC336" i="5" s="1"/>
  <c r="J336" i="5"/>
  <c r="AB336" i="5" s="1"/>
  <c r="I336" i="5"/>
  <c r="AA336" i="5" s="1"/>
  <c r="H336" i="5"/>
  <c r="Z336" i="5" s="1"/>
  <c r="G336" i="5"/>
  <c r="Y336" i="5" s="1"/>
  <c r="F336" i="5"/>
  <c r="X336" i="5" s="1"/>
  <c r="E336" i="5"/>
  <c r="W336" i="5" s="1"/>
  <c r="D336" i="5"/>
  <c r="V336" i="5" s="1"/>
  <c r="C336" i="5"/>
  <c r="U336" i="5" s="1"/>
  <c r="B336" i="5"/>
  <c r="T336" i="5" s="1"/>
  <c r="Q335" i="5"/>
  <c r="AI335" i="5" s="1"/>
  <c r="P335" i="5"/>
  <c r="AH335" i="5" s="1"/>
  <c r="O335" i="5"/>
  <c r="AG335" i="5" s="1"/>
  <c r="N335" i="5"/>
  <c r="AF335" i="5" s="1"/>
  <c r="M335" i="5"/>
  <c r="AE335" i="5" s="1"/>
  <c r="L335" i="5"/>
  <c r="AD335" i="5" s="1"/>
  <c r="K335" i="5"/>
  <c r="AC335" i="5" s="1"/>
  <c r="J335" i="5"/>
  <c r="AB335" i="5" s="1"/>
  <c r="I335" i="5"/>
  <c r="AA335" i="5" s="1"/>
  <c r="H335" i="5"/>
  <c r="Z335" i="5" s="1"/>
  <c r="G335" i="5"/>
  <c r="Y335" i="5" s="1"/>
  <c r="F335" i="5"/>
  <c r="X335" i="5" s="1"/>
  <c r="E335" i="5"/>
  <c r="W335" i="5" s="1"/>
  <c r="D335" i="5"/>
  <c r="V335" i="5" s="1"/>
  <c r="C335" i="5"/>
  <c r="B335" i="5"/>
  <c r="T335" i="5" s="1"/>
  <c r="Q334" i="5"/>
  <c r="AI334" i="5" s="1"/>
  <c r="P334" i="5"/>
  <c r="AH334" i="5" s="1"/>
  <c r="O334" i="5"/>
  <c r="AG334" i="5" s="1"/>
  <c r="N334" i="5"/>
  <c r="AF334" i="5" s="1"/>
  <c r="M334" i="5"/>
  <c r="AE334" i="5" s="1"/>
  <c r="L334" i="5"/>
  <c r="AD334" i="5" s="1"/>
  <c r="K334" i="5"/>
  <c r="AC334" i="5" s="1"/>
  <c r="J334" i="5"/>
  <c r="AB334" i="5" s="1"/>
  <c r="I334" i="5"/>
  <c r="AA334" i="5" s="1"/>
  <c r="H334" i="5"/>
  <c r="Z334" i="5" s="1"/>
  <c r="G334" i="5"/>
  <c r="Y334" i="5" s="1"/>
  <c r="F334" i="5"/>
  <c r="X334" i="5" s="1"/>
  <c r="E334" i="5"/>
  <c r="W334" i="5" s="1"/>
  <c r="D334" i="5"/>
  <c r="C334" i="5"/>
  <c r="U334" i="5" s="1"/>
  <c r="B334" i="5"/>
  <c r="T334" i="5" s="1"/>
  <c r="Q333" i="5"/>
  <c r="AI333" i="5" s="1"/>
  <c r="P333" i="5"/>
  <c r="AH333" i="5" s="1"/>
  <c r="O333" i="5"/>
  <c r="AG333" i="5" s="1"/>
  <c r="N333" i="5"/>
  <c r="AF333" i="5" s="1"/>
  <c r="M333" i="5"/>
  <c r="AE333" i="5" s="1"/>
  <c r="L333" i="5"/>
  <c r="AD333" i="5" s="1"/>
  <c r="K333" i="5"/>
  <c r="AC333" i="5" s="1"/>
  <c r="J333" i="5"/>
  <c r="AB333" i="5" s="1"/>
  <c r="I333" i="5"/>
  <c r="AA333" i="5" s="1"/>
  <c r="H333" i="5"/>
  <c r="G333" i="5"/>
  <c r="Y333" i="5" s="1"/>
  <c r="F333" i="5"/>
  <c r="X333" i="5" s="1"/>
  <c r="E333" i="5"/>
  <c r="W333" i="5" s="1"/>
  <c r="D333" i="5"/>
  <c r="V333" i="5" s="1"/>
  <c r="C333" i="5"/>
  <c r="U333" i="5" s="1"/>
  <c r="B333" i="5"/>
  <c r="T333" i="5" s="1"/>
  <c r="Q332" i="5"/>
  <c r="AI332" i="5" s="1"/>
  <c r="P332" i="5"/>
  <c r="AH332" i="5" s="1"/>
  <c r="O332" i="5"/>
  <c r="AG332" i="5" s="1"/>
  <c r="N332" i="5"/>
  <c r="AF332" i="5" s="1"/>
  <c r="M332" i="5"/>
  <c r="AE332" i="5" s="1"/>
  <c r="L332" i="5"/>
  <c r="AD332" i="5" s="1"/>
  <c r="K332" i="5"/>
  <c r="AC332" i="5" s="1"/>
  <c r="J332" i="5"/>
  <c r="AB332" i="5" s="1"/>
  <c r="I332" i="5"/>
  <c r="AA332" i="5" s="1"/>
  <c r="H332" i="5"/>
  <c r="Z332" i="5" s="1"/>
  <c r="G332" i="5"/>
  <c r="Y332" i="5" s="1"/>
  <c r="F332" i="5"/>
  <c r="X332" i="5" s="1"/>
  <c r="E332" i="5"/>
  <c r="W332" i="5" s="1"/>
  <c r="D332" i="5"/>
  <c r="V332" i="5" s="1"/>
  <c r="C332" i="5"/>
  <c r="U332" i="5" s="1"/>
  <c r="B332" i="5"/>
  <c r="T332" i="5" s="1"/>
  <c r="Q331" i="5"/>
  <c r="AI331" i="5" s="1"/>
  <c r="P331" i="5"/>
  <c r="AH331" i="5" s="1"/>
  <c r="O331" i="5"/>
  <c r="AG331" i="5" s="1"/>
  <c r="N331" i="5"/>
  <c r="AF331" i="5" s="1"/>
  <c r="M331" i="5"/>
  <c r="AE331" i="5" s="1"/>
  <c r="L331" i="5"/>
  <c r="AD331" i="5" s="1"/>
  <c r="K331" i="5"/>
  <c r="AC331" i="5" s="1"/>
  <c r="J331" i="5"/>
  <c r="AB331" i="5" s="1"/>
  <c r="I331" i="5"/>
  <c r="AA331" i="5" s="1"/>
  <c r="H331" i="5"/>
  <c r="G331" i="5"/>
  <c r="Y331" i="5" s="1"/>
  <c r="F331" i="5"/>
  <c r="X331" i="5" s="1"/>
  <c r="E331" i="5"/>
  <c r="D331" i="5"/>
  <c r="V331" i="5" s="1"/>
  <c r="C331" i="5"/>
  <c r="U331" i="5" s="1"/>
  <c r="B331" i="5"/>
  <c r="T331" i="5" s="1"/>
  <c r="Q330" i="5"/>
  <c r="P330" i="5"/>
  <c r="AH330" i="5" s="1"/>
  <c r="O330" i="5"/>
  <c r="AG330" i="5" s="1"/>
  <c r="N330" i="5"/>
  <c r="AF330" i="5" s="1"/>
  <c r="M330" i="5"/>
  <c r="AE330" i="5" s="1"/>
  <c r="L330" i="5"/>
  <c r="AD330" i="5" s="1"/>
  <c r="K330" i="5"/>
  <c r="AC330" i="5" s="1"/>
  <c r="J330" i="5"/>
  <c r="AB330" i="5" s="1"/>
  <c r="I330" i="5"/>
  <c r="AA330" i="5" s="1"/>
  <c r="H330" i="5"/>
  <c r="Z330" i="5" s="1"/>
  <c r="G330" i="5"/>
  <c r="Y330" i="5" s="1"/>
  <c r="F330" i="5"/>
  <c r="X330" i="5" s="1"/>
  <c r="E330" i="5"/>
  <c r="W330" i="5" s="1"/>
  <c r="D330" i="5"/>
  <c r="V330" i="5" s="1"/>
  <c r="C330" i="5"/>
  <c r="U330" i="5" s="1"/>
  <c r="B330" i="5"/>
  <c r="T330" i="5" s="1"/>
  <c r="Q329" i="5"/>
  <c r="AI329" i="5" s="1"/>
  <c r="P329" i="5"/>
  <c r="AH329" i="5" s="1"/>
  <c r="O329" i="5"/>
  <c r="AG329" i="5" s="1"/>
  <c r="N329" i="5"/>
  <c r="AF329" i="5" s="1"/>
  <c r="M329" i="5"/>
  <c r="AE329" i="5" s="1"/>
  <c r="L329" i="5"/>
  <c r="AD329" i="5" s="1"/>
  <c r="K329" i="5"/>
  <c r="AC329" i="5" s="1"/>
  <c r="J329" i="5"/>
  <c r="AB329" i="5" s="1"/>
  <c r="I329" i="5"/>
  <c r="AA329" i="5" s="1"/>
  <c r="H329" i="5"/>
  <c r="Z329" i="5" s="1"/>
  <c r="G329" i="5"/>
  <c r="Y329" i="5" s="1"/>
  <c r="F329" i="5"/>
  <c r="X329" i="5" s="1"/>
  <c r="E329" i="5"/>
  <c r="W329" i="5" s="1"/>
  <c r="D329" i="5"/>
  <c r="V329" i="5" s="1"/>
  <c r="C329" i="5"/>
  <c r="U329" i="5" s="1"/>
  <c r="B329" i="5"/>
  <c r="T329" i="5" s="1"/>
  <c r="Q328" i="5"/>
  <c r="AI328" i="5" s="1"/>
  <c r="P328" i="5"/>
  <c r="AH328" i="5" s="1"/>
  <c r="O328" i="5"/>
  <c r="AG328" i="5" s="1"/>
  <c r="N328" i="5"/>
  <c r="AF328" i="5" s="1"/>
  <c r="M328" i="5"/>
  <c r="AE328" i="5" s="1"/>
  <c r="L328" i="5"/>
  <c r="AD328" i="5" s="1"/>
  <c r="K328" i="5"/>
  <c r="AC328" i="5" s="1"/>
  <c r="J328" i="5"/>
  <c r="AB328" i="5" s="1"/>
  <c r="I328" i="5"/>
  <c r="AA328" i="5" s="1"/>
  <c r="H328" i="5"/>
  <c r="Z328" i="5" s="1"/>
  <c r="G328" i="5"/>
  <c r="Y328" i="5" s="1"/>
  <c r="F328" i="5"/>
  <c r="X328" i="5" s="1"/>
  <c r="E328" i="5"/>
  <c r="W328" i="5" s="1"/>
  <c r="D328" i="5"/>
  <c r="V328" i="5" s="1"/>
  <c r="C328" i="5"/>
  <c r="U328" i="5" s="1"/>
  <c r="B328" i="5"/>
  <c r="T328" i="5" s="1"/>
  <c r="Q327" i="5"/>
  <c r="AI327" i="5" s="1"/>
  <c r="P327" i="5"/>
  <c r="AH327" i="5" s="1"/>
  <c r="O327" i="5"/>
  <c r="AG327" i="5" s="1"/>
  <c r="N327" i="5"/>
  <c r="AF327" i="5" s="1"/>
  <c r="M327" i="5"/>
  <c r="AE327" i="5" s="1"/>
  <c r="L327" i="5"/>
  <c r="AD327" i="5" s="1"/>
  <c r="K327" i="5"/>
  <c r="AC327" i="5" s="1"/>
  <c r="J327" i="5"/>
  <c r="AB327" i="5" s="1"/>
  <c r="I327" i="5"/>
  <c r="AA327" i="5" s="1"/>
  <c r="H327" i="5"/>
  <c r="Z327" i="5" s="1"/>
  <c r="G327" i="5"/>
  <c r="Y327" i="5" s="1"/>
  <c r="F327" i="5"/>
  <c r="X327" i="5" s="1"/>
  <c r="E327" i="5"/>
  <c r="W327" i="5" s="1"/>
  <c r="D327" i="5"/>
  <c r="V327" i="5" s="1"/>
  <c r="C327" i="5"/>
  <c r="U327" i="5" s="1"/>
  <c r="B327" i="5"/>
  <c r="T327" i="5" s="1"/>
  <c r="Q326" i="5"/>
  <c r="AI326" i="5" s="1"/>
  <c r="P326" i="5"/>
  <c r="AH326" i="5" s="1"/>
  <c r="O326" i="5"/>
  <c r="AG326" i="5" s="1"/>
  <c r="N326" i="5"/>
  <c r="AF326" i="5" s="1"/>
  <c r="M326" i="5"/>
  <c r="AE326" i="5" s="1"/>
  <c r="L326" i="5"/>
  <c r="AD326" i="5" s="1"/>
  <c r="K326" i="5"/>
  <c r="AC326" i="5" s="1"/>
  <c r="J326" i="5"/>
  <c r="AB326" i="5" s="1"/>
  <c r="I326" i="5"/>
  <c r="AA326" i="5" s="1"/>
  <c r="H326" i="5"/>
  <c r="G326" i="5"/>
  <c r="Y326" i="5" s="1"/>
  <c r="F326" i="5"/>
  <c r="X326" i="5" s="1"/>
  <c r="E326" i="5"/>
  <c r="W326" i="5" s="1"/>
  <c r="D326" i="5"/>
  <c r="V326" i="5" s="1"/>
  <c r="C326" i="5"/>
  <c r="U326" i="5" s="1"/>
  <c r="B326" i="5"/>
  <c r="T326" i="5" s="1"/>
  <c r="Q325" i="5"/>
  <c r="AI325" i="5" s="1"/>
  <c r="P325" i="5"/>
  <c r="AH325" i="5" s="1"/>
  <c r="O325" i="5"/>
  <c r="AG325" i="5" s="1"/>
  <c r="N325" i="5"/>
  <c r="AF325" i="5" s="1"/>
  <c r="M325" i="5"/>
  <c r="AE325" i="5" s="1"/>
  <c r="L325" i="5"/>
  <c r="AD325" i="5" s="1"/>
  <c r="K325" i="5"/>
  <c r="AC325" i="5" s="1"/>
  <c r="J325" i="5"/>
  <c r="AB325" i="5" s="1"/>
  <c r="I325" i="5"/>
  <c r="AA325" i="5" s="1"/>
  <c r="H325" i="5"/>
  <c r="Z325" i="5" s="1"/>
  <c r="G325" i="5"/>
  <c r="Y325" i="5" s="1"/>
  <c r="F325" i="5"/>
  <c r="X325" i="5" s="1"/>
  <c r="E325" i="5"/>
  <c r="W325" i="5" s="1"/>
  <c r="D325" i="5"/>
  <c r="V325" i="5" s="1"/>
  <c r="C325" i="5"/>
  <c r="U325" i="5" s="1"/>
  <c r="B325" i="5"/>
  <c r="T325" i="5" s="1"/>
  <c r="Q324" i="5"/>
  <c r="AI324" i="5" s="1"/>
  <c r="P324" i="5"/>
  <c r="AH324" i="5" s="1"/>
  <c r="O324" i="5"/>
  <c r="AG324" i="5" s="1"/>
  <c r="N324" i="5"/>
  <c r="AF324" i="5" s="1"/>
  <c r="M324" i="5"/>
  <c r="AE324" i="5" s="1"/>
  <c r="L324" i="5"/>
  <c r="K324" i="5"/>
  <c r="AC324" i="5" s="1"/>
  <c r="J324" i="5"/>
  <c r="AB324" i="5" s="1"/>
  <c r="I324" i="5"/>
  <c r="AA324" i="5" s="1"/>
  <c r="H324" i="5"/>
  <c r="Z324" i="5" s="1"/>
  <c r="G324" i="5"/>
  <c r="Y324" i="5" s="1"/>
  <c r="F324" i="5"/>
  <c r="X324" i="5" s="1"/>
  <c r="E324" i="5"/>
  <c r="W324" i="5" s="1"/>
  <c r="D324" i="5"/>
  <c r="V324" i="5" s="1"/>
  <c r="C324" i="5"/>
  <c r="U324" i="5" s="1"/>
  <c r="B324" i="5"/>
  <c r="T324" i="5" s="1"/>
  <c r="Q323" i="5"/>
  <c r="AI323" i="5" s="1"/>
  <c r="P323" i="5"/>
  <c r="AH323" i="5" s="1"/>
  <c r="O323" i="5"/>
  <c r="AG323" i="5" s="1"/>
  <c r="N323" i="5"/>
  <c r="AF323" i="5" s="1"/>
  <c r="M323" i="5"/>
  <c r="AE323" i="5" s="1"/>
  <c r="L323" i="5"/>
  <c r="AD323" i="5" s="1"/>
  <c r="K323" i="5"/>
  <c r="AC323" i="5" s="1"/>
  <c r="J323" i="5"/>
  <c r="AB323" i="5" s="1"/>
  <c r="I323" i="5"/>
  <c r="AA323" i="5" s="1"/>
  <c r="H323" i="5"/>
  <c r="Z323" i="5" s="1"/>
  <c r="G323" i="5"/>
  <c r="Y323" i="5" s="1"/>
  <c r="F323" i="5"/>
  <c r="X323" i="5" s="1"/>
  <c r="E323" i="5"/>
  <c r="W323" i="5" s="1"/>
  <c r="D323" i="5"/>
  <c r="V323" i="5" s="1"/>
  <c r="C323" i="5"/>
  <c r="U323" i="5" s="1"/>
  <c r="B323" i="5"/>
  <c r="T323" i="5" s="1"/>
  <c r="Q322" i="5"/>
  <c r="P322" i="5"/>
  <c r="O322" i="5"/>
  <c r="N322" i="5"/>
  <c r="AF322" i="5" s="1"/>
  <c r="M322" i="5"/>
  <c r="AE322" i="5" s="1"/>
  <c r="L322" i="5"/>
  <c r="AD322" i="5" s="1"/>
  <c r="K322" i="5"/>
  <c r="AC322" i="5" s="1"/>
  <c r="J322" i="5"/>
  <c r="AB322" i="5" s="1"/>
  <c r="I322" i="5"/>
  <c r="AA322" i="5" s="1"/>
  <c r="H322" i="5"/>
  <c r="Z322" i="5" s="1"/>
  <c r="G322" i="5"/>
  <c r="Y322" i="5" s="1"/>
  <c r="F322" i="5"/>
  <c r="X322" i="5" s="1"/>
  <c r="E322" i="5"/>
  <c r="W322" i="5" s="1"/>
  <c r="D322" i="5"/>
  <c r="V322" i="5" s="1"/>
  <c r="C322" i="5"/>
  <c r="U322" i="5" s="1"/>
  <c r="B322" i="5"/>
  <c r="T322" i="5" s="1"/>
  <c r="Q321" i="5"/>
  <c r="AI321" i="5" s="1"/>
  <c r="P321" i="5"/>
  <c r="AH321" i="5" s="1"/>
  <c r="O321" i="5"/>
  <c r="AG321" i="5" s="1"/>
  <c r="N321" i="5"/>
  <c r="AF321" i="5" s="1"/>
  <c r="M321" i="5"/>
  <c r="AE321" i="5" s="1"/>
  <c r="L321" i="5"/>
  <c r="AD321" i="5" s="1"/>
  <c r="K321" i="5"/>
  <c r="AC321" i="5" s="1"/>
  <c r="J321" i="5"/>
  <c r="AB321" i="5" s="1"/>
  <c r="I321" i="5"/>
  <c r="AA321" i="5" s="1"/>
  <c r="H321" i="5"/>
  <c r="Z321" i="5" s="1"/>
  <c r="G321" i="5"/>
  <c r="Y321" i="5" s="1"/>
  <c r="F321" i="5"/>
  <c r="X321" i="5" s="1"/>
  <c r="E321" i="5"/>
  <c r="W321" i="5" s="1"/>
  <c r="D321" i="5"/>
  <c r="V321" i="5" s="1"/>
  <c r="C321" i="5"/>
  <c r="U321" i="5" s="1"/>
  <c r="B321" i="5"/>
  <c r="T321" i="5" s="1"/>
  <c r="Q320" i="5"/>
  <c r="AI320" i="5" s="1"/>
  <c r="P320" i="5"/>
  <c r="AH320" i="5" s="1"/>
  <c r="O320" i="5"/>
  <c r="AG320" i="5" s="1"/>
  <c r="N320" i="5"/>
  <c r="AF320" i="5" s="1"/>
  <c r="M320" i="5"/>
  <c r="AE320" i="5" s="1"/>
  <c r="L320" i="5"/>
  <c r="AD320" i="5" s="1"/>
  <c r="K320" i="5"/>
  <c r="AC320" i="5" s="1"/>
  <c r="J320" i="5"/>
  <c r="AB320" i="5" s="1"/>
  <c r="I320" i="5"/>
  <c r="AA320" i="5" s="1"/>
  <c r="H320" i="5"/>
  <c r="Z320" i="5" s="1"/>
  <c r="G320" i="5"/>
  <c r="Y320" i="5" s="1"/>
  <c r="F320" i="5"/>
  <c r="X320" i="5" s="1"/>
  <c r="E320" i="5"/>
  <c r="W320" i="5" s="1"/>
  <c r="D320" i="5"/>
  <c r="V320" i="5" s="1"/>
  <c r="C320" i="5"/>
  <c r="U320" i="5" s="1"/>
  <c r="B320" i="5"/>
  <c r="T320" i="5" s="1"/>
  <c r="Q319" i="5"/>
  <c r="AI319" i="5" s="1"/>
  <c r="P319" i="5"/>
  <c r="AH319" i="5" s="1"/>
  <c r="O319" i="5"/>
  <c r="AG319" i="5" s="1"/>
  <c r="N319" i="5"/>
  <c r="AF319" i="5" s="1"/>
  <c r="M319" i="5"/>
  <c r="AE319" i="5" s="1"/>
  <c r="L319" i="5"/>
  <c r="AD319" i="5" s="1"/>
  <c r="K319" i="5"/>
  <c r="AC319" i="5" s="1"/>
  <c r="J319" i="5"/>
  <c r="AB319" i="5" s="1"/>
  <c r="I319" i="5"/>
  <c r="H319" i="5"/>
  <c r="G319" i="5"/>
  <c r="F319" i="5"/>
  <c r="X319" i="5" s="1"/>
  <c r="E319" i="5"/>
  <c r="W319" i="5" s="1"/>
  <c r="D319" i="5"/>
  <c r="V319" i="5" s="1"/>
  <c r="C319" i="5"/>
  <c r="U319" i="5" s="1"/>
  <c r="B319" i="5"/>
  <c r="T319" i="5" s="1"/>
  <c r="Q318" i="5"/>
  <c r="P318" i="5"/>
  <c r="AH318" i="5" s="1"/>
  <c r="O318" i="5"/>
  <c r="AG318" i="5" s="1"/>
  <c r="N318" i="5"/>
  <c r="AF318" i="5" s="1"/>
  <c r="M318" i="5"/>
  <c r="AE318" i="5" s="1"/>
  <c r="L318" i="5"/>
  <c r="AD318" i="5" s="1"/>
  <c r="K318" i="5"/>
  <c r="AC318" i="5" s="1"/>
  <c r="J318" i="5"/>
  <c r="AB318" i="5" s="1"/>
  <c r="I318" i="5"/>
  <c r="AA318" i="5" s="1"/>
  <c r="H318" i="5"/>
  <c r="Z318" i="5" s="1"/>
  <c r="G318" i="5"/>
  <c r="Y318" i="5" s="1"/>
  <c r="F318" i="5"/>
  <c r="X318" i="5" s="1"/>
  <c r="E318" i="5"/>
  <c r="W318" i="5" s="1"/>
  <c r="D318" i="5"/>
  <c r="V318" i="5" s="1"/>
  <c r="C318" i="5"/>
  <c r="U318" i="5" s="1"/>
  <c r="B318" i="5"/>
  <c r="T318" i="5" s="1"/>
  <c r="Q317" i="5"/>
  <c r="AI317" i="5" s="1"/>
  <c r="P317" i="5"/>
  <c r="AH317" i="5" s="1"/>
  <c r="O317" i="5"/>
  <c r="AG317" i="5" s="1"/>
  <c r="N317" i="5"/>
  <c r="AF317" i="5" s="1"/>
  <c r="M317" i="5"/>
  <c r="AE317" i="5" s="1"/>
  <c r="L317" i="5"/>
  <c r="AD317" i="5" s="1"/>
  <c r="K317" i="5"/>
  <c r="AC317" i="5" s="1"/>
  <c r="J317" i="5"/>
  <c r="AB317" i="5" s="1"/>
  <c r="I317" i="5"/>
  <c r="AA317" i="5" s="1"/>
  <c r="H317" i="5"/>
  <c r="Z317" i="5" s="1"/>
  <c r="G317" i="5"/>
  <c r="Y317" i="5" s="1"/>
  <c r="F317" i="5"/>
  <c r="X317" i="5" s="1"/>
  <c r="E317" i="5"/>
  <c r="W317" i="5" s="1"/>
  <c r="D317" i="5"/>
  <c r="V317" i="5" s="1"/>
  <c r="C317" i="5"/>
  <c r="U317" i="5" s="1"/>
  <c r="B317" i="5"/>
  <c r="T317" i="5" s="1"/>
  <c r="Q316" i="5"/>
  <c r="AI316" i="5" s="1"/>
  <c r="P316" i="5"/>
  <c r="AH316" i="5" s="1"/>
  <c r="O316" i="5"/>
  <c r="AG316" i="5" s="1"/>
  <c r="N316" i="5"/>
  <c r="AF316" i="5" s="1"/>
  <c r="M316" i="5"/>
  <c r="AE316" i="5" s="1"/>
  <c r="L316" i="5"/>
  <c r="AD316" i="5" s="1"/>
  <c r="K316" i="5"/>
  <c r="AC316" i="5" s="1"/>
  <c r="J316" i="5"/>
  <c r="AB316" i="5" s="1"/>
  <c r="I316" i="5"/>
  <c r="AA316" i="5" s="1"/>
  <c r="H316" i="5"/>
  <c r="Z316" i="5" s="1"/>
  <c r="G316" i="5"/>
  <c r="Y316" i="5" s="1"/>
  <c r="F316" i="5"/>
  <c r="X316" i="5" s="1"/>
  <c r="E316" i="5"/>
  <c r="W316" i="5" s="1"/>
  <c r="D316" i="5"/>
  <c r="V316" i="5" s="1"/>
  <c r="C316" i="5"/>
  <c r="U316" i="5" s="1"/>
  <c r="B316" i="5"/>
  <c r="T316" i="5" s="1"/>
  <c r="Q315" i="5"/>
  <c r="AI315" i="5" s="1"/>
  <c r="P315" i="5"/>
  <c r="AH315" i="5" s="1"/>
  <c r="O315" i="5"/>
  <c r="AG315" i="5" s="1"/>
  <c r="N315" i="5"/>
  <c r="AF315" i="5" s="1"/>
  <c r="M315" i="5"/>
  <c r="AE315" i="5" s="1"/>
  <c r="L315" i="5"/>
  <c r="AD315" i="5" s="1"/>
  <c r="K315" i="5"/>
  <c r="AC315" i="5" s="1"/>
  <c r="J315" i="5"/>
  <c r="AB315" i="5" s="1"/>
  <c r="I315" i="5"/>
  <c r="AA315" i="5" s="1"/>
  <c r="H315" i="5"/>
  <c r="Z315" i="5" s="1"/>
  <c r="G315" i="5"/>
  <c r="Y315" i="5" s="1"/>
  <c r="F315" i="5"/>
  <c r="X315" i="5" s="1"/>
  <c r="E315" i="5"/>
  <c r="W315" i="5" s="1"/>
  <c r="D315" i="5"/>
  <c r="V315" i="5" s="1"/>
  <c r="C315" i="5"/>
  <c r="U315" i="5" s="1"/>
  <c r="B315" i="5"/>
  <c r="T315" i="5" s="1"/>
  <c r="Q314" i="5"/>
  <c r="AI314" i="5" s="1"/>
  <c r="P314" i="5"/>
  <c r="AH314" i="5" s="1"/>
  <c r="O314" i="5"/>
  <c r="AG314" i="5" s="1"/>
  <c r="N314" i="5"/>
  <c r="AF314" i="5" s="1"/>
  <c r="M314" i="5"/>
  <c r="AE314" i="5" s="1"/>
  <c r="L314" i="5"/>
  <c r="AD314" i="5" s="1"/>
  <c r="K314" i="5"/>
  <c r="AC314" i="5" s="1"/>
  <c r="J314" i="5"/>
  <c r="AB314" i="5" s="1"/>
  <c r="I314" i="5"/>
  <c r="AA314" i="5" s="1"/>
  <c r="H314" i="5"/>
  <c r="Z314" i="5" s="1"/>
  <c r="G314" i="5"/>
  <c r="Y314" i="5" s="1"/>
  <c r="F314" i="5"/>
  <c r="X314" i="5" s="1"/>
  <c r="E314" i="5"/>
  <c r="W314" i="5" s="1"/>
  <c r="D314" i="5"/>
  <c r="V314" i="5" s="1"/>
  <c r="C314" i="5"/>
  <c r="U314" i="5" s="1"/>
  <c r="B314" i="5"/>
  <c r="T314" i="5" s="1"/>
  <c r="Q313" i="5"/>
  <c r="AI313" i="5" s="1"/>
  <c r="P313" i="5"/>
  <c r="AH313" i="5" s="1"/>
  <c r="O313" i="5"/>
  <c r="AG313" i="5" s="1"/>
  <c r="N313" i="5"/>
  <c r="AF313" i="5" s="1"/>
  <c r="M313" i="5"/>
  <c r="AE313" i="5" s="1"/>
  <c r="L313" i="5"/>
  <c r="AD313" i="5" s="1"/>
  <c r="K313" i="5"/>
  <c r="AC313" i="5" s="1"/>
  <c r="J313" i="5"/>
  <c r="AB313" i="5" s="1"/>
  <c r="I313" i="5"/>
  <c r="AA313" i="5" s="1"/>
  <c r="H313" i="5"/>
  <c r="Z313" i="5" s="1"/>
  <c r="G313" i="5"/>
  <c r="Y313" i="5" s="1"/>
  <c r="F313" i="5"/>
  <c r="X313" i="5" s="1"/>
  <c r="E313" i="5"/>
  <c r="W313" i="5" s="1"/>
  <c r="D313" i="5"/>
  <c r="V313" i="5" s="1"/>
  <c r="C313" i="5"/>
  <c r="U313" i="5" s="1"/>
  <c r="B313" i="5"/>
  <c r="T313" i="5" s="1"/>
  <c r="Q312" i="5"/>
  <c r="AI312" i="5" s="1"/>
  <c r="P312" i="5"/>
  <c r="AH312" i="5" s="1"/>
  <c r="O312" i="5"/>
  <c r="AG312" i="5" s="1"/>
  <c r="N312" i="5"/>
  <c r="AF312" i="5" s="1"/>
  <c r="M312" i="5"/>
  <c r="AE312" i="5" s="1"/>
  <c r="L312" i="5"/>
  <c r="AD312" i="5" s="1"/>
  <c r="K312" i="5"/>
  <c r="AC312" i="5" s="1"/>
  <c r="J312" i="5"/>
  <c r="AB312" i="5" s="1"/>
  <c r="I312" i="5"/>
  <c r="AA312" i="5" s="1"/>
  <c r="H312" i="5"/>
  <c r="Z312" i="5" s="1"/>
  <c r="G312" i="5"/>
  <c r="Y312" i="5" s="1"/>
  <c r="F312" i="5"/>
  <c r="X312" i="5" s="1"/>
  <c r="E312" i="5"/>
  <c r="W312" i="5" s="1"/>
  <c r="D312" i="5"/>
  <c r="V312" i="5" s="1"/>
  <c r="C312" i="5"/>
  <c r="U312" i="5" s="1"/>
  <c r="B312" i="5"/>
  <c r="T312" i="5" s="1"/>
  <c r="Q311" i="5"/>
  <c r="AI311" i="5" s="1"/>
  <c r="P311" i="5"/>
  <c r="AH311" i="5" s="1"/>
  <c r="O311" i="5"/>
  <c r="AG311" i="5" s="1"/>
  <c r="N311" i="5"/>
  <c r="AF311" i="5" s="1"/>
  <c r="M311" i="5"/>
  <c r="AE311" i="5" s="1"/>
  <c r="L311" i="5"/>
  <c r="AD311" i="5" s="1"/>
  <c r="K311" i="5"/>
  <c r="AC311" i="5" s="1"/>
  <c r="J311" i="5"/>
  <c r="AB311" i="5" s="1"/>
  <c r="I311" i="5"/>
  <c r="AA311" i="5" s="1"/>
  <c r="H311" i="5"/>
  <c r="Z311" i="5" s="1"/>
  <c r="G311" i="5"/>
  <c r="Y311" i="5" s="1"/>
  <c r="F311" i="5"/>
  <c r="X311" i="5" s="1"/>
  <c r="E311" i="5"/>
  <c r="W311" i="5" s="1"/>
  <c r="D311" i="5"/>
  <c r="V311" i="5" s="1"/>
  <c r="C311" i="5"/>
  <c r="U311" i="5" s="1"/>
  <c r="B311" i="5"/>
  <c r="T311" i="5" s="1"/>
  <c r="Q310" i="5"/>
  <c r="AI310" i="5" s="1"/>
  <c r="P310" i="5"/>
  <c r="AH310" i="5" s="1"/>
  <c r="O310" i="5"/>
  <c r="AG310" i="5" s="1"/>
  <c r="N310" i="5"/>
  <c r="AF310" i="5" s="1"/>
  <c r="M310" i="5"/>
  <c r="AE310" i="5" s="1"/>
  <c r="L310" i="5"/>
  <c r="AD310" i="5" s="1"/>
  <c r="K310" i="5"/>
  <c r="AC310" i="5" s="1"/>
  <c r="J310" i="5"/>
  <c r="AB310" i="5" s="1"/>
  <c r="I310" i="5"/>
  <c r="AA310" i="5" s="1"/>
  <c r="H310" i="5"/>
  <c r="Z310" i="5" s="1"/>
  <c r="G310" i="5"/>
  <c r="Y310" i="5" s="1"/>
  <c r="F310" i="5"/>
  <c r="X310" i="5" s="1"/>
  <c r="E310" i="5"/>
  <c r="W310" i="5" s="1"/>
  <c r="D310" i="5"/>
  <c r="V310" i="5" s="1"/>
  <c r="C310" i="5"/>
  <c r="U310" i="5" s="1"/>
  <c r="B310" i="5"/>
  <c r="T310" i="5" s="1"/>
  <c r="Q309" i="5"/>
  <c r="AI309" i="5" s="1"/>
  <c r="P309" i="5"/>
  <c r="AH309" i="5" s="1"/>
  <c r="O309" i="5"/>
  <c r="AG309" i="5" s="1"/>
  <c r="N309" i="5"/>
  <c r="AF309" i="5" s="1"/>
  <c r="M309" i="5"/>
  <c r="AE309" i="5" s="1"/>
  <c r="L309" i="5"/>
  <c r="AD309" i="5" s="1"/>
  <c r="K309" i="5"/>
  <c r="AC309" i="5" s="1"/>
  <c r="J309" i="5"/>
  <c r="AB309" i="5" s="1"/>
  <c r="I309" i="5"/>
  <c r="AA309" i="5" s="1"/>
  <c r="H309" i="5"/>
  <c r="Z309" i="5" s="1"/>
  <c r="G309" i="5"/>
  <c r="Y309" i="5" s="1"/>
  <c r="F309" i="5"/>
  <c r="X309" i="5" s="1"/>
  <c r="E309" i="5"/>
  <c r="W309" i="5" s="1"/>
  <c r="D309" i="5"/>
  <c r="V309" i="5" s="1"/>
  <c r="C309" i="5"/>
  <c r="U309" i="5" s="1"/>
  <c r="B309" i="5"/>
  <c r="T309" i="5" s="1"/>
  <c r="Q308" i="5"/>
  <c r="AI308" i="5" s="1"/>
  <c r="P308" i="5"/>
  <c r="AH308" i="5" s="1"/>
  <c r="O308" i="5"/>
  <c r="AG308" i="5" s="1"/>
  <c r="N308" i="5"/>
  <c r="AF308" i="5" s="1"/>
  <c r="M308" i="5"/>
  <c r="AE308" i="5" s="1"/>
  <c r="L308" i="5"/>
  <c r="AD308" i="5" s="1"/>
  <c r="K308" i="5"/>
  <c r="AC308" i="5" s="1"/>
  <c r="J308" i="5"/>
  <c r="AB308" i="5" s="1"/>
  <c r="I308" i="5"/>
  <c r="AA308" i="5" s="1"/>
  <c r="H308" i="5"/>
  <c r="Z308" i="5" s="1"/>
  <c r="G308" i="5"/>
  <c r="Y308" i="5" s="1"/>
  <c r="F308" i="5"/>
  <c r="X308" i="5" s="1"/>
  <c r="E308" i="5"/>
  <c r="W308" i="5" s="1"/>
  <c r="D308" i="5"/>
  <c r="V308" i="5" s="1"/>
  <c r="C308" i="5"/>
  <c r="U308" i="5" s="1"/>
  <c r="B308" i="5"/>
  <c r="T308" i="5" s="1"/>
  <c r="Q307" i="5"/>
  <c r="AI307" i="5" s="1"/>
  <c r="P307" i="5"/>
  <c r="AH307" i="5" s="1"/>
  <c r="O307" i="5"/>
  <c r="AG307" i="5" s="1"/>
  <c r="N307" i="5"/>
  <c r="AF307" i="5" s="1"/>
  <c r="M307" i="5"/>
  <c r="AE307" i="5" s="1"/>
  <c r="L307" i="5"/>
  <c r="AD307" i="5" s="1"/>
  <c r="K307" i="5"/>
  <c r="AC307" i="5" s="1"/>
  <c r="J307" i="5"/>
  <c r="AB307" i="5" s="1"/>
  <c r="I307" i="5"/>
  <c r="AA307" i="5" s="1"/>
  <c r="H307" i="5"/>
  <c r="Z307" i="5" s="1"/>
  <c r="G307" i="5"/>
  <c r="Y307" i="5" s="1"/>
  <c r="F307" i="5"/>
  <c r="X307" i="5" s="1"/>
  <c r="E307" i="5"/>
  <c r="D307" i="5"/>
  <c r="C307" i="5"/>
  <c r="U307" i="5" s="1"/>
  <c r="B307" i="5"/>
  <c r="T307" i="5" s="1"/>
  <c r="Q306" i="5"/>
  <c r="AI306" i="5" s="1"/>
  <c r="P306" i="5"/>
  <c r="AH306" i="5" s="1"/>
  <c r="O306" i="5"/>
  <c r="AG306" i="5" s="1"/>
  <c r="N306" i="5"/>
  <c r="AF306" i="5" s="1"/>
  <c r="M306" i="5"/>
  <c r="AE306" i="5" s="1"/>
  <c r="L306" i="5"/>
  <c r="AD306" i="5" s="1"/>
  <c r="K306" i="5"/>
  <c r="AC306" i="5" s="1"/>
  <c r="J306" i="5"/>
  <c r="AB306" i="5" s="1"/>
  <c r="I306" i="5"/>
  <c r="AA306" i="5" s="1"/>
  <c r="H306" i="5"/>
  <c r="Z306" i="5" s="1"/>
  <c r="G306" i="5"/>
  <c r="Y306" i="5" s="1"/>
  <c r="F306" i="5"/>
  <c r="X306" i="5" s="1"/>
  <c r="E306" i="5"/>
  <c r="W306" i="5" s="1"/>
  <c r="D306" i="5"/>
  <c r="V306" i="5" s="1"/>
  <c r="C306" i="5"/>
  <c r="U306" i="5" s="1"/>
  <c r="B306" i="5"/>
  <c r="T306" i="5" s="1"/>
  <c r="Q305" i="5"/>
  <c r="AI305" i="5" s="1"/>
  <c r="P305" i="5"/>
  <c r="AH305" i="5" s="1"/>
  <c r="O305" i="5"/>
  <c r="AG305" i="5" s="1"/>
  <c r="N305" i="5"/>
  <c r="AF305" i="5" s="1"/>
  <c r="M305" i="5"/>
  <c r="AE305" i="5" s="1"/>
  <c r="L305" i="5"/>
  <c r="AD305" i="5" s="1"/>
  <c r="K305" i="5"/>
  <c r="AC305" i="5" s="1"/>
  <c r="J305" i="5"/>
  <c r="AB305" i="5" s="1"/>
  <c r="I305" i="5"/>
  <c r="H305" i="5"/>
  <c r="Z305" i="5" s="1"/>
  <c r="G305" i="5"/>
  <c r="Y305" i="5" s="1"/>
  <c r="F305" i="5"/>
  <c r="X305" i="5" s="1"/>
  <c r="E305" i="5"/>
  <c r="W305" i="5" s="1"/>
  <c r="D305" i="5"/>
  <c r="V305" i="5" s="1"/>
  <c r="C305" i="5"/>
  <c r="U305" i="5" s="1"/>
  <c r="B305" i="5"/>
  <c r="T305" i="5" s="1"/>
  <c r="Q304" i="5"/>
  <c r="AI304" i="5" s="1"/>
  <c r="P304" i="5"/>
  <c r="AH304" i="5" s="1"/>
  <c r="O304" i="5"/>
  <c r="AG304" i="5" s="1"/>
  <c r="N304" i="5"/>
  <c r="AF304" i="5" s="1"/>
  <c r="M304" i="5"/>
  <c r="AE304" i="5" s="1"/>
  <c r="L304" i="5"/>
  <c r="AD304" i="5" s="1"/>
  <c r="K304" i="5"/>
  <c r="AC304" i="5" s="1"/>
  <c r="J304" i="5"/>
  <c r="AB304" i="5" s="1"/>
  <c r="I304" i="5"/>
  <c r="AA304" i="5" s="1"/>
  <c r="H304" i="5"/>
  <c r="Z304" i="5" s="1"/>
  <c r="G304" i="5"/>
  <c r="Y304" i="5" s="1"/>
  <c r="F304" i="5"/>
  <c r="X304" i="5" s="1"/>
  <c r="E304" i="5"/>
  <c r="W304" i="5" s="1"/>
  <c r="D304" i="5"/>
  <c r="V304" i="5" s="1"/>
  <c r="C304" i="5"/>
  <c r="U304" i="5" s="1"/>
  <c r="B304" i="5"/>
  <c r="T304" i="5" s="1"/>
  <c r="Q303" i="5"/>
  <c r="AI303" i="5" s="1"/>
  <c r="P303" i="5"/>
  <c r="AH303" i="5" s="1"/>
  <c r="O303" i="5"/>
  <c r="AG303" i="5" s="1"/>
  <c r="N303" i="5"/>
  <c r="AF303" i="5" s="1"/>
  <c r="M303" i="5"/>
  <c r="AE303" i="5" s="1"/>
  <c r="L303" i="5"/>
  <c r="AD303" i="5" s="1"/>
  <c r="K303" i="5"/>
  <c r="AC303" i="5" s="1"/>
  <c r="J303" i="5"/>
  <c r="AB303" i="5" s="1"/>
  <c r="I303" i="5"/>
  <c r="AA303" i="5" s="1"/>
  <c r="H303" i="5"/>
  <c r="Z303" i="5" s="1"/>
  <c r="G303" i="5"/>
  <c r="Y303" i="5" s="1"/>
  <c r="F303" i="5"/>
  <c r="X303" i="5" s="1"/>
  <c r="E303" i="5"/>
  <c r="W303" i="5" s="1"/>
  <c r="D303" i="5"/>
  <c r="V303" i="5" s="1"/>
  <c r="C303" i="5"/>
  <c r="U303" i="5" s="1"/>
  <c r="B303" i="5"/>
  <c r="T303" i="5" s="1"/>
  <c r="Q302" i="5"/>
  <c r="AI302" i="5" s="1"/>
  <c r="P302" i="5"/>
  <c r="AH302" i="5" s="1"/>
  <c r="O302" i="5"/>
  <c r="AG302" i="5" s="1"/>
  <c r="N302" i="5"/>
  <c r="AF302" i="5" s="1"/>
  <c r="M302" i="5"/>
  <c r="AE302" i="5" s="1"/>
  <c r="L302" i="5"/>
  <c r="AD302" i="5" s="1"/>
  <c r="K302" i="5"/>
  <c r="AC302" i="5" s="1"/>
  <c r="J302" i="5"/>
  <c r="AB302" i="5" s="1"/>
  <c r="I302" i="5"/>
  <c r="AA302" i="5" s="1"/>
  <c r="H302" i="5"/>
  <c r="Z302" i="5" s="1"/>
  <c r="G302" i="5"/>
  <c r="Y302" i="5" s="1"/>
  <c r="F302" i="5"/>
  <c r="X302" i="5" s="1"/>
  <c r="E302" i="5"/>
  <c r="W302" i="5" s="1"/>
  <c r="D302" i="5"/>
  <c r="V302" i="5" s="1"/>
  <c r="C302" i="5"/>
  <c r="U302" i="5" s="1"/>
  <c r="B302" i="5"/>
  <c r="T302" i="5" s="1"/>
  <c r="Q301" i="5"/>
  <c r="AI301" i="5" s="1"/>
  <c r="P301" i="5"/>
  <c r="AH301" i="5" s="1"/>
  <c r="O301" i="5"/>
  <c r="AG301" i="5" s="1"/>
  <c r="N301" i="5"/>
  <c r="AF301" i="5" s="1"/>
  <c r="M301" i="5"/>
  <c r="AE301" i="5" s="1"/>
  <c r="L301" i="5"/>
  <c r="AD301" i="5" s="1"/>
  <c r="K301" i="5"/>
  <c r="AC301" i="5" s="1"/>
  <c r="J301" i="5"/>
  <c r="AB301" i="5" s="1"/>
  <c r="I301" i="5"/>
  <c r="AA301" i="5" s="1"/>
  <c r="H301" i="5"/>
  <c r="Z301" i="5" s="1"/>
  <c r="G301" i="5"/>
  <c r="Y301" i="5" s="1"/>
  <c r="F301" i="5"/>
  <c r="X301" i="5" s="1"/>
  <c r="E301" i="5"/>
  <c r="W301" i="5" s="1"/>
  <c r="D301" i="5"/>
  <c r="V301" i="5" s="1"/>
  <c r="C301" i="5"/>
  <c r="U301" i="5" s="1"/>
  <c r="B301" i="5"/>
  <c r="T301" i="5" s="1"/>
  <c r="Q300" i="5"/>
  <c r="AI300" i="5" s="1"/>
  <c r="P300" i="5"/>
  <c r="AH300" i="5" s="1"/>
  <c r="O300" i="5"/>
  <c r="AG300" i="5" s="1"/>
  <c r="N300" i="5"/>
  <c r="AF300" i="5" s="1"/>
  <c r="M300" i="5"/>
  <c r="AE300" i="5" s="1"/>
  <c r="L300" i="5"/>
  <c r="AD300" i="5" s="1"/>
  <c r="K300" i="5"/>
  <c r="AC300" i="5" s="1"/>
  <c r="J300" i="5"/>
  <c r="AB300" i="5" s="1"/>
  <c r="I300" i="5"/>
  <c r="AA300" i="5" s="1"/>
  <c r="H300" i="5"/>
  <c r="Z300" i="5" s="1"/>
  <c r="G300" i="5"/>
  <c r="Y300" i="5" s="1"/>
  <c r="F300" i="5"/>
  <c r="X300" i="5" s="1"/>
  <c r="E300" i="5"/>
  <c r="W300" i="5" s="1"/>
  <c r="D300" i="5"/>
  <c r="V300" i="5" s="1"/>
  <c r="C300" i="5"/>
  <c r="U300" i="5" s="1"/>
  <c r="B300" i="5"/>
  <c r="T300" i="5" s="1"/>
  <c r="Q299" i="5"/>
  <c r="AI299" i="5" s="1"/>
  <c r="P299" i="5"/>
  <c r="AH299" i="5" s="1"/>
  <c r="O299" i="5"/>
  <c r="AG299" i="5" s="1"/>
  <c r="N299" i="5"/>
  <c r="AF299" i="5" s="1"/>
  <c r="M299" i="5"/>
  <c r="AE299" i="5" s="1"/>
  <c r="L299" i="5"/>
  <c r="AD299" i="5" s="1"/>
  <c r="K299" i="5"/>
  <c r="AC299" i="5" s="1"/>
  <c r="J299" i="5"/>
  <c r="AB299" i="5" s="1"/>
  <c r="I299" i="5"/>
  <c r="AA299" i="5" s="1"/>
  <c r="H299" i="5"/>
  <c r="Z299" i="5" s="1"/>
  <c r="G299" i="5"/>
  <c r="Y299" i="5" s="1"/>
  <c r="F299" i="5"/>
  <c r="X299" i="5" s="1"/>
  <c r="E299" i="5"/>
  <c r="W299" i="5" s="1"/>
  <c r="D299" i="5"/>
  <c r="V299" i="5" s="1"/>
  <c r="C299" i="5"/>
  <c r="U299" i="5" s="1"/>
  <c r="B299" i="5"/>
  <c r="T299" i="5" s="1"/>
  <c r="Q298" i="5"/>
  <c r="AI298" i="5" s="1"/>
  <c r="P298" i="5"/>
  <c r="AH298" i="5" s="1"/>
  <c r="O298" i="5"/>
  <c r="AG298" i="5" s="1"/>
  <c r="N298" i="5"/>
  <c r="AF298" i="5" s="1"/>
  <c r="M298" i="5"/>
  <c r="AE298" i="5" s="1"/>
  <c r="L298" i="5"/>
  <c r="AD298" i="5" s="1"/>
  <c r="K298" i="5"/>
  <c r="AC298" i="5" s="1"/>
  <c r="J298" i="5"/>
  <c r="AB298" i="5" s="1"/>
  <c r="I298" i="5"/>
  <c r="H298" i="5"/>
  <c r="G298" i="5"/>
  <c r="F298" i="5"/>
  <c r="X298" i="5" s="1"/>
  <c r="E298" i="5"/>
  <c r="W298" i="5" s="1"/>
  <c r="D298" i="5"/>
  <c r="V298" i="5" s="1"/>
  <c r="C298" i="5"/>
  <c r="U298" i="5" s="1"/>
  <c r="B298" i="5"/>
  <c r="T298" i="5" s="1"/>
  <c r="Q297" i="5"/>
  <c r="AI297" i="5" s="1"/>
  <c r="P297" i="5"/>
  <c r="AH297" i="5" s="1"/>
  <c r="O297" i="5"/>
  <c r="AG297" i="5" s="1"/>
  <c r="N297" i="5"/>
  <c r="AF297" i="5" s="1"/>
  <c r="M297" i="5"/>
  <c r="AE297" i="5" s="1"/>
  <c r="L297" i="5"/>
  <c r="AD297" i="5" s="1"/>
  <c r="K297" i="5"/>
  <c r="AC297" i="5" s="1"/>
  <c r="J297" i="5"/>
  <c r="AB297" i="5" s="1"/>
  <c r="I297" i="5"/>
  <c r="AA297" i="5" s="1"/>
  <c r="H297" i="5"/>
  <c r="Z297" i="5" s="1"/>
  <c r="G297" i="5"/>
  <c r="Y297" i="5" s="1"/>
  <c r="F297" i="5"/>
  <c r="X297" i="5" s="1"/>
  <c r="E297" i="5"/>
  <c r="W297" i="5" s="1"/>
  <c r="D297" i="5"/>
  <c r="V297" i="5" s="1"/>
  <c r="C297" i="5"/>
  <c r="U297" i="5" s="1"/>
  <c r="B297" i="5"/>
  <c r="T297" i="5" s="1"/>
  <c r="Q296" i="5"/>
  <c r="AI296" i="5" s="1"/>
  <c r="P296" i="5"/>
  <c r="AH296" i="5" s="1"/>
  <c r="O296" i="5"/>
  <c r="AG296" i="5" s="1"/>
  <c r="N296" i="5"/>
  <c r="AF296" i="5" s="1"/>
  <c r="M296" i="5"/>
  <c r="AE296" i="5" s="1"/>
  <c r="L296" i="5"/>
  <c r="AD296" i="5" s="1"/>
  <c r="K296" i="5"/>
  <c r="AC296" i="5" s="1"/>
  <c r="J296" i="5"/>
  <c r="AB296" i="5" s="1"/>
  <c r="I296" i="5"/>
  <c r="AA296" i="5" s="1"/>
  <c r="H296" i="5"/>
  <c r="Z296" i="5" s="1"/>
  <c r="G296" i="5"/>
  <c r="Y296" i="5" s="1"/>
  <c r="F296" i="5"/>
  <c r="X296" i="5" s="1"/>
  <c r="E296" i="5"/>
  <c r="W296" i="5" s="1"/>
  <c r="D296" i="5"/>
  <c r="V296" i="5" s="1"/>
  <c r="C296" i="5"/>
  <c r="U296" i="5" s="1"/>
  <c r="B296" i="5"/>
  <c r="T296" i="5" s="1"/>
  <c r="Q295" i="5"/>
  <c r="AI295" i="5" s="1"/>
  <c r="P295" i="5"/>
  <c r="AH295" i="5" s="1"/>
  <c r="O295" i="5"/>
  <c r="AG295" i="5" s="1"/>
  <c r="N295" i="5"/>
  <c r="AF295" i="5" s="1"/>
  <c r="M295" i="5"/>
  <c r="AE295" i="5" s="1"/>
  <c r="L295" i="5"/>
  <c r="AD295" i="5" s="1"/>
  <c r="K295" i="5"/>
  <c r="AC295" i="5" s="1"/>
  <c r="J295" i="5"/>
  <c r="AB295" i="5" s="1"/>
  <c r="I295" i="5"/>
  <c r="AA295" i="5" s="1"/>
  <c r="H295" i="5"/>
  <c r="Z295" i="5" s="1"/>
  <c r="G295" i="5"/>
  <c r="Y295" i="5" s="1"/>
  <c r="F295" i="5"/>
  <c r="X295" i="5" s="1"/>
  <c r="E295" i="5"/>
  <c r="W295" i="5" s="1"/>
  <c r="D295" i="5"/>
  <c r="V295" i="5" s="1"/>
  <c r="C295" i="5"/>
  <c r="U295" i="5" s="1"/>
  <c r="B295" i="5"/>
  <c r="T295" i="5" s="1"/>
  <c r="Q294" i="5"/>
  <c r="AI294" i="5" s="1"/>
  <c r="P294" i="5"/>
  <c r="AH294" i="5" s="1"/>
  <c r="O294" i="5"/>
  <c r="AG294" i="5" s="1"/>
  <c r="N294" i="5"/>
  <c r="AF294" i="5" s="1"/>
  <c r="M294" i="5"/>
  <c r="AE294" i="5" s="1"/>
  <c r="L294" i="5"/>
  <c r="AD294" i="5" s="1"/>
  <c r="K294" i="5"/>
  <c r="AC294" i="5" s="1"/>
  <c r="J294" i="5"/>
  <c r="AB294" i="5" s="1"/>
  <c r="I294" i="5"/>
  <c r="AA294" i="5" s="1"/>
  <c r="H294" i="5"/>
  <c r="Z294" i="5" s="1"/>
  <c r="G294" i="5"/>
  <c r="Y294" i="5" s="1"/>
  <c r="F294" i="5"/>
  <c r="X294" i="5" s="1"/>
  <c r="E294" i="5"/>
  <c r="W294" i="5" s="1"/>
  <c r="D294" i="5"/>
  <c r="V294" i="5" s="1"/>
  <c r="C294" i="5"/>
  <c r="U294" i="5" s="1"/>
  <c r="B294" i="5"/>
  <c r="T294" i="5" s="1"/>
  <c r="Q293" i="5"/>
  <c r="AI293" i="5" s="1"/>
  <c r="P293" i="5"/>
  <c r="AH293" i="5" s="1"/>
  <c r="O293" i="5"/>
  <c r="AG293" i="5" s="1"/>
  <c r="N293" i="5"/>
  <c r="AF293" i="5" s="1"/>
  <c r="M293" i="5"/>
  <c r="AE293" i="5" s="1"/>
  <c r="L293" i="5"/>
  <c r="AD293" i="5" s="1"/>
  <c r="K293" i="5"/>
  <c r="AC293" i="5" s="1"/>
  <c r="J293" i="5"/>
  <c r="AB293" i="5" s="1"/>
  <c r="I293" i="5"/>
  <c r="AA293" i="5" s="1"/>
  <c r="H293" i="5"/>
  <c r="Z293" i="5" s="1"/>
  <c r="G293" i="5"/>
  <c r="Y293" i="5" s="1"/>
  <c r="F293" i="5"/>
  <c r="X293" i="5" s="1"/>
  <c r="E293" i="5"/>
  <c r="W293" i="5" s="1"/>
  <c r="D293" i="5"/>
  <c r="V293" i="5" s="1"/>
  <c r="C293" i="5"/>
  <c r="U293" i="5" s="1"/>
  <c r="B293" i="5"/>
  <c r="T293" i="5" s="1"/>
  <c r="Q292" i="5"/>
  <c r="AI292" i="5" s="1"/>
  <c r="P292" i="5"/>
  <c r="AH292" i="5" s="1"/>
  <c r="O292" i="5"/>
  <c r="AG292" i="5" s="1"/>
  <c r="N292" i="5"/>
  <c r="AF292" i="5" s="1"/>
  <c r="M292" i="5"/>
  <c r="AE292" i="5" s="1"/>
  <c r="L292" i="5"/>
  <c r="AD292" i="5" s="1"/>
  <c r="K292" i="5"/>
  <c r="AC292" i="5" s="1"/>
  <c r="J292" i="5"/>
  <c r="I292" i="5"/>
  <c r="AA292" i="5" s="1"/>
  <c r="H292" i="5"/>
  <c r="Z292" i="5" s="1"/>
  <c r="G292" i="5"/>
  <c r="Y292" i="5" s="1"/>
  <c r="F292" i="5"/>
  <c r="X292" i="5" s="1"/>
  <c r="E292" i="5"/>
  <c r="W292" i="5" s="1"/>
  <c r="D292" i="5"/>
  <c r="V292" i="5" s="1"/>
  <c r="C292" i="5"/>
  <c r="U292" i="5" s="1"/>
  <c r="B292" i="5"/>
  <c r="T292" i="5" s="1"/>
  <c r="Q291" i="5"/>
  <c r="AI291" i="5" s="1"/>
  <c r="P291" i="5"/>
  <c r="AH291" i="5" s="1"/>
  <c r="O291" i="5"/>
  <c r="AG291" i="5" s="1"/>
  <c r="N291" i="5"/>
  <c r="AF291" i="5" s="1"/>
  <c r="M291" i="5"/>
  <c r="AE291" i="5" s="1"/>
  <c r="L291" i="5"/>
  <c r="AD291" i="5" s="1"/>
  <c r="K291" i="5"/>
  <c r="AC291" i="5" s="1"/>
  <c r="J291" i="5"/>
  <c r="AB291" i="5" s="1"/>
  <c r="I291" i="5"/>
  <c r="AA291" i="5" s="1"/>
  <c r="H291" i="5"/>
  <c r="Z291" i="5" s="1"/>
  <c r="G291" i="5"/>
  <c r="Y291" i="5" s="1"/>
  <c r="F291" i="5"/>
  <c r="X291" i="5" s="1"/>
  <c r="E291" i="5"/>
  <c r="W291" i="5" s="1"/>
  <c r="D291" i="5"/>
  <c r="C291" i="5"/>
  <c r="U291" i="5" s="1"/>
  <c r="B291" i="5"/>
  <c r="T291" i="5" s="1"/>
  <c r="Q290" i="5"/>
  <c r="AI290" i="5" s="1"/>
  <c r="P290" i="5"/>
  <c r="AH290" i="5" s="1"/>
  <c r="O290" i="5"/>
  <c r="AG290" i="5" s="1"/>
  <c r="N290" i="5"/>
  <c r="AF290" i="5" s="1"/>
  <c r="M290" i="5"/>
  <c r="AE290" i="5" s="1"/>
  <c r="L290" i="5"/>
  <c r="AD290" i="5" s="1"/>
  <c r="K290" i="5"/>
  <c r="AC290" i="5" s="1"/>
  <c r="J290" i="5"/>
  <c r="AB290" i="5" s="1"/>
  <c r="I290" i="5"/>
  <c r="AA290" i="5" s="1"/>
  <c r="H290" i="5"/>
  <c r="Z290" i="5" s="1"/>
  <c r="G290" i="5"/>
  <c r="Y290" i="5" s="1"/>
  <c r="F290" i="5"/>
  <c r="X290" i="5" s="1"/>
  <c r="E290" i="5"/>
  <c r="W290" i="5" s="1"/>
  <c r="D290" i="5"/>
  <c r="V290" i="5" s="1"/>
  <c r="C290" i="5"/>
  <c r="U290" i="5" s="1"/>
  <c r="B290" i="5"/>
  <c r="T290" i="5" s="1"/>
  <c r="Q289" i="5"/>
  <c r="AI289" i="5" s="1"/>
  <c r="P289" i="5"/>
  <c r="AH289" i="5" s="1"/>
  <c r="O289" i="5"/>
  <c r="AG289" i="5" s="1"/>
  <c r="N289" i="5"/>
  <c r="AF289" i="5" s="1"/>
  <c r="M289" i="5"/>
  <c r="AE289" i="5" s="1"/>
  <c r="L289" i="5"/>
  <c r="K289" i="5"/>
  <c r="AC289" i="5" s="1"/>
  <c r="J289" i="5"/>
  <c r="AB289" i="5" s="1"/>
  <c r="I289" i="5"/>
  <c r="AA289" i="5" s="1"/>
  <c r="H289" i="5"/>
  <c r="Z289" i="5" s="1"/>
  <c r="G289" i="5"/>
  <c r="Y289" i="5" s="1"/>
  <c r="F289" i="5"/>
  <c r="X289" i="5" s="1"/>
  <c r="E289" i="5"/>
  <c r="W289" i="5" s="1"/>
  <c r="D289" i="5"/>
  <c r="V289" i="5" s="1"/>
  <c r="C289" i="5"/>
  <c r="U289" i="5" s="1"/>
  <c r="B289" i="5"/>
  <c r="T289" i="5" s="1"/>
  <c r="Q288" i="5"/>
  <c r="AI288" i="5" s="1"/>
  <c r="P288" i="5"/>
  <c r="AH288" i="5" s="1"/>
  <c r="O288" i="5"/>
  <c r="AG288" i="5" s="1"/>
  <c r="N288" i="5"/>
  <c r="AF288" i="5" s="1"/>
  <c r="M288" i="5"/>
  <c r="AE288" i="5" s="1"/>
  <c r="L288" i="5"/>
  <c r="AD288" i="5" s="1"/>
  <c r="K288" i="5"/>
  <c r="AC288" i="5" s="1"/>
  <c r="J288" i="5"/>
  <c r="AB288" i="5" s="1"/>
  <c r="I288" i="5"/>
  <c r="AA288" i="5" s="1"/>
  <c r="H288" i="5"/>
  <c r="Z288" i="5" s="1"/>
  <c r="G288" i="5"/>
  <c r="Y288" i="5" s="1"/>
  <c r="F288" i="5"/>
  <c r="X288" i="5" s="1"/>
  <c r="E288" i="5"/>
  <c r="W288" i="5" s="1"/>
  <c r="D288" i="5"/>
  <c r="V288" i="5" s="1"/>
  <c r="C288" i="5"/>
  <c r="U288" i="5" s="1"/>
  <c r="B288" i="5"/>
  <c r="T288" i="5" s="1"/>
  <c r="Q287" i="5"/>
  <c r="AI287" i="5" s="1"/>
  <c r="P287" i="5"/>
  <c r="AH287" i="5" s="1"/>
  <c r="O287" i="5"/>
  <c r="AG287" i="5" s="1"/>
  <c r="N287" i="5"/>
  <c r="AF287" i="5" s="1"/>
  <c r="M287" i="5"/>
  <c r="AE287" i="5" s="1"/>
  <c r="L287" i="5"/>
  <c r="AD287" i="5" s="1"/>
  <c r="K287" i="5"/>
  <c r="AC287" i="5" s="1"/>
  <c r="J287" i="5"/>
  <c r="AB287" i="5" s="1"/>
  <c r="I287" i="5"/>
  <c r="AA287" i="5" s="1"/>
  <c r="H287" i="5"/>
  <c r="Z287" i="5" s="1"/>
  <c r="G287" i="5"/>
  <c r="Y287" i="5" s="1"/>
  <c r="F287" i="5"/>
  <c r="X287" i="5" s="1"/>
  <c r="E287" i="5"/>
  <c r="W287" i="5" s="1"/>
  <c r="D287" i="5"/>
  <c r="V287" i="5" s="1"/>
  <c r="C287" i="5"/>
  <c r="U287" i="5" s="1"/>
  <c r="B287" i="5"/>
  <c r="T287" i="5" s="1"/>
  <c r="Q286" i="5"/>
  <c r="AI286" i="5" s="1"/>
  <c r="P286" i="5"/>
  <c r="AH286" i="5" s="1"/>
  <c r="O286" i="5"/>
  <c r="AG286" i="5" s="1"/>
  <c r="N286" i="5"/>
  <c r="AF286" i="5" s="1"/>
  <c r="M286" i="5"/>
  <c r="AE286" i="5" s="1"/>
  <c r="L286" i="5"/>
  <c r="AD286" i="5" s="1"/>
  <c r="K286" i="5"/>
  <c r="AC286" i="5" s="1"/>
  <c r="J286" i="5"/>
  <c r="AB286" i="5" s="1"/>
  <c r="I286" i="5"/>
  <c r="AA286" i="5" s="1"/>
  <c r="H286" i="5"/>
  <c r="Z286" i="5" s="1"/>
  <c r="G286" i="5"/>
  <c r="Y286" i="5" s="1"/>
  <c r="F286" i="5"/>
  <c r="X286" i="5" s="1"/>
  <c r="E286" i="5"/>
  <c r="D286" i="5"/>
  <c r="V286" i="5" s="1"/>
  <c r="C286" i="5"/>
  <c r="U286" i="5" s="1"/>
  <c r="B286" i="5"/>
  <c r="T286" i="5" s="1"/>
  <c r="Q285" i="5"/>
  <c r="AI285" i="5" s="1"/>
  <c r="P285" i="5"/>
  <c r="AH285" i="5" s="1"/>
  <c r="O285" i="5"/>
  <c r="AG285" i="5" s="1"/>
  <c r="N285" i="5"/>
  <c r="AF285" i="5" s="1"/>
  <c r="M285" i="5"/>
  <c r="AE285" i="5" s="1"/>
  <c r="L285" i="5"/>
  <c r="AD285" i="5" s="1"/>
  <c r="K285" i="5"/>
  <c r="AC285" i="5" s="1"/>
  <c r="J285" i="5"/>
  <c r="AB285" i="5" s="1"/>
  <c r="I285" i="5"/>
  <c r="AA285" i="5" s="1"/>
  <c r="H285" i="5"/>
  <c r="Z285" i="5" s="1"/>
  <c r="G285" i="5"/>
  <c r="Y285" i="5" s="1"/>
  <c r="F285" i="5"/>
  <c r="X285" i="5" s="1"/>
  <c r="E285" i="5"/>
  <c r="W285" i="5" s="1"/>
  <c r="D285" i="5"/>
  <c r="V285" i="5" s="1"/>
  <c r="C285" i="5"/>
  <c r="U285" i="5" s="1"/>
  <c r="B285" i="5"/>
  <c r="T285" i="5" s="1"/>
  <c r="Q284" i="5"/>
  <c r="AI284" i="5" s="1"/>
  <c r="P284" i="5"/>
  <c r="AH284" i="5" s="1"/>
  <c r="O284" i="5"/>
  <c r="AG284" i="5" s="1"/>
  <c r="N284" i="5"/>
  <c r="AF284" i="5" s="1"/>
  <c r="M284" i="5"/>
  <c r="AE284" i="5" s="1"/>
  <c r="L284" i="5"/>
  <c r="AD284" i="5" s="1"/>
  <c r="K284" i="5"/>
  <c r="AC284" i="5" s="1"/>
  <c r="J284" i="5"/>
  <c r="AB284" i="5" s="1"/>
  <c r="I284" i="5"/>
  <c r="AA284" i="5" s="1"/>
  <c r="H284" i="5"/>
  <c r="Z284" i="5" s="1"/>
  <c r="G284" i="5"/>
  <c r="Y284" i="5" s="1"/>
  <c r="F284" i="5"/>
  <c r="X284" i="5" s="1"/>
  <c r="E284" i="5"/>
  <c r="W284" i="5" s="1"/>
  <c r="D284" i="5"/>
  <c r="V284" i="5" s="1"/>
  <c r="C284" i="5"/>
  <c r="U284" i="5" s="1"/>
  <c r="B284" i="5"/>
  <c r="T284" i="5" s="1"/>
  <c r="Q283" i="5"/>
  <c r="AI283" i="5" s="1"/>
  <c r="P283" i="5"/>
  <c r="AH283" i="5" s="1"/>
  <c r="O283" i="5"/>
  <c r="AG283" i="5" s="1"/>
  <c r="N283" i="5"/>
  <c r="AF283" i="5" s="1"/>
  <c r="M283" i="5"/>
  <c r="AE283" i="5" s="1"/>
  <c r="L283" i="5"/>
  <c r="AD283" i="5" s="1"/>
  <c r="K283" i="5"/>
  <c r="AC283" i="5" s="1"/>
  <c r="J283" i="5"/>
  <c r="AB283" i="5" s="1"/>
  <c r="I283" i="5"/>
  <c r="AA283" i="5" s="1"/>
  <c r="H283" i="5"/>
  <c r="Z283" i="5" s="1"/>
  <c r="G283" i="5"/>
  <c r="Y283" i="5" s="1"/>
  <c r="F283" i="5"/>
  <c r="X283" i="5" s="1"/>
  <c r="E283" i="5"/>
  <c r="W283" i="5" s="1"/>
  <c r="D283" i="5"/>
  <c r="V283" i="5" s="1"/>
  <c r="C283" i="5"/>
  <c r="U283" i="5" s="1"/>
  <c r="B283" i="5"/>
  <c r="T283" i="5" s="1"/>
  <c r="Q282" i="5"/>
  <c r="AI282" i="5" s="1"/>
  <c r="P282" i="5"/>
  <c r="AH282" i="5" s="1"/>
  <c r="O282" i="5"/>
  <c r="AG282" i="5" s="1"/>
  <c r="N282" i="5"/>
  <c r="AF282" i="5" s="1"/>
  <c r="M282" i="5"/>
  <c r="L282" i="5"/>
  <c r="K282" i="5"/>
  <c r="AC282" i="5" s="1"/>
  <c r="J282" i="5"/>
  <c r="AB282" i="5" s="1"/>
  <c r="I282" i="5"/>
  <c r="AA282" i="5" s="1"/>
  <c r="H282" i="5"/>
  <c r="Z282" i="5" s="1"/>
  <c r="G282" i="5"/>
  <c r="Y282" i="5" s="1"/>
  <c r="F282" i="5"/>
  <c r="X282" i="5" s="1"/>
  <c r="E282" i="5"/>
  <c r="W282" i="5" s="1"/>
  <c r="D282" i="5"/>
  <c r="V282" i="5" s="1"/>
  <c r="C282" i="5"/>
  <c r="U282" i="5" s="1"/>
  <c r="B282" i="5"/>
  <c r="T282" i="5" s="1"/>
  <c r="Q281" i="5"/>
  <c r="AI281" i="5" s="1"/>
  <c r="P281" i="5"/>
  <c r="AH281" i="5" s="1"/>
  <c r="O281" i="5"/>
  <c r="AG281" i="5" s="1"/>
  <c r="N281" i="5"/>
  <c r="AF281" i="5" s="1"/>
  <c r="M281" i="5"/>
  <c r="AE281" i="5" s="1"/>
  <c r="L281" i="5"/>
  <c r="AD281" i="5" s="1"/>
  <c r="K281" i="5"/>
  <c r="AC281" i="5" s="1"/>
  <c r="J281" i="5"/>
  <c r="AB281" i="5" s="1"/>
  <c r="I281" i="5"/>
  <c r="AA281" i="5" s="1"/>
  <c r="H281" i="5"/>
  <c r="Z281" i="5" s="1"/>
  <c r="G281" i="5"/>
  <c r="Y281" i="5" s="1"/>
  <c r="F281" i="5"/>
  <c r="X281" i="5" s="1"/>
  <c r="E281" i="5"/>
  <c r="W281" i="5" s="1"/>
  <c r="D281" i="5"/>
  <c r="V281" i="5" s="1"/>
  <c r="C281" i="5"/>
  <c r="U281" i="5" s="1"/>
  <c r="B281" i="5"/>
  <c r="T281" i="5" s="1"/>
  <c r="Q280" i="5"/>
  <c r="AI280" i="5" s="1"/>
  <c r="P280" i="5"/>
  <c r="AH280" i="5" s="1"/>
  <c r="O280" i="5"/>
  <c r="AG280" i="5" s="1"/>
  <c r="N280" i="5"/>
  <c r="AF280" i="5" s="1"/>
  <c r="M280" i="5"/>
  <c r="AE280" i="5" s="1"/>
  <c r="L280" i="5"/>
  <c r="AD280" i="5" s="1"/>
  <c r="K280" i="5"/>
  <c r="AC280" i="5" s="1"/>
  <c r="J280" i="5"/>
  <c r="AB280" i="5" s="1"/>
  <c r="I280" i="5"/>
  <c r="AA280" i="5" s="1"/>
  <c r="H280" i="5"/>
  <c r="Z280" i="5" s="1"/>
  <c r="G280" i="5"/>
  <c r="Y280" i="5" s="1"/>
  <c r="F280" i="5"/>
  <c r="X280" i="5" s="1"/>
  <c r="E280" i="5"/>
  <c r="W280" i="5" s="1"/>
  <c r="D280" i="5"/>
  <c r="V280" i="5" s="1"/>
  <c r="C280" i="5"/>
  <c r="U280" i="5" s="1"/>
  <c r="B280" i="5"/>
  <c r="T280" i="5" s="1"/>
  <c r="Q279" i="5"/>
  <c r="AI279" i="5" s="1"/>
  <c r="P279" i="5"/>
  <c r="AH279" i="5" s="1"/>
  <c r="O279" i="5"/>
  <c r="AG279" i="5" s="1"/>
  <c r="N279" i="5"/>
  <c r="AF279" i="5" s="1"/>
  <c r="M279" i="5"/>
  <c r="AE279" i="5" s="1"/>
  <c r="L279" i="5"/>
  <c r="AD279" i="5" s="1"/>
  <c r="K279" i="5"/>
  <c r="AC279" i="5" s="1"/>
  <c r="J279" i="5"/>
  <c r="AB279" i="5" s="1"/>
  <c r="I279" i="5"/>
  <c r="AA279" i="5" s="1"/>
  <c r="H279" i="5"/>
  <c r="Z279" i="5" s="1"/>
  <c r="G279" i="5"/>
  <c r="Y279" i="5" s="1"/>
  <c r="F279" i="5"/>
  <c r="X279" i="5" s="1"/>
  <c r="E279" i="5"/>
  <c r="W279" i="5" s="1"/>
  <c r="D279" i="5"/>
  <c r="V279" i="5" s="1"/>
  <c r="C279" i="5"/>
  <c r="U279" i="5" s="1"/>
  <c r="B279" i="5"/>
  <c r="T279" i="5" s="1"/>
  <c r="Q278" i="5"/>
  <c r="AI278" i="5" s="1"/>
  <c r="P278" i="5"/>
  <c r="AH278" i="5" s="1"/>
  <c r="O278" i="5"/>
  <c r="AG278" i="5" s="1"/>
  <c r="N278" i="5"/>
  <c r="AF278" i="5" s="1"/>
  <c r="M278" i="5"/>
  <c r="AE278" i="5" s="1"/>
  <c r="L278" i="5"/>
  <c r="AD278" i="5" s="1"/>
  <c r="K278" i="5"/>
  <c r="AC278" i="5" s="1"/>
  <c r="J278" i="5"/>
  <c r="AB278" i="5" s="1"/>
  <c r="I278" i="5"/>
  <c r="AA278" i="5" s="1"/>
  <c r="H278" i="5"/>
  <c r="Z278" i="5" s="1"/>
  <c r="G278" i="5"/>
  <c r="Y278" i="5" s="1"/>
  <c r="F278" i="5"/>
  <c r="X278" i="5" s="1"/>
  <c r="E278" i="5"/>
  <c r="W278" i="5" s="1"/>
  <c r="D278" i="5"/>
  <c r="V278" i="5" s="1"/>
  <c r="C278" i="5"/>
  <c r="U278" i="5" s="1"/>
  <c r="B278" i="5"/>
  <c r="T278" i="5" s="1"/>
  <c r="Q277" i="5"/>
  <c r="AI277" i="5" s="1"/>
  <c r="P277" i="5"/>
  <c r="AH277" i="5" s="1"/>
  <c r="O277" i="5"/>
  <c r="AG277" i="5" s="1"/>
  <c r="N277" i="5"/>
  <c r="AF277" i="5" s="1"/>
  <c r="M277" i="5"/>
  <c r="AE277" i="5" s="1"/>
  <c r="L277" i="5"/>
  <c r="AD277" i="5" s="1"/>
  <c r="K277" i="5"/>
  <c r="AC277" i="5" s="1"/>
  <c r="J277" i="5"/>
  <c r="AB277" i="5" s="1"/>
  <c r="I277" i="5"/>
  <c r="AA277" i="5" s="1"/>
  <c r="H277" i="5"/>
  <c r="Z277" i="5" s="1"/>
  <c r="G277" i="5"/>
  <c r="Y277" i="5" s="1"/>
  <c r="F277" i="5"/>
  <c r="X277" i="5" s="1"/>
  <c r="E277" i="5"/>
  <c r="W277" i="5" s="1"/>
  <c r="D277" i="5"/>
  <c r="V277" i="5" s="1"/>
  <c r="C277" i="5"/>
  <c r="U277" i="5" s="1"/>
  <c r="B277" i="5"/>
  <c r="T277" i="5" s="1"/>
  <c r="Q276" i="5"/>
  <c r="AI276" i="5" s="1"/>
  <c r="P276" i="5"/>
  <c r="AH276" i="5" s="1"/>
  <c r="O276" i="5"/>
  <c r="AG276" i="5" s="1"/>
  <c r="N276" i="5"/>
  <c r="AF276" i="5" s="1"/>
  <c r="M276" i="5"/>
  <c r="AE276" i="5" s="1"/>
  <c r="L276" i="5"/>
  <c r="AD276" i="5" s="1"/>
  <c r="K276" i="5"/>
  <c r="AC276" i="5" s="1"/>
  <c r="J276" i="5"/>
  <c r="AB276" i="5" s="1"/>
  <c r="I276" i="5"/>
  <c r="AA276" i="5" s="1"/>
  <c r="H276" i="5"/>
  <c r="Z276" i="5" s="1"/>
  <c r="G276" i="5"/>
  <c r="Y276" i="5" s="1"/>
  <c r="F276" i="5"/>
  <c r="X276" i="5" s="1"/>
  <c r="E276" i="5"/>
  <c r="W276" i="5" s="1"/>
  <c r="D276" i="5"/>
  <c r="V276" i="5" s="1"/>
  <c r="C276" i="5"/>
  <c r="U276" i="5" s="1"/>
  <c r="B276" i="5"/>
  <c r="T276" i="5" s="1"/>
  <c r="Q275" i="5"/>
  <c r="AI275" i="5" s="1"/>
  <c r="P275" i="5"/>
  <c r="AH275" i="5" s="1"/>
  <c r="O275" i="5"/>
  <c r="AG275" i="5" s="1"/>
  <c r="N275" i="5"/>
  <c r="AF275" i="5" s="1"/>
  <c r="M275" i="5"/>
  <c r="AE275" i="5" s="1"/>
  <c r="L275" i="5"/>
  <c r="AD275" i="5" s="1"/>
  <c r="K275" i="5"/>
  <c r="AC275" i="5" s="1"/>
  <c r="J275" i="5"/>
  <c r="AB275" i="5" s="1"/>
  <c r="I275" i="5"/>
  <c r="AA275" i="5" s="1"/>
  <c r="H275" i="5"/>
  <c r="Z275" i="5" s="1"/>
  <c r="G275" i="5"/>
  <c r="Y275" i="5" s="1"/>
  <c r="F275" i="5"/>
  <c r="X275" i="5" s="1"/>
  <c r="E275" i="5"/>
  <c r="W275" i="5" s="1"/>
  <c r="D275" i="5"/>
  <c r="V275" i="5" s="1"/>
  <c r="C275" i="5"/>
  <c r="U275" i="5" s="1"/>
  <c r="B275" i="5"/>
  <c r="T275" i="5" s="1"/>
  <c r="Q274" i="5"/>
  <c r="AI274" i="5" s="1"/>
  <c r="P274" i="5"/>
  <c r="AH274" i="5" s="1"/>
  <c r="O274" i="5"/>
  <c r="AG274" i="5" s="1"/>
  <c r="N274" i="5"/>
  <c r="AF274" i="5" s="1"/>
  <c r="M274" i="5"/>
  <c r="AE274" i="5" s="1"/>
  <c r="L274" i="5"/>
  <c r="AD274" i="5" s="1"/>
  <c r="K274" i="5"/>
  <c r="AC274" i="5" s="1"/>
  <c r="J274" i="5"/>
  <c r="AB274" i="5" s="1"/>
  <c r="I274" i="5"/>
  <c r="AA274" i="5" s="1"/>
  <c r="H274" i="5"/>
  <c r="Z274" i="5" s="1"/>
  <c r="G274" i="5"/>
  <c r="Y274" i="5" s="1"/>
  <c r="F274" i="5"/>
  <c r="X274" i="5" s="1"/>
  <c r="E274" i="5"/>
  <c r="W274" i="5" s="1"/>
  <c r="D274" i="5"/>
  <c r="V274" i="5" s="1"/>
  <c r="C274" i="5"/>
  <c r="U274" i="5" s="1"/>
  <c r="B274" i="5"/>
  <c r="T274" i="5" s="1"/>
  <c r="Q273" i="5"/>
  <c r="AI273" i="5" s="1"/>
  <c r="P273" i="5"/>
  <c r="O273" i="5"/>
  <c r="N273" i="5"/>
  <c r="AF273" i="5" s="1"/>
  <c r="M273" i="5"/>
  <c r="AE273" i="5" s="1"/>
  <c r="L273" i="5"/>
  <c r="AD273" i="5" s="1"/>
  <c r="K273" i="5"/>
  <c r="AC273" i="5" s="1"/>
  <c r="J273" i="5"/>
  <c r="AB273" i="5" s="1"/>
  <c r="I273" i="5"/>
  <c r="AA273" i="5" s="1"/>
  <c r="H273" i="5"/>
  <c r="Z273" i="5" s="1"/>
  <c r="G273" i="5"/>
  <c r="Y273" i="5" s="1"/>
  <c r="F273" i="5"/>
  <c r="X273" i="5" s="1"/>
  <c r="E273" i="5"/>
  <c r="W273" i="5" s="1"/>
  <c r="D273" i="5"/>
  <c r="V273" i="5" s="1"/>
  <c r="C273" i="5"/>
  <c r="U273" i="5" s="1"/>
  <c r="B273" i="5"/>
  <c r="T273" i="5" s="1"/>
  <c r="Q272" i="5"/>
  <c r="AI272" i="5" s="1"/>
  <c r="P272" i="5"/>
  <c r="AH272" i="5" s="1"/>
  <c r="O272" i="5"/>
  <c r="AG272" i="5" s="1"/>
  <c r="N272" i="5"/>
  <c r="AF272" i="5" s="1"/>
  <c r="M272" i="5"/>
  <c r="AE272" i="5" s="1"/>
  <c r="L272" i="5"/>
  <c r="AD272" i="5" s="1"/>
  <c r="K272" i="5"/>
  <c r="AC272" i="5" s="1"/>
  <c r="J272" i="5"/>
  <c r="AB272" i="5" s="1"/>
  <c r="I272" i="5"/>
  <c r="AA272" i="5" s="1"/>
  <c r="H272" i="5"/>
  <c r="Z272" i="5" s="1"/>
  <c r="G272" i="5"/>
  <c r="Y272" i="5" s="1"/>
  <c r="F272" i="5"/>
  <c r="X272" i="5" s="1"/>
  <c r="E272" i="5"/>
  <c r="W272" i="5" s="1"/>
  <c r="D272" i="5"/>
  <c r="V272" i="5" s="1"/>
  <c r="C272" i="5"/>
  <c r="U272" i="5" s="1"/>
  <c r="B272" i="5"/>
  <c r="T272" i="5" s="1"/>
  <c r="Q271" i="5"/>
  <c r="AI271" i="5" s="1"/>
  <c r="P271" i="5"/>
  <c r="AH271" i="5" s="1"/>
  <c r="O271" i="5"/>
  <c r="AG271" i="5" s="1"/>
  <c r="N271" i="5"/>
  <c r="AF271" i="5" s="1"/>
  <c r="M271" i="5"/>
  <c r="AE271" i="5" s="1"/>
  <c r="L271" i="5"/>
  <c r="AD271" i="5" s="1"/>
  <c r="K271" i="5"/>
  <c r="AC271" i="5" s="1"/>
  <c r="J271" i="5"/>
  <c r="AB271" i="5" s="1"/>
  <c r="I271" i="5"/>
  <c r="AA271" i="5" s="1"/>
  <c r="H271" i="5"/>
  <c r="Z271" i="5" s="1"/>
  <c r="G271" i="5"/>
  <c r="Y271" i="5" s="1"/>
  <c r="F271" i="5"/>
  <c r="X271" i="5" s="1"/>
  <c r="E271" i="5"/>
  <c r="W271" i="5" s="1"/>
  <c r="D271" i="5"/>
  <c r="V271" i="5" s="1"/>
  <c r="C271" i="5"/>
  <c r="U271" i="5" s="1"/>
  <c r="B271" i="5"/>
  <c r="T271" i="5" s="1"/>
  <c r="Q270" i="5"/>
  <c r="AI270" i="5" s="1"/>
  <c r="P270" i="5"/>
  <c r="AH270" i="5" s="1"/>
  <c r="O270" i="5"/>
  <c r="AG270" i="5" s="1"/>
  <c r="N270" i="5"/>
  <c r="AF270" i="5" s="1"/>
  <c r="M270" i="5"/>
  <c r="AE270" i="5" s="1"/>
  <c r="L270" i="5"/>
  <c r="AD270" i="5" s="1"/>
  <c r="K270" i="5"/>
  <c r="AC270" i="5" s="1"/>
  <c r="J270" i="5"/>
  <c r="AB270" i="5" s="1"/>
  <c r="I270" i="5"/>
  <c r="AA270" i="5" s="1"/>
  <c r="H270" i="5"/>
  <c r="Z270" i="5" s="1"/>
  <c r="G270" i="5"/>
  <c r="Y270" i="5" s="1"/>
  <c r="F270" i="5"/>
  <c r="E270" i="5"/>
  <c r="W270" i="5" s="1"/>
  <c r="D270" i="5"/>
  <c r="V270" i="5" s="1"/>
  <c r="C270" i="5"/>
  <c r="U270" i="5" s="1"/>
  <c r="B270" i="5"/>
  <c r="T270" i="5" s="1"/>
  <c r="Q269" i="5"/>
  <c r="AI269" i="5" s="1"/>
  <c r="P269" i="5"/>
  <c r="AH269" i="5" s="1"/>
  <c r="O269" i="5"/>
  <c r="AG269" i="5" s="1"/>
  <c r="N269" i="5"/>
  <c r="AF269" i="5" s="1"/>
  <c r="M269" i="5"/>
  <c r="AE269" i="5" s="1"/>
  <c r="L269" i="5"/>
  <c r="AD269" i="5" s="1"/>
  <c r="K269" i="5"/>
  <c r="AC269" i="5" s="1"/>
  <c r="J269" i="5"/>
  <c r="AB269" i="5" s="1"/>
  <c r="I269" i="5"/>
  <c r="AA269" i="5" s="1"/>
  <c r="H269" i="5"/>
  <c r="Z269" i="5" s="1"/>
  <c r="G269" i="5"/>
  <c r="Y269" i="5" s="1"/>
  <c r="F269" i="5"/>
  <c r="X269" i="5" s="1"/>
  <c r="E269" i="5"/>
  <c r="W269" i="5" s="1"/>
  <c r="D269" i="5"/>
  <c r="V269" i="5" s="1"/>
  <c r="C269" i="5"/>
  <c r="U269" i="5" s="1"/>
  <c r="B269" i="5"/>
  <c r="T269" i="5" s="1"/>
  <c r="Q268" i="5"/>
  <c r="AI268" i="5" s="1"/>
  <c r="P268" i="5"/>
  <c r="AH268" i="5" s="1"/>
  <c r="O268" i="5"/>
  <c r="AG268" i="5" s="1"/>
  <c r="N268" i="5"/>
  <c r="AF268" i="5" s="1"/>
  <c r="M268" i="5"/>
  <c r="AE268" i="5" s="1"/>
  <c r="L268" i="5"/>
  <c r="K268" i="5"/>
  <c r="AC268" i="5" s="1"/>
  <c r="J268" i="5"/>
  <c r="I268" i="5"/>
  <c r="AA268" i="5" s="1"/>
  <c r="H268" i="5"/>
  <c r="Z268" i="5" s="1"/>
  <c r="G268" i="5"/>
  <c r="Y268" i="5" s="1"/>
  <c r="F268" i="5"/>
  <c r="X268" i="5" s="1"/>
  <c r="E268" i="5"/>
  <c r="W268" i="5" s="1"/>
  <c r="D268" i="5"/>
  <c r="V268" i="5" s="1"/>
  <c r="C268" i="5"/>
  <c r="U268" i="5" s="1"/>
  <c r="B268" i="5"/>
  <c r="T268" i="5" s="1"/>
  <c r="Q267" i="5"/>
  <c r="AI267" i="5" s="1"/>
  <c r="P267" i="5"/>
  <c r="AH267" i="5" s="1"/>
  <c r="O267" i="5"/>
  <c r="AG267" i="5" s="1"/>
  <c r="N267" i="5"/>
  <c r="AF267" i="5" s="1"/>
  <c r="M267" i="5"/>
  <c r="AE267" i="5" s="1"/>
  <c r="L267" i="5"/>
  <c r="AD267" i="5" s="1"/>
  <c r="K267" i="5"/>
  <c r="AC267" i="5" s="1"/>
  <c r="J267" i="5"/>
  <c r="AB267" i="5" s="1"/>
  <c r="I267" i="5"/>
  <c r="AA267" i="5" s="1"/>
  <c r="H267" i="5"/>
  <c r="Z267" i="5" s="1"/>
  <c r="G267" i="5"/>
  <c r="Y267" i="5" s="1"/>
  <c r="F267" i="5"/>
  <c r="X267" i="5" s="1"/>
  <c r="E267" i="5"/>
  <c r="W267" i="5" s="1"/>
  <c r="D267" i="5"/>
  <c r="V267" i="5" s="1"/>
  <c r="C267" i="5"/>
  <c r="U267" i="5" s="1"/>
  <c r="B267" i="5"/>
  <c r="T267" i="5" s="1"/>
  <c r="Q266" i="5"/>
  <c r="AI266" i="5" s="1"/>
  <c r="P266" i="5"/>
  <c r="AH266" i="5" s="1"/>
  <c r="O266" i="5"/>
  <c r="N266" i="5"/>
  <c r="M266" i="5"/>
  <c r="AE266" i="5" s="1"/>
  <c r="L266" i="5"/>
  <c r="AD266" i="5" s="1"/>
  <c r="K266" i="5"/>
  <c r="AC266" i="5" s="1"/>
  <c r="J266" i="5"/>
  <c r="AB266" i="5" s="1"/>
  <c r="I266" i="5"/>
  <c r="AA266" i="5" s="1"/>
  <c r="H266" i="5"/>
  <c r="Z266" i="5" s="1"/>
  <c r="G266" i="5"/>
  <c r="Y266" i="5" s="1"/>
  <c r="F266" i="5"/>
  <c r="X266" i="5" s="1"/>
  <c r="E266" i="5"/>
  <c r="W266" i="5" s="1"/>
  <c r="D266" i="5"/>
  <c r="V266" i="5" s="1"/>
  <c r="C266" i="5"/>
  <c r="U266" i="5" s="1"/>
  <c r="B266" i="5"/>
  <c r="T266" i="5" s="1"/>
  <c r="Q265" i="5"/>
  <c r="AI265" i="5" s="1"/>
  <c r="P265" i="5"/>
  <c r="AH265" i="5" s="1"/>
  <c r="O265" i="5"/>
  <c r="AG265" i="5" s="1"/>
  <c r="N265" i="5"/>
  <c r="AF265" i="5" s="1"/>
  <c r="M265" i="5"/>
  <c r="AE265" i="5" s="1"/>
  <c r="L265" i="5"/>
  <c r="AD265" i="5" s="1"/>
  <c r="K265" i="5"/>
  <c r="AC265" i="5" s="1"/>
  <c r="J265" i="5"/>
  <c r="AB265" i="5" s="1"/>
  <c r="I265" i="5"/>
  <c r="AA265" i="5" s="1"/>
  <c r="H265" i="5"/>
  <c r="Z265" i="5" s="1"/>
  <c r="G265" i="5"/>
  <c r="Y265" i="5" s="1"/>
  <c r="F265" i="5"/>
  <c r="X265" i="5" s="1"/>
  <c r="E265" i="5"/>
  <c r="W265" i="5" s="1"/>
  <c r="D265" i="5"/>
  <c r="V265" i="5" s="1"/>
  <c r="C265" i="5"/>
  <c r="U265" i="5" s="1"/>
  <c r="B265" i="5"/>
  <c r="T265" i="5" s="1"/>
  <c r="Q264" i="5"/>
  <c r="AI264" i="5" s="1"/>
  <c r="P264" i="5"/>
  <c r="AH264" i="5" s="1"/>
  <c r="O264" i="5"/>
  <c r="AG264" i="5" s="1"/>
  <c r="N264" i="5"/>
  <c r="AF264" i="5" s="1"/>
  <c r="M264" i="5"/>
  <c r="AE264" i="5" s="1"/>
  <c r="L264" i="5"/>
  <c r="AD264" i="5" s="1"/>
  <c r="K264" i="5"/>
  <c r="AC264" i="5" s="1"/>
  <c r="J264" i="5"/>
  <c r="AB264" i="5" s="1"/>
  <c r="I264" i="5"/>
  <c r="AA264" i="5" s="1"/>
  <c r="H264" i="5"/>
  <c r="Z264" i="5" s="1"/>
  <c r="G264" i="5"/>
  <c r="Y264" i="5" s="1"/>
  <c r="F264" i="5"/>
  <c r="X264" i="5" s="1"/>
  <c r="E264" i="5"/>
  <c r="W264" i="5" s="1"/>
  <c r="D264" i="5"/>
  <c r="V264" i="5" s="1"/>
  <c r="C264" i="5"/>
  <c r="U264" i="5" s="1"/>
  <c r="B264" i="5"/>
  <c r="T264" i="5" s="1"/>
  <c r="Q263" i="5"/>
  <c r="AI263" i="5" s="1"/>
  <c r="P263" i="5"/>
  <c r="AH263" i="5" s="1"/>
  <c r="O263" i="5"/>
  <c r="AG263" i="5" s="1"/>
  <c r="N263" i="5"/>
  <c r="AF263" i="5" s="1"/>
  <c r="M263" i="5"/>
  <c r="AE263" i="5" s="1"/>
  <c r="L263" i="5"/>
  <c r="AD263" i="5" s="1"/>
  <c r="K263" i="5"/>
  <c r="AC263" i="5" s="1"/>
  <c r="J263" i="5"/>
  <c r="AB263" i="5" s="1"/>
  <c r="I263" i="5"/>
  <c r="AA263" i="5" s="1"/>
  <c r="H263" i="5"/>
  <c r="G263" i="5"/>
  <c r="F263" i="5"/>
  <c r="X263" i="5" s="1"/>
  <c r="E263" i="5"/>
  <c r="W263" i="5" s="1"/>
  <c r="D263" i="5"/>
  <c r="V263" i="5" s="1"/>
  <c r="C263" i="5"/>
  <c r="U263" i="5" s="1"/>
  <c r="B263" i="5"/>
  <c r="T263" i="5" s="1"/>
  <c r="Q262" i="5"/>
  <c r="AI262" i="5" s="1"/>
  <c r="P262" i="5"/>
  <c r="AH262" i="5" s="1"/>
  <c r="O262" i="5"/>
  <c r="AG262" i="5" s="1"/>
  <c r="N262" i="5"/>
  <c r="AF262" i="5" s="1"/>
  <c r="M262" i="5"/>
  <c r="AE262" i="5" s="1"/>
  <c r="L262" i="5"/>
  <c r="AD262" i="5" s="1"/>
  <c r="K262" i="5"/>
  <c r="AC262" i="5" s="1"/>
  <c r="J262" i="5"/>
  <c r="AB262" i="5" s="1"/>
  <c r="I262" i="5"/>
  <c r="AA262" i="5" s="1"/>
  <c r="H262" i="5"/>
  <c r="Z262" i="5" s="1"/>
  <c r="G262" i="5"/>
  <c r="Y262" i="5" s="1"/>
  <c r="F262" i="5"/>
  <c r="X262" i="5" s="1"/>
  <c r="E262" i="5"/>
  <c r="W262" i="5" s="1"/>
  <c r="D262" i="5"/>
  <c r="V262" i="5" s="1"/>
  <c r="C262" i="5"/>
  <c r="U262" i="5" s="1"/>
  <c r="B262" i="5"/>
  <c r="T262" i="5" s="1"/>
  <c r="Q261" i="5"/>
  <c r="AI261" i="5" s="1"/>
  <c r="P261" i="5"/>
  <c r="AH261" i="5" s="1"/>
  <c r="O261" i="5"/>
  <c r="AG261" i="5" s="1"/>
  <c r="N261" i="5"/>
  <c r="AF261" i="5" s="1"/>
  <c r="M261" i="5"/>
  <c r="L261" i="5"/>
  <c r="K261" i="5"/>
  <c r="AC261" i="5" s="1"/>
  <c r="J261" i="5"/>
  <c r="AB261" i="5" s="1"/>
  <c r="I261" i="5"/>
  <c r="AA261" i="5" s="1"/>
  <c r="H261" i="5"/>
  <c r="Z261" i="5" s="1"/>
  <c r="G261" i="5"/>
  <c r="Y261" i="5" s="1"/>
  <c r="F261" i="5"/>
  <c r="X261" i="5" s="1"/>
  <c r="E261" i="5"/>
  <c r="W261" i="5" s="1"/>
  <c r="D261" i="5"/>
  <c r="V261" i="5" s="1"/>
  <c r="C261" i="5"/>
  <c r="U261" i="5" s="1"/>
  <c r="B261" i="5"/>
  <c r="T261" i="5" s="1"/>
  <c r="Q260" i="5"/>
  <c r="AI260" i="5" s="1"/>
  <c r="P260" i="5"/>
  <c r="AH260" i="5" s="1"/>
  <c r="O260" i="5"/>
  <c r="AG260" i="5" s="1"/>
  <c r="N260" i="5"/>
  <c r="AF260" i="5" s="1"/>
  <c r="M260" i="5"/>
  <c r="AE260" i="5" s="1"/>
  <c r="L260" i="5"/>
  <c r="AD260" i="5" s="1"/>
  <c r="K260" i="5"/>
  <c r="AC260" i="5" s="1"/>
  <c r="J260" i="5"/>
  <c r="AB260" i="5" s="1"/>
  <c r="I260" i="5"/>
  <c r="AA260" i="5" s="1"/>
  <c r="H260" i="5"/>
  <c r="Z260" i="5" s="1"/>
  <c r="G260" i="5"/>
  <c r="Y260" i="5" s="1"/>
  <c r="F260" i="5"/>
  <c r="X260" i="5" s="1"/>
  <c r="E260" i="5"/>
  <c r="W260" i="5" s="1"/>
  <c r="D260" i="5"/>
  <c r="V260" i="5" s="1"/>
  <c r="C260" i="5"/>
  <c r="U260" i="5" s="1"/>
  <c r="B260" i="5"/>
  <c r="T260" i="5" s="1"/>
  <c r="Q259" i="5"/>
  <c r="AI259" i="5" s="1"/>
  <c r="P259" i="5"/>
  <c r="AH259" i="5" s="1"/>
  <c r="O259" i="5"/>
  <c r="AG259" i="5" s="1"/>
  <c r="N259" i="5"/>
  <c r="AF259" i="5" s="1"/>
  <c r="M259" i="5"/>
  <c r="AE259" i="5" s="1"/>
  <c r="L259" i="5"/>
  <c r="AD259" i="5" s="1"/>
  <c r="K259" i="5"/>
  <c r="AC259" i="5" s="1"/>
  <c r="J259" i="5"/>
  <c r="AB259" i="5" s="1"/>
  <c r="I259" i="5"/>
  <c r="AA259" i="5" s="1"/>
  <c r="H259" i="5"/>
  <c r="Z259" i="5" s="1"/>
  <c r="G259" i="5"/>
  <c r="Y259" i="5" s="1"/>
  <c r="F259" i="5"/>
  <c r="X259" i="5" s="1"/>
  <c r="E259" i="5"/>
  <c r="W259" i="5" s="1"/>
  <c r="D259" i="5"/>
  <c r="V259" i="5" s="1"/>
  <c r="C259" i="5"/>
  <c r="U259" i="5" s="1"/>
  <c r="B259" i="5"/>
  <c r="T259" i="5" s="1"/>
  <c r="Q258" i="5"/>
  <c r="AI258" i="5" s="1"/>
  <c r="P258" i="5"/>
  <c r="AH258" i="5" s="1"/>
  <c r="O258" i="5"/>
  <c r="AG258" i="5" s="1"/>
  <c r="N258" i="5"/>
  <c r="AF258" i="5" s="1"/>
  <c r="M258" i="5"/>
  <c r="AE258" i="5" s="1"/>
  <c r="L258" i="5"/>
  <c r="AD258" i="5" s="1"/>
  <c r="K258" i="5"/>
  <c r="AC258" i="5" s="1"/>
  <c r="J258" i="5"/>
  <c r="AB258" i="5" s="1"/>
  <c r="I258" i="5"/>
  <c r="AA258" i="5" s="1"/>
  <c r="H258" i="5"/>
  <c r="Z258" i="5" s="1"/>
  <c r="G258" i="5"/>
  <c r="Y258" i="5" s="1"/>
  <c r="F258" i="5"/>
  <c r="X258" i="5" s="1"/>
  <c r="E258" i="5"/>
  <c r="W258" i="5" s="1"/>
  <c r="D258" i="5"/>
  <c r="V258" i="5" s="1"/>
  <c r="C258" i="5"/>
  <c r="U258" i="5" s="1"/>
  <c r="B258" i="5"/>
  <c r="T258" i="5" s="1"/>
  <c r="Q257" i="5"/>
  <c r="AI257" i="5" s="1"/>
  <c r="P257" i="5"/>
  <c r="AH257" i="5" s="1"/>
  <c r="O257" i="5"/>
  <c r="AG257" i="5" s="1"/>
  <c r="N257" i="5"/>
  <c r="AF257" i="5" s="1"/>
  <c r="M257" i="5"/>
  <c r="AE257" i="5" s="1"/>
  <c r="L257" i="5"/>
  <c r="AD257" i="5" s="1"/>
  <c r="K257" i="5"/>
  <c r="AC257" i="5" s="1"/>
  <c r="J257" i="5"/>
  <c r="AB257" i="5" s="1"/>
  <c r="I257" i="5"/>
  <c r="AA257" i="5" s="1"/>
  <c r="H257" i="5"/>
  <c r="Z257" i="5" s="1"/>
  <c r="G257" i="5"/>
  <c r="Y257" i="5" s="1"/>
  <c r="F257" i="5"/>
  <c r="X257" i="5" s="1"/>
  <c r="E257" i="5"/>
  <c r="W257" i="5" s="1"/>
  <c r="D257" i="5"/>
  <c r="V257" i="5" s="1"/>
  <c r="C257" i="5"/>
  <c r="U257" i="5" s="1"/>
  <c r="B257" i="5"/>
  <c r="T257" i="5" s="1"/>
  <c r="Q256" i="5"/>
  <c r="AI256" i="5" s="1"/>
  <c r="P256" i="5"/>
  <c r="AH256" i="5" s="1"/>
  <c r="O256" i="5"/>
  <c r="AG256" i="5" s="1"/>
  <c r="N256" i="5"/>
  <c r="AF256" i="5" s="1"/>
  <c r="M256" i="5"/>
  <c r="AE256" i="5" s="1"/>
  <c r="L256" i="5"/>
  <c r="AD256" i="5" s="1"/>
  <c r="K256" i="5"/>
  <c r="AC256" i="5" s="1"/>
  <c r="J256" i="5"/>
  <c r="AB256" i="5" s="1"/>
  <c r="I256" i="5"/>
  <c r="AA256" i="5" s="1"/>
  <c r="H256" i="5"/>
  <c r="Z256" i="5" s="1"/>
  <c r="G256" i="5"/>
  <c r="Y256" i="5" s="1"/>
  <c r="F256" i="5"/>
  <c r="X256" i="5" s="1"/>
  <c r="E256" i="5"/>
  <c r="W256" i="5" s="1"/>
  <c r="D256" i="5"/>
  <c r="V256" i="5" s="1"/>
  <c r="C256" i="5"/>
  <c r="U256" i="5" s="1"/>
  <c r="B256" i="5"/>
  <c r="T256" i="5" s="1"/>
  <c r="Q255" i="5"/>
  <c r="AI255" i="5" s="1"/>
  <c r="P255" i="5"/>
  <c r="AH255" i="5" s="1"/>
  <c r="O255" i="5"/>
  <c r="AG255" i="5" s="1"/>
  <c r="N255" i="5"/>
  <c r="M255" i="5"/>
  <c r="AE255" i="5" s="1"/>
  <c r="L255" i="5"/>
  <c r="AD255" i="5" s="1"/>
  <c r="K255" i="5"/>
  <c r="AC255" i="5" s="1"/>
  <c r="J255" i="5"/>
  <c r="AB255" i="5" s="1"/>
  <c r="I255" i="5"/>
  <c r="AA255" i="5" s="1"/>
  <c r="H255" i="5"/>
  <c r="Z255" i="5" s="1"/>
  <c r="G255" i="5"/>
  <c r="Y255" i="5" s="1"/>
  <c r="F255" i="5"/>
  <c r="X255" i="5" s="1"/>
  <c r="E255" i="5"/>
  <c r="W255" i="5" s="1"/>
  <c r="D255" i="5"/>
  <c r="V255" i="5" s="1"/>
  <c r="C255" i="5"/>
  <c r="U255" i="5" s="1"/>
  <c r="B255" i="5"/>
  <c r="T255" i="5" s="1"/>
  <c r="Q254" i="5"/>
  <c r="AI254" i="5" s="1"/>
  <c r="P254" i="5"/>
  <c r="AH254" i="5" s="1"/>
  <c r="O254" i="5"/>
  <c r="AG254" i="5" s="1"/>
  <c r="N254" i="5"/>
  <c r="AF254" i="5" s="1"/>
  <c r="M254" i="5"/>
  <c r="AE254" i="5" s="1"/>
  <c r="L254" i="5"/>
  <c r="AD254" i="5" s="1"/>
  <c r="K254" i="5"/>
  <c r="AC254" i="5" s="1"/>
  <c r="J254" i="5"/>
  <c r="AB254" i="5" s="1"/>
  <c r="I254" i="5"/>
  <c r="AA254" i="5" s="1"/>
  <c r="H254" i="5"/>
  <c r="Z254" i="5" s="1"/>
  <c r="G254" i="5"/>
  <c r="Y254" i="5" s="1"/>
  <c r="F254" i="5"/>
  <c r="X254" i="5" s="1"/>
  <c r="E254" i="5"/>
  <c r="W254" i="5" s="1"/>
  <c r="D254" i="5"/>
  <c r="V254" i="5" s="1"/>
  <c r="C254" i="5"/>
  <c r="U254" i="5" s="1"/>
  <c r="B254" i="5"/>
  <c r="T254" i="5" s="1"/>
  <c r="Q253" i="5"/>
  <c r="AI253" i="5" s="1"/>
  <c r="P253" i="5"/>
  <c r="AH253" i="5" s="1"/>
  <c r="O253" i="5"/>
  <c r="AG253" i="5" s="1"/>
  <c r="N253" i="5"/>
  <c r="AF253" i="5" s="1"/>
  <c r="M253" i="5"/>
  <c r="AE253" i="5" s="1"/>
  <c r="L253" i="5"/>
  <c r="AD253" i="5" s="1"/>
  <c r="K253" i="5"/>
  <c r="AC253" i="5" s="1"/>
  <c r="J253" i="5"/>
  <c r="AB253" i="5" s="1"/>
  <c r="I253" i="5"/>
  <c r="AA253" i="5" s="1"/>
  <c r="H253" i="5"/>
  <c r="Z253" i="5" s="1"/>
  <c r="G253" i="5"/>
  <c r="Y253" i="5" s="1"/>
  <c r="F253" i="5"/>
  <c r="X253" i="5" s="1"/>
  <c r="E253" i="5"/>
  <c r="W253" i="5" s="1"/>
  <c r="D253" i="5"/>
  <c r="V253" i="5" s="1"/>
  <c r="C253" i="5"/>
  <c r="U253" i="5" s="1"/>
  <c r="B253" i="5"/>
  <c r="T253" i="5" s="1"/>
  <c r="Q252" i="5"/>
  <c r="P252" i="5"/>
  <c r="AH252" i="5" s="1"/>
  <c r="O252" i="5"/>
  <c r="N252" i="5"/>
  <c r="AF252" i="5" s="1"/>
  <c r="M252" i="5"/>
  <c r="L252" i="5"/>
  <c r="K252" i="5"/>
  <c r="AC252" i="5" s="1"/>
  <c r="J252" i="5"/>
  <c r="AB252" i="5" s="1"/>
  <c r="I252" i="5"/>
  <c r="AA252" i="5" s="1"/>
  <c r="H252" i="5"/>
  <c r="Z252" i="5" s="1"/>
  <c r="G252" i="5"/>
  <c r="Y252" i="5" s="1"/>
  <c r="F252" i="5"/>
  <c r="X252" i="5" s="1"/>
  <c r="E252" i="5"/>
  <c r="W252" i="5" s="1"/>
  <c r="D252" i="5"/>
  <c r="V252" i="5" s="1"/>
  <c r="C252" i="5"/>
  <c r="U252" i="5" s="1"/>
  <c r="B252" i="5"/>
  <c r="T252" i="5" s="1"/>
  <c r="Q251" i="5"/>
  <c r="AI251" i="5" s="1"/>
  <c r="P251" i="5"/>
  <c r="AH251" i="5" s="1"/>
  <c r="O251" i="5"/>
  <c r="AG251" i="5" s="1"/>
  <c r="N251" i="5"/>
  <c r="AF251" i="5" s="1"/>
  <c r="M251" i="5"/>
  <c r="AE251" i="5" s="1"/>
  <c r="L251" i="5"/>
  <c r="AD251" i="5" s="1"/>
  <c r="K251" i="5"/>
  <c r="AC251" i="5" s="1"/>
  <c r="J251" i="5"/>
  <c r="AB251" i="5" s="1"/>
  <c r="I251" i="5"/>
  <c r="AA251" i="5" s="1"/>
  <c r="H251" i="5"/>
  <c r="Z251" i="5" s="1"/>
  <c r="G251" i="5"/>
  <c r="Y251" i="5" s="1"/>
  <c r="F251" i="5"/>
  <c r="X251" i="5" s="1"/>
  <c r="E251" i="5"/>
  <c r="W251" i="5" s="1"/>
  <c r="D251" i="5"/>
  <c r="C251" i="5"/>
  <c r="U251" i="5" s="1"/>
  <c r="B251" i="5"/>
  <c r="T251" i="5" s="1"/>
  <c r="Q250" i="5"/>
  <c r="AI250" i="5" s="1"/>
  <c r="P250" i="5"/>
  <c r="AH250" i="5" s="1"/>
  <c r="O250" i="5"/>
  <c r="AG250" i="5" s="1"/>
  <c r="N250" i="5"/>
  <c r="AF250" i="5" s="1"/>
  <c r="M250" i="5"/>
  <c r="AE250" i="5" s="1"/>
  <c r="L250" i="5"/>
  <c r="AD250" i="5" s="1"/>
  <c r="K250" i="5"/>
  <c r="AC250" i="5" s="1"/>
  <c r="J250" i="5"/>
  <c r="AB250" i="5" s="1"/>
  <c r="I250" i="5"/>
  <c r="AA250" i="5" s="1"/>
  <c r="H250" i="5"/>
  <c r="Z250" i="5" s="1"/>
  <c r="G250" i="5"/>
  <c r="Y250" i="5" s="1"/>
  <c r="F250" i="5"/>
  <c r="X250" i="5" s="1"/>
  <c r="E250" i="5"/>
  <c r="W250" i="5" s="1"/>
  <c r="D250" i="5"/>
  <c r="V250" i="5" s="1"/>
  <c r="C250" i="5"/>
  <c r="U250" i="5" s="1"/>
  <c r="B250" i="5"/>
  <c r="T250" i="5" s="1"/>
  <c r="Q249" i="5"/>
  <c r="AI249" i="5" s="1"/>
  <c r="P249" i="5"/>
  <c r="AH249" i="5" s="1"/>
  <c r="O249" i="5"/>
  <c r="AG249" i="5" s="1"/>
  <c r="N249" i="5"/>
  <c r="AF249" i="5" s="1"/>
  <c r="M249" i="5"/>
  <c r="AE249" i="5" s="1"/>
  <c r="L249" i="5"/>
  <c r="AD249" i="5" s="1"/>
  <c r="K249" i="5"/>
  <c r="AC249" i="5" s="1"/>
  <c r="J249" i="5"/>
  <c r="AB249" i="5" s="1"/>
  <c r="I249" i="5"/>
  <c r="AA249" i="5" s="1"/>
  <c r="H249" i="5"/>
  <c r="Z249" i="5" s="1"/>
  <c r="G249" i="5"/>
  <c r="Y249" i="5" s="1"/>
  <c r="F249" i="5"/>
  <c r="X249" i="5" s="1"/>
  <c r="E249" i="5"/>
  <c r="W249" i="5" s="1"/>
  <c r="D249" i="5"/>
  <c r="V249" i="5" s="1"/>
  <c r="C249" i="5"/>
  <c r="B249" i="5"/>
  <c r="T249" i="5" s="1"/>
  <c r="Q248" i="5"/>
  <c r="AI248" i="5" s="1"/>
  <c r="P248" i="5"/>
  <c r="AH248" i="5" s="1"/>
  <c r="O248" i="5"/>
  <c r="AG248" i="5" s="1"/>
  <c r="N248" i="5"/>
  <c r="AF248" i="5" s="1"/>
  <c r="M248" i="5"/>
  <c r="AE248" i="5" s="1"/>
  <c r="L248" i="5"/>
  <c r="AD248" i="5" s="1"/>
  <c r="K248" i="5"/>
  <c r="AC248" i="5" s="1"/>
  <c r="J248" i="5"/>
  <c r="AB248" i="5" s="1"/>
  <c r="I248" i="5"/>
  <c r="AA248" i="5" s="1"/>
  <c r="H248" i="5"/>
  <c r="Z248" i="5" s="1"/>
  <c r="G248" i="5"/>
  <c r="Y248" i="5" s="1"/>
  <c r="F248" i="5"/>
  <c r="X248" i="5" s="1"/>
  <c r="E248" i="5"/>
  <c r="W248" i="5" s="1"/>
  <c r="D248" i="5"/>
  <c r="V248" i="5" s="1"/>
  <c r="C248" i="5"/>
  <c r="U248" i="5" s="1"/>
  <c r="B248" i="5"/>
  <c r="T248" i="5" s="1"/>
  <c r="Q247" i="5"/>
  <c r="AI247" i="5" s="1"/>
  <c r="P247" i="5"/>
  <c r="AH247" i="5" s="1"/>
  <c r="O247" i="5"/>
  <c r="AG247" i="5" s="1"/>
  <c r="N247" i="5"/>
  <c r="AF247" i="5" s="1"/>
  <c r="M247" i="5"/>
  <c r="L247" i="5"/>
  <c r="K247" i="5"/>
  <c r="AC247" i="5" s="1"/>
  <c r="J247" i="5"/>
  <c r="AB247" i="5" s="1"/>
  <c r="I247" i="5"/>
  <c r="AA247" i="5" s="1"/>
  <c r="H247" i="5"/>
  <c r="Z247" i="5" s="1"/>
  <c r="G247" i="5"/>
  <c r="Y247" i="5" s="1"/>
  <c r="F247" i="5"/>
  <c r="X247" i="5" s="1"/>
  <c r="E247" i="5"/>
  <c r="W247" i="5" s="1"/>
  <c r="D247" i="5"/>
  <c r="V247" i="5" s="1"/>
  <c r="C247" i="5"/>
  <c r="U247" i="5" s="1"/>
  <c r="B247" i="5"/>
  <c r="T247" i="5" s="1"/>
  <c r="Q246" i="5"/>
  <c r="AI246" i="5" s="1"/>
  <c r="P246" i="5"/>
  <c r="AH246" i="5" s="1"/>
  <c r="O246" i="5"/>
  <c r="AG246" i="5" s="1"/>
  <c r="N246" i="5"/>
  <c r="AF246" i="5" s="1"/>
  <c r="M246" i="5"/>
  <c r="AE246" i="5" s="1"/>
  <c r="L246" i="5"/>
  <c r="AD246" i="5" s="1"/>
  <c r="K246" i="5"/>
  <c r="AC246" i="5" s="1"/>
  <c r="J246" i="5"/>
  <c r="AB246" i="5" s="1"/>
  <c r="I246" i="5"/>
  <c r="AA246" i="5" s="1"/>
  <c r="H246" i="5"/>
  <c r="Z246" i="5" s="1"/>
  <c r="G246" i="5"/>
  <c r="Y246" i="5" s="1"/>
  <c r="F246" i="5"/>
  <c r="X246" i="5" s="1"/>
  <c r="E246" i="5"/>
  <c r="W246" i="5" s="1"/>
  <c r="D246" i="5"/>
  <c r="V246" i="5" s="1"/>
  <c r="C246" i="5"/>
  <c r="U246" i="5" s="1"/>
  <c r="B246" i="5"/>
  <c r="T246" i="5" s="1"/>
  <c r="Q245" i="5"/>
  <c r="AI245" i="5" s="1"/>
  <c r="P245" i="5"/>
  <c r="AH245" i="5" s="1"/>
  <c r="O245" i="5"/>
  <c r="AG245" i="5" s="1"/>
  <c r="N245" i="5"/>
  <c r="AF245" i="5" s="1"/>
  <c r="M245" i="5"/>
  <c r="AE245" i="5" s="1"/>
  <c r="L245" i="5"/>
  <c r="AD245" i="5" s="1"/>
  <c r="K245" i="5"/>
  <c r="AC245" i="5" s="1"/>
  <c r="J245" i="5"/>
  <c r="AB245" i="5" s="1"/>
  <c r="I245" i="5"/>
  <c r="AA245" i="5" s="1"/>
  <c r="H245" i="5"/>
  <c r="Z245" i="5" s="1"/>
  <c r="G245" i="5"/>
  <c r="Y245" i="5" s="1"/>
  <c r="F245" i="5"/>
  <c r="X245" i="5" s="1"/>
  <c r="E245" i="5"/>
  <c r="W245" i="5" s="1"/>
  <c r="D245" i="5"/>
  <c r="V245" i="5" s="1"/>
  <c r="C245" i="5"/>
  <c r="U245" i="5" s="1"/>
  <c r="B245" i="5"/>
  <c r="T245" i="5" s="1"/>
  <c r="Q244" i="5"/>
  <c r="AI244" i="5" s="1"/>
  <c r="P244" i="5"/>
  <c r="AH244" i="5" s="1"/>
  <c r="O244" i="5"/>
  <c r="AG244" i="5" s="1"/>
  <c r="N244" i="5"/>
  <c r="AF244" i="5" s="1"/>
  <c r="M244" i="5"/>
  <c r="AE244" i="5" s="1"/>
  <c r="L244" i="5"/>
  <c r="AD244" i="5" s="1"/>
  <c r="K244" i="5"/>
  <c r="AC244" i="5" s="1"/>
  <c r="J244" i="5"/>
  <c r="AB244" i="5" s="1"/>
  <c r="I244" i="5"/>
  <c r="AA244" i="5" s="1"/>
  <c r="H244" i="5"/>
  <c r="Z244" i="5" s="1"/>
  <c r="G244" i="5"/>
  <c r="Y244" i="5" s="1"/>
  <c r="F244" i="5"/>
  <c r="X244" i="5" s="1"/>
  <c r="E244" i="5"/>
  <c r="W244" i="5" s="1"/>
  <c r="D244" i="5"/>
  <c r="V244" i="5" s="1"/>
  <c r="C244" i="5"/>
  <c r="U244" i="5" s="1"/>
  <c r="B244" i="5"/>
  <c r="T244" i="5" s="1"/>
  <c r="Q243" i="5"/>
  <c r="AI243" i="5" s="1"/>
  <c r="P243" i="5"/>
  <c r="AH243" i="5" s="1"/>
  <c r="O243" i="5"/>
  <c r="AG243" i="5" s="1"/>
  <c r="N243" i="5"/>
  <c r="AF243" i="5" s="1"/>
  <c r="M243" i="5"/>
  <c r="AE243" i="5" s="1"/>
  <c r="L243" i="5"/>
  <c r="AD243" i="5" s="1"/>
  <c r="K243" i="5"/>
  <c r="AC243" i="5" s="1"/>
  <c r="J243" i="5"/>
  <c r="AB243" i="5" s="1"/>
  <c r="I243" i="5"/>
  <c r="AA243" i="5" s="1"/>
  <c r="H243" i="5"/>
  <c r="Z243" i="5" s="1"/>
  <c r="G243" i="5"/>
  <c r="Y243" i="5" s="1"/>
  <c r="F243" i="5"/>
  <c r="X243" i="5" s="1"/>
  <c r="E243" i="5"/>
  <c r="W243" i="5" s="1"/>
  <c r="D243" i="5"/>
  <c r="V243" i="5" s="1"/>
  <c r="C243" i="5"/>
  <c r="U243" i="5" s="1"/>
  <c r="B243" i="5"/>
  <c r="T243" i="5" s="1"/>
  <c r="Q242" i="5"/>
  <c r="AI242" i="5" s="1"/>
  <c r="P242" i="5"/>
  <c r="AH242" i="5" s="1"/>
  <c r="O242" i="5"/>
  <c r="AG242" i="5" s="1"/>
  <c r="N242" i="5"/>
  <c r="AF242" i="5" s="1"/>
  <c r="M242" i="5"/>
  <c r="AE242" i="5" s="1"/>
  <c r="L242" i="5"/>
  <c r="AD242" i="5" s="1"/>
  <c r="K242" i="5"/>
  <c r="AC242" i="5" s="1"/>
  <c r="J242" i="5"/>
  <c r="AB242" i="5" s="1"/>
  <c r="I242" i="5"/>
  <c r="AA242" i="5" s="1"/>
  <c r="H242" i="5"/>
  <c r="Z242" i="5" s="1"/>
  <c r="G242" i="5"/>
  <c r="Y242" i="5" s="1"/>
  <c r="F242" i="5"/>
  <c r="X242" i="5" s="1"/>
  <c r="E242" i="5"/>
  <c r="W242" i="5" s="1"/>
  <c r="D242" i="5"/>
  <c r="V242" i="5" s="1"/>
  <c r="C242" i="5"/>
  <c r="U242" i="5" s="1"/>
  <c r="B242" i="5"/>
  <c r="T242" i="5" s="1"/>
  <c r="Q241" i="5"/>
  <c r="AI241" i="5" s="1"/>
  <c r="P241" i="5"/>
  <c r="AH241" i="5" s="1"/>
  <c r="O241" i="5"/>
  <c r="AG241" i="5" s="1"/>
  <c r="N241" i="5"/>
  <c r="AF241" i="5" s="1"/>
  <c r="M241" i="5"/>
  <c r="AE241" i="5" s="1"/>
  <c r="L241" i="5"/>
  <c r="AD241" i="5" s="1"/>
  <c r="K241" i="5"/>
  <c r="AC241" i="5" s="1"/>
  <c r="J241" i="5"/>
  <c r="AB241" i="5" s="1"/>
  <c r="I241" i="5"/>
  <c r="AA241" i="5" s="1"/>
  <c r="H241" i="5"/>
  <c r="Z241" i="5" s="1"/>
  <c r="G241" i="5"/>
  <c r="Y241" i="5" s="1"/>
  <c r="F241" i="5"/>
  <c r="X241" i="5" s="1"/>
  <c r="E241" i="5"/>
  <c r="W241" i="5" s="1"/>
  <c r="D241" i="5"/>
  <c r="V241" i="5" s="1"/>
  <c r="C241" i="5"/>
  <c r="U241" i="5" s="1"/>
  <c r="B241" i="5"/>
  <c r="T241" i="5" s="1"/>
  <c r="Q240" i="5"/>
  <c r="AI240" i="5" s="1"/>
  <c r="P240" i="5"/>
  <c r="AH240" i="5" s="1"/>
  <c r="O240" i="5"/>
  <c r="AG240" i="5" s="1"/>
  <c r="N240" i="5"/>
  <c r="AF240" i="5" s="1"/>
  <c r="M240" i="5"/>
  <c r="L240" i="5"/>
  <c r="K240" i="5"/>
  <c r="AC240" i="5" s="1"/>
  <c r="J240" i="5"/>
  <c r="AB240" i="5" s="1"/>
  <c r="I240" i="5"/>
  <c r="AA240" i="5" s="1"/>
  <c r="H240" i="5"/>
  <c r="Z240" i="5" s="1"/>
  <c r="G240" i="5"/>
  <c r="Y240" i="5" s="1"/>
  <c r="F240" i="5"/>
  <c r="X240" i="5" s="1"/>
  <c r="E240" i="5"/>
  <c r="W240" i="5" s="1"/>
  <c r="D240" i="5"/>
  <c r="V240" i="5" s="1"/>
  <c r="C240" i="5"/>
  <c r="U240" i="5" s="1"/>
  <c r="B240" i="5"/>
  <c r="T240" i="5" s="1"/>
  <c r="Q239" i="5"/>
  <c r="AI239" i="5" s="1"/>
  <c r="P239" i="5"/>
  <c r="AH239" i="5" s="1"/>
  <c r="O239" i="5"/>
  <c r="AG239" i="5" s="1"/>
  <c r="N239" i="5"/>
  <c r="AF239" i="5" s="1"/>
  <c r="M239" i="5"/>
  <c r="AE239" i="5" s="1"/>
  <c r="L239" i="5"/>
  <c r="AD239" i="5" s="1"/>
  <c r="K239" i="5"/>
  <c r="AC239" i="5" s="1"/>
  <c r="J239" i="5"/>
  <c r="AB239" i="5" s="1"/>
  <c r="I239" i="5"/>
  <c r="AA239" i="5" s="1"/>
  <c r="H239" i="5"/>
  <c r="Z239" i="5" s="1"/>
  <c r="G239" i="5"/>
  <c r="Y239" i="5" s="1"/>
  <c r="F239" i="5"/>
  <c r="X239" i="5" s="1"/>
  <c r="E239" i="5"/>
  <c r="W239" i="5" s="1"/>
  <c r="D239" i="5"/>
  <c r="V239" i="5" s="1"/>
  <c r="C239" i="5"/>
  <c r="U239" i="5" s="1"/>
  <c r="B239" i="5"/>
  <c r="T239" i="5" s="1"/>
  <c r="Q238" i="5"/>
  <c r="AI238" i="5" s="1"/>
  <c r="P238" i="5"/>
  <c r="AH238" i="5" s="1"/>
  <c r="O238" i="5"/>
  <c r="AG238" i="5" s="1"/>
  <c r="N238" i="5"/>
  <c r="AF238" i="5" s="1"/>
  <c r="M238" i="5"/>
  <c r="AE238" i="5" s="1"/>
  <c r="L238" i="5"/>
  <c r="AD238" i="5" s="1"/>
  <c r="K238" i="5"/>
  <c r="AC238" i="5" s="1"/>
  <c r="J238" i="5"/>
  <c r="AB238" i="5" s="1"/>
  <c r="I238" i="5"/>
  <c r="AA238" i="5" s="1"/>
  <c r="H238" i="5"/>
  <c r="Z238" i="5" s="1"/>
  <c r="G238" i="5"/>
  <c r="Y238" i="5" s="1"/>
  <c r="F238" i="5"/>
  <c r="X238" i="5" s="1"/>
  <c r="E238" i="5"/>
  <c r="W238" i="5" s="1"/>
  <c r="D238" i="5"/>
  <c r="V238" i="5" s="1"/>
  <c r="C238" i="5"/>
  <c r="U238" i="5" s="1"/>
  <c r="B238" i="5"/>
  <c r="T238" i="5" s="1"/>
  <c r="Q237" i="5"/>
  <c r="AI237" i="5" s="1"/>
  <c r="P237" i="5"/>
  <c r="O237" i="5"/>
  <c r="AG237" i="5" s="1"/>
  <c r="N237" i="5"/>
  <c r="AF237" i="5" s="1"/>
  <c r="M237" i="5"/>
  <c r="AE237" i="5" s="1"/>
  <c r="L237" i="5"/>
  <c r="AD237" i="5" s="1"/>
  <c r="K237" i="5"/>
  <c r="AC237" i="5" s="1"/>
  <c r="J237" i="5"/>
  <c r="AB237" i="5" s="1"/>
  <c r="I237" i="5"/>
  <c r="AA237" i="5" s="1"/>
  <c r="H237" i="5"/>
  <c r="Z237" i="5" s="1"/>
  <c r="G237" i="5"/>
  <c r="Y237" i="5" s="1"/>
  <c r="F237" i="5"/>
  <c r="X237" i="5" s="1"/>
  <c r="E237" i="5"/>
  <c r="W237" i="5" s="1"/>
  <c r="D237" i="5"/>
  <c r="V237" i="5" s="1"/>
  <c r="C237" i="5"/>
  <c r="U237" i="5" s="1"/>
  <c r="B237" i="5"/>
  <c r="T237" i="5" s="1"/>
  <c r="Q236" i="5"/>
  <c r="AI236" i="5" s="1"/>
  <c r="P236" i="5"/>
  <c r="AH236" i="5" s="1"/>
  <c r="O236" i="5"/>
  <c r="AG236" i="5" s="1"/>
  <c r="N236" i="5"/>
  <c r="AF236" i="5" s="1"/>
  <c r="M236" i="5"/>
  <c r="AE236" i="5" s="1"/>
  <c r="L236" i="5"/>
  <c r="AD236" i="5" s="1"/>
  <c r="K236" i="5"/>
  <c r="AC236" i="5" s="1"/>
  <c r="J236" i="5"/>
  <c r="AB236" i="5" s="1"/>
  <c r="I236" i="5"/>
  <c r="AA236" i="5" s="1"/>
  <c r="H236" i="5"/>
  <c r="Z236" i="5" s="1"/>
  <c r="G236" i="5"/>
  <c r="Y236" i="5" s="1"/>
  <c r="F236" i="5"/>
  <c r="X236" i="5" s="1"/>
  <c r="E236" i="5"/>
  <c r="W236" i="5" s="1"/>
  <c r="D236" i="5"/>
  <c r="C236" i="5"/>
  <c r="U236" i="5" s="1"/>
  <c r="B236" i="5"/>
  <c r="T236" i="5" s="1"/>
  <c r="Q235" i="5"/>
  <c r="AI235" i="5" s="1"/>
  <c r="P235" i="5"/>
  <c r="AH235" i="5" s="1"/>
  <c r="O235" i="5"/>
  <c r="AG235" i="5" s="1"/>
  <c r="N235" i="5"/>
  <c r="AF235" i="5" s="1"/>
  <c r="M235" i="5"/>
  <c r="AE235" i="5" s="1"/>
  <c r="L235" i="5"/>
  <c r="AD235" i="5" s="1"/>
  <c r="K235" i="5"/>
  <c r="AC235" i="5" s="1"/>
  <c r="J235" i="5"/>
  <c r="AB235" i="5" s="1"/>
  <c r="I235" i="5"/>
  <c r="AA235" i="5" s="1"/>
  <c r="H235" i="5"/>
  <c r="Z235" i="5" s="1"/>
  <c r="G235" i="5"/>
  <c r="Y235" i="5" s="1"/>
  <c r="F235" i="5"/>
  <c r="X235" i="5" s="1"/>
  <c r="E235" i="5"/>
  <c r="W235" i="5" s="1"/>
  <c r="D235" i="5"/>
  <c r="V235" i="5" s="1"/>
  <c r="C235" i="5"/>
  <c r="U235" i="5" s="1"/>
  <c r="B235" i="5"/>
  <c r="T235" i="5" s="1"/>
  <c r="Q234" i="5"/>
  <c r="AI234" i="5" s="1"/>
  <c r="P234" i="5"/>
  <c r="AH234" i="5" s="1"/>
  <c r="O234" i="5"/>
  <c r="AG234" i="5" s="1"/>
  <c r="N234" i="5"/>
  <c r="AF234" i="5" s="1"/>
  <c r="M234" i="5"/>
  <c r="AE234" i="5" s="1"/>
  <c r="L234" i="5"/>
  <c r="AD234" i="5" s="1"/>
  <c r="K234" i="5"/>
  <c r="AC234" i="5" s="1"/>
  <c r="J234" i="5"/>
  <c r="AB234" i="5" s="1"/>
  <c r="I234" i="5"/>
  <c r="AA234" i="5" s="1"/>
  <c r="H234" i="5"/>
  <c r="Z234" i="5" s="1"/>
  <c r="G234" i="5"/>
  <c r="Y234" i="5" s="1"/>
  <c r="F234" i="5"/>
  <c r="X234" i="5" s="1"/>
  <c r="E234" i="5"/>
  <c r="W234" i="5" s="1"/>
  <c r="D234" i="5"/>
  <c r="V234" i="5" s="1"/>
  <c r="C234" i="5"/>
  <c r="U234" i="5" s="1"/>
  <c r="B234" i="5"/>
  <c r="T234" i="5" s="1"/>
  <c r="Q233" i="5"/>
  <c r="AI233" i="5" s="1"/>
  <c r="P233" i="5"/>
  <c r="AH233" i="5" s="1"/>
  <c r="O233" i="5"/>
  <c r="AG233" i="5" s="1"/>
  <c r="N233" i="5"/>
  <c r="AF233" i="5" s="1"/>
  <c r="M233" i="5"/>
  <c r="AE233" i="5" s="1"/>
  <c r="L233" i="5"/>
  <c r="AD233" i="5" s="1"/>
  <c r="K233" i="5"/>
  <c r="J233" i="5"/>
  <c r="AB233" i="5" s="1"/>
  <c r="I233" i="5"/>
  <c r="AA233" i="5" s="1"/>
  <c r="H233" i="5"/>
  <c r="Z233" i="5" s="1"/>
  <c r="G233" i="5"/>
  <c r="Y233" i="5" s="1"/>
  <c r="F233" i="5"/>
  <c r="X233" i="5" s="1"/>
  <c r="E233" i="5"/>
  <c r="W233" i="5" s="1"/>
  <c r="D233" i="5"/>
  <c r="V233" i="5" s="1"/>
  <c r="C233" i="5"/>
  <c r="U233" i="5" s="1"/>
  <c r="B233" i="5"/>
  <c r="T233" i="5" s="1"/>
  <c r="Q232" i="5"/>
  <c r="AI232" i="5" s="1"/>
  <c r="P232" i="5"/>
  <c r="AH232" i="5" s="1"/>
  <c r="O232" i="5"/>
  <c r="AG232" i="5" s="1"/>
  <c r="N232" i="5"/>
  <c r="AF232" i="5" s="1"/>
  <c r="M232" i="5"/>
  <c r="AE232" i="5" s="1"/>
  <c r="L232" i="5"/>
  <c r="AD232" i="5" s="1"/>
  <c r="K232" i="5"/>
  <c r="AC232" i="5" s="1"/>
  <c r="J232" i="5"/>
  <c r="AB232" i="5" s="1"/>
  <c r="I232" i="5"/>
  <c r="AA232" i="5" s="1"/>
  <c r="H232" i="5"/>
  <c r="Z232" i="5" s="1"/>
  <c r="G232" i="5"/>
  <c r="Y232" i="5" s="1"/>
  <c r="F232" i="5"/>
  <c r="X232" i="5" s="1"/>
  <c r="E232" i="5"/>
  <c r="W232" i="5" s="1"/>
  <c r="D232" i="5"/>
  <c r="V232" i="5" s="1"/>
  <c r="C232" i="5"/>
  <c r="U232" i="5" s="1"/>
  <c r="B232" i="5"/>
  <c r="T232" i="5" s="1"/>
  <c r="Q231" i="5"/>
  <c r="AI231" i="5" s="1"/>
  <c r="P231" i="5"/>
  <c r="AH231" i="5" s="1"/>
  <c r="O231" i="5"/>
  <c r="AG231" i="5" s="1"/>
  <c r="N231" i="5"/>
  <c r="AF231" i="5" s="1"/>
  <c r="M231" i="5"/>
  <c r="L231" i="5"/>
  <c r="K231" i="5"/>
  <c r="J231" i="5"/>
  <c r="AB231" i="5" s="1"/>
  <c r="I231" i="5"/>
  <c r="AA231" i="5" s="1"/>
  <c r="H231" i="5"/>
  <c r="Z231" i="5" s="1"/>
  <c r="G231" i="5"/>
  <c r="Y231" i="5" s="1"/>
  <c r="F231" i="5"/>
  <c r="X231" i="5" s="1"/>
  <c r="E231" i="5"/>
  <c r="W231" i="5" s="1"/>
  <c r="D231" i="5"/>
  <c r="V231" i="5" s="1"/>
  <c r="C231" i="5"/>
  <c r="U231" i="5" s="1"/>
  <c r="B231" i="5"/>
  <c r="T231" i="5" s="1"/>
  <c r="Q230" i="5"/>
  <c r="AI230" i="5" s="1"/>
  <c r="P230" i="5"/>
  <c r="O230" i="5"/>
  <c r="AG230" i="5" s="1"/>
  <c r="N230" i="5"/>
  <c r="AF230" i="5" s="1"/>
  <c r="M230" i="5"/>
  <c r="AE230" i="5" s="1"/>
  <c r="L230" i="5"/>
  <c r="AD230" i="5" s="1"/>
  <c r="K230" i="5"/>
  <c r="AC230" i="5" s="1"/>
  <c r="J230" i="5"/>
  <c r="AB230" i="5" s="1"/>
  <c r="I230" i="5"/>
  <c r="AA230" i="5" s="1"/>
  <c r="H230" i="5"/>
  <c r="Z230" i="5" s="1"/>
  <c r="G230" i="5"/>
  <c r="Y230" i="5" s="1"/>
  <c r="F230" i="5"/>
  <c r="X230" i="5" s="1"/>
  <c r="E230" i="5"/>
  <c r="W230" i="5" s="1"/>
  <c r="D230" i="5"/>
  <c r="V230" i="5" s="1"/>
  <c r="C230" i="5"/>
  <c r="B230" i="5"/>
  <c r="Q229" i="5"/>
  <c r="AI229" i="5" s="1"/>
  <c r="P229" i="5"/>
  <c r="AH229" i="5" s="1"/>
  <c r="O229" i="5"/>
  <c r="AG229" i="5" s="1"/>
  <c r="N229" i="5"/>
  <c r="AF229" i="5" s="1"/>
  <c r="M229" i="5"/>
  <c r="AE229" i="5" s="1"/>
  <c r="L229" i="5"/>
  <c r="AD229" i="5" s="1"/>
  <c r="K229" i="5"/>
  <c r="AC229" i="5" s="1"/>
  <c r="J229" i="5"/>
  <c r="AB229" i="5" s="1"/>
  <c r="I229" i="5"/>
  <c r="AA229" i="5" s="1"/>
  <c r="H229" i="5"/>
  <c r="Z229" i="5" s="1"/>
  <c r="G229" i="5"/>
  <c r="Y229" i="5" s="1"/>
  <c r="F229" i="5"/>
  <c r="X229" i="5" s="1"/>
  <c r="E229" i="5"/>
  <c r="W229" i="5" s="1"/>
  <c r="D229" i="5"/>
  <c r="V229" i="5" s="1"/>
  <c r="C229" i="5"/>
  <c r="U229" i="5" s="1"/>
  <c r="B229" i="5"/>
  <c r="T229" i="5" s="1"/>
  <c r="Q228" i="5"/>
  <c r="AI228" i="5" s="1"/>
  <c r="P228" i="5"/>
  <c r="AH228" i="5" s="1"/>
  <c r="O228" i="5"/>
  <c r="AG228" i="5" s="1"/>
  <c r="N228" i="5"/>
  <c r="AF228" i="5" s="1"/>
  <c r="M228" i="5"/>
  <c r="AE228" i="5" s="1"/>
  <c r="L228" i="5"/>
  <c r="AD228" i="5" s="1"/>
  <c r="K228" i="5"/>
  <c r="AC228" i="5" s="1"/>
  <c r="J228" i="5"/>
  <c r="AB228" i="5" s="1"/>
  <c r="I228" i="5"/>
  <c r="AA228" i="5" s="1"/>
  <c r="H228" i="5"/>
  <c r="Z228" i="5" s="1"/>
  <c r="G228" i="5"/>
  <c r="Y228" i="5" s="1"/>
  <c r="F228" i="5"/>
  <c r="X228" i="5" s="1"/>
  <c r="E228" i="5"/>
  <c r="W228" i="5" s="1"/>
  <c r="D228" i="5"/>
  <c r="V228" i="5" s="1"/>
  <c r="C228" i="5"/>
  <c r="U228" i="5" s="1"/>
  <c r="B228" i="5"/>
  <c r="T228" i="5" s="1"/>
  <c r="Q227" i="5"/>
  <c r="AI227" i="5" s="1"/>
  <c r="P227" i="5"/>
  <c r="AH227" i="5" s="1"/>
  <c r="O227" i="5"/>
  <c r="AG227" i="5" s="1"/>
  <c r="N227" i="5"/>
  <c r="AF227" i="5" s="1"/>
  <c r="M227" i="5"/>
  <c r="AE227" i="5" s="1"/>
  <c r="L227" i="5"/>
  <c r="AD227" i="5" s="1"/>
  <c r="K227" i="5"/>
  <c r="AC227" i="5" s="1"/>
  <c r="J227" i="5"/>
  <c r="AB227" i="5" s="1"/>
  <c r="I227" i="5"/>
  <c r="AA227" i="5" s="1"/>
  <c r="H227" i="5"/>
  <c r="Z227" i="5" s="1"/>
  <c r="G227" i="5"/>
  <c r="Y227" i="5" s="1"/>
  <c r="F227" i="5"/>
  <c r="X227" i="5" s="1"/>
  <c r="E227" i="5"/>
  <c r="W227" i="5" s="1"/>
  <c r="D227" i="5"/>
  <c r="V227" i="5" s="1"/>
  <c r="C227" i="5"/>
  <c r="U227" i="5" s="1"/>
  <c r="B227" i="5"/>
  <c r="T227" i="5" s="1"/>
  <c r="Q226" i="5"/>
  <c r="AI226" i="5" s="1"/>
  <c r="P226" i="5"/>
  <c r="AH226" i="5" s="1"/>
  <c r="O226" i="5"/>
  <c r="AG226" i="5" s="1"/>
  <c r="N226" i="5"/>
  <c r="AF226" i="5" s="1"/>
  <c r="M226" i="5"/>
  <c r="AE226" i="5" s="1"/>
  <c r="L226" i="5"/>
  <c r="AD226" i="5" s="1"/>
  <c r="K226" i="5"/>
  <c r="AC226" i="5" s="1"/>
  <c r="J226" i="5"/>
  <c r="AB226" i="5" s="1"/>
  <c r="I226" i="5"/>
  <c r="AA226" i="5" s="1"/>
  <c r="H226" i="5"/>
  <c r="Z226" i="5" s="1"/>
  <c r="G226" i="5"/>
  <c r="Y226" i="5" s="1"/>
  <c r="F226" i="5"/>
  <c r="X226" i="5" s="1"/>
  <c r="E226" i="5"/>
  <c r="W226" i="5" s="1"/>
  <c r="D226" i="5"/>
  <c r="V226" i="5" s="1"/>
  <c r="C226" i="5"/>
  <c r="U226" i="5" s="1"/>
  <c r="B226" i="5"/>
  <c r="T226" i="5" s="1"/>
  <c r="Q225" i="5"/>
  <c r="AI225" i="5" s="1"/>
  <c r="P225" i="5"/>
  <c r="AH225" i="5" s="1"/>
  <c r="O225" i="5"/>
  <c r="AG225" i="5" s="1"/>
  <c r="N225" i="5"/>
  <c r="AF225" i="5" s="1"/>
  <c r="M225" i="5"/>
  <c r="AE225" i="5" s="1"/>
  <c r="L225" i="5"/>
  <c r="AD225" i="5" s="1"/>
  <c r="K225" i="5"/>
  <c r="AC225" i="5" s="1"/>
  <c r="J225" i="5"/>
  <c r="AB225" i="5" s="1"/>
  <c r="I225" i="5"/>
  <c r="AA225" i="5" s="1"/>
  <c r="H225" i="5"/>
  <c r="Z225" i="5" s="1"/>
  <c r="G225" i="5"/>
  <c r="Y225" i="5" s="1"/>
  <c r="F225" i="5"/>
  <c r="X225" i="5" s="1"/>
  <c r="E225" i="5"/>
  <c r="W225" i="5" s="1"/>
  <c r="D225" i="5"/>
  <c r="V225" i="5" s="1"/>
  <c r="C225" i="5"/>
  <c r="U225" i="5" s="1"/>
  <c r="B225" i="5"/>
  <c r="T225" i="5" s="1"/>
  <c r="Q224" i="5"/>
  <c r="AI224" i="5" s="1"/>
  <c r="P224" i="5"/>
  <c r="AH224" i="5" s="1"/>
  <c r="O224" i="5"/>
  <c r="AG224" i="5" s="1"/>
  <c r="N224" i="5"/>
  <c r="AF224" i="5" s="1"/>
  <c r="M224" i="5"/>
  <c r="AE224" i="5" s="1"/>
  <c r="L224" i="5"/>
  <c r="AD224" i="5" s="1"/>
  <c r="K224" i="5"/>
  <c r="AC224" i="5" s="1"/>
  <c r="J224" i="5"/>
  <c r="AB224" i="5" s="1"/>
  <c r="I224" i="5"/>
  <c r="AA224" i="5" s="1"/>
  <c r="H224" i="5"/>
  <c r="Z224" i="5" s="1"/>
  <c r="G224" i="5"/>
  <c r="Y224" i="5" s="1"/>
  <c r="F224" i="5"/>
  <c r="X224" i="5" s="1"/>
  <c r="E224" i="5"/>
  <c r="W224" i="5" s="1"/>
  <c r="D224" i="5"/>
  <c r="V224" i="5" s="1"/>
  <c r="C224" i="5"/>
  <c r="U224" i="5" s="1"/>
  <c r="B224" i="5"/>
  <c r="T224" i="5" s="1"/>
  <c r="Q223" i="5"/>
  <c r="AI223" i="5" s="1"/>
  <c r="P223" i="5"/>
  <c r="AH223" i="5" s="1"/>
  <c r="O223" i="5"/>
  <c r="AG223" i="5" s="1"/>
  <c r="N223" i="5"/>
  <c r="AF223" i="5" s="1"/>
  <c r="M223" i="5"/>
  <c r="AE223" i="5" s="1"/>
  <c r="L223" i="5"/>
  <c r="AD223" i="5" s="1"/>
  <c r="K223" i="5"/>
  <c r="AC223" i="5" s="1"/>
  <c r="J223" i="5"/>
  <c r="AB223" i="5" s="1"/>
  <c r="I223" i="5"/>
  <c r="AA223" i="5" s="1"/>
  <c r="H223" i="5"/>
  <c r="Z223" i="5" s="1"/>
  <c r="G223" i="5"/>
  <c r="Y223" i="5" s="1"/>
  <c r="F223" i="5"/>
  <c r="X223" i="5" s="1"/>
  <c r="E223" i="5"/>
  <c r="W223" i="5" s="1"/>
  <c r="D223" i="5"/>
  <c r="C223" i="5"/>
  <c r="U223" i="5" s="1"/>
  <c r="B223" i="5"/>
  <c r="T223" i="5" s="1"/>
  <c r="Q222" i="5"/>
  <c r="AI222" i="5" s="1"/>
  <c r="P222" i="5"/>
  <c r="AH222" i="5" s="1"/>
  <c r="O222" i="5"/>
  <c r="AG222" i="5" s="1"/>
  <c r="N222" i="5"/>
  <c r="AF222" i="5" s="1"/>
  <c r="M222" i="5"/>
  <c r="AE222" i="5" s="1"/>
  <c r="L222" i="5"/>
  <c r="AD222" i="5" s="1"/>
  <c r="K222" i="5"/>
  <c r="AC222" i="5" s="1"/>
  <c r="J222" i="5"/>
  <c r="AB222" i="5" s="1"/>
  <c r="I222" i="5"/>
  <c r="AA222" i="5" s="1"/>
  <c r="H222" i="5"/>
  <c r="Z222" i="5" s="1"/>
  <c r="G222" i="5"/>
  <c r="Y222" i="5" s="1"/>
  <c r="F222" i="5"/>
  <c r="X222" i="5" s="1"/>
  <c r="E222" i="5"/>
  <c r="W222" i="5" s="1"/>
  <c r="D222" i="5"/>
  <c r="V222" i="5" s="1"/>
  <c r="C222" i="5"/>
  <c r="U222" i="5" s="1"/>
  <c r="B222" i="5"/>
  <c r="T222" i="5" s="1"/>
  <c r="Q221" i="5"/>
  <c r="AI221" i="5" s="1"/>
  <c r="P221" i="5"/>
  <c r="AH221" i="5" s="1"/>
  <c r="O221" i="5"/>
  <c r="AG221" i="5" s="1"/>
  <c r="N221" i="5"/>
  <c r="AF221" i="5" s="1"/>
  <c r="M221" i="5"/>
  <c r="AE221" i="5" s="1"/>
  <c r="L221" i="5"/>
  <c r="AD221" i="5" s="1"/>
  <c r="K221" i="5"/>
  <c r="AC221" i="5" s="1"/>
  <c r="J221" i="5"/>
  <c r="AB221" i="5" s="1"/>
  <c r="I221" i="5"/>
  <c r="AA221" i="5" s="1"/>
  <c r="H221" i="5"/>
  <c r="Z221" i="5" s="1"/>
  <c r="G221" i="5"/>
  <c r="Y221" i="5" s="1"/>
  <c r="F221" i="5"/>
  <c r="X221" i="5" s="1"/>
  <c r="E221" i="5"/>
  <c r="W221" i="5" s="1"/>
  <c r="D221" i="5"/>
  <c r="V221" i="5" s="1"/>
  <c r="C221" i="5"/>
  <c r="U221" i="5" s="1"/>
  <c r="B221" i="5"/>
  <c r="T221" i="5" s="1"/>
  <c r="Q220" i="5"/>
  <c r="AI220" i="5" s="1"/>
  <c r="P220" i="5"/>
  <c r="AH220" i="5" s="1"/>
  <c r="O220" i="5"/>
  <c r="AG220" i="5" s="1"/>
  <c r="N220" i="5"/>
  <c r="AF220" i="5" s="1"/>
  <c r="M220" i="5"/>
  <c r="AE220" i="5" s="1"/>
  <c r="L220" i="5"/>
  <c r="AD220" i="5" s="1"/>
  <c r="K220" i="5"/>
  <c r="AC220" i="5" s="1"/>
  <c r="J220" i="5"/>
  <c r="AB220" i="5" s="1"/>
  <c r="I220" i="5"/>
  <c r="AA220" i="5" s="1"/>
  <c r="H220" i="5"/>
  <c r="Z220" i="5" s="1"/>
  <c r="G220" i="5"/>
  <c r="Y220" i="5" s="1"/>
  <c r="F220" i="5"/>
  <c r="X220" i="5" s="1"/>
  <c r="E220" i="5"/>
  <c r="W220" i="5" s="1"/>
  <c r="D220" i="5"/>
  <c r="V220" i="5" s="1"/>
  <c r="C220" i="5"/>
  <c r="U220" i="5" s="1"/>
  <c r="B220" i="5"/>
  <c r="T220" i="5" s="1"/>
  <c r="Q219" i="5"/>
  <c r="AI219" i="5" s="1"/>
  <c r="P219" i="5"/>
  <c r="AH219" i="5" s="1"/>
  <c r="O219" i="5"/>
  <c r="AG219" i="5" s="1"/>
  <c r="N219" i="5"/>
  <c r="AF219" i="5" s="1"/>
  <c r="M219" i="5"/>
  <c r="AE219" i="5" s="1"/>
  <c r="L219" i="5"/>
  <c r="AD219" i="5" s="1"/>
  <c r="K219" i="5"/>
  <c r="AC219" i="5" s="1"/>
  <c r="J219" i="5"/>
  <c r="AB219" i="5" s="1"/>
  <c r="I219" i="5"/>
  <c r="AA219" i="5" s="1"/>
  <c r="H219" i="5"/>
  <c r="Z219" i="5" s="1"/>
  <c r="G219" i="5"/>
  <c r="Y219" i="5" s="1"/>
  <c r="F219" i="5"/>
  <c r="X219" i="5" s="1"/>
  <c r="E219" i="5"/>
  <c r="W219" i="5" s="1"/>
  <c r="D219" i="5"/>
  <c r="V219" i="5" s="1"/>
  <c r="C219" i="5"/>
  <c r="U219" i="5" s="1"/>
  <c r="B219" i="5"/>
  <c r="T219" i="5" s="1"/>
  <c r="Q218" i="5"/>
  <c r="AI218" i="5" s="1"/>
  <c r="P218" i="5"/>
  <c r="AH218" i="5" s="1"/>
  <c r="O218" i="5"/>
  <c r="AG218" i="5" s="1"/>
  <c r="N218" i="5"/>
  <c r="AF218" i="5" s="1"/>
  <c r="M218" i="5"/>
  <c r="AE218" i="5" s="1"/>
  <c r="L218" i="5"/>
  <c r="AD218" i="5" s="1"/>
  <c r="K218" i="5"/>
  <c r="AC218" i="5" s="1"/>
  <c r="J218" i="5"/>
  <c r="AB218" i="5" s="1"/>
  <c r="I218" i="5"/>
  <c r="AA218" i="5" s="1"/>
  <c r="H218" i="5"/>
  <c r="Z218" i="5" s="1"/>
  <c r="G218" i="5"/>
  <c r="Y218" i="5" s="1"/>
  <c r="F218" i="5"/>
  <c r="X218" i="5" s="1"/>
  <c r="E218" i="5"/>
  <c r="W218" i="5" s="1"/>
  <c r="D218" i="5"/>
  <c r="V218" i="5" s="1"/>
  <c r="C218" i="5"/>
  <c r="U218" i="5" s="1"/>
  <c r="B218" i="5"/>
  <c r="T218" i="5" s="1"/>
  <c r="Q217" i="5"/>
  <c r="P217" i="5"/>
  <c r="AH217" i="5" s="1"/>
  <c r="O217" i="5"/>
  <c r="N217" i="5"/>
  <c r="AF217" i="5" s="1"/>
  <c r="M217" i="5"/>
  <c r="AE217" i="5" s="1"/>
  <c r="L217" i="5"/>
  <c r="AD217" i="5" s="1"/>
  <c r="K217" i="5"/>
  <c r="AC217" i="5" s="1"/>
  <c r="J217" i="5"/>
  <c r="AB217" i="5" s="1"/>
  <c r="I217" i="5"/>
  <c r="AA217" i="5" s="1"/>
  <c r="H217" i="5"/>
  <c r="Z217" i="5" s="1"/>
  <c r="G217" i="5"/>
  <c r="Y217" i="5" s="1"/>
  <c r="F217" i="5"/>
  <c r="X217" i="5" s="1"/>
  <c r="E217" i="5"/>
  <c r="W217" i="5" s="1"/>
  <c r="D217" i="5"/>
  <c r="V217" i="5" s="1"/>
  <c r="C217" i="5"/>
  <c r="U217" i="5" s="1"/>
  <c r="B217" i="5"/>
  <c r="T217" i="5" s="1"/>
  <c r="Q216" i="5"/>
  <c r="AI216" i="5" s="1"/>
  <c r="P216" i="5"/>
  <c r="O216" i="5"/>
  <c r="AG216" i="5" s="1"/>
  <c r="N216" i="5"/>
  <c r="AF216" i="5" s="1"/>
  <c r="M216" i="5"/>
  <c r="AE216" i="5" s="1"/>
  <c r="L216" i="5"/>
  <c r="AD216" i="5" s="1"/>
  <c r="K216" i="5"/>
  <c r="AC216" i="5" s="1"/>
  <c r="J216" i="5"/>
  <c r="AB216" i="5" s="1"/>
  <c r="I216" i="5"/>
  <c r="AA216" i="5" s="1"/>
  <c r="H216" i="5"/>
  <c r="Z216" i="5" s="1"/>
  <c r="G216" i="5"/>
  <c r="Y216" i="5" s="1"/>
  <c r="F216" i="5"/>
  <c r="X216" i="5" s="1"/>
  <c r="E216" i="5"/>
  <c r="W216" i="5" s="1"/>
  <c r="D216" i="5"/>
  <c r="C216" i="5"/>
  <c r="B216" i="5"/>
  <c r="T216" i="5" s="1"/>
  <c r="Q215" i="5"/>
  <c r="AI215" i="5" s="1"/>
  <c r="P215" i="5"/>
  <c r="AH215" i="5" s="1"/>
  <c r="O215" i="5"/>
  <c r="AG215" i="5" s="1"/>
  <c r="N215" i="5"/>
  <c r="AF215" i="5" s="1"/>
  <c r="M215" i="5"/>
  <c r="AE215" i="5" s="1"/>
  <c r="L215" i="5"/>
  <c r="AD215" i="5" s="1"/>
  <c r="K215" i="5"/>
  <c r="AC215" i="5" s="1"/>
  <c r="J215" i="5"/>
  <c r="AB215" i="5" s="1"/>
  <c r="I215" i="5"/>
  <c r="AA215" i="5" s="1"/>
  <c r="H215" i="5"/>
  <c r="Z215" i="5" s="1"/>
  <c r="G215" i="5"/>
  <c r="Y215" i="5" s="1"/>
  <c r="F215" i="5"/>
  <c r="X215" i="5" s="1"/>
  <c r="E215" i="5"/>
  <c r="W215" i="5" s="1"/>
  <c r="D215" i="5"/>
  <c r="V215" i="5" s="1"/>
  <c r="C215" i="5"/>
  <c r="U215" i="5" s="1"/>
  <c r="B215" i="5"/>
  <c r="T215" i="5" s="1"/>
  <c r="Q214" i="5"/>
  <c r="AI214" i="5" s="1"/>
  <c r="P214" i="5"/>
  <c r="AH214" i="5" s="1"/>
  <c r="O214" i="5"/>
  <c r="AG214" i="5" s="1"/>
  <c r="N214" i="5"/>
  <c r="AF214" i="5" s="1"/>
  <c r="M214" i="5"/>
  <c r="AE214" i="5" s="1"/>
  <c r="L214" i="5"/>
  <c r="AD214" i="5" s="1"/>
  <c r="K214" i="5"/>
  <c r="AC214" i="5" s="1"/>
  <c r="J214" i="5"/>
  <c r="AB214" i="5" s="1"/>
  <c r="I214" i="5"/>
  <c r="AA214" i="5" s="1"/>
  <c r="H214" i="5"/>
  <c r="Z214" i="5" s="1"/>
  <c r="G214" i="5"/>
  <c r="Y214" i="5" s="1"/>
  <c r="F214" i="5"/>
  <c r="X214" i="5" s="1"/>
  <c r="E214" i="5"/>
  <c r="W214" i="5" s="1"/>
  <c r="D214" i="5"/>
  <c r="V214" i="5" s="1"/>
  <c r="C214" i="5"/>
  <c r="U214" i="5" s="1"/>
  <c r="B214" i="5"/>
  <c r="T214" i="5" s="1"/>
  <c r="Q213" i="5"/>
  <c r="AI213" i="5" s="1"/>
  <c r="P213" i="5"/>
  <c r="AH213" i="5" s="1"/>
  <c r="O213" i="5"/>
  <c r="AG213" i="5" s="1"/>
  <c r="N213" i="5"/>
  <c r="AF213" i="5" s="1"/>
  <c r="M213" i="5"/>
  <c r="AE213" i="5" s="1"/>
  <c r="L213" i="5"/>
  <c r="AD213" i="5" s="1"/>
  <c r="K213" i="5"/>
  <c r="AC213" i="5" s="1"/>
  <c r="J213" i="5"/>
  <c r="AB213" i="5" s="1"/>
  <c r="I213" i="5"/>
  <c r="AA213" i="5" s="1"/>
  <c r="H213" i="5"/>
  <c r="Z213" i="5" s="1"/>
  <c r="G213" i="5"/>
  <c r="Y213" i="5" s="1"/>
  <c r="F213" i="5"/>
  <c r="X213" i="5" s="1"/>
  <c r="E213" i="5"/>
  <c r="W213" i="5" s="1"/>
  <c r="D213" i="5"/>
  <c r="V213" i="5" s="1"/>
  <c r="C213" i="5"/>
  <c r="U213" i="5" s="1"/>
  <c r="B213" i="5"/>
  <c r="T213" i="5" s="1"/>
  <c r="Q212" i="5"/>
  <c r="AI212" i="5" s="1"/>
  <c r="P212" i="5"/>
  <c r="AH212" i="5" s="1"/>
  <c r="O212" i="5"/>
  <c r="AG212" i="5" s="1"/>
  <c r="N212" i="5"/>
  <c r="AF212" i="5" s="1"/>
  <c r="M212" i="5"/>
  <c r="AE212" i="5" s="1"/>
  <c r="L212" i="5"/>
  <c r="AD212" i="5" s="1"/>
  <c r="K212" i="5"/>
  <c r="AC212" i="5" s="1"/>
  <c r="J212" i="5"/>
  <c r="AB212" i="5" s="1"/>
  <c r="I212" i="5"/>
  <c r="AA212" i="5" s="1"/>
  <c r="H212" i="5"/>
  <c r="Z212" i="5" s="1"/>
  <c r="G212" i="5"/>
  <c r="Y212" i="5" s="1"/>
  <c r="F212" i="5"/>
  <c r="X212" i="5" s="1"/>
  <c r="E212" i="5"/>
  <c r="W212" i="5" s="1"/>
  <c r="D212" i="5"/>
  <c r="V212" i="5" s="1"/>
  <c r="C212" i="5"/>
  <c r="U212" i="5" s="1"/>
  <c r="B212" i="5"/>
  <c r="T212" i="5" s="1"/>
  <c r="Q211" i="5"/>
  <c r="AI211" i="5" s="1"/>
  <c r="P211" i="5"/>
  <c r="AH211" i="5" s="1"/>
  <c r="O211" i="5"/>
  <c r="AG211" i="5" s="1"/>
  <c r="N211" i="5"/>
  <c r="AF211" i="5" s="1"/>
  <c r="M211" i="5"/>
  <c r="AE211" i="5" s="1"/>
  <c r="L211" i="5"/>
  <c r="AD211" i="5" s="1"/>
  <c r="K211" i="5"/>
  <c r="AC211" i="5" s="1"/>
  <c r="J211" i="5"/>
  <c r="AB211" i="5" s="1"/>
  <c r="I211" i="5"/>
  <c r="AA211" i="5" s="1"/>
  <c r="H211" i="5"/>
  <c r="Z211" i="5" s="1"/>
  <c r="G211" i="5"/>
  <c r="Y211" i="5" s="1"/>
  <c r="F211" i="5"/>
  <c r="X211" i="5" s="1"/>
  <c r="E211" i="5"/>
  <c r="W211" i="5" s="1"/>
  <c r="D211" i="5"/>
  <c r="V211" i="5" s="1"/>
  <c r="C211" i="5"/>
  <c r="U211" i="5" s="1"/>
  <c r="B211" i="5"/>
  <c r="T211" i="5" s="1"/>
  <c r="Q210" i="5"/>
  <c r="P210" i="5"/>
  <c r="AH210" i="5" s="1"/>
  <c r="O210" i="5"/>
  <c r="N210" i="5"/>
  <c r="AF210" i="5" s="1"/>
  <c r="M210" i="5"/>
  <c r="AE210" i="5" s="1"/>
  <c r="L210" i="5"/>
  <c r="AD210" i="5" s="1"/>
  <c r="K210" i="5"/>
  <c r="AC210" i="5" s="1"/>
  <c r="J210" i="5"/>
  <c r="AB210" i="5" s="1"/>
  <c r="I210" i="5"/>
  <c r="AA210" i="5" s="1"/>
  <c r="H210" i="5"/>
  <c r="Z210" i="5" s="1"/>
  <c r="G210" i="5"/>
  <c r="Y210" i="5" s="1"/>
  <c r="F210" i="5"/>
  <c r="X210" i="5" s="1"/>
  <c r="E210" i="5"/>
  <c r="W210" i="5" s="1"/>
  <c r="D210" i="5"/>
  <c r="V210" i="5" s="1"/>
  <c r="C210" i="5"/>
  <c r="U210" i="5" s="1"/>
  <c r="B210" i="5"/>
  <c r="T210" i="5" s="1"/>
  <c r="Q209" i="5"/>
  <c r="AI209" i="5" s="1"/>
  <c r="P209" i="5"/>
  <c r="AH209" i="5" s="1"/>
  <c r="O209" i="5"/>
  <c r="AG209" i="5" s="1"/>
  <c r="N209" i="5"/>
  <c r="AF209" i="5" s="1"/>
  <c r="M209" i="5"/>
  <c r="AE209" i="5" s="1"/>
  <c r="L209" i="5"/>
  <c r="AD209" i="5" s="1"/>
  <c r="K209" i="5"/>
  <c r="AC209" i="5" s="1"/>
  <c r="J209" i="5"/>
  <c r="AB209" i="5" s="1"/>
  <c r="I209" i="5"/>
  <c r="AA209" i="5" s="1"/>
  <c r="H209" i="5"/>
  <c r="Z209" i="5" s="1"/>
  <c r="G209" i="5"/>
  <c r="Y209" i="5" s="1"/>
  <c r="F209" i="5"/>
  <c r="X209" i="5" s="1"/>
  <c r="E209" i="5"/>
  <c r="W209" i="5" s="1"/>
  <c r="D209" i="5"/>
  <c r="V209" i="5" s="1"/>
  <c r="C209" i="5"/>
  <c r="U209" i="5" s="1"/>
  <c r="B209" i="5"/>
  <c r="T209" i="5" s="1"/>
  <c r="Q208" i="5"/>
  <c r="AI208" i="5" s="1"/>
  <c r="P208" i="5"/>
  <c r="AH208" i="5" s="1"/>
  <c r="O208" i="5"/>
  <c r="AG208" i="5" s="1"/>
  <c r="N208" i="5"/>
  <c r="AF208" i="5" s="1"/>
  <c r="M208" i="5"/>
  <c r="AE208" i="5" s="1"/>
  <c r="L208" i="5"/>
  <c r="AD208" i="5" s="1"/>
  <c r="K208" i="5"/>
  <c r="AC208" i="5" s="1"/>
  <c r="J208" i="5"/>
  <c r="AB208" i="5" s="1"/>
  <c r="I208" i="5"/>
  <c r="AA208" i="5" s="1"/>
  <c r="H208" i="5"/>
  <c r="Z208" i="5" s="1"/>
  <c r="G208" i="5"/>
  <c r="Y208" i="5" s="1"/>
  <c r="F208" i="5"/>
  <c r="X208" i="5" s="1"/>
  <c r="E208" i="5"/>
  <c r="W208" i="5" s="1"/>
  <c r="D208" i="5"/>
  <c r="V208" i="5" s="1"/>
  <c r="C208" i="5"/>
  <c r="U208" i="5" s="1"/>
  <c r="B208" i="5"/>
  <c r="T208" i="5" s="1"/>
  <c r="Q207" i="5"/>
  <c r="AI207" i="5" s="1"/>
  <c r="P207" i="5"/>
  <c r="AH207" i="5" s="1"/>
  <c r="O207" i="5"/>
  <c r="AG207" i="5" s="1"/>
  <c r="N207" i="5"/>
  <c r="AF207" i="5" s="1"/>
  <c r="M207" i="5"/>
  <c r="AE207" i="5" s="1"/>
  <c r="L207" i="5"/>
  <c r="AD207" i="5" s="1"/>
  <c r="K207" i="5"/>
  <c r="AC207" i="5" s="1"/>
  <c r="J207" i="5"/>
  <c r="AB207" i="5" s="1"/>
  <c r="I207" i="5"/>
  <c r="AA207" i="5" s="1"/>
  <c r="H207" i="5"/>
  <c r="Z207" i="5" s="1"/>
  <c r="G207" i="5"/>
  <c r="Y207" i="5" s="1"/>
  <c r="F207" i="5"/>
  <c r="X207" i="5" s="1"/>
  <c r="E207" i="5"/>
  <c r="W207" i="5" s="1"/>
  <c r="D207" i="5"/>
  <c r="V207" i="5" s="1"/>
  <c r="C207" i="5"/>
  <c r="U207" i="5" s="1"/>
  <c r="B207" i="5"/>
  <c r="T207" i="5" s="1"/>
  <c r="Q206" i="5"/>
  <c r="AI206" i="5" s="1"/>
  <c r="P206" i="5"/>
  <c r="AH206" i="5" s="1"/>
  <c r="O206" i="5"/>
  <c r="AG206" i="5" s="1"/>
  <c r="N206" i="5"/>
  <c r="AF206" i="5" s="1"/>
  <c r="M206" i="5"/>
  <c r="AE206" i="5" s="1"/>
  <c r="L206" i="5"/>
  <c r="AD206" i="5" s="1"/>
  <c r="K206" i="5"/>
  <c r="AC206" i="5" s="1"/>
  <c r="J206" i="5"/>
  <c r="AB206" i="5" s="1"/>
  <c r="I206" i="5"/>
  <c r="AA206" i="5" s="1"/>
  <c r="H206" i="5"/>
  <c r="Z206" i="5" s="1"/>
  <c r="G206" i="5"/>
  <c r="Y206" i="5" s="1"/>
  <c r="F206" i="5"/>
  <c r="X206" i="5" s="1"/>
  <c r="E206" i="5"/>
  <c r="W206" i="5" s="1"/>
  <c r="D206" i="5"/>
  <c r="V206" i="5" s="1"/>
  <c r="C206" i="5"/>
  <c r="U206" i="5" s="1"/>
  <c r="B206" i="5"/>
  <c r="T206" i="5" s="1"/>
  <c r="Q205" i="5"/>
  <c r="AI205" i="5" s="1"/>
  <c r="P205" i="5"/>
  <c r="AH205" i="5" s="1"/>
  <c r="O205" i="5"/>
  <c r="AG205" i="5" s="1"/>
  <c r="N205" i="5"/>
  <c r="AF205" i="5" s="1"/>
  <c r="M205" i="5"/>
  <c r="AE205" i="5" s="1"/>
  <c r="L205" i="5"/>
  <c r="AD205" i="5" s="1"/>
  <c r="K205" i="5"/>
  <c r="AC205" i="5" s="1"/>
  <c r="J205" i="5"/>
  <c r="AB205" i="5" s="1"/>
  <c r="I205" i="5"/>
  <c r="AA205" i="5" s="1"/>
  <c r="H205" i="5"/>
  <c r="Z205" i="5" s="1"/>
  <c r="G205" i="5"/>
  <c r="Y205" i="5" s="1"/>
  <c r="F205" i="5"/>
  <c r="X205" i="5" s="1"/>
  <c r="E205" i="5"/>
  <c r="W205" i="5" s="1"/>
  <c r="D205" i="5"/>
  <c r="V205" i="5" s="1"/>
  <c r="C205" i="5"/>
  <c r="U205" i="5" s="1"/>
  <c r="B205" i="5"/>
  <c r="T205" i="5" s="1"/>
  <c r="Q204" i="5"/>
  <c r="AI204" i="5" s="1"/>
  <c r="P204" i="5"/>
  <c r="AH204" i="5" s="1"/>
  <c r="O204" i="5"/>
  <c r="AG204" i="5" s="1"/>
  <c r="N204" i="5"/>
  <c r="AF204" i="5" s="1"/>
  <c r="M204" i="5"/>
  <c r="AE204" i="5" s="1"/>
  <c r="L204" i="5"/>
  <c r="K204" i="5"/>
  <c r="J204" i="5"/>
  <c r="AB204" i="5" s="1"/>
  <c r="I204" i="5"/>
  <c r="AA204" i="5" s="1"/>
  <c r="H204" i="5"/>
  <c r="Z204" i="5" s="1"/>
  <c r="G204" i="5"/>
  <c r="Y204" i="5" s="1"/>
  <c r="F204" i="5"/>
  <c r="X204" i="5" s="1"/>
  <c r="E204" i="5"/>
  <c r="W204" i="5" s="1"/>
  <c r="D204" i="5"/>
  <c r="V204" i="5" s="1"/>
  <c r="C204" i="5"/>
  <c r="U204" i="5" s="1"/>
  <c r="B204" i="5"/>
  <c r="T204" i="5" s="1"/>
  <c r="Q203" i="5"/>
  <c r="P203" i="5"/>
  <c r="AH203" i="5" s="1"/>
  <c r="O203" i="5"/>
  <c r="N203" i="5"/>
  <c r="AF203" i="5" s="1"/>
  <c r="M203" i="5"/>
  <c r="AE203" i="5" s="1"/>
  <c r="L203" i="5"/>
  <c r="AD203" i="5" s="1"/>
  <c r="K203" i="5"/>
  <c r="AC203" i="5" s="1"/>
  <c r="J203" i="5"/>
  <c r="AB203" i="5" s="1"/>
  <c r="I203" i="5"/>
  <c r="AA203" i="5" s="1"/>
  <c r="H203" i="5"/>
  <c r="Z203" i="5" s="1"/>
  <c r="G203" i="5"/>
  <c r="Y203" i="5" s="1"/>
  <c r="F203" i="5"/>
  <c r="X203" i="5" s="1"/>
  <c r="E203" i="5"/>
  <c r="W203" i="5" s="1"/>
  <c r="D203" i="5"/>
  <c r="V203" i="5" s="1"/>
  <c r="C203" i="5"/>
  <c r="U203" i="5" s="1"/>
  <c r="B203" i="5"/>
  <c r="T203" i="5" s="1"/>
  <c r="Q202" i="5"/>
  <c r="AI202" i="5" s="1"/>
  <c r="P202" i="5"/>
  <c r="AH202" i="5" s="1"/>
  <c r="O202" i="5"/>
  <c r="AG202" i="5" s="1"/>
  <c r="N202" i="5"/>
  <c r="AF202" i="5" s="1"/>
  <c r="M202" i="5"/>
  <c r="AE202" i="5" s="1"/>
  <c r="L202" i="5"/>
  <c r="AD202" i="5" s="1"/>
  <c r="K202" i="5"/>
  <c r="AC202" i="5" s="1"/>
  <c r="J202" i="5"/>
  <c r="AB202" i="5" s="1"/>
  <c r="I202" i="5"/>
  <c r="AA202" i="5" s="1"/>
  <c r="H202" i="5"/>
  <c r="Z202" i="5" s="1"/>
  <c r="G202" i="5"/>
  <c r="Y202" i="5" s="1"/>
  <c r="F202" i="5"/>
  <c r="X202" i="5" s="1"/>
  <c r="E202" i="5"/>
  <c r="W202" i="5" s="1"/>
  <c r="D202" i="5"/>
  <c r="V202" i="5" s="1"/>
  <c r="C202" i="5"/>
  <c r="U202" i="5" s="1"/>
  <c r="B202" i="5"/>
  <c r="T202" i="5" s="1"/>
  <c r="Q201" i="5"/>
  <c r="AI201" i="5" s="1"/>
  <c r="P201" i="5"/>
  <c r="AH201" i="5" s="1"/>
  <c r="O201" i="5"/>
  <c r="AG201" i="5" s="1"/>
  <c r="N201" i="5"/>
  <c r="AF201" i="5" s="1"/>
  <c r="M201" i="5"/>
  <c r="AE201" i="5" s="1"/>
  <c r="L201" i="5"/>
  <c r="AD201" i="5" s="1"/>
  <c r="K201" i="5"/>
  <c r="AC201" i="5" s="1"/>
  <c r="J201" i="5"/>
  <c r="AB201" i="5" s="1"/>
  <c r="I201" i="5"/>
  <c r="AA201" i="5" s="1"/>
  <c r="H201" i="5"/>
  <c r="Z201" i="5" s="1"/>
  <c r="G201" i="5"/>
  <c r="Y201" i="5" s="1"/>
  <c r="F201" i="5"/>
  <c r="X201" i="5" s="1"/>
  <c r="E201" i="5"/>
  <c r="W201" i="5" s="1"/>
  <c r="D201" i="5"/>
  <c r="V201" i="5" s="1"/>
  <c r="C201" i="5"/>
  <c r="U201" i="5" s="1"/>
  <c r="B201" i="5"/>
  <c r="T201" i="5" s="1"/>
  <c r="Q200" i="5"/>
  <c r="AI200" i="5" s="1"/>
  <c r="P200" i="5"/>
  <c r="AH200" i="5" s="1"/>
  <c r="O200" i="5"/>
  <c r="AG200" i="5" s="1"/>
  <c r="N200" i="5"/>
  <c r="AF200" i="5" s="1"/>
  <c r="M200" i="5"/>
  <c r="AE200" i="5" s="1"/>
  <c r="L200" i="5"/>
  <c r="AD200" i="5" s="1"/>
  <c r="K200" i="5"/>
  <c r="AC200" i="5" s="1"/>
  <c r="J200" i="5"/>
  <c r="AB200" i="5" s="1"/>
  <c r="I200" i="5"/>
  <c r="AA200" i="5" s="1"/>
  <c r="H200" i="5"/>
  <c r="Z200" i="5" s="1"/>
  <c r="G200" i="5"/>
  <c r="Y200" i="5" s="1"/>
  <c r="F200" i="5"/>
  <c r="X200" i="5" s="1"/>
  <c r="E200" i="5"/>
  <c r="W200" i="5" s="1"/>
  <c r="D200" i="5"/>
  <c r="V200" i="5" s="1"/>
  <c r="C200" i="5"/>
  <c r="U200" i="5" s="1"/>
  <c r="B200" i="5"/>
  <c r="T200" i="5" s="1"/>
  <c r="Q199" i="5"/>
  <c r="AI199" i="5" s="1"/>
  <c r="P199" i="5"/>
  <c r="AH199" i="5" s="1"/>
  <c r="O199" i="5"/>
  <c r="AG199" i="5" s="1"/>
  <c r="N199" i="5"/>
  <c r="AF199" i="5" s="1"/>
  <c r="M199" i="5"/>
  <c r="AE199" i="5" s="1"/>
  <c r="L199" i="5"/>
  <c r="AD199" i="5" s="1"/>
  <c r="K199" i="5"/>
  <c r="AC199" i="5" s="1"/>
  <c r="J199" i="5"/>
  <c r="AB199" i="5" s="1"/>
  <c r="I199" i="5"/>
  <c r="AA199" i="5" s="1"/>
  <c r="H199" i="5"/>
  <c r="G199" i="5"/>
  <c r="Y199" i="5" s="1"/>
  <c r="F199" i="5"/>
  <c r="X199" i="5" s="1"/>
  <c r="E199" i="5"/>
  <c r="W199" i="5" s="1"/>
  <c r="D199" i="5"/>
  <c r="V199" i="5" s="1"/>
  <c r="C199" i="5"/>
  <c r="U199" i="5" s="1"/>
  <c r="B199" i="5"/>
  <c r="T199" i="5" s="1"/>
  <c r="Q198" i="5"/>
  <c r="AI198" i="5" s="1"/>
  <c r="P198" i="5"/>
  <c r="AH198" i="5" s="1"/>
  <c r="O198" i="5"/>
  <c r="AG198" i="5" s="1"/>
  <c r="N198" i="5"/>
  <c r="AF198" i="5" s="1"/>
  <c r="M198" i="5"/>
  <c r="L198" i="5"/>
  <c r="AD198" i="5" s="1"/>
  <c r="K198" i="5"/>
  <c r="AC198" i="5" s="1"/>
  <c r="J198" i="5"/>
  <c r="AB198" i="5" s="1"/>
  <c r="I198" i="5"/>
  <c r="AA198" i="5" s="1"/>
  <c r="H198" i="5"/>
  <c r="Z198" i="5" s="1"/>
  <c r="G198" i="5"/>
  <c r="Y198" i="5" s="1"/>
  <c r="F198" i="5"/>
  <c r="X198" i="5" s="1"/>
  <c r="E198" i="5"/>
  <c r="W198" i="5" s="1"/>
  <c r="D198" i="5"/>
  <c r="V198" i="5" s="1"/>
  <c r="C198" i="5"/>
  <c r="U198" i="5" s="1"/>
  <c r="B198" i="5"/>
  <c r="Q197" i="5"/>
  <c r="AI197" i="5" s="1"/>
  <c r="P197" i="5"/>
  <c r="AH197" i="5" s="1"/>
  <c r="O197" i="5"/>
  <c r="AG197" i="5" s="1"/>
  <c r="N197" i="5"/>
  <c r="AF197" i="5" s="1"/>
  <c r="M197" i="5"/>
  <c r="AE197" i="5" s="1"/>
  <c r="L197" i="5"/>
  <c r="AD197" i="5" s="1"/>
  <c r="K197" i="5"/>
  <c r="AC197" i="5" s="1"/>
  <c r="J197" i="5"/>
  <c r="AB197" i="5" s="1"/>
  <c r="I197" i="5"/>
  <c r="AA197" i="5" s="1"/>
  <c r="H197" i="5"/>
  <c r="Z197" i="5" s="1"/>
  <c r="G197" i="5"/>
  <c r="Y197" i="5" s="1"/>
  <c r="F197" i="5"/>
  <c r="X197" i="5" s="1"/>
  <c r="E197" i="5"/>
  <c r="W197" i="5" s="1"/>
  <c r="D197" i="5"/>
  <c r="V197" i="5" s="1"/>
  <c r="C197" i="5"/>
  <c r="U197" i="5" s="1"/>
  <c r="B197" i="5"/>
  <c r="T197" i="5" s="1"/>
  <c r="Q196" i="5"/>
  <c r="AI196" i="5" s="1"/>
  <c r="P196" i="5"/>
  <c r="AH196" i="5" s="1"/>
  <c r="O196" i="5"/>
  <c r="AG196" i="5" s="1"/>
  <c r="N196" i="5"/>
  <c r="AF196" i="5" s="1"/>
  <c r="M196" i="5"/>
  <c r="AE196" i="5" s="1"/>
  <c r="L196" i="5"/>
  <c r="AD196" i="5" s="1"/>
  <c r="K196" i="5"/>
  <c r="AC196" i="5" s="1"/>
  <c r="J196" i="5"/>
  <c r="AB196" i="5" s="1"/>
  <c r="I196" i="5"/>
  <c r="AA196" i="5" s="1"/>
  <c r="H196" i="5"/>
  <c r="Z196" i="5" s="1"/>
  <c r="G196" i="5"/>
  <c r="Y196" i="5" s="1"/>
  <c r="F196" i="5"/>
  <c r="X196" i="5" s="1"/>
  <c r="E196" i="5"/>
  <c r="W196" i="5" s="1"/>
  <c r="D196" i="5"/>
  <c r="V196" i="5" s="1"/>
  <c r="C196" i="5"/>
  <c r="U196" i="5" s="1"/>
  <c r="B196" i="5"/>
  <c r="T196" i="5" s="1"/>
  <c r="Q195" i="5"/>
  <c r="AI195" i="5" s="1"/>
  <c r="P195" i="5"/>
  <c r="AH195" i="5" s="1"/>
  <c r="O195" i="5"/>
  <c r="AG195" i="5" s="1"/>
  <c r="N195" i="5"/>
  <c r="AF195" i="5" s="1"/>
  <c r="M195" i="5"/>
  <c r="AE195" i="5" s="1"/>
  <c r="L195" i="5"/>
  <c r="AD195" i="5" s="1"/>
  <c r="K195" i="5"/>
  <c r="AC195" i="5" s="1"/>
  <c r="J195" i="5"/>
  <c r="AB195" i="5" s="1"/>
  <c r="I195" i="5"/>
  <c r="AA195" i="5" s="1"/>
  <c r="H195" i="5"/>
  <c r="Z195" i="5" s="1"/>
  <c r="G195" i="5"/>
  <c r="Y195" i="5" s="1"/>
  <c r="F195" i="5"/>
  <c r="X195" i="5" s="1"/>
  <c r="E195" i="5"/>
  <c r="W195" i="5" s="1"/>
  <c r="D195" i="5"/>
  <c r="V195" i="5" s="1"/>
  <c r="C195" i="5"/>
  <c r="U195" i="5" s="1"/>
  <c r="B195" i="5"/>
  <c r="T195" i="5" s="1"/>
  <c r="Q194" i="5"/>
  <c r="AI194" i="5" s="1"/>
  <c r="P194" i="5"/>
  <c r="AH194" i="5" s="1"/>
  <c r="O194" i="5"/>
  <c r="AG194" i="5" s="1"/>
  <c r="N194" i="5"/>
  <c r="AF194" i="5" s="1"/>
  <c r="M194" i="5"/>
  <c r="AE194" i="5" s="1"/>
  <c r="L194" i="5"/>
  <c r="AD194" i="5" s="1"/>
  <c r="K194" i="5"/>
  <c r="AC194" i="5" s="1"/>
  <c r="J194" i="5"/>
  <c r="AB194" i="5" s="1"/>
  <c r="I194" i="5"/>
  <c r="AA194" i="5" s="1"/>
  <c r="H194" i="5"/>
  <c r="Z194" i="5" s="1"/>
  <c r="G194" i="5"/>
  <c r="Y194" i="5" s="1"/>
  <c r="F194" i="5"/>
  <c r="X194" i="5" s="1"/>
  <c r="E194" i="5"/>
  <c r="W194" i="5" s="1"/>
  <c r="D194" i="5"/>
  <c r="V194" i="5" s="1"/>
  <c r="C194" i="5"/>
  <c r="U194" i="5" s="1"/>
  <c r="B194" i="5"/>
  <c r="T194" i="5" s="1"/>
  <c r="Q193" i="5"/>
  <c r="AI193" i="5" s="1"/>
  <c r="P193" i="5"/>
  <c r="AH193" i="5" s="1"/>
  <c r="O193" i="5"/>
  <c r="AG193" i="5" s="1"/>
  <c r="N193" i="5"/>
  <c r="AF193" i="5" s="1"/>
  <c r="M193" i="5"/>
  <c r="AE193" i="5" s="1"/>
  <c r="L193" i="5"/>
  <c r="AD193" i="5" s="1"/>
  <c r="K193" i="5"/>
  <c r="AC193" i="5" s="1"/>
  <c r="J193" i="5"/>
  <c r="AB193" i="5" s="1"/>
  <c r="I193" i="5"/>
  <c r="H193" i="5"/>
  <c r="Z193" i="5" s="1"/>
  <c r="G193" i="5"/>
  <c r="Y193" i="5" s="1"/>
  <c r="F193" i="5"/>
  <c r="X193" i="5" s="1"/>
  <c r="E193" i="5"/>
  <c r="W193" i="5" s="1"/>
  <c r="D193" i="5"/>
  <c r="C193" i="5"/>
  <c r="U193" i="5" s="1"/>
  <c r="B193" i="5"/>
  <c r="T193" i="5" s="1"/>
  <c r="Q192" i="5"/>
  <c r="AI192" i="5" s="1"/>
  <c r="P192" i="5"/>
  <c r="AH192" i="5" s="1"/>
  <c r="O192" i="5"/>
  <c r="AG192" i="5" s="1"/>
  <c r="N192" i="5"/>
  <c r="AF192" i="5" s="1"/>
  <c r="M192" i="5"/>
  <c r="AE192" i="5" s="1"/>
  <c r="L192" i="5"/>
  <c r="AD192" i="5" s="1"/>
  <c r="K192" i="5"/>
  <c r="AC192" i="5" s="1"/>
  <c r="J192" i="5"/>
  <c r="AB192" i="5" s="1"/>
  <c r="I192" i="5"/>
  <c r="AA192" i="5" s="1"/>
  <c r="H192" i="5"/>
  <c r="Z192" i="5" s="1"/>
  <c r="G192" i="5"/>
  <c r="Y192" i="5" s="1"/>
  <c r="F192" i="5"/>
  <c r="X192" i="5" s="1"/>
  <c r="E192" i="5"/>
  <c r="W192" i="5" s="1"/>
  <c r="D192" i="5"/>
  <c r="V192" i="5" s="1"/>
  <c r="C192" i="5"/>
  <c r="U192" i="5" s="1"/>
  <c r="B192" i="5"/>
  <c r="T192" i="5" s="1"/>
  <c r="Q191" i="5"/>
  <c r="AI191" i="5" s="1"/>
  <c r="P191" i="5"/>
  <c r="AH191" i="5" s="1"/>
  <c r="O191" i="5"/>
  <c r="AG191" i="5" s="1"/>
  <c r="N191" i="5"/>
  <c r="AF191" i="5" s="1"/>
  <c r="M191" i="5"/>
  <c r="AE191" i="5" s="1"/>
  <c r="L191" i="5"/>
  <c r="AD191" i="5" s="1"/>
  <c r="K191" i="5"/>
  <c r="J191" i="5"/>
  <c r="I191" i="5"/>
  <c r="AA191" i="5" s="1"/>
  <c r="H191" i="5"/>
  <c r="Z191" i="5" s="1"/>
  <c r="G191" i="5"/>
  <c r="F191" i="5"/>
  <c r="X191" i="5" s="1"/>
  <c r="E191" i="5"/>
  <c r="W191" i="5" s="1"/>
  <c r="D191" i="5"/>
  <c r="V191" i="5" s="1"/>
  <c r="C191" i="5"/>
  <c r="U191" i="5" s="1"/>
  <c r="B191" i="5"/>
  <c r="T191" i="5" s="1"/>
  <c r="Q190" i="5"/>
  <c r="AI190" i="5" s="1"/>
  <c r="P190" i="5"/>
  <c r="AH190" i="5" s="1"/>
  <c r="O190" i="5"/>
  <c r="AG190" i="5" s="1"/>
  <c r="N190" i="5"/>
  <c r="AF190" i="5" s="1"/>
  <c r="M190" i="5"/>
  <c r="AE190" i="5" s="1"/>
  <c r="L190" i="5"/>
  <c r="AD190" i="5" s="1"/>
  <c r="K190" i="5"/>
  <c r="AC190" i="5" s="1"/>
  <c r="J190" i="5"/>
  <c r="AB190" i="5" s="1"/>
  <c r="I190" i="5"/>
  <c r="AA190" i="5" s="1"/>
  <c r="H190" i="5"/>
  <c r="Z190" i="5" s="1"/>
  <c r="G190" i="5"/>
  <c r="Y190" i="5" s="1"/>
  <c r="F190" i="5"/>
  <c r="X190" i="5" s="1"/>
  <c r="E190" i="5"/>
  <c r="W190" i="5" s="1"/>
  <c r="D190" i="5"/>
  <c r="V190" i="5" s="1"/>
  <c r="C190" i="5"/>
  <c r="U190" i="5" s="1"/>
  <c r="B190" i="5"/>
  <c r="T190" i="5" s="1"/>
  <c r="Q189" i="5"/>
  <c r="AI189" i="5" s="1"/>
  <c r="P189" i="5"/>
  <c r="AH189" i="5" s="1"/>
  <c r="O189" i="5"/>
  <c r="AG189" i="5" s="1"/>
  <c r="N189" i="5"/>
  <c r="AF189" i="5" s="1"/>
  <c r="M189" i="5"/>
  <c r="AE189" i="5" s="1"/>
  <c r="L189" i="5"/>
  <c r="AD189" i="5" s="1"/>
  <c r="K189" i="5"/>
  <c r="AC189" i="5" s="1"/>
  <c r="J189" i="5"/>
  <c r="AB189" i="5" s="1"/>
  <c r="I189" i="5"/>
  <c r="AA189" i="5" s="1"/>
  <c r="H189" i="5"/>
  <c r="Z189" i="5" s="1"/>
  <c r="G189" i="5"/>
  <c r="Y189" i="5" s="1"/>
  <c r="F189" i="5"/>
  <c r="X189" i="5" s="1"/>
  <c r="E189" i="5"/>
  <c r="W189" i="5" s="1"/>
  <c r="D189" i="5"/>
  <c r="V189" i="5" s="1"/>
  <c r="C189" i="5"/>
  <c r="U189" i="5" s="1"/>
  <c r="B189" i="5"/>
  <c r="T189" i="5" s="1"/>
  <c r="Q188" i="5"/>
  <c r="AI188" i="5" s="1"/>
  <c r="P188" i="5"/>
  <c r="AH188" i="5" s="1"/>
  <c r="O188" i="5"/>
  <c r="AG188" i="5" s="1"/>
  <c r="N188" i="5"/>
  <c r="AF188" i="5" s="1"/>
  <c r="M188" i="5"/>
  <c r="AE188" i="5" s="1"/>
  <c r="L188" i="5"/>
  <c r="AD188" i="5" s="1"/>
  <c r="K188" i="5"/>
  <c r="AC188" i="5" s="1"/>
  <c r="J188" i="5"/>
  <c r="AB188" i="5" s="1"/>
  <c r="I188" i="5"/>
  <c r="AA188" i="5" s="1"/>
  <c r="H188" i="5"/>
  <c r="Z188" i="5" s="1"/>
  <c r="G188" i="5"/>
  <c r="Y188" i="5" s="1"/>
  <c r="F188" i="5"/>
  <c r="X188" i="5" s="1"/>
  <c r="E188" i="5"/>
  <c r="W188" i="5" s="1"/>
  <c r="D188" i="5"/>
  <c r="V188" i="5" s="1"/>
  <c r="C188" i="5"/>
  <c r="U188" i="5" s="1"/>
  <c r="B188" i="5"/>
  <c r="T188" i="5" s="1"/>
  <c r="Q187" i="5"/>
  <c r="AI187" i="5" s="1"/>
  <c r="P187" i="5"/>
  <c r="AH187" i="5" s="1"/>
  <c r="O187" i="5"/>
  <c r="AG187" i="5" s="1"/>
  <c r="N187" i="5"/>
  <c r="AF187" i="5" s="1"/>
  <c r="M187" i="5"/>
  <c r="AE187" i="5" s="1"/>
  <c r="L187" i="5"/>
  <c r="AD187" i="5" s="1"/>
  <c r="K187" i="5"/>
  <c r="AC187" i="5" s="1"/>
  <c r="J187" i="5"/>
  <c r="AB187" i="5" s="1"/>
  <c r="I187" i="5"/>
  <c r="AA187" i="5" s="1"/>
  <c r="H187" i="5"/>
  <c r="Z187" i="5" s="1"/>
  <c r="G187" i="5"/>
  <c r="Y187" i="5" s="1"/>
  <c r="F187" i="5"/>
  <c r="X187" i="5" s="1"/>
  <c r="E187" i="5"/>
  <c r="W187" i="5" s="1"/>
  <c r="D187" i="5"/>
  <c r="V187" i="5" s="1"/>
  <c r="C187" i="5"/>
  <c r="U187" i="5" s="1"/>
  <c r="B187" i="5"/>
  <c r="T187" i="5" s="1"/>
  <c r="Q186" i="5"/>
  <c r="AI186" i="5" s="1"/>
  <c r="P186" i="5"/>
  <c r="AH186" i="5" s="1"/>
  <c r="O186" i="5"/>
  <c r="AG186" i="5" s="1"/>
  <c r="N186" i="5"/>
  <c r="AF186" i="5" s="1"/>
  <c r="M186" i="5"/>
  <c r="AE186" i="5" s="1"/>
  <c r="L186" i="5"/>
  <c r="AD186" i="5" s="1"/>
  <c r="K186" i="5"/>
  <c r="AC186" i="5" s="1"/>
  <c r="J186" i="5"/>
  <c r="AB186" i="5" s="1"/>
  <c r="I186" i="5"/>
  <c r="H186" i="5"/>
  <c r="G186" i="5"/>
  <c r="Y186" i="5" s="1"/>
  <c r="F186" i="5"/>
  <c r="X186" i="5" s="1"/>
  <c r="E186" i="5"/>
  <c r="W186" i="5" s="1"/>
  <c r="D186" i="5"/>
  <c r="V186" i="5" s="1"/>
  <c r="C186" i="5"/>
  <c r="U186" i="5" s="1"/>
  <c r="B186" i="5"/>
  <c r="T186" i="5" s="1"/>
  <c r="Q185" i="5"/>
  <c r="AI185" i="5" s="1"/>
  <c r="P185" i="5"/>
  <c r="AH185" i="5" s="1"/>
  <c r="O185" i="5"/>
  <c r="AG185" i="5" s="1"/>
  <c r="N185" i="5"/>
  <c r="AF185" i="5" s="1"/>
  <c r="M185" i="5"/>
  <c r="AE185" i="5" s="1"/>
  <c r="L185" i="5"/>
  <c r="AD185" i="5" s="1"/>
  <c r="K185" i="5"/>
  <c r="AC185" i="5" s="1"/>
  <c r="J185" i="5"/>
  <c r="AB185" i="5" s="1"/>
  <c r="I185" i="5"/>
  <c r="AA185" i="5" s="1"/>
  <c r="H185" i="5"/>
  <c r="Z185" i="5" s="1"/>
  <c r="G185" i="5"/>
  <c r="Y185" i="5" s="1"/>
  <c r="F185" i="5"/>
  <c r="X185" i="5" s="1"/>
  <c r="E185" i="5"/>
  <c r="W185" i="5" s="1"/>
  <c r="D185" i="5"/>
  <c r="V185" i="5" s="1"/>
  <c r="C185" i="5"/>
  <c r="U185" i="5" s="1"/>
  <c r="B185" i="5"/>
  <c r="T185" i="5" s="1"/>
  <c r="Q184" i="5"/>
  <c r="AI184" i="5" s="1"/>
  <c r="P184" i="5"/>
  <c r="AH184" i="5" s="1"/>
  <c r="O184" i="5"/>
  <c r="AG184" i="5" s="1"/>
  <c r="N184" i="5"/>
  <c r="AF184" i="5" s="1"/>
  <c r="M184" i="5"/>
  <c r="AE184" i="5" s="1"/>
  <c r="L184" i="5"/>
  <c r="AD184" i="5" s="1"/>
  <c r="K184" i="5"/>
  <c r="AC184" i="5" s="1"/>
  <c r="J184" i="5"/>
  <c r="AB184" i="5" s="1"/>
  <c r="I184" i="5"/>
  <c r="AA184" i="5" s="1"/>
  <c r="H184" i="5"/>
  <c r="Z184" i="5" s="1"/>
  <c r="G184" i="5"/>
  <c r="Y184" i="5" s="1"/>
  <c r="F184" i="5"/>
  <c r="X184" i="5" s="1"/>
  <c r="E184" i="5"/>
  <c r="W184" i="5" s="1"/>
  <c r="D184" i="5"/>
  <c r="V184" i="5" s="1"/>
  <c r="C184" i="5"/>
  <c r="U184" i="5" s="1"/>
  <c r="B184" i="5"/>
  <c r="T184" i="5" s="1"/>
  <c r="Q183" i="5"/>
  <c r="AI183" i="5" s="1"/>
  <c r="P183" i="5"/>
  <c r="AH183" i="5" s="1"/>
  <c r="O183" i="5"/>
  <c r="AG183" i="5" s="1"/>
  <c r="N183" i="5"/>
  <c r="AF183" i="5" s="1"/>
  <c r="M183" i="5"/>
  <c r="AE183" i="5" s="1"/>
  <c r="L183" i="5"/>
  <c r="AD183" i="5" s="1"/>
  <c r="K183" i="5"/>
  <c r="AC183" i="5" s="1"/>
  <c r="J183" i="5"/>
  <c r="AB183" i="5" s="1"/>
  <c r="I183" i="5"/>
  <c r="AA183" i="5" s="1"/>
  <c r="H183" i="5"/>
  <c r="Z183" i="5" s="1"/>
  <c r="G183" i="5"/>
  <c r="Y183" i="5" s="1"/>
  <c r="F183" i="5"/>
  <c r="X183" i="5" s="1"/>
  <c r="E183" i="5"/>
  <c r="W183" i="5" s="1"/>
  <c r="D183" i="5"/>
  <c r="V183" i="5" s="1"/>
  <c r="C183" i="5"/>
  <c r="U183" i="5" s="1"/>
  <c r="B183" i="5"/>
  <c r="T183" i="5" s="1"/>
  <c r="Q182" i="5"/>
  <c r="P182" i="5"/>
  <c r="AH182" i="5" s="1"/>
  <c r="O182" i="5"/>
  <c r="AG182" i="5" s="1"/>
  <c r="N182" i="5"/>
  <c r="AF182" i="5" s="1"/>
  <c r="M182" i="5"/>
  <c r="AE182" i="5" s="1"/>
  <c r="L182" i="5"/>
  <c r="AD182" i="5" s="1"/>
  <c r="K182" i="5"/>
  <c r="AC182" i="5" s="1"/>
  <c r="J182" i="5"/>
  <c r="AB182" i="5" s="1"/>
  <c r="I182" i="5"/>
  <c r="AA182" i="5" s="1"/>
  <c r="H182" i="5"/>
  <c r="Z182" i="5" s="1"/>
  <c r="G182" i="5"/>
  <c r="Y182" i="5" s="1"/>
  <c r="F182" i="5"/>
  <c r="X182" i="5" s="1"/>
  <c r="E182" i="5"/>
  <c r="W182" i="5" s="1"/>
  <c r="D182" i="5"/>
  <c r="V182" i="5" s="1"/>
  <c r="C182" i="5"/>
  <c r="U182" i="5" s="1"/>
  <c r="B182" i="5"/>
  <c r="T182" i="5" s="1"/>
  <c r="Q181" i="5"/>
  <c r="AI181" i="5" s="1"/>
  <c r="P181" i="5"/>
  <c r="AH181" i="5" s="1"/>
  <c r="O181" i="5"/>
  <c r="AG181" i="5" s="1"/>
  <c r="N181" i="5"/>
  <c r="AF181" i="5" s="1"/>
  <c r="M181" i="5"/>
  <c r="AE181" i="5" s="1"/>
  <c r="L181" i="5"/>
  <c r="AD181" i="5" s="1"/>
  <c r="K181" i="5"/>
  <c r="AC181" i="5" s="1"/>
  <c r="J181" i="5"/>
  <c r="AB181" i="5" s="1"/>
  <c r="I181" i="5"/>
  <c r="AA181" i="5" s="1"/>
  <c r="H181" i="5"/>
  <c r="Z181" i="5" s="1"/>
  <c r="G181" i="5"/>
  <c r="Y181" i="5" s="1"/>
  <c r="F181" i="5"/>
  <c r="X181" i="5" s="1"/>
  <c r="E181" i="5"/>
  <c r="W181" i="5" s="1"/>
  <c r="D181" i="5"/>
  <c r="V181" i="5" s="1"/>
  <c r="C181" i="5"/>
  <c r="U181" i="5" s="1"/>
  <c r="B181" i="5"/>
  <c r="T181" i="5" s="1"/>
  <c r="Q180" i="5"/>
  <c r="AI180" i="5" s="1"/>
  <c r="P180" i="5"/>
  <c r="AH180" i="5" s="1"/>
  <c r="O180" i="5"/>
  <c r="AG180" i="5" s="1"/>
  <c r="N180" i="5"/>
  <c r="AF180" i="5" s="1"/>
  <c r="M180" i="5"/>
  <c r="AE180" i="5" s="1"/>
  <c r="L180" i="5"/>
  <c r="AD180" i="5" s="1"/>
  <c r="K180" i="5"/>
  <c r="AC180" i="5" s="1"/>
  <c r="J180" i="5"/>
  <c r="AB180" i="5" s="1"/>
  <c r="I180" i="5"/>
  <c r="AA180" i="5" s="1"/>
  <c r="H180" i="5"/>
  <c r="Z180" i="5" s="1"/>
  <c r="G180" i="5"/>
  <c r="Y180" i="5" s="1"/>
  <c r="F180" i="5"/>
  <c r="X180" i="5" s="1"/>
  <c r="E180" i="5"/>
  <c r="W180" i="5" s="1"/>
  <c r="D180" i="5"/>
  <c r="V180" i="5" s="1"/>
  <c r="C180" i="5"/>
  <c r="U180" i="5" s="1"/>
  <c r="B180" i="5"/>
  <c r="T180" i="5" s="1"/>
  <c r="Q179" i="5"/>
  <c r="AI179" i="5" s="1"/>
  <c r="P179" i="5"/>
  <c r="AH179" i="5" s="1"/>
  <c r="O179" i="5"/>
  <c r="AG179" i="5" s="1"/>
  <c r="N179" i="5"/>
  <c r="AF179" i="5" s="1"/>
  <c r="M179" i="5"/>
  <c r="AE179" i="5" s="1"/>
  <c r="L179" i="5"/>
  <c r="AD179" i="5" s="1"/>
  <c r="K179" i="5"/>
  <c r="AC179" i="5" s="1"/>
  <c r="J179" i="5"/>
  <c r="AB179" i="5" s="1"/>
  <c r="I179" i="5"/>
  <c r="H179" i="5"/>
  <c r="Z179" i="5" s="1"/>
  <c r="G179" i="5"/>
  <c r="Y179" i="5" s="1"/>
  <c r="F179" i="5"/>
  <c r="X179" i="5" s="1"/>
  <c r="E179" i="5"/>
  <c r="W179" i="5" s="1"/>
  <c r="D179" i="5"/>
  <c r="V179" i="5" s="1"/>
  <c r="C179" i="5"/>
  <c r="U179" i="5" s="1"/>
  <c r="B179" i="5"/>
  <c r="T179" i="5" s="1"/>
  <c r="Q178" i="5"/>
  <c r="AI178" i="5" s="1"/>
  <c r="P178" i="5"/>
  <c r="AH178" i="5" s="1"/>
  <c r="O178" i="5"/>
  <c r="AG178" i="5" s="1"/>
  <c r="N178" i="5"/>
  <c r="AF178" i="5" s="1"/>
  <c r="M178" i="5"/>
  <c r="AE178" i="5" s="1"/>
  <c r="L178" i="5"/>
  <c r="AD178" i="5" s="1"/>
  <c r="K178" i="5"/>
  <c r="AC178" i="5" s="1"/>
  <c r="J178" i="5"/>
  <c r="AB178" i="5" s="1"/>
  <c r="I178" i="5"/>
  <c r="AA178" i="5" s="1"/>
  <c r="H178" i="5"/>
  <c r="Z178" i="5" s="1"/>
  <c r="G178" i="5"/>
  <c r="Y178" i="5" s="1"/>
  <c r="F178" i="5"/>
  <c r="X178" i="5" s="1"/>
  <c r="E178" i="5"/>
  <c r="W178" i="5" s="1"/>
  <c r="D178" i="5"/>
  <c r="V178" i="5" s="1"/>
  <c r="C178" i="5"/>
  <c r="U178" i="5" s="1"/>
  <c r="B178" i="5"/>
  <c r="T178" i="5" s="1"/>
  <c r="Q177" i="5"/>
  <c r="AI177" i="5" s="1"/>
  <c r="P177" i="5"/>
  <c r="AH177" i="5" s="1"/>
  <c r="O177" i="5"/>
  <c r="AG177" i="5" s="1"/>
  <c r="N177" i="5"/>
  <c r="AF177" i="5" s="1"/>
  <c r="M177" i="5"/>
  <c r="L177" i="5"/>
  <c r="AD177" i="5" s="1"/>
  <c r="K177" i="5"/>
  <c r="AC177" i="5" s="1"/>
  <c r="J177" i="5"/>
  <c r="AB177" i="5" s="1"/>
  <c r="I177" i="5"/>
  <c r="AA177" i="5" s="1"/>
  <c r="H177" i="5"/>
  <c r="Z177" i="5" s="1"/>
  <c r="G177" i="5"/>
  <c r="Y177" i="5" s="1"/>
  <c r="F177" i="5"/>
  <c r="X177" i="5" s="1"/>
  <c r="E177" i="5"/>
  <c r="W177" i="5" s="1"/>
  <c r="D177" i="5"/>
  <c r="V177" i="5" s="1"/>
  <c r="C177" i="5"/>
  <c r="U177" i="5" s="1"/>
  <c r="B177" i="5"/>
  <c r="T177" i="5" s="1"/>
  <c r="Q176" i="5"/>
  <c r="AI176" i="5" s="1"/>
  <c r="P176" i="5"/>
  <c r="AH176" i="5" s="1"/>
  <c r="O176" i="5"/>
  <c r="AG176" i="5" s="1"/>
  <c r="N176" i="5"/>
  <c r="AF176" i="5" s="1"/>
  <c r="M176" i="5"/>
  <c r="AE176" i="5" s="1"/>
  <c r="L176" i="5"/>
  <c r="AD176" i="5" s="1"/>
  <c r="K176" i="5"/>
  <c r="AC176" i="5" s="1"/>
  <c r="J176" i="5"/>
  <c r="AB176" i="5" s="1"/>
  <c r="I176" i="5"/>
  <c r="AA176" i="5" s="1"/>
  <c r="H176" i="5"/>
  <c r="Z176" i="5" s="1"/>
  <c r="G176" i="5"/>
  <c r="Y176" i="5" s="1"/>
  <c r="F176" i="5"/>
  <c r="X176" i="5" s="1"/>
  <c r="E176" i="5"/>
  <c r="W176" i="5" s="1"/>
  <c r="D176" i="5"/>
  <c r="V176" i="5" s="1"/>
  <c r="C176" i="5"/>
  <c r="U176" i="5" s="1"/>
  <c r="B176" i="5"/>
  <c r="T176" i="5" s="1"/>
  <c r="Q175" i="5"/>
  <c r="P175" i="5"/>
  <c r="O175" i="5"/>
  <c r="AG175" i="5" s="1"/>
  <c r="N175" i="5"/>
  <c r="AF175" i="5" s="1"/>
  <c r="M175" i="5"/>
  <c r="AE175" i="5" s="1"/>
  <c r="L175" i="5"/>
  <c r="AD175" i="5" s="1"/>
  <c r="K175" i="5"/>
  <c r="AC175" i="5" s="1"/>
  <c r="J175" i="5"/>
  <c r="AB175" i="5" s="1"/>
  <c r="I175" i="5"/>
  <c r="AA175" i="5" s="1"/>
  <c r="H175" i="5"/>
  <c r="Z175" i="5" s="1"/>
  <c r="G175" i="5"/>
  <c r="Y175" i="5" s="1"/>
  <c r="F175" i="5"/>
  <c r="X175" i="5" s="1"/>
  <c r="E175" i="5"/>
  <c r="W175" i="5" s="1"/>
  <c r="D175" i="5"/>
  <c r="V175" i="5" s="1"/>
  <c r="C175" i="5"/>
  <c r="U175" i="5" s="1"/>
  <c r="B175" i="5"/>
  <c r="T175" i="5" s="1"/>
  <c r="Q174" i="5"/>
  <c r="AI174" i="5" s="1"/>
  <c r="P174" i="5"/>
  <c r="AH174" i="5" s="1"/>
  <c r="O174" i="5"/>
  <c r="AG174" i="5" s="1"/>
  <c r="N174" i="5"/>
  <c r="AF174" i="5" s="1"/>
  <c r="M174" i="5"/>
  <c r="AE174" i="5" s="1"/>
  <c r="L174" i="5"/>
  <c r="AD174" i="5" s="1"/>
  <c r="K174" i="5"/>
  <c r="AC174" i="5" s="1"/>
  <c r="J174" i="5"/>
  <c r="AB174" i="5" s="1"/>
  <c r="I174" i="5"/>
  <c r="AA174" i="5" s="1"/>
  <c r="H174" i="5"/>
  <c r="Z174" i="5" s="1"/>
  <c r="G174" i="5"/>
  <c r="Y174" i="5" s="1"/>
  <c r="F174" i="5"/>
  <c r="X174" i="5" s="1"/>
  <c r="E174" i="5"/>
  <c r="W174" i="5" s="1"/>
  <c r="D174" i="5"/>
  <c r="V174" i="5" s="1"/>
  <c r="C174" i="5"/>
  <c r="U174" i="5" s="1"/>
  <c r="B174" i="5"/>
  <c r="T174" i="5" s="1"/>
  <c r="Q173" i="5"/>
  <c r="AI173" i="5" s="1"/>
  <c r="P173" i="5"/>
  <c r="AH173" i="5" s="1"/>
  <c r="O173" i="5"/>
  <c r="AG173" i="5" s="1"/>
  <c r="N173" i="5"/>
  <c r="AF173" i="5" s="1"/>
  <c r="M173" i="5"/>
  <c r="AE173" i="5" s="1"/>
  <c r="L173" i="5"/>
  <c r="AD173" i="5" s="1"/>
  <c r="K173" i="5"/>
  <c r="AC173" i="5" s="1"/>
  <c r="J173" i="5"/>
  <c r="AB173" i="5" s="1"/>
  <c r="I173" i="5"/>
  <c r="AA173" i="5" s="1"/>
  <c r="H173" i="5"/>
  <c r="Z173" i="5" s="1"/>
  <c r="G173" i="5"/>
  <c r="Y173" i="5" s="1"/>
  <c r="F173" i="5"/>
  <c r="X173" i="5" s="1"/>
  <c r="E173" i="5"/>
  <c r="W173" i="5" s="1"/>
  <c r="D173" i="5"/>
  <c r="V173" i="5" s="1"/>
  <c r="C173" i="5"/>
  <c r="U173" i="5" s="1"/>
  <c r="B173" i="5"/>
  <c r="T173" i="5" s="1"/>
  <c r="Q172" i="5"/>
  <c r="AI172" i="5" s="1"/>
  <c r="P172" i="5"/>
  <c r="AH172" i="5" s="1"/>
  <c r="O172" i="5"/>
  <c r="AG172" i="5" s="1"/>
  <c r="N172" i="5"/>
  <c r="AF172" i="5" s="1"/>
  <c r="M172" i="5"/>
  <c r="AE172" i="5" s="1"/>
  <c r="L172" i="5"/>
  <c r="AD172" i="5" s="1"/>
  <c r="K172" i="5"/>
  <c r="AC172" i="5" s="1"/>
  <c r="J172" i="5"/>
  <c r="AB172" i="5" s="1"/>
  <c r="I172" i="5"/>
  <c r="AA172" i="5" s="1"/>
  <c r="H172" i="5"/>
  <c r="Z172" i="5" s="1"/>
  <c r="G172" i="5"/>
  <c r="Y172" i="5" s="1"/>
  <c r="F172" i="5"/>
  <c r="X172" i="5" s="1"/>
  <c r="E172" i="5"/>
  <c r="W172" i="5" s="1"/>
  <c r="D172" i="5"/>
  <c r="V172" i="5" s="1"/>
  <c r="C172" i="5"/>
  <c r="U172" i="5" s="1"/>
  <c r="B172" i="5"/>
  <c r="T172" i="5" s="1"/>
  <c r="Q171" i="5"/>
  <c r="AI171" i="5" s="1"/>
  <c r="P171" i="5"/>
  <c r="AH171" i="5" s="1"/>
  <c r="O171" i="5"/>
  <c r="AG171" i="5" s="1"/>
  <c r="N171" i="5"/>
  <c r="AF171" i="5" s="1"/>
  <c r="M171" i="5"/>
  <c r="AE171" i="5" s="1"/>
  <c r="L171" i="5"/>
  <c r="AD171" i="5" s="1"/>
  <c r="K171" i="5"/>
  <c r="AC171" i="5" s="1"/>
  <c r="J171" i="5"/>
  <c r="AB171" i="5" s="1"/>
  <c r="I171" i="5"/>
  <c r="AA171" i="5" s="1"/>
  <c r="H171" i="5"/>
  <c r="G171" i="5"/>
  <c r="Y171" i="5" s="1"/>
  <c r="F171" i="5"/>
  <c r="X171" i="5" s="1"/>
  <c r="E171" i="5"/>
  <c r="W171" i="5" s="1"/>
  <c r="D171" i="5"/>
  <c r="V171" i="5" s="1"/>
  <c r="C171" i="5"/>
  <c r="U171" i="5" s="1"/>
  <c r="B171" i="5"/>
  <c r="T171" i="5" s="1"/>
  <c r="Q170" i="5"/>
  <c r="AI170" i="5" s="1"/>
  <c r="P170" i="5"/>
  <c r="AH170" i="5" s="1"/>
  <c r="O170" i="5"/>
  <c r="AG170" i="5" s="1"/>
  <c r="N170" i="5"/>
  <c r="AF170" i="5" s="1"/>
  <c r="M170" i="5"/>
  <c r="AE170" i="5" s="1"/>
  <c r="L170" i="5"/>
  <c r="AD170" i="5" s="1"/>
  <c r="K170" i="5"/>
  <c r="J170" i="5"/>
  <c r="AB170" i="5" s="1"/>
  <c r="I170" i="5"/>
  <c r="H170" i="5"/>
  <c r="Z170" i="5" s="1"/>
  <c r="G170" i="5"/>
  <c r="Y170" i="5" s="1"/>
  <c r="F170" i="5"/>
  <c r="X170" i="5" s="1"/>
  <c r="E170" i="5"/>
  <c r="W170" i="5" s="1"/>
  <c r="D170" i="5"/>
  <c r="V170" i="5" s="1"/>
  <c r="C170" i="5"/>
  <c r="U170" i="5" s="1"/>
  <c r="B170" i="5"/>
  <c r="T170" i="5" s="1"/>
  <c r="Q169" i="5"/>
  <c r="AI169" i="5" s="1"/>
  <c r="P169" i="5"/>
  <c r="AH169" i="5" s="1"/>
  <c r="O169" i="5"/>
  <c r="AG169" i="5" s="1"/>
  <c r="N169" i="5"/>
  <c r="AF169" i="5" s="1"/>
  <c r="M169" i="5"/>
  <c r="AE169" i="5" s="1"/>
  <c r="L169" i="5"/>
  <c r="AD169" i="5" s="1"/>
  <c r="K169" i="5"/>
  <c r="AC169" i="5" s="1"/>
  <c r="J169" i="5"/>
  <c r="AB169" i="5" s="1"/>
  <c r="I169" i="5"/>
  <c r="AA169" i="5" s="1"/>
  <c r="H169" i="5"/>
  <c r="Z169" i="5" s="1"/>
  <c r="G169" i="5"/>
  <c r="Y169" i="5" s="1"/>
  <c r="F169" i="5"/>
  <c r="X169" i="5" s="1"/>
  <c r="E169" i="5"/>
  <c r="W169" i="5" s="1"/>
  <c r="D169" i="5"/>
  <c r="V169" i="5" s="1"/>
  <c r="C169" i="5"/>
  <c r="U169" i="5" s="1"/>
  <c r="B169" i="5"/>
  <c r="T169" i="5" s="1"/>
  <c r="Q168" i="5"/>
  <c r="AI168" i="5" s="1"/>
  <c r="P168" i="5"/>
  <c r="AH168" i="5" s="1"/>
  <c r="O168" i="5"/>
  <c r="AG168" i="5" s="1"/>
  <c r="N168" i="5"/>
  <c r="AF168" i="5" s="1"/>
  <c r="M168" i="5"/>
  <c r="AE168" i="5" s="1"/>
  <c r="L168" i="5"/>
  <c r="AD168" i="5" s="1"/>
  <c r="K168" i="5"/>
  <c r="AC168" i="5" s="1"/>
  <c r="J168" i="5"/>
  <c r="AB168" i="5" s="1"/>
  <c r="I168" i="5"/>
  <c r="AA168" i="5" s="1"/>
  <c r="H168" i="5"/>
  <c r="Z168" i="5" s="1"/>
  <c r="G168" i="5"/>
  <c r="Y168" i="5" s="1"/>
  <c r="F168" i="5"/>
  <c r="X168" i="5" s="1"/>
  <c r="E168" i="5"/>
  <c r="W168" i="5" s="1"/>
  <c r="D168" i="5"/>
  <c r="V168" i="5" s="1"/>
  <c r="C168" i="5"/>
  <c r="U168" i="5" s="1"/>
  <c r="B168" i="5"/>
  <c r="T168" i="5" s="1"/>
  <c r="Q167" i="5"/>
  <c r="AI167" i="5" s="1"/>
  <c r="P167" i="5"/>
  <c r="AH167" i="5" s="1"/>
  <c r="O167" i="5"/>
  <c r="AG167" i="5" s="1"/>
  <c r="N167" i="5"/>
  <c r="AF167" i="5" s="1"/>
  <c r="M167" i="5"/>
  <c r="AE167" i="5" s="1"/>
  <c r="L167" i="5"/>
  <c r="AD167" i="5" s="1"/>
  <c r="K167" i="5"/>
  <c r="AC167" i="5" s="1"/>
  <c r="J167" i="5"/>
  <c r="AB167" i="5" s="1"/>
  <c r="I167" i="5"/>
  <c r="AA167" i="5" s="1"/>
  <c r="H167" i="5"/>
  <c r="Z167" i="5" s="1"/>
  <c r="G167" i="5"/>
  <c r="Y167" i="5" s="1"/>
  <c r="F167" i="5"/>
  <c r="X167" i="5" s="1"/>
  <c r="E167" i="5"/>
  <c r="W167" i="5" s="1"/>
  <c r="D167" i="5"/>
  <c r="V167" i="5" s="1"/>
  <c r="C167" i="5"/>
  <c r="U167" i="5" s="1"/>
  <c r="B167" i="5"/>
  <c r="T167" i="5" s="1"/>
  <c r="Q166" i="5"/>
  <c r="AI166" i="5" s="1"/>
  <c r="P166" i="5"/>
  <c r="AH166" i="5" s="1"/>
  <c r="O166" i="5"/>
  <c r="AG166" i="5" s="1"/>
  <c r="N166" i="5"/>
  <c r="AF166" i="5" s="1"/>
  <c r="M166" i="5"/>
  <c r="AE166" i="5" s="1"/>
  <c r="L166" i="5"/>
  <c r="AD166" i="5" s="1"/>
  <c r="K166" i="5"/>
  <c r="AC166" i="5" s="1"/>
  <c r="J166" i="5"/>
  <c r="AB166" i="5" s="1"/>
  <c r="I166" i="5"/>
  <c r="AA166" i="5" s="1"/>
  <c r="H166" i="5"/>
  <c r="Z166" i="5" s="1"/>
  <c r="G166" i="5"/>
  <c r="Y166" i="5" s="1"/>
  <c r="F166" i="5"/>
  <c r="X166" i="5" s="1"/>
  <c r="E166" i="5"/>
  <c r="W166" i="5" s="1"/>
  <c r="D166" i="5"/>
  <c r="V166" i="5" s="1"/>
  <c r="C166" i="5"/>
  <c r="U166" i="5" s="1"/>
  <c r="B166" i="5"/>
  <c r="T166" i="5" s="1"/>
  <c r="Q165" i="5"/>
  <c r="AI165" i="5" s="1"/>
  <c r="P165" i="5"/>
  <c r="AH165" i="5" s="1"/>
  <c r="O165" i="5"/>
  <c r="AG165" i="5" s="1"/>
  <c r="N165" i="5"/>
  <c r="AF165" i="5" s="1"/>
  <c r="M165" i="5"/>
  <c r="AE165" i="5" s="1"/>
  <c r="L165" i="5"/>
  <c r="AD165" i="5" s="1"/>
  <c r="K165" i="5"/>
  <c r="AC165" i="5" s="1"/>
  <c r="J165" i="5"/>
  <c r="AB165" i="5" s="1"/>
  <c r="I165" i="5"/>
  <c r="AA165" i="5" s="1"/>
  <c r="H165" i="5"/>
  <c r="Z165" i="5" s="1"/>
  <c r="G165" i="5"/>
  <c r="Y165" i="5" s="1"/>
  <c r="F165" i="5"/>
  <c r="X165" i="5" s="1"/>
  <c r="E165" i="5"/>
  <c r="W165" i="5" s="1"/>
  <c r="D165" i="5"/>
  <c r="V165" i="5" s="1"/>
  <c r="C165" i="5"/>
  <c r="U165" i="5" s="1"/>
  <c r="B165" i="5"/>
  <c r="T165" i="5" s="1"/>
  <c r="Q164" i="5"/>
  <c r="AI164" i="5" s="1"/>
  <c r="P164" i="5"/>
  <c r="AH164" i="5" s="1"/>
  <c r="O164" i="5"/>
  <c r="AG164" i="5" s="1"/>
  <c r="N164" i="5"/>
  <c r="AF164" i="5" s="1"/>
  <c r="M164" i="5"/>
  <c r="AE164" i="5" s="1"/>
  <c r="L164" i="5"/>
  <c r="AD164" i="5" s="1"/>
  <c r="K164" i="5"/>
  <c r="AC164" i="5" s="1"/>
  <c r="J164" i="5"/>
  <c r="AB164" i="5" s="1"/>
  <c r="I164" i="5"/>
  <c r="AA164" i="5" s="1"/>
  <c r="H164" i="5"/>
  <c r="Z164" i="5" s="1"/>
  <c r="G164" i="5"/>
  <c r="Y164" i="5" s="1"/>
  <c r="F164" i="5"/>
  <c r="X164" i="5" s="1"/>
  <c r="E164" i="5"/>
  <c r="W164" i="5" s="1"/>
  <c r="D164" i="5"/>
  <c r="V164" i="5" s="1"/>
  <c r="C164" i="5"/>
  <c r="U164" i="5" s="1"/>
  <c r="B164" i="5"/>
  <c r="T164" i="5" s="1"/>
  <c r="Q163" i="5"/>
  <c r="AI163" i="5" s="1"/>
  <c r="P163" i="5"/>
  <c r="AH163" i="5" s="1"/>
  <c r="O163" i="5"/>
  <c r="AG163" i="5" s="1"/>
  <c r="N163" i="5"/>
  <c r="AF163" i="5" s="1"/>
  <c r="M163" i="5"/>
  <c r="AE163" i="5" s="1"/>
  <c r="L163" i="5"/>
  <c r="AD163" i="5" s="1"/>
  <c r="K163" i="5"/>
  <c r="AC163" i="5" s="1"/>
  <c r="J163" i="5"/>
  <c r="AB163" i="5" s="1"/>
  <c r="I163" i="5"/>
  <c r="AA163" i="5" s="1"/>
  <c r="H163" i="5"/>
  <c r="Z163" i="5" s="1"/>
  <c r="G163" i="5"/>
  <c r="Y163" i="5" s="1"/>
  <c r="F163" i="5"/>
  <c r="X163" i="5" s="1"/>
  <c r="E163" i="5"/>
  <c r="W163" i="5" s="1"/>
  <c r="D163" i="5"/>
  <c r="V163" i="5" s="1"/>
  <c r="C163" i="5"/>
  <c r="U163" i="5" s="1"/>
  <c r="B163" i="5"/>
  <c r="T163" i="5" s="1"/>
  <c r="Q162" i="5"/>
  <c r="AI162" i="5" s="1"/>
  <c r="P162" i="5"/>
  <c r="AH162" i="5" s="1"/>
  <c r="O162" i="5"/>
  <c r="AG162" i="5" s="1"/>
  <c r="N162" i="5"/>
  <c r="AF162" i="5" s="1"/>
  <c r="M162" i="5"/>
  <c r="AE162" i="5" s="1"/>
  <c r="L162" i="5"/>
  <c r="AD162" i="5" s="1"/>
  <c r="K162" i="5"/>
  <c r="AC162" i="5" s="1"/>
  <c r="J162" i="5"/>
  <c r="AB162" i="5" s="1"/>
  <c r="I162" i="5"/>
  <c r="AA162" i="5" s="1"/>
  <c r="H162" i="5"/>
  <c r="Z162" i="5" s="1"/>
  <c r="G162" i="5"/>
  <c r="Y162" i="5" s="1"/>
  <c r="F162" i="5"/>
  <c r="X162" i="5" s="1"/>
  <c r="E162" i="5"/>
  <c r="W162" i="5" s="1"/>
  <c r="D162" i="5"/>
  <c r="V162" i="5" s="1"/>
  <c r="C162" i="5"/>
  <c r="U162" i="5" s="1"/>
  <c r="B162" i="5"/>
  <c r="T162" i="5" s="1"/>
  <c r="Q161" i="5"/>
  <c r="AI161" i="5" s="1"/>
  <c r="P161" i="5"/>
  <c r="AH161" i="5" s="1"/>
  <c r="O161" i="5"/>
  <c r="AG161" i="5" s="1"/>
  <c r="N161" i="5"/>
  <c r="AF161" i="5" s="1"/>
  <c r="M161" i="5"/>
  <c r="AE161" i="5" s="1"/>
  <c r="L161" i="5"/>
  <c r="AD161" i="5" s="1"/>
  <c r="K161" i="5"/>
  <c r="AC161" i="5" s="1"/>
  <c r="J161" i="5"/>
  <c r="AB161" i="5" s="1"/>
  <c r="I161" i="5"/>
  <c r="AA161" i="5" s="1"/>
  <c r="H161" i="5"/>
  <c r="Z161" i="5" s="1"/>
  <c r="G161" i="5"/>
  <c r="Y161" i="5" s="1"/>
  <c r="F161" i="5"/>
  <c r="X161" i="5" s="1"/>
  <c r="E161" i="5"/>
  <c r="W161" i="5" s="1"/>
  <c r="D161" i="5"/>
  <c r="V161" i="5" s="1"/>
  <c r="C161" i="5"/>
  <c r="U161" i="5" s="1"/>
  <c r="B161" i="5"/>
  <c r="T161" i="5" s="1"/>
  <c r="Q160" i="5"/>
  <c r="AI160" i="5" s="1"/>
  <c r="P160" i="5"/>
  <c r="AH160" i="5" s="1"/>
  <c r="O160" i="5"/>
  <c r="AG160" i="5" s="1"/>
  <c r="N160" i="5"/>
  <c r="AF160" i="5" s="1"/>
  <c r="M160" i="5"/>
  <c r="AE160" i="5" s="1"/>
  <c r="L160" i="5"/>
  <c r="AD160" i="5" s="1"/>
  <c r="K160" i="5"/>
  <c r="AC160" i="5" s="1"/>
  <c r="J160" i="5"/>
  <c r="AB160" i="5" s="1"/>
  <c r="I160" i="5"/>
  <c r="AA160" i="5" s="1"/>
  <c r="H160" i="5"/>
  <c r="Z160" i="5" s="1"/>
  <c r="G160" i="5"/>
  <c r="Y160" i="5" s="1"/>
  <c r="F160" i="5"/>
  <c r="X160" i="5" s="1"/>
  <c r="E160" i="5"/>
  <c r="W160" i="5" s="1"/>
  <c r="D160" i="5"/>
  <c r="V160" i="5" s="1"/>
  <c r="C160" i="5"/>
  <c r="U160" i="5" s="1"/>
  <c r="B160" i="5"/>
  <c r="Q159" i="5"/>
  <c r="AI159" i="5" s="1"/>
  <c r="P159" i="5"/>
  <c r="AH159" i="5" s="1"/>
  <c r="O159" i="5"/>
  <c r="AG159" i="5" s="1"/>
  <c r="N159" i="5"/>
  <c r="AF159" i="5" s="1"/>
  <c r="M159" i="5"/>
  <c r="AE159" i="5" s="1"/>
  <c r="L159" i="5"/>
  <c r="AD159" i="5" s="1"/>
  <c r="K159" i="5"/>
  <c r="AC159" i="5" s="1"/>
  <c r="J159" i="5"/>
  <c r="AB159" i="5" s="1"/>
  <c r="I159" i="5"/>
  <c r="AA159" i="5" s="1"/>
  <c r="H159" i="5"/>
  <c r="Z159" i="5" s="1"/>
  <c r="G159" i="5"/>
  <c r="Y159" i="5" s="1"/>
  <c r="F159" i="5"/>
  <c r="X159" i="5" s="1"/>
  <c r="E159" i="5"/>
  <c r="W159" i="5" s="1"/>
  <c r="D159" i="5"/>
  <c r="C159" i="5"/>
  <c r="U159" i="5" s="1"/>
  <c r="B159" i="5"/>
  <c r="T159" i="5" s="1"/>
  <c r="Q158" i="5"/>
  <c r="AI158" i="5" s="1"/>
  <c r="P158" i="5"/>
  <c r="AH158" i="5" s="1"/>
  <c r="O158" i="5"/>
  <c r="AG158" i="5" s="1"/>
  <c r="N158" i="5"/>
  <c r="AF158" i="5" s="1"/>
  <c r="M158" i="5"/>
  <c r="AE158" i="5" s="1"/>
  <c r="L158" i="5"/>
  <c r="AD158" i="5" s="1"/>
  <c r="K158" i="5"/>
  <c r="AC158" i="5" s="1"/>
  <c r="J158" i="5"/>
  <c r="AB158" i="5" s="1"/>
  <c r="I158" i="5"/>
  <c r="AA158" i="5" s="1"/>
  <c r="H158" i="5"/>
  <c r="Z158" i="5" s="1"/>
  <c r="G158" i="5"/>
  <c r="Y158" i="5" s="1"/>
  <c r="F158" i="5"/>
  <c r="X158" i="5" s="1"/>
  <c r="E158" i="5"/>
  <c r="W158" i="5" s="1"/>
  <c r="D158" i="5"/>
  <c r="V158" i="5" s="1"/>
  <c r="C158" i="5"/>
  <c r="B158" i="5"/>
  <c r="T158" i="5" s="1"/>
  <c r="Q157" i="5"/>
  <c r="AI157" i="5" s="1"/>
  <c r="P157" i="5"/>
  <c r="AH157" i="5" s="1"/>
  <c r="O157" i="5"/>
  <c r="AG157" i="5" s="1"/>
  <c r="N157" i="5"/>
  <c r="AF157" i="5" s="1"/>
  <c r="M157" i="5"/>
  <c r="AE157" i="5" s="1"/>
  <c r="L157" i="5"/>
  <c r="AD157" i="5" s="1"/>
  <c r="K157" i="5"/>
  <c r="AC157" i="5" s="1"/>
  <c r="J157" i="5"/>
  <c r="AB157" i="5" s="1"/>
  <c r="I157" i="5"/>
  <c r="AA157" i="5" s="1"/>
  <c r="H157" i="5"/>
  <c r="Z157" i="5" s="1"/>
  <c r="G157" i="5"/>
  <c r="Y157" i="5" s="1"/>
  <c r="F157" i="5"/>
  <c r="X157" i="5" s="1"/>
  <c r="E157" i="5"/>
  <c r="W157" i="5" s="1"/>
  <c r="D157" i="5"/>
  <c r="V157" i="5" s="1"/>
  <c r="C157" i="5"/>
  <c r="U157" i="5" s="1"/>
  <c r="B157" i="5"/>
  <c r="T157" i="5" s="1"/>
  <c r="Q156" i="5"/>
  <c r="AI156" i="5" s="1"/>
  <c r="P156" i="5"/>
  <c r="AH156" i="5" s="1"/>
  <c r="O156" i="5"/>
  <c r="AG156" i="5" s="1"/>
  <c r="N156" i="5"/>
  <c r="AF156" i="5" s="1"/>
  <c r="M156" i="5"/>
  <c r="AE156" i="5" s="1"/>
  <c r="L156" i="5"/>
  <c r="K156" i="5"/>
  <c r="J156" i="5"/>
  <c r="AB156" i="5" s="1"/>
  <c r="I156" i="5"/>
  <c r="AA156" i="5" s="1"/>
  <c r="H156" i="5"/>
  <c r="Z156" i="5" s="1"/>
  <c r="G156" i="5"/>
  <c r="Y156" i="5" s="1"/>
  <c r="F156" i="5"/>
  <c r="X156" i="5" s="1"/>
  <c r="E156" i="5"/>
  <c r="W156" i="5" s="1"/>
  <c r="D156" i="5"/>
  <c r="V156" i="5" s="1"/>
  <c r="C156" i="5"/>
  <c r="U156" i="5" s="1"/>
  <c r="B156" i="5"/>
  <c r="T156" i="5" s="1"/>
  <c r="Q155" i="5"/>
  <c r="AI155" i="5" s="1"/>
  <c r="P155" i="5"/>
  <c r="AH155" i="5" s="1"/>
  <c r="O155" i="5"/>
  <c r="AG155" i="5" s="1"/>
  <c r="N155" i="5"/>
  <c r="AF155" i="5" s="1"/>
  <c r="M155" i="5"/>
  <c r="AE155" i="5" s="1"/>
  <c r="L155" i="5"/>
  <c r="AD155" i="5" s="1"/>
  <c r="K155" i="5"/>
  <c r="AC155" i="5" s="1"/>
  <c r="J155" i="5"/>
  <c r="AB155" i="5" s="1"/>
  <c r="I155" i="5"/>
  <c r="AA155" i="5" s="1"/>
  <c r="H155" i="5"/>
  <c r="Z155" i="5" s="1"/>
  <c r="G155" i="5"/>
  <c r="Y155" i="5" s="1"/>
  <c r="F155" i="5"/>
  <c r="X155" i="5" s="1"/>
  <c r="E155" i="5"/>
  <c r="W155" i="5" s="1"/>
  <c r="D155" i="5"/>
  <c r="V155" i="5" s="1"/>
  <c r="C155" i="5"/>
  <c r="U155" i="5" s="1"/>
  <c r="B155" i="5"/>
  <c r="T155" i="5" s="1"/>
  <c r="Q154" i="5"/>
  <c r="AI154" i="5" s="1"/>
  <c r="P154" i="5"/>
  <c r="AH154" i="5" s="1"/>
  <c r="O154" i="5"/>
  <c r="AG154" i="5" s="1"/>
  <c r="N154" i="5"/>
  <c r="AF154" i="5" s="1"/>
  <c r="M154" i="5"/>
  <c r="AE154" i="5" s="1"/>
  <c r="L154" i="5"/>
  <c r="AD154" i="5" s="1"/>
  <c r="K154" i="5"/>
  <c r="AC154" i="5" s="1"/>
  <c r="J154" i="5"/>
  <c r="AB154" i="5" s="1"/>
  <c r="I154" i="5"/>
  <c r="AA154" i="5" s="1"/>
  <c r="H154" i="5"/>
  <c r="Z154" i="5" s="1"/>
  <c r="G154" i="5"/>
  <c r="Y154" i="5" s="1"/>
  <c r="F154" i="5"/>
  <c r="X154" i="5" s="1"/>
  <c r="E154" i="5"/>
  <c r="W154" i="5" s="1"/>
  <c r="D154" i="5"/>
  <c r="V154" i="5" s="1"/>
  <c r="C154" i="5"/>
  <c r="U154" i="5" s="1"/>
  <c r="B154" i="5"/>
  <c r="T154" i="5" s="1"/>
  <c r="Q153" i="5"/>
  <c r="AI153" i="5" s="1"/>
  <c r="P153" i="5"/>
  <c r="AH153" i="5" s="1"/>
  <c r="O153" i="5"/>
  <c r="AG153" i="5" s="1"/>
  <c r="N153" i="5"/>
  <c r="AF153" i="5" s="1"/>
  <c r="M153" i="5"/>
  <c r="AE153" i="5" s="1"/>
  <c r="L153" i="5"/>
  <c r="AD153" i="5" s="1"/>
  <c r="K153" i="5"/>
  <c r="AC153" i="5" s="1"/>
  <c r="J153" i="5"/>
  <c r="AB153" i="5" s="1"/>
  <c r="I153" i="5"/>
  <c r="AA153" i="5" s="1"/>
  <c r="H153" i="5"/>
  <c r="Z153" i="5" s="1"/>
  <c r="G153" i="5"/>
  <c r="Y153" i="5" s="1"/>
  <c r="F153" i="5"/>
  <c r="X153" i="5" s="1"/>
  <c r="E153" i="5"/>
  <c r="W153" i="5" s="1"/>
  <c r="D153" i="5"/>
  <c r="V153" i="5" s="1"/>
  <c r="C153" i="5"/>
  <c r="U153" i="5" s="1"/>
  <c r="B153" i="5"/>
  <c r="T153" i="5" s="1"/>
  <c r="Q152" i="5"/>
  <c r="AI152" i="5" s="1"/>
  <c r="P152" i="5"/>
  <c r="AH152" i="5" s="1"/>
  <c r="O152" i="5"/>
  <c r="AG152" i="5" s="1"/>
  <c r="N152" i="5"/>
  <c r="AF152" i="5" s="1"/>
  <c r="M152" i="5"/>
  <c r="AE152" i="5" s="1"/>
  <c r="L152" i="5"/>
  <c r="AD152" i="5" s="1"/>
  <c r="K152" i="5"/>
  <c r="AC152" i="5" s="1"/>
  <c r="J152" i="5"/>
  <c r="AB152" i="5" s="1"/>
  <c r="I152" i="5"/>
  <c r="AA152" i="5" s="1"/>
  <c r="H152" i="5"/>
  <c r="Z152" i="5" s="1"/>
  <c r="G152" i="5"/>
  <c r="Y152" i="5" s="1"/>
  <c r="F152" i="5"/>
  <c r="X152" i="5" s="1"/>
  <c r="E152" i="5"/>
  <c r="W152" i="5" s="1"/>
  <c r="D152" i="5"/>
  <c r="V152" i="5" s="1"/>
  <c r="C152" i="5"/>
  <c r="U152" i="5" s="1"/>
  <c r="B152" i="5"/>
  <c r="T152" i="5" s="1"/>
  <c r="Q151" i="5"/>
  <c r="AI151" i="5" s="1"/>
  <c r="P151" i="5"/>
  <c r="AH151" i="5" s="1"/>
  <c r="O151" i="5"/>
  <c r="AG151" i="5" s="1"/>
  <c r="N151" i="5"/>
  <c r="AF151" i="5" s="1"/>
  <c r="M151" i="5"/>
  <c r="AE151" i="5" s="1"/>
  <c r="L151" i="5"/>
  <c r="AD151" i="5" s="1"/>
  <c r="K151" i="5"/>
  <c r="AC151" i="5" s="1"/>
  <c r="J151" i="5"/>
  <c r="AB151" i="5" s="1"/>
  <c r="I151" i="5"/>
  <c r="AA151" i="5" s="1"/>
  <c r="H151" i="5"/>
  <c r="Z151" i="5" s="1"/>
  <c r="G151" i="5"/>
  <c r="Y151" i="5" s="1"/>
  <c r="F151" i="5"/>
  <c r="X151" i="5" s="1"/>
  <c r="E151" i="5"/>
  <c r="W151" i="5" s="1"/>
  <c r="D151" i="5"/>
  <c r="V151" i="5" s="1"/>
  <c r="C151" i="5"/>
  <c r="U151" i="5" s="1"/>
  <c r="B151" i="5"/>
  <c r="T151" i="5" s="1"/>
  <c r="Q150" i="5"/>
  <c r="AI150" i="5" s="1"/>
  <c r="P150" i="5"/>
  <c r="AH150" i="5" s="1"/>
  <c r="O150" i="5"/>
  <c r="AG150" i="5" s="1"/>
  <c r="N150" i="5"/>
  <c r="AF150" i="5" s="1"/>
  <c r="M150" i="5"/>
  <c r="AE150" i="5" s="1"/>
  <c r="L150" i="5"/>
  <c r="AD150" i="5" s="1"/>
  <c r="K150" i="5"/>
  <c r="AC150" i="5" s="1"/>
  <c r="J150" i="5"/>
  <c r="AB150" i="5" s="1"/>
  <c r="I150" i="5"/>
  <c r="AA150" i="5" s="1"/>
  <c r="H150" i="5"/>
  <c r="Z150" i="5" s="1"/>
  <c r="G150" i="5"/>
  <c r="Y150" i="5" s="1"/>
  <c r="F150" i="5"/>
  <c r="X150" i="5" s="1"/>
  <c r="E150" i="5"/>
  <c r="W150" i="5" s="1"/>
  <c r="D150" i="5"/>
  <c r="V150" i="5" s="1"/>
  <c r="C150" i="5"/>
  <c r="U150" i="5" s="1"/>
  <c r="B150" i="5"/>
  <c r="T150" i="5" s="1"/>
  <c r="Q149" i="5"/>
  <c r="AI149" i="5" s="1"/>
  <c r="P149" i="5"/>
  <c r="AH149" i="5" s="1"/>
  <c r="O149" i="5"/>
  <c r="AG149" i="5" s="1"/>
  <c r="N149" i="5"/>
  <c r="AF149" i="5" s="1"/>
  <c r="M149" i="5"/>
  <c r="AE149" i="5" s="1"/>
  <c r="L149" i="5"/>
  <c r="AD149" i="5" s="1"/>
  <c r="K149" i="5"/>
  <c r="AC149" i="5" s="1"/>
  <c r="J149" i="5"/>
  <c r="AB149" i="5" s="1"/>
  <c r="I149" i="5"/>
  <c r="AA149" i="5" s="1"/>
  <c r="H149" i="5"/>
  <c r="Z149" i="5" s="1"/>
  <c r="G149" i="5"/>
  <c r="Y149" i="5" s="1"/>
  <c r="F149" i="5"/>
  <c r="X149" i="5" s="1"/>
  <c r="E149" i="5"/>
  <c r="W149" i="5" s="1"/>
  <c r="D149" i="5"/>
  <c r="V149" i="5" s="1"/>
  <c r="C149" i="5"/>
  <c r="U149" i="5" s="1"/>
  <c r="B149" i="5"/>
  <c r="T149" i="5" s="1"/>
  <c r="Q148" i="5"/>
  <c r="AI148" i="5" s="1"/>
  <c r="P148" i="5"/>
  <c r="AH148" i="5" s="1"/>
  <c r="O148" i="5"/>
  <c r="AG148" i="5" s="1"/>
  <c r="N148" i="5"/>
  <c r="AF148" i="5" s="1"/>
  <c r="M148" i="5"/>
  <c r="AE148" i="5" s="1"/>
  <c r="L148" i="5"/>
  <c r="AD148" i="5" s="1"/>
  <c r="K148" i="5"/>
  <c r="AC148" i="5" s="1"/>
  <c r="J148" i="5"/>
  <c r="AB148" i="5" s="1"/>
  <c r="I148" i="5"/>
  <c r="AA148" i="5" s="1"/>
  <c r="H148" i="5"/>
  <c r="Z148" i="5" s="1"/>
  <c r="G148" i="5"/>
  <c r="Y148" i="5" s="1"/>
  <c r="F148" i="5"/>
  <c r="X148" i="5" s="1"/>
  <c r="E148" i="5"/>
  <c r="W148" i="5" s="1"/>
  <c r="D148" i="5"/>
  <c r="V148" i="5" s="1"/>
  <c r="C148" i="5"/>
  <c r="U148" i="5" s="1"/>
  <c r="B148" i="5"/>
  <c r="T148" i="5" s="1"/>
  <c r="Q147" i="5"/>
  <c r="AI147" i="5" s="1"/>
  <c r="P147" i="5"/>
  <c r="AH147" i="5" s="1"/>
  <c r="O147" i="5"/>
  <c r="AG147" i="5" s="1"/>
  <c r="N147" i="5"/>
  <c r="AF147" i="5" s="1"/>
  <c r="M147" i="5"/>
  <c r="AE147" i="5" s="1"/>
  <c r="L147" i="5"/>
  <c r="AD147" i="5" s="1"/>
  <c r="K147" i="5"/>
  <c r="AC147" i="5" s="1"/>
  <c r="J147" i="5"/>
  <c r="AB147" i="5" s="1"/>
  <c r="I147" i="5"/>
  <c r="AA147" i="5" s="1"/>
  <c r="H147" i="5"/>
  <c r="Z147" i="5" s="1"/>
  <c r="G147" i="5"/>
  <c r="Y147" i="5" s="1"/>
  <c r="F147" i="5"/>
  <c r="X147" i="5" s="1"/>
  <c r="E147" i="5"/>
  <c r="W147" i="5" s="1"/>
  <c r="D147" i="5"/>
  <c r="V147" i="5" s="1"/>
  <c r="C147" i="5"/>
  <c r="U147" i="5" s="1"/>
  <c r="B147" i="5"/>
  <c r="T147" i="5" s="1"/>
  <c r="Q146" i="5"/>
  <c r="AI146" i="5" s="1"/>
  <c r="P146" i="5"/>
  <c r="AH146" i="5" s="1"/>
  <c r="O146" i="5"/>
  <c r="AG146" i="5" s="1"/>
  <c r="N146" i="5"/>
  <c r="AF146" i="5" s="1"/>
  <c r="M146" i="5"/>
  <c r="AE146" i="5" s="1"/>
  <c r="L146" i="5"/>
  <c r="AD146" i="5" s="1"/>
  <c r="K146" i="5"/>
  <c r="AC146" i="5" s="1"/>
  <c r="J146" i="5"/>
  <c r="AB146" i="5" s="1"/>
  <c r="I146" i="5"/>
  <c r="AA146" i="5" s="1"/>
  <c r="H146" i="5"/>
  <c r="Z146" i="5" s="1"/>
  <c r="G146" i="5"/>
  <c r="Y146" i="5" s="1"/>
  <c r="F146" i="5"/>
  <c r="X146" i="5" s="1"/>
  <c r="E146" i="5"/>
  <c r="W146" i="5" s="1"/>
  <c r="D146" i="5"/>
  <c r="V146" i="5" s="1"/>
  <c r="C146" i="5"/>
  <c r="B146" i="5"/>
  <c r="Q145" i="5"/>
  <c r="AI145" i="5" s="1"/>
  <c r="P145" i="5"/>
  <c r="AH145" i="5" s="1"/>
  <c r="O145" i="5"/>
  <c r="AG145" i="5" s="1"/>
  <c r="N145" i="5"/>
  <c r="AF145" i="5" s="1"/>
  <c r="M145" i="5"/>
  <c r="AE145" i="5" s="1"/>
  <c r="L145" i="5"/>
  <c r="AD145" i="5" s="1"/>
  <c r="K145" i="5"/>
  <c r="AC145" i="5" s="1"/>
  <c r="J145" i="5"/>
  <c r="AB145" i="5" s="1"/>
  <c r="I145" i="5"/>
  <c r="AA145" i="5" s="1"/>
  <c r="H145" i="5"/>
  <c r="Z145" i="5" s="1"/>
  <c r="G145" i="5"/>
  <c r="Y145" i="5" s="1"/>
  <c r="F145" i="5"/>
  <c r="X145" i="5" s="1"/>
  <c r="E145" i="5"/>
  <c r="W145" i="5" s="1"/>
  <c r="D145" i="5"/>
  <c r="V145" i="5" s="1"/>
  <c r="C145" i="5"/>
  <c r="U145" i="5" s="1"/>
  <c r="B145" i="5"/>
  <c r="T145" i="5" s="1"/>
  <c r="Q144" i="5"/>
  <c r="AI144" i="5" s="1"/>
  <c r="P144" i="5"/>
  <c r="AH144" i="5" s="1"/>
  <c r="O144" i="5"/>
  <c r="AG144" i="5" s="1"/>
  <c r="N144" i="5"/>
  <c r="AF144" i="5" s="1"/>
  <c r="M144" i="5"/>
  <c r="AE144" i="5" s="1"/>
  <c r="L144" i="5"/>
  <c r="AD144" i="5" s="1"/>
  <c r="K144" i="5"/>
  <c r="AC144" i="5" s="1"/>
  <c r="J144" i="5"/>
  <c r="AB144" i="5" s="1"/>
  <c r="I144" i="5"/>
  <c r="AA144" i="5" s="1"/>
  <c r="H144" i="5"/>
  <c r="Z144" i="5" s="1"/>
  <c r="G144" i="5"/>
  <c r="Y144" i="5" s="1"/>
  <c r="F144" i="5"/>
  <c r="X144" i="5" s="1"/>
  <c r="E144" i="5"/>
  <c r="W144" i="5" s="1"/>
  <c r="D144" i="5"/>
  <c r="V144" i="5" s="1"/>
  <c r="C144" i="5"/>
  <c r="U144" i="5" s="1"/>
  <c r="B144" i="5"/>
  <c r="T144" i="5" s="1"/>
  <c r="Q143" i="5"/>
  <c r="AI143" i="5" s="1"/>
  <c r="P143" i="5"/>
  <c r="AH143" i="5" s="1"/>
  <c r="O143" i="5"/>
  <c r="AG143" i="5" s="1"/>
  <c r="N143" i="5"/>
  <c r="AF143" i="5" s="1"/>
  <c r="M143" i="5"/>
  <c r="AE143" i="5" s="1"/>
  <c r="L143" i="5"/>
  <c r="AD143" i="5" s="1"/>
  <c r="K143" i="5"/>
  <c r="AC143" i="5" s="1"/>
  <c r="J143" i="5"/>
  <c r="AB143" i="5" s="1"/>
  <c r="I143" i="5"/>
  <c r="AA143" i="5" s="1"/>
  <c r="H143" i="5"/>
  <c r="Z143" i="5" s="1"/>
  <c r="G143" i="5"/>
  <c r="Y143" i="5" s="1"/>
  <c r="F143" i="5"/>
  <c r="X143" i="5" s="1"/>
  <c r="E143" i="5"/>
  <c r="W143" i="5" s="1"/>
  <c r="D143" i="5"/>
  <c r="V143" i="5" s="1"/>
  <c r="C143" i="5"/>
  <c r="U143" i="5" s="1"/>
  <c r="B143" i="5"/>
  <c r="T143" i="5" s="1"/>
  <c r="Q142" i="5"/>
  <c r="AI142" i="5" s="1"/>
  <c r="P142" i="5"/>
  <c r="AH142" i="5" s="1"/>
  <c r="O142" i="5"/>
  <c r="AG142" i="5" s="1"/>
  <c r="N142" i="5"/>
  <c r="AF142" i="5" s="1"/>
  <c r="M142" i="5"/>
  <c r="AE142" i="5" s="1"/>
  <c r="L142" i="5"/>
  <c r="AD142" i="5" s="1"/>
  <c r="K142" i="5"/>
  <c r="AC142" i="5" s="1"/>
  <c r="J142" i="5"/>
  <c r="I142" i="5"/>
  <c r="AA142" i="5" s="1"/>
  <c r="H142" i="5"/>
  <c r="Z142" i="5" s="1"/>
  <c r="G142" i="5"/>
  <c r="Y142" i="5" s="1"/>
  <c r="F142" i="5"/>
  <c r="X142" i="5" s="1"/>
  <c r="E142" i="5"/>
  <c r="W142" i="5" s="1"/>
  <c r="D142" i="5"/>
  <c r="V142" i="5" s="1"/>
  <c r="C142" i="5"/>
  <c r="U142" i="5" s="1"/>
  <c r="B142" i="5"/>
  <c r="T142" i="5" s="1"/>
  <c r="Q141" i="5"/>
  <c r="AI141" i="5" s="1"/>
  <c r="P141" i="5"/>
  <c r="AH141" i="5" s="1"/>
  <c r="O141" i="5"/>
  <c r="AG141" i="5" s="1"/>
  <c r="N141" i="5"/>
  <c r="AF141" i="5" s="1"/>
  <c r="M141" i="5"/>
  <c r="AE141" i="5" s="1"/>
  <c r="L141" i="5"/>
  <c r="K141" i="5"/>
  <c r="AC141" i="5" s="1"/>
  <c r="J141" i="5"/>
  <c r="AB141" i="5" s="1"/>
  <c r="I141" i="5"/>
  <c r="AA141" i="5" s="1"/>
  <c r="H141" i="5"/>
  <c r="Z141" i="5" s="1"/>
  <c r="G141" i="5"/>
  <c r="Y141" i="5" s="1"/>
  <c r="F141" i="5"/>
  <c r="X141" i="5" s="1"/>
  <c r="E141" i="5"/>
  <c r="W141" i="5" s="1"/>
  <c r="D141" i="5"/>
  <c r="V141" i="5" s="1"/>
  <c r="C141" i="5"/>
  <c r="U141" i="5" s="1"/>
  <c r="B141" i="5"/>
  <c r="T141" i="5" s="1"/>
  <c r="Q140" i="5"/>
  <c r="AI140" i="5" s="1"/>
  <c r="P140" i="5"/>
  <c r="AH140" i="5" s="1"/>
  <c r="O140" i="5"/>
  <c r="AG140" i="5" s="1"/>
  <c r="N140" i="5"/>
  <c r="AF140" i="5" s="1"/>
  <c r="M140" i="5"/>
  <c r="AE140" i="5" s="1"/>
  <c r="L140" i="5"/>
  <c r="AD140" i="5" s="1"/>
  <c r="K140" i="5"/>
  <c r="AC140" i="5" s="1"/>
  <c r="J140" i="5"/>
  <c r="AB140" i="5" s="1"/>
  <c r="I140" i="5"/>
  <c r="AA140" i="5" s="1"/>
  <c r="H140" i="5"/>
  <c r="Z140" i="5" s="1"/>
  <c r="G140" i="5"/>
  <c r="Y140" i="5" s="1"/>
  <c r="F140" i="5"/>
  <c r="X140" i="5" s="1"/>
  <c r="E140" i="5"/>
  <c r="W140" i="5" s="1"/>
  <c r="D140" i="5"/>
  <c r="V140" i="5" s="1"/>
  <c r="C140" i="5"/>
  <c r="U140" i="5" s="1"/>
  <c r="B140" i="5"/>
  <c r="T140" i="5" s="1"/>
  <c r="Q139" i="5"/>
  <c r="AI139" i="5" s="1"/>
  <c r="P139" i="5"/>
  <c r="AH139" i="5" s="1"/>
  <c r="O139" i="5"/>
  <c r="AG139" i="5" s="1"/>
  <c r="N139" i="5"/>
  <c r="AF139" i="5" s="1"/>
  <c r="M139" i="5"/>
  <c r="AE139" i="5" s="1"/>
  <c r="L139" i="5"/>
  <c r="AD139" i="5" s="1"/>
  <c r="K139" i="5"/>
  <c r="AC139" i="5" s="1"/>
  <c r="J139" i="5"/>
  <c r="AB139" i="5" s="1"/>
  <c r="I139" i="5"/>
  <c r="AA139" i="5" s="1"/>
  <c r="H139" i="5"/>
  <c r="Z139" i="5" s="1"/>
  <c r="G139" i="5"/>
  <c r="Y139" i="5" s="1"/>
  <c r="F139" i="5"/>
  <c r="X139" i="5" s="1"/>
  <c r="E139" i="5"/>
  <c r="W139" i="5" s="1"/>
  <c r="D139" i="5"/>
  <c r="V139" i="5" s="1"/>
  <c r="C139" i="5"/>
  <c r="U139" i="5" s="1"/>
  <c r="B139" i="5"/>
  <c r="T139" i="5" s="1"/>
  <c r="Q138" i="5"/>
  <c r="AI138" i="5" s="1"/>
  <c r="P138" i="5"/>
  <c r="AH138" i="5" s="1"/>
  <c r="O138" i="5"/>
  <c r="AG138" i="5" s="1"/>
  <c r="N138" i="5"/>
  <c r="AF138" i="5" s="1"/>
  <c r="M138" i="5"/>
  <c r="AE138" i="5" s="1"/>
  <c r="L138" i="5"/>
  <c r="AD138" i="5" s="1"/>
  <c r="K138" i="5"/>
  <c r="AC138" i="5" s="1"/>
  <c r="J138" i="5"/>
  <c r="I138" i="5"/>
  <c r="AA138" i="5" s="1"/>
  <c r="H138" i="5"/>
  <c r="Z138" i="5" s="1"/>
  <c r="G138" i="5"/>
  <c r="Y138" i="5" s="1"/>
  <c r="F138" i="5"/>
  <c r="X138" i="5" s="1"/>
  <c r="E138" i="5"/>
  <c r="W138" i="5" s="1"/>
  <c r="D138" i="5"/>
  <c r="V138" i="5" s="1"/>
  <c r="C138" i="5"/>
  <c r="U138" i="5" s="1"/>
  <c r="B138" i="5"/>
  <c r="T138" i="5" s="1"/>
  <c r="Q137" i="5"/>
  <c r="AI137" i="5" s="1"/>
  <c r="P137" i="5"/>
  <c r="AH137" i="5" s="1"/>
  <c r="O137" i="5"/>
  <c r="AG137" i="5" s="1"/>
  <c r="N137" i="5"/>
  <c r="AF137" i="5" s="1"/>
  <c r="M137" i="5"/>
  <c r="AE137" i="5" s="1"/>
  <c r="L137" i="5"/>
  <c r="AD137" i="5" s="1"/>
  <c r="K137" i="5"/>
  <c r="AC137" i="5" s="1"/>
  <c r="J137" i="5"/>
  <c r="AB137" i="5" s="1"/>
  <c r="I137" i="5"/>
  <c r="AA137" i="5" s="1"/>
  <c r="H137" i="5"/>
  <c r="Z137" i="5" s="1"/>
  <c r="G137" i="5"/>
  <c r="Y137" i="5" s="1"/>
  <c r="F137" i="5"/>
  <c r="X137" i="5" s="1"/>
  <c r="E137" i="5"/>
  <c r="W137" i="5" s="1"/>
  <c r="D137" i="5"/>
  <c r="V137" i="5" s="1"/>
  <c r="C137" i="5"/>
  <c r="U137" i="5" s="1"/>
  <c r="B137" i="5"/>
  <c r="T137" i="5" s="1"/>
  <c r="Q136" i="5"/>
  <c r="AI136" i="5" s="1"/>
  <c r="P136" i="5"/>
  <c r="AH136" i="5" s="1"/>
  <c r="O136" i="5"/>
  <c r="AG136" i="5" s="1"/>
  <c r="N136" i="5"/>
  <c r="AF136" i="5" s="1"/>
  <c r="M136" i="5"/>
  <c r="AE136" i="5" s="1"/>
  <c r="L136" i="5"/>
  <c r="AD136" i="5" s="1"/>
  <c r="K136" i="5"/>
  <c r="AC136" i="5" s="1"/>
  <c r="J136" i="5"/>
  <c r="AB136" i="5" s="1"/>
  <c r="I136" i="5"/>
  <c r="AA136" i="5" s="1"/>
  <c r="H136" i="5"/>
  <c r="Z136" i="5" s="1"/>
  <c r="G136" i="5"/>
  <c r="Y136" i="5" s="1"/>
  <c r="F136" i="5"/>
  <c r="X136" i="5" s="1"/>
  <c r="E136" i="5"/>
  <c r="W136" i="5" s="1"/>
  <c r="D136" i="5"/>
  <c r="V136" i="5" s="1"/>
  <c r="C136" i="5"/>
  <c r="U136" i="5" s="1"/>
  <c r="B136" i="5"/>
  <c r="T136" i="5" s="1"/>
  <c r="Q135" i="5"/>
  <c r="AI135" i="5" s="1"/>
  <c r="P135" i="5"/>
  <c r="AH135" i="5" s="1"/>
  <c r="O135" i="5"/>
  <c r="AG135" i="5" s="1"/>
  <c r="N135" i="5"/>
  <c r="AF135" i="5" s="1"/>
  <c r="M135" i="5"/>
  <c r="L135" i="5"/>
  <c r="K135" i="5"/>
  <c r="AC135" i="5" s="1"/>
  <c r="J135" i="5"/>
  <c r="AB135" i="5" s="1"/>
  <c r="I135" i="5"/>
  <c r="AA135" i="5" s="1"/>
  <c r="H135" i="5"/>
  <c r="Z135" i="5" s="1"/>
  <c r="G135" i="5"/>
  <c r="Y135" i="5" s="1"/>
  <c r="F135" i="5"/>
  <c r="X135" i="5" s="1"/>
  <c r="E135" i="5"/>
  <c r="W135" i="5" s="1"/>
  <c r="D135" i="5"/>
  <c r="V135" i="5" s="1"/>
  <c r="C135" i="5"/>
  <c r="U135" i="5" s="1"/>
  <c r="B135" i="5"/>
  <c r="T135" i="5" s="1"/>
  <c r="Q134" i="5"/>
  <c r="AI134" i="5" s="1"/>
  <c r="P134" i="5"/>
  <c r="AH134" i="5" s="1"/>
  <c r="O134" i="5"/>
  <c r="AG134" i="5" s="1"/>
  <c r="N134" i="5"/>
  <c r="AF134" i="5" s="1"/>
  <c r="M134" i="5"/>
  <c r="AE134" i="5" s="1"/>
  <c r="L134" i="5"/>
  <c r="AD134" i="5" s="1"/>
  <c r="K134" i="5"/>
  <c r="AC134" i="5" s="1"/>
  <c r="J134" i="5"/>
  <c r="AB134" i="5" s="1"/>
  <c r="I134" i="5"/>
  <c r="AA134" i="5" s="1"/>
  <c r="H134" i="5"/>
  <c r="Z134" i="5" s="1"/>
  <c r="G134" i="5"/>
  <c r="Y134" i="5" s="1"/>
  <c r="F134" i="5"/>
  <c r="X134" i="5" s="1"/>
  <c r="E134" i="5"/>
  <c r="W134" i="5" s="1"/>
  <c r="D134" i="5"/>
  <c r="V134" i="5" s="1"/>
  <c r="C134" i="5"/>
  <c r="U134" i="5" s="1"/>
  <c r="B134" i="5"/>
  <c r="T134" i="5" s="1"/>
  <c r="Q133" i="5"/>
  <c r="AI133" i="5" s="1"/>
  <c r="P133" i="5"/>
  <c r="AH133" i="5" s="1"/>
  <c r="O133" i="5"/>
  <c r="AG133" i="5" s="1"/>
  <c r="N133" i="5"/>
  <c r="AF133" i="5" s="1"/>
  <c r="M133" i="5"/>
  <c r="AE133" i="5" s="1"/>
  <c r="L133" i="5"/>
  <c r="AD133" i="5" s="1"/>
  <c r="K133" i="5"/>
  <c r="AC133" i="5" s="1"/>
  <c r="J133" i="5"/>
  <c r="AB133" i="5" s="1"/>
  <c r="I133" i="5"/>
  <c r="AA133" i="5" s="1"/>
  <c r="H133" i="5"/>
  <c r="Z133" i="5" s="1"/>
  <c r="G133" i="5"/>
  <c r="Y133" i="5" s="1"/>
  <c r="F133" i="5"/>
  <c r="X133" i="5" s="1"/>
  <c r="E133" i="5"/>
  <c r="W133" i="5" s="1"/>
  <c r="D133" i="5"/>
  <c r="V133" i="5" s="1"/>
  <c r="C133" i="5"/>
  <c r="U133" i="5" s="1"/>
  <c r="B133" i="5"/>
  <c r="T133" i="5" s="1"/>
  <c r="Q132" i="5"/>
  <c r="AI132" i="5" s="1"/>
  <c r="P132" i="5"/>
  <c r="AH132" i="5" s="1"/>
  <c r="O132" i="5"/>
  <c r="AG132" i="5" s="1"/>
  <c r="N132" i="5"/>
  <c r="AF132" i="5" s="1"/>
  <c r="M132" i="5"/>
  <c r="AE132" i="5" s="1"/>
  <c r="L132" i="5"/>
  <c r="AD132" i="5" s="1"/>
  <c r="K132" i="5"/>
  <c r="AC132" i="5" s="1"/>
  <c r="J132" i="5"/>
  <c r="AB132" i="5" s="1"/>
  <c r="I132" i="5"/>
  <c r="AA132" i="5" s="1"/>
  <c r="H132" i="5"/>
  <c r="Z132" i="5" s="1"/>
  <c r="G132" i="5"/>
  <c r="Y132" i="5" s="1"/>
  <c r="F132" i="5"/>
  <c r="X132" i="5" s="1"/>
  <c r="E132" i="5"/>
  <c r="D132" i="5"/>
  <c r="V132" i="5" s="1"/>
  <c r="C132" i="5"/>
  <c r="U132" i="5" s="1"/>
  <c r="B132" i="5"/>
  <c r="Q131" i="5"/>
  <c r="AI131" i="5" s="1"/>
  <c r="P131" i="5"/>
  <c r="AH131" i="5" s="1"/>
  <c r="O131" i="5"/>
  <c r="AG131" i="5" s="1"/>
  <c r="N131" i="5"/>
  <c r="AF131" i="5" s="1"/>
  <c r="M131" i="5"/>
  <c r="AE131" i="5" s="1"/>
  <c r="L131" i="5"/>
  <c r="AD131" i="5" s="1"/>
  <c r="K131" i="5"/>
  <c r="AC131" i="5" s="1"/>
  <c r="J131" i="5"/>
  <c r="AB131" i="5" s="1"/>
  <c r="I131" i="5"/>
  <c r="AA131" i="5" s="1"/>
  <c r="H131" i="5"/>
  <c r="Z131" i="5" s="1"/>
  <c r="G131" i="5"/>
  <c r="Y131" i="5" s="1"/>
  <c r="F131" i="5"/>
  <c r="X131" i="5" s="1"/>
  <c r="E131" i="5"/>
  <c r="W131" i="5" s="1"/>
  <c r="D131" i="5"/>
  <c r="V131" i="5" s="1"/>
  <c r="C131" i="5"/>
  <c r="U131" i="5" s="1"/>
  <c r="B131" i="5"/>
  <c r="T131" i="5" s="1"/>
  <c r="Q130" i="5"/>
  <c r="AI130" i="5" s="1"/>
  <c r="P130" i="5"/>
  <c r="AH130" i="5" s="1"/>
  <c r="O130" i="5"/>
  <c r="AG130" i="5" s="1"/>
  <c r="N130" i="5"/>
  <c r="AF130" i="5" s="1"/>
  <c r="M130" i="5"/>
  <c r="AE130" i="5" s="1"/>
  <c r="L130" i="5"/>
  <c r="AD130" i="5" s="1"/>
  <c r="K130" i="5"/>
  <c r="AC130" i="5" s="1"/>
  <c r="J130" i="5"/>
  <c r="AB130" i="5" s="1"/>
  <c r="I130" i="5"/>
  <c r="AA130" i="5" s="1"/>
  <c r="H130" i="5"/>
  <c r="Z130" i="5" s="1"/>
  <c r="G130" i="5"/>
  <c r="Y130" i="5" s="1"/>
  <c r="F130" i="5"/>
  <c r="X130" i="5" s="1"/>
  <c r="E130" i="5"/>
  <c r="W130" i="5" s="1"/>
  <c r="D130" i="5"/>
  <c r="V130" i="5" s="1"/>
  <c r="C130" i="5"/>
  <c r="U130" i="5" s="1"/>
  <c r="B130" i="5"/>
  <c r="T130" i="5" s="1"/>
  <c r="Q129" i="5"/>
  <c r="AI129" i="5" s="1"/>
  <c r="P129" i="5"/>
  <c r="AH129" i="5" s="1"/>
  <c r="O129" i="5"/>
  <c r="AG129" i="5" s="1"/>
  <c r="N129" i="5"/>
  <c r="AF129" i="5" s="1"/>
  <c r="M129" i="5"/>
  <c r="AE129" i="5" s="1"/>
  <c r="L129" i="5"/>
  <c r="AD129" i="5" s="1"/>
  <c r="K129" i="5"/>
  <c r="AC129" i="5" s="1"/>
  <c r="J129" i="5"/>
  <c r="AB129" i="5" s="1"/>
  <c r="I129" i="5"/>
  <c r="AA129" i="5" s="1"/>
  <c r="H129" i="5"/>
  <c r="Z129" i="5" s="1"/>
  <c r="G129" i="5"/>
  <c r="Y129" i="5" s="1"/>
  <c r="F129" i="5"/>
  <c r="X129" i="5" s="1"/>
  <c r="E129" i="5"/>
  <c r="W129" i="5" s="1"/>
  <c r="D129" i="5"/>
  <c r="V129" i="5" s="1"/>
  <c r="C129" i="5"/>
  <c r="U129" i="5" s="1"/>
  <c r="B129" i="5"/>
  <c r="T129" i="5" s="1"/>
  <c r="Q128" i="5"/>
  <c r="AI128" i="5" s="1"/>
  <c r="P128" i="5"/>
  <c r="AH128" i="5" s="1"/>
  <c r="O128" i="5"/>
  <c r="AG128" i="5" s="1"/>
  <c r="N128" i="5"/>
  <c r="AF128" i="5" s="1"/>
  <c r="M128" i="5"/>
  <c r="AE128" i="5" s="1"/>
  <c r="L128" i="5"/>
  <c r="AD128" i="5" s="1"/>
  <c r="K128" i="5"/>
  <c r="AC128" i="5" s="1"/>
  <c r="J128" i="5"/>
  <c r="AB128" i="5" s="1"/>
  <c r="I128" i="5"/>
  <c r="AA128" i="5" s="1"/>
  <c r="H128" i="5"/>
  <c r="Z128" i="5" s="1"/>
  <c r="G128" i="5"/>
  <c r="Y128" i="5" s="1"/>
  <c r="F128" i="5"/>
  <c r="X128" i="5" s="1"/>
  <c r="E128" i="5"/>
  <c r="W128" i="5" s="1"/>
  <c r="D128" i="5"/>
  <c r="V128" i="5" s="1"/>
  <c r="C128" i="5"/>
  <c r="U128" i="5" s="1"/>
  <c r="B128" i="5"/>
  <c r="T128" i="5" s="1"/>
  <c r="Q127" i="5"/>
  <c r="AI127" i="5" s="1"/>
  <c r="P127" i="5"/>
  <c r="AH127" i="5" s="1"/>
  <c r="O127" i="5"/>
  <c r="AG127" i="5" s="1"/>
  <c r="N127" i="5"/>
  <c r="AF127" i="5" s="1"/>
  <c r="M127" i="5"/>
  <c r="AE127" i="5" s="1"/>
  <c r="L127" i="5"/>
  <c r="AD127" i="5" s="1"/>
  <c r="K127" i="5"/>
  <c r="AC127" i="5" s="1"/>
  <c r="J127" i="5"/>
  <c r="AB127" i="5" s="1"/>
  <c r="I127" i="5"/>
  <c r="AA127" i="5" s="1"/>
  <c r="H127" i="5"/>
  <c r="Z127" i="5" s="1"/>
  <c r="G127" i="5"/>
  <c r="Y127" i="5" s="1"/>
  <c r="F127" i="5"/>
  <c r="X127" i="5" s="1"/>
  <c r="E127" i="5"/>
  <c r="W127" i="5" s="1"/>
  <c r="D127" i="5"/>
  <c r="V127" i="5" s="1"/>
  <c r="C127" i="5"/>
  <c r="U127" i="5" s="1"/>
  <c r="B127" i="5"/>
  <c r="T127" i="5" s="1"/>
  <c r="Q126" i="5"/>
  <c r="AI126" i="5" s="1"/>
  <c r="P126" i="5"/>
  <c r="AH126" i="5" s="1"/>
  <c r="O126" i="5"/>
  <c r="AG126" i="5" s="1"/>
  <c r="N126" i="5"/>
  <c r="AF126" i="5" s="1"/>
  <c r="M126" i="5"/>
  <c r="AE126" i="5" s="1"/>
  <c r="L126" i="5"/>
  <c r="AD126" i="5" s="1"/>
  <c r="K126" i="5"/>
  <c r="AC126" i="5" s="1"/>
  <c r="J126" i="5"/>
  <c r="AB126" i="5" s="1"/>
  <c r="I126" i="5"/>
  <c r="AA126" i="5" s="1"/>
  <c r="H126" i="5"/>
  <c r="Z126" i="5" s="1"/>
  <c r="G126" i="5"/>
  <c r="Y126" i="5" s="1"/>
  <c r="F126" i="5"/>
  <c r="X126" i="5" s="1"/>
  <c r="E126" i="5"/>
  <c r="W126" i="5" s="1"/>
  <c r="D126" i="5"/>
  <c r="V126" i="5" s="1"/>
  <c r="C126" i="5"/>
  <c r="U126" i="5" s="1"/>
  <c r="B126" i="5"/>
  <c r="T126" i="5" s="1"/>
  <c r="Q125" i="5"/>
  <c r="AI125" i="5" s="1"/>
  <c r="P125" i="5"/>
  <c r="AH125" i="5" s="1"/>
  <c r="O125" i="5"/>
  <c r="AG125" i="5" s="1"/>
  <c r="N125" i="5"/>
  <c r="AF125" i="5" s="1"/>
  <c r="M125" i="5"/>
  <c r="AE125" i="5" s="1"/>
  <c r="L125" i="5"/>
  <c r="AD125" i="5" s="1"/>
  <c r="K125" i="5"/>
  <c r="AC125" i="5" s="1"/>
  <c r="J125" i="5"/>
  <c r="AB125" i="5" s="1"/>
  <c r="I125" i="5"/>
  <c r="AA125" i="5" s="1"/>
  <c r="H125" i="5"/>
  <c r="Z125" i="5" s="1"/>
  <c r="G125" i="5"/>
  <c r="Y125" i="5" s="1"/>
  <c r="F125" i="5"/>
  <c r="X125" i="5" s="1"/>
  <c r="E125" i="5"/>
  <c r="W125" i="5" s="1"/>
  <c r="D125" i="5"/>
  <c r="V125" i="5" s="1"/>
  <c r="C125" i="5"/>
  <c r="U125" i="5" s="1"/>
  <c r="B125" i="5"/>
  <c r="T125" i="5" s="1"/>
  <c r="Q124" i="5"/>
  <c r="AI124" i="5" s="1"/>
  <c r="P124" i="5"/>
  <c r="AH124" i="5" s="1"/>
  <c r="O124" i="5"/>
  <c r="AG124" i="5" s="1"/>
  <c r="N124" i="5"/>
  <c r="AF124" i="5" s="1"/>
  <c r="M124" i="5"/>
  <c r="AE124" i="5" s="1"/>
  <c r="L124" i="5"/>
  <c r="AD124" i="5" s="1"/>
  <c r="K124" i="5"/>
  <c r="AC124" i="5" s="1"/>
  <c r="J124" i="5"/>
  <c r="AB124" i="5" s="1"/>
  <c r="I124" i="5"/>
  <c r="AA124" i="5" s="1"/>
  <c r="H124" i="5"/>
  <c r="Z124" i="5" s="1"/>
  <c r="G124" i="5"/>
  <c r="Y124" i="5" s="1"/>
  <c r="F124" i="5"/>
  <c r="X124" i="5" s="1"/>
  <c r="E124" i="5"/>
  <c r="W124" i="5" s="1"/>
  <c r="D124" i="5"/>
  <c r="V124" i="5" s="1"/>
  <c r="C124" i="5"/>
  <c r="U124" i="5" s="1"/>
  <c r="B124" i="5"/>
  <c r="T124" i="5" s="1"/>
  <c r="Q123" i="5"/>
  <c r="AI123" i="5" s="1"/>
  <c r="P123" i="5"/>
  <c r="AH123" i="5" s="1"/>
  <c r="O123" i="5"/>
  <c r="AG123" i="5" s="1"/>
  <c r="N123" i="5"/>
  <c r="AF123" i="5" s="1"/>
  <c r="M123" i="5"/>
  <c r="AE123" i="5" s="1"/>
  <c r="L123" i="5"/>
  <c r="AD123" i="5" s="1"/>
  <c r="K123" i="5"/>
  <c r="AC123" i="5" s="1"/>
  <c r="J123" i="5"/>
  <c r="AB123" i="5" s="1"/>
  <c r="I123" i="5"/>
  <c r="AA123" i="5" s="1"/>
  <c r="H123" i="5"/>
  <c r="Z123" i="5" s="1"/>
  <c r="G123" i="5"/>
  <c r="Y123" i="5" s="1"/>
  <c r="F123" i="5"/>
  <c r="X123" i="5" s="1"/>
  <c r="E123" i="5"/>
  <c r="W123" i="5" s="1"/>
  <c r="D123" i="5"/>
  <c r="V123" i="5" s="1"/>
  <c r="C123" i="5"/>
  <c r="U123" i="5" s="1"/>
  <c r="B123" i="5"/>
  <c r="T123" i="5" s="1"/>
  <c r="Q122" i="5"/>
  <c r="AI122" i="5" s="1"/>
  <c r="P122" i="5"/>
  <c r="AH122" i="5" s="1"/>
  <c r="O122" i="5"/>
  <c r="AG122" i="5" s="1"/>
  <c r="N122" i="5"/>
  <c r="AF122" i="5" s="1"/>
  <c r="M122" i="5"/>
  <c r="AE122" i="5" s="1"/>
  <c r="L122" i="5"/>
  <c r="AD122" i="5" s="1"/>
  <c r="K122" i="5"/>
  <c r="AC122" i="5" s="1"/>
  <c r="J122" i="5"/>
  <c r="AB122" i="5" s="1"/>
  <c r="I122" i="5"/>
  <c r="AA122" i="5" s="1"/>
  <c r="H122" i="5"/>
  <c r="Z122" i="5" s="1"/>
  <c r="G122" i="5"/>
  <c r="Y122" i="5" s="1"/>
  <c r="F122" i="5"/>
  <c r="X122" i="5" s="1"/>
  <c r="E122" i="5"/>
  <c r="W122" i="5" s="1"/>
  <c r="D122" i="5"/>
  <c r="V122" i="5" s="1"/>
  <c r="C122" i="5"/>
  <c r="U122" i="5" s="1"/>
  <c r="B122" i="5"/>
  <c r="T122" i="5" s="1"/>
  <c r="Q121" i="5"/>
  <c r="AI121" i="5" s="1"/>
  <c r="P121" i="5"/>
  <c r="AH121" i="5" s="1"/>
  <c r="O121" i="5"/>
  <c r="AG121" i="5" s="1"/>
  <c r="N121" i="5"/>
  <c r="AF121" i="5" s="1"/>
  <c r="M121" i="5"/>
  <c r="AE121" i="5" s="1"/>
  <c r="L121" i="5"/>
  <c r="AD121" i="5" s="1"/>
  <c r="K121" i="5"/>
  <c r="AC121" i="5" s="1"/>
  <c r="J121" i="5"/>
  <c r="AB121" i="5" s="1"/>
  <c r="I121" i="5"/>
  <c r="AA121" i="5" s="1"/>
  <c r="H121" i="5"/>
  <c r="Z121" i="5" s="1"/>
  <c r="G121" i="5"/>
  <c r="Y121" i="5" s="1"/>
  <c r="F121" i="5"/>
  <c r="X121" i="5" s="1"/>
  <c r="E121" i="5"/>
  <c r="W121" i="5" s="1"/>
  <c r="D121" i="5"/>
  <c r="V121" i="5" s="1"/>
  <c r="C121" i="5"/>
  <c r="U121" i="5" s="1"/>
  <c r="B121" i="5"/>
  <c r="T121" i="5" s="1"/>
  <c r="Q120" i="5"/>
  <c r="AI120" i="5" s="1"/>
  <c r="P120" i="5"/>
  <c r="AH120" i="5" s="1"/>
  <c r="O120" i="5"/>
  <c r="AG120" i="5" s="1"/>
  <c r="N120" i="5"/>
  <c r="AF120" i="5" s="1"/>
  <c r="M120" i="5"/>
  <c r="AE120" i="5" s="1"/>
  <c r="L120" i="5"/>
  <c r="AD120" i="5" s="1"/>
  <c r="K120" i="5"/>
  <c r="AC120" i="5" s="1"/>
  <c r="J120" i="5"/>
  <c r="AB120" i="5" s="1"/>
  <c r="I120" i="5"/>
  <c r="AA120" i="5" s="1"/>
  <c r="H120" i="5"/>
  <c r="Z120" i="5" s="1"/>
  <c r="G120" i="5"/>
  <c r="Y120" i="5" s="1"/>
  <c r="F120" i="5"/>
  <c r="X120" i="5" s="1"/>
  <c r="E120" i="5"/>
  <c r="W120" i="5" s="1"/>
  <c r="D120" i="5"/>
  <c r="V120" i="5" s="1"/>
  <c r="C120" i="5"/>
  <c r="U120" i="5" s="1"/>
  <c r="B120" i="5"/>
  <c r="T120" i="5" s="1"/>
  <c r="Q119" i="5"/>
  <c r="AI119" i="5" s="1"/>
  <c r="P119" i="5"/>
  <c r="AH119" i="5" s="1"/>
  <c r="O119" i="5"/>
  <c r="AG119" i="5" s="1"/>
  <c r="N119" i="5"/>
  <c r="AF119" i="5" s="1"/>
  <c r="M119" i="5"/>
  <c r="AE119" i="5" s="1"/>
  <c r="L119" i="5"/>
  <c r="AD119" i="5" s="1"/>
  <c r="K119" i="5"/>
  <c r="AC119" i="5" s="1"/>
  <c r="J119" i="5"/>
  <c r="AB119" i="5" s="1"/>
  <c r="I119" i="5"/>
  <c r="AA119" i="5" s="1"/>
  <c r="H119" i="5"/>
  <c r="Z119" i="5" s="1"/>
  <c r="G119" i="5"/>
  <c r="Y119" i="5" s="1"/>
  <c r="F119" i="5"/>
  <c r="X119" i="5" s="1"/>
  <c r="E119" i="5"/>
  <c r="W119" i="5" s="1"/>
  <c r="D119" i="5"/>
  <c r="V119" i="5" s="1"/>
  <c r="C119" i="5"/>
  <c r="U119" i="5" s="1"/>
  <c r="B119" i="5"/>
  <c r="T119" i="5" s="1"/>
  <c r="Q118" i="5"/>
  <c r="AI118" i="5" s="1"/>
  <c r="P118" i="5"/>
  <c r="AH118" i="5" s="1"/>
  <c r="O118" i="5"/>
  <c r="AG118" i="5" s="1"/>
  <c r="N118" i="5"/>
  <c r="AF118" i="5" s="1"/>
  <c r="M118" i="5"/>
  <c r="AE118" i="5" s="1"/>
  <c r="L118" i="5"/>
  <c r="AD118" i="5" s="1"/>
  <c r="K118" i="5"/>
  <c r="AC118" i="5" s="1"/>
  <c r="J118" i="5"/>
  <c r="AB118" i="5" s="1"/>
  <c r="I118" i="5"/>
  <c r="AA118" i="5" s="1"/>
  <c r="H118" i="5"/>
  <c r="Z118" i="5" s="1"/>
  <c r="G118" i="5"/>
  <c r="Y118" i="5" s="1"/>
  <c r="F118" i="5"/>
  <c r="X118" i="5" s="1"/>
  <c r="E118" i="5"/>
  <c r="W118" i="5" s="1"/>
  <c r="D118" i="5"/>
  <c r="V118" i="5" s="1"/>
  <c r="C118" i="5"/>
  <c r="U118" i="5" s="1"/>
  <c r="B118" i="5"/>
  <c r="T118" i="5" s="1"/>
  <c r="Q117" i="5"/>
  <c r="AI117" i="5" s="1"/>
  <c r="P117" i="5"/>
  <c r="AH117" i="5" s="1"/>
  <c r="O117" i="5"/>
  <c r="AG117" i="5" s="1"/>
  <c r="N117" i="5"/>
  <c r="AF117" i="5" s="1"/>
  <c r="M117" i="5"/>
  <c r="AE117" i="5" s="1"/>
  <c r="L117" i="5"/>
  <c r="AD117" i="5" s="1"/>
  <c r="K117" i="5"/>
  <c r="AC117" i="5" s="1"/>
  <c r="J117" i="5"/>
  <c r="AB117" i="5" s="1"/>
  <c r="I117" i="5"/>
  <c r="AA117" i="5" s="1"/>
  <c r="H117" i="5"/>
  <c r="Z117" i="5" s="1"/>
  <c r="G117" i="5"/>
  <c r="Y117" i="5" s="1"/>
  <c r="F117" i="5"/>
  <c r="X117" i="5" s="1"/>
  <c r="E117" i="5"/>
  <c r="W117" i="5" s="1"/>
  <c r="D117" i="5"/>
  <c r="V117" i="5" s="1"/>
  <c r="C117" i="5"/>
  <c r="U117" i="5" s="1"/>
  <c r="B117" i="5"/>
  <c r="T117" i="5" s="1"/>
  <c r="Q116" i="5"/>
  <c r="AI116" i="5" s="1"/>
  <c r="P116" i="5"/>
  <c r="AH116" i="5" s="1"/>
  <c r="O116" i="5"/>
  <c r="AG116" i="5" s="1"/>
  <c r="N116" i="5"/>
  <c r="AF116" i="5" s="1"/>
  <c r="M116" i="5"/>
  <c r="AE116" i="5" s="1"/>
  <c r="L116" i="5"/>
  <c r="AD116" i="5" s="1"/>
  <c r="K116" i="5"/>
  <c r="AC116" i="5" s="1"/>
  <c r="J116" i="5"/>
  <c r="AB116" i="5" s="1"/>
  <c r="I116" i="5"/>
  <c r="H116" i="5"/>
  <c r="Z116" i="5" s="1"/>
  <c r="G116" i="5"/>
  <c r="F116" i="5"/>
  <c r="X116" i="5" s="1"/>
  <c r="E116" i="5"/>
  <c r="W116" i="5" s="1"/>
  <c r="D116" i="5"/>
  <c r="C116" i="5"/>
  <c r="U116" i="5" s="1"/>
  <c r="B116" i="5"/>
  <c r="T116" i="5" s="1"/>
  <c r="Q115" i="5"/>
  <c r="AI115" i="5" s="1"/>
  <c r="P115" i="5"/>
  <c r="AH115" i="5" s="1"/>
  <c r="O115" i="5"/>
  <c r="AG115" i="5" s="1"/>
  <c r="N115" i="5"/>
  <c r="AF115" i="5" s="1"/>
  <c r="M115" i="5"/>
  <c r="AE115" i="5" s="1"/>
  <c r="L115" i="5"/>
  <c r="AD115" i="5" s="1"/>
  <c r="K115" i="5"/>
  <c r="AC115" i="5" s="1"/>
  <c r="J115" i="5"/>
  <c r="AB115" i="5" s="1"/>
  <c r="I115" i="5"/>
  <c r="AA115" i="5" s="1"/>
  <c r="H115" i="5"/>
  <c r="Z115" i="5" s="1"/>
  <c r="G115" i="5"/>
  <c r="Y115" i="5" s="1"/>
  <c r="F115" i="5"/>
  <c r="X115" i="5" s="1"/>
  <c r="E115" i="5"/>
  <c r="W115" i="5" s="1"/>
  <c r="D115" i="5"/>
  <c r="V115" i="5" s="1"/>
  <c r="C115" i="5"/>
  <c r="U115" i="5" s="1"/>
  <c r="B115" i="5"/>
  <c r="T115" i="5" s="1"/>
  <c r="Q114" i="5"/>
  <c r="AI114" i="5" s="1"/>
  <c r="P114" i="5"/>
  <c r="AH114" i="5" s="1"/>
  <c r="O114" i="5"/>
  <c r="AG114" i="5" s="1"/>
  <c r="N114" i="5"/>
  <c r="AF114" i="5" s="1"/>
  <c r="M114" i="5"/>
  <c r="L114" i="5"/>
  <c r="AD114" i="5" s="1"/>
  <c r="K114" i="5"/>
  <c r="AC114" i="5" s="1"/>
  <c r="J114" i="5"/>
  <c r="I114" i="5"/>
  <c r="AA114" i="5" s="1"/>
  <c r="H114" i="5"/>
  <c r="Z114" i="5" s="1"/>
  <c r="G114" i="5"/>
  <c r="Y114" i="5" s="1"/>
  <c r="F114" i="5"/>
  <c r="X114" i="5" s="1"/>
  <c r="E114" i="5"/>
  <c r="W114" i="5" s="1"/>
  <c r="D114" i="5"/>
  <c r="V114" i="5" s="1"/>
  <c r="C114" i="5"/>
  <c r="U114" i="5" s="1"/>
  <c r="B114" i="5"/>
  <c r="T114" i="5" s="1"/>
  <c r="Q113" i="5"/>
  <c r="AI113" i="5" s="1"/>
  <c r="P113" i="5"/>
  <c r="AH113" i="5" s="1"/>
  <c r="O113" i="5"/>
  <c r="AG113" i="5" s="1"/>
  <c r="N113" i="5"/>
  <c r="AF113" i="5" s="1"/>
  <c r="M113" i="5"/>
  <c r="AE113" i="5" s="1"/>
  <c r="L113" i="5"/>
  <c r="AD113" i="5" s="1"/>
  <c r="K113" i="5"/>
  <c r="AC113" i="5" s="1"/>
  <c r="J113" i="5"/>
  <c r="AB113" i="5" s="1"/>
  <c r="I113" i="5"/>
  <c r="AA113" i="5" s="1"/>
  <c r="H113" i="5"/>
  <c r="Z113" i="5" s="1"/>
  <c r="G113" i="5"/>
  <c r="Y113" i="5" s="1"/>
  <c r="F113" i="5"/>
  <c r="X113" i="5" s="1"/>
  <c r="E113" i="5"/>
  <c r="W113" i="5" s="1"/>
  <c r="D113" i="5"/>
  <c r="V113" i="5" s="1"/>
  <c r="C113" i="5"/>
  <c r="U113" i="5" s="1"/>
  <c r="B113" i="5"/>
  <c r="T113" i="5" s="1"/>
  <c r="Q112" i="5"/>
  <c r="AI112" i="5" s="1"/>
  <c r="P112" i="5"/>
  <c r="AH112" i="5" s="1"/>
  <c r="O112" i="5"/>
  <c r="AG112" i="5" s="1"/>
  <c r="N112" i="5"/>
  <c r="AF112" i="5" s="1"/>
  <c r="M112" i="5"/>
  <c r="AE112" i="5" s="1"/>
  <c r="L112" i="5"/>
  <c r="AD112" i="5" s="1"/>
  <c r="K112" i="5"/>
  <c r="AC112" i="5" s="1"/>
  <c r="J112" i="5"/>
  <c r="AB112" i="5" s="1"/>
  <c r="I112" i="5"/>
  <c r="AA112" i="5" s="1"/>
  <c r="H112" i="5"/>
  <c r="Z112" i="5" s="1"/>
  <c r="G112" i="5"/>
  <c r="Y112" i="5" s="1"/>
  <c r="F112" i="5"/>
  <c r="X112" i="5" s="1"/>
  <c r="E112" i="5"/>
  <c r="W112" i="5" s="1"/>
  <c r="D112" i="5"/>
  <c r="V112" i="5" s="1"/>
  <c r="C112" i="5"/>
  <c r="U112" i="5" s="1"/>
  <c r="B112" i="5"/>
  <c r="T112" i="5" s="1"/>
  <c r="Q111" i="5"/>
  <c r="AI111" i="5" s="1"/>
  <c r="P111" i="5"/>
  <c r="AH111" i="5" s="1"/>
  <c r="O111" i="5"/>
  <c r="AG111" i="5" s="1"/>
  <c r="N111" i="5"/>
  <c r="AF111" i="5" s="1"/>
  <c r="M111" i="5"/>
  <c r="AE111" i="5" s="1"/>
  <c r="L111" i="5"/>
  <c r="AD111" i="5" s="1"/>
  <c r="K111" i="5"/>
  <c r="AC111" i="5" s="1"/>
  <c r="J111" i="5"/>
  <c r="AB111" i="5" s="1"/>
  <c r="I111" i="5"/>
  <c r="AA111" i="5" s="1"/>
  <c r="H111" i="5"/>
  <c r="Z111" i="5" s="1"/>
  <c r="G111" i="5"/>
  <c r="Y111" i="5" s="1"/>
  <c r="F111" i="5"/>
  <c r="X111" i="5" s="1"/>
  <c r="E111" i="5"/>
  <c r="W111" i="5" s="1"/>
  <c r="D111" i="5"/>
  <c r="V111" i="5" s="1"/>
  <c r="C111" i="5"/>
  <c r="U111" i="5" s="1"/>
  <c r="B111" i="5"/>
  <c r="T111" i="5" s="1"/>
  <c r="Q110" i="5"/>
  <c r="AI110" i="5" s="1"/>
  <c r="P110" i="5"/>
  <c r="AH110" i="5" s="1"/>
  <c r="O110" i="5"/>
  <c r="AG110" i="5" s="1"/>
  <c r="N110" i="5"/>
  <c r="AF110" i="5" s="1"/>
  <c r="M110" i="5"/>
  <c r="AE110" i="5" s="1"/>
  <c r="L110" i="5"/>
  <c r="AD110" i="5" s="1"/>
  <c r="K110" i="5"/>
  <c r="AC110" i="5" s="1"/>
  <c r="J110" i="5"/>
  <c r="AB110" i="5" s="1"/>
  <c r="I110" i="5"/>
  <c r="AA110" i="5" s="1"/>
  <c r="H110" i="5"/>
  <c r="Z110" i="5" s="1"/>
  <c r="G110" i="5"/>
  <c r="Y110" i="5" s="1"/>
  <c r="F110" i="5"/>
  <c r="X110" i="5" s="1"/>
  <c r="E110" i="5"/>
  <c r="W110" i="5" s="1"/>
  <c r="D110" i="5"/>
  <c r="V110" i="5" s="1"/>
  <c r="C110" i="5"/>
  <c r="U110" i="5" s="1"/>
  <c r="B110" i="5"/>
  <c r="T110" i="5" s="1"/>
  <c r="Q109" i="5"/>
  <c r="AI109" i="5" s="1"/>
  <c r="P109" i="5"/>
  <c r="AH109" i="5" s="1"/>
  <c r="O109" i="5"/>
  <c r="AG109" i="5" s="1"/>
  <c r="N109" i="5"/>
  <c r="AF109" i="5" s="1"/>
  <c r="M109" i="5"/>
  <c r="AE109" i="5" s="1"/>
  <c r="L109" i="5"/>
  <c r="AD109" i="5" s="1"/>
  <c r="K109" i="5"/>
  <c r="AC109" i="5" s="1"/>
  <c r="J109" i="5"/>
  <c r="AB109" i="5" s="1"/>
  <c r="I109" i="5"/>
  <c r="AA109" i="5" s="1"/>
  <c r="H109" i="5"/>
  <c r="Z109" i="5" s="1"/>
  <c r="G109" i="5"/>
  <c r="Y109" i="5" s="1"/>
  <c r="F109" i="5"/>
  <c r="X109" i="5" s="1"/>
  <c r="E109" i="5"/>
  <c r="W109" i="5" s="1"/>
  <c r="D109" i="5"/>
  <c r="V109" i="5" s="1"/>
  <c r="C109" i="5"/>
  <c r="U109" i="5" s="1"/>
  <c r="B109" i="5"/>
  <c r="T109" i="5" s="1"/>
  <c r="Q108" i="5"/>
  <c r="AI108" i="5" s="1"/>
  <c r="P108" i="5"/>
  <c r="AH108" i="5" s="1"/>
  <c r="O108" i="5"/>
  <c r="AG108" i="5" s="1"/>
  <c r="N108" i="5"/>
  <c r="AF108" i="5" s="1"/>
  <c r="M108" i="5"/>
  <c r="AE108" i="5" s="1"/>
  <c r="L108" i="5"/>
  <c r="AD108" i="5" s="1"/>
  <c r="K108" i="5"/>
  <c r="AC108" i="5" s="1"/>
  <c r="J108" i="5"/>
  <c r="AB108" i="5" s="1"/>
  <c r="I108" i="5"/>
  <c r="AA108" i="5" s="1"/>
  <c r="H108" i="5"/>
  <c r="Z108" i="5" s="1"/>
  <c r="G108" i="5"/>
  <c r="Y108" i="5" s="1"/>
  <c r="F108" i="5"/>
  <c r="X108" i="5" s="1"/>
  <c r="E108" i="5"/>
  <c r="W108" i="5" s="1"/>
  <c r="D108" i="5"/>
  <c r="V108" i="5" s="1"/>
  <c r="C108" i="5"/>
  <c r="U108" i="5" s="1"/>
  <c r="B108" i="5"/>
  <c r="T108" i="5" s="1"/>
  <c r="Q107" i="5"/>
  <c r="AI107" i="5" s="1"/>
  <c r="P107" i="5"/>
  <c r="AH107" i="5" s="1"/>
  <c r="O107" i="5"/>
  <c r="AG107" i="5" s="1"/>
  <c r="N107" i="5"/>
  <c r="AF107" i="5" s="1"/>
  <c r="M107" i="5"/>
  <c r="AE107" i="5" s="1"/>
  <c r="L107" i="5"/>
  <c r="AD107" i="5" s="1"/>
  <c r="K107" i="5"/>
  <c r="AC107" i="5" s="1"/>
  <c r="J107" i="5"/>
  <c r="AB107" i="5" s="1"/>
  <c r="I107" i="5"/>
  <c r="AA107" i="5" s="1"/>
  <c r="H107" i="5"/>
  <c r="Z107" i="5" s="1"/>
  <c r="G107" i="5"/>
  <c r="Y107" i="5" s="1"/>
  <c r="F107" i="5"/>
  <c r="X107" i="5" s="1"/>
  <c r="E107" i="5"/>
  <c r="W107" i="5" s="1"/>
  <c r="D107" i="5"/>
  <c r="V107" i="5" s="1"/>
  <c r="C107" i="5"/>
  <c r="U107" i="5" s="1"/>
  <c r="B107" i="5"/>
  <c r="T107" i="5" s="1"/>
  <c r="Q106" i="5"/>
  <c r="AI106" i="5" s="1"/>
  <c r="P106" i="5"/>
  <c r="AH106" i="5" s="1"/>
  <c r="O106" i="5"/>
  <c r="AG106" i="5" s="1"/>
  <c r="N106" i="5"/>
  <c r="AF106" i="5" s="1"/>
  <c r="M106" i="5"/>
  <c r="AE106" i="5" s="1"/>
  <c r="L106" i="5"/>
  <c r="AD106" i="5" s="1"/>
  <c r="K106" i="5"/>
  <c r="AC106" i="5" s="1"/>
  <c r="J106" i="5"/>
  <c r="AB106" i="5" s="1"/>
  <c r="I106" i="5"/>
  <c r="AA106" i="5" s="1"/>
  <c r="H106" i="5"/>
  <c r="Z106" i="5" s="1"/>
  <c r="G106" i="5"/>
  <c r="Y106" i="5" s="1"/>
  <c r="F106" i="5"/>
  <c r="X106" i="5" s="1"/>
  <c r="E106" i="5"/>
  <c r="W106" i="5" s="1"/>
  <c r="D106" i="5"/>
  <c r="V106" i="5" s="1"/>
  <c r="C106" i="5"/>
  <c r="U106" i="5" s="1"/>
  <c r="B106" i="5"/>
  <c r="T106" i="5" s="1"/>
  <c r="Q105" i="5"/>
  <c r="AI105" i="5" s="1"/>
  <c r="P105" i="5"/>
  <c r="AH105" i="5" s="1"/>
  <c r="O105" i="5"/>
  <c r="AG105" i="5" s="1"/>
  <c r="N105" i="5"/>
  <c r="AF105" i="5" s="1"/>
  <c r="M105" i="5"/>
  <c r="AE105" i="5" s="1"/>
  <c r="L105" i="5"/>
  <c r="AD105" i="5" s="1"/>
  <c r="K105" i="5"/>
  <c r="AC105" i="5" s="1"/>
  <c r="J105" i="5"/>
  <c r="AB105" i="5" s="1"/>
  <c r="I105" i="5"/>
  <c r="AA105" i="5" s="1"/>
  <c r="H105" i="5"/>
  <c r="Z105" i="5" s="1"/>
  <c r="G105" i="5"/>
  <c r="Y105" i="5" s="1"/>
  <c r="F105" i="5"/>
  <c r="X105" i="5" s="1"/>
  <c r="E105" i="5"/>
  <c r="W105" i="5" s="1"/>
  <c r="D105" i="5"/>
  <c r="V105" i="5" s="1"/>
  <c r="C105" i="5"/>
  <c r="U105" i="5" s="1"/>
  <c r="B105" i="5"/>
  <c r="T105" i="5" s="1"/>
  <c r="Q104" i="5"/>
  <c r="AI104" i="5" s="1"/>
  <c r="P104" i="5"/>
  <c r="AH104" i="5" s="1"/>
  <c r="O104" i="5"/>
  <c r="AG104" i="5" s="1"/>
  <c r="N104" i="5"/>
  <c r="AF104" i="5" s="1"/>
  <c r="M104" i="5"/>
  <c r="AE104" i="5" s="1"/>
  <c r="L104" i="5"/>
  <c r="AD104" i="5" s="1"/>
  <c r="K104" i="5"/>
  <c r="AC104" i="5" s="1"/>
  <c r="J104" i="5"/>
  <c r="AB104" i="5" s="1"/>
  <c r="I104" i="5"/>
  <c r="AA104" i="5" s="1"/>
  <c r="H104" i="5"/>
  <c r="Z104" i="5" s="1"/>
  <c r="G104" i="5"/>
  <c r="Y104" i="5" s="1"/>
  <c r="F104" i="5"/>
  <c r="X104" i="5" s="1"/>
  <c r="E104" i="5"/>
  <c r="W104" i="5" s="1"/>
  <c r="D104" i="5"/>
  <c r="V104" i="5" s="1"/>
  <c r="C104" i="5"/>
  <c r="U104" i="5" s="1"/>
  <c r="B104" i="5"/>
  <c r="Q103" i="5"/>
  <c r="AI103" i="5" s="1"/>
  <c r="P103" i="5"/>
  <c r="AH103" i="5" s="1"/>
  <c r="O103" i="5"/>
  <c r="AG103" i="5" s="1"/>
  <c r="N103" i="5"/>
  <c r="AF103" i="5" s="1"/>
  <c r="M103" i="5"/>
  <c r="AE103" i="5" s="1"/>
  <c r="L103" i="5"/>
  <c r="AD103" i="5" s="1"/>
  <c r="K103" i="5"/>
  <c r="AC103" i="5" s="1"/>
  <c r="J103" i="5"/>
  <c r="AB103" i="5" s="1"/>
  <c r="I103" i="5"/>
  <c r="AA103" i="5" s="1"/>
  <c r="H103" i="5"/>
  <c r="Z103" i="5" s="1"/>
  <c r="G103" i="5"/>
  <c r="Y103" i="5" s="1"/>
  <c r="F103" i="5"/>
  <c r="X103" i="5" s="1"/>
  <c r="E103" i="5"/>
  <c r="W103" i="5" s="1"/>
  <c r="D103" i="5"/>
  <c r="V103" i="5" s="1"/>
  <c r="C103" i="5"/>
  <c r="U103" i="5" s="1"/>
  <c r="B103" i="5"/>
  <c r="T103" i="5" s="1"/>
  <c r="Q102" i="5"/>
  <c r="AI102" i="5" s="1"/>
  <c r="P102" i="5"/>
  <c r="AH102" i="5" s="1"/>
  <c r="O102" i="5"/>
  <c r="AG102" i="5" s="1"/>
  <c r="N102" i="5"/>
  <c r="AF102" i="5" s="1"/>
  <c r="M102" i="5"/>
  <c r="AE102" i="5" s="1"/>
  <c r="L102" i="5"/>
  <c r="AD102" i="5" s="1"/>
  <c r="K102" i="5"/>
  <c r="AC102" i="5" s="1"/>
  <c r="J102" i="5"/>
  <c r="AB102" i="5" s="1"/>
  <c r="I102" i="5"/>
  <c r="H102" i="5"/>
  <c r="Z102" i="5" s="1"/>
  <c r="G102" i="5"/>
  <c r="Y102" i="5" s="1"/>
  <c r="F102" i="5"/>
  <c r="X102" i="5" s="1"/>
  <c r="E102" i="5"/>
  <c r="W102" i="5" s="1"/>
  <c r="D102" i="5"/>
  <c r="V102" i="5" s="1"/>
  <c r="C102" i="5"/>
  <c r="U102" i="5" s="1"/>
  <c r="B102" i="5"/>
  <c r="T102" i="5" s="1"/>
  <c r="Q101" i="5"/>
  <c r="AI101" i="5" s="1"/>
  <c r="P101" i="5"/>
  <c r="AH101" i="5" s="1"/>
  <c r="O101" i="5"/>
  <c r="AG101" i="5" s="1"/>
  <c r="N101" i="5"/>
  <c r="AF101" i="5" s="1"/>
  <c r="M101" i="5"/>
  <c r="AE101" i="5" s="1"/>
  <c r="L101" i="5"/>
  <c r="AD101" i="5" s="1"/>
  <c r="K101" i="5"/>
  <c r="AC101" i="5" s="1"/>
  <c r="J101" i="5"/>
  <c r="AB101" i="5" s="1"/>
  <c r="I101" i="5"/>
  <c r="AA101" i="5" s="1"/>
  <c r="H101" i="5"/>
  <c r="G101" i="5"/>
  <c r="Y101" i="5" s="1"/>
  <c r="F101" i="5"/>
  <c r="X101" i="5" s="1"/>
  <c r="E101" i="5"/>
  <c r="W101" i="5" s="1"/>
  <c r="D101" i="5"/>
  <c r="V101" i="5" s="1"/>
  <c r="C101" i="5"/>
  <c r="U101" i="5" s="1"/>
  <c r="B101" i="5"/>
  <c r="T101" i="5" s="1"/>
  <c r="Q100" i="5"/>
  <c r="AI100" i="5" s="1"/>
  <c r="P100" i="5"/>
  <c r="AH100" i="5" s="1"/>
  <c r="O100" i="5"/>
  <c r="AG100" i="5" s="1"/>
  <c r="N100" i="5"/>
  <c r="AF100" i="5" s="1"/>
  <c r="M100" i="5"/>
  <c r="AE100" i="5" s="1"/>
  <c r="L100" i="5"/>
  <c r="K100" i="5"/>
  <c r="AC100" i="5" s="1"/>
  <c r="J100" i="5"/>
  <c r="AB100" i="5" s="1"/>
  <c r="I100" i="5"/>
  <c r="AA100" i="5" s="1"/>
  <c r="H100" i="5"/>
  <c r="Z100" i="5" s="1"/>
  <c r="G100" i="5"/>
  <c r="Y100" i="5" s="1"/>
  <c r="F100" i="5"/>
  <c r="X100" i="5" s="1"/>
  <c r="E100" i="5"/>
  <c r="W100" i="5" s="1"/>
  <c r="D100" i="5"/>
  <c r="V100" i="5" s="1"/>
  <c r="C100" i="5"/>
  <c r="U100" i="5" s="1"/>
  <c r="B100" i="5"/>
  <c r="T100" i="5" s="1"/>
  <c r="Q99" i="5"/>
  <c r="AI99" i="5" s="1"/>
  <c r="P99" i="5"/>
  <c r="AH99" i="5" s="1"/>
  <c r="O99" i="5"/>
  <c r="AG99" i="5" s="1"/>
  <c r="N99" i="5"/>
  <c r="AF99" i="5" s="1"/>
  <c r="M99" i="5"/>
  <c r="AE99" i="5" s="1"/>
  <c r="L99" i="5"/>
  <c r="AD99" i="5" s="1"/>
  <c r="K99" i="5"/>
  <c r="AC99" i="5" s="1"/>
  <c r="J99" i="5"/>
  <c r="AB99" i="5" s="1"/>
  <c r="I99" i="5"/>
  <c r="AA99" i="5" s="1"/>
  <c r="H99" i="5"/>
  <c r="Z99" i="5" s="1"/>
  <c r="G99" i="5"/>
  <c r="Y99" i="5" s="1"/>
  <c r="F99" i="5"/>
  <c r="X99" i="5" s="1"/>
  <c r="E99" i="5"/>
  <c r="W99" i="5" s="1"/>
  <c r="D99" i="5"/>
  <c r="V99" i="5" s="1"/>
  <c r="C99" i="5"/>
  <c r="U99" i="5" s="1"/>
  <c r="B99" i="5"/>
  <c r="T99" i="5" s="1"/>
  <c r="Q98" i="5"/>
  <c r="AI98" i="5" s="1"/>
  <c r="P98" i="5"/>
  <c r="AH98" i="5" s="1"/>
  <c r="O98" i="5"/>
  <c r="AG98" i="5" s="1"/>
  <c r="N98" i="5"/>
  <c r="AF98" i="5" s="1"/>
  <c r="M98" i="5"/>
  <c r="AE98" i="5" s="1"/>
  <c r="L98" i="5"/>
  <c r="AD98" i="5" s="1"/>
  <c r="K98" i="5"/>
  <c r="AC98" i="5" s="1"/>
  <c r="J98" i="5"/>
  <c r="AB98" i="5" s="1"/>
  <c r="I98" i="5"/>
  <c r="AA98" i="5" s="1"/>
  <c r="H98" i="5"/>
  <c r="Z98" i="5" s="1"/>
  <c r="G98" i="5"/>
  <c r="Y98" i="5" s="1"/>
  <c r="F98" i="5"/>
  <c r="X98" i="5" s="1"/>
  <c r="E98" i="5"/>
  <c r="W98" i="5" s="1"/>
  <c r="D98" i="5"/>
  <c r="V98" i="5" s="1"/>
  <c r="C98" i="5"/>
  <c r="U98" i="5" s="1"/>
  <c r="B98" i="5"/>
  <c r="T98" i="5" s="1"/>
  <c r="Q97" i="5"/>
  <c r="AI97" i="5" s="1"/>
  <c r="P97" i="5"/>
  <c r="AH97" i="5" s="1"/>
  <c r="O97" i="5"/>
  <c r="AG97" i="5" s="1"/>
  <c r="N97" i="5"/>
  <c r="AF97" i="5" s="1"/>
  <c r="M97" i="5"/>
  <c r="AE97" i="5" s="1"/>
  <c r="L97" i="5"/>
  <c r="AD97" i="5" s="1"/>
  <c r="K97" i="5"/>
  <c r="AC97" i="5" s="1"/>
  <c r="J97" i="5"/>
  <c r="AB97" i="5" s="1"/>
  <c r="I97" i="5"/>
  <c r="AA97" i="5" s="1"/>
  <c r="H97" i="5"/>
  <c r="Z97" i="5" s="1"/>
  <c r="G97" i="5"/>
  <c r="Y97" i="5" s="1"/>
  <c r="F97" i="5"/>
  <c r="X97" i="5" s="1"/>
  <c r="E97" i="5"/>
  <c r="D97" i="5"/>
  <c r="V97" i="5" s="1"/>
  <c r="C97" i="5"/>
  <c r="B97" i="5"/>
  <c r="Q96" i="5"/>
  <c r="AI96" i="5" s="1"/>
  <c r="P96" i="5"/>
  <c r="AH96" i="5" s="1"/>
  <c r="O96" i="5"/>
  <c r="AG96" i="5" s="1"/>
  <c r="N96" i="5"/>
  <c r="AF96" i="5" s="1"/>
  <c r="M96" i="5"/>
  <c r="AE96" i="5" s="1"/>
  <c r="L96" i="5"/>
  <c r="AD96" i="5" s="1"/>
  <c r="K96" i="5"/>
  <c r="AC96" i="5" s="1"/>
  <c r="J96" i="5"/>
  <c r="AB96" i="5" s="1"/>
  <c r="I96" i="5"/>
  <c r="AA96" i="5" s="1"/>
  <c r="H96" i="5"/>
  <c r="Z96" i="5" s="1"/>
  <c r="G96" i="5"/>
  <c r="Y96" i="5" s="1"/>
  <c r="F96" i="5"/>
  <c r="X96" i="5" s="1"/>
  <c r="E96" i="5"/>
  <c r="W96" i="5" s="1"/>
  <c r="D96" i="5"/>
  <c r="C96" i="5"/>
  <c r="U96" i="5" s="1"/>
  <c r="B96" i="5"/>
  <c r="T96" i="5" s="1"/>
  <c r="Q95" i="5"/>
  <c r="AI95" i="5" s="1"/>
  <c r="P95" i="5"/>
  <c r="AH95" i="5" s="1"/>
  <c r="O95" i="5"/>
  <c r="N95" i="5"/>
  <c r="AF95" i="5" s="1"/>
  <c r="M95" i="5"/>
  <c r="AE95" i="5" s="1"/>
  <c r="L95" i="5"/>
  <c r="AD95" i="5" s="1"/>
  <c r="K95" i="5"/>
  <c r="AC95" i="5" s="1"/>
  <c r="J95" i="5"/>
  <c r="AB95" i="5" s="1"/>
  <c r="I95" i="5"/>
  <c r="AA95" i="5" s="1"/>
  <c r="H95" i="5"/>
  <c r="Z95" i="5" s="1"/>
  <c r="G95" i="5"/>
  <c r="F95" i="5"/>
  <c r="X95" i="5" s="1"/>
  <c r="E95" i="5"/>
  <c r="W95" i="5" s="1"/>
  <c r="D95" i="5"/>
  <c r="V95" i="5" s="1"/>
  <c r="C95" i="5"/>
  <c r="U95" i="5" s="1"/>
  <c r="B95" i="5"/>
  <c r="T95" i="5" s="1"/>
  <c r="Q94" i="5"/>
  <c r="AI94" i="5" s="1"/>
  <c r="P94" i="5"/>
  <c r="AH94" i="5" s="1"/>
  <c r="O94" i="5"/>
  <c r="AG94" i="5" s="1"/>
  <c r="N94" i="5"/>
  <c r="AF94" i="5" s="1"/>
  <c r="M94" i="5"/>
  <c r="AE94" i="5" s="1"/>
  <c r="L94" i="5"/>
  <c r="AD94" i="5" s="1"/>
  <c r="K94" i="5"/>
  <c r="AC94" i="5" s="1"/>
  <c r="J94" i="5"/>
  <c r="AB94" i="5" s="1"/>
  <c r="I94" i="5"/>
  <c r="AA94" i="5" s="1"/>
  <c r="H94" i="5"/>
  <c r="Z94" i="5" s="1"/>
  <c r="G94" i="5"/>
  <c r="Y94" i="5" s="1"/>
  <c r="F94" i="5"/>
  <c r="X94" i="5" s="1"/>
  <c r="E94" i="5"/>
  <c r="W94" i="5" s="1"/>
  <c r="D94" i="5"/>
  <c r="V94" i="5" s="1"/>
  <c r="C94" i="5"/>
  <c r="U94" i="5" s="1"/>
  <c r="B94" i="5"/>
  <c r="T94" i="5" s="1"/>
  <c r="Q93" i="5"/>
  <c r="AI93" i="5" s="1"/>
  <c r="P93" i="5"/>
  <c r="AH93" i="5" s="1"/>
  <c r="O93" i="5"/>
  <c r="AG93" i="5" s="1"/>
  <c r="N93" i="5"/>
  <c r="AF93" i="5" s="1"/>
  <c r="M93" i="5"/>
  <c r="AE93" i="5" s="1"/>
  <c r="L93" i="5"/>
  <c r="AD93" i="5" s="1"/>
  <c r="K93" i="5"/>
  <c r="AC93" i="5" s="1"/>
  <c r="J93" i="5"/>
  <c r="AB93" i="5" s="1"/>
  <c r="I93" i="5"/>
  <c r="AA93" i="5" s="1"/>
  <c r="H93" i="5"/>
  <c r="Z93" i="5" s="1"/>
  <c r="G93" i="5"/>
  <c r="Y93" i="5" s="1"/>
  <c r="F93" i="5"/>
  <c r="X93" i="5" s="1"/>
  <c r="E93" i="5"/>
  <c r="W93" i="5" s="1"/>
  <c r="D93" i="5"/>
  <c r="V93" i="5" s="1"/>
  <c r="C93" i="5"/>
  <c r="U93" i="5" s="1"/>
  <c r="B93" i="5"/>
  <c r="T93" i="5" s="1"/>
  <c r="Q92" i="5"/>
  <c r="AI92" i="5" s="1"/>
  <c r="P92" i="5"/>
  <c r="AH92" i="5" s="1"/>
  <c r="O92" i="5"/>
  <c r="AG92" i="5" s="1"/>
  <c r="N92" i="5"/>
  <c r="AF92" i="5" s="1"/>
  <c r="M92" i="5"/>
  <c r="AE92" i="5" s="1"/>
  <c r="L92" i="5"/>
  <c r="AD92" i="5" s="1"/>
  <c r="K92" i="5"/>
  <c r="AC92" i="5" s="1"/>
  <c r="J92" i="5"/>
  <c r="AB92" i="5" s="1"/>
  <c r="I92" i="5"/>
  <c r="AA92" i="5" s="1"/>
  <c r="H92" i="5"/>
  <c r="Z92" i="5" s="1"/>
  <c r="G92" i="5"/>
  <c r="Y92" i="5" s="1"/>
  <c r="F92" i="5"/>
  <c r="X92" i="5" s="1"/>
  <c r="E92" i="5"/>
  <c r="W92" i="5" s="1"/>
  <c r="D92" i="5"/>
  <c r="V92" i="5" s="1"/>
  <c r="C92" i="5"/>
  <c r="U92" i="5" s="1"/>
  <c r="B92" i="5"/>
  <c r="T92" i="5" s="1"/>
  <c r="Q91" i="5"/>
  <c r="AI91" i="5" s="1"/>
  <c r="P91" i="5"/>
  <c r="AH91" i="5" s="1"/>
  <c r="O91" i="5"/>
  <c r="AG91" i="5" s="1"/>
  <c r="N91" i="5"/>
  <c r="AF91" i="5" s="1"/>
  <c r="M91" i="5"/>
  <c r="AE91" i="5" s="1"/>
  <c r="L91" i="5"/>
  <c r="AD91" i="5" s="1"/>
  <c r="K91" i="5"/>
  <c r="AC91" i="5" s="1"/>
  <c r="J91" i="5"/>
  <c r="AB91" i="5" s="1"/>
  <c r="I91" i="5"/>
  <c r="AA91" i="5" s="1"/>
  <c r="H91" i="5"/>
  <c r="Z91" i="5" s="1"/>
  <c r="G91" i="5"/>
  <c r="Y91" i="5" s="1"/>
  <c r="F91" i="5"/>
  <c r="X91" i="5" s="1"/>
  <c r="E91" i="5"/>
  <c r="W91" i="5" s="1"/>
  <c r="D91" i="5"/>
  <c r="V91" i="5" s="1"/>
  <c r="C91" i="5"/>
  <c r="U91" i="5" s="1"/>
  <c r="B91" i="5"/>
  <c r="T91" i="5" s="1"/>
  <c r="Q90" i="5"/>
  <c r="AI90" i="5" s="1"/>
  <c r="P90" i="5"/>
  <c r="AH90" i="5" s="1"/>
  <c r="O90" i="5"/>
  <c r="AG90" i="5" s="1"/>
  <c r="N90" i="5"/>
  <c r="AF90" i="5" s="1"/>
  <c r="M90" i="5"/>
  <c r="AE90" i="5" s="1"/>
  <c r="L90" i="5"/>
  <c r="AD90" i="5" s="1"/>
  <c r="K90" i="5"/>
  <c r="AC90" i="5" s="1"/>
  <c r="J90" i="5"/>
  <c r="AB90" i="5" s="1"/>
  <c r="I90" i="5"/>
  <c r="AA90" i="5" s="1"/>
  <c r="H90" i="5"/>
  <c r="Z90" i="5" s="1"/>
  <c r="G90" i="5"/>
  <c r="Y90" i="5" s="1"/>
  <c r="F90" i="5"/>
  <c r="X90" i="5" s="1"/>
  <c r="E90" i="5"/>
  <c r="W90" i="5" s="1"/>
  <c r="D90" i="5"/>
  <c r="V90" i="5" s="1"/>
  <c r="C90" i="5"/>
  <c r="U90" i="5" s="1"/>
  <c r="B90" i="5"/>
  <c r="T90" i="5" s="1"/>
  <c r="Q89" i="5"/>
  <c r="AI89" i="5" s="1"/>
  <c r="P89" i="5"/>
  <c r="AH89" i="5" s="1"/>
  <c r="O89" i="5"/>
  <c r="AG89" i="5" s="1"/>
  <c r="N89" i="5"/>
  <c r="AF89" i="5" s="1"/>
  <c r="M89" i="5"/>
  <c r="AE89" i="5" s="1"/>
  <c r="L89" i="5"/>
  <c r="AD89" i="5" s="1"/>
  <c r="K89" i="5"/>
  <c r="AC89" i="5" s="1"/>
  <c r="J89" i="5"/>
  <c r="AB89" i="5" s="1"/>
  <c r="I89" i="5"/>
  <c r="AA89" i="5" s="1"/>
  <c r="H89" i="5"/>
  <c r="Z89" i="5" s="1"/>
  <c r="G89" i="5"/>
  <c r="Y89" i="5" s="1"/>
  <c r="F89" i="5"/>
  <c r="X89" i="5" s="1"/>
  <c r="E89" i="5"/>
  <c r="W89" i="5" s="1"/>
  <c r="D89" i="5"/>
  <c r="V89" i="5" s="1"/>
  <c r="C89" i="5"/>
  <c r="U89" i="5" s="1"/>
  <c r="B89" i="5"/>
  <c r="T89" i="5" s="1"/>
  <c r="Q88" i="5"/>
  <c r="AI88" i="5" s="1"/>
  <c r="P88" i="5"/>
  <c r="AH88" i="5" s="1"/>
  <c r="O88" i="5"/>
  <c r="AG88" i="5" s="1"/>
  <c r="N88" i="5"/>
  <c r="AF88" i="5" s="1"/>
  <c r="M88" i="5"/>
  <c r="AE88" i="5" s="1"/>
  <c r="L88" i="5"/>
  <c r="AD88" i="5" s="1"/>
  <c r="K88" i="5"/>
  <c r="AC88" i="5" s="1"/>
  <c r="J88" i="5"/>
  <c r="AB88" i="5" s="1"/>
  <c r="I88" i="5"/>
  <c r="AA88" i="5" s="1"/>
  <c r="H88" i="5"/>
  <c r="Z88" i="5" s="1"/>
  <c r="G88" i="5"/>
  <c r="Y88" i="5" s="1"/>
  <c r="F88" i="5"/>
  <c r="X88" i="5" s="1"/>
  <c r="E88" i="5"/>
  <c r="W88" i="5" s="1"/>
  <c r="D88" i="5"/>
  <c r="V88" i="5" s="1"/>
  <c r="C88" i="5"/>
  <c r="U88" i="5" s="1"/>
  <c r="B88" i="5"/>
  <c r="T88" i="5" s="1"/>
  <c r="Q87" i="5"/>
  <c r="AI87" i="5" s="1"/>
  <c r="P87" i="5"/>
  <c r="AH87" i="5" s="1"/>
  <c r="O87" i="5"/>
  <c r="AG87" i="5" s="1"/>
  <c r="N87" i="5"/>
  <c r="AF87" i="5" s="1"/>
  <c r="M87" i="5"/>
  <c r="AE87" i="5" s="1"/>
  <c r="L87" i="5"/>
  <c r="AD87" i="5" s="1"/>
  <c r="K87" i="5"/>
  <c r="AC87" i="5" s="1"/>
  <c r="J87" i="5"/>
  <c r="AB87" i="5" s="1"/>
  <c r="I87" i="5"/>
  <c r="AA87" i="5" s="1"/>
  <c r="H87" i="5"/>
  <c r="Z87" i="5" s="1"/>
  <c r="G87" i="5"/>
  <c r="Y87" i="5" s="1"/>
  <c r="F87" i="5"/>
  <c r="X87" i="5" s="1"/>
  <c r="E87" i="5"/>
  <c r="W87" i="5" s="1"/>
  <c r="D87" i="5"/>
  <c r="V87" i="5" s="1"/>
  <c r="C87" i="5"/>
  <c r="U87" i="5" s="1"/>
  <c r="B87" i="5"/>
  <c r="T87" i="5" s="1"/>
  <c r="Q86" i="5"/>
  <c r="AI86" i="5" s="1"/>
  <c r="P86" i="5"/>
  <c r="AH86" i="5" s="1"/>
  <c r="O86" i="5"/>
  <c r="AG86" i="5" s="1"/>
  <c r="N86" i="5"/>
  <c r="AF86" i="5" s="1"/>
  <c r="M86" i="5"/>
  <c r="AE86" i="5" s="1"/>
  <c r="L86" i="5"/>
  <c r="AD86" i="5" s="1"/>
  <c r="K86" i="5"/>
  <c r="AC86" i="5" s="1"/>
  <c r="J86" i="5"/>
  <c r="AB86" i="5" s="1"/>
  <c r="I86" i="5"/>
  <c r="AA86" i="5" s="1"/>
  <c r="H86" i="5"/>
  <c r="Z86" i="5" s="1"/>
  <c r="G86" i="5"/>
  <c r="Y86" i="5" s="1"/>
  <c r="F86" i="5"/>
  <c r="X86" i="5" s="1"/>
  <c r="E86" i="5"/>
  <c r="W86" i="5" s="1"/>
  <c r="D86" i="5"/>
  <c r="V86" i="5" s="1"/>
  <c r="C86" i="5"/>
  <c r="U86" i="5" s="1"/>
  <c r="B86" i="5"/>
  <c r="T86" i="5" s="1"/>
  <c r="Q85" i="5"/>
  <c r="AI85" i="5" s="1"/>
  <c r="P85" i="5"/>
  <c r="AH85" i="5" s="1"/>
  <c r="O85" i="5"/>
  <c r="AG85" i="5" s="1"/>
  <c r="N85" i="5"/>
  <c r="AF85" i="5" s="1"/>
  <c r="M85" i="5"/>
  <c r="AE85" i="5" s="1"/>
  <c r="L85" i="5"/>
  <c r="AD85" i="5" s="1"/>
  <c r="K85" i="5"/>
  <c r="AC85" i="5" s="1"/>
  <c r="J85" i="5"/>
  <c r="AB85" i="5" s="1"/>
  <c r="I85" i="5"/>
  <c r="AA85" i="5" s="1"/>
  <c r="H85" i="5"/>
  <c r="Z85" i="5" s="1"/>
  <c r="G85" i="5"/>
  <c r="Y85" i="5" s="1"/>
  <c r="F85" i="5"/>
  <c r="X85" i="5" s="1"/>
  <c r="E85" i="5"/>
  <c r="W85" i="5" s="1"/>
  <c r="D85" i="5"/>
  <c r="V85" i="5" s="1"/>
  <c r="C85" i="5"/>
  <c r="U85" i="5" s="1"/>
  <c r="B85" i="5"/>
  <c r="T85" i="5" s="1"/>
  <c r="Q84" i="5"/>
  <c r="AI84" i="5" s="1"/>
  <c r="P84" i="5"/>
  <c r="AH84" i="5" s="1"/>
  <c r="O84" i="5"/>
  <c r="AG84" i="5" s="1"/>
  <c r="N84" i="5"/>
  <c r="AF84" i="5" s="1"/>
  <c r="M84" i="5"/>
  <c r="AE84" i="5" s="1"/>
  <c r="L84" i="5"/>
  <c r="AD84" i="5" s="1"/>
  <c r="K84" i="5"/>
  <c r="AC84" i="5" s="1"/>
  <c r="J84" i="5"/>
  <c r="AB84" i="5" s="1"/>
  <c r="I84" i="5"/>
  <c r="AA84" i="5" s="1"/>
  <c r="H84" i="5"/>
  <c r="Z84" i="5" s="1"/>
  <c r="G84" i="5"/>
  <c r="Y84" i="5" s="1"/>
  <c r="F84" i="5"/>
  <c r="X84" i="5" s="1"/>
  <c r="E84" i="5"/>
  <c r="W84" i="5" s="1"/>
  <c r="D84" i="5"/>
  <c r="V84" i="5" s="1"/>
  <c r="C84" i="5"/>
  <c r="U84" i="5" s="1"/>
  <c r="B84" i="5"/>
  <c r="T84" i="5" s="1"/>
  <c r="Q83" i="5"/>
  <c r="AI83" i="5" s="1"/>
  <c r="P83" i="5"/>
  <c r="AH83" i="5" s="1"/>
  <c r="O83" i="5"/>
  <c r="AG83" i="5" s="1"/>
  <c r="N83" i="5"/>
  <c r="AF83" i="5" s="1"/>
  <c r="M83" i="5"/>
  <c r="AE83" i="5" s="1"/>
  <c r="L83" i="5"/>
  <c r="AD83" i="5" s="1"/>
  <c r="K83" i="5"/>
  <c r="AC83" i="5" s="1"/>
  <c r="J83" i="5"/>
  <c r="AB83" i="5" s="1"/>
  <c r="I83" i="5"/>
  <c r="AA83" i="5" s="1"/>
  <c r="H83" i="5"/>
  <c r="Z83" i="5" s="1"/>
  <c r="G83" i="5"/>
  <c r="Y83" i="5" s="1"/>
  <c r="F83" i="5"/>
  <c r="X83" i="5" s="1"/>
  <c r="E83" i="5"/>
  <c r="D83" i="5"/>
  <c r="C83" i="5"/>
  <c r="B83" i="5"/>
  <c r="T83" i="5" s="1"/>
  <c r="Q82" i="5"/>
  <c r="AI82" i="5" s="1"/>
  <c r="P82" i="5"/>
  <c r="AH82" i="5" s="1"/>
  <c r="O82" i="5"/>
  <c r="AG82" i="5" s="1"/>
  <c r="N82" i="5"/>
  <c r="AF82" i="5" s="1"/>
  <c r="M82" i="5"/>
  <c r="AE82" i="5" s="1"/>
  <c r="L82" i="5"/>
  <c r="AD82" i="5" s="1"/>
  <c r="K82" i="5"/>
  <c r="AC82" i="5" s="1"/>
  <c r="J82" i="5"/>
  <c r="AB82" i="5" s="1"/>
  <c r="I82" i="5"/>
  <c r="AA82" i="5" s="1"/>
  <c r="H82" i="5"/>
  <c r="Z82" i="5" s="1"/>
  <c r="G82" i="5"/>
  <c r="Y82" i="5" s="1"/>
  <c r="F82" i="5"/>
  <c r="X82" i="5" s="1"/>
  <c r="E82" i="5"/>
  <c r="W82" i="5" s="1"/>
  <c r="D82" i="5"/>
  <c r="V82" i="5" s="1"/>
  <c r="C82" i="5"/>
  <c r="U82" i="5" s="1"/>
  <c r="B82" i="5"/>
  <c r="T82" i="5" s="1"/>
  <c r="Q81" i="5"/>
  <c r="AI81" i="5" s="1"/>
  <c r="P81" i="5"/>
  <c r="AH81" i="5" s="1"/>
  <c r="O81" i="5"/>
  <c r="AG81" i="5" s="1"/>
  <c r="N81" i="5"/>
  <c r="AF81" i="5" s="1"/>
  <c r="M81" i="5"/>
  <c r="AE81" i="5" s="1"/>
  <c r="L81" i="5"/>
  <c r="AD81" i="5" s="1"/>
  <c r="K81" i="5"/>
  <c r="AC81" i="5" s="1"/>
  <c r="J81" i="5"/>
  <c r="AB81" i="5" s="1"/>
  <c r="I81" i="5"/>
  <c r="AA81" i="5" s="1"/>
  <c r="H81" i="5"/>
  <c r="Z81" i="5" s="1"/>
  <c r="G81" i="5"/>
  <c r="Y81" i="5" s="1"/>
  <c r="F81" i="5"/>
  <c r="X81" i="5" s="1"/>
  <c r="E81" i="5"/>
  <c r="W81" i="5" s="1"/>
  <c r="D81" i="5"/>
  <c r="V81" i="5" s="1"/>
  <c r="C81" i="5"/>
  <c r="U81" i="5" s="1"/>
  <c r="B81" i="5"/>
  <c r="T81" i="5" s="1"/>
  <c r="Q80" i="5"/>
  <c r="AI80" i="5" s="1"/>
  <c r="P80" i="5"/>
  <c r="AH80" i="5" s="1"/>
  <c r="O80" i="5"/>
  <c r="AG80" i="5" s="1"/>
  <c r="N80" i="5"/>
  <c r="AF80" i="5" s="1"/>
  <c r="M80" i="5"/>
  <c r="AE80" i="5" s="1"/>
  <c r="L80" i="5"/>
  <c r="AD80" i="5" s="1"/>
  <c r="K80" i="5"/>
  <c r="AC80" i="5" s="1"/>
  <c r="J80" i="5"/>
  <c r="AB80" i="5" s="1"/>
  <c r="I80" i="5"/>
  <c r="AA80" i="5" s="1"/>
  <c r="H80" i="5"/>
  <c r="Z80" i="5" s="1"/>
  <c r="G80" i="5"/>
  <c r="Y80" i="5" s="1"/>
  <c r="F80" i="5"/>
  <c r="X80" i="5" s="1"/>
  <c r="E80" i="5"/>
  <c r="W80" i="5" s="1"/>
  <c r="D80" i="5"/>
  <c r="V80" i="5" s="1"/>
  <c r="C80" i="5"/>
  <c r="U80" i="5" s="1"/>
  <c r="B80" i="5"/>
  <c r="T80" i="5" s="1"/>
  <c r="Q79" i="5"/>
  <c r="AI79" i="5" s="1"/>
  <c r="P79" i="5"/>
  <c r="AH79" i="5" s="1"/>
  <c r="O79" i="5"/>
  <c r="AG79" i="5" s="1"/>
  <c r="N79" i="5"/>
  <c r="AF79" i="5" s="1"/>
  <c r="M79" i="5"/>
  <c r="AE79" i="5" s="1"/>
  <c r="L79" i="5"/>
  <c r="AD79" i="5" s="1"/>
  <c r="K79" i="5"/>
  <c r="AC79" i="5" s="1"/>
  <c r="J79" i="5"/>
  <c r="AB79" i="5" s="1"/>
  <c r="I79" i="5"/>
  <c r="AA79" i="5" s="1"/>
  <c r="H79" i="5"/>
  <c r="Z79" i="5" s="1"/>
  <c r="G79" i="5"/>
  <c r="Y79" i="5" s="1"/>
  <c r="F79" i="5"/>
  <c r="X79" i="5" s="1"/>
  <c r="E79" i="5"/>
  <c r="W79" i="5" s="1"/>
  <c r="D79" i="5"/>
  <c r="V79" i="5" s="1"/>
  <c r="C79" i="5"/>
  <c r="U79" i="5" s="1"/>
  <c r="B79" i="5"/>
  <c r="T79" i="5" s="1"/>
  <c r="Q78" i="5"/>
  <c r="AI78" i="5" s="1"/>
  <c r="P78" i="5"/>
  <c r="AH78" i="5" s="1"/>
  <c r="O78" i="5"/>
  <c r="AG78" i="5" s="1"/>
  <c r="N78" i="5"/>
  <c r="AF78" i="5" s="1"/>
  <c r="M78" i="5"/>
  <c r="AE78" i="5" s="1"/>
  <c r="L78" i="5"/>
  <c r="AD78" i="5" s="1"/>
  <c r="K78" i="5"/>
  <c r="AC78" i="5" s="1"/>
  <c r="J78" i="5"/>
  <c r="AB78" i="5" s="1"/>
  <c r="I78" i="5"/>
  <c r="AA78" i="5" s="1"/>
  <c r="H78" i="5"/>
  <c r="Z78" i="5" s="1"/>
  <c r="G78" i="5"/>
  <c r="Y78" i="5" s="1"/>
  <c r="F78" i="5"/>
  <c r="X78" i="5" s="1"/>
  <c r="E78" i="5"/>
  <c r="W78" i="5" s="1"/>
  <c r="D78" i="5"/>
  <c r="V78" i="5" s="1"/>
  <c r="C78" i="5"/>
  <c r="U78" i="5" s="1"/>
  <c r="B78" i="5"/>
  <c r="T78" i="5" s="1"/>
  <c r="Q77" i="5"/>
  <c r="P77" i="5"/>
  <c r="AH77" i="5" s="1"/>
  <c r="O77" i="5"/>
  <c r="AG77" i="5" s="1"/>
  <c r="N77" i="5"/>
  <c r="AF77" i="5" s="1"/>
  <c r="M77" i="5"/>
  <c r="AE77" i="5" s="1"/>
  <c r="L77" i="5"/>
  <c r="AD77" i="5" s="1"/>
  <c r="K77" i="5"/>
  <c r="AC77" i="5" s="1"/>
  <c r="J77" i="5"/>
  <c r="AB77" i="5" s="1"/>
  <c r="I77" i="5"/>
  <c r="AA77" i="5" s="1"/>
  <c r="H77" i="5"/>
  <c r="Z77" i="5" s="1"/>
  <c r="G77" i="5"/>
  <c r="Y77" i="5" s="1"/>
  <c r="F77" i="5"/>
  <c r="X77" i="5" s="1"/>
  <c r="E77" i="5"/>
  <c r="W77" i="5" s="1"/>
  <c r="D77" i="5"/>
  <c r="V77" i="5" s="1"/>
  <c r="C77" i="5"/>
  <c r="U77" i="5" s="1"/>
  <c r="B77" i="5"/>
  <c r="T77" i="5" s="1"/>
  <c r="Q76" i="5"/>
  <c r="AI76" i="5" s="1"/>
  <c r="P76" i="5"/>
  <c r="AH76" i="5" s="1"/>
  <c r="O76" i="5"/>
  <c r="AG76" i="5" s="1"/>
  <c r="N76" i="5"/>
  <c r="AF76" i="5" s="1"/>
  <c r="M76" i="5"/>
  <c r="AE76" i="5" s="1"/>
  <c r="L76" i="5"/>
  <c r="AD76" i="5" s="1"/>
  <c r="K76" i="5"/>
  <c r="AC76" i="5" s="1"/>
  <c r="J76" i="5"/>
  <c r="AB76" i="5" s="1"/>
  <c r="I76" i="5"/>
  <c r="AA76" i="5" s="1"/>
  <c r="H76" i="5"/>
  <c r="Z76" i="5" s="1"/>
  <c r="G76" i="5"/>
  <c r="Y76" i="5" s="1"/>
  <c r="F76" i="5"/>
  <c r="X76" i="5" s="1"/>
  <c r="E76" i="5"/>
  <c r="W76" i="5" s="1"/>
  <c r="D76" i="5"/>
  <c r="C76" i="5"/>
  <c r="U76" i="5" s="1"/>
  <c r="B76" i="5"/>
  <c r="T76" i="5" s="1"/>
  <c r="Q75" i="5"/>
  <c r="AI75" i="5" s="1"/>
  <c r="P75" i="5"/>
  <c r="O75" i="5"/>
  <c r="AG75" i="5" s="1"/>
  <c r="N75" i="5"/>
  <c r="AF75" i="5" s="1"/>
  <c r="M75" i="5"/>
  <c r="AE75" i="5" s="1"/>
  <c r="L75" i="5"/>
  <c r="AD75" i="5" s="1"/>
  <c r="K75" i="5"/>
  <c r="AC75" i="5" s="1"/>
  <c r="J75" i="5"/>
  <c r="AB75" i="5" s="1"/>
  <c r="I75" i="5"/>
  <c r="AA75" i="5" s="1"/>
  <c r="H75" i="5"/>
  <c r="Z75" i="5" s="1"/>
  <c r="G75" i="5"/>
  <c r="Y75" i="5" s="1"/>
  <c r="F75" i="5"/>
  <c r="X75" i="5" s="1"/>
  <c r="E75" i="5"/>
  <c r="W75" i="5" s="1"/>
  <c r="D75" i="5"/>
  <c r="V75" i="5" s="1"/>
  <c r="C75" i="5"/>
  <c r="U75" i="5" s="1"/>
  <c r="B75" i="5"/>
  <c r="T75" i="5" s="1"/>
  <c r="Q74" i="5"/>
  <c r="AI74" i="5" s="1"/>
  <c r="P74" i="5"/>
  <c r="AH74" i="5" s="1"/>
  <c r="O74" i="5"/>
  <c r="AG74" i="5" s="1"/>
  <c r="N74" i="5"/>
  <c r="AF74" i="5" s="1"/>
  <c r="M74" i="5"/>
  <c r="AE74" i="5" s="1"/>
  <c r="L74" i="5"/>
  <c r="AD74" i="5" s="1"/>
  <c r="K74" i="5"/>
  <c r="AC74" i="5" s="1"/>
  <c r="J74" i="5"/>
  <c r="AB74" i="5" s="1"/>
  <c r="I74" i="5"/>
  <c r="AA74" i="5" s="1"/>
  <c r="H74" i="5"/>
  <c r="Z74" i="5" s="1"/>
  <c r="G74" i="5"/>
  <c r="Y74" i="5" s="1"/>
  <c r="F74" i="5"/>
  <c r="X74" i="5" s="1"/>
  <c r="E74" i="5"/>
  <c r="W74" i="5" s="1"/>
  <c r="D74" i="5"/>
  <c r="V74" i="5" s="1"/>
  <c r="C74" i="5"/>
  <c r="U74" i="5" s="1"/>
  <c r="B74" i="5"/>
  <c r="T74" i="5" s="1"/>
  <c r="Q73" i="5"/>
  <c r="AI73" i="5" s="1"/>
  <c r="P73" i="5"/>
  <c r="AH73" i="5" s="1"/>
  <c r="O73" i="5"/>
  <c r="AG73" i="5" s="1"/>
  <c r="N73" i="5"/>
  <c r="AF73" i="5" s="1"/>
  <c r="M73" i="5"/>
  <c r="AE73" i="5" s="1"/>
  <c r="L73" i="5"/>
  <c r="AD73" i="5" s="1"/>
  <c r="K73" i="5"/>
  <c r="AC73" i="5" s="1"/>
  <c r="J73" i="5"/>
  <c r="AB73" i="5" s="1"/>
  <c r="I73" i="5"/>
  <c r="AA73" i="5" s="1"/>
  <c r="H73" i="5"/>
  <c r="Z73" i="5" s="1"/>
  <c r="G73" i="5"/>
  <c r="Y73" i="5" s="1"/>
  <c r="F73" i="5"/>
  <c r="X73" i="5" s="1"/>
  <c r="E73" i="5"/>
  <c r="W73" i="5" s="1"/>
  <c r="D73" i="5"/>
  <c r="V73" i="5" s="1"/>
  <c r="C73" i="5"/>
  <c r="U73" i="5" s="1"/>
  <c r="B73" i="5"/>
  <c r="T73" i="5" s="1"/>
  <c r="Q72" i="5"/>
  <c r="AI72" i="5" s="1"/>
  <c r="P72" i="5"/>
  <c r="AH72" i="5" s="1"/>
  <c r="O72" i="5"/>
  <c r="AG72" i="5" s="1"/>
  <c r="N72" i="5"/>
  <c r="AF72" i="5" s="1"/>
  <c r="M72" i="5"/>
  <c r="AE72" i="5" s="1"/>
  <c r="L72" i="5"/>
  <c r="K72" i="5"/>
  <c r="J72" i="5"/>
  <c r="AB72" i="5" s="1"/>
  <c r="I72" i="5"/>
  <c r="AA72" i="5" s="1"/>
  <c r="H72" i="5"/>
  <c r="Z72" i="5" s="1"/>
  <c r="G72" i="5"/>
  <c r="Y72" i="5" s="1"/>
  <c r="F72" i="5"/>
  <c r="X72" i="5" s="1"/>
  <c r="E72" i="5"/>
  <c r="W72" i="5" s="1"/>
  <c r="D72" i="5"/>
  <c r="V72" i="5" s="1"/>
  <c r="C72" i="5"/>
  <c r="U72" i="5" s="1"/>
  <c r="B72" i="5"/>
  <c r="T72" i="5" s="1"/>
  <c r="Q71" i="5"/>
  <c r="AI71" i="5" s="1"/>
  <c r="P71" i="5"/>
  <c r="AH71" i="5" s="1"/>
  <c r="O71" i="5"/>
  <c r="AG71" i="5" s="1"/>
  <c r="N71" i="5"/>
  <c r="AF71" i="5" s="1"/>
  <c r="M71" i="5"/>
  <c r="AE71" i="5" s="1"/>
  <c r="L71" i="5"/>
  <c r="K71" i="5"/>
  <c r="AC71" i="5" s="1"/>
  <c r="J71" i="5"/>
  <c r="AB71" i="5" s="1"/>
  <c r="I71" i="5"/>
  <c r="AA71" i="5" s="1"/>
  <c r="H71" i="5"/>
  <c r="Z71" i="5" s="1"/>
  <c r="G71" i="5"/>
  <c r="Y71" i="5" s="1"/>
  <c r="F71" i="5"/>
  <c r="X71" i="5" s="1"/>
  <c r="E71" i="5"/>
  <c r="W71" i="5" s="1"/>
  <c r="D71" i="5"/>
  <c r="V71" i="5" s="1"/>
  <c r="C71" i="5"/>
  <c r="U71" i="5" s="1"/>
  <c r="B71" i="5"/>
  <c r="T71" i="5" s="1"/>
  <c r="Q70" i="5"/>
  <c r="AI70" i="5" s="1"/>
  <c r="P70" i="5"/>
  <c r="O70" i="5"/>
  <c r="AG70" i="5" s="1"/>
  <c r="N70" i="5"/>
  <c r="AF70" i="5" s="1"/>
  <c r="M70" i="5"/>
  <c r="AE70" i="5" s="1"/>
  <c r="L70" i="5"/>
  <c r="AD70" i="5" s="1"/>
  <c r="K70" i="5"/>
  <c r="AC70" i="5" s="1"/>
  <c r="J70" i="5"/>
  <c r="AB70" i="5" s="1"/>
  <c r="I70" i="5"/>
  <c r="AA70" i="5" s="1"/>
  <c r="H70" i="5"/>
  <c r="Z70" i="5" s="1"/>
  <c r="G70" i="5"/>
  <c r="Y70" i="5" s="1"/>
  <c r="F70" i="5"/>
  <c r="X70" i="5" s="1"/>
  <c r="E70" i="5"/>
  <c r="W70" i="5" s="1"/>
  <c r="D70" i="5"/>
  <c r="V70" i="5" s="1"/>
  <c r="C70" i="5"/>
  <c r="U70" i="5" s="1"/>
  <c r="B70" i="5"/>
  <c r="T70" i="5" s="1"/>
  <c r="Q69" i="5"/>
  <c r="AI69" i="5" s="1"/>
  <c r="P69" i="5"/>
  <c r="AH69" i="5" s="1"/>
  <c r="O69" i="5"/>
  <c r="AG69" i="5" s="1"/>
  <c r="N69" i="5"/>
  <c r="AF69" i="5" s="1"/>
  <c r="M69" i="5"/>
  <c r="AE69" i="5" s="1"/>
  <c r="L69" i="5"/>
  <c r="AD69" i="5" s="1"/>
  <c r="K69" i="5"/>
  <c r="AC69" i="5" s="1"/>
  <c r="J69" i="5"/>
  <c r="AB69" i="5" s="1"/>
  <c r="I69" i="5"/>
  <c r="AA69" i="5" s="1"/>
  <c r="H69" i="5"/>
  <c r="Z69" i="5" s="1"/>
  <c r="G69" i="5"/>
  <c r="Y69" i="5" s="1"/>
  <c r="F69" i="5"/>
  <c r="X69" i="5" s="1"/>
  <c r="E69" i="5"/>
  <c r="W69" i="5" s="1"/>
  <c r="D69" i="5"/>
  <c r="V69" i="5" s="1"/>
  <c r="C69" i="5"/>
  <c r="U69" i="5" s="1"/>
  <c r="B69" i="5"/>
  <c r="T69" i="5" s="1"/>
  <c r="Q68" i="5"/>
  <c r="AI68" i="5" s="1"/>
  <c r="P68" i="5"/>
  <c r="AH68" i="5" s="1"/>
  <c r="O68" i="5"/>
  <c r="AG68" i="5" s="1"/>
  <c r="N68" i="5"/>
  <c r="AF68" i="5" s="1"/>
  <c r="M68" i="5"/>
  <c r="AE68" i="5" s="1"/>
  <c r="L68" i="5"/>
  <c r="AD68" i="5" s="1"/>
  <c r="K68" i="5"/>
  <c r="AC68" i="5" s="1"/>
  <c r="J68" i="5"/>
  <c r="AB68" i="5" s="1"/>
  <c r="I68" i="5"/>
  <c r="AA68" i="5" s="1"/>
  <c r="H68" i="5"/>
  <c r="Z68" i="5" s="1"/>
  <c r="G68" i="5"/>
  <c r="Y68" i="5" s="1"/>
  <c r="F68" i="5"/>
  <c r="X68" i="5" s="1"/>
  <c r="E68" i="5"/>
  <c r="W68" i="5" s="1"/>
  <c r="D68" i="5"/>
  <c r="V68" i="5" s="1"/>
  <c r="C68" i="5"/>
  <c r="U68" i="5" s="1"/>
  <c r="B68" i="5"/>
  <c r="T68" i="5" s="1"/>
  <c r="Q67" i="5"/>
  <c r="AI67" i="5" s="1"/>
  <c r="P67" i="5"/>
  <c r="AH67" i="5" s="1"/>
  <c r="O67" i="5"/>
  <c r="AG67" i="5" s="1"/>
  <c r="N67" i="5"/>
  <c r="AF67" i="5" s="1"/>
  <c r="M67" i="5"/>
  <c r="AE67" i="5" s="1"/>
  <c r="L67" i="5"/>
  <c r="AD67" i="5" s="1"/>
  <c r="K67" i="5"/>
  <c r="AC67" i="5" s="1"/>
  <c r="J67" i="5"/>
  <c r="AB67" i="5" s="1"/>
  <c r="I67" i="5"/>
  <c r="AA67" i="5" s="1"/>
  <c r="H67" i="5"/>
  <c r="Z67" i="5" s="1"/>
  <c r="G67" i="5"/>
  <c r="Y67" i="5" s="1"/>
  <c r="F67" i="5"/>
  <c r="X67" i="5" s="1"/>
  <c r="E67" i="5"/>
  <c r="W67" i="5" s="1"/>
  <c r="D67" i="5"/>
  <c r="V67" i="5" s="1"/>
  <c r="C67" i="5"/>
  <c r="U67" i="5" s="1"/>
  <c r="B67" i="5"/>
  <c r="T67" i="5" s="1"/>
  <c r="Q66" i="5"/>
  <c r="AI66" i="5" s="1"/>
  <c r="P66" i="5"/>
  <c r="AH66" i="5" s="1"/>
  <c r="O66" i="5"/>
  <c r="AG66" i="5" s="1"/>
  <c r="N66" i="5"/>
  <c r="AF66" i="5" s="1"/>
  <c r="M66" i="5"/>
  <c r="AE66" i="5" s="1"/>
  <c r="L66" i="5"/>
  <c r="AD66" i="5" s="1"/>
  <c r="K66" i="5"/>
  <c r="AC66" i="5" s="1"/>
  <c r="J66" i="5"/>
  <c r="AB66" i="5" s="1"/>
  <c r="I66" i="5"/>
  <c r="AA66" i="5" s="1"/>
  <c r="H66" i="5"/>
  <c r="Z66" i="5" s="1"/>
  <c r="G66" i="5"/>
  <c r="Y66" i="5" s="1"/>
  <c r="F66" i="5"/>
  <c r="X66" i="5" s="1"/>
  <c r="E66" i="5"/>
  <c r="W66" i="5" s="1"/>
  <c r="D66" i="5"/>
  <c r="V66" i="5" s="1"/>
  <c r="C66" i="5"/>
  <c r="U66" i="5" s="1"/>
  <c r="B66" i="5"/>
  <c r="T66" i="5" s="1"/>
  <c r="Q65" i="5"/>
  <c r="AI65" i="5" s="1"/>
  <c r="P65" i="5"/>
  <c r="AH65" i="5" s="1"/>
  <c r="O65" i="5"/>
  <c r="AG65" i="5" s="1"/>
  <c r="N65" i="5"/>
  <c r="AF65" i="5" s="1"/>
  <c r="M65" i="5"/>
  <c r="AE65" i="5" s="1"/>
  <c r="L65" i="5"/>
  <c r="AD65" i="5" s="1"/>
  <c r="K65" i="5"/>
  <c r="AC65" i="5" s="1"/>
  <c r="J65" i="5"/>
  <c r="AB65" i="5" s="1"/>
  <c r="I65" i="5"/>
  <c r="AA65" i="5" s="1"/>
  <c r="H65" i="5"/>
  <c r="Z65" i="5" s="1"/>
  <c r="G65" i="5"/>
  <c r="Y65" i="5" s="1"/>
  <c r="F65" i="5"/>
  <c r="X65" i="5" s="1"/>
  <c r="E65" i="5"/>
  <c r="W65" i="5" s="1"/>
  <c r="D65" i="5"/>
  <c r="V65" i="5" s="1"/>
  <c r="C65" i="5"/>
  <c r="U65" i="5" s="1"/>
  <c r="B65" i="5"/>
  <c r="T65" i="5" s="1"/>
  <c r="Q64" i="5"/>
  <c r="AI64" i="5" s="1"/>
  <c r="P64" i="5"/>
  <c r="AH64" i="5" s="1"/>
  <c r="O64" i="5"/>
  <c r="AG64" i="5" s="1"/>
  <c r="N64" i="5"/>
  <c r="AF64" i="5" s="1"/>
  <c r="M64" i="5"/>
  <c r="AE64" i="5" s="1"/>
  <c r="L64" i="5"/>
  <c r="AD64" i="5" s="1"/>
  <c r="K64" i="5"/>
  <c r="AC64" i="5" s="1"/>
  <c r="J64" i="5"/>
  <c r="AB64" i="5" s="1"/>
  <c r="I64" i="5"/>
  <c r="AA64" i="5" s="1"/>
  <c r="H64" i="5"/>
  <c r="Z64" i="5" s="1"/>
  <c r="G64" i="5"/>
  <c r="Y64" i="5" s="1"/>
  <c r="F64" i="5"/>
  <c r="X64" i="5" s="1"/>
  <c r="E64" i="5"/>
  <c r="W64" i="5" s="1"/>
  <c r="D64" i="5"/>
  <c r="V64" i="5" s="1"/>
  <c r="C64" i="5"/>
  <c r="U64" i="5" s="1"/>
  <c r="B64" i="5"/>
  <c r="T64" i="5" s="1"/>
  <c r="Q63" i="5"/>
  <c r="AI63" i="5" s="1"/>
  <c r="P63" i="5"/>
  <c r="AH63" i="5" s="1"/>
  <c r="O63" i="5"/>
  <c r="AG63" i="5" s="1"/>
  <c r="N63" i="5"/>
  <c r="AF63" i="5" s="1"/>
  <c r="M63" i="5"/>
  <c r="AE63" i="5" s="1"/>
  <c r="L63" i="5"/>
  <c r="AD63" i="5" s="1"/>
  <c r="K63" i="5"/>
  <c r="AC63" i="5" s="1"/>
  <c r="J63" i="5"/>
  <c r="AB63" i="5" s="1"/>
  <c r="I63" i="5"/>
  <c r="AA63" i="5" s="1"/>
  <c r="H63" i="5"/>
  <c r="Z63" i="5" s="1"/>
  <c r="G63" i="5"/>
  <c r="Y63" i="5" s="1"/>
  <c r="F63" i="5"/>
  <c r="X63" i="5" s="1"/>
  <c r="E63" i="5"/>
  <c r="W63" i="5" s="1"/>
  <c r="D63" i="5"/>
  <c r="V63" i="5" s="1"/>
  <c r="C63" i="5"/>
  <c r="U63" i="5" s="1"/>
  <c r="B63" i="5"/>
  <c r="T63" i="5" s="1"/>
  <c r="Q62" i="5"/>
  <c r="AI62" i="5" s="1"/>
  <c r="P62" i="5"/>
  <c r="AH62" i="5" s="1"/>
  <c r="O62" i="5"/>
  <c r="AG62" i="5" s="1"/>
  <c r="N62" i="5"/>
  <c r="AF62" i="5" s="1"/>
  <c r="M62" i="5"/>
  <c r="AE62" i="5" s="1"/>
  <c r="L62" i="5"/>
  <c r="AD62" i="5" s="1"/>
  <c r="K62" i="5"/>
  <c r="AC62" i="5" s="1"/>
  <c r="J62" i="5"/>
  <c r="AB62" i="5" s="1"/>
  <c r="I62" i="5"/>
  <c r="AA62" i="5" s="1"/>
  <c r="H62" i="5"/>
  <c r="Z62" i="5" s="1"/>
  <c r="G62" i="5"/>
  <c r="Y62" i="5" s="1"/>
  <c r="F62" i="5"/>
  <c r="X62" i="5" s="1"/>
  <c r="E62" i="5"/>
  <c r="W62" i="5" s="1"/>
  <c r="D62" i="5"/>
  <c r="V62" i="5" s="1"/>
  <c r="C62" i="5"/>
  <c r="U62" i="5" s="1"/>
  <c r="B62" i="5"/>
  <c r="T62" i="5" s="1"/>
  <c r="Q61" i="5"/>
  <c r="AI61" i="5" s="1"/>
  <c r="P61" i="5"/>
  <c r="AH61" i="5" s="1"/>
  <c r="O61" i="5"/>
  <c r="AG61" i="5" s="1"/>
  <c r="N61" i="5"/>
  <c r="AF61" i="5" s="1"/>
  <c r="M61" i="5"/>
  <c r="AE61" i="5" s="1"/>
  <c r="L61" i="5"/>
  <c r="AD61" i="5" s="1"/>
  <c r="K61" i="5"/>
  <c r="AC61" i="5" s="1"/>
  <c r="J61" i="5"/>
  <c r="AB61" i="5" s="1"/>
  <c r="I61" i="5"/>
  <c r="AA61" i="5" s="1"/>
  <c r="H61" i="5"/>
  <c r="Z61" i="5" s="1"/>
  <c r="G61" i="5"/>
  <c r="Y61" i="5" s="1"/>
  <c r="F61" i="5"/>
  <c r="X61" i="5" s="1"/>
  <c r="E61" i="5"/>
  <c r="W61" i="5" s="1"/>
  <c r="D61" i="5"/>
  <c r="V61" i="5" s="1"/>
  <c r="C61" i="5"/>
  <c r="U61" i="5" s="1"/>
  <c r="B61" i="5"/>
  <c r="T61" i="5" s="1"/>
  <c r="Q60" i="5"/>
  <c r="AI60" i="5" s="1"/>
  <c r="P60" i="5"/>
  <c r="AH60" i="5" s="1"/>
  <c r="O60" i="5"/>
  <c r="AG60" i="5" s="1"/>
  <c r="N60" i="5"/>
  <c r="AF60" i="5" s="1"/>
  <c r="M60" i="5"/>
  <c r="AE60" i="5" s="1"/>
  <c r="L60" i="5"/>
  <c r="AD60" i="5" s="1"/>
  <c r="K60" i="5"/>
  <c r="AC60" i="5" s="1"/>
  <c r="J60" i="5"/>
  <c r="AB60" i="5" s="1"/>
  <c r="I60" i="5"/>
  <c r="AA60" i="5" s="1"/>
  <c r="H60" i="5"/>
  <c r="Z60" i="5" s="1"/>
  <c r="G60" i="5"/>
  <c r="Y60" i="5" s="1"/>
  <c r="F60" i="5"/>
  <c r="X60" i="5" s="1"/>
  <c r="E60" i="5"/>
  <c r="W60" i="5" s="1"/>
  <c r="D60" i="5"/>
  <c r="V60" i="5" s="1"/>
  <c r="C60" i="5"/>
  <c r="U60" i="5" s="1"/>
  <c r="B60" i="5"/>
  <c r="T60" i="5" s="1"/>
  <c r="Q59" i="5"/>
  <c r="AI59" i="5" s="1"/>
  <c r="P59" i="5"/>
  <c r="AH59" i="5" s="1"/>
  <c r="O59" i="5"/>
  <c r="AG59" i="5" s="1"/>
  <c r="N59" i="5"/>
  <c r="AF59" i="5" s="1"/>
  <c r="M59" i="5"/>
  <c r="AE59" i="5" s="1"/>
  <c r="L59" i="5"/>
  <c r="AD59" i="5" s="1"/>
  <c r="K59" i="5"/>
  <c r="AC59" i="5" s="1"/>
  <c r="J59" i="5"/>
  <c r="AB59" i="5" s="1"/>
  <c r="I59" i="5"/>
  <c r="AA59" i="5" s="1"/>
  <c r="H59" i="5"/>
  <c r="Z59" i="5" s="1"/>
  <c r="G59" i="5"/>
  <c r="Y59" i="5" s="1"/>
  <c r="F59" i="5"/>
  <c r="X59" i="5" s="1"/>
  <c r="E59" i="5"/>
  <c r="W59" i="5" s="1"/>
  <c r="D59" i="5"/>
  <c r="V59" i="5" s="1"/>
  <c r="C59" i="5"/>
  <c r="U59" i="5" s="1"/>
  <c r="B59" i="5"/>
  <c r="T59" i="5" s="1"/>
  <c r="Q58" i="5"/>
  <c r="AI58" i="5" s="1"/>
  <c r="P58" i="5"/>
  <c r="AH58" i="5" s="1"/>
  <c r="O58" i="5"/>
  <c r="AG58" i="5" s="1"/>
  <c r="N58" i="5"/>
  <c r="AF58" i="5" s="1"/>
  <c r="M58" i="5"/>
  <c r="AE58" i="5" s="1"/>
  <c r="L58" i="5"/>
  <c r="AD58" i="5" s="1"/>
  <c r="K58" i="5"/>
  <c r="AC58" i="5" s="1"/>
  <c r="J58" i="5"/>
  <c r="AB58" i="5" s="1"/>
  <c r="I58" i="5"/>
  <c r="AA58" i="5" s="1"/>
  <c r="H58" i="5"/>
  <c r="Z58" i="5" s="1"/>
  <c r="G58" i="5"/>
  <c r="Y58" i="5" s="1"/>
  <c r="F58" i="5"/>
  <c r="X58" i="5" s="1"/>
  <c r="E58" i="5"/>
  <c r="W58" i="5" s="1"/>
  <c r="D58" i="5"/>
  <c r="V58" i="5" s="1"/>
  <c r="C58" i="5"/>
  <c r="U58" i="5" s="1"/>
  <c r="B58" i="5"/>
  <c r="T58" i="5" s="1"/>
  <c r="Q57" i="5"/>
  <c r="AI57" i="5" s="1"/>
  <c r="P57" i="5"/>
  <c r="AH57" i="5" s="1"/>
  <c r="O57" i="5"/>
  <c r="AG57" i="5" s="1"/>
  <c r="N57" i="5"/>
  <c r="AF57" i="5" s="1"/>
  <c r="M57" i="5"/>
  <c r="AE57" i="5" s="1"/>
  <c r="L57" i="5"/>
  <c r="AD57" i="5" s="1"/>
  <c r="K57" i="5"/>
  <c r="AC57" i="5" s="1"/>
  <c r="J57" i="5"/>
  <c r="AB57" i="5" s="1"/>
  <c r="I57" i="5"/>
  <c r="AA57" i="5" s="1"/>
  <c r="H57" i="5"/>
  <c r="Z57" i="5" s="1"/>
  <c r="G57" i="5"/>
  <c r="Y57" i="5" s="1"/>
  <c r="F57" i="5"/>
  <c r="X57" i="5" s="1"/>
  <c r="E57" i="5"/>
  <c r="W57" i="5" s="1"/>
  <c r="D57" i="5"/>
  <c r="V57" i="5" s="1"/>
  <c r="C57" i="5"/>
  <c r="U57" i="5" s="1"/>
  <c r="B57" i="5"/>
  <c r="T57" i="5" s="1"/>
  <c r="Q56" i="5"/>
  <c r="AI56" i="5" s="1"/>
  <c r="P56" i="5"/>
  <c r="O56" i="5"/>
  <c r="AG56" i="5" s="1"/>
  <c r="N56" i="5"/>
  <c r="AF56" i="5" s="1"/>
  <c r="M56" i="5"/>
  <c r="AE56" i="5" s="1"/>
  <c r="L56" i="5"/>
  <c r="AD56" i="5" s="1"/>
  <c r="K56" i="5"/>
  <c r="AC56" i="5" s="1"/>
  <c r="J56" i="5"/>
  <c r="AB56" i="5" s="1"/>
  <c r="I56" i="5"/>
  <c r="AA56" i="5" s="1"/>
  <c r="H56" i="5"/>
  <c r="Z56" i="5" s="1"/>
  <c r="G56" i="5"/>
  <c r="Y56" i="5" s="1"/>
  <c r="F56" i="5"/>
  <c r="X56" i="5" s="1"/>
  <c r="E56" i="5"/>
  <c r="W56" i="5" s="1"/>
  <c r="D56" i="5"/>
  <c r="V56" i="5" s="1"/>
  <c r="C56" i="5"/>
  <c r="U56" i="5" s="1"/>
  <c r="B56" i="5"/>
  <c r="T56" i="5" s="1"/>
  <c r="Q55" i="5"/>
  <c r="AI55" i="5" s="1"/>
  <c r="P55" i="5"/>
  <c r="AH55" i="5" s="1"/>
  <c r="O55" i="5"/>
  <c r="AG55" i="5" s="1"/>
  <c r="N55" i="5"/>
  <c r="AF55" i="5" s="1"/>
  <c r="M55" i="5"/>
  <c r="AE55" i="5" s="1"/>
  <c r="L55" i="5"/>
  <c r="AD55" i="5" s="1"/>
  <c r="K55" i="5"/>
  <c r="AC55" i="5" s="1"/>
  <c r="J55" i="5"/>
  <c r="AB55" i="5" s="1"/>
  <c r="I55" i="5"/>
  <c r="AA55" i="5" s="1"/>
  <c r="H55" i="5"/>
  <c r="Z55" i="5" s="1"/>
  <c r="G55" i="5"/>
  <c r="Y55" i="5" s="1"/>
  <c r="F55" i="5"/>
  <c r="X55" i="5" s="1"/>
  <c r="E55" i="5"/>
  <c r="W55" i="5" s="1"/>
  <c r="D55" i="5"/>
  <c r="V55" i="5" s="1"/>
  <c r="C55" i="5"/>
  <c r="U55" i="5" s="1"/>
  <c r="B55" i="5"/>
  <c r="T55" i="5" s="1"/>
  <c r="Q54" i="5"/>
  <c r="AI54" i="5" s="1"/>
  <c r="P54" i="5"/>
  <c r="AH54" i="5" s="1"/>
  <c r="O54" i="5"/>
  <c r="AG54" i="5" s="1"/>
  <c r="N54" i="5"/>
  <c r="AF54" i="5" s="1"/>
  <c r="M54" i="5"/>
  <c r="AE54" i="5" s="1"/>
  <c r="L54" i="5"/>
  <c r="AD54" i="5" s="1"/>
  <c r="K54" i="5"/>
  <c r="AC54" i="5" s="1"/>
  <c r="J54" i="5"/>
  <c r="AB54" i="5" s="1"/>
  <c r="I54" i="5"/>
  <c r="AA54" i="5" s="1"/>
  <c r="H54" i="5"/>
  <c r="Z54" i="5" s="1"/>
  <c r="G54" i="5"/>
  <c r="Y54" i="5" s="1"/>
  <c r="F54" i="5"/>
  <c r="X54" i="5" s="1"/>
  <c r="E54" i="5"/>
  <c r="W54" i="5" s="1"/>
  <c r="D54" i="5"/>
  <c r="V54" i="5" s="1"/>
  <c r="C54" i="5"/>
  <c r="U54" i="5" s="1"/>
  <c r="B54" i="5"/>
  <c r="T54" i="5" s="1"/>
  <c r="Q53" i="5"/>
  <c r="AI53" i="5" s="1"/>
  <c r="P53" i="5"/>
  <c r="AH53" i="5" s="1"/>
  <c r="O53" i="5"/>
  <c r="AG53" i="5" s="1"/>
  <c r="N53" i="5"/>
  <c r="AF53" i="5" s="1"/>
  <c r="M53" i="5"/>
  <c r="AE53" i="5" s="1"/>
  <c r="L53" i="5"/>
  <c r="AD53" i="5" s="1"/>
  <c r="K53" i="5"/>
  <c r="AC53" i="5" s="1"/>
  <c r="J53" i="5"/>
  <c r="AB53" i="5" s="1"/>
  <c r="I53" i="5"/>
  <c r="H53" i="5"/>
  <c r="Z53" i="5" s="1"/>
  <c r="G53" i="5"/>
  <c r="Y53" i="5" s="1"/>
  <c r="F53" i="5"/>
  <c r="E53" i="5"/>
  <c r="W53" i="5" s="1"/>
  <c r="D53" i="5"/>
  <c r="C53" i="5"/>
  <c r="U53" i="5" s="1"/>
  <c r="B53" i="5"/>
  <c r="T53" i="5" s="1"/>
  <c r="Q52" i="5"/>
  <c r="AI52" i="5" s="1"/>
  <c r="P52" i="5"/>
  <c r="AH52" i="5" s="1"/>
  <c r="O52" i="5"/>
  <c r="AG52" i="5" s="1"/>
  <c r="N52" i="5"/>
  <c r="AF52" i="5" s="1"/>
  <c r="M52" i="5"/>
  <c r="AE52" i="5" s="1"/>
  <c r="L52" i="5"/>
  <c r="AD52" i="5" s="1"/>
  <c r="K52" i="5"/>
  <c r="AC52" i="5" s="1"/>
  <c r="J52" i="5"/>
  <c r="AB52" i="5" s="1"/>
  <c r="I52" i="5"/>
  <c r="AA52" i="5" s="1"/>
  <c r="H52" i="5"/>
  <c r="Z52" i="5" s="1"/>
  <c r="G52" i="5"/>
  <c r="Y52" i="5" s="1"/>
  <c r="F52" i="5"/>
  <c r="X52" i="5" s="1"/>
  <c r="E52" i="5"/>
  <c r="W52" i="5" s="1"/>
  <c r="D52" i="5"/>
  <c r="V52" i="5" s="1"/>
  <c r="C52" i="5"/>
  <c r="U52" i="5" s="1"/>
  <c r="B52" i="5"/>
  <c r="T52" i="5" s="1"/>
  <c r="Q51" i="5"/>
  <c r="AI51" i="5" s="1"/>
  <c r="P51" i="5"/>
  <c r="AH51" i="5" s="1"/>
  <c r="O51" i="5"/>
  <c r="AG51" i="5" s="1"/>
  <c r="N51" i="5"/>
  <c r="AF51" i="5" s="1"/>
  <c r="M51" i="5"/>
  <c r="AE51" i="5" s="1"/>
  <c r="L51" i="5"/>
  <c r="AD51" i="5" s="1"/>
  <c r="K51" i="5"/>
  <c r="J51" i="5"/>
  <c r="AB51" i="5" s="1"/>
  <c r="I51" i="5"/>
  <c r="AA51" i="5" s="1"/>
  <c r="H51" i="5"/>
  <c r="Z51" i="5" s="1"/>
  <c r="G51" i="5"/>
  <c r="Y51" i="5" s="1"/>
  <c r="F51" i="5"/>
  <c r="X51" i="5" s="1"/>
  <c r="E51" i="5"/>
  <c r="W51" i="5" s="1"/>
  <c r="D51" i="5"/>
  <c r="V51" i="5" s="1"/>
  <c r="C51" i="5"/>
  <c r="U51" i="5" s="1"/>
  <c r="B51" i="5"/>
  <c r="T51" i="5" s="1"/>
  <c r="Q50" i="5"/>
  <c r="AI50" i="5" s="1"/>
  <c r="P50" i="5"/>
  <c r="AH50" i="5" s="1"/>
  <c r="O50" i="5"/>
  <c r="AG50" i="5" s="1"/>
  <c r="N50" i="5"/>
  <c r="AF50" i="5" s="1"/>
  <c r="M50" i="5"/>
  <c r="AE50" i="5" s="1"/>
  <c r="L50" i="5"/>
  <c r="AD50" i="5" s="1"/>
  <c r="K50" i="5"/>
  <c r="AC50" i="5" s="1"/>
  <c r="J50" i="5"/>
  <c r="AB50" i="5" s="1"/>
  <c r="I50" i="5"/>
  <c r="AA50" i="5" s="1"/>
  <c r="H50" i="5"/>
  <c r="Z50" i="5" s="1"/>
  <c r="G50" i="5"/>
  <c r="Y50" i="5" s="1"/>
  <c r="F50" i="5"/>
  <c r="X50" i="5" s="1"/>
  <c r="E50" i="5"/>
  <c r="W50" i="5" s="1"/>
  <c r="D50" i="5"/>
  <c r="V50" i="5" s="1"/>
  <c r="C50" i="5"/>
  <c r="U50" i="5" s="1"/>
  <c r="B50" i="5"/>
  <c r="T50" i="5" s="1"/>
  <c r="Q49" i="5"/>
  <c r="AI49" i="5" s="1"/>
  <c r="P49" i="5"/>
  <c r="AH49" i="5" s="1"/>
  <c r="O49" i="5"/>
  <c r="AG49" i="5" s="1"/>
  <c r="N49" i="5"/>
  <c r="AF49" i="5" s="1"/>
  <c r="M49" i="5"/>
  <c r="L49" i="5"/>
  <c r="AD49" i="5" s="1"/>
  <c r="K49" i="5"/>
  <c r="AC49" i="5" s="1"/>
  <c r="J49" i="5"/>
  <c r="AB49" i="5" s="1"/>
  <c r="I49" i="5"/>
  <c r="AA49" i="5" s="1"/>
  <c r="H49" i="5"/>
  <c r="Z49" i="5" s="1"/>
  <c r="G49" i="5"/>
  <c r="Y49" i="5" s="1"/>
  <c r="F49" i="5"/>
  <c r="X49" i="5" s="1"/>
  <c r="E49" i="5"/>
  <c r="W49" i="5" s="1"/>
  <c r="D49" i="5"/>
  <c r="V49" i="5" s="1"/>
  <c r="C49" i="5"/>
  <c r="U49" i="5" s="1"/>
  <c r="B49" i="5"/>
  <c r="T49" i="5" s="1"/>
  <c r="Q48" i="5"/>
  <c r="AI48" i="5" s="1"/>
  <c r="P48" i="5"/>
  <c r="O48" i="5"/>
  <c r="AG48" i="5" s="1"/>
  <c r="N48" i="5"/>
  <c r="AF48" i="5" s="1"/>
  <c r="M48" i="5"/>
  <c r="AE48" i="5" s="1"/>
  <c r="L48" i="5"/>
  <c r="AD48" i="5" s="1"/>
  <c r="K48" i="5"/>
  <c r="AC48" i="5" s="1"/>
  <c r="J48" i="5"/>
  <c r="AB48" i="5" s="1"/>
  <c r="I48" i="5"/>
  <c r="AA48" i="5" s="1"/>
  <c r="H48" i="5"/>
  <c r="Z48" i="5" s="1"/>
  <c r="G48" i="5"/>
  <c r="Y48" i="5" s="1"/>
  <c r="F48" i="5"/>
  <c r="X48" i="5" s="1"/>
  <c r="E48" i="5"/>
  <c r="W48" i="5" s="1"/>
  <c r="D48" i="5"/>
  <c r="V48" i="5" s="1"/>
  <c r="C48" i="5"/>
  <c r="B48" i="5"/>
  <c r="T48" i="5" s="1"/>
  <c r="Q47" i="5"/>
  <c r="AI47" i="5" s="1"/>
  <c r="P47" i="5"/>
  <c r="AH47" i="5" s="1"/>
  <c r="O47" i="5"/>
  <c r="AG47" i="5" s="1"/>
  <c r="N47" i="5"/>
  <c r="AF47" i="5" s="1"/>
  <c r="M47" i="5"/>
  <c r="AE47" i="5" s="1"/>
  <c r="L47" i="5"/>
  <c r="AD47" i="5" s="1"/>
  <c r="K47" i="5"/>
  <c r="AC47" i="5" s="1"/>
  <c r="J47" i="5"/>
  <c r="AB47" i="5" s="1"/>
  <c r="I47" i="5"/>
  <c r="AA47" i="5" s="1"/>
  <c r="H47" i="5"/>
  <c r="Z47" i="5" s="1"/>
  <c r="G47" i="5"/>
  <c r="Y47" i="5" s="1"/>
  <c r="F47" i="5"/>
  <c r="X47" i="5" s="1"/>
  <c r="E47" i="5"/>
  <c r="W47" i="5" s="1"/>
  <c r="D47" i="5"/>
  <c r="V47" i="5" s="1"/>
  <c r="C47" i="5"/>
  <c r="U47" i="5" s="1"/>
  <c r="B47" i="5"/>
  <c r="T47" i="5" s="1"/>
  <c r="Q46" i="5"/>
  <c r="AI46" i="5" s="1"/>
  <c r="P46" i="5"/>
  <c r="AH46" i="5" s="1"/>
  <c r="O46" i="5"/>
  <c r="AG46" i="5" s="1"/>
  <c r="N46" i="5"/>
  <c r="AF46" i="5" s="1"/>
  <c r="M46" i="5"/>
  <c r="AE46" i="5" s="1"/>
  <c r="L46" i="5"/>
  <c r="AD46" i="5" s="1"/>
  <c r="K46" i="5"/>
  <c r="AC46" i="5" s="1"/>
  <c r="J46" i="5"/>
  <c r="AB46" i="5" s="1"/>
  <c r="I46" i="5"/>
  <c r="H46" i="5"/>
  <c r="G46" i="5"/>
  <c r="Y46" i="5" s="1"/>
  <c r="F46" i="5"/>
  <c r="X46" i="5" s="1"/>
  <c r="E46" i="5"/>
  <c r="W46" i="5" s="1"/>
  <c r="D46" i="5"/>
  <c r="V46" i="5" s="1"/>
  <c r="C46" i="5"/>
  <c r="U46" i="5" s="1"/>
  <c r="B46" i="5"/>
  <c r="T46" i="5" s="1"/>
  <c r="Q45" i="5"/>
  <c r="AI45" i="5" s="1"/>
  <c r="P45" i="5"/>
  <c r="AH45" i="5" s="1"/>
  <c r="O45" i="5"/>
  <c r="AG45" i="5" s="1"/>
  <c r="N45" i="5"/>
  <c r="AF45" i="5" s="1"/>
  <c r="M45" i="5"/>
  <c r="AE45" i="5" s="1"/>
  <c r="L45" i="5"/>
  <c r="AD45" i="5" s="1"/>
  <c r="K45" i="5"/>
  <c r="AC45" i="5" s="1"/>
  <c r="J45" i="5"/>
  <c r="AB45" i="5" s="1"/>
  <c r="I45" i="5"/>
  <c r="AA45" i="5" s="1"/>
  <c r="H45" i="5"/>
  <c r="Z45" i="5" s="1"/>
  <c r="G45" i="5"/>
  <c r="Y45" i="5" s="1"/>
  <c r="F45" i="5"/>
  <c r="X45" i="5" s="1"/>
  <c r="E45" i="5"/>
  <c r="W45" i="5" s="1"/>
  <c r="D45" i="5"/>
  <c r="V45" i="5" s="1"/>
  <c r="C45" i="5"/>
  <c r="U45" i="5" s="1"/>
  <c r="B45" i="5"/>
  <c r="T45" i="5" s="1"/>
  <c r="Q44" i="5"/>
  <c r="AI44" i="5" s="1"/>
  <c r="P44" i="5"/>
  <c r="AH44" i="5" s="1"/>
  <c r="O44" i="5"/>
  <c r="AG44" i="5" s="1"/>
  <c r="N44" i="5"/>
  <c r="AF44" i="5" s="1"/>
  <c r="M44" i="5"/>
  <c r="AE44" i="5" s="1"/>
  <c r="L44" i="5"/>
  <c r="AD44" i="5" s="1"/>
  <c r="K44" i="5"/>
  <c r="AC44" i="5" s="1"/>
  <c r="J44" i="5"/>
  <c r="AB44" i="5" s="1"/>
  <c r="I44" i="5"/>
  <c r="AA44" i="5" s="1"/>
  <c r="H44" i="5"/>
  <c r="Z44" i="5" s="1"/>
  <c r="G44" i="5"/>
  <c r="Y44" i="5" s="1"/>
  <c r="F44" i="5"/>
  <c r="X44" i="5" s="1"/>
  <c r="E44" i="5"/>
  <c r="W44" i="5" s="1"/>
  <c r="D44" i="5"/>
  <c r="V44" i="5" s="1"/>
  <c r="C44" i="5"/>
  <c r="U44" i="5" s="1"/>
  <c r="B44" i="5"/>
  <c r="T44" i="5" s="1"/>
  <c r="Q43" i="5"/>
  <c r="AI43" i="5" s="1"/>
  <c r="P43" i="5"/>
  <c r="AH43" i="5" s="1"/>
  <c r="O43" i="5"/>
  <c r="AG43" i="5" s="1"/>
  <c r="N43" i="5"/>
  <c r="AF43" i="5" s="1"/>
  <c r="M43" i="5"/>
  <c r="AE43" i="5" s="1"/>
  <c r="L43" i="5"/>
  <c r="AD43" i="5" s="1"/>
  <c r="K43" i="5"/>
  <c r="AC43" i="5" s="1"/>
  <c r="J43" i="5"/>
  <c r="AB43" i="5" s="1"/>
  <c r="I43" i="5"/>
  <c r="AA43" i="5" s="1"/>
  <c r="H43" i="5"/>
  <c r="Z43" i="5" s="1"/>
  <c r="G43" i="5"/>
  <c r="Y43" i="5" s="1"/>
  <c r="F43" i="5"/>
  <c r="X43" i="5" s="1"/>
  <c r="E43" i="5"/>
  <c r="W43" i="5" s="1"/>
  <c r="D43" i="5"/>
  <c r="V43" i="5" s="1"/>
  <c r="C43" i="5"/>
  <c r="U43" i="5" s="1"/>
  <c r="B43" i="5"/>
  <c r="T43" i="5" s="1"/>
  <c r="Q42" i="5"/>
  <c r="AI42" i="5" s="1"/>
  <c r="P42" i="5"/>
  <c r="O42" i="5"/>
  <c r="AG42" i="5" s="1"/>
  <c r="N42" i="5"/>
  <c r="AF42" i="5" s="1"/>
  <c r="M42" i="5"/>
  <c r="AE42" i="5" s="1"/>
  <c r="L42" i="5"/>
  <c r="AD42" i="5" s="1"/>
  <c r="K42" i="5"/>
  <c r="AC42" i="5" s="1"/>
  <c r="J42" i="5"/>
  <c r="AB42" i="5" s="1"/>
  <c r="I42" i="5"/>
  <c r="AA42" i="5" s="1"/>
  <c r="H42" i="5"/>
  <c r="Z42" i="5" s="1"/>
  <c r="G42" i="5"/>
  <c r="Y42" i="5" s="1"/>
  <c r="F42" i="5"/>
  <c r="X42" i="5" s="1"/>
  <c r="E42" i="5"/>
  <c r="W42" i="5" s="1"/>
  <c r="D42" i="5"/>
  <c r="V42" i="5" s="1"/>
  <c r="C42" i="5"/>
  <c r="U42" i="5" s="1"/>
  <c r="B42" i="5"/>
  <c r="T42" i="5" s="1"/>
  <c r="Q41" i="5"/>
  <c r="AI41" i="5" s="1"/>
  <c r="P41" i="5"/>
  <c r="AH41" i="5" s="1"/>
  <c r="O41" i="5"/>
  <c r="AG41" i="5" s="1"/>
  <c r="N41" i="5"/>
  <c r="AF41" i="5" s="1"/>
  <c r="M41" i="5"/>
  <c r="AE41" i="5" s="1"/>
  <c r="L41" i="5"/>
  <c r="AD41" i="5" s="1"/>
  <c r="K41" i="5"/>
  <c r="AC41" i="5" s="1"/>
  <c r="J41" i="5"/>
  <c r="AB41" i="5" s="1"/>
  <c r="I41" i="5"/>
  <c r="AA41" i="5" s="1"/>
  <c r="H41" i="5"/>
  <c r="Z41" i="5" s="1"/>
  <c r="G41" i="5"/>
  <c r="Y41" i="5" s="1"/>
  <c r="F41" i="5"/>
  <c r="X41" i="5" s="1"/>
  <c r="E41" i="5"/>
  <c r="D41" i="5"/>
  <c r="V41" i="5" s="1"/>
  <c r="C41" i="5"/>
  <c r="U41" i="5" s="1"/>
  <c r="B41" i="5"/>
  <c r="T41" i="5" s="1"/>
  <c r="Q40" i="5"/>
  <c r="AI40" i="5" s="1"/>
  <c r="P40" i="5"/>
  <c r="AH40" i="5" s="1"/>
  <c r="O40" i="5"/>
  <c r="AG40" i="5" s="1"/>
  <c r="N40" i="5"/>
  <c r="AF40" i="5" s="1"/>
  <c r="M40" i="5"/>
  <c r="AE40" i="5" s="1"/>
  <c r="L40" i="5"/>
  <c r="AD40" i="5" s="1"/>
  <c r="K40" i="5"/>
  <c r="AC40" i="5" s="1"/>
  <c r="J40" i="5"/>
  <c r="AB40" i="5" s="1"/>
  <c r="I40" i="5"/>
  <c r="AA40" i="5" s="1"/>
  <c r="H40" i="5"/>
  <c r="Z40" i="5" s="1"/>
  <c r="G40" i="5"/>
  <c r="Y40" i="5" s="1"/>
  <c r="F40" i="5"/>
  <c r="X40" i="5" s="1"/>
  <c r="E40" i="5"/>
  <c r="W40" i="5" s="1"/>
  <c r="D40" i="5"/>
  <c r="V40" i="5" s="1"/>
  <c r="C40" i="5"/>
  <c r="U40" i="5" s="1"/>
  <c r="B40" i="5"/>
  <c r="T40" i="5" s="1"/>
  <c r="Q39" i="5"/>
  <c r="AI39" i="5" s="1"/>
  <c r="P39" i="5"/>
  <c r="AH39" i="5" s="1"/>
  <c r="O39" i="5"/>
  <c r="AG39" i="5" s="1"/>
  <c r="N39" i="5"/>
  <c r="AF39" i="5" s="1"/>
  <c r="M39" i="5"/>
  <c r="AE39" i="5" s="1"/>
  <c r="L39" i="5"/>
  <c r="AD39" i="5" s="1"/>
  <c r="K39" i="5"/>
  <c r="AC39" i="5" s="1"/>
  <c r="J39" i="5"/>
  <c r="AB39" i="5" s="1"/>
  <c r="I39" i="5"/>
  <c r="AA39" i="5" s="1"/>
  <c r="H39" i="5"/>
  <c r="Z39" i="5" s="1"/>
  <c r="G39" i="5"/>
  <c r="Y39" i="5" s="1"/>
  <c r="F39" i="5"/>
  <c r="X39" i="5" s="1"/>
  <c r="E39" i="5"/>
  <c r="W39" i="5" s="1"/>
  <c r="D39" i="5"/>
  <c r="V39" i="5" s="1"/>
  <c r="C39" i="5"/>
  <c r="U39" i="5" s="1"/>
  <c r="B39" i="5"/>
  <c r="T39" i="5" s="1"/>
  <c r="Q38" i="5"/>
  <c r="AI38" i="5" s="1"/>
  <c r="P38" i="5"/>
  <c r="AH38" i="5" s="1"/>
  <c r="O38" i="5"/>
  <c r="AG38" i="5" s="1"/>
  <c r="N38" i="5"/>
  <c r="AF38" i="5" s="1"/>
  <c r="M38" i="5"/>
  <c r="AE38" i="5" s="1"/>
  <c r="L38" i="5"/>
  <c r="AD38" i="5" s="1"/>
  <c r="K38" i="5"/>
  <c r="AC38" i="5" s="1"/>
  <c r="J38" i="5"/>
  <c r="AB38" i="5" s="1"/>
  <c r="I38" i="5"/>
  <c r="AA38" i="5" s="1"/>
  <c r="H38" i="5"/>
  <c r="Z38" i="5" s="1"/>
  <c r="G38" i="5"/>
  <c r="Y38" i="5" s="1"/>
  <c r="F38" i="5"/>
  <c r="X38" i="5" s="1"/>
  <c r="E38" i="5"/>
  <c r="W38" i="5" s="1"/>
  <c r="D38" i="5"/>
  <c r="V38" i="5" s="1"/>
  <c r="C38" i="5"/>
  <c r="U38" i="5" s="1"/>
  <c r="B38" i="5"/>
  <c r="T38" i="5" s="1"/>
  <c r="Q37" i="5"/>
  <c r="AI37" i="5" s="1"/>
  <c r="P37" i="5"/>
  <c r="AH37" i="5" s="1"/>
  <c r="O37" i="5"/>
  <c r="AG37" i="5" s="1"/>
  <c r="N37" i="5"/>
  <c r="AF37" i="5" s="1"/>
  <c r="M37" i="5"/>
  <c r="L37" i="5"/>
  <c r="K37" i="5"/>
  <c r="AC37" i="5" s="1"/>
  <c r="J37" i="5"/>
  <c r="AB37" i="5" s="1"/>
  <c r="I37" i="5"/>
  <c r="AA37" i="5" s="1"/>
  <c r="H37" i="5"/>
  <c r="Z37" i="5" s="1"/>
  <c r="G37" i="5"/>
  <c r="Y37" i="5" s="1"/>
  <c r="F37" i="5"/>
  <c r="X37" i="5" s="1"/>
  <c r="E37" i="5"/>
  <c r="W37" i="5" s="1"/>
  <c r="D37" i="5"/>
  <c r="V37" i="5" s="1"/>
  <c r="C37" i="5"/>
  <c r="U37" i="5" s="1"/>
  <c r="B37" i="5"/>
  <c r="T37" i="5" s="1"/>
  <c r="Q36" i="5"/>
  <c r="AI36" i="5" s="1"/>
  <c r="P36" i="5"/>
  <c r="AH36" i="5" s="1"/>
  <c r="O36" i="5"/>
  <c r="AG36" i="5" s="1"/>
  <c r="N36" i="5"/>
  <c r="AF36" i="5" s="1"/>
  <c r="M36" i="5"/>
  <c r="AE36" i="5" s="1"/>
  <c r="L36" i="5"/>
  <c r="AD36" i="5" s="1"/>
  <c r="K36" i="5"/>
  <c r="AC36" i="5" s="1"/>
  <c r="J36" i="5"/>
  <c r="AB36" i="5" s="1"/>
  <c r="I36" i="5"/>
  <c r="AA36" i="5" s="1"/>
  <c r="H36" i="5"/>
  <c r="Z36" i="5" s="1"/>
  <c r="G36" i="5"/>
  <c r="Y36" i="5" s="1"/>
  <c r="F36" i="5"/>
  <c r="X36" i="5" s="1"/>
  <c r="E36" i="5"/>
  <c r="W36" i="5" s="1"/>
  <c r="D36" i="5"/>
  <c r="V36" i="5" s="1"/>
  <c r="C36" i="5"/>
  <c r="U36" i="5" s="1"/>
  <c r="B36" i="5"/>
  <c r="T36" i="5" s="1"/>
  <c r="Q35" i="5"/>
  <c r="P35" i="5"/>
  <c r="O35" i="5"/>
  <c r="N35" i="5"/>
  <c r="AF35" i="5" s="1"/>
  <c r="M35" i="5"/>
  <c r="AE35" i="5" s="1"/>
  <c r="L35" i="5"/>
  <c r="AD35" i="5" s="1"/>
  <c r="K35" i="5"/>
  <c r="AC35" i="5" s="1"/>
  <c r="J35" i="5"/>
  <c r="AB35" i="5" s="1"/>
  <c r="I35" i="5"/>
  <c r="AA35" i="5" s="1"/>
  <c r="H35" i="5"/>
  <c r="Z35" i="5" s="1"/>
  <c r="G35" i="5"/>
  <c r="Y35" i="5" s="1"/>
  <c r="F35" i="5"/>
  <c r="X35" i="5" s="1"/>
  <c r="E35" i="5"/>
  <c r="W35" i="5" s="1"/>
  <c r="D35" i="5"/>
  <c r="V35" i="5" s="1"/>
  <c r="C35" i="5"/>
  <c r="U35" i="5" s="1"/>
  <c r="B35" i="5"/>
  <c r="T35" i="5" s="1"/>
  <c r="Q34" i="5"/>
  <c r="AI34" i="5" s="1"/>
  <c r="P34" i="5"/>
  <c r="AH34" i="5" s="1"/>
  <c r="O34" i="5"/>
  <c r="AG34" i="5" s="1"/>
  <c r="N34" i="5"/>
  <c r="AF34" i="5" s="1"/>
  <c r="M34" i="5"/>
  <c r="AE34" i="5" s="1"/>
  <c r="L34" i="5"/>
  <c r="AD34" i="5" s="1"/>
  <c r="K34" i="5"/>
  <c r="AC34" i="5" s="1"/>
  <c r="J34" i="5"/>
  <c r="AB34" i="5" s="1"/>
  <c r="I34" i="5"/>
  <c r="AA34" i="5" s="1"/>
  <c r="H34" i="5"/>
  <c r="Z34" i="5" s="1"/>
  <c r="G34" i="5"/>
  <c r="Y34" i="5" s="1"/>
  <c r="F34" i="5"/>
  <c r="X34" i="5" s="1"/>
  <c r="E34" i="5"/>
  <c r="W34" i="5" s="1"/>
  <c r="D34" i="5"/>
  <c r="V34" i="5" s="1"/>
  <c r="C34" i="5"/>
  <c r="U34" i="5" s="1"/>
  <c r="B34" i="5"/>
  <c r="T34" i="5" s="1"/>
  <c r="Q33" i="5"/>
  <c r="AI33" i="5" s="1"/>
  <c r="P33" i="5"/>
  <c r="AH33" i="5" s="1"/>
  <c r="O33" i="5"/>
  <c r="AG33" i="5" s="1"/>
  <c r="N33" i="5"/>
  <c r="AF33" i="5" s="1"/>
  <c r="M33" i="5"/>
  <c r="AE33" i="5" s="1"/>
  <c r="L33" i="5"/>
  <c r="AD33" i="5" s="1"/>
  <c r="K33" i="5"/>
  <c r="AC33" i="5" s="1"/>
  <c r="J33" i="5"/>
  <c r="AB33" i="5" s="1"/>
  <c r="I33" i="5"/>
  <c r="AA33" i="5" s="1"/>
  <c r="H33" i="5"/>
  <c r="Z33" i="5" s="1"/>
  <c r="G33" i="5"/>
  <c r="Y33" i="5" s="1"/>
  <c r="F33" i="5"/>
  <c r="X33" i="5" s="1"/>
  <c r="E33" i="5"/>
  <c r="W33" i="5" s="1"/>
  <c r="D33" i="5"/>
  <c r="V33" i="5" s="1"/>
  <c r="C33" i="5"/>
  <c r="U33" i="5" s="1"/>
  <c r="B33" i="5"/>
  <c r="T33" i="5" s="1"/>
  <c r="Q32" i="5"/>
  <c r="AI32" i="5" s="1"/>
  <c r="P32" i="5"/>
  <c r="AH32" i="5" s="1"/>
  <c r="O32" i="5"/>
  <c r="AG32" i="5" s="1"/>
  <c r="N32" i="5"/>
  <c r="AF32" i="5" s="1"/>
  <c r="M32" i="5"/>
  <c r="AE32" i="5" s="1"/>
  <c r="L32" i="5"/>
  <c r="AD32" i="5" s="1"/>
  <c r="K32" i="5"/>
  <c r="AC32" i="5" s="1"/>
  <c r="J32" i="5"/>
  <c r="AB32" i="5" s="1"/>
  <c r="I32" i="5"/>
  <c r="AA32" i="5" s="1"/>
  <c r="H32" i="5"/>
  <c r="Z32" i="5" s="1"/>
  <c r="G32" i="5"/>
  <c r="Y32" i="5" s="1"/>
  <c r="F32" i="5"/>
  <c r="X32" i="5" s="1"/>
  <c r="E32" i="5"/>
  <c r="W32" i="5" s="1"/>
  <c r="D32" i="5"/>
  <c r="V32" i="5" s="1"/>
  <c r="C32" i="5"/>
  <c r="U32" i="5" s="1"/>
  <c r="B32" i="5"/>
  <c r="T32" i="5" s="1"/>
  <c r="Q31" i="5"/>
  <c r="AI31" i="5" s="1"/>
  <c r="P31" i="5"/>
  <c r="AH31" i="5" s="1"/>
  <c r="O31" i="5"/>
  <c r="AG31" i="5" s="1"/>
  <c r="N31" i="5"/>
  <c r="AF31" i="5" s="1"/>
  <c r="M31" i="5"/>
  <c r="AE31" i="5" s="1"/>
  <c r="L31" i="5"/>
  <c r="AD31" i="5" s="1"/>
  <c r="K31" i="5"/>
  <c r="AC31" i="5" s="1"/>
  <c r="J31" i="5"/>
  <c r="AB31" i="5" s="1"/>
  <c r="I31" i="5"/>
  <c r="AA31" i="5" s="1"/>
  <c r="H31" i="5"/>
  <c r="Z31" i="5" s="1"/>
  <c r="G31" i="5"/>
  <c r="Y31" i="5" s="1"/>
  <c r="F31" i="5"/>
  <c r="X31" i="5" s="1"/>
  <c r="E31" i="5"/>
  <c r="W31" i="5" s="1"/>
  <c r="D31" i="5"/>
  <c r="V31" i="5" s="1"/>
  <c r="C31" i="5"/>
  <c r="U31" i="5" s="1"/>
  <c r="B31" i="5"/>
  <c r="T31" i="5" s="1"/>
  <c r="Q30" i="5"/>
  <c r="AI30" i="5" s="1"/>
  <c r="P30" i="5"/>
  <c r="AH30" i="5" s="1"/>
  <c r="O30" i="5"/>
  <c r="AG30" i="5" s="1"/>
  <c r="N30" i="5"/>
  <c r="AF30" i="5" s="1"/>
  <c r="M30" i="5"/>
  <c r="AE30" i="5" s="1"/>
  <c r="L30" i="5"/>
  <c r="AD30" i="5" s="1"/>
  <c r="K30" i="5"/>
  <c r="AC30" i="5" s="1"/>
  <c r="J30" i="5"/>
  <c r="AB30" i="5" s="1"/>
  <c r="I30" i="5"/>
  <c r="AA30" i="5" s="1"/>
  <c r="H30" i="5"/>
  <c r="Z30" i="5" s="1"/>
  <c r="G30" i="5"/>
  <c r="Y30" i="5" s="1"/>
  <c r="F30" i="5"/>
  <c r="X30" i="5" s="1"/>
  <c r="E30" i="5"/>
  <c r="W30" i="5" s="1"/>
  <c r="D30" i="5"/>
  <c r="V30" i="5" s="1"/>
  <c r="C30" i="5"/>
  <c r="U30" i="5" s="1"/>
  <c r="B30" i="5"/>
  <c r="T30" i="5" s="1"/>
  <c r="Q29" i="5"/>
  <c r="AI29" i="5" s="1"/>
  <c r="P29" i="5"/>
  <c r="AH29" i="5" s="1"/>
  <c r="O29" i="5"/>
  <c r="AG29" i="5" s="1"/>
  <c r="N29" i="5"/>
  <c r="AF29" i="5" s="1"/>
  <c r="M29" i="5"/>
  <c r="AE29" i="5" s="1"/>
  <c r="L29" i="5"/>
  <c r="AD29" i="5" s="1"/>
  <c r="K29" i="5"/>
  <c r="AC29" i="5" s="1"/>
  <c r="J29" i="5"/>
  <c r="AB29" i="5" s="1"/>
  <c r="I29" i="5"/>
  <c r="AA29" i="5" s="1"/>
  <c r="H29" i="5"/>
  <c r="Z29" i="5" s="1"/>
  <c r="G29" i="5"/>
  <c r="Y29" i="5" s="1"/>
  <c r="F29" i="5"/>
  <c r="X29" i="5" s="1"/>
  <c r="E29" i="5"/>
  <c r="W29" i="5" s="1"/>
  <c r="D29" i="5"/>
  <c r="V29" i="5" s="1"/>
  <c r="C29" i="5"/>
  <c r="U29" i="5" s="1"/>
  <c r="B29" i="5"/>
  <c r="T29" i="5" s="1"/>
  <c r="Q28" i="5"/>
  <c r="AI28" i="5" s="1"/>
  <c r="P28" i="5"/>
  <c r="O28" i="5"/>
  <c r="AG28" i="5" s="1"/>
  <c r="N28" i="5"/>
  <c r="AF28" i="5" s="1"/>
  <c r="M28" i="5"/>
  <c r="AE28" i="5" s="1"/>
  <c r="L28" i="5"/>
  <c r="AD28" i="5" s="1"/>
  <c r="K28" i="5"/>
  <c r="AC28" i="5" s="1"/>
  <c r="J28" i="5"/>
  <c r="AB28" i="5" s="1"/>
  <c r="I28" i="5"/>
  <c r="AA28" i="5" s="1"/>
  <c r="H28" i="5"/>
  <c r="Z28" i="5" s="1"/>
  <c r="G28" i="5"/>
  <c r="Y28" i="5" s="1"/>
  <c r="F28" i="5"/>
  <c r="X28" i="5" s="1"/>
  <c r="E28" i="5"/>
  <c r="W28" i="5" s="1"/>
  <c r="D28" i="5"/>
  <c r="V28" i="5" s="1"/>
  <c r="C28" i="5"/>
  <c r="U28" i="5" s="1"/>
  <c r="B28" i="5"/>
  <c r="T28" i="5" s="1"/>
  <c r="Q27" i="5"/>
  <c r="AI27" i="5" s="1"/>
  <c r="P27" i="5"/>
  <c r="AH27" i="5" s="1"/>
  <c r="O27" i="5"/>
  <c r="AG27" i="5" s="1"/>
  <c r="N27" i="5"/>
  <c r="AF27" i="5" s="1"/>
  <c r="M27" i="5"/>
  <c r="AE27" i="5" s="1"/>
  <c r="L27" i="5"/>
  <c r="AD27" i="5" s="1"/>
  <c r="K27" i="5"/>
  <c r="AC27" i="5" s="1"/>
  <c r="J27" i="5"/>
  <c r="AB27" i="5" s="1"/>
  <c r="I27" i="5"/>
  <c r="AA27" i="5" s="1"/>
  <c r="H27" i="5"/>
  <c r="Z27" i="5" s="1"/>
  <c r="G27" i="5"/>
  <c r="Y27" i="5" s="1"/>
  <c r="F27" i="5"/>
  <c r="X27" i="5" s="1"/>
  <c r="E27" i="5"/>
  <c r="W27" i="5" s="1"/>
  <c r="D27" i="5"/>
  <c r="V27" i="5" s="1"/>
  <c r="C27" i="5"/>
  <c r="U27" i="5" s="1"/>
  <c r="B27" i="5"/>
  <c r="T27" i="5" s="1"/>
  <c r="Q26" i="5"/>
  <c r="AI26" i="5" s="1"/>
  <c r="P26" i="5"/>
  <c r="AH26" i="5" s="1"/>
  <c r="O26" i="5"/>
  <c r="AG26" i="5" s="1"/>
  <c r="N26" i="5"/>
  <c r="AF26" i="5" s="1"/>
  <c r="M26" i="5"/>
  <c r="AE26" i="5" s="1"/>
  <c r="L26" i="5"/>
  <c r="AD26" i="5" s="1"/>
  <c r="K26" i="5"/>
  <c r="AC26" i="5" s="1"/>
  <c r="J26" i="5"/>
  <c r="AB26" i="5" s="1"/>
  <c r="I26" i="5"/>
  <c r="AA26" i="5" s="1"/>
  <c r="H26" i="5"/>
  <c r="Z26" i="5" s="1"/>
  <c r="G26" i="5"/>
  <c r="Y26" i="5" s="1"/>
  <c r="F26" i="5"/>
  <c r="X26" i="5" s="1"/>
  <c r="E26" i="5"/>
  <c r="W26" i="5" s="1"/>
  <c r="D26" i="5"/>
  <c r="V26" i="5" s="1"/>
  <c r="C26" i="5"/>
  <c r="U26" i="5" s="1"/>
  <c r="B26" i="5"/>
  <c r="T26" i="5" s="1"/>
  <c r="Q25" i="5"/>
  <c r="AI25" i="5" s="1"/>
  <c r="P25" i="5"/>
  <c r="AH25" i="5" s="1"/>
  <c r="O25" i="5"/>
  <c r="AG25" i="5" s="1"/>
  <c r="N25" i="5"/>
  <c r="AF25" i="5" s="1"/>
  <c r="M25" i="5"/>
  <c r="AE25" i="5" s="1"/>
  <c r="L25" i="5"/>
  <c r="AD25" i="5" s="1"/>
  <c r="K25" i="5"/>
  <c r="AC25" i="5" s="1"/>
  <c r="J25" i="5"/>
  <c r="AB25" i="5" s="1"/>
  <c r="I25" i="5"/>
  <c r="AA25" i="5" s="1"/>
  <c r="H25" i="5"/>
  <c r="Z25" i="5" s="1"/>
  <c r="G25" i="5"/>
  <c r="F25" i="5"/>
  <c r="X25" i="5" s="1"/>
  <c r="E25" i="5"/>
  <c r="W25" i="5" s="1"/>
  <c r="D25" i="5"/>
  <c r="V25" i="5" s="1"/>
  <c r="C25" i="5"/>
  <c r="U25" i="5" s="1"/>
  <c r="B25" i="5"/>
  <c r="T25" i="5" s="1"/>
  <c r="Q24" i="5"/>
  <c r="AI24" i="5" s="1"/>
  <c r="P24" i="5"/>
  <c r="AH24" i="5" s="1"/>
  <c r="O24" i="5"/>
  <c r="AG24" i="5" s="1"/>
  <c r="N24" i="5"/>
  <c r="AF24" i="5" s="1"/>
  <c r="M24" i="5"/>
  <c r="AE24" i="5" s="1"/>
  <c r="L24" i="5"/>
  <c r="AD24" i="5" s="1"/>
  <c r="K24" i="5"/>
  <c r="AC24" i="5" s="1"/>
  <c r="J24" i="5"/>
  <c r="AB24" i="5" s="1"/>
  <c r="I24" i="5"/>
  <c r="AA24" i="5" s="1"/>
  <c r="H24" i="5"/>
  <c r="Z24" i="5" s="1"/>
  <c r="G24" i="5"/>
  <c r="Y24" i="5" s="1"/>
  <c r="F24" i="5"/>
  <c r="X24" i="5" s="1"/>
  <c r="E24" i="5"/>
  <c r="W24" i="5" s="1"/>
  <c r="D24" i="5"/>
  <c r="V24" i="5" s="1"/>
  <c r="C24" i="5"/>
  <c r="U24" i="5" s="1"/>
  <c r="B24" i="5"/>
  <c r="T24" i="5" s="1"/>
  <c r="Q23" i="5"/>
  <c r="AI23" i="5" s="1"/>
  <c r="P23" i="5"/>
  <c r="AH23" i="5" s="1"/>
  <c r="O23" i="5"/>
  <c r="AG23" i="5" s="1"/>
  <c r="N23" i="5"/>
  <c r="AF23" i="5" s="1"/>
  <c r="M23" i="5"/>
  <c r="AE23" i="5" s="1"/>
  <c r="L23" i="5"/>
  <c r="AD23" i="5" s="1"/>
  <c r="K23" i="5"/>
  <c r="AC23" i="5" s="1"/>
  <c r="J23" i="5"/>
  <c r="AB23" i="5" s="1"/>
  <c r="I23" i="5"/>
  <c r="AA23" i="5" s="1"/>
  <c r="H23" i="5"/>
  <c r="Z23" i="5" s="1"/>
  <c r="G23" i="5"/>
  <c r="Y23" i="5" s="1"/>
  <c r="F23" i="5"/>
  <c r="X23" i="5" s="1"/>
  <c r="E23" i="5"/>
  <c r="W23" i="5" s="1"/>
  <c r="D23" i="5"/>
  <c r="V23" i="5" s="1"/>
  <c r="C23" i="5"/>
  <c r="U23" i="5" s="1"/>
  <c r="B23" i="5"/>
  <c r="T23" i="5" s="1"/>
  <c r="Q22" i="5"/>
  <c r="AI22" i="5" s="1"/>
  <c r="P22" i="5"/>
  <c r="AH22" i="5" s="1"/>
  <c r="O22" i="5"/>
  <c r="AG22" i="5" s="1"/>
  <c r="N22" i="5"/>
  <c r="AF22" i="5" s="1"/>
  <c r="M22" i="5"/>
  <c r="AE22" i="5" s="1"/>
  <c r="L22" i="5"/>
  <c r="AD22" i="5" s="1"/>
  <c r="K22" i="5"/>
  <c r="AC22" i="5" s="1"/>
  <c r="J22" i="5"/>
  <c r="AB22" i="5" s="1"/>
  <c r="I22" i="5"/>
  <c r="AA22" i="5" s="1"/>
  <c r="H22" i="5"/>
  <c r="Z22" i="5" s="1"/>
  <c r="G22" i="5"/>
  <c r="Y22" i="5" s="1"/>
  <c r="F22" i="5"/>
  <c r="X22" i="5" s="1"/>
  <c r="E22" i="5"/>
  <c r="W22" i="5" s="1"/>
  <c r="D22" i="5"/>
  <c r="V22" i="5" s="1"/>
  <c r="C22" i="5"/>
  <c r="U22" i="5" s="1"/>
  <c r="B22" i="5"/>
  <c r="T22" i="5" s="1"/>
  <c r="Q21" i="5"/>
  <c r="AI21" i="5" s="1"/>
  <c r="P21" i="5"/>
  <c r="AH21" i="5" s="1"/>
  <c r="O21" i="5"/>
  <c r="AG21" i="5" s="1"/>
  <c r="N21" i="5"/>
  <c r="AF21" i="5" s="1"/>
  <c r="M21" i="5"/>
  <c r="AE21" i="5" s="1"/>
  <c r="L21" i="5"/>
  <c r="AD21" i="5" s="1"/>
  <c r="K21" i="5"/>
  <c r="AC21" i="5" s="1"/>
  <c r="J21" i="5"/>
  <c r="AB21" i="5" s="1"/>
  <c r="I21" i="5"/>
  <c r="AA21" i="5" s="1"/>
  <c r="H21" i="5"/>
  <c r="Z21" i="5" s="1"/>
  <c r="G21" i="5"/>
  <c r="Y21" i="5" s="1"/>
  <c r="F21" i="5"/>
  <c r="X21" i="5" s="1"/>
  <c r="E21" i="5"/>
  <c r="W21" i="5" s="1"/>
  <c r="D21" i="5"/>
  <c r="V21" i="5" s="1"/>
  <c r="C21" i="5"/>
  <c r="U21" i="5" s="1"/>
  <c r="B21" i="5"/>
  <c r="T21" i="5" s="1"/>
  <c r="Q20" i="5"/>
  <c r="AI20" i="5" s="1"/>
  <c r="P20" i="5"/>
  <c r="AH20" i="5" s="1"/>
  <c r="O20" i="5"/>
  <c r="AG20" i="5" s="1"/>
  <c r="N20" i="5"/>
  <c r="AF20" i="5" s="1"/>
  <c r="M20" i="5"/>
  <c r="AE20" i="5" s="1"/>
  <c r="L20" i="5"/>
  <c r="AD20" i="5" s="1"/>
  <c r="K20" i="5"/>
  <c r="AC20" i="5" s="1"/>
  <c r="J20" i="5"/>
  <c r="AB20" i="5" s="1"/>
  <c r="I20" i="5"/>
  <c r="AA20" i="5" s="1"/>
  <c r="H20" i="5"/>
  <c r="Z20" i="5" s="1"/>
  <c r="G20" i="5"/>
  <c r="Y20" i="5" s="1"/>
  <c r="F20" i="5"/>
  <c r="X20" i="5" s="1"/>
  <c r="E20" i="5"/>
  <c r="W20" i="5" s="1"/>
  <c r="D20" i="5"/>
  <c r="V20" i="5" s="1"/>
  <c r="C20" i="5"/>
  <c r="U20" i="5" s="1"/>
  <c r="B20" i="5"/>
  <c r="T20" i="5" s="1"/>
  <c r="Q19" i="5"/>
  <c r="AI19" i="5" s="1"/>
  <c r="P19" i="5"/>
  <c r="AH19" i="5" s="1"/>
  <c r="O19" i="5"/>
  <c r="AG19" i="5" s="1"/>
  <c r="N19" i="5"/>
  <c r="AF19" i="5" s="1"/>
  <c r="M19" i="5"/>
  <c r="AE19" i="5" s="1"/>
  <c r="L19" i="5"/>
  <c r="AD19" i="5" s="1"/>
  <c r="K19" i="5"/>
  <c r="AC19" i="5" s="1"/>
  <c r="J19" i="5"/>
  <c r="AB19" i="5" s="1"/>
  <c r="I19" i="5"/>
  <c r="AA19" i="5" s="1"/>
  <c r="H19" i="5"/>
  <c r="Z19" i="5" s="1"/>
  <c r="G19" i="5"/>
  <c r="Y19" i="5" s="1"/>
  <c r="F19" i="5"/>
  <c r="X19" i="5" s="1"/>
  <c r="E19" i="5"/>
  <c r="W19" i="5" s="1"/>
  <c r="D19" i="5"/>
  <c r="C19" i="5"/>
  <c r="U19" i="5" s="1"/>
  <c r="B19" i="5"/>
  <c r="T19" i="5" s="1"/>
  <c r="Q18" i="5"/>
  <c r="AI18" i="5" s="1"/>
  <c r="P18" i="5"/>
  <c r="AH18" i="5" s="1"/>
  <c r="O18" i="5"/>
  <c r="AG18" i="5" s="1"/>
  <c r="N18" i="5"/>
  <c r="AF18" i="5" s="1"/>
  <c r="M18" i="5"/>
  <c r="AE18" i="5" s="1"/>
  <c r="L18" i="5"/>
  <c r="AD18" i="5" s="1"/>
  <c r="K18" i="5"/>
  <c r="AC18" i="5" s="1"/>
  <c r="J18" i="5"/>
  <c r="AB18" i="5" s="1"/>
  <c r="I18" i="5"/>
  <c r="AA18" i="5" s="1"/>
  <c r="H18" i="5"/>
  <c r="Z18" i="5" s="1"/>
  <c r="G18" i="5"/>
  <c r="F18" i="5"/>
  <c r="X18" i="5" s="1"/>
  <c r="E18" i="5"/>
  <c r="W18" i="5" s="1"/>
  <c r="D18" i="5"/>
  <c r="V18" i="5" s="1"/>
  <c r="C18" i="5"/>
  <c r="U18" i="5" s="1"/>
  <c r="B18" i="5"/>
  <c r="T18" i="5" s="1"/>
  <c r="Q17" i="5"/>
  <c r="AI17" i="5" s="1"/>
  <c r="P17" i="5"/>
  <c r="AH17" i="5" s="1"/>
  <c r="O17" i="5"/>
  <c r="AG17" i="5" s="1"/>
  <c r="N17" i="5"/>
  <c r="AF17" i="5" s="1"/>
  <c r="M17" i="5"/>
  <c r="AE17" i="5" s="1"/>
  <c r="L17" i="5"/>
  <c r="AD17" i="5" s="1"/>
  <c r="K17" i="5"/>
  <c r="AC17" i="5" s="1"/>
  <c r="J17" i="5"/>
  <c r="AB17" i="5" s="1"/>
  <c r="I17" i="5"/>
  <c r="AA17" i="5" s="1"/>
  <c r="H17" i="5"/>
  <c r="Z17" i="5" s="1"/>
  <c r="G17" i="5"/>
  <c r="Y17" i="5" s="1"/>
  <c r="F17" i="5"/>
  <c r="X17" i="5" s="1"/>
  <c r="E17" i="5"/>
  <c r="W17" i="5" s="1"/>
  <c r="D17" i="5"/>
  <c r="V17" i="5" s="1"/>
  <c r="C17" i="5"/>
  <c r="U17" i="5" s="1"/>
  <c r="B17" i="5"/>
  <c r="T17" i="5" s="1"/>
  <c r="Q16" i="5"/>
  <c r="AI16" i="5" s="1"/>
  <c r="P16" i="5"/>
  <c r="AH16" i="5" s="1"/>
  <c r="O16" i="5"/>
  <c r="AG16" i="5" s="1"/>
  <c r="N16" i="5"/>
  <c r="AF16" i="5" s="1"/>
  <c r="M16" i="5"/>
  <c r="AE16" i="5" s="1"/>
  <c r="L16" i="5"/>
  <c r="AD16" i="5" s="1"/>
  <c r="K16" i="5"/>
  <c r="AC16" i="5" s="1"/>
  <c r="J16" i="5"/>
  <c r="AB16" i="5" s="1"/>
  <c r="I16" i="5"/>
  <c r="AA16" i="5" s="1"/>
  <c r="H16" i="5"/>
  <c r="Z16" i="5" s="1"/>
  <c r="G16" i="5"/>
  <c r="Y16" i="5" s="1"/>
  <c r="F16" i="5"/>
  <c r="X16" i="5" s="1"/>
  <c r="E16" i="5"/>
  <c r="W16" i="5" s="1"/>
  <c r="D16" i="5"/>
  <c r="V16" i="5" s="1"/>
  <c r="C16" i="5"/>
  <c r="U16" i="5" s="1"/>
  <c r="B16" i="5"/>
  <c r="T16" i="5" s="1"/>
  <c r="Q15" i="5"/>
  <c r="AI15" i="5" s="1"/>
  <c r="P15" i="5"/>
  <c r="AH15" i="5" s="1"/>
  <c r="O15" i="5"/>
  <c r="AG15" i="5" s="1"/>
  <c r="N15" i="5"/>
  <c r="AF15" i="5" s="1"/>
  <c r="M15" i="5"/>
  <c r="AE15" i="5" s="1"/>
  <c r="L15" i="5"/>
  <c r="AD15" i="5" s="1"/>
  <c r="K15" i="5"/>
  <c r="AC15" i="5" s="1"/>
  <c r="J15" i="5"/>
  <c r="AB15" i="5" s="1"/>
  <c r="I15" i="5"/>
  <c r="AA15" i="5" s="1"/>
  <c r="H15" i="5"/>
  <c r="Z15" i="5" s="1"/>
  <c r="G15" i="5"/>
  <c r="Y15" i="5" s="1"/>
  <c r="F15" i="5"/>
  <c r="X15" i="5" s="1"/>
  <c r="E15" i="5"/>
  <c r="W15" i="5" s="1"/>
  <c r="D15" i="5"/>
  <c r="V15" i="5" s="1"/>
  <c r="C15" i="5"/>
  <c r="U15" i="5" s="1"/>
  <c r="B15" i="5"/>
  <c r="T15" i="5" s="1"/>
  <c r="Q14" i="5"/>
  <c r="P14" i="5"/>
  <c r="AH14" i="5" s="1"/>
  <c r="O14" i="5"/>
  <c r="N14" i="5"/>
  <c r="AF14" i="5" s="1"/>
  <c r="M14" i="5"/>
  <c r="AE14" i="5" s="1"/>
  <c r="L14" i="5"/>
  <c r="AD14" i="5" s="1"/>
  <c r="K14" i="5"/>
  <c r="AC14" i="5" s="1"/>
  <c r="J14" i="5"/>
  <c r="AB14" i="5" s="1"/>
  <c r="I14" i="5"/>
  <c r="AA14" i="5" s="1"/>
  <c r="H14" i="5"/>
  <c r="Z14" i="5" s="1"/>
  <c r="G14" i="5"/>
  <c r="Y14" i="5" s="1"/>
  <c r="F14" i="5"/>
  <c r="X14" i="5" s="1"/>
  <c r="E14" i="5"/>
  <c r="W14" i="5" s="1"/>
  <c r="D14" i="5"/>
  <c r="V14" i="5" s="1"/>
  <c r="C14" i="5"/>
  <c r="U14" i="5" s="1"/>
  <c r="B14" i="5"/>
  <c r="T14" i="5" s="1"/>
  <c r="Q13" i="5"/>
  <c r="AI13" i="5" s="1"/>
  <c r="P13" i="5"/>
  <c r="O13" i="5"/>
  <c r="AG13" i="5" s="1"/>
  <c r="N13" i="5"/>
  <c r="AF13" i="5" s="1"/>
  <c r="M13" i="5"/>
  <c r="AE13" i="5" s="1"/>
  <c r="L13" i="5"/>
  <c r="AD13" i="5" s="1"/>
  <c r="K13" i="5"/>
  <c r="AC13" i="5" s="1"/>
  <c r="J13" i="5"/>
  <c r="AB13" i="5" s="1"/>
  <c r="I13" i="5"/>
  <c r="AA13" i="5" s="1"/>
  <c r="H13" i="5"/>
  <c r="Z13" i="5" s="1"/>
  <c r="G13" i="5"/>
  <c r="Y13" i="5" s="1"/>
  <c r="F13" i="5"/>
  <c r="X13" i="5" s="1"/>
  <c r="E13" i="5"/>
  <c r="W13" i="5" s="1"/>
  <c r="D13" i="5"/>
  <c r="V13" i="5" s="1"/>
  <c r="C13" i="5"/>
  <c r="U13" i="5" s="1"/>
  <c r="B13" i="5"/>
  <c r="T13" i="5" s="1"/>
  <c r="Q12" i="5"/>
  <c r="AI12" i="5" s="1"/>
  <c r="P12" i="5"/>
  <c r="AH12" i="5" s="1"/>
  <c r="O12" i="5"/>
  <c r="AG12" i="5" s="1"/>
  <c r="N12" i="5"/>
  <c r="AF12" i="5" s="1"/>
  <c r="M12" i="5"/>
  <c r="AE12" i="5" s="1"/>
  <c r="L12" i="5"/>
  <c r="AD12" i="5" s="1"/>
  <c r="K12" i="5"/>
  <c r="AC12" i="5" s="1"/>
  <c r="J12" i="5"/>
  <c r="I12" i="5"/>
  <c r="AA12" i="5" s="1"/>
  <c r="H12" i="5"/>
  <c r="Z12" i="5" s="1"/>
  <c r="G12" i="5"/>
  <c r="Y12" i="5" s="1"/>
  <c r="F12" i="5"/>
  <c r="X12" i="5" s="1"/>
  <c r="E12" i="5"/>
  <c r="W12" i="5" s="1"/>
  <c r="D12" i="5"/>
  <c r="V12" i="5" s="1"/>
  <c r="C12" i="5"/>
  <c r="U12" i="5" s="1"/>
  <c r="B12" i="5"/>
  <c r="T12" i="5" s="1"/>
  <c r="Q11" i="5"/>
  <c r="AI11" i="5" s="1"/>
  <c r="P11" i="5"/>
  <c r="AH11" i="5" s="1"/>
  <c r="O11" i="5"/>
  <c r="AG11" i="5" s="1"/>
  <c r="N11" i="5"/>
  <c r="AF11" i="5" s="1"/>
  <c r="M11" i="5"/>
  <c r="AE11" i="5" s="1"/>
  <c r="L11" i="5"/>
  <c r="AD11" i="5" s="1"/>
  <c r="K11" i="5"/>
  <c r="AC11" i="5" s="1"/>
  <c r="J11" i="5"/>
  <c r="AB11" i="5" s="1"/>
  <c r="I11" i="5"/>
  <c r="AA11" i="5" s="1"/>
  <c r="H11" i="5"/>
  <c r="Z11" i="5" s="1"/>
  <c r="G11" i="5"/>
  <c r="Y11" i="5" s="1"/>
  <c r="F11" i="5"/>
  <c r="X11" i="5" s="1"/>
  <c r="E11" i="5"/>
  <c r="W11" i="5" s="1"/>
  <c r="D11" i="5"/>
  <c r="V11" i="5" s="1"/>
  <c r="C11" i="5"/>
  <c r="U11" i="5" s="1"/>
  <c r="B11" i="5"/>
  <c r="T11" i="5" s="1"/>
  <c r="Q10" i="5"/>
  <c r="AI10" i="5" s="1"/>
  <c r="P10" i="5"/>
  <c r="AH10" i="5" s="1"/>
  <c r="O10" i="5"/>
  <c r="AG10" i="5" s="1"/>
  <c r="N10" i="5"/>
  <c r="AF10" i="5" s="1"/>
  <c r="M10" i="5"/>
  <c r="AE10" i="5" s="1"/>
  <c r="L10" i="5"/>
  <c r="AD10" i="5" s="1"/>
  <c r="K10" i="5"/>
  <c r="AC10" i="5" s="1"/>
  <c r="J10" i="5"/>
  <c r="AB10" i="5" s="1"/>
  <c r="I10" i="5"/>
  <c r="AA10" i="5" s="1"/>
  <c r="H10" i="5"/>
  <c r="G10" i="5"/>
  <c r="Y10" i="5" s="1"/>
  <c r="F10" i="5"/>
  <c r="X10" i="5" s="1"/>
  <c r="E10" i="5"/>
  <c r="W10" i="5" s="1"/>
  <c r="D10" i="5"/>
  <c r="V10" i="5" s="1"/>
  <c r="C10" i="5"/>
  <c r="U10" i="5" s="1"/>
  <c r="B10" i="5"/>
  <c r="T10" i="5" s="1"/>
  <c r="Q9" i="5"/>
  <c r="AI9" i="5" s="1"/>
  <c r="P9" i="5"/>
  <c r="AH9" i="5" s="1"/>
  <c r="O9" i="5"/>
  <c r="AG9" i="5" s="1"/>
  <c r="N9" i="5"/>
  <c r="AF9" i="5" s="1"/>
  <c r="M9" i="5"/>
  <c r="AE9" i="5" s="1"/>
  <c r="L9" i="5"/>
  <c r="AD9" i="5" s="1"/>
  <c r="K9" i="5"/>
  <c r="AC9" i="5" s="1"/>
  <c r="J9" i="5"/>
  <c r="AB9" i="5" s="1"/>
  <c r="I9" i="5"/>
  <c r="AA9" i="5" s="1"/>
  <c r="H9" i="5"/>
  <c r="Z9" i="5" s="1"/>
  <c r="G9" i="5"/>
  <c r="Y9" i="5" s="1"/>
  <c r="F9" i="5"/>
  <c r="X9" i="5" s="1"/>
  <c r="E9" i="5"/>
  <c r="W9" i="5" s="1"/>
  <c r="D9" i="5"/>
  <c r="V9" i="5" s="1"/>
  <c r="C9" i="5"/>
  <c r="U9" i="5" s="1"/>
  <c r="B9" i="5"/>
  <c r="T9" i="5" s="1"/>
  <c r="Q8" i="5"/>
  <c r="AI8" i="5" s="1"/>
  <c r="P8" i="5"/>
  <c r="AH8" i="5" s="1"/>
  <c r="O8" i="5"/>
  <c r="AG8" i="5" s="1"/>
  <c r="N8" i="5"/>
  <c r="AF8" i="5" s="1"/>
  <c r="M8" i="5"/>
  <c r="AE8" i="5" s="1"/>
  <c r="L8" i="5"/>
  <c r="AD8" i="5" s="1"/>
  <c r="K8" i="5"/>
  <c r="AC8" i="5" s="1"/>
  <c r="J8" i="5"/>
  <c r="AB8" i="5" s="1"/>
  <c r="I8" i="5"/>
  <c r="AA8" i="5" s="1"/>
  <c r="H8" i="5"/>
  <c r="Z8" i="5" s="1"/>
  <c r="G8" i="5"/>
  <c r="Y8" i="5" s="1"/>
  <c r="F8" i="5"/>
  <c r="X8" i="5" s="1"/>
  <c r="E8" i="5"/>
  <c r="W8" i="5" s="1"/>
  <c r="D8" i="5"/>
  <c r="V8" i="5" s="1"/>
  <c r="C8" i="5"/>
  <c r="U8" i="5" s="1"/>
  <c r="B8" i="5"/>
  <c r="T8" i="5" s="1"/>
  <c r="Q7" i="5"/>
  <c r="AI7" i="5" s="1"/>
  <c r="P7" i="5"/>
  <c r="AH7" i="5" s="1"/>
  <c r="O7" i="5"/>
  <c r="AG7" i="5" s="1"/>
  <c r="N7" i="5"/>
  <c r="AF7" i="5" s="1"/>
  <c r="M7" i="5"/>
  <c r="AE7" i="5" s="1"/>
  <c r="L7" i="5"/>
  <c r="AD7" i="5" s="1"/>
  <c r="K7" i="5"/>
  <c r="AC7" i="5" s="1"/>
  <c r="J7" i="5"/>
  <c r="AB7" i="5" s="1"/>
  <c r="I7" i="5"/>
  <c r="AA7" i="5" s="1"/>
  <c r="H7" i="5"/>
  <c r="Z7" i="5" s="1"/>
  <c r="G7" i="5"/>
  <c r="Y7" i="5" s="1"/>
  <c r="F7" i="5"/>
  <c r="X7" i="5" s="1"/>
  <c r="E7" i="5"/>
  <c r="W7" i="5" s="1"/>
  <c r="D7" i="5"/>
  <c r="V7" i="5" s="1"/>
  <c r="C7" i="5"/>
  <c r="U7" i="5" s="1"/>
  <c r="B7" i="5"/>
  <c r="T7" i="5" s="1"/>
  <c r="Q6" i="5"/>
  <c r="AI6" i="5" s="1"/>
  <c r="P6" i="5"/>
  <c r="AH6" i="5" s="1"/>
  <c r="O6" i="5"/>
  <c r="AG6" i="5" s="1"/>
  <c r="N6" i="5"/>
  <c r="AF6" i="5" s="1"/>
  <c r="M6" i="5"/>
  <c r="AE6" i="5" s="1"/>
  <c r="L6" i="5"/>
  <c r="AD6" i="5" s="1"/>
  <c r="K6" i="5"/>
  <c r="AC6" i="5" s="1"/>
  <c r="J6" i="5"/>
  <c r="AB6" i="5" s="1"/>
  <c r="I6" i="5"/>
  <c r="AA6" i="5" s="1"/>
  <c r="H6" i="5"/>
  <c r="Z6" i="5" s="1"/>
  <c r="G6" i="5"/>
  <c r="Y6" i="5" s="1"/>
  <c r="F6" i="5"/>
  <c r="X6" i="5" s="1"/>
  <c r="E6" i="5"/>
  <c r="D6" i="5"/>
  <c r="V6" i="5" s="1"/>
  <c r="C6" i="5"/>
  <c r="B6" i="5"/>
  <c r="T6" i="5" s="1"/>
  <c r="Q5" i="5"/>
  <c r="AI5" i="5" s="1"/>
  <c r="P5" i="5"/>
  <c r="AH5" i="5" s="1"/>
  <c r="O5" i="5"/>
  <c r="AG5" i="5" s="1"/>
  <c r="N5" i="5"/>
  <c r="AF5" i="5" s="1"/>
  <c r="M5" i="5"/>
  <c r="AE5" i="5" s="1"/>
  <c r="L5" i="5"/>
  <c r="AD5" i="5" s="1"/>
  <c r="K5" i="5"/>
  <c r="AC5" i="5" s="1"/>
  <c r="J5" i="5"/>
  <c r="AB5" i="5" s="1"/>
  <c r="I5" i="5"/>
  <c r="AA5" i="5" s="1"/>
  <c r="H5" i="5"/>
  <c r="Z5" i="5" s="1"/>
  <c r="G5" i="5"/>
  <c r="Y5" i="5" s="1"/>
  <c r="F5" i="5"/>
  <c r="X5" i="5" s="1"/>
  <c r="E5" i="5"/>
  <c r="W5" i="5" s="1"/>
  <c r="D5" i="5"/>
  <c r="V5" i="5" s="1"/>
  <c r="C5" i="5"/>
  <c r="U5" i="5" s="1"/>
  <c r="B5" i="5"/>
  <c r="T5" i="5" s="1"/>
  <c r="Q4" i="5"/>
  <c r="AI4" i="5" s="1"/>
  <c r="P4" i="5"/>
  <c r="AH4" i="5" s="1"/>
  <c r="O4" i="5"/>
  <c r="AG4" i="5" s="1"/>
  <c r="N4" i="5"/>
  <c r="AF4" i="5" s="1"/>
  <c r="M4" i="5"/>
  <c r="AE4" i="5" s="1"/>
  <c r="L4" i="5"/>
  <c r="AD4" i="5" s="1"/>
  <c r="K4" i="5"/>
  <c r="AC4" i="5" s="1"/>
  <c r="J4" i="5"/>
  <c r="AB4" i="5" s="1"/>
  <c r="I4" i="5"/>
  <c r="AA4" i="5" s="1"/>
  <c r="H4" i="5"/>
  <c r="Z4" i="5" s="1"/>
  <c r="G4" i="5"/>
  <c r="Y4" i="5" s="1"/>
  <c r="F4" i="5"/>
  <c r="X4" i="5" s="1"/>
  <c r="E4" i="5"/>
  <c r="W4" i="5" s="1"/>
  <c r="D4" i="5"/>
  <c r="V4" i="5" s="1"/>
  <c r="C4" i="5"/>
  <c r="U4" i="5" s="1"/>
  <c r="B4" i="5"/>
  <c r="T4" i="5" s="1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B3" i="5"/>
  <c r="C3" i="5"/>
  <c r="AG600" i="5"/>
  <c r="AI595" i="5"/>
  <c r="V594" i="5"/>
  <c r="Y592" i="5"/>
  <c r="AA585" i="5"/>
  <c r="Z585" i="5"/>
  <c r="Y585" i="5"/>
  <c r="AD581" i="5"/>
  <c r="W580" i="5"/>
  <c r="AD575" i="5"/>
  <c r="AC575" i="5"/>
  <c r="Z571" i="5"/>
  <c r="AA564" i="5"/>
  <c r="Z564" i="5"/>
  <c r="Y564" i="5"/>
  <c r="U564" i="5"/>
  <c r="AI553" i="5"/>
  <c r="AH553" i="5"/>
  <c r="Z550" i="5"/>
  <c r="V545" i="5"/>
  <c r="U545" i="5"/>
  <c r="Z543" i="5"/>
  <c r="AD541" i="5"/>
  <c r="AB541" i="5"/>
  <c r="Y536" i="5"/>
  <c r="AF535" i="5"/>
  <c r="AB530" i="5"/>
  <c r="AC527" i="5"/>
  <c r="AD520" i="5"/>
  <c r="Z520" i="5"/>
  <c r="AH516" i="5"/>
  <c r="W510" i="5"/>
  <c r="U503" i="5"/>
  <c r="V502" i="5"/>
  <c r="W496" i="5"/>
  <c r="V496" i="5"/>
  <c r="V495" i="5"/>
  <c r="Z494" i="5"/>
  <c r="Z492" i="5"/>
  <c r="AD491" i="5"/>
  <c r="AA487" i="5"/>
  <c r="Z486" i="5"/>
  <c r="W486" i="5"/>
  <c r="AE485" i="5"/>
  <c r="AE478" i="5"/>
  <c r="AD478" i="5"/>
  <c r="AE471" i="5"/>
  <c r="AD471" i="5"/>
  <c r="AD470" i="5"/>
  <c r="AI469" i="5"/>
  <c r="AH469" i="5"/>
  <c r="AD469" i="5"/>
  <c r="U467" i="5"/>
  <c r="AF465" i="5"/>
  <c r="AD464" i="5"/>
  <c r="Z459" i="5"/>
  <c r="W459" i="5"/>
  <c r="U459" i="5"/>
  <c r="Z458" i="5"/>
  <c r="AC456" i="5"/>
  <c r="AA456" i="5"/>
  <c r="V453" i="5"/>
  <c r="AA452" i="5"/>
  <c r="W452" i="5"/>
  <c r="Z444" i="5"/>
  <c r="AI441" i="5"/>
  <c r="Z438" i="5"/>
  <c r="AE436" i="5"/>
  <c r="AC436" i="5"/>
  <c r="AG434" i="5"/>
  <c r="AE429" i="5"/>
  <c r="AC429" i="5"/>
  <c r="Z424" i="5"/>
  <c r="AC420" i="5"/>
  <c r="W419" i="5"/>
  <c r="V419" i="5"/>
  <c r="AE415" i="5"/>
  <c r="AD415" i="5"/>
  <c r="AD408" i="5"/>
  <c r="AB408" i="5"/>
  <c r="AA408" i="5"/>
  <c r="AA403" i="5"/>
  <c r="AI399" i="5"/>
  <c r="AE394" i="5"/>
  <c r="Z394" i="5"/>
  <c r="Y394" i="5"/>
  <c r="W394" i="5"/>
  <c r="T394" i="5"/>
  <c r="X392" i="5"/>
  <c r="AE387" i="5"/>
  <c r="AD387" i="5"/>
  <c r="AI385" i="5"/>
  <c r="AH385" i="5"/>
  <c r="AG385" i="5"/>
  <c r="AE385" i="5"/>
  <c r="V384" i="5"/>
  <c r="AI378" i="5"/>
  <c r="AH378" i="5"/>
  <c r="AG378" i="5"/>
  <c r="AF378" i="5"/>
  <c r="AD373" i="5"/>
  <c r="AH371" i="5"/>
  <c r="T370" i="5"/>
  <c r="X364" i="5"/>
  <c r="W363" i="5"/>
  <c r="AE359" i="5"/>
  <c r="AH357" i="5"/>
  <c r="AG357" i="5"/>
  <c r="V355" i="5"/>
  <c r="Z354" i="5"/>
  <c r="AD350" i="5"/>
  <c r="V349" i="5"/>
  <c r="Z347" i="5"/>
  <c r="U342" i="5"/>
  <c r="AA340" i="5"/>
  <c r="Y340" i="5"/>
  <c r="AE338" i="5"/>
  <c r="U335" i="5"/>
  <c r="V334" i="5"/>
  <c r="Z333" i="5"/>
  <c r="Z331" i="5"/>
  <c r="W331" i="5"/>
  <c r="AI330" i="5"/>
  <c r="Z326" i="5"/>
  <c r="AD324" i="5"/>
  <c r="AI322" i="5"/>
  <c r="AH322" i="5"/>
  <c r="AG322" i="5"/>
  <c r="AA319" i="5"/>
  <c r="Z319" i="5"/>
  <c r="Y319" i="5"/>
  <c r="AI318" i="5"/>
  <c r="W307" i="5"/>
  <c r="V307" i="5"/>
  <c r="AA305" i="5"/>
  <c r="AA298" i="5"/>
  <c r="Z298" i="5"/>
  <c r="Y298" i="5"/>
  <c r="AB292" i="5"/>
  <c r="V291" i="5"/>
  <c r="AD289" i="5"/>
  <c r="W286" i="5"/>
  <c r="AE282" i="5"/>
  <c r="AD282" i="5"/>
  <c r="AH273" i="5"/>
  <c r="AG273" i="5"/>
  <c r="X270" i="5"/>
  <c r="AD268" i="5"/>
  <c r="AB268" i="5"/>
  <c r="AG266" i="5"/>
  <c r="AF266" i="5"/>
  <c r="Z263" i="5"/>
  <c r="Y263" i="5"/>
  <c r="AE261" i="5"/>
  <c r="AD261" i="5"/>
  <c r="AF255" i="5"/>
  <c r="AI252" i="5"/>
  <c r="AG252" i="5"/>
  <c r="AE252" i="5"/>
  <c r="AD252" i="5"/>
  <c r="V251" i="5"/>
  <c r="U249" i="5"/>
  <c r="AE247" i="5"/>
  <c r="AD247" i="5"/>
  <c r="AE240" i="5"/>
  <c r="AD240" i="5"/>
  <c r="AH237" i="5"/>
  <c r="V236" i="5"/>
  <c r="AC233" i="5"/>
  <c r="AE231" i="5"/>
  <c r="AD231" i="5"/>
  <c r="AC231" i="5"/>
  <c r="AH230" i="5"/>
  <c r="U230" i="5"/>
  <c r="T230" i="5"/>
  <c r="V223" i="5"/>
  <c r="AI217" i="5"/>
  <c r="AG217" i="5"/>
  <c r="AH216" i="5"/>
  <c r="V216" i="5"/>
  <c r="U216" i="5"/>
  <c r="AI210" i="5"/>
  <c r="AG210" i="5"/>
  <c r="AD204" i="5"/>
  <c r="AC204" i="5"/>
  <c r="AI203" i="5"/>
  <c r="AG203" i="5"/>
  <c r="Z199" i="5"/>
  <c r="AE198" i="5"/>
  <c r="T198" i="5"/>
  <c r="AA193" i="5"/>
  <c r="V193" i="5"/>
  <c r="AC191" i="5"/>
  <c r="AB191" i="5"/>
  <c r="Y191" i="5"/>
  <c r="AA186" i="5"/>
  <c r="Z186" i="5"/>
  <c r="AI182" i="5"/>
  <c r="AA179" i="5"/>
  <c r="AE177" i="5"/>
  <c r="AI175" i="5"/>
  <c r="AH175" i="5"/>
  <c r="Z171" i="5"/>
  <c r="AC170" i="5"/>
  <c r="AA170" i="5"/>
  <c r="T160" i="5"/>
  <c r="V159" i="5"/>
  <c r="U158" i="5"/>
  <c r="AD156" i="5"/>
  <c r="AC156" i="5"/>
  <c r="U146" i="5"/>
  <c r="T146" i="5"/>
  <c r="AB142" i="5"/>
  <c r="AD141" i="5"/>
  <c r="AB138" i="5"/>
  <c r="AE135" i="5"/>
  <c r="AD135" i="5"/>
  <c r="W132" i="5"/>
  <c r="T132" i="5"/>
  <c r="AA116" i="5"/>
  <c r="Y116" i="5"/>
  <c r="V116" i="5"/>
  <c r="AE114" i="5"/>
  <c r="AB114" i="5"/>
  <c r="T104" i="5"/>
  <c r="AA102" i="5"/>
  <c r="Z101" i="5"/>
  <c r="AD100" i="5"/>
  <c r="W97" i="5"/>
  <c r="U97" i="5"/>
  <c r="T97" i="5"/>
  <c r="V96" i="5"/>
  <c r="AG95" i="5"/>
  <c r="Y95" i="5"/>
  <c r="W83" i="5"/>
  <c r="V83" i="5"/>
  <c r="U83" i="5"/>
  <c r="AI77" i="5"/>
  <c r="V76" i="5"/>
  <c r="AH75" i="5"/>
  <c r="AD72" i="5"/>
  <c r="AC72" i="5"/>
  <c r="AD71" i="5"/>
  <c r="AH70" i="5"/>
  <c r="AH56" i="5"/>
  <c r="AA53" i="5"/>
  <c r="X53" i="5"/>
  <c r="V53" i="5"/>
  <c r="AC51" i="5"/>
  <c r="AE49" i="5"/>
  <c r="AH48" i="5"/>
  <c r="U48" i="5"/>
  <c r="AA46" i="5"/>
  <c r="Z46" i="5"/>
  <c r="AH42" i="5"/>
  <c r="W41" i="5"/>
  <c r="AE37" i="5"/>
  <c r="AD37" i="5"/>
  <c r="AI35" i="5"/>
  <c r="AH35" i="5"/>
  <c r="AG35" i="5"/>
  <c r="AH28" i="5"/>
  <c r="Y25" i="5"/>
  <c r="V19" i="5"/>
  <c r="Y18" i="5"/>
  <c r="AI14" i="5"/>
  <c r="AG14" i="5"/>
  <c r="AH13" i="5"/>
  <c r="AB12" i="5"/>
  <c r="Z10" i="5"/>
  <c r="W6" i="5"/>
  <c r="U6" i="5"/>
  <c r="AL602" i="4"/>
  <c r="AL601" i="4"/>
  <c r="AL600" i="4"/>
  <c r="AL599" i="4"/>
  <c r="AL598" i="4"/>
  <c r="AL597" i="4"/>
  <c r="AL596" i="4"/>
  <c r="AL595" i="4"/>
  <c r="AL594" i="4"/>
  <c r="AL593" i="4"/>
  <c r="AL592" i="4"/>
  <c r="AL591" i="4"/>
  <c r="AL590" i="4"/>
  <c r="AL589" i="4"/>
  <c r="AL588" i="4"/>
  <c r="AL587" i="4"/>
  <c r="AL586" i="4"/>
  <c r="AL585" i="4"/>
  <c r="AL584" i="4"/>
  <c r="AL583" i="4"/>
  <c r="AL582" i="4"/>
  <c r="AL581" i="4"/>
  <c r="AL580" i="4"/>
  <c r="AL579" i="4"/>
  <c r="AL578" i="4"/>
  <c r="AL577" i="4"/>
  <c r="AL576" i="4"/>
  <c r="AL575" i="4"/>
  <c r="AL574" i="4"/>
  <c r="AL573" i="4"/>
  <c r="AL572" i="4"/>
  <c r="AL571" i="4"/>
  <c r="AL570" i="4"/>
  <c r="AL569" i="4"/>
  <c r="AL568" i="4"/>
  <c r="AL567" i="4"/>
  <c r="AL566" i="4"/>
  <c r="AL565" i="4"/>
  <c r="AL564" i="4"/>
  <c r="AL563" i="4"/>
  <c r="AL562" i="4"/>
  <c r="AL561" i="4"/>
  <c r="AL560" i="4"/>
  <c r="AL559" i="4"/>
  <c r="AL558" i="4"/>
  <c r="AL557" i="4"/>
  <c r="AL556" i="4"/>
  <c r="AL555" i="4"/>
  <c r="AL554" i="4"/>
  <c r="AL553" i="4"/>
  <c r="AL552" i="4"/>
  <c r="AL551" i="4"/>
  <c r="AL550" i="4"/>
  <c r="AL549" i="4"/>
  <c r="AL548" i="4"/>
  <c r="AL547" i="4"/>
  <c r="AL546" i="4"/>
  <c r="AL545" i="4"/>
  <c r="AL544" i="4"/>
  <c r="AL543" i="4"/>
  <c r="AL542" i="4"/>
  <c r="AL541" i="4"/>
  <c r="AL540" i="4"/>
  <c r="AL539" i="4"/>
  <c r="AL538" i="4"/>
  <c r="AL537" i="4"/>
  <c r="AL536" i="4"/>
  <c r="AL535" i="4"/>
  <c r="AL534" i="4"/>
  <c r="AL533" i="4"/>
  <c r="AL532" i="4"/>
  <c r="AL531" i="4"/>
  <c r="AL530" i="4"/>
  <c r="AL529" i="4"/>
  <c r="AL528" i="4"/>
  <c r="AL527" i="4"/>
  <c r="AL526" i="4"/>
  <c r="AL525" i="4"/>
  <c r="AL524" i="4"/>
  <c r="AL523" i="4"/>
  <c r="AL522" i="4"/>
  <c r="AL521" i="4"/>
  <c r="AL520" i="4"/>
  <c r="AL519" i="4"/>
  <c r="AL518" i="4"/>
  <c r="AL517" i="4"/>
  <c r="AL516" i="4"/>
  <c r="AL515" i="4"/>
  <c r="AL514" i="4"/>
  <c r="AL513" i="4"/>
  <c r="AL512" i="4"/>
  <c r="AL511" i="4"/>
  <c r="AL510" i="4"/>
  <c r="AL509" i="4"/>
  <c r="AL508" i="4"/>
  <c r="AL507" i="4"/>
  <c r="AL506" i="4"/>
  <c r="AL505" i="4"/>
  <c r="AL504" i="4"/>
  <c r="AL503" i="4"/>
  <c r="AL502" i="4"/>
  <c r="AL501" i="4"/>
  <c r="AL500" i="4"/>
  <c r="AL499" i="4"/>
  <c r="AL498" i="4"/>
  <c r="AL497" i="4"/>
  <c r="AL496" i="4"/>
  <c r="AL495" i="4"/>
  <c r="AL494" i="4"/>
  <c r="AL493" i="4"/>
  <c r="AL492" i="4"/>
  <c r="AL491" i="4"/>
  <c r="AL490" i="4"/>
  <c r="AL489" i="4"/>
  <c r="AL488" i="4"/>
  <c r="AL487" i="4"/>
  <c r="AL486" i="4"/>
  <c r="AL485" i="4"/>
  <c r="AL484" i="4"/>
  <c r="AL483" i="4"/>
  <c r="AL482" i="4"/>
  <c r="AL481" i="4"/>
  <c r="AL480" i="4"/>
  <c r="AL479" i="4"/>
  <c r="AL478" i="4"/>
  <c r="AL477" i="4"/>
  <c r="AL476" i="4"/>
  <c r="AL475" i="4"/>
  <c r="AL474" i="4"/>
  <c r="AL473" i="4"/>
  <c r="AL472" i="4"/>
  <c r="AL471" i="4"/>
  <c r="AL470" i="4"/>
  <c r="AL469" i="4"/>
  <c r="AL468" i="4"/>
  <c r="AL467" i="4"/>
  <c r="AL466" i="4"/>
  <c r="AL465" i="4"/>
  <c r="AL464" i="4"/>
  <c r="AL463" i="4"/>
  <c r="AL462" i="4"/>
  <c r="AL461" i="4"/>
  <c r="AL460" i="4"/>
  <c r="AL459" i="4"/>
  <c r="AL458" i="4"/>
  <c r="AL457" i="4"/>
  <c r="AL456" i="4"/>
  <c r="AL455" i="4"/>
  <c r="AL454" i="4"/>
  <c r="AL453" i="4"/>
  <c r="AL452" i="4"/>
  <c r="AL451" i="4"/>
  <c r="AL450" i="4"/>
  <c r="AL449" i="4"/>
  <c r="AL448" i="4"/>
  <c r="AL447" i="4"/>
  <c r="AL446" i="4"/>
  <c r="AL445" i="4"/>
  <c r="AL444" i="4"/>
  <c r="AL443" i="4"/>
  <c r="AL442" i="4"/>
  <c r="AL441" i="4"/>
  <c r="AL440" i="4"/>
  <c r="AL439" i="4"/>
  <c r="AL438" i="4"/>
  <c r="AL437" i="4"/>
  <c r="AL436" i="4"/>
  <c r="AL435" i="4"/>
  <c r="AL434" i="4"/>
  <c r="AL433" i="4"/>
  <c r="AL432" i="4"/>
  <c r="AL431" i="4"/>
  <c r="AL430" i="4"/>
  <c r="AL429" i="4"/>
  <c r="AL428" i="4"/>
  <c r="AL427" i="4"/>
  <c r="AL426" i="4"/>
  <c r="AL425" i="4"/>
  <c r="AL424" i="4"/>
  <c r="AL423" i="4"/>
  <c r="AL422" i="4"/>
  <c r="AL421" i="4"/>
  <c r="AL420" i="4"/>
  <c r="AL419" i="4"/>
  <c r="AL418" i="4"/>
  <c r="AL417" i="4"/>
  <c r="AL416" i="4"/>
  <c r="AL415" i="4"/>
  <c r="AL414" i="4"/>
  <c r="AL413" i="4"/>
  <c r="AL412" i="4"/>
  <c r="AL411" i="4"/>
  <c r="AL410" i="4"/>
  <c r="AL409" i="4"/>
  <c r="AL408" i="4"/>
  <c r="AL407" i="4"/>
  <c r="AL406" i="4"/>
  <c r="AL405" i="4"/>
  <c r="AL404" i="4"/>
  <c r="AL403" i="4"/>
  <c r="AL402" i="4"/>
  <c r="AL401" i="4"/>
  <c r="AL400" i="4"/>
  <c r="AL399" i="4"/>
  <c r="AL398" i="4"/>
  <c r="AL397" i="4"/>
  <c r="AL396" i="4"/>
  <c r="AL395" i="4"/>
  <c r="AL394" i="4"/>
  <c r="AL393" i="4"/>
  <c r="AL392" i="4"/>
  <c r="AL391" i="4"/>
  <c r="AL390" i="4"/>
  <c r="AL389" i="4"/>
  <c r="AL388" i="4"/>
  <c r="AL387" i="4"/>
  <c r="AL386" i="4"/>
  <c r="AL385" i="4"/>
  <c r="AL384" i="4"/>
  <c r="AL383" i="4"/>
  <c r="AL382" i="4"/>
  <c r="AL381" i="4"/>
  <c r="AL380" i="4"/>
  <c r="AL379" i="4"/>
  <c r="AL378" i="4"/>
  <c r="AL377" i="4"/>
  <c r="AL376" i="4"/>
  <c r="AL375" i="4"/>
  <c r="AL374" i="4"/>
  <c r="AL373" i="4"/>
  <c r="AL372" i="4"/>
  <c r="AL371" i="4"/>
  <c r="AL370" i="4"/>
  <c r="AL369" i="4"/>
  <c r="AL368" i="4"/>
  <c r="AL367" i="4"/>
  <c r="AL366" i="4"/>
  <c r="AL365" i="4"/>
  <c r="AL364" i="4"/>
  <c r="AL363" i="4"/>
  <c r="AL362" i="4"/>
  <c r="AL361" i="4"/>
  <c r="AL360" i="4"/>
  <c r="AL359" i="4"/>
  <c r="AL358" i="4"/>
  <c r="AL357" i="4"/>
  <c r="AL356" i="4"/>
  <c r="AL355" i="4"/>
  <c r="AL354" i="4"/>
  <c r="AL353" i="4"/>
  <c r="AL352" i="4"/>
  <c r="AL351" i="4"/>
  <c r="AL350" i="4"/>
  <c r="AL349" i="4"/>
  <c r="AL348" i="4"/>
  <c r="AL347" i="4"/>
  <c r="AL346" i="4"/>
  <c r="AL345" i="4"/>
  <c r="AL344" i="4"/>
  <c r="AL343" i="4"/>
  <c r="AL342" i="4"/>
  <c r="AL341" i="4"/>
  <c r="AL340" i="4"/>
  <c r="AL339" i="4"/>
  <c r="AL338" i="4"/>
  <c r="AL337" i="4"/>
  <c r="AL336" i="4"/>
  <c r="AL335" i="4"/>
  <c r="AL334" i="4"/>
  <c r="AL333" i="4"/>
  <c r="AL332" i="4"/>
  <c r="AL331" i="4"/>
  <c r="AL330" i="4"/>
  <c r="AL329" i="4"/>
  <c r="AL328" i="4"/>
  <c r="AL327" i="4"/>
  <c r="AL326" i="4"/>
  <c r="AL325" i="4"/>
  <c r="AL324" i="4"/>
  <c r="AL323" i="4"/>
  <c r="AL322" i="4"/>
  <c r="AL321" i="4"/>
  <c r="AL320" i="4"/>
  <c r="AL319" i="4"/>
  <c r="AL318" i="4"/>
  <c r="AL317" i="4"/>
  <c r="AL316" i="4"/>
  <c r="AL315" i="4"/>
  <c r="AL314" i="4"/>
  <c r="AL313" i="4"/>
  <c r="AL312" i="4"/>
  <c r="AL311" i="4"/>
  <c r="AL310" i="4"/>
  <c r="AL309" i="4"/>
  <c r="AL308" i="4"/>
  <c r="AL307" i="4"/>
  <c r="AL306" i="4"/>
  <c r="AL305" i="4"/>
  <c r="AL304" i="4"/>
  <c r="AL303" i="4"/>
  <c r="AL302" i="4"/>
  <c r="AL301" i="4"/>
  <c r="AL300" i="4"/>
  <c r="AL299" i="4"/>
  <c r="AL298" i="4"/>
  <c r="AL297" i="4"/>
  <c r="AL296" i="4"/>
  <c r="AL295" i="4"/>
  <c r="AL294" i="4"/>
  <c r="AL293" i="4"/>
  <c r="AL292" i="4"/>
  <c r="AL291" i="4"/>
  <c r="AL290" i="4"/>
  <c r="AL289" i="4"/>
  <c r="AL288" i="4"/>
  <c r="AL287" i="4"/>
  <c r="AL286" i="4"/>
  <c r="AL285" i="4"/>
  <c r="AL284" i="4"/>
  <c r="AL283" i="4"/>
  <c r="AL282" i="4"/>
  <c r="AL281" i="4"/>
  <c r="AL280" i="4"/>
  <c r="AL279" i="4"/>
  <c r="AL278" i="4"/>
  <c r="AL277" i="4"/>
  <c r="AL276" i="4"/>
  <c r="AL275" i="4"/>
  <c r="AL274" i="4"/>
  <c r="AL273" i="4"/>
  <c r="AL272" i="4"/>
  <c r="AL271" i="4"/>
  <c r="AL270" i="4"/>
  <c r="AL269" i="4"/>
  <c r="AL268" i="4"/>
  <c r="AL267" i="4"/>
  <c r="AL266" i="4"/>
  <c r="AL265" i="4"/>
  <c r="AL264" i="4"/>
  <c r="AL263" i="4"/>
  <c r="AL262" i="4"/>
  <c r="AL261" i="4"/>
  <c r="AL260" i="4"/>
  <c r="AL259" i="4"/>
  <c r="AL258" i="4"/>
  <c r="AL257" i="4"/>
  <c r="AL256" i="4"/>
  <c r="AL255" i="4"/>
  <c r="AL254" i="4"/>
  <c r="AL253" i="4"/>
  <c r="AL252" i="4"/>
  <c r="AL251" i="4"/>
  <c r="AL250" i="4"/>
  <c r="AL249" i="4"/>
  <c r="AL248" i="4"/>
  <c r="AL247" i="4"/>
  <c r="AL246" i="4"/>
  <c r="AL245" i="4"/>
  <c r="AL244" i="4"/>
  <c r="AL243" i="4"/>
  <c r="AL242" i="4"/>
  <c r="AL241" i="4"/>
  <c r="AL240" i="4"/>
  <c r="AL239" i="4"/>
  <c r="AL238" i="4"/>
  <c r="AL237" i="4"/>
  <c r="AL236" i="4"/>
  <c r="AL235" i="4"/>
  <c r="AL234" i="4"/>
  <c r="AL233" i="4"/>
  <c r="AL232" i="4"/>
  <c r="AL231" i="4"/>
  <c r="AL230" i="4"/>
  <c r="AL229" i="4"/>
  <c r="AL228" i="4"/>
  <c r="AL227" i="4"/>
  <c r="AL226" i="4"/>
  <c r="AL225" i="4"/>
  <c r="AL224" i="4"/>
  <c r="AL223" i="4"/>
  <c r="AL222" i="4"/>
  <c r="AL221" i="4"/>
  <c r="AL220" i="4"/>
  <c r="AL219" i="4"/>
  <c r="AL218" i="4"/>
  <c r="AL217" i="4"/>
  <c r="AL216" i="4"/>
  <c r="AL215" i="4"/>
  <c r="AL214" i="4"/>
  <c r="AL213" i="4"/>
  <c r="AL212" i="4"/>
  <c r="AL211" i="4"/>
  <c r="AL210" i="4"/>
  <c r="AL209" i="4"/>
  <c r="AL208" i="4"/>
  <c r="AL207" i="4"/>
  <c r="AL206" i="4"/>
  <c r="AL205" i="4"/>
  <c r="AL204" i="4"/>
  <c r="AL203" i="4"/>
  <c r="AL202" i="4"/>
  <c r="AL201" i="4"/>
  <c r="AL200" i="4"/>
  <c r="AL199" i="4"/>
  <c r="AL198" i="4"/>
  <c r="AL197" i="4"/>
  <c r="AL196" i="4"/>
  <c r="AL195" i="4"/>
  <c r="AL194" i="4"/>
  <c r="AL193" i="4"/>
  <c r="AL192" i="4"/>
  <c r="AL191" i="4"/>
  <c r="AL190" i="4"/>
  <c r="AL189" i="4"/>
  <c r="AL188" i="4"/>
  <c r="AL187" i="4"/>
  <c r="AL186" i="4"/>
  <c r="AL185" i="4"/>
  <c r="AL184" i="4"/>
  <c r="AL183" i="4"/>
  <c r="AL182" i="4"/>
  <c r="AL181" i="4"/>
  <c r="AL180" i="4"/>
  <c r="AL179" i="4"/>
  <c r="AL178" i="4"/>
  <c r="AL177" i="4"/>
  <c r="AL176" i="4"/>
  <c r="AL175" i="4"/>
  <c r="AL174" i="4"/>
  <c r="AL173" i="4"/>
  <c r="AL172" i="4"/>
  <c r="AL171" i="4"/>
  <c r="AL170" i="4"/>
  <c r="AL169" i="4"/>
  <c r="AL168" i="4"/>
  <c r="AL167" i="4"/>
  <c r="AL166" i="4"/>
  <c r="AL165" i="4"/>
  <c r="AL164" i="4"/>
  <c r="AL163" i="4"/>
  <c r="AL162" i="4"/>
  <c r="AL161" i="4"/>
  <c r="AL160" i="4"/>
  <c r="AL159" i="4"/>
  <c r="AL158" i="4"/>
  <c r="AL157" i="4"/>
  <c r="AL156" i="4"/>
  <c r="AL155" i="4"/>
  <c r="AL154" i="4"/>
  <c r="AL153" i="4"/>
  <c r="AL152" i="4"/>
  <c r="AL151" i="4"/>
  <c r="AL150" i="4"/>
  <c r="AL149" i="4"/>
  <c r="AL148" i="4"/>
  <c r="AL147" i="4"/>
  <c r="AL146" i="4"/>
  <c r="AL145" i="4"/>
  <c r="AL144" i="4"/>
  <c r="AL143" i="4"/>
  <c r="AL142" i="4"/>
  <c r="AL141" i="4"/>
  <c r="AL140" i="4"/>
  <c r="AL139" i="4"/>
  <c r="AL138" i="4"/>
  <c r="AL137" i="4"/>
  <c r="AL136" i="4"/>
  <c r="AL135" i="4"/>
  <c r="AL134" i="4"/>
  <c r="AL133" i="4"/>
  <c r="AL132" i="4"/>
  <c r="AL131" i="4"/>
  <c r="AL130" i="4"/>
  <c r="AL129" i="4"/>
  <c r="AL128" i="4"/>
  <c r="AL127" i="4"/>
  <c r="AL126" i="4"/>
  <c r="AL125" i="4"/>
  <c r="AL124" i="4"/>
  <c r="AL123" i="4"/>
  <c r="AL122" i="4"/>
  <c r="AL121" i="4"/>
  <c r="AL120" i="4"/>
  <c r="AL119" i="4"/>
  <c r="AL118" i="4"/>
  <c r="AL117" i="4"/>
  <c r="AL116" i="4"/>
  <c r="AL115" i="4"/>
  <c r="AL114" i="4"/>
  <c r="AL113" i="4"/>
  <c r="AL112" i="4"/>
  <c r="AL111" i="4"/>
  <c r="AL110" i="4"/>
  <c r="AL109" i="4"/>
  <c r="AL108" i="4"/>
  <c r="AL107" i="4"/>
  <c r="AL106" i="4"/>
  <c r="AL105" i="4"/>
  <c r="AL104" i="4"/>
  <c r="AL103" i="4"/>
  <c r="AL102" i="4"/>
  <c r="AL101" i="4"/>
  <c r="AL100" i="4"/>
  <c r="AL99" i="4"/>
  <c r="AL98" i="4"/>
  <c r="AL97" i="4"/>
  <c r="AL96" i="4"/>
  <c r="AL95" i="4"/>
  <c r="AL94" i="4"/>
  <c r="AL93" i="4"/>
  <c r="AL92" i="4"/>
  <c r="AL91" i="4"/>
  <c r="AL90" i="4"/>
  <c r="AL89" i="4"/>
  <c r="AL88" i="4"/>
  <c r="AL87" i="4"/>
  <c r="AL86" i="4"/>
  <c r="AL85" i="4"/>
  <c r="AL84" i="4"/>
  <c r="AL83" i="4"/>
  <c r="AL82" i="4"/>
  <c r="AL81" i="4"/>
  <c r="AL80" i="4"/>
  <c r="AL79" i="4"/>
  <c r="AL78" i="4"/>
  <c r="AL77" i="4"/>
  <c r="AL76" i="4"/>
  <c r="AL75" i="4"/>
  <c r="AL74" i="4"/>
  <c r="AL73" i="4"/>
  <c r="AL72" i="4"/>
  <c r="AL71" i="4"/>
  <c r="AL70" i="4"/>
  <c r="AL69" i="4"/>
  <c r="AL68" i="4"/>
  <c r="AL67" i="4"/>
  <c r="AL66" i="4"/>
  <c r="AL65" i="4"/>
  <c r="AL64" i="4"/>
  <c r="AL63" i="4"/>
  <c r="AL62" i="4"/>
  <c r="AL61" i="4"/>
  <c r="AL60" i="4"/>
  <c r="AL59" i="4"/>
  <c r="AL58" i="4"/>
  <c r="AL57" i="4"/>
  <c r="AL56" i="4"/>
  <c r="AL55" i="4"/>
  <c r="AL54" i="4"/>
  <c r="AL53" i="4"/>
  <c r="AL52" i="4"/>
  <c r="AL51" i="4"/>
  <c r="AL50" i="4"/>
  <c r="AL49" i="4"/>
  <c r="AL48" i="4"/>
  <c r="AL47" i="4"/>
  <c r="AL46" i="4"/>
  <c r="AL45" i="4"/>
  <c r="AL44" i="4"/>
  <c r="AL43" i="4"/>
  <c r="AL42" i="4"/>
  <c r="AL41" i="4"/>
  <c r="AL40" i="4"/>
  <c r="AL39" i="4"/>
  <c r="AL38" i="4"/>
  <c r="AL37" i="4"/>
  <c r="AL36" i="4"/>
  <c r="AL35" i="4"/>
  <c r="AL34" i="4"/>
  <c r="AL33" i="4"/>
  <c r="AL32" i="4"/>
  <c r="AL31" i="4"/>
  <c r="AL30" i="4"/>
  <c r="AL29" i="4"/>
  <c r="AL28" i="4"/>
  <c r="AL27" i="4"/>
  <c r="AL26" i="4"/>
  <c r="AL25" i="4"/>
  <c r="AL24" i="4"/>
  <c r="AL23" i="4"/>
  <c r="AL22" i="4"/>
  <c r="AL21" i="4"/>
  <c r="AL20" i="4"/>
  <c r="AL19" i="4"/>
  <c r="AL18" i="4"/>
  <c r="AL17" i="4"/>
  <c r="AL16" i="4"/>
  <c r="AL15" i="4"/>
  <c r="AL14" i="4"/>
  <c r="AL13" i="4"/>
  <c r="AL12" i="4"/>
  <c r="AL11" i="4"/>
  <c r="AL10" i="4"/>
  <c r="AL9" i="4"/>
  <c r="AL8" i="4"/>
  <c r="AL7" i="4"/>
  <c r="AL6" i="4"/>
  <c r="AL5" i="4"/>
  <c r="AL4" i="4"/>
  <c r="AI602" i="4"/>
  <c r="AH602" i="4"/>
  <c r="AG602" i="4"/>
  <c r="AF602" i="4"/>
  <c r="AE602" i="4"/>
  <c r="AD602" i="4"/>
  <c r="AC602" i="4"/>
  <c r="AB602" i="4"/>
  <c r="AA602" i="4"/>
  <c r="Z602" i="4"/>
  <c r="Y602" i="4"/>
  <c r="X602" i="4"/>
  <c r="W602" i="4"/>
  <c r="V602" i="4"/>
  <c r="U602" i="4"/>
  <c r="T602" i="4"/>
  <c r="AI601" i="4"/>
  <c r="AH601" i="4"/>
  <c r="AG601" i="4"/>
  <c r="AF601" i="4"/>
  <c r="AE601" i="4"/>
  <c r="AD601" i="4"/>
  <c r="AC601" i="4"/>
  <c r="AB601" i="4"/>
  <c r="AA601" i="4"/>
  <c r="Z601" i="4"/>
  <c r="Y601" i="4"/>
  <c r="X601" i="4"/>
  <c r="W601" i="4"/>
  <c r="V601" i="4"/>
  <c r="U601" i="4"/>
  <c r="T601" i="4"/>
  <c r="AI600" i="4"/>
  <c r="AH600" i="4"/>
  <c r="AG600" i="4"/>
  <c r="AF600" i="4"/>
  <c r="AE600" i="4"/>
  <c r="AD600" i="4"/>
  <c r="AC600" i="4"/>
  <c r="AB600" i="4"/>
  <c r="AA600" i="4"/>
  <c r="Z600" i="4"/>
  <c r="Y600" i="4"/>
  <c r="X600" i="4"/>
  <c r="W600" i="4"/>
  <c r="V600" i="4"/>
  <c r="U600" i="4"/>
  <c r="T600" i="4"/>
  <c r="AI599" i="4"/>
  <c r="AH599" i="4"/>
  <c r="AG599" i="4"/>
  <c r="AF599" i="4"/>
  <c r="AE599" i="4"/>
  <c r="AD599" i="4"/>
  <c r="AC599" i="4"/>
  <c r="AB599" i="4"/>
  <c r="AA599" i="4"/>
  <c r="Z599" i="4"/>
  <c r="Y599" i="4"/>
  <c r="X599" i="4"/>
  <c r="W599" i="4"/>
  <c r="V599" i="4"/>
  <c r="U599" i="4"/>
  <c r="T599" i="4"/>
  <c r="AI598" i="4"/>
  <c r="AH598" i="4"/>
  <c r="AG598" i="4"/>
  <c r="AF598" i="4"/>
  <c r="AE598" i="4"/>
  <c r="AD598" i="4"/>
  <c r="AC598" i="4"/>
  <c r="AB598" i="4"/>
  <c r="AA598" i="4"/>
  <c r="Z598" i="4"/>
  <c r="Y598" i="4"/>
  <c r="X598" i="4"/>
  <c r="W598" i="4"/>
  <c r="V598" i="4"/>
  <c r="U598" i="4"/>
  <c r="T598" i="4"/>
  <c r="AI597" i="4"/>
  <c r="AH597" i="4"/>
  <c r="AG597" i="4"/>
  <c r="AF597" i="4"/>
  <c r="AE597" i="4"/>
  <c r="AD597" i="4"/>
  <c r="AC597" i="4"/>
  <c r="AB597" i="4"/>
  <c r="AA597" i="4"/>
  <c r="Z597" i="4"/>
  <c r="Y597" i="4"/>
  <c r="X597" i="4"/>
  <c r="W597" i="4"/>
  <c r="V597" i="4"/>
  <c r="U597" i="4"/>
  <c r="T597" i="4"/>
  <c r="AI596" i="4"/>
  <c r="AH596" i="4"/>
  <c r="AG596" i="4"/>
  <c r="AF596" i="4"/>
  <c r="AE596" i="4"/>
  <c r="AD596" i="4"/>
  <c r="AC596" i="4"/>
  <c r="AB596" i="4"/>
  <c r="AA596" i="4"/>
  <c r="Z596" i="4"/>
  <c r="Y596" i="4"/>
  <c r="X596" i="4"/>
  <c r="W596" i="4"/>
  <c r="V596" i="4"/>
  <c r="U596" i="4"/>
  <c r="T596" i="4"/>
  <c r="AI595" i="4"/>
  <c r="AH595" i="4"/>
  <c r="AG595" i="4"/>
  <c r="AF595" i="4"/>
  <c r="AE595" i="4"/>
  <c r="AD595" i="4"/>
  <c r="AC595" i="4"/>
  <c r="AB595" i="4"/>
  <c r="AA595" i="4"/>
  <c r="Z595" i="4"/>
  <c r="Y595" i="4"/>
  <c r="X595" i="4"/>
  <c r="W595" i="4"/>
  <c r="V595" i="4"/>
  <c r="U595" i="4"/>
  <c r="T595" i="4"/>
  <c r="AI594" i="4"/>
  <c r="AH594" i="4"/>
  <c r="AG594" i="4"/>
  <c r="AF594" i="4"/>
  <c r="AE594" i="4"/>
  <c r="AD594" i="4"/>
  <c r="AC594" i="4"/>
  <c r="AB594" i="4"/>
  <c r="AA594" i="4"/>
  <c r="Z594" i="4"/>
  <c r="Y594" i="4"/>
  <c r="X594" i="4"/>
  <c r="W594" i="4"/>
  <c r="V594" i="4"/>
  <c r="U594" i="4"/>
  <c r="T594" i="4"/>
  <c r="AI593" i="4"/>
  <c r="AH593" i="4"/>
  <c r="AG593" i="4"/>
  <c r="AF593" i="4"/>
  <c r="AE593" i="4"/>
  <c r="AD593" i="4"/>
  <c r="AC593" i="4"/>
  <c r="AB593" i="4"/>
  <c r="AA593" i="4"/>
  <c r="Z593" i="4"/>
  <c r="Y593" i="4"/>
  <c r="X593" i="4"/>
  <c r="W593" i="4"/>
  <c r="V593" i="4"/>
  <c r="U593" i="4"/>
  <c r="T593" i="4"/>
  <c r="AI592" i="4"/>
  <c r="AH592" i="4"/>
  <c r="AG592" i="4"/>
  <c r="AF592" i="4"/>
  <c r="AE592" i="4"/>
  <c r="AD592" i="4"/>
  <c r="AC592" i="4"/>
  <c r="AB592" i="4"/>
  <c r="AA592" i="4"/>
  <c r="Z592" i="4"/>
  <c r="Y592" i="4"/>
  <c r="X592" i="4"/>
  <c r="W592" i="4"/>
  <c r="V592" i="4"/>
  <c r="U592" i="4"/>
  <c r="T592" i="4"/>
  <c r="AI591" i="4"/>
  <c r="AH591" i="4"/>
  <c r="AG591" i="4"/>
  <c r="AF591" i="4"/>
  <c r="AE591" i="4"/>
  <c r="AD591" i="4"/>
  <c r="AC591" i="4"/>
  <c r="AB591" i="4"/>
  <c r="AA591" i="4"/>
  <c r="Z591" i="4"/>
  <c r="Y591" i="4"/>
  <c r="X591" i="4"/>
  <c r="W591" i="4"/>
  <c r="V591" i="4"/>
  <c r="U591" i="4"/>
  <c r="T591" i="4"/>
  <c r="AI590" i="4"/>
  <c r="AH590" i="4"/>
  <c r="AG590" i="4"/>
  <c r="AF590" i="4"/>
  <c r="AE590" i="4"/>
  <c r="AD590" i="4"/>
  <c r="AC590" i="4"/>
  <c r="AB590" i="4"/>
  <c r="AA590" i="4"/>
  <c r="Z590" i="4"/>
  <c r="Y590" i="4"/>
  <c r="X590" i="4"/>
  <c r="W590" i="4"/>
  <c r="V590" i="4"/>
  <c r="U590" i="4"/>
  <c r="T590" i="4"/>
  <c r="AI589" i="4"/>
  <c r="AH589" i="4"/>
  <c r="AG589" i="4"/>
  <c r="AF589" i="4"/>
  <c r="AE589" i="4"/>
  <c r="AD589" i="4"/>
  <c r="AC589" i="4"/>
  <c r="AB589" i="4"/>
  <c r="AA589" i="4"/>
  <c r="Z589" i="4"/>
  <c r="Y589" i="4"/>
  <c r="X589" i="4"/>
  <c r="W589" i="4"/>
  <c r="V589" i="4"/>
  <c r="U589" i="4"/>
  <c r="T589" i="4"/>
  <c r="AI588" i="4"/>
  <c r="AH588" i="4"/>
  <c r="AG588" i="4"/>
  <c r="AF588" i="4"/>
  <c r="AE588" i="4"/>
  <c r="AD588" i="4"/>
  <c r="AC588" i="4"/>
  <c r="AB588" i="4"/>
  <c r="AA588" i="4"/>
  <c r="Z588" i="4"/>
  <c r="Y588" i="4"/>
  <c r="X588" i="4"/>
  <c r="W588" i="4"/>
  <c r="V588" i="4"/>
  <c r="U588" i="4"/>
  <c r="T588" i="4"/>
  <c r="AI587" i="4"/>
  <c r="AH587" i="4"/>
  <c r="AG587" i="4"/>
  <c r="AF587" i="4"/>
  <c r="AE587" i="4"/>
  <c r="AD587" i="4"/>
  <c r="AC587" i="4"/>
  <c r="AB587" i="4"/>
  <c r="AA587" i="4"/>
  <c r="Z587" i="4"/>
  <c r="Y587" i="4"/>
  <c r="X587" i="4"/>
  <c r="W587" i="4"/>
  <c r="V587" i="4"/>
  <c r="U587" i="4"/>
  <c r="T587" i="4"/>
  <c r="AI586" i="4"/>
  <c r="AH586" i="4"/>
  <c r="AG586" i="4"/>
  <c r="AF586" i="4"/>
  <c r="AE586" i="4"/>
  <c r="AD586" i="4"/>
  <c r="AC586" i="4"/>
  <c r="AB586" i="4"/>
  <c r="AA586" i="4"/>
  <c r="Z586" i="4"/>
  <c r="Y586" i="4"/>
  <c r="X586" i="4"/>
  <c r="W586" i="4"/>
  <c r="V586" i="4"/>
  <c r="U586" i="4"/>
  <c r="T586" i="4"/>
  <c r="AI585" i="4"/>
  <c r="AH585" i="4"/>
  <c r="AG585" i="4"/>
  <c r="AF585" i="4"/>
  <c r="AE585" i="4"/>
  <c r="AD585" i="4"/>
  <c r="AC585" i="4"/>
  <c r="AB585" i="4"/>
  <c r="AA585" i="4"/>
  <c r="Z585" i="4"/>
  <c r="Y585" i="4"/>
  <c r="X585" i="4"/>
  <c r="W585" i="4"/>
  <c r="V585" i="4"/>
  <c r="U585" i="4"/>
  <c r="T585" i="4"/>
  <c r="AI584" i="4"/>
  <c r="AH584" i="4"/>
  <c r="AG584" i="4"/>
  <c r="AF584" i="4"/>
  <c r="AE584" i="4"/>
  <c r="AD584" i="4"/>
  <c r="AC584" i="4"/>
  <c r="AB584" i="4"/>
  <c r="AA584" i="4"/>
  <c r="Z584" i="4"/>
  <c r="Y584" i="4"/>
  <c r="X584" i="4"/>
  <c r="W584" i="4"/>
  <c r="V584" i="4"/>
  <c r="U584" i="4"/>
  <c r="T584" i="4"/>
  <c r="AI583" i="4"/>
  <c r="AH583" i="4"/>
  <c r="AG583" i="4"/>
  <c r="AF583" i="4"/>
  <c r="AE583" i="4"/>
  <c r="AD583" i="4"/>
  <c r="AC583" i="4"/>
  <c r="AB583" i="4"/>
  <c r="AA583" i="4"/>
  <c r="Z583" i="4"/>
  <c r="Y583" i="4"/>
  <c r="X583" i="4"/>
  <c r="W583" i="4"/>
  <c r="V583" i="4"/>
  <c r="U583" i="4"/>
  <c r="T583" i="4"/>
  <c r="AI582" i="4"/>
  <c r="AH582" i="4"/>
  <c r="AG582" i="4"/>
  <c r="AF582" i="4"/>
  <c r="AE582" i="4"/>
  <c r="AD582" i="4"/>
  <c r="AC582" i="4"/>
  <c r="AB582" i="4"/>
  <c r="AA582" i="4"/>
  <c r="Z582" i="4"/>
  <c r="Y582" i="4"/>
  <c r="X582" i="4"/>
  <c r="W582" i="4"/>
  <c r="V582" i="4"/>
  <c r="U582" i="4"/>
  <c r="T582" i="4"/>
  <c r="AI581" i="4"/>
  <c r="AH581" i="4"/>
  <c r="AG581" i="4"/>
  <c r="AF581" i="4"/>
  <c r="AE581" i="4"/>
  <c r="AD581" i="4"/>
  <c r="AC581" i="4"/>
  <c r="AB581" i="4"/>
  <c r="AA581" i="4"/>
  <c r="Z581" i="4"/>
  <c r="Y581" i="4"/>
  <c r="X581" i="4"/>
  <c r="W581" i="4"/>
  <c r="V581" i="4"/>
  <c r="U581" i="4"/>
  <c r="T581" i="4"/>
  <c r="AI580" i="4"/>
  <c r="AH580" i="4"/>
  <c r="AG580" i="4"/>
  <c r="AF580" i="4"/>
  <c r="AE580" i="4"/>
  <c r="AD580" i="4"/>
  <c r="AC580" i="4"/>
  <c r="AB580" i="4"/>
  <c r="AA580" i="4"/>
  <c r="Z580" i="4"/>
  <c r="Y580" i="4"/>
  <c r="X580" i="4"/>
  <c r="W580" i="4"/>
  <c r="V580" i="4"/>
  <c r="U580" i="4"/>
  <c r="T580" i="4"/>
  <c r="AI579" i="4"/>
  <c r="AH579" i="4"/>
  <c r="AG579" i="4"/>
  <c r="AF579" i="4"/>
  <c r="AE579" i="4"/>
  <c r="AD579" i="4"/>
  <c r="AC579" i="4"/>
  <c r="AB579" i="4"/>
  <c r="AA579" i="4"/>
  <c r="Z579" i="4"/>
  <c r="Y579" i="4"/>
  <c r="X579" i="4"/>
  <c r="W579" i="4"/>
  <c r="V579" i="4"/>
  <c r="U579" i="4"/>
  <c r="T579" i="4"/>
  <c r="AI578" i="4"/>
  <c r="AH578" i="4"/>
  <c r="AG578" i="4"/>
  <c r="AF578" i="4"/>
  <c r="AE578" i="4"/>
  <c r="AD578" i="4"/>
  <c r="AC578" i="4"/>
  <c r="AB578" i="4"/>
  <c r="AA578" i="4"/>
  <c r="Z578" i="4"/>
  <c r="Y578" i="4"/>
  <c r="X578" i="4"/>
  <c r="W578" i="4"/>
  <c r="V578" i="4"/>
  <c r="U578" i="4"/>
  <c r="T578" i="4"/>
  <c r="AI577" i="4"/>
  <c r="AH577" i="4"/>
  <c r="AG577" i="4"/>
  <c r="AF577" i="4"/>
  <c r="AE577" i="4"/>
  <c r="AD577" i="4"/>
  <c r="AC577" i="4"/>
  <c r="AB577" i="4"/>
  <c r="AA577" i="4"/>
  <c r="Z577" i="4"/>
  <c r="Y577" i="4"/>
  <c r="X577" i="4"/>
  <c r="W577" i="4"/>
  <c r="V577" i="4"/>
  <c r="U577" i="4"/>
  <c r="T577" i="4"/>
  <c r="AI576" i="4"/>
  <c r="AH576" i="4"/>
  <c r="AG576" i="4"/>
  <c r="AF576" i="4"/>
  <c r="AE576" i="4"/>
  <c r="AD576" i="4"/>
  <c r="AC576" i="4"/>
  <c r="AB576" i="4"/>
  <c r="AA576" i="4"/>
  <c r="Z576" i="4"/>
  <c r="Y576" i="4"/>
  <c r="X576" i="4"/>
  <c r="W576" i="4"/>
  <c r="V576" i="4"/>
  <c r="U576" i="4"/>
  <c r="T576" i="4"/>
  <c r="AI575" i="4"/>
  <c r="AH575" i="4"/>
  <c r="AG575" i="4"/>
  <c r="AF575" i="4"/>
  <c r="AE575" i="4"/>
  <c r="AD575" i="4"/>
  <c r="AC575" i="4"/>
  <c r="AB575" i="4"/>
  <c r="AA575" i="4"/>
  <c r="Z575" i="4"/>
  <c r="Y575" i="4"/>
  <c r="X575" i="4"/>
  <c r="W575" i="4"/>
  <c r="V575" i="4"/>
  <c r="U575" i="4"/>
  <c r="T575" i="4"/>
  <c r="AI574" i="4"/>
  <c r="AH574" i="4"/>
  <c r="AG574" i="4"/>
  <c r="AF574" i="4"/>
  <c r="AE574" i="4"/>
  <c r="AD574" i="4"/>
  <c r="AC574" i="4"/>
  <c r="AB574" i="4"/>
  <c r="AA574" i="4"/>
  <c r="Z574" i="4"/>
  <c r="Y574" i="4"/>
  <c r="X574" i="4"/>
  <c r="W574" i="4"/>
  <c r="V574" i="4"/>
  <c r="U574" i="4"/>
  <c r="T574" i="4"/>
  <c r="AI573" i="4"/>
  <c r="AH573" i="4"/>
  <c r="AG573" i="4"/>
  <c r="AF573" i="4"/>
  <c r="AE573" i="4"/>
  <c r="AD573" i="4"/>
  <c r="AC573" i="4"/>
  <c r="AB573" i="4"/>
  <c r="AA573" i="4"/>
  <c r="Z573" i="4"/>
  <c r="Y573" i="4"/>
  <c r="X573" i="4"/>
  <c r="W573" i="4"/>
  <c r="V573" i="4"/>
  <c r="U573" i="4"/>
  <c r="T573" i="4"/>
  <c r="AI572" i="4"/>
  <c r="AH572" i="4"/>
  <c r="AG572" i="4"/>
  <c r="AF572" i="4"/>
  <c r="AE572" i="4"/>
  <c r="AD572" i="4"/>
  <c r="AC572" i="4"/>
  <c r="AB572" i="4"/>
  <c r="AA572" i="4"/>
  <c r="Z572" i="4"/>
  <c r="Y572" i="4"/>
  <c r="X572" i="4"/>
  <c r="W572" i="4"/>
  <c r="V572" i="4"/>
  <c r="U572" i="4"/>
  <c r="T572" i="4"/>
  <c r="AI571" i="4"/>
  <c r="AH571" i="4"/>
  <c r="AG571" i="4"/>
  <c r="AF571" i="4"/>
  <c r="AE571" i="4"/>
  <c r="AD571" i="4"/>
  <c r="AC571" i="4"/>
  <c r="AB571" i="4"/>
  <c r="AA571" i="4"/>
  <c r="Z571" i="4"/>
  <c r="Y571" i="4"/>
  <c r="X571" i="4"/>
  <c r="W571" i="4"/>
  <c r="V571" i="4"/>
  <c r="U571" i="4"/>
  <c r="T571" i="4"/>
  <c r="AI570" i="4"/>
  <c r="AH570" i="4"/>
  <c r="AG570" i="4"/>
  <c r="AF570" i="4"/>
  <c r="AE570" i="4"/>
  <c r="AD570" i="4"/>
  <c r="AC570" i="4"/>
  <c r="AB570" i="4"/>
  <c r="AA570" i="4"/>
  <c r="Z570" i="4"/>
  <c r="Y570" i="4"/>
  <c r="X570" i="4"/>
  <c r="W570" i="4"/>
  <c r="V570" i="4"/>
  <c r="U570" i="4"/>
  <c r="T570" i="4"/>
  <c r="AI569" i="4"/>
  <c r="AH569" i="4"/>
  <c r="AG569" i="4"/>
  <c r="AF569" i="4"/>
  <c r="AE569" i="4"/>
  <c r="AD569" i="4"/>
  <c r="AC569" i="4"/>
  <c r="AB569" i="4"/>
  <c r="AA569" i="4"/>
  <c r="Z569" i="4"/>
  <c r="Y569" i="4"/>
  <c r="X569" i="4"/>
  <c r="W569" i="4"/>
  <c r="V569" i="4"/>
  <c r="U569" i="4"/>
  <c r="T569" i="4"/>
  <c r="AI568" i="4"/>
  <c r="AH568" i="4"/>
  <c r="AG568" i="4"/>
  <c r="AF568" i="4"/>
  <c r="AE568" i="4"/>
  <c r="AD568" i="4"/>
  <c r="AC568" i="4"/>
  <c r="AB568" i="4"/>
  <c r="AA568" i="4"/>
  <c r="Z568" i="4"/>
  <c r="Y568" i="4"/>
  <c r="X568" i="4"/>
  <c r="W568" i="4"/>
  <c r="V568" i="4"/>
  <c r="U568" i="4"/>
  <c r="T568" i="4"/>
  <c r="AI567" i="4"/>
  <c r="AH567" i="4"/>
  <c r="AG567" i="4"/>
  <c r="AF567" i="4"/>
  <c r="AE567" i="4"/>
  <c r="AD567" i="4"/>
  <c r="AC567" i="4"/>
  <c r="AB567" i="4"/>
  <c r="AA567" i="4"/>
  <c r="Z567" i="4"/>
  <c r="Y567" i="4"/>
  <c r="X567" i="4"/>
  <c r="W567" i="4"/>
  <c r="V567" i="4"/>
  <c r="U567" i="4"/>
  <c r="T567" i="4"/>
  <c r="AI566" i="4"/>
  <c r="AH566" i="4"/>
  <c r="AG566" i="4"/>
  <c r="AF566" i="4"/>
  <c r="AE566" i="4"/>
  <c r="AD566" i="4"/>
  <c r="AC566" i="4"/>
  <c r="AB566" i="4"/>
  <c r="AA566" i="4"/>
  <c r="Z566" i="4"/>
  <c r="Y566" i="4"/>
  <c r="X566" i="4"/>
  <c r="W566" i="4"/>
  <c r="V566" i="4"/>
  <c r="U566" i="4"/>
  <c r="T566" i="4"/>
  <c r="AI565" i="4"/>
  <c r="AH565" i="4"/>
  <c r="AG565" i="4"/>
  <c r="AF565" i="4"/>
  <c r="AE565" i="4"/>
  <c r="AD565" i="4"/>
  <c r="AC565" i="4"/>
  <c r="AB565" i="4"/>
  <c r="AA565" i="4"/>
  <c r="Z565" i="4"/>
  <c r="Y565" i="4"/>
  <c r="X565" i="4"/>
  <c r="W565" i="4"/>
  <c r="V565" i="4"/>
  <c r="U565" i="4"/>
  <c r="T565" i="4"/>
  <c r="AI564" i="4"/>
  <c r="AH564" i="4"/>
  <c r="AG564" i="4"/>
  <c r="AF564" i="4"/>
  <c r="AE564" i="4"/>
  <c r="AD564" i="4"/>
  <c r="AC564" i="4"/>
  <c r="AB564" i="4"/>
  <c r="AA564" i="4"/>
  <c r="Z564" i="4"/>
  <c r="Y564" i="4"/>
  <c r="X564" i="4"/>
  <c r="W564" i="4"/>
  <c r="V564" i="4"/>
  <c r="U564" i="4"/>
  <c r="T564" i="4"/>
  <c r="AI563" i="4"/>
  <c r="AH563" i="4"/>
  <c r="AG563" i="4"/>
  <c r="AF563" i="4"/>
  <c r="AE563" i="4"/>
  <c r="AD563" i="4"/>
  <c r="AC563" i="4"/>
  <c r="AB563" i="4"/>
  <c r="AA563" i="4"/>
  <c r="Z563" i="4"/>
  <c r="Y563" i="4"/>
  <c r="X563" i="4"/>
  <c r="W563" i="4"/>
  <c r="V563" i="4"/>
  <c r="U563" i="4"/>
  <c r="T563" i="4"/>
  <c r="AI562" i="4"/>
  <c r="AH562" i="4"/>
  <c r="AG562" i="4"/>
  <c r="AF562" i="4"/>
  <c r="AE562" i="4"/>
  <c r="AD562" i="4"/>
  <c r="AC562" i="4"/>
  <c r="AB562" i="4"/>
  <c r="AA562" i="4"/>
  <c r="Z562" i="4"/>
  <c r="Y562" i="4"/>
  <c r="X562" i="4"/>
  <c r="W562" i="4"/>
  <c r="V562" i="4"/>
  <c r="U562" i="4"/>
  <c r="T562" i="4"/>
  <c r="AI561" i="4"/>
  <c r="AH561" i="4"/>
  <c r="AG561" i="4"/>
  <c r="AF561" i="4"/>
  <c r="AE561" i="4"/>
  <c r="AD561" i="4"/>
  <c r="AC561" i="4"/>
  <c r="AB561" i="4"/>
  <c r="AA561" i="4"/>
  <c r="Z561" i="4"/>
  <c r="Y561" i="4"/>
  <c r="X561" i="4"/>
  <c r="W561" i="4"/>
  <c r="V561" i="4"/>
  <c r="U561" i="4"/>
  <c r="T561" i="4"/>
  <c r="AI560" i="4"/>
  <c r="AH560" i="4"/>
  <c r="AG560" i="4"/>
  <c r="AF560" i="4"/>
  <c r="AE560" i="4"/>
  <c r="AD560" i="4"/>
  <c r="AC560" i="4"/>
  <c r="AB560" i="4"/>
  <c r="AA560" i="4"/>
  <c r="Z560" i="4"/>
  <c r="Y560" i="4"/>
  <c r="X560" i="4"/>
  <c r="W560" i="4"/>
  <c r="V560" i="4"/>
  <c r="U560" i="4"/>
  <c r="T560" i="4"/>
  <c r="AI559" i="4"/>
  <c r="AH559" i="4"/>
  <c r="AG559" i="4"/>
  <c r="AF559" i="4"/>
  <c r="AE559" i="4"/>
  <c r="AD559" i="4"/>
  <c r="AC559" i="4"/>
  <c r="AB559" i="4"/>
  <c r="AA559" i="4"/>
  <c r="Z559" i="4"/>
  <c r="Y559" i="4"/>
  <c r="X559" i="4"/>
  <c r="W559" i="4"/>
  <c r="V559" i="4"/>
  <c r="U559" i="4"/>
  <c r="T559" i="4"/>
  <c r="AI558" i="4"/>
  <c r="AH558" i="4"/>
  <c r="AG558" i="4"/>
  <c r="AF558" i="4"/>
  <c r="AE558" i="4"/>
  <c r="AD558" i="4"/>
  <c r="AC558" i="4"/>
  <c r="AB558" i="4"/>
  <c r="AA558" i="4"/>
  <c r="Z558" i="4"/>
  <c r="Y558" i="4"/>
  <c r="X558" i="4"/>
  <c r="W558" i="4"/>
  <c r="V558" i="4"/>
  <c r="U558" i="4"/>
  <c r="T558" i="4"/>
  <c r="AI557" i="4"/>
  <c r="AH557" i="4"/>
  <c r="AG557" i="4"/>
  <c r="AF557" i="4"/>
  <c r="AE557" i="4"/>
  <c r="AD557" i="4"/>
  <c r="AC557" i="4"/>
  <c r="AB557" i="4"/>
  <c r="AA557" i="4"/>
  <c r="Z557" i="4"/>
  <c r="Y557" i="4"/>
  <c r="X557" i="4"/>
  <c r="W557" i="4"/>
  <c r="V557" i="4"/>
  <c r="U557" i="4"/>
  <c r="T557" i="4"/>
  <c r="AI556" i="4"/>
  <c r="AH556" i="4"/>
  <c r="AG556" i="4"/>
  <c r="AF556" i="4"/>
  <c r="AE556" i="4"/>
  <c r="AD556" i="4"/>
  <c r="AC556" i="4"/>
  <c r="AB556" i="4"/>
  <c r="AA556" i="4"/>
  <c r="Z556" i="4"/>
  <c r="Y556" i="4"/>
  <c r="X556" i="4"/>
  <c r="W556" i="4"/>
  <c r="V556" i="4"/>
  <c r="U556" i="4"/>
  <c r="T556" i="4"/>
  <c r="AI555" i="4"/>
  <c r="AH555" i="4"/>
  <c r="AG555" i="4"/>
  <c r="AF555" i="4"/>
  <c r="AE555" i="4"/>
  <c r="AD555" i="4"/>
  <c r="AC555" i="4"/>
  <c r="AB555" i="4"/>
  <c r="AA555" i="4"/>
  <c r="Z555" i="4"/>
  <c r="Y555" i="4"/>
  <c r="X555" i="4"/>
  <c r="W555" i="4"/>
  <c r="V555" i="4"/>
  <c r="U555" i="4"/>
  <c r="T555" i="4"/>
  <c r="AI554" i="4"/>
  <c r="AH554" i="4"/>
  <c r="AG554" i="4"/>
  <c r="AF554" i="4"/>
  <c r="AE554" i="4"/>
  <c r="AD554" i="4"/>
  <c r="AC554" i="4"/>
  <c r="AB554" i="4"/>
  <c r="AA554" i="4"/>
  <c r="Z554" i="4"/>
  <c r="Y554" i="4"/>
  <c r="X554" i="4"/>
  <c r="W554" i="4"/>
  <c r="V554" i="4"/>
  <c r="U554" i="4"/>
  <c r="T554" i="4"/>
  <c r="AI553" i="4"/>
  <c r="AH553" i="4"/>
  <c r="AG553" i="4"/>
  <c r="AF553" i="4"/>
  <c r="AE553" i="4"/>
  <c r="AD553" i="4"/>
  <c r="AC553" i="4"/>
  <c r="AB553" i="4"/>
  <c r="AA553" i="4"/>
  <c r="Z553" i="4"/>
  <c r="Y553" i="4"/>
  <c r="X553" i="4"/>
  <c r="W553" i="4"/>
  <c r="V553" i="4"/>
  <c r="U553" i="4"/>
  <c r="T553" i="4"/>
  <c r="AI552" i="4"/>
  <c r="AH552" i="4"/>
  <c r="AG552" i="4"/>
  <c r="AF552" i="4"/>
  <c r="AE552" i="4"/>
  <c r="AD552" i="4"/>
  <c r="AC552" i="4"/>
  <c r="AB552" i="4"/>
  <c r="AA552" i="4"/>
  <c r="Z552" i="4"/>
  <c r="Y552" i="4"/>
  <c r="X552" i="4"/>
  <c r="W552" i="4"/>
  <c r="V552" i="4"/>
  <c r="U552" i="4"/>
  <c r="T552" i="4"/>
  <c r="AI551" i="4"/>
  <c r="AH551" i="4"/>
  <c r="AG551" i="4"/>
  <c r="AF551" i="4"/>
  <c r="AE551" i="4"/>
  <c r="AD551" i="4"/>
  <c r="AC551" i="4"/>
  <c r="AB551" i="4"/>
  <c r="AA551" i="4"/>
  <c r="Z551" i="4"/>
  <c r="Y551" i="4"/>
  <c r="X551" i="4"/>
  <c r="W551" i="4"/>
  <c r="V551" i="4"/>
  <c r="U551" i="4"/>
  <c r="T551" i="4"/>
  <c r="AI550" i="4"/>
  <c r="AH550" i="4"/>
  <c r="AG550" i="4"/>
  <c r="AF550" i="4"/>
  <c r="AE550" i="4"/>
  <c r="AD550" i="4"/>
  <c r="AC550" i="4"/>
  <c r="AB550" i="4"/>
  <c r="AA550" i="4"/>
  <c r="Z550" i="4"/>
  <c r="Y550" i="4"/>
  <c r="X550" i="4"/>
  <c r="W550" i="4"/>
  <c r="V550" i="4"/>
  <c r="U550" i="4"/>
  <c r="T550" i="4"/>
  <c r="AI549" i="4"/>
  <c r="AH549" i="4"/>
  <c r="AG549" i="4"/>
  <c r="AF549" i="4"/>
  <c r="AE549" i="4"/>
  <c r="AD549" i="4"/>
  <c r="AC549" i="4"/>
  <c r="AB549" i="4"/>
  <c r="AA549" i="4"/>
  <c r="Z549" i="4"/>
  <c r="Y549" i="4"/>
  <c r="X549" i="4"/>
  <c r="W549" i="4"/>
  <c r="V549" i="4"/>
  <c r="U549" i="4"/>
  <c r="T549" i="4"/>
  <c r="AI548" i="4"/>
  <c r="AH548" i="4"/>
  <c r="AG548" i="4"/>
  <c r="AF548" i="4"/>
  <c r="AE548" i="4"/>
  <c r="AD548" i="4"/>
  <c r="AC548" i="4"/>
  <c r="AB548" i="4"/>
  <c r="AA548" i="4"/>
  <c r="Z548" i="4"/>
  <c r="Y548" i="4"/>
  <c r="X548" i="4"/>
  <c r="W548" i="4"/>
  <c r="V548" i="4"/>
  <c r="U548" i="4"/>
  <c r="T548" i="4"/>
  <c r="AI547" i="4"/>
  <c r="AH547" i="4"/>
  <c r="AG547" i="4"/>
  <c r="AF547" i="4"/>
  <c r="AE547" i="4"/>
  <c r="AD547" i="4"/>
  <c r="AC547" i="4"/>
  <c r="AB547" i="4"/>
  <c r="AA547" i="4"/>
  <c r="Z547" i="4"/>
  <c r="Y547" i="4"/>
  <c r="X547" i="4"/>
  <c r="W547" i="4"/>
  <c r="V547" i="4"/>
  <c r="U547" i="4"/>
  <c r="T547" i="4"/>
  <c r="AI546" i="4"/>
  <c r="AH546" i="4"/>
  <c r="AG546" i="4"/>
  <c r="AF546" i="4"/>
  <c r="AE546" i="4"/>
  <c r="AD546" i="4"/>
  <c r="AC546" i="4"/>
  <c r="AB546" i="4"/>
  <c r="AA546" i="4"/>
  <c r="Z546" i="4"/>
  <c r="Y546" i="4"/>
  <c r="X546" i="4"/>
  <c r="W546" i="4"/>
  <c r="V546" i="4"/>
  <c r="U546" i="4"/>
  <c r="T546" i="4"/>
  <c r="AI545" i="4"/>
  <c r="AH545" i="4"/>
  <c r="AG545" i="4"/>
  <c r="AF545" i="4"/>
  <c r="AE545" i="4"/>
  <c r="AD545" i="4"/>
  <c r="AC545" i="4"/>
  <c r="AB545" i="4"/>
  <c r="AA545" i="4"/>
  <c r="Z545" i="4"/>
  <c r="Y545" i="4"/>
  <c r="X545" i="4"/>
  <c r="W545" i="4"/>
  <c r="V545" i="4"/>
  <c r="U545" i="4"/>
  <c r="T545" i="4"/>
  <c r="AI544" i="4"/>
  <c r="AH544" i="4"/>
  <c r="AG544" i="4"/>
  <c r="AF544" i="4"/>
  <c r="AE544" i="4"/>
  <c r="AD544" i="4"/>
  <c r="AC544" i="4"/>
  <c r="AB544" i="4"/>
  <c r="AA544" i="4"/>
  <c r="Z544" i="4"/>
  <c r="Y544" i="4"/>
  <c r="X544" i="4"/>
  <c r="W544" i="4"/>
  <c r="V544" i="4"/>
  <c r="U544" i="4"/>
  <c r="T544" i="4"/>
  <c r="AI543" i="4"/>
  <c r="AH543" i="4"/>
  <c r="AG543" i="4"/>
  <c r="AF543" i="4"/>
  <c r="AE543" i="4"/>
  <c r="AD543" i="4"/>
  <c r="AC543" i="4"/>
  <c r="AB543" i="4"/>
  <c r="AA543" i="4"/>
  <c r="Z543" i="4"/>
  <c r="Y543" i="4"/>
  <c r="X543" i="4"/>
  <c r="W543" i="4"/>
  <c r="V543" i="4"/>
  <c r="U543" i="4"/>
  <c r="T543" i="4"/>
  <c r="AI542" i="4"/>
  <c r="AH542" i="4"/>
  <c r="AG542" i="4"/>
  <c r="AF542" i="4"/>
  <c r="AE542" i="4"/>
  <c r="AD542" i="4"/>
  <c r="AC542" i="4"/>
  <c r="AB542" i="4"/>
  <c r="AA542" i="4"/>
  <c r="Z542" i="4"/>
  <c r="Y542" i="4"/>
  <c r="X542" i="4"/>
  <c r="W542" i="4"/>
  <c r="V542" i="4"/>
  <c r="U542" i="4"/>
  <c r="T542" i="4"/>
  <c r="AI541" i="4"/>
  <c r="AH541" i="4"/>
  <c r="AG541" i="4"/>
  <c r="AF541" i="4"/>
  <c r="AE541" i="4"/>
  <c r="AD541" i="4"/>
  <c r="AC541" i="4"/>
  <c r="AB541" i="4"/>
  <c r="AA541" i="4"/>
  <c r="Z541" i="4"/>
  <c r="Y541" i="4"/>
  <c r="X541" i="4"/>
  <c r="W541" i="4"/>
  <c r="V541" i="4"/>
  <c r="U541" i="4"/>
  <c r="T541" i="4"/>
  <c r="AI540" i="4"/>
  <c r="AH540" i="4"/>
  <c r="AG540" i="4"/>
  <c r="AF540" i="4"/>
  <c r="AE540" i="4"/>
  <c r="AD540" i="4"/>
  <c r="AC540" i="4"/>
  <c r="AB540" i="4"/>
  <c r="AA540" i="4"/>
  <c r="Z540" i="4"/>
  <c r="Y540" i="4"/>
  <c r="X540" i="4"/>
  <c r="W540" i="4"/>
  <c r="V540" i="4"/>
  <c r="U540" i="4"/>
  <c r="T540" i="4"/>
  <c r="AI539" i="4"/>
  <c r="AH539" i="4"/>
  <c r="AG539" i="4"/>
  <c r="AF539" i="4"/>
  <c r="AE539" i="4"/>
  <c r="AD539" i="4"/>
  <c r="AC539" i="4"/>
  <c r="AB539" i="4"/>
  <c r="AA539" i="4"/>
  <c r="Z539" i="4"/>
  <c r="Y539" i="4"/>
  <c r="X539" i="4"/>
  <c r="W539" i="4"/>
  <c r="V539" i="4"/>
  <c r="U539" i="4"/>
  <c r="T539" i="4"/>
  <c r="AI538" i="4"/>
  <c r="AH538" i="4"/>
  <c r="AG538" i="4"/>
  <c r="AF538" i="4"/>
  <c r="AE538" i="4"/>
  <c r="AD538" i="4"/>
  <c r="AC538" i="4"/>
  <c r="AB538" i="4"/>
  <c r="AA538" i="4"/>
  <c r="Z538" i="4"/>
  <c r="Y538" i="4"/>
  <c r="X538" i="4"/>
  <c r="W538" i="4"/>
  <c r="V538" i="4"/>
  <c r="U538" i="4"/>
  <c r="T538" i="4"/>
  <c r="AI537" i="4"/>
  <c r="AH537" i="4"/>
  <c r="AG537" i="4"/>
  <c r="AF537" i="4"/>
  <c r="AE537" i="4"/>
  <c r="AD537" i="4"/>
  <c r="AC537" i="4"/>
  <c r="AB537" i="4"/>
  <c r="AA537" i="4"/>
  <c r="Z537" i="4"/>
  <c r="Y537" i="4"/>
  <c r="X537" i="4"/>
  <c r="W537" i="4"/>
  <c r="V537" i="4"/>
  <c r="U537" i="4"/>
  <c r="T537" i="4"/>
  <c r="AI536" i="4"/>
  <c r="AH536" i="4"/>
  <c r="AG536" i="4"/>
  <c r="AF536" i="4"/>
  <c r="AE536" i="4"/>
  <c r="AD536" i="4"/>
  <c r="AC536" i="4"/>
  <c r="AB536" i="4"/>
  <c r="AA536" i="4"/>
  <c r="Z536" i="4"/>
  <c r="Y536" i="4"/>
  <c r="X536" i="4"/>
  <c r="W536" i="4"/>
  <c r="V536" i="4"/>
  <c r="U536" i="4"/>
  <c r="T536" i="4"/>
  <c r="AI535" i="4"/>
  <c r="AH535" i="4"/>
  <c r="AG535" i="4"/>
  <c r="AF535" i="4"/>
  <c r="AE535" i="4"/>
  <c r="AD535" i="4"/>
  <c r="AC535" i="4"/>
  <c r="AB535" i="4"/>
  <c r="AA535" i="4"/>
  <c r="Z535" i="4"/>
  <c r="Y535" i="4"/>
  <c r="X535" i="4"/>
  <c r="W535" i="4"/>
  <c r="V535" i="4"/>
  <c r="U535" i="4"/>
  <c r="T535" i="4"/>
  <c r="AI534" i="4"/>
  <c r="AH534" i="4"/>
  <c r="AG534" i="4"/>
  <c r="AF534" i="4"/>
  <c r="AE534" i="4"/>
  <c r="AD534" i="4"/>
  <c r="AC534" i="4"/>
  <c r="AB534" i="4"/>
  <c r="AA534" i="4"/>
  <c r="Z534" i="4"/>
  <c r="Y534" i="4"/>
  <c r="X534" i="4"/>
  <c r="W534" i="4"/>
  <c r="V534" i="4"/>
  <c r="U534" i="4"/>
  <c r="T534" i="4"/>
  <c r="AI533" i="4"/>
  <c r="AH533" i="4"/>
  <c r="AG533" i="4"/>
  <c r="AF533" i="4"/>
  <c r="AE533" i="4"/>
  <c r="AD533" i="4"/>
  <c r="AC533" i="4"/>
  <c r="AB533" i="4"/>
  <c r="AA533" i="4"/>
  <c r="Z533" i="4"/>
  <c r="Y533" i="4"/>
  <c r="X533" i="4"/>
  <c r="W533" i="4"/>
  <c r="V533" i="4"/>
  <c r="U533" i="4"/>
  <c r="T533" i="4"/>
  <c r="AI532" i="4"/>
  <c r="AH532" i="4"/>
  <c r="AG532" i="4"/>
  <c r="AF532" i="4"/>
  <c r="AE532" i="4"/>
  <c r="AD532" i="4"/>
  <c r="AC532" i="4"/>
  <c r="AB532" i="4"/>
  <c r="AA532" i="4"/>
  <c r="Z532" i="4"/>
  <c r="Y532" i="4"/>
  <c r="X532" i="4"/>
  <c r="W532" i="4"/>
  <c r="V532" i="4"/>
  <c r="U532" i="4"/>
  <c r="T532" i="4"/>
  <c r="AI531" i="4"/>
  <c r="AH531" i="4"/>
  <c r="AG531" i="4"/>
  <c r="AF531" i="4"/>
  <c r="AE531" i="4"/>
  <c r="AD531" i="4"/>
  <c r="AC531" i="4"/>
  <c r="AB531" i="4"/>
  <c r="AA531" i="4"/>
  <c r="Z531" i="4"/>
  <c r="Y531" i="4"/>
  <c r="X531" i="4"/>
  <c r="W531" i="4"/>
  <c r="V531" i="4"/>
  <c r="U531" i="4"/>
  <c r="T531" i="4"/>
  <c r="AI530" i="4"/>
  <c r="AH530" i="4"/>
  <c r="AG530" i="4"/>
  <c r="AF530" i="4"/>
  <c r="AE530" i="4"/>
  <c r="AD530" i="4"/>
  <c r="AC530" i="4"/>
  <c r="AB530" i="4"/>
  <c r="AA530" i="4"/>
  <c r="Z530" i="4"/>
  <c r="Y530" i="4"/>
  <c r="X530" i="4"/>
  <c r="W530" i="4"/>
  <c r="V530" i="4"/>
  <c r="U530" i="4"/>
  <c r="T530" i="4"/>
  <c r="AI529" i="4"/>
  <c r="AH529" i="4"/>
  <c r="AG529" i="4"/>
  <c r="AF529" i="4"/>
  <c r="AE529" i="4"/>
  <c r="AD529" i="4"/>
  <c r="AC529" i="4"/>
  <c r="AB529" i="4"/>
  <c r="AA529" i="4"/>
  <c r="Z529" i="4"/>
  <c r="Y529" i="4"/>
  <c r="X529" i="4"/>
  <c r="W529" i="4"/>
  <c r="V529" i="4"/>
  <c r="U529" i="4"/>
  <c r="T529" i="4"/>
  <c r="AI528" i="4"/>
  <c r="AH528" i="4"/>
  <c r="AG528" i="4"/>
  <c r="AF528" i="4"/>
  <c r="AE528" i="4"/>
  <c r="AD528" i="4"/>
  <c r="AC528" i="4"/>
  <c r="AB528" i="4"/>
  <c r="AA528" i="4"/>
  <c r="Z528" i="4"/>
  <c r="Y528" i="4"/>
  <c r="X528" i="4"/>
  <c r="W528" i="4"/>
  <c r="V528" i="4"/>
  <c r="U528" i="4"/>
  <c r="T528" i="4"/>
  <c r="AI527" i="4"/>
  <c r="AH527" i="4"/>
  <c r="AG527" i="4"/>
  <c r="AF527" i="4"/>
  <c r="AE527" i="4"/>
  <c r="AD527" i="4"/>
  <c r="AC527" i="4"/>
  <c r="AB527" i="4"/>
  <c r="AA527" i="4"/>
  <c r="Z527" i="4"/>
  <c r="Y527" i="4"/>
  <c r="X527" i="4"/>
  <c r="W527" i="4"/>
  <c r="V527" i="4"/>
  <c r="U527" i="4"/>
  <c r="T527" i="4"/>
  <c r="AI526" i="4"/>
  <c r="AH526" i="4"/>
  <c r="AG526" i="4"/>
  <c r="AF526" i="4"/>
  <c r="AE526" i="4"/>
  <c r="AD526" i="4"/>
  <c r="AC526" i="4"/>
  <c r="AB526" i="4"/>
  <c r="AA526" i="4"/>
  <c r="Z526" i="4"/>
  <c r="Y526" i="4"/>
  <c r="X526" i="4"/>
  <c r="W526" i="4"/>
  <c r="V526" i="4"/>
  <c r="U526" i="4"/>
  <c r="T526" i="4"/>
  <c r="AI525" i="4"/>
  <c r="AH525" i="4"/>
  <c r="AG525" i="4"/>
  <c r="AF525" i="4"/>
  <c r="AE525" i="4"/>
  <c r="AD525" i="4"/>
  <c r="AC525" i="4"/>
  <c r="AB525" i="4"/>
  <c r="AA525" i="4"/>
  <c r="Z525" i="4"/>
  <c r="Y525" i="4"/>
  <c r="X525" i="4"/>
  <c r="W525" i="4"/>
  <c r="V525" i="4"/>
  <c r="U525" i="4"/>
  <c r="T525" i="4"/>
  <c r="AI524" i="4"/>
  <c r="AH524" i="4"/>
  <c r="AG524" i="4"/>
  <c r="AF524" i="4"/>
  <c r="AE524" i="4"/>
  <c r="AD524" i="4"/>
  <c r="AC524" i="4"/>
  <c r="AB524" i="4"/>
  <c r="AA524" i="4"/>
  <c r="Z524" i="4"/>
  <c r="Y524" i="4"/>
  <c r="X524" i="4"/>
  <c r="W524" i="4"/>
  <c r="V524" i="4"/>
  <c r="U524" i="4"/>
  <c r="T524" i="4"/>
  <c r="AI523" i="4"/>
  <c r="AH523" i="4"/>
  <c r="AG523" i="4"/>
  <c r="AF523" i="4"/>
  <c r="AE523" i="4"/>
  <c r="AD523" i="4"/>
  <c r="AC523" i="4"/>
  <c r="AB523" i="4"/>
  <c r="AA523" i="4"/>
  <c r="Z523" i="4"/>
  <c r="Y523" i="4"/>
  <c r="X523" i="4"/>
  <c r="W523" i="4"/>
  <c r="V523" i="4"/>
  <c r="U523" i="4"/>
  <c r="T523" i="4"/>
  <c r="AI522" i="4"/>
  <c r="AH522" i="4"/>
  <c r="AG522" i="4"/>
  <c r="AF522" i="4"/>
  <c r="AE522" i="4"/>
  <c r="AD522" i="4"/>
  <c r="AC522" i="4"/>
  <c r="AB522" i="4"/>
  <c r="AA522" i="4"/>
  <c r="Z522" i="4"/>
  <c r="Y522" i="4"/>
  <c r="X522" i="4"/>
  <c r="W522" i="4"/>
  <c r="V522" i="4"/>
  <c r="U522" i="4"/>
  <c r="T522" i="4"/>
  <c r="AI521" i="4"/>
  <c r="AH521" i="4"/>
  <c r="AG521" i="4"/>
  <c r="AF521" i="4"/>
  <c r="AE521" i="4"/>
  <c r="AD521" i="4"/>
  <c r="AC521" i="4"/>
  <c r="AB521" i="4"/>
  <c r="AA521" i="4"/>
  <c r="Z521" i="4"/>
  <c r="Y521" i="4"/>
  <c r="X521" i="4"/>
  <c r="W521" i="4"/>
  <c r="V521" i="4"/>
  <c r="U521" i="4"/>
  <c r="T521" i="4"/>
  <c r="AI520" i="4"/>
  <c r="AH520" i="4"/>
  <c r="AG520" i="4"/>
  <c r="AF520" i="4"/>
  <c r="AE520" i="4"/>
  <c r="AD520" i="4"/>
  <c r="AC520" i="4"/>
  <c r="AB520" i="4"/>
  <c r="AA520" i="4"/>
  <c r="Z520" i="4"/>
  <c r="Y520" i="4"/>
  <c r="X520" i="4"/>
  <c r="W520" i="4"/>
  <c r="V520" i="4"/>
  <c r="U520" i="4"/>
  <c r="T520" i="4"/>
  <c r="AI519" i="4"/>
  <c r="AH519" i="4"/>
  <c r="AG519" i="4"/>
  <c r="AF519" i="4"/>
  <c r="AE519" i="4"/>
  <c r="AD519" i="4"/>
  <c r="AC519" i="4"/>
  <c r="AB519" i="4"/>
  <c r="AA519" i="4"/>
  <c r="Z519" i="4"/>
  <c r="Y519" i="4"/>
  <c r="X519" i="4"/>
  <c r="W519" i="4"/>
  <c r="V519" i="4"/>
  <c r="U519" i="4"/>
  <c r="T519" i="4"/>
  <c r="AI518" i="4"/>
  <c r="AH518" i="4"/>
  <c r="AG518" i="4"/>
  <c r="AF518" i="4"/>
  <c r="AE518" i="4"/>
  <c r="AD518" i="4"/>
  <c r="AC518" i="4"/>
  <c r="AB518" i="4"/>
  <c r="AA518" i="4"/>
  <c r="Z518" i="4"/>
  <c r="Y518" i="4"/>
  <c r="X518" i="4"/>
  <c r="W518" i="4"/>
  <c r="V518" i="4"/>
  <c r="U518" i="4"/>
  <c r="T518" i="4"/>
  <c r="AI517" i="4"/>
  <c r="AH517" i="4"/>
  <c r="AG517" i="4"/>
  <c r="AF517" i="4"/>
  <c r="AE517" i="4"/>
  <c r="AD517" i="4"/>
  <c r="AC517" i="4"/>
  <c r="AB517" i="4"/>
  <c r="AA517" i="4"/>
  <c r="Z517" i="4"/>
  <c r="Y517" i="4"/>
  <c r="X517" i="4"/>
  <c r="W517" i="4"/>
  <c r="V517" i="4"/>
  <c r="U517" i="4"/>
  <c r="T517" i="4"/>
  <c r="AI516" i="4"/>
  <c r="AH516" i="4"/>
  <c r="AG516" i="4"/>
  <c r="AF516" i="4"/>
  <c r="AE516" i="4"/>
  <c r="AD516" i="4"/>
  <c r="AC516" i="4"/>
  <c r="AB516" i="4"/>
  <c r="AA516" i="4"/>
  <c r="Z516" i="4"/>
  <c r="Y516" i="4"/>
  <c r="X516" i="4"/>
  <c r="W516" i="4"/>
  <c r="V516" i="4"/>
  <c r="U516" i="4"/>
  <c r="T516" i="4"/>
  <c r="AI515" i="4"/>
  <c r="AH515" i="4"/>
  <c r="AG515" i="4"/>
  <c r="AF515" i="4"/>
  <c r="AE515" i="4"/>
  <c r="AD515" i="4"/>
  <c r="AC515" i="4"/>
  <c r="AB515" i="4"/>
  <c r="AA515" i="4"/>
  <c r="Z515" i="4"/>
  <c r="Y515" i="4"/>
  <c r="X515" i="4"/>
  <c r="W515" i="4"/>
  <c r="V515" i="4"/>
  <c r="U515" i="4"/>
  <c r="T515" i="4"/>
  <c r="AI514" i="4"/>
  <c r="AH514" i="4"/>
  <c r="AG514" i="4"/>
  <c r="AF514" i="4"/>
  <c r="AE514" i="4"/>
  <c r="AD514" i="4"/>
  <c r="AC514" i="4"/>
  <c r="AB514" i="4"/>
  <c r="AA514" i="4"/>
  <c r="Z514" i="4"/>
  <c r="Y514" i="4"/>
  <c r="X514" i="4"/>
  <c r="W514" i="4"/>
  <c r="V514" i="4"/>
  <c r="U514" i="4"/>
  <c r="T514" i="4"/>
  <c r="AI513" i="4"/>
  <c r="AH513" i="4"/>
  <c r="AG513" i="4"/>
  <c r="AF513" i="4"/>
  <c r="AE513" i="4"/>
  <c r="AD513" i="4"/>
  <c r="AC513" i="4"/>
  <c r="AB513" i="4"/>
  <c r="AA513" i="4"/>
  <c r="Z513" i="4"/>
  <c r="Y513" i="4"/>
  <c r="X513" i="4"/>
  <c r="W513" i="4"/>
  <c r="V513" i="4"/>
  <c r="U513" i="4"/>
  <c r="T513" i="4"/>
  <c r="AI512" i="4"/>
  <c r="AH512" i="4"/>
  <c r="AG512" i="4"/>
  <c r="AF512" i="4"/>
  <c r="AE512" i="4"/>
  <c r="AD512" i="4"/>
  <c r="AC512" i="4"/>
  <c r="AB512" i="4"/>
  <c r="AA512" i="4"/>
  <c r="Z512" i="4"/>
  <c r="Y512" i="4"/>
  <c r="X512" i="4"/>
  <c r="W512" i="4"/>
  <c r="V512" i="4"/>
  <c r="U512" i="4"/>
  <c r="T512" i="4"/>
  <c r="AI511" i="4"/>
  <c r="AH511" i="4"/>
  <c r="AG511" i="4"/>
  <c r="AF511" i="4"/>
  <c r="AE511" i="4"/>
  <c r="AD511" i="4"/>
  <c r="AC511" i="4"/>
  <c r="AB511" i="4"/>
  <c r="AA511" i="4"/>
  <c r="Z511" i="4"/>
  <c r="Y511" i="4"/>
  <c r="X511" i="4"/>
  <c r="W511" i="4"/>
  <c r="V511" i="4"/>
  <c r="U511" i="4"/>
  <c r="T511" i="4"/>
  <c r="AI510" i="4"/>
  <c r="AH510" i="4"/>
  <c r="AG510" i="4"/>
  <c r="AF510" i="4"/>
  <c r="AE510" i="4"/>
  <c r="AD510" i="4"/>
  <c r="AC510" i="4"/>
  <c r="AB510" i="4"/>
  <c r="AA510" i="4"/>
  <c r="Z510" i="4"/>
  <c r="Y510" i="4"/>
  <c r="X510" i="4"/>
  <c r="W510" i="4"/>
  <c r="V510" i="4"/>
  <c r="U510" i="4"/>
  <c r="T510" i="4"/>
  <c r="AI509" i="4"/>
  <c r="AH509" i="4"/>
  <c r="AG509" i="4"/>
  <c r="AF509" i="4"/>
  <c r="AE509" i="4"/>
  <c r="AD509" i="4"/>
  <c r="AC509" i="4"/>
  <c r="AB509" i="4"/>
  <c r="AA509" i="4"/>
  <c r="Z509" i="4"/>
  <c r="Y509" i="4"/>
  <c r="X509" i="4"/>
  <c r="W509" i="4"/>
  <c r="V509" i="4"/>
  <c r="U509" i="4"/>
  <c r="T509" i="4"/>
  <c r="AI508" i="4"/>
  <c r="AH508" i="4"/>
  <c r="AG508" i="4"/>
  <c r="AF508" i="4"/>
  <c r="AE508" i="4"/>
  <c r="AD508" i="4"/>
  <c r="AC508" i="4"/>
  <c r="AB508" i="4"/>
  <c r="AA508" i="4"/>
  <c r="Z508" i="4"/>
  <c r="Y508" i="4"/>
  <c r="X508" i="4"/>
  <c r="W508" i="4"/>
  <c r="V508" i="4"/>
  <c r="U508" i="4"/>
  <c r="T508" i="4"/>
  <c r="AI507" i="4"/>
  <c r="AH507" i="4"/>
  <c r="AG507" i="4"/>
  <c r="AF507" i="4"/>
  <c r="AE507" i="4"/>
  <c r="AD507" i="4"/>
  <c r="AC507" i="4"/>
  <c r="AB507" i="4"/>
  <c r="AA507" i="4"/>
  <c r="Z507" i="4"/>
  <c r="Y507" i="4"/>
  <c r="X507" i="4"/>
  <c r="W507" i="4"/>
  <c r="V507" i="4"/>
  <c r="U507" i="4"/>
  <c r="T507" i="4"/>
  <c r="AI506" i="4"/>
  <c r="AH506" i="4"/>
  <c r="AG506" i="4"/>
  <c r="AF506" i="4"/>
  <c r="AE506" i="4"/>
  <c r="AD506" i="4"/>
  <c r="AC506" i="4"/>
  <c r="AB506" i="4"/>
  <c r="AA506" i="4"/>
  <c r="Z506" i="4"/>
  <c r="Y506" i="4"/>
  <c r="X506" i="4"/>
  <c r="W506" i="4"/>
  <c r="V506" i="4"/>
  <c r="U506" i="4"/>
  <c r="T506" i="4"/>
  <c r="AI505" i="4"/>
  <c r="AH505" i="4"/>
  <c r="AG505" i="4"/>
  <c r="AF505" i="4"/>
  <c r="AE505" i="4"/>
  <c r="AD505" i="4"/>
  <c r="AC505" i="4"/>
  <c r="AB505" i="4"/>
  <c r="AA505" i="4"/>
  <c r="Z505" i="4"/>
  <c r="Y505" i="4"/>
  <c r="X505" i="4"/>
  <c r="W505" i="4"/>
  <c r="V505" i="4"/>
  <c r="U505" i="4"/>
  <c r="T505" i="4"/>
  <c r="AI504" i="4"/>
  <c r="AH504" i="4"/>
  <c r="AG504" i="4"/>
  <c r="AF504" i="4"/>
  <c r="AE504" i="4"/>
  <c r="AD504" i="4"/>
  <c r="AC504" i="4"/>
  <c r="AB504" i="4"/>
  <c r="AA504" i="4"/>
  <c r="Z504" i="4"/>
  <c r="Y504" i="4"/>
  <c r="X504" i="4"/>
  <c r="W504" i="4"/>
  <c r="V504" i="4"/>
  <c r="U504" i="4"/>
  <c r="T504" i="4"/>
  <c r="AI503" i="4"/>
  <c r="AH503" i="4"/>
  <c r="AG503" i="4"/>
  <c r="AF503" i="4"/>
  <c r="AE503" i="4"/>
  <c r="AD503" i="4"/>
  <c r="AC503" i="4"/>
  <c r="AB503" i="4"/>
  <c r="AA503" i="4"/>
  <c r="Z503" i="4"/>
  <c r="Y503" i="4"/>
  <c r="X503" i="4"/>
  <c r="W503" i="4"/>
  <c r="V503" i="4"/>
  <c r="U503" i="4"/>
  <c r="T503" i="4"/>
  <c r="AI502" i="4"/>
  <c r="AH502" i="4"/>
  <c r="AG502" i="4"/>
  <c r="AF502" i="4"/>
  <c r="AE502" i="4"/>
  <c r="AD502" i="4"/>
  <c r="AC502" i="4"/>
  <c r="AB502" i="4"/>
  <c r="AA502" i="4"/>
  <c r="Z502" i="4"/>
  <c r="Y502" i="4"/>
  <c r="X502" i="4"/>
  <c r="W502" i="4"/>
  <c r="V502" i="4"/>
  <c r="U502" i="4"/>
  <c r="T502" i="4"/>
  <c r="AI501" i="4"/>
  <c r="AH501" i="4"/>
  <c r="AG501" i="4"/>
  <c r="AF501" i="4"/>
  <c r="AE501" i="4"/>
  <c r="AD501" i="4"/>
  <c r="AC501" i="4"/>
  <c r="AB501" i="4"/>
  <c r="AA501" i="4"/>
  <c r="Z501" i="4"/>
  <c r="Y501" i="4"/>
  <c r="X501" i="4"/>
  <c r="W501" i="4"/>
  <c r="V501" i="4"/>
  <c r="U501" i="4"/>
  <c r="T501" i="4"/>
  <c r="AI500" i="4"/>
  <c r="AH500" i="4"/>
  <c r="AG500" i="4"/>
  <c r="AF500" i="4"/>
  <c r="AE500" i="4"/>
  <c r="AD500" i="4"/>
  <c r="AC500" i="4"/>
  <c r="AB500" i="4"/>
  <c r="AA500" i="4"/>
  <c r="Z500" i="4"/>
  <c r="Y500" i="4"/>
  <c r="X500" i="4"/>
  <c r="W500" i="4"/>
  <c r="V500" i="4"/>
  <c r="U500" i="4"/>
  <c r="T500" i="4"/>
  <c r="AI499" i="4"/>
  <c r="AH499" i="4"/>
  <c r="AG499" i="4"/>
  <c r="AF499" i="4"/>
  <c r="AE499" i="4"/>
  <c r="AD499" i="4"/>
  <c r="AC499" i="4"/>
  <c r="AB499" i="4"/>
  <c r="AA499" i="4"/>
  <c r="Z499" i="4"/>
  <c r="Y499" i="4"/>
  <c r="X499" i="4"/>
  <c r="W499" i="4"/>
  <c r="V499" i="4"/>
  <c r="U499" i="4"/>
  <c r="T499" i="4"/>
  <c r="AI498" i="4"/>
  <c r="AH498" i="4"/>
  <c r="AG498" i="4"/>
  <c r="AF498" i="4"/>
  <c r="AE498" i="4"/>
  <c r="AD498" i="4"/>
  <c r="AC498" i="4"/>
  <c r="AB498" i="4"/>
  <c r="AA498" i="4"/>
  <c r="Z498" i="4"/>
  <c r="Y498" i="4"/>
  <c r="X498" i="4"/>
  <c r="W498" i="4"/>
  <c r="V498" i="4"/>
  <c r="U498" i="4"/>
  <c r="T498" i="4"/>
  <c r="AI497" i="4"/>
  <c r="AH497" i="4"/>
  <c r="AG497" i="4"/>
  <c r="AF497" i="4"/>
  <c r="AE497" i="4"/>
  <c r="AD497" i="4"/>
  <c r="AC497" i="4"/>
  <c r="AB497" i="4"/>
  <c r="AA497" i="4"/>
  <c r="Z497" i="4"/>
  <c r="Y497" i="4"/>
  <c r="X497" i="4"/>
  <c r="W497" i="4"/>
  <c r="V497" i="4"/>
  <c r="U497" i="4"/>
  <c r="T497" i="4"/>
  <c r="AI496" i="4"/>
  <c r="AH496" i="4"/>
  <c r="AG496" i="4"/>
  <c r="AF496" i="4"/>
  <c r="AE496" i="4"/>
  <c r="AD496" i="4"/>
  <c r="AC496" i="4"/>
  <c r="AB496" i="4"/>
  <c r="AA496" i="4"/>
  <c r="Z496" i="4"/>
  <c r="Y496" i="4"/>
  <c r="X496" i="4"/>
  <c r="W496" i="4"/>
  <c r="V496" i="4"/>
  <c r="U496" i="4"/>
  <c r="T496" i="4"/>
  <c r="AI495" i="4"/>
  <c r="AH495" i="4"/>
  <c r="AG495" i="4"/>
  <c r="AF495" i="4"/>
  <c r="AE495" i="4"/>
  <c r="AD495" i="4"/>
  <c r="AC495" i="4"/>
  <c r="AB495" i="4"/>
  <c r="AA495" i="4"/>
  <c r="Z495" i="4"/>
  <c r="Y495" i="4"/>
  <c r="X495" i="4"/>
  <c r="W495" i="4"/>
  <c r="V495" i="4"/>
  <c r="U495" i="4"/>
  <c r="T495" i="4"/>
  <c r="AI494" i="4"/>
  <c r="AH494" i="4"/>
  <c r="AG494" i="4"/>
  <c r="AF494" i="4"/>
  <c r="AE494" i="4"/>
  <c r="AD494" i="4"/>
  <c r="AC494" i="4"/>
  <c r="AB494" i="4"/>
  <c r="AA494" i="4"/>
  <c r="Z494" i="4"/>
  <c r="Y494" i="4"/>
  <c r="X494" i="4"/>
  <c r="W494" i="4"/>
  <c r="V494" i="4"/>
  <c r="U494" i="4"/>
  <c r="T494" i="4"/>
  <c r="AI493" i="4"/>
  <c r="AH493" i="4"/>
  <c r="AG493" i="4"/>
  <c r="AF493" i="4"/>
  <c r="AE493" i="4"/>
  <c r="AD493" i="4"/>
  <c r="AC493" i="4"/>
  <c r="AB493" i="4"/>
  <c r="AA493" i="4"/>
  <c r="Z493" i="4"/>
  <c r="Y493" i="4"/>
  <c r="X493" i="4"/>
  <c r="W493" i="4"/>
  <c r="V493" i="4"/>
  <c r="U493" i="4"/>
  <c r="T493" i="4"/>
  <c r="AI492" i="4"/>
  <c r="AH492" i="4"/>
  <c r="AG492" i="4"/>
  <c r="AF492" i="4"/>
  <c r="AE492" i="4"/>
  <c r="AD492" i="4"/>
  <c r="AC492" i="4"/>
  <c r="AB492" i="4"/>
  <c r="AA492" i="4"/>
  <c r="Z492" i="4"/>
  <c r="Y492" i="4"/>
  <c r="X492" i="4"/>
  <c r="W492" i="4"/>
  <c r="V492" i="4"/>
  <c r="U492" i="4"/>
  <c r="T492" i="4"/>
  <c r="AI491" i="4"/>
  <c r="AH491" i="4"/>
  <c r="AG491" i="4"/>
  <c r="AF491" i="4"/>
  <c r="AE491" i="4"/>
  <c r="AD491" i="4"/>
  <c r="AC491" i="4"/>
  <c r="AB491" i="4"/>
  <c r="AA491" i="4"/>
  <c r="Z491" i="4"/>
  <c r="Y491" i="4"/>
  <c r="X491" i="4"/>
  <c r="W491" i="4"/>
  <c r="V491" i="4"/>
  <c r="U491" i="4"/>
  <c r="T491" i="4"/>
  <c r="AI490" i="4"/>
  <c r="AH490" i="4"/>
  <c r="AG490" i="4"/>
  <c r="AF490" i="4"/>
  <c r="AE490" i="4"/>
  <c r="AD490" i="4"/>
  <c r="AC490" i="4"/>
  <c r="AB490" i="4"/>
  <c r="AA490" i="4"/>
  <c r="Z490" i="4"/>
  <c r="Y490" i="4"/>
  <c r="X490" i="4"/>
  <c r="W490" i="4"/>
  <c r="V490" i="4"/>
  <c r="U490" i="4"/>
  <c r="T490" i="4"/>
  <c r="AI489" i="4"/>
  <c r="AH489" i="4"/>
  <c r="AG489" i="4"/>
  <c r="AF489" i="4"/>
  <c r="AE489" i="4"/>
  <c r="AD489" i="4"/>
  <c r="AC489" i="4"/>
  <c r="AB489" i="4"/>
  <c r="AA489" i="4"/>
  <c r="Z489" i="4"/>
  <c r="Y489" i="4"/>
  <c r="X489" i="4"/>
  <c r="W489" i="4"/>
  <c r="V489" i="4"/>
  <c r="U489" i="4"/>
  <c r="T489" i="4"/>
  <c r="AI488" i="4"/>
  <c r="AH488" i="4"/>
  <c r="AG488" i="4"/>
  <c r="AF488" i="4"/>
  <c r="AE488" i="4"/>
  <c r="AD488" i="4"/>
  <c r="AC488" i="4"/>
  <c r="AB488" i="4"/>
  <c r="AA488" i="4"/>
  <c r="Z488" i="4"/>
  <c r="Y488" i="4"/>
  <c r="X488" i="4"/>
  <c r="W488" i="4"/>
  <c r="V488" i="4"/>
  <c r="U488" i="4"/>
  <c r="T488" i="4"/>
  <c r="AI487" i="4"/>
  <c r="AH487" i="4"/>
  <c r="AG487" i="4"/>
  <c r="AF487" i="4"/>
  <c r="AE487" i="4"/>
  <c r="AD487" i="4"/>
  <c r="AC487" i="4"/>
  <c r="AB487" i="4"/>
  <c r="AA487" i="4"/>
  <c r="Z487" i="4"/>
  <c r="Y487" i="4"/>
  <c r="X487" i="4"/>
  <c r="W487" i="4"/>
  <c r="V487" i="4"/>
  <c r="U487" i="4"/>
  <c r="T487" i="4"/>
  <c r="AI486" i="4"/>
  <c r="AH486" i="4"/>
  <c r="AG486" i="4"/>
  <c r="AF486" i="4"/>
  <c r="AE486" i="4"/>
  <c r="AD486" i="4"/>
  <c r="AC486" i="4"/>
  <c r="AB486" i="4"/>
  <c r="AA486" i="4"/>
  <c r="Z486" i="4"/>
  <c r="Y486" i="4"/>
  <c r="X486" i="4"/>
  <c r="W486" i="4"/>
  <c r="V486" i="4"/>
  <c r="U486" i="4"/>
  <c r="T486" i="4"/>
  <c r="AI485" i="4"/>
  <c r="AH485" i="4"/>
  <c r="AG485" i="4"/>
  <c r="AF485" i="4"/>
  <c r="AE485" i="4"/>
  <c r="AD485" i="4"/>
  <c r="AC485" i="4"/>
  <c r="AB485" i="4"/>
  <c r="AA485" i="4"/>
  <c r="Z485" i="4"/>
  <c r="Y485" i="4"/>
  <c r="X485" i="4"/>
  <c r="W485" i="4"/>
  <c r="V485" i="4"/>
  <c r="U485" i="4"/>
  <c r="T485" i="4"/>
  <c r="AI484" i="4"/>
  <c r="AH484" i="4"/>
  <c r="AG484" i="4"/>
  <c r="AF484" i="4"/>
  <c r="AE484" i="4"/>
  <c r="AD484" i="4"/>
  <c r="AC484" i="4"/>
  <c r="AB484" i="4"/>
  <c r="AA484" i="4"/>
  <c r="Z484" i="4"/>
  <c r="Y484" i="4"/>
  <c r="X484" i="4"/>
  <c r="W484" i="4"/>
  <c r="V484" i="4"/>
  <c r="U484" i="4"/>
  <c r="T484" i="4"/>
  <c r="AI483" i="4"/>
  <c r="AH483" i="4"/>
  <c r="AG483" i="4"/>
  <c r="AF483" i="4"/>
  <c r="AE483" i="4"/>
  <c r="AD483" i="4"/>
  <c r="AC483" i="4"/>
  <c r="AB483" i="4"/>
  <c r="AA483" i="4"/>
  <c r="Z483" i="4"/>
  <c r="Y483" i="4"/>
  <c r="X483" i="4"/>
  <c r="W483" i="4"/>
  <c r="V483" i="4"/>
  <c r="U483" i="4"/>
  <c r="T483" i="4"/>
  <c r="AI482" i="4"/>
  <c r="AH482" i="4"/>
  <c r="AG482" i="4"/>
  <c r="AF482" i="4"/>
  <c r="AE482" i="4"/>
  <c r="AD482" i="4"/>
  <c r="AC482" i="4"/>
  <c r="AB482" i="4"/>
  <c r="AA482" i="4"/>
  <c r="Z482" i="4"/>
  <c r="Y482" i="4"/>
  <c r="X482" i="4"/>
  <c r="W482" i="4"/>
  <c r="V482" i="4"/>
  <c r="U482" i="4"/>
  <c r="T482" i="4"/>
  <c r="AI481" i="4"/>
  <c r="AH481" i="4"/>
  <c r="AG481" i="4"/>
  <c r="AF481" i="4"/>
  <c r="AE481" i="4"/>
  <c r="AD481" i="4"/>
  <c r="AC481" i="4"/>
  <c r="AB481" i="4"/>
  <c r="AA481" i="4"/>
  <c r="Z481" i="4"/>
  <c r="Y481" i="4"/>
  <c r="X481" i="4"/>
  <c r="W481" i="4"/>
  <c r="V481" i="4"/>
  <c r="U481" i="4"/>
  <c r="T481" i="4"/>
  <c r="AI480" i="4"/>
  <c r="AH480" i="4"/>
  <c r="AG480" i="4"/>
  <c r="AF480" i="4"/>
  <c r="AE480" i="4"/>
  <c r="AD480" i="4"/>
  <c r="AC480" i="4"/>
  <c r="AB480" i="4"/>
  <c r="AA480" i="4"/>
  <c r="Z480" i="4"/>
  <c r="Y480" i="4"/>
  <c r="X480" i="4"/>
  <c r="W480" i="4"/>
  <c r="V480" i="4"/>
  <c r="U480" i="4"/>
  <c r="T480" i="4"/>
  <c r="AI479" i="4"/>
  <c r="AH479" i="4"/>
  <c r="AG479" i="4"/>
  <c r="AF479" i="4"/>
  <c r="AE479" i="4"/>
  <c r="AD479" i="4"/>
  <c r="AC479" i="4"/>
  <c r="AB479" i="4"/>
  <c r="AA479" i="4"/>
  <c r="Z479" i="4"/>
  <c r="Y479" i="4"/>
  <c r="X479" i="4"/>
  <c r="W479" i="4"/>
  <c r="V479" i="4"/>
  <c r="U479" i="4"/>
  <c r="T479" i="4"/>
  <c r="AI478" i="4"/>
  <c r="AH478" i="4"/>
  <c r="AG478" i="4"/>
  <c r="AF478" i="4"/>
  <c r="AE478" i="4"/>
  <c r="AD478" i="4"/>
  <c r="AC478" i="4"/>
  <c r="AB478" i="4"/>
  <c r="AA478" i="4"/>
  <c r="Z478" i="4"/>
  <c r="Y478" i="4"/>
  <c r="X478" i="4"/>
  <c r="W478" i="4"/>
  <c r="V478" i="4"/>
  <c r="U478" i="4"/>
  <c r="T478" i="4"/>
  <c r="AI477" i="4"/>
  <c r="AH477" i="4"/>
  <c r="AG477" i="4"/>
  <c r="AF477" i="4"/>
  <c r="AE477" i="4"/>
  <c r="AD477" i="4"/>
  <c r="AC477" i="4"/>
  <c r="AB477" i="4"/>
  <c r="AA477" i="4"/>
  <c r="Z477" i="4"/>
  <c r="Y477" i="4"/>
  <c r="X477" i="4"/>
  <c r="W477" i="4"/>
  <c r="V477" i="4"/>
  <c r="U477" i="4"/>
  <c r="T477" i="4"/>
  <c r="AI476" i="4"/>
  <c r="AH476" i="4"/>
  <c r="AG476" i="4"/>
  <c r="AF476" i="4"/>
  <c r="AE476" i="4"/>
  <c r="AD476" i="4"/>
  <c r="AC476" i="4"/>
  <c r="AB476" i="4"/>
  <c r="AA476" i="4"/>
  <c r="Z476" i="4"/>
  <c r="Y476" i="4"/>
  <c r="X476" i="4"/>
  <c r="W476" i="4"/>
  <c r="V476" i="4"/>
  <c r="U476" i="4"/>
  <c r="T476" i="4"/>
  <c r="AI475" i="4"/>
  <c r="AH475" i="4"/>
  <c r="AG475" i="4"/>
  <c r="AF475" i="4"/>
  <c r="AE475" i="4"/>
  <c r="AD475" i="4"/>
  <c r="AC475" i="4"/>
  <c r="AB475" i="4"/>
  <c r="AA475" i="4"/>
  <c r="Z475" i="4"/>
  <c r="Y475" i="4"/>
  <c r="X475" i="4"/>
  <c r="W475" i="4"/>
  <c r="V475" i="4"/>
  <c r="U475" i="4"/>
  <c r="T475" i="4"/>
  <c r="AI474" i="4"/>
  <c r="AH474" i="4"/>
  <c r="AG474" i="4"/>
  <c r="AF474" i="4"/>
  <c r="AE474" i="4"/>
  <c r="AD474" i="4"/>
  <c r="AC474" i="4"/>
  <c r="AB474" i="4"/>
  <c r="AA474" i="4"/>
  <c r="Z474" i="4"/>
  <c r="Y474" i="4"/>
  <c r="X474" i="4"/>
  <c r="W474" i="4"/>
  <c r="V474" i="4"/>
  <c r="U474" i="4"/>
  <c r="T474" i="4"/>
  <c r="AI473" i="4"/>
  <c r="AH473" i="4"/>
  <c r="AG473" i="4"/>
  <c r="AF473" i="4"/>
  <c r="AE473" i="4"/>
  <c r="AD473" i="4"/>
  <c r="AC473" i="4"/>
  <c r="AB473" i="4"/>
  <c r="AA473" i="4"/>
  <c r="Z473" i="4"/>
  <c r="Y473" i="4"/>
  <c r="X473" i="4"/>
  <c r="W473" i="4"/>
  <c r="V473" i="4"/>
  <c r="U473" i="4"/>
  <c r="T473" i="4"/>
  <c r="AI472" i="4"/>
  <c r="AH472" i="4"/>
  <c r="AG472" i="4"/>
  <c r="AF472" i="4"/>
  <c r="AE472" i="4"/>
  <c r="AD472" i="4"/>
  <c r="AC472" i="4"/>
  <c r="AB472" i="4"/>
  <c r="AA472" i="4"/>
  <c r="Z472" i="4"/>
  <c r="Y472" i="4"/>
  <c r="X472" i="4"/>
  <c r="W472" i="4"/>
  <c r="V472" i="4"/>
  <c r="U472" i="4"/>
  <c r="T472" i="4"/>
  <c r="AI471" i="4"/>
  <c r="AH471" i="4"/>
  <c r="AG471" i="4"/>
  <c r="AF471" i="4"/>
  <c r="AE471" i="4"/>
  <c r="AD471" i="4"/>
  <c r="AC471" i="4"/>
  <c r="AB471" i="4"/>
  <c r="AA471" i="4"/>
  <c r="Z471" i="4"/>
  <c r="Y471" i="4"/>
  <c r="X471" i="4"/>
  <c r="W471" i="4"/>
  <c r="V471" i="4"/>
  <c r="U471" i="4"/>
  <c r="T471" i="4"/>
  <c r="AI470" i="4"/>
  <c r="AH470" i="4"/>
  <c r="AG470" i="4"/>
  <c r="AF470" i="4"/>
  <c r="AE470" i="4"/>
  <c r="AD470" i="4"/>
  <c r="AC470" i="4"/>
  <c r="AB470" i="4"/>
  <c r="AA470" i="4"/>
  <c r="Z470" i="4"/>
  <c r="Y470" i="4"/>
  <c r="X470" i="4"/>
  <c r="W470" i="4"/>
  <c r="V470" i="4"/>
  <c r="U470" i="4"/>
  <c r="T470" i="4"/>
  <c r="AI469" i="4"/>
  <c r="AH469" i="4"/>
  <c r="AG469" i="4"/>
  <c r="AF469" i="4"/>
  <c r="AE469" i="4"/>
  <c r="AD469" i="4"/>
  <c r="AC469" i="4"/>
  <c r="AB469" i="4"/>
  <c r="AA469" i="4"/>
  <c r="Z469" i="4"/>
  <c r="Y469" i="4"/>
  <c r="X469" i="4"/>
  <c r="W469" i="4"/>
  <c r="V469" i="4"/>
  <c r="U469" i="4"/>
  <c r="T469" i="4"/>
  <c r="AI468" i="4"/>
  <c r="AH468" i="4"/>
  <c r="AG468" i="4"/>
  <c r="AF468" i="4"/>
  <c r="AE468" i="4"/>
  <c r="AD468" i="4"/>
  <c r="AC468" i="4"/>
  <c r="AB468" i="4"/>
  <c r="AA468" i="4"/>
  <c r="Z468" i="4"/>
  <c r="Y468" i="4"/>
  <c r="X468" i="4"/>
  <c r="W468" i="4"/>
  <c r="V468" i="4"/>
  <c r="U468" i="4"/>
  <c r="T468" i="4"/>
  <c r="AI467" i="4"/>
  <c r="AH467" i="4"/>
  <c r="AG467" i="4"/>
  <c r="AF467" i="4"/>
  <c r="AE467" i="4"/>
  <c r="AD467" i="4"/>
  <c r="AC467" i="4"/>
  <c r="AB467" i="4"/>
  <c r="AA467" i="4"/>
  <c r="Z467" i="4"/>
  <c r="Y467" i="4"/>
  <c r="X467" i="4"/>
  <c r="W467" i="4"/>
  <c r="V467" i="4"/>
  <c r="U467" i="4"/>
  <c r="T467" i="4"/>
  <c r="AI466" i="4"/>
  <c r="AH466" i="4"/>
  <c r="AG466" i="4"/>
  <c r="AF466" i="4"/>
  <c r="AE466" i="4"/>
  <c r="AD466" i="4"/>
  <c r="AC466" i="4"/>
  <c r="AB466" i="4"/>
  <c r="AA466" i="4"/>
  <c r="Z466" i="4"/>
  <c r="Y466" i="4"/>
  <c r="X466" i="4"/>
  <c r="W466" i="4"/>
  <c r="V466" i="4"/>
  <c r="U466" i="4"/>
  <c r="T466" i="4"/>
  <c r="AI465" i="4"/>
  <c r="AH465" i="4"/>
  <c r="AG465" i="4"/>
  <c r="AF465" i="4"/>
  <c r="AE465" i="4"/>
  <c r="AD465" i="4"/>
  <c r="AC465" i="4"/>
  <c r="AB465" i="4"/>
  <c r="AA465" i="4"/>
  <c r="Z465" i="4"/>
  <c r="Y465" i="4"/>
  <c r="X465" i="4"/>
  <c r="W465" i="4"/>
  <c r="V465" i="4"/>
  <c r="U465" i="4"/>
  <c r="T465" i="4"/>
  <c r="AI464" i="4"/>
  <c r="AH464" i="4"/>
  <c r="AG464" i="4"/>
  <c r="AF464" i="4"/>
  <c r="AE464" i="4"/>
  <c r="AD464" i="4"/>
  <c r="AC464" i="4"/>
  <c r="AB464" i="4"/>
  <c r="AA464" i="4"/>
  <c r="Z464" i="4"/>
  <c r="Y464" i="4"/>
  <c r="X464" i="4"/>
  <c r="W464" i="4"/>
  <c r="V464" i="4"/>
  <c r="U464" i="4"/>
  <c r="T464" i="4"/>
  <c r="AI463" i="4"/>
  <c r="AH463" i="4"/>
  <c r="AG463" i="4"/>
  <c r="AF463" i="4"/>
  <c r="AE463" i="4"/>
  <c r="AD463" i="4"/>
  <c r="AC463" i="4"/>
  <c r="AB463" i="4"/>
  <c r="AA463" i="4"/>
  <c r="Z463" i="4"/>
  <c r="Y463" i="4"/>
  <c r="X463" i="4"/>
  <c r="W463" i="4"/>
  <c r="V463" i="4"/>
  <c r="U463" i="4"/>
  <c r="T463" i="4"/>
  <c r="AI462" i="4"/>
  <c r="AH462" i="4"/>
  <c r="AG462" i="4"/>
  <c r="AF462" i="4"/>
  <c r="AE462" i="4"/>
  <c r="AD462" i="4"/>
  <c r="AC462" i="4"/>
  <c r="AB462" i="4"/>
  <c r="AA462" i="4"/>
  <c r="Z462" i="4"/>
  <c r="Y462" i="4"/>
  <c r="X462" i="4"/>
  <c r="W462" i="4"/>
  <c r="V462" i="4"/>
  <c r="U462" i="4"/>
  <c r="T462" i="4"/>
  <c r="AI461" i="4"/>
  <c r="AH461" i="4"/>
  <c r="AG461" i="4"/>
  <c r="AF461" i="4"/>
  <c r="AE461" i="4"/>
  <c r="AD461" i="4"/>
  <c r="AC461" i="4"/>
  <c r="AB461" i="4"/>
  <c r="AA461" i="4"/>
  <c r="Z461" i="4"/>
  <c r="Y461" i="4"/>
  <c r="X461" i="4"/>
  <c r="W461" i="4"/>
  <c r="V461" i="4"/>
  <c r="U461" i="4"/>
  <c r="T461" i="4"/>
  <c r="AI460" i="4"/>
  <c r="AH460" i="4"/>
  <c r="AG460" i="4"/>
  <c r="AF460" i="4"/>
  <c r="AE460" i="4"/>
  <c r="AD460" i="4"/>
  <c r="AC460" i="4"/>
  <c r="AB460" i="4"/>
  <c r="AA460" i="4"/>
  <c r="Z460" i="4"/>
  <c r="Y460" i="4"/>
  <c r="X460" i="4"/>
  <c r="W460" i="4"/>
  <c r="V460" i="4"/>
  <c r="U460" i="4"/>
  <c r="T460" i="4"/>
  <c r="AI459" i="4"/>
  <c r="AH459" i="4"/>
  <c r="AG459" i="4"/>
  <c r="AF459" i="4"/>
  <c r="AE459" i="4"/>
  <c r="AD459" i="4"/>
  <c r="AC459" i="4"/>
  <c r="AB459" i="4"/>
  <c r="AA459" i="4"/>
  <c r="Z459" i="4"/>
  <c r="Y459" i="4"/>
  <c r="X459" i="4"/>
  <c r="W459" i="4"/>
  <c r="V459" i="4"/>
  <c r="U459" i="4"/>
  <c r="T459" i="4"/>
  <c r="AI458" i="4"/>
  <c r="AH458" i="4"/>
  <c r="AG458" i="4"/>
  <c r="AF458" i="4"/>
  <c r="AE458" i="4"/>
  <c r="AD458" i="4"/>
  <c r="AC458" i="4"/>
  <c r="AB458" i="4"/>
  <c r="AA458" i="4"/>
  <c r="Z458" i="4"/>
  <c r="Y458" i="4"/>
  <c r="X458" i="4"/>
  <c r="W458" i="4"/>
  <c r="V458" i="4"/>
  <c r="U458" i="4"/>
  <c r="T458" i="4"/>
  <c r="AI457" i="4"/>
  <c r="AH457" i="4"/>
  <c r="AG457" i="4"/>
  <c r="AF457" i="4"/>
  <c r="AE457" i="4"/>
  <c r="AD457" i="4"/>
  <c r="AC457" i="4"/>
  <c r="AB457" i="4"/>
  <c r="AA457" i="4"/>
  <c r="Z457" i="4"/>
  <c r="Y457" i="4"/>
  <c r="X457" i="4"/>
  <c r="W457" i="4"/>
  <c r="V457" i="4"/>
  <c r="U457" i="4"/>
  <c r="T457" i="4"/>
  <c r="AI456" i="4"/>
  <c r="AH456" i="4"/>
  <c r="AG456" i="4"/>
  <c r="AF456" i="4"/>
  <c r="AE456" i="4"/>
  <c r="AD456" i="4"/>
  <c r="AC456" i="4"/>
  <c r="AB456" i="4"/>
  <c r="AA456" i="4"/>
  <c r="Z456" i="4"/>
  <c r="Y456" i="4"/>
  <c r="X456" i="4"/>
  <c r="W456" i="4"/>
  <c r="V456" i="4"/>
  <c r="U456" i="4"/>
  <c r="T456" i="4"/>
  <c r="AI455" i="4"/>
  <c r="AH455" i="4"/>
  <c r="AG455" i="4"/>
  <c r="AF455" i="4"/>
  <c r="AE455" i="4"/>
  <c r="AD455" i="4"/>
  <c r="AC455" i="4"/>
  <c r="AB455" i="4"/>
  <c r="AA455" i="4"/>
  <c r="Z455" i="4"/>
  <c r="Y455" i="4"/>
  <c r="X455" i="4"/>
  <c r="W455" i="4"/>
  <c r="V455" i="4"/>
  <c r="U455" i="4"/>
  <c r="T455" i="4"/>
  <c r="AI454" i="4"/>
  <c r="AH454" i="4"/>
  <c r="AG454" i="4"/>
  <c r="AF454" i="4"/>
  <c r="AE454" i="4"/>
  <c r="AD454" i="4"/>
  <c r="AC454" i="4"/>
  <c r="AB454" i="4"/>
  <c r="AA454" i="4"/>
  <c r="Z454" i="4"/>
  <c r="Y454" i="4"/>
  <c r="X454" i="4"/>
  <c r="W454" i="4"/>
  <c r="V454" i="4"/>
  <c r="U454" i="4"/>
  <c r="T454" i="4"/>
  <c r="AI453" i="4"/>
  <c r="AH453" i="4"/>
  <c r="AG453" i="4"/>
  <c r="AF453" i="4"/>
  <c r="AE453" i="4"/>
  <c r="AD453" i="4"/>
  <c r="AC453" i="4"/>
  <c r="AB453" i="4"/>
  <c r="AA453" i="4"/>
  <c r="Z453" i="4"/>
  <c r="Y453" i="4"/>
  <c r="X453" i="4"/>
  <c r="W453" i="4"/>
  <c r="V453" i="4"/>
  <c r="U453" i="4"/>
  <c r="T453" i="4"/>
  <c r="AI452" i="4"/>
  <c r="AH452" i="4"/>
  <c r="AG452" i="4"/>
  <c r="AF452" i="4"/>
  <c r="AE452" i="4"/>
  <c r="AD452" i="4"/>
  <c r="AC452" i="4"/>
  <c r="AB452" i="4"/>
  <c r="AA452" i="4"/>
  <c r="Z452" i="4"/>
  <c r="Y452" i="4"/>
  <c r="X452" i="4"/>
  <c r="W452" i="4"/>
  <c r="V452" i="4"/>
  <c r="U452" i="4"/>
  <c r="T452" i="4"/>
  <c r="AI451" i="4"/>
  <c r="AH451" i="4"/>
  <c r="AG451" i="4"/>
  <c r="AF451" i="4"/>
  <c r="AE451" i="4"/>
  <c r="AD451" i="4"/>
  <c r="AC451" i="4"/>
  <c r="AB451" i="4"/>
  <c r="AA451" i="4"/>
  <c r="Z451" i="4"/>
  <c r="Y451" i="4"/>
  <c r="X451" i="4"/>
  <c r="W451" i="4"/>
  <c r="V451" i="4"/>
  <c r="U451" i="4"/>
  <c r="T451" i="4"/>
  <c r="AI450" i="4"/>
  <c r="AH450" i="4"/>
  <c r="AG450" i="4"/>
  <c r="AF450" i="4"/>
  <c r="AE450" i="4"/>
  <c r="AD450" i="4"/>
  <c r="AC450" i="4"/>
  <c r="AB450" i="4"/>
  <c r="AA450" i="4"/>
  <c r="Z450" i="4"/>
  <c r="Y450" i="4"/>
  <c r="X450" i="4"/>
  <c r="W450" i="4"/>
  <c r="V450" i="4"/>
  <c r="U450" i="4"/>
  <c r="T450" i="4"/>
  <c r="AI449" i="4"/>
  <c r="AH449" i="4"/>
  <c r="AG449" i="4"/>
  <c r="AF449" i="4"/>
  <c r="AE449" i="4"/>
  <c r="AD449" i="4"/>
  <c r="AC449" i="4"/>
  <c r="AB449" i="4"/>
  <c r="AA449" i="4"/>
  <c r="Z449" i="4"/>
  <c r="Y449" i="4"/>
  <c r="X449" i="4"/>
  <c r="W449" i="4"/>
  <c r="V449" i="4"/>
  <c r="U449" i="4"/>
  <c r="T449" i="4"/>
  <c r="AI448" i="4"/>
  <c r="AH448" i="4"/>
  <c r="AG448" i="4"/>
  <c r="AF448" i="4"/>
  <c r="AE448" i="4"/>
  <c r="AD448" i="4"/>
  <c r="AC448" i="4"/>
  <c r="AB448" i="4"/>
  <c r="AA448" i="4"/>
  <c r="Z448" i="4"/>
  <c r="Y448" i="4"/>
  <c r="X448" i="4"/>
  <c r="W448" i="4"/>
  <c r="V448" i="4"/>
  <c r="U448" i="4"/>
  <c r="T448" i="4"/>
  <c r="AI447" i="4"/>
  <c r="AH447" i="4"/>
  <c r="AG447" i="4"/>
  <c r="AF447" i="4"/>
  <c r="AE447" i="4"/>
  <c r="AD447" i="4"/>
  <c r="AC447" i="4"/>
  <c r="AB447" i="4"/>
  <c r="AA447" i="4"/>
  <c r="Z447" i="4"/>
  <c r="Y447" i="4"/>
  <c r="X447" i="4"/>
  <c r="W447" i="4"/>
  <c r="V447" i="4"/>
  <c r="U447" i="4"/>
  <c r="T447" i="4"/>
  <c r="AI446" i="4"/>
  <c r="AH446" i="4"/>
  <c r="AG446" i="4"/>
  <c r="AF446" i="4"/>
  <c r="AE446" i="4"/>
  <c r="AD446" i="4"/>
  <c r="AC446" i="4"/>
  <c r="AB446" i="4"/>
  <c r="AA446" i="4"/>
  <c r="Z446" i="4"/>
  <c r="Y446" i="4"/>
  <c r="X446" i="4"/>
  <c r="W446" i="4"/>
  <c r="V446" i="4"/>
  <c r="U446" i="4"/>
  <c r="T446" i="4"/>
  <c r="AI445" i="4"/>
  <c r="AH445" i="4"/>
  <c r="AG445" i="4"/>
  <c r="AF445" i="4"/>
  <c r="AE445" i="4"/>
  <c r="AD445" i="4"/>
  <c r="AC445" i="4"/>
  <c r="AB445" i="4"/>
  <c r="AA445" i="4"/>
  <c r="Z445" i="4"/>
  <c r="Y445" i="4"/>
  <c r="X445" i="4"/>
  <c r="W445" i="4"/>
  <c r="V445" i="4"/>
  <c r="U445" i="4"/>
  <c r="T445" i="4"/>
  <c r="AI444" i="4"/>
  <c r="AH444" i="4"/>
  <c r="AG444" i="4"/>
  <c r="AF444" i="4"/>
  <c r="AE444" i="4"/>
  <c r="AD444" i="4"/>
  <c r="AC444" i="4"/>
  <c r="AB444" i="4"/>
  <c r="AA444" i="4"/>
  <c r="Z444" i="4"/>
  <c r="Y444" i="4"/>
  <c r="X444" i="4"/>
  <c r="W444" i="4"/>
  <c r="V444" i="4"/>
  <c r="U444" i="4"/>
  <c r="T444" i="4"/>
  <c r="AI443" i="4"/>
  <c r="AH443" i="4"/>
  <c r="AG443" i="4"/>
  <c r="AF443" i="4"/>
  <c r="AE443" i="4"/>
  <c r="AD443" i="4"/>
  <c r="AC443" i="4"/>
  <c r="AB443" i="4"/>
  <c r="AA443" i="4"/>
  <c r="Z443" i="4"/>
  <c r="Y443" i="4"/>
  <c r="X443" i="4"/>
  <c r="W443" i="4"/>
  <c r="V443" i="4"/>
  <c r="U443" i="4"/>
  <c r="T443" i="4"/>
  <c r="AI442" i="4"/>
  <c r="AH442" i="4"/>
  <c r="AG442" i="4"/>
  <c r="AF442" i="4"/>
  <c r="AE442" i="4"/>
  <c r="AD442" i="4"/>
  <c r="AC442" i="4"/>
  <c r="AB442" i="4"/>
  <c r="AA442" i="4"/>
  <c r="Z442" i="4"/>
  <c r="Y442" i="4"/>
  <c r="X442" i="4"/>
  <c r="W442" i="4"/>
  <c r="V442" i="4"/>
  <c r="U442" i="4"/>
  <c r="T442" i="4"/>
  <c r="AI441" i="4"/>
  <c r="AH441" i="4"/>
  <c r="AG441" i="4"/>
  <c r="AF441" i="4"/>
  <c r="AE441" i="4"/>
  <c r="AD441" i="4"/>
  <c r="AC441" i="4"/>
  <c r="AB441" i="4"/>
  <c r="AA441" i="4"/>
  <c r="Z441" i="4"/>
  <c r="Y441" i="4"/>
  <c r="X441" i="4"/>
  <c r="W441" i="4"/>
  <c r="V441" i="4"/>
  <c r="U441" i="4"/>
  <c r="T441" i="4"/>
  <c r="AI440" i="4"/>
  <c r="AH440" i="4"/>
  <c r="AG440" i="4"/>
  <c r="AF440" i="4"/>
  <c r="AE440" i="4"/>
  <c r="AD440" i="4"/>
  <c r="AC440" i="4"/>
  <c r="AB440" i="4"/>
  <c r="AA440" i="4"/>
  <c r="Z440" i="4"/>
  <c r="Y440" i="4"/>
  <c r="X440" i="4"/>
  <c r="W440" i="4"/>
  <c r="V440" i="4"/>
  <c r="U440" i="4"/>
  <c r="T440" i="4"/>
  <c r="AI439" i="4"/>
  <c r="AH439" i="4"/>
  <c r="AG439" i="4"/>
  <c r="AF439" i="4"/>
  <c r="AE439" i="4"/>
  <c r="AD439" i="4"/>
  <c r="AC439" i="4"/>
  <c r="AB439" i="4"/>
  <c r="AA439" i="4"/>
  <c r="Z439" i="4"/>
  <c r="Y439" i="4"/>
  <c r="X439" i="4"/>
  <c r="W439" i="4"/>
  <c r="V439" i="4"/>
  <c r="U439" i="4"/>
  <c r="T439" i="4"/>
  <c r="AI438" i="4"/>
  <c r="AH438" i="4"/>
  <c r="AG438" i="4"/>
  <c r="AF438" i="4"/>
  <c r="AE438" i="4"/>
  <c r="AD438" i="4"/>
  <c r="AC438" i="4"/>
  <c r="AB438" i="4"/>
  <c r="AA438" i="4"/>
  <c r="Z438" i="4"/>
  <c r="Y438" i="4"/>
  <c r="X438" i="4"/>
  <c r="W438" i="4"/>
  <c r="V438" i="4"/>
  <c r="U438" i="4"/>
  <c r="T438" i="4"/>
  <c r="AI437" i="4"/>
  <c r="AH437" i="4"/>
  <c r="AG437" i="4"/>
  <c r="AF437" i="4"/>
  <c r="AE437" i="4"/>
  <c r="AD437" i="4"/>
  <c r="AC437" i="4"/>
  <c r="AB437" i="4"/>
  <c r="AA437" i="4"/>
  <c r="Z437" i="4"/>
  <c r="Y437" i="4"/>
  <c r="X437" i="4"/>
  <c r="W437" i="4"/>
  <c r="V437" i="4"/>
  <c r="U437" i="4"/>
  <c r="T437" i="4"/>
  <c r="AI436" i="4"/>
  <c r="AH436" i="4"/>
  <c r="AG436" i="4"/>
  <c r="AF436" i="4"/>
  <c r="AE436" i="4"/>
  <c r="AD436" i="4"/>
  <c r="AC436" i="4"/>
  <c r="AB436" i="4"/>
  <c r="AA436" i="4"/>
  <c r="Z436" i="4"/>
  <c r="Y436" i="4"/>
  <c r="X436" i="4"/>
  <c r="W436" i="4"/>
  <c r="V436" i="4"/>
  <c r="U436" i="4"/>
  <c r="T436" i="4"/>
  <c r="AI435" i="4"/>
  <c r="AH435" i="4"/>
  <c r="AG435" i="4"/>
  <c r="AF435" i="4"/>
  <c r="AE435" i="4"/>
  <c r="AD435" i="4"/>
  <c r="AC435" i="4"/>
  <c r="AB435" i="4"/>
  <c r="AA435" i="4"/>
  <c r="Z435" i="4"/>
  <c r="Y435" i="4"/>
  <c r="X435" i="4"/>
  <c r="W435" i="4"/>
  <c r="V435" i="4"/>
  <c r="U435" i="4"/>
  <c r="T435" i="4"/>
  <c r="AI434" i="4"/>
  <c r="AH434" i="4"/>
  <c r="AG434" i="4"/>
  <c r="AF434" i="4"/>
  <c r="AE434" i="4"/>
  <c r="AD434" i="4"/>
  <c r="AC434" i="4"/>
  <c r="AB434" i="4"/>
  <c r="AA434" i="4"/>
  <c r="Z434" i="4"/>
  <c r="Y434" i="4"/>
  <c r="X434" i="4"/>
  <c r="W434" i="4"/>
  <c r="V434" i="4"/>
  <c r="U434" i="4"/>
  <c r="T434" i="4"/>
  <c r="AI433" i="4"/>
  <c r="AH433" i="4"/>
  <c r="AG433" i="4"/>
  <c r="AF433" i="4"/>
  <c r="AE433" i="4"/>
  <c r="AD433" i="4"/>
  <c r="AC433" i="4"/>
  <c r="AB433" i="4"/>
  <c r="AA433" i="4"/>
  <c r="Z433" i="4"/>
  <c r="Y433" i="4"/>
  <c r="X433" i="4"/>
  <c r="W433" i="4"/>
  <c r="V433" i="4"/>
  <c r="U433" i="4"/>
  <c r="T433" i="4"/>
  <c r="AI432" i="4"/>
  <c r="AH432" i="4"/>
  <c r="AG432" i="4"/>
  <c r="AF432" i="4"/>
  <c r="AE432" i="4"/>
  <c r="AD432" i="4"/>
  <c r="AC432" i="4"/>
  <c r="AB432" i="4"/>
  <c r="AA432" i="4"/>
  <c r="Z432" i="4"/>
  <c r="Y432" i="4"/>
  <c r="X432" i="4"/>
  <c r="W432" i="4"/>
  <c r="V432" i="4"/>
  <c r="U432" i="4"/>
  <c r="T432" i="4"/>
  <c r="AI431" i="4"/>
  <c r="AH431" i="4"/>
  <c r="AG431" i="4"/>
  <c r="AF431" i="4"/>
  <c r="AE431" i="4"/>
  <c r="AD431" i="4"/>
  <c r="AC431" i="4"/>
  <c r="AB431" i="4"/>
  <c r="AA431" i="4"/>
  <c r="Z431" i="4"/>
  <c r="Y431" i="4"/>
  <c r="X431" i="4"/>
  <c r="W431" i="4"/>
  <c r="V431" i="4"/>
  <c r="U431" i="4"/>
  <c r="T431" i="4"/>
  <c r="AI430" i="4"/>
  <c r="AH430" i="4"/>
  <c r="AG430" i="4"/>
  <c r="AF430" i="4"/>
  <c r="AE430" i="4"/>
  <c r="AD430" i="4"/>
  <c r="AC430" i="4"/>
  <c r="AB430" i="4"/>
  <c r="AA430" i="4"/>
  <c r="Z430" i="4"/>
  <c r="Y430" i="4"/>
  <c r="X430" i="4"/>
  <c r="W430" i="4"/>
  <c r="V430" i="4"/>
  <c r="U430" i="4"/>
  <c r="T430" i="4"/>
  <c r="AI429" i="4"/>
  <c r="AH429" i="4"/>
  <c r="AG429" i="4"/>
  <c r="AF429" i="4"/>
  <c r="AE429" i="4"/>
  <c r="AD429" i="4"/>
  <c r="AC429" i="4"/>
  <c r="AB429" i="4"/>
  <c r="AA429" i="4"/>
  <c r="Z429" i="4"/>
  <c r="Y429" i="4"/>
  <c r="X429" i="4"/>
  <c r="W429" i="4"/>
  <c r="V429" i="4"/>
  <c r="U429" i="4"/>
  <c r="T429" i="4"/>
  <c r="AI428" i="4"/>
  <c r="AH428" i="4"/>
  <c r="AG428" i="4"/>
  <c r="AF428" i="4"/>
  <c r="AE428" i="4"/>
  <c r="AD428" i="4"/>
  <c r="AC428" i="4"/>
  <c r="AB428" i="4"/>
  <c r="AA428" i="4"/>
  <c r="Z428" i="4"/>
  <c r="Y428" i="4"/>
  <c r="X428" i="4"/>
  <c r="W428" i="4"/>
  <c r="V428" i="4"/>
  <c r="U428" i="4"/>
  <c r="T428" i="4"/>
  <c r="AI427" i="4"/>
  <c r="AH427" i="4"/>
  <c r="AG427" i="4"/>
  <c r="AF427" i="4"/>
  <c r="AE427" i="4"/>
  <c r="AD427" i="4"/>
  <c r="AC427" i="4"/>
  <c r="AB427" i="4"/>
  <c r="AA427" i="4"/>
  <c r="Z427" i="4"/>
  <c r="Y427" i="4"/>
  <c r="X427" i="4"/>
  <c r="W427" i="4"/>
  <c r="V427" i="4"/>
  <c r="U427" i="4"/>
  <c r="T427" i="4"/>
  <c r="AI426" i="4"/>
  <c r="AH426" i="4"/>
  <c r="AG426" i="4"/>
  <c r="AF426" i="4"/>
  <c r="AE426" i="4"/>
  <c r="AD426" i="4"/>
  <c r="AC426" i="4"/>
  <c r="AB426" i="4"/>
  <c r="AA426" i="4"/>
  <c r="Z426" i="4"/>
  <c r="Y426" i="4"/>
  <c r="X426" i="4"/>
  <c r="W426" i="4"/>
  <c r="V426" i="4"/>
  <c r="U426" i="4"/>
  <c r="T426" i="4"/>
  <c r="AI425" i="4"/>
  <c r="AH425" i="4"/>
  <c r="AG425" i="4"/>
  <c r="AF425" i="4"/>
  <c r="AE425" i="4"/>
  <c r="AD425" i="4"/>
  <c r="AC425" i="4"/>
  <c r="AB425" i="4"/>
  <c r="AA425" i="4"/>
  <c r="Z425" i="4"/>
  <c r="Y425" i="4"/>
  <c r="X425" i="4"/>
  <c r="W425" i="4"/>
  <c r="V425" i="4"/>
  <c r="U425" i="4"/>
  <c r="T425" i="4"/>
  <c r="AI424" i="4"/>
  <c r="AH424" i="4"/>
  <c r="AG424" i="4"/>
  <c r="AF424" i="4"/>
  <c r="AE424" i="4"/>
  <c r="AD424" i="4"/>
  <c r="AC424" i="4"/>
  <c r="AB424" i="4"/>
  <c r="AA424" i="4"/>
  <c r="Z424" i="4"/>
  <c r="Y424" i="4"/>
  <c r="X424" i="4"/>
  <c r="W424" i="4"/>
  <c r="V424" i="4"/>
  <c r="U424" i="4"/>
  <c r="T424" i="4"/>
  <c r="AI423" i="4"/>
  <c r="AH423" i="4"/>
  <c r="AG423" i="4"/>
  <c r="AF423" i="4"/>
  <c r="AE423" i="4"/>
  <c r="AD423" i="4"/>
  <c r="AC423" i="4"/>
  <c r="AB423" i="4"/>
  <c r="AA423" i="4"/>
  <c r="Z423" i="4"/>
  <c r="Y423" i="4"/>
  <c r="X423" i="4"/>
  <c r="W423" i="4"/>
  <c r="V423" i="4"/>
  <c r="U423" i="4"/>
  <c r="T423" i="4"/>
  <c r="AI422" i="4"/>
  <c r="AH422" i="4"/>
  <c r="AG422" i="4"/>
  <c r="AF422" i="4"/>
  <c r="AE422" i="4"/>
  <c r="AD422" i="4"/>
  <c r="AC422" i="4"/>
  <c r="AB422" i="4"/>
  <c r="AA422" i="4"/>
  <c r="Z422" i="4"/>
  <c r="Y422" i="4"/>
  <c r="X422" i="4"/>
  <c r="W422" i="4"/>
  <c r="V422" i="4"/>
  <c r="U422" i="4"/>
  <c r="T422" i="4"/>
  <c r="AI421" i="4"/>
  <c r="AH421" i="4"/>
  <c r="AG421" i="4"/>
  <c r="AF421" i="4"/>
  <c r="AE421" i="4"/>
  <c r="AD421" i="4"/>
  <c r="AC421" i="4"/>
  <c r="AB421" i="4"/>
  <c r="AA421" i="4"/>
  <c r="Z421" i="4"/>
  <c r="Y421" i="4"/>
  <c r="X421" i="4"/>
  <c r="W421" i="4"/>
  <c r="V421" i="4"/>
  <c r="U421" i="4"/>
  <c r="T421" i="4"/>
  <c r="AI420" i="4"/>
  <c r="AH420" i="4"/>
  <c r="AG420" i="4"/>
  <c r="AF420" i="4"/>
  <c r="AE420" i="4"/>
  <c r="AD420" i="4"/>
  <c r="AC420" i="4"/>
  <c r="AB420" i="4"/>
  <c r="AA420" i="4"/>
  <c r="Z420" i="4"/>
  <c r="Y420" i="4"/>
  <c r="X420" i="4"/>
  <c r="W420" i="4"/>
  <c r="V420" i="4"/>
  <c r="U420" i="4"/>
  <c r="T420" i="4"/>
  <c r="AI419" i="4"/>
  <c r="AH419" i="4"/>
  <c r="AG419" i="4"/>
  <c r="AF419" i="4"/>
  <c r="AE419" i="4"/>
  <c r="AD419" i="4"/>
  <c r="AC419" i="4"/>
  <c r="AB419" i="4"/>
  <c r="AA419" i="4"/>
  <c r="Z419" i="4"/>
  <c r="Y419" i="4"/>
  <c r="X419" i="4"/>
  <c r="W419" i="4"/>
  <c r="V419" i="4"/>
  <c r="U419" i="4"/>
  <c r="T419" i="4"/>
  <c r="AI418" i="4"/>
  <c r="AH418" i="4"/>
  <c r="AG418" i="4"/>
  <c r="AF418" i="4"/>
  <c r="AE418" i="4"/>
  <c r="AD418" i="4"/>
  <c r="AC418" i="4"/>
  <c r="AB418" i="4"/>
  <c r="AA418" i="4"/>
  <c r="Z418" i="4"/>
  <c r="Y418" i="4"/>
  <c r="X418" i="4"/>
  <c r="W418" i="4"/>
  <c r="V418" i="4"/>
  <c r="U418" i="4"/>
  <c r="T418" i="4"/>
  <c r="AI417" i="4"/>
  <c r="AH417" i="4"/>
  <c r="AG417" i="4"/>
  <c r="AF417" i="4"/>
  <c r="AE417" i="4"/>
  <c r="AD417" i="4"/>
  <c r="AC417" i="4"/>
  <c r="AB417" i="4"/>
  <c r="AA417" i="4"/>
  <c r="Z417" i="4"/>
  <c r="Y417" i="4"/>
  <c r="X417" i="4"/>
  <c r="W417" i="4"/>
  <c r="V417" i="4"/>
  <c r="U417" i="4"/>
  <c r="T417" i="4"/>
  <c r="AI416" i="4"/>
  <c r="AH416" i="4"/>
  <c r="AG416" i="4"/>
  <c r="AF416" i="4"/>
  <c r="AE416" i="4"/>
  <c r="AD416" i="4"/>
  <c r="AC416" i="4"/>
  <c r="AB416" i="4"/>
  <c r="AA416" i="4"/>
  <c r="Z416" i="4"/>
  <c r="Y416" i="4"/>
  <c r="X416" i="4"/>
  <c r="W416" i="4"/>
  <c r="V416" i="4"/>
  <c r="U416" i="4"/>
  <c r="T416" i="4"/>
  <c r="AI415" i="4"/>
  <c r="AH415" i="4"/>
  <c r="AG415" i="4"/>
  <c r="AF415" i="4"/>
  <c r="AE415" i="4"/>
  <c r="AD415" i="4"/>
  <c r="AC415" i="4"/>
  <c r="AB415" i="4"/>
  <c r="AA415" i="4"/>
  <c r="Z415" i="4"/>
  <c r="Y415" i="4"/>
  <c r="X415" i="4"/>
  <c r="W415" i="4"/>
  <c r="V415" i="4"/>
  <c r="U415" i="4"/>
  <c r="T415" i="4"/>
  <c r="AI414" i="4"/>
  <c r="AH414" i="4"/>
  <c r="AG414" i="4"/>
  <c r="AF414" i="4"/>
  <c r="AE414" i="4"/>
  <c r="AD414" i="4"/>
  <c r="AC414" i="4"/>
  <c r="AB414" i="4"/>
  <c r="AA414" i="4"/>
  <c r="Z414" i="4"/>
  <c r="Y414" i="4"/>
  <c r="X414" i="4"/>
  <c r="W414" i="4"/>
  <c r="V414" i="4"/>
  <c r="U414" i="4"/>
  <c r="T414" i="4"/>
  <c r="AI413" i="4"/>
  <c r="AH413" i="4"/>
  <c r="AG413" i="4"/>
  <c r="AF413" i="4"/>
  <c r="AE413" i="4"/>
  <c r="AD413" i="4"/>
  <c r="AC413" i="4"/>
  <c r="AB413" i="4"/>
  <c r="AA413" i="4"/>
  <c r="Z413" i="4"/>
  <c r="Y413" i="4"/>
  <c r="X413" i="4"/>
  <c r="W413" i="4"/>
  <c r="V413" i="4"/>
  <c r="U413" i="4"/>
  <c r="T413" i="4"/>
  <c r="AI412" i="4"/>
  <c r="AH412" i="4"/>
  <c r="AG412" i="4"/>
  <c r="AF412" i="4"/>
  <c r="AE412" i="4"/>
  <c r="AD412" i="4"/>
  <c r="AC412" i="4"/>
  <c r="AB412" i="4"/>
  <c r="AA412" i="4"/>
  <c r="Z412" i="4"/>
  <c r="Y412" i="4"/>
  <c r="X412" i="4"/>
  <c r="W412" i="4"/>
  <c r="V412" i="4"/>
  <c r="U412" i="4"/>
  <c r="T412" i="4"/>
  <c r="AI411" i="4"/>
  <c r="AH411" i="4"/>
  <c r="AG411" i="4"/>
  <c r="AF411" i="4"/>
  <c r="AE411" i="4"/>
  <c r="AD411" i="4"/>
  <c r="AC411" i="4"/>
  <c r="AB411" i="4"/>
  <c r="AA411" i="4"/>
  <c r="Z411" i="4"/>
  <c r="Y411" i="4"/>
  <c r="X411" i="4"/>
  <c r="W411" i="4"/>
  <c r="V411" i="4"/>
  <c r="U411" i="4"/>
  <c r="T411" i="4"/>
  <c r="AI410" i="4"/>
  <c r="AH410" i="4"/>
  <c r="AG410" i="4"/>
  <c r="AF410" i="4"/>
  <c r="AE410" i="4"/>
  <c r="AD410" i="4"/>
  <c r="AC410" i="4"/>
  <c r="AB410" i="4"/>
  <c r="AA410" i="4"/>
  <c r="Z410" i="4"/>
  <c r="Y410" i="4"/>
  <c r="X410" i="4"/>
  <c r="W410" i="4"/>
  <c r="V410" i="4"/>
  <c r="U410" i="4"/>
  <c r="T410" i="4"/>
  <c r="AI409" i="4"/>
  <c r="AH409" i="4"/>
  <c r="AG409" i="4"/>
  <c r="AF409" i="4"/>
  <c r="AE409" i="4"/>
  <c r="AD409" i="4"/>
  <c r="AC409" i="4"/>
  <c r="AB409" i="4"/>
  <c r="AA409" i="4"/>
  <c r="Z409" i="4"/>
  <c r="Y409" i="4"/>
  <c r="X409" i="4"/>
  <c r="W409" i="4"/>
  <c r="V409" i="4"/>
  <c r="U409" i="4"/>
  <c r="T409" i="4"/>
  <c r="AI408" i="4"/>
  <c r="AH408" i="4"/>
  <c r="AG408" i="4"/>
  <c r="AF408" i="4"/>
  <c r="AE408" i="4"/>
  <c r="AD408" i="4"/>
  <c r="AC408" i="4"/>
  <c r="AB408" i="4"/>
  <c r="AA408" i="4"/>
  <c r="Z408" i="4"/>
  <c r="Y408" i="4"/>
  <c r="X408" i="4"/>
  <c r="W408" i="4"/>
  <c r="V408" i="4"/>
  <c r="U408" i="4"/>
  <c r="T408" i="4"/>
  <c r="AI407" i="4"/>
  <c r="AH407" i="4"/>
  <c r="AG407" i="4"/>
  <c r="AF407" i="4"/>
  <c r="AE407" i="4"/>
  <c r="AD407" i="4"/>
  <c r="AC407" i="4"/>
  <c r="AB407" i="4"/>
  <c r="AA407" i="4"/>
  <c r="Z407" i="4"/>
  <c r="Y407" i="4"/>
  <c r="X407" i="4"/>
  <c r="W407" i="4"/>
  <c r="V407" i="4"/>
  <c r="U407" i="4"/>
  <c r="T407" i="4"/>
  <c r="AI406" i="4"/>
  <c r="AH406" i="4"/>
  <c r="AG406" i="4"/>
  <c r="AF406" i="4"/>
  <c r="AE406" i="4"/>
  <c r="AD406" i="4"/>
  <c r="AC406" i="4"/>
  <c r="AB406" i="4"/>
  <c r="AA406" i="4"/>
  <c r="Z406" i="4"/>
  <c r="Y406" i="4"/>
  <c r="X406" i="4"/>
  <c r="W406" i="4"/>
  <c r="V406" i="4"/>
  <c r="U406" i="4"/>
  <c r="T406" i="4"/>
  <c r="AI405" i="4"/>
  <c r="AH405" i="4"/>
  <c r="AG405" i="4"/>
  <c r="AF405" i="4"/>
  <c r="AE405" i="4"/>
  <c r="AD405" i="4"/>
  <c r="AC405" i="4"/>
  <c r="AB405" i="4"/>
  <c r="AA405" i="4"/>
  <c r="Z405" i="4"/>
  <c r="Y405" i="4"/>
  <c r="X405" i="4"/>
  <c r="W405" i="4"/>
  <c r="V405" i="4"/>
  <c r="U405" i="4"/>
  <c r="T405" i="4"/>
  <c r="AI404" i="4"/>
  <c r="AH404" i="4"/>
  <c r="AG404" i="4"/>
  <c r="AF404" i="4"/>
  <c r="AE404" i="4"/>
  <c r="AD404" i="4"/>
  <c r="AC404" i="4"/>
  <c r="AB404" i="4"/>
  <c r="AA404" i="4"/>
  <c r="Z404" i="4"/>
  <c r="Y404" i="4"/>
  <c r="X404" i="4"/>
  <c r="W404" i="4"/>
  <c r="V404" i="4"/>
  <c r="U404" i="4"/>
  <c r="T404" i="4"/>
  <c r="AI403" i="4"/>
  <c r="AH403" i="4"/>
  <c r="AG403" i="4"/>
  <c r="AF403" i="4"/>
  <c r="AE403" i="4"/>
  <c r="AD403" i="4"/>
  <c r="AC403" i="4"/>
  <c r="AB403" i="4"/>
  <c r="AA403" i="4"/>
  <c r="Z403" i="4"/>
  <c r="Y403" i="4"/>
  <c r="X403" i="4"/>
  <c r="W403" i="4"/>
  <c r="V403" i="4"/>
  <c r="U403" i="4"/>
  <c r="T403" i="4"/>
  <c r="AI402" i="4"/>
  <c r="AH402" i="4"/>
  <c r="AG402" i="4"/>
  <c r="AF402" i="4"/>
  <c r="AE402" i="4"/>
  <c r="AD402" i="4"/>
  <c r="AC402" i="4"/>
  <c r="AB402" i="4"/>
  <c r="AA402" i="4"/>
  <c r="Z402" i="4"/>
  <c r="Y402" i="4"/>
  <c r="X402" i="4"/>
  <c r="W402" i="4"/>
  <c r="V402" i="4"/>
  <c r="U402" i="4"/>
  <c r="T402" i="4"/>
  <c r="AI401" i="4"/>
  <c r="AH401" i="4"/>
  <c r="AG401" i="4"/>
  <c r="AF401" i="4"/>
  <c r="AE401" i="4"/>
  <c r="AD401" i="4"/>
  <c r="AC401" i="4"/>
  <c r="AB401" i="4"/>
  <c r="AA401" i="4"/>
  <c r="Z401" i="4"/>
  <c r="Y401" i="4"/>
  <c r="X401" i="4"/>
  <c r="W401" i="4"/>
  <c r="V401" i="4"/>
  <c r="U401" i="4"/>
  <c r="T401" i="4"/>
  <c r="AI400" i="4"/>
  <c r="AH400" i="4"/>
  <c r="AG400" i="4"/>
  <c r="AF400" i="4"/>
  <c r="AE400" i="4"/>
  <c r="AD400" i="4"/>
  <c r="AC400" i="4"/>
  <c r="AB400" i="4"/>
  <c r="AA400" i="4"/>
  <c r="Z400" i="4"/>
  <c r="Y400" i="4"/>
  <c r="X400" i="4"/>
  <c r="W400" i="4"/>
  <c r="V400" i="4"/>
  <c r="U400" i="4"/>
  <c r="T400" i="4"/>
  <c r="AI399" i="4"/>
  <c r="AH399" i="4"/>
  <c r="AG399" i="4"/>
  <c r="AF399" i="4"/>
  <c r="AE399" i="4"/>
  <c r="AD399" i="4"/>
  <c r="AC399" i="4"/>
  <c r="AB399" i="4"/>
  <c r="AA399" i="4"/>
  <c r="Z399" i="4"/>
  <c r="Y399" i="4"/>
  <c r="X399" i="4"/>
  <c r="W399" i="4"/>
  <c r="V399" i="4"/>
  <c r="U399" i="4"/>
  <c r="T399" i="4"/>
  <c r="AI398" i="4"/>
  <c r="AH398" i="4"/>
  <c r="AG398" i="4"/>
  <c r="AF398" i="4"/>
  <c r="AE398" i="4"/>
  <c r="AD398" i="4"/>
  <c r="AC398" i="4"/>
  <c r="AB398" i="4"/>
  <c r="AA398" i="4"/>
  <c r="Z398" i="4"/>
  <c r="Y398" i="4"/>
  <c r="X398" i="4"/>
  <c r="W398" i="4"/>
  <c r="V398" i="4"/>
  <c r="U398" i="4"/>
  <c r="T398" i="4"/>
  <c r="AI397" i="4"/>
  <c r="AH397" i="4"/>
  <c r="AG397" i="4"/>
  <c r="AF397" i="4"/>
  <c r="AE397" i="4"/>
  <c r="AD397" i="4"/>
  <c r="AC397" i="4"/>
  <c r="AB397" i="4"/>
  <c r="AA397" i="4"/>
  <c r="Z397" i="4"/>
  <c r="Y397" i="4"/>
  <c r="X397" i="4"/>
  <c r="W397" i="4"/>
  <c r="V397" i="4"/>
  <c r="U397" i="4"/>
  <c r="T397" i="4"/>
  <c r="AI396" i="4"/>
  <c r="AH396" i="4"/>
  <c r="AG396" i="4"/>
  <c r="AF396" i="4"/>
  <c r="AE396" i="4"/>
  <c r="AD396" i="4"/>
  <c r="AC396" i="4"/>
  <c r="AB396" i="4"/>
  <c r="AA396" i="4"/>
  <c r="Z396" i="4"/>
  <c r="Y396" i="4"/>
  <c r="X396" i="4"/>
  <c r="W396" i="4"/>
  <c r="V396" i="4"/>
  <c r="U396" i="4"/>
  <c r="T396" i="4"/>
  <c r="AI395" i="4"/>
  <c r="AH395" i="4"/>
  <c r="AG395" i="4"/>
  <c r="AF395" i="4"/>
  <c r="AE395" i="4"/>
  <c r="AD395" i="4"/>
  <c r="AC395" i="4"/>
  <c r="AB395" i="4"/>
  <c r="AA395" i="4"/>
  <c r="Z395" i="4"/>
  <c r="Y395" i="4"/>
  <c r="X395" i="4"/>
  <c r="W395" i="4"/>
  <c r="V395" i="4"/>
  <c r="U395" i="4"/>
  <c r="T395" i="4"/>
  <c r="AI394" i="4"/>
  <c r="AH394" i="4"/>
  <c r="AG394" i="4"/>
  <c r="AF394" i="4"/>
  <c r="AE394" i="4"/>
  <c r="AD394" i="4"/>
  <c r="AC394" i="4"/>
  <c r="AB394" i="4"/>
  <c r="AA394" i="4"/>
  <c r="Z394" i="4"/>
  <c r="Y394" i="4"/>
  <c r="X394" i="4"/>
  <c r="W394" i="4"/>
  <c r="V394" i="4"/>
  <c r="U394" i="4"/>
  <c r="T394" i="4"/>
  <c r="AI393" i="4"/>
  <c r="AH393" i="4"/>
  <c r="AG393" i="4"/>
  <c r="AF393" i="4"/>
  <c r="AE393" i="4"/>
  <c r="AD393" i="4"/>
  <c r="AC393" i="4"/>
  <c r="AB393" i="4"/>
  <c r="AA393" i="4"/>
  <c r="Z393" i="4"/>
  <c r="Y393" i="4"/>
  <c r="X393" i="4"/>
  <c r="W393" i="4"/>
  <c r="V393" i="4"/>
  <c r="U393" i="4"/>
  <c r="T393" i="4"/>
  <c r="AI392" i="4"/>
  <c r="AH392" i="4"/>
  <c r="AG392" i="4"/>
  <c r="AF392" i="4"/>
  <c r="AE392" i="4"/>
  <c r="AD392" i="4"/>
  <c r="AC392" i="4"/>
  <c r="AB392" i="4"/>
  <c r="AA392" i="4"/>
  <c r="Z392" i="4"/>
  <c r="Y392" i="4"/>
  <c r="X392" i="4"/>
  <c r="W392" i="4"/>
  <c r="V392" i="4"/>
  <c r="U392" i="4"/>
  <c r="T392" i="4"/>
  <c r="AI391" i="4"/>
  <c r="AH391" i="4"/>
  <c r="AG391" i="4"/>
  <c r="AF391" i="4"/>
  <c r="AE391" i="4"/>
  <c r="AD391" i="4"/>
  <c r="AC391" i="4"/>
  <c r="AB391" i="4"/>
  <c r="AA391" i="4"/>
  <c r="Z391" i="4"/>
  <c r="Y391" i="4"/>
  <c r="X391" i="4"/>
  <c r="W391" i="4"/>
  <c r="V391" i="4"/>
  <c r="U391" i="4"/>
  <c r="T391" i="4"/>
  <c r="AI390" i="4"/>
  <c r="AH390" i="4"/>
  <c r="AG390" i="4"/>
  <c r="AF390" i="4"/>
  <c r="AE390" i="4"/>
  <c r="AD390" i="4"/>
  <c r="AC390" i="4"/>
  <c r="AB390" i="4"/>
  <c r="AA390" i="4"/>
  <c r="Z390" i="4"/>
  <c r="Y390" i="4"/>
  <c r="X390" i="4"/>
  <c r="W390" i="4"/>
  <c r="V390" i="4"/>
  <c r="U390" i="4"/>
  <c r="T390" i="4"/>
  <c r="AI389" i="4"/>
  <c r="AH389" i="4"/>
  <c r="AG389" i="4"/>
  <c r="AF389" i="4"/>
  <c r="AE389" i="4"/>
  <c r="AD389" i="4"/>
  <c r="AC389" i="4"/>
  <c r="AB389" i="4"/>
  <c r="AA389" i="4"/>
  <c r="Z389" i="4"/>
  <c r="Y389" i="4"/>
  <c r="X389" i="4"/>
  <c r="W389" i="4"/>
  <c r="V389" i="4"/>
  <c r="U389" i="4"/>
  <c r="T389" i="4"/>
  <c r="AI388" i="4"/>
  <c r="AH388" i="4"/>
  <c r="AG388" i="4"/>
  <c r="AF388" i="4"/>
  <c r="AE388" i="4"/>
  <c r="AD388" i="4"/>
  <c r="AC388" i="4"/>
  <c r="AB388" i="4"/>
  <c r="AA388" i="4"/>
  <c r="Z388" i="4"/>
  <c r="Y388" i="4"/>
  <c r="X388" i="4"/>
  <c r="W388" i="4"/>
  <c r="V388" i="4"/>
  <c r="U388" i="4"/>
  <c r="T388" i="4"/>
  <c r="AI387" i="4"/>
  <c r="AH387" i="4"/>
  <c r="AG387" i="4"/>
  <c r="AF387" i="4"/>
  <c r="AE387" i="4"/>
  <c r="AD387" i="4"/>
  <c r="AC387" i="4"/>
  <c r="AB387" i="4"/>
  <c r="AA387" i="4"/>
  <c r="Z387" i="4"/>
  <c r="Y387" i="4"/>
  <c r="X387" i="4"/>
  <c r="W387" i="4"/>
  <c r="V387" i="4"/>
  <c r="U387" i="4"/>
  <c r="T387" i="4"/>
  <c r="AI386" i="4"/>
  <c r="AH386" i="4"/>
  <c r="AG386" i="4"/>
  <c r="AF386" i="4"/>
  <c r="AE386" i="4"/>
  <c r="AD386" i="4"/>
  <c r="AC386" i="4"/>
  <c r="AB386" i="4"/>
  <c r="AA386" i="4"/>
  <c r="Z386" i="4"/>
  <c r="Y386" i="4"/>
  <c r="X386" i="4"/>
  <c r="W386" i="4"/>
  <c r="V386" i="4"/>
  <c r="U386" i="4"/>
  <c r="T386" i="4"/>
  <c r="AI385" i="4"/>
  <c r="AH385" i="4"/>
  <c r="AG385" i="4"/>
  <c r="AF385" i="4"/>
  <c r="AE385" i="4"/>
  <c r="AD385" i="4"/>
  <c r="AC385" i="4"/>
  <c r="AB385" i="4"/>
  <c r="AA385" i="4"/>
  <c r="Z385" i="4"/>
  <c r="Y385" i="4"/>
  <c r="X385" i="4"/>
  <c r="W385" i="4"/>
  <c r="V385" i="4"/>
  <c r="U385" i="4"/>
  <c r="T385" i="4"/>
  <c r="AI384" i="4"/>
  <c r="AH384" i="4"/>
  <c r="AG384" i="4"/>
  <c r="AF384" i="4"/>
  <c r="AE384" i="4"/>
  <c r="AD384" i="4"/>
  <c r="AC384" i="4"/>
  <c r="AB384" i="4"/>
  <c r="AA384" i="4"/>
  <c r="Z384" i="4"/>
  <c r="Y384" i="4"/>
  <c r="X384" i="4"/>
  <c r="W384" i="4"/>
  <c r="V384" i="4"/>
  <c r="U384" i="4"/>
  <c r="T384" i="4"/>
  <c r="AI383" i="4"/>
  <c r="AH383" i="4"/>
  <c r="AG383" i="4"/>
  <c r="AF383" i="4"/>
  <c r="AE383" i="4"/>
  <c r="AD383" i="4"/>
  <c r="AC383" i="4"/>
  <c r="AB383" i="4"/>
  <c r="AA383" i="4"/>
  <c r="Z383" i="4"/>
  <c r="Y383" i="4"/>
  <c r="X383" i="4"/>
  <c r="W383" i="4"/>
  <c r="V383" i="4"/>
  <c r="U383" i="4"/>
  <c r="T383" i="4"/>
  <c r="AI382" i="4"/>
  <c r="AH382" i="4"/>
  <c r="AG382" i="4"/>
  <c r="AF382" i="4"/>
  <c r="AE382" i="4"/>
  <c r="AD382" i="4"/>
  <c r="AC382" i="4"/>
  <c r="AB382" i="4"/>
  <c r="AA382" i="4"/>
  <c r="Z382" i="4"/>
  <c r="Y382" i="4"/>
  <c r="X382" i="4"/>
  <c r="W382" i="4"/>
  <c r="V382" i="4"/>
  <c r="U382" i="4"/>
  <c r="T382" i="4"/>
  <c r="AI381" i="4"/>
  <c r="AH381" i="4"/>
  <c r="AG381" i="4"/>
  <c r="AF381" i="4"/>
  <c r="AE381" i="4"/>
  <c r="AD381" i="4"/>
  <c r="AC381" i="4"/>
  <c r="AB381" i="4"/>
  <c r="AA381" i="4"/>
  <c r="Z381" i="4"/>
  <c r="Y381" i="4"/>
  <c r="X381" i="4"/>
  <c r="W381" i="4"/>
  <c r="V381" i="4"/>
  <c r="U381" i="4"/>
  <c r="T381" i="4"/>
  <c r="AI380" i="4"/>
  <c r="AH380" i="4"/>
  <c r="AG380" i="4"/>
  <c r="AF380" i="4"/>
  <c r="AE380" i="4"/>
  <c r="AD380" i="4"/>
  <c r="AC380" i="4"/>
  <c r="AB380" i="4"/>
  <c r="AA380" i="4"/>
  <c r="Z380" i="4"/>
  <c r="Y380" i="4"/>
  <c r="X380" i="4"/>
  <c r="W380" i="4"/>
  <c r="V380" i="4"/>
  <c r="U380" i="4"/>
  <c r="T380" i="4"/>
  <c r="AI379" i="4"/>
  <c r="AH379" i="4"/>
  <c r="AG379" i="4"/>
  <c r="AF379" i="4"/>
  <c r="AE379" i="4"/>
  <c r="AD379" i="4"/>
  <c r="AC379" i="4"/>
  <c r="AB379" i="4"/>
  <c r="AA379" i="4"/>
  <c r="Z379" i="4"/>
  <c r="Y379" i="4"/>
  <c r="X379" i="4"/>
  <c r="W379" i="4"/>
  <c r="V379" i="4"/>
  <c r="U379" i="4"/>
  <c r="T379" i="4"/>
  <c r="AI378" i="4"/>
  <c r="AH378" i="4"/>
  <c r="AG378" i="4"/>
  <c r="AF378" i="4"/>
  <c r="AE378" i="4"/>
  <c r="AD378" i="4"/>
  <c r="AC378" i="4"/>
  <c r="AB378" i="4"/>
  <c r="AA378" i="4"/>
  <c r="Z378" i="4"/>
  <c r="Y378" i="4"/>
  <c r="X378" i="4"/>
  <c r="W378" i="4"/>
  <c r="V378" i="4"/>
  <c r="U378" i="4"/>
  <c r="T378" i="4"/>
  <c r="AI377" i="4"/>
  <c r="AH377" i="4"/>
  <c r="AG377" i="4"/>
  <c r="AF377" i="4"/>
  <c r="AE377" i="4"/>
  <c r="AD377" i="4"/>
  <c r="AC377" i="4"/>
  <c r="AB377" i="4"/>
  <c r="AA377" i="4"/>
  <c r="Z377" i="4"/>
  <c r="Y377" i="4"/>
  <c r="X377" i="4"/>
  <c r="W377" i="4"/>
  <c r="V377" i="4"/>
  <c r="U377" i="4"/>
  <c r="T377" i="4"/>
  <c r="AI376" i="4"/>
  <c r="AH376" i="4"/>
  <c r="AG376" i="4"/>
  <c r="AF376" i="4"/>
  <c r="AE376" i="4"/>
  <c r="AD376" i="4"/>
  <c r="AC376" i="4"/>
  <c r="AB376" i="4"/>
  <c r="AA376" i="4"/>
  <c r="Z376" i="4"/>
  <c r="Y376" i="4"/>
  <c r="X376" i="4"/>
  <c r="W376" i="4"/>
  <c r="V376" i="4"/>
  <c r="U376" i="4"/>
  <c r="T376" i="4"/>
  <c r="AI375" i="4"/>
  <c r="AH375" i="4"/>
  <c r="AG375" i="4"/>
  <c r="AF375" i="4"/>
  <c r="AE375" i="4"/>
  <c r="AD375" i="4"/>
  <c r="AC375" i="4"/>
  <c r="AB375" i="4"/>
  <c r="AA375" i="4"/>
  <c r="Z375" i="4"/>
  <c r="Y375" i="4"/>
  <c r="X375" i="4"/>
  <c r="W375" i="4"/>
  <c r="V375" i="4"/>
  <c r="U375" i="4"/>
  <c r="T375" i="4"/>
  <c r="AI374" i="4"/>
  <c r="AH374" i="4"/>
  <c r="AG374" i="4"/>
  <c r="AF374" i="4"/>
  <c r="AE374" i="4"/>
  <c r="AD374" i="4"/>
  <c r="AC374" i="4"/>
  <c r="AB374" i="4"/>
  <c r="AA374" i="4"/>
  <c r="Z374" i="4"/>
  <c r="Y374" i="4"/>
  <c r="X374" i="4"/>
  <c r="W374" i="4"/>
  <c r="V374" i="4"/>
  <c r="U374" i="4"/>
  <c r="T374" i="4"/>
  <c r="AI373" i="4"/>
  <c r="AH373" i="4"/>
  <c r="AG373" i="4"/>
  <c r="AF373" i="4"/>
  <c r="AE373" i="4"/>
  <c r="AD373" i="4"/>
  <c r="AC373" i="4"/>
  <c r="AB373" i="4"/>
  <c r="AA373" i="4"/>
  <c r="Z373" i="4"/>
  <c r="Y373" i="4"/>
  <c r="X373" i="4"/>
  <c r="W373" i="4"/>
  <c r="V373" i="4"/>
  <c r="U373" i="4"/>
  <c r="T373" i="4"/>
  <c r="AI372" i="4"/>
  <c r="AH372" i="4"/>
  <c r="AG372" i="4"/>
  <c r="AF372" i="4"/>
  <c r="AE372" i="4"/>
  <c r="AD372" i="4"/>
  <c r="AC372" i="4"/>
  <c r="AB372" i="4"/>
  <c r="AA372" i="4"/>
  <c r="Z372" i="4"/>
  <c r="Y372" i="4"/>
  <c r="X372" i="4"/>
  <c r="W372" i="4"/>
  <c r="V372" i="4"/>
  <c r="U372" i="4"/>
  <c r="T372" i="4"/>
  <c r="AI371" i="4"/>
  <c r="AH371" i="4"/>
  <c r="AG371" i="4"/>
  <c r="AF371" i="4"/>
  <c r="AE371" i="4"/>
  <c r="AD371" i="4"/>
  <c r="AC371" i="4"/>
  <c r="AB371" i="4"/>
  <c r="AA371" i="4"/>
  <c r="Z371" i="4"/>
  <c r="Y371" i="4"/>
  <c r="X371" i="4"/>
  <c r="W371" i="4"/>
  <c r="V371" i="4"/>
  <c r="U371" i="4"/>
  <c r="T371" i="4"/>
  <c r="AI370" i="4"/>
  <c r="AH370" i="4"/>
  <c r="AG370" i="4"/>
  <c r="AF370" i="4"/>
  <c r="AE370" i="4"/>
  <c r="AD370" i="4"/>
  <c r="AC370" i="4"/>
  <c r="AB370" i="4"/>
  <c r="AA370" i="4"/>
  <c r="Z370" i="4"/>
  <c r="Y370" i="4"/>
  <c r="X370" i="4"/>
  <c r="W370" i="4"/>
  <c r="V370" i="4"/>
  <c r="U370" i="4"/>
  <c r="T370" i="4"/>
  <c r="AI369" i="4"/>
  <c r="AH369" i="4"/>
  <c r="AG369" i="4"/>
  <c r="AF369" i="4"/>
  <c r="AE369" i="4"/>
  <c r="AD369" i="4"/>
  <c r="AC369" i="4"/>
  <c r="AB369" i="4"/>
  <c r="AA369" i="4"/>
  <c r="Z369" i="4"/>
  <c r="Y369" i="4"/>
  <c r="X369" i="4"/>
  <c r="W369" i="4"/>
  <c r="V369" i="4"/>
  <c r="U369" i="4"/>
  <c r="T369" i="4"/>
  <c r="AI368" i="4"/>
  <c r="AH368" i="4"/>
  <c r="AG368" i="4"/>
  <c r="AF368" i="4"/>
  <c r="AE368" i="4"/>
  <c r="AD368" i="4"/>
  <c r="AC368" i="4"/>
  <c r="AB368" i="4"/>
  <c r="AA368" i="4"/>
  <c r="Z368" i="4"/>
  <c r="Y368" i="4"/>
  <c r="X368" i="4"/>
  <c r="W368" i="4"/>
  <c r="V368" i="4"/>
  <c r="U368" i="4"/>
  <c r="T368" i="4"/>
  <c r="AI367" i="4"/>
  <c r="AH367" i="4"/>
  <c r="AG367" i="4"/>
  <c r="AF367" i="4"/>
  <c r="AE367" i="4"/>
  <c r="AD367" i="4"/>
  <c r="AC367" i="4"/>
  <c r="AB367" i="4"/>
  <c r="AA367" i="4"/>
  <c r="Z367" i="4"/>
  <c r="Y367" i="4"/>
  <c r="X367" i="4"/>
  <c r="W367" i="4"/>
  <c r="V367" i="4"/>
  <c r="U367" i="4"/>
  <c r="T367" i="4"/>
  <c r="AI366" i="4"/>
  <c r="AH366" i="4"/>
  <c r="AG366" i="4"/>
  <c r="AF366" i="4"/>
  <c r="AE366" i="4"/>
  <c r="AD366" i="4"/>
  <c r="AC366" i="4"/>
  <c r="AB366" i="4"/>
  <c r="AA366" i="4"/>
  <c r="Z366" i="4"/>
  <c r="Y366" i="4"/>
  <c r="X366" i="4"/>
  <c r="W366" i="4"/>
  <c r="V366" i="4"/>
  <c r="U366" i="4"/>
  <c r="T366" i="4"/>
  <c r="AI365" i="4"/>
  <c r="AH365" i="4"/>
  <c r="AG365" i="4"/>
  <c r="AF365" i="4"/>
  <c r="AE365" i="4"/>
  <c r="AD365" i="4"/>
  <c r="AC365" i="4"/>
  <c r="AB365" i="4"/>
  <c r="AA365" i="4"/>
  <c r="Z365" i="4"/>
  <c r="Y365" i="4"/>
  <c r="X365" i="4"/>
  <c r="W365" i="4"/>
  <c r="V365" i="4"/>
  <c r="U365" i="4"/>
  <c r="T365" i="4"/>
  <c r="AI364" i="4"/>
  <c r="AH364" i="4"/>
  <c r="AG364" i="4"/>
  <c r="AF364" i="4"/>
  <c r="AE364" i="4"/>
  <c r="AD364" i="4"/>
  <c r="AC364" i="4"/>
  <c r="AB364" i="4"/>
  <c r="AA364" i="4"/>
  <c r="Z364" i="4"/>
  <c r="Y364" i="4"/>
  <c r="X364" i="4"/>
  <c r="W364" i="4"/>
  <c r="V364" i="4"/>
  <c r="U364" i="4"/>
  <c r="T364" i="4"/>
  <c r="AI363" i="4"/>
  <c r="AH363" i="4"/>
  <c r="AG363" i="4"/>
  <c r="AF363" i="4"/>
  <c r="AE363" i="4"/>
  <c r="AD363" i="4"/>
  <c r="AC363" i="4"/>
  <c r="AB363" i="4"/>
  <c r="AA363" i="4"/>
  <c r="Z363" i="4"/>
  <c r="Y363" i="4"/>
  <c r="X363" i="4"/>
  <c r="W363" i="4"/>
  <c r="V363" i="4"/>
  <c r="U363" i="4"/>
  <c r="T363" i="4"/>
  <c r="AI362" i="4"/>
  <c r="AH362" i="4"/>
  <c r="AG362" i="4"/>
  <c r="AF362" i="4"/>
  <c r="AE362" i="4"/>
  <c r="AD362" i="4"/>
  <c r="AC362" i="4"/>
  <c r="AB362" i="4"/>
  <c r="AA362" i="4"/>
  <c r="Z362" i="4"/>
  <c r="Y362" i="4"/>
  <c r="X362" i="4"/>
  <c r="W362" i="4"/>
  <c r="V362" i="4"/>
  <c r="U362" i="4"/>
  <c r="T362" i="4"/>
  <c r="AI361" i="4"/>
  <c r="AH361" i="4"/>
  <c r="AG361" i="4"/>
  <c r="AF361" i="4"/>
  <c r="AE361" i="4"/>
  <c r="AD361" i="4"/>
  <c r="AC361" i="4"/>
  <c r="AB361" i="4"/>
  <c r="AA361" i="4"/>
  <c r="Z361" i="4"/>
  <c r="Y361" i="4"/>
  <c r="X361" i="4"/>
  <c r="W361" i="4"/>
  <c r="V361" i="4"/>
  <c r="U361" i="4"/>
  <c r="T361" i="4"/>
  <c r="AI360" i="4"/>
  <c r="AH360" i="4"/>
  <c r="AG360" i="4"/>
  <c r="AF360" i="4"/>
  <c r="AE360" i="4"/>
  <c r="AD360" i="4"/>
  <c r="AC360" i="4"/>
  <c r="AB360" i="4"/>
  <c r="AA360" i="4"/>
  <c r="Z360" i="4"/>
  <c r="Y360" i="4"/>
  <c r="X360" i="4"/>
  <c r="W360" i="4"/>
  <c r="V360" i="4"/>
  <c r="U360" i="4"/>
  <c r="T360" i="4"/>
  <c r="AI359" i="4"/>
  <c r="AH359" i="4"/>
  <c r="AG359" i="4"/>
  <c r="AF359" i="4"/>
  <c r="AE359" i="4"/>
  <c r="AD359" i="4"/>
  <c r="AC359" i="4"/>
  <c r="AB359" i="4"/>
  <c r="AA359" i="4"/>
  <c r="Z359" i="4"/>
  <c r="Y359" i="4"/>
  <c r="X359" i="4"/>
  <c r="W359" i="4"/>
  <c r="V359" i="4"/>
  <c r="U359" i="4"/>
  <c r="T359" i="4"/>
  <c r="AI358" i="4"/>
  <c r="AH358" i="4"/>
  <c r="AG358" i="4"/>
  <c r="AF358" i="4"/>
  <c r="AE358" i="4"/>
  <c r="AD358" i="4"/>
  <c r="AC358" i="4"/>
  <c r="AB358" i="4"/>
  <c r="AA358" i="4"/>
  <c r="Z358" i="4"/>
  <c r="Y358" i="4"/>
  <c r="X358" i="4"/>
  <c r="W358" i="4"/>
  <c r="V358" i="4"/>
  <c r="U358" i="4"/>
  <c r="T358" i="4"/>
  <c r="AI357" i="4"/>
  <c r="AH357" i="4"/>
  <c r="AG357" i="4"/>
  <c r="AF357" i="4"/>
  <c r="AE357" i="4"/>
  <c r="AD357" i="4"/>
  <c r="AC357" i="4"/>
  <c r="AB357" i="4"/>
  <c r="AA357" i="4"/>
  <c r="Z357" i="4"/>
  <c r="Y357" i="4"/>
  <c r="X357" i="4"/>
  <c r="W357" i="4"/>
  <c r="V357" i="4"/>
  <c r="U357" i="4"/>
  <c r="T357" i="4"/>
  <c r="AI356" i="4"/>
  <c r="AH356" i="4"/>
  <c r="AG356" i="4"/>
  <c r="AF356" i="4"/>
  <c r="AE356" i="4"/>
  <c r="AD356" i="4"/>
  <c r="AC356" i="4"/>
  <c r="AB356" i="4"/>
  <c r="AA356" i="4"/>
  <c r="Z356" i="4"/>
  <c r="Y356" i="4"/>
  <c r="X356" i="4"/>
  <c r="W356" i="4"/>
  <c r="V356" i="4"/>
  <c r="U356" i="4"/>
  <c r="T356" i="4"/>
  <c r="AI355" i="4"/>
  <c r="AH355" i="4"/>
  <c r="AG355" i="4"/>
  <c r="AF355" i="4"/>
  <c r="AE355" i="4"/>
  <c r="AD355" i="4"/>
  <c r="AC355" i="4"/>
  <c r="AB355" i="4"/>
  <c r="AA355" i="4"/>
  <c r="Z355" i="4"/>
  <c r="Y355" i="4"/>
  <c r="X355" i="4"/>
  <c r="W355" i="4"/>
  <c r="V355" i="4"/>
  <c r="U355" i="4"/>
  <c r="T355" i="4"/>
  <c r="AI354" i="4"/>
  <c r="AH354" i="4"/>
  <c r="AG354" i="4"/>
  <c r="AF354" i="4"/>
  <c r="AE354" i="4"/>
  <c r="AD354" i="4"/>
  <c r="AC354" i="4"/>
  <c r="AB354" i="4"/>
  <c r="AA354" i="4"/>
  <c r="Z354" i="4"/>
  <c r="Y354" i="4"/>
  <c r="X354" i="4"/>
  <c r="W354" i="4"/>
  <c r="V354" i="4"/>
  <c r="U354" i="4"/>
  <c r="T354" i="4"/>
  <c r="AI353" i="4"/>
  <c r="AH353" i="4"/>
  <c r="AG353" i="4"/>
  <c r="AF353" i="4"/>
  <c r="AE353" i="4"/>
  <c r="AD353" i="4"/>
  <c r="AC353" i="4"/>
  <c r="AB353" i="4"/>
  <c r="AA353" i="4"/>
  <c r="Z353" i="4"/>
  <c r="Y353" i="4"/>
  <c r="X353" i="4"/>
  <c r="W353" i="4"/>
  <c r="V353" i="4"/>
  <c r="U353" i="4"/>
  <c r="T353" i="4"/>
  <c r="AI352" i="4"/>
  <c r="AH352" i="4"/>
  <c r="AG352" i="4"/>
  <c r="AF352" i="4"/>
  <c r="AE352" i="4"/>
  <c r="AD352" i="4"/>
  <c r="AC352" i="4"/>
  <c r="AB352" i="4"/>
  <c r="AA352" i="4"/>
  <c r="Z352" i="4"/>
  <c r="Y352" i="4"/>
  <c r="X352" i="4"/>
  <c r="W352" i="4"/>
  <c r="V352" i="4"/>
  <c r="U352" i="4"/>
  <c r="T352" i="4"/>
  <c r="AI351" i="4"/>
  <c r="AH351" i="4"/>
  <c r="AG351" i="4"/>
  <c r="AF351" i="4"/>
  <c r="AE351" i="4"/>
  <c r="AD351" i="4"/>
  <c r="AC351" i="4"/>
  <c r="AB351" i="4"/>
  <c r="AA351" i="4"/>
  <c r="Z351" i="4"/>
  <c r="Y351" i="4"/>
  <c r="X351" i="4"/>
  <c r="W351" i="4"/>
  <c r="V351" i="4"/>
  <c r="U351" i="4"/>
  <c r="T351" i="4"/>
  <c r="AI350" i="4"/>
  <c r="AH350" i="4"/>
  <c r="AG350" i="4"/>
  <c r="AF350" i="4"/>
  <c r="AE350" i="4"/>
  <c r="AD350" i="4"/>
  <c r="AC350" i="4"/>
  <c r="AB350" i="4"/>
  <c r="AA350" i="4"/>
  <c r="Z350" i="4"/>
  <c r="Y350" i="4"/>
  <c r="X350" i="4"/>
  <c r="W350" i="4"/>
  <c r="V350" i="4"/>
  <c r="U350" i="4"/>
  <c r="T350" i="4"/>
  <c r="AI349" i="4"/>
  <c r="AH349" i="4"/>
  <c r="AG349" i="4"/>
  <c r="AF349" i="4"/>
  <c r="AE349" i="4"/>
  <c r="AD349" i="4"/>
  <c r="AC349" i="4"/>
  <c r="AB349" i="4"/>
  <c r="AA349" i="4"/>
  <c r="Z349" i="4"/>
  <c r="Y349" i="4"/>
  <c r="X349" i="4"/>
  <c r="W349" i="4"/>
  <c r="V349" i="4"/>
  <c r="U349" i="4"/>
  <c r="T349" i="4"/>
  <c r="AI348" i="4"/>
  <c r="AH348" i="4"/>
  <c r="AG348" i="4"/>
  <c r="AF348" i="4"/>
  <c r="AE348" i="4"/>
  <c r="AD348" i="4"/>
  <c r="AC348" i="4"/>
  <c r="AB348" i="4"/>
  <c r="AA348" i="4"/>
  <c r="Z348" i="4"/>
  <c r="Y348" i="4"/>
  <c r="X348" i="4"/>
  <c r="W348" i="4"/>
  <c r="V348" i="4"/>
  <c r="U348" i="4"/>
  <c r="T348" i="4"/>
  <c r="AI347" i="4"/>
  <c r="AH347" i="4"/>
  <c r="AG347" i="4"/>
  <c r="AF347" i="4"/>
  <c r="AE347" i="4"/>
  <c r="AD347" i="4"/>
  <c r="AC347" i="4"/>
  <c r="AB347" i="4"/>
  <c r="AA347" i="4"/>
  <c r="Z347" i="4"/>
  <c r="Y347" i="4"/>
  <c r="X347" i="4"/>
  <c r="W347" i="4"/>
  <c r="V347" i="4"/>
  <c r="U347" i="4"/>
  <c r="T347" i="4"/>
  <c r="AI346" i="4"/>
  <c r="AH346" i="4"/>
  <c r="AG346" i="4"/>
  <c r="AF346" i="4"/>
  <c r="AE346" i="4"/>
  <c r="AD346" i="4"/>
  <c r="AC346" i="4"/>
  <c r="AB346" i="4"/>
  <c r="AA346" i="4"/>
  <c r="Z346" i="4"/>
  <c r="Y346" i="4"/>
  <c r="X346" i="4"/>
  <c r="W346" i="4"/>
  <c r="V346" i="4"/>
  <c r="U346" i="4"/>
  <c r="T346" i="4"/>
  <c r="AI345" i="4"/>
  <c r="AH345" i="4"/>
  <c r="AG345" i="4"/>
  <c r="AF345" i="4"/>
  <c r="AE345" i="4"/>
  <c r="AD345" i="4"/>
  <c r="AC345" i="4"/>
  <c r="AB345" i="4"/>
  <c r="AA345" i="4"/>
  <c r="Z345" i="4"/>
  <c r="Y345" i="4"/>
  <c r="X345" i="4"/>
  <c r="W345" i="4"/>
  <c r="V345" i="4"/>
  <c r="U345" i="4"/>
  <c r="T345" i="4"/>
  <c r="AI344" i="4"/>
  <c r="AH344" i="4"/>
  <c r="AG344" i="4"/>
  <c r="AF344" i="4"/>
  <c r="AE344" i="4"/>
  <c r="AD344" i="4"/>
  <c r="AC344" i="4"/>
  <c r="AB344" i="4"/>
  <c r="AA344" i="4"/>
  <c r="Z344" i="4"/>
  <c r="Y344" i="4"/>
  <c r="X344" i="4"/>
  <c r="W344" i="4"/>
  <c r="V344" i="4"/>
  <c r="U344" i="4"/>
  <c r="T344" i="4"/>
  <c r="AI343" i="4"/>
  <c r="AH343" i="4"/>
  <c r="AG343" i="4"/>
  <c r="AF343" i="4"/>
  <c r="AE343" i="4"/>
  <c r="AD343" i="4"/>
  <c r="AC343" i="4"/>
  <c r="AB343" i="4"/>
  <c r="AA343" i="4"/>
  <c r="Z343" i="4"/>
  <c r="Y343" i="4"/>
  <c r="X343" i="4"/>
  <c r="W343" i="4"/>
  <c r="V343" i="4"/>
  <c r="U343" i="4"/>
  <c r="T343" i="4"/>
  <c r="AI342" i="4"/>
  <c r="AH342" i="4"/>
  <c r="AG342" i="4"/>
  <c r="AF342" i="4"/>
  <c r="AE342" i="4"/>
  <c r="AD342" i="4"/>
  <c r="AC342" i="4"/>
  <c r="AB342" i="4"/>
  <c r="AA342" i="4"/>
  <c r="Z342" i="4"/>
  <c r="Y342" i="4"/>
  <c r="X342" i="4"/>
  <c r="W342" i="4"/>
  <c r="V342" i="4"/>
  <c r="U342" i="4"/>
  <c r="T342" i="4"/>
  <c r="AI341" i="4"/>
  <c r="AH341" i="4"/>
  <c r="AG341" i="4"/>
  <c r="AF341" i="4"/>
  <c r="AE341" i="4"/>
  <c r="AD341" i="4"/>
  <c r="AC341" i="4"/>
  <c r="AB341" i="4"/>
  <c r="AA341" i="4"/>
  <c r="Z341" i="4"/>
  <c r="Y341" i="4"/>
  <c r="X341" i="4"/>
  <c r="W341" i="4"/>
  <c r="V341" i="4"/>
  <c r="U341" i="4"/>
  <c r="T341" i="4"/>
  <c r="AI340" i="4"/>
  <c r="AH340" i="4"/>
  <c r="AG340" i="4"/>
  <c r="AF340" i="4"/>
  <c r="AE340" i="4"/>
  <c r="AD340" i="4"/>
  <c r="AC340" i="4"/>
  <c r="AB340" i="4"/>
  <c r="AA340" i="4"/>
  <c r="Z340" i="4"/>
  <c r="Y340" i="4"/>
  <c r="X340" i="4"/>
  <c r="W340" i="4"/>
  <c r="V340" i="4"/>
  <c r="U340" i="4"/>
  <c r="T340" i="4"/>
  <c r="AI339" i="4"/>
  <c r="AH339" i="4"/>
  <c r="AG339" i="4"/>
  <c r="AF339" i="4"/>
  <c r="AE339" i="4"/>
  <c r="AD339" i="4"/>
  <c r="AC339" i="4"/>
  <c r="AB339" i="4"/>
  <c r="AA339" i="4"/>
  <c r="Z339" i="4"/>
  <c r="Y339" i="4"/>
  <c r="X339" i="4"/>
  <c r="W339" i="4"/>
  <c r="V339" i="4"/>
  <c r="U339" i="4"/>
  <c r="T339" i="4"/>
  <c r="AI338" i="4"/>
  <c r="AH338" i="4"/>
  <c r="AG338" i="4"/>
  <c r="AF338" i="4"/>
  <c r="AE338" i="4"/>
  <c r="AD338" i="4"/>
  <c r="AC338" i="4"/>
  <c r="AB338" i="4"/>
  <c r="AA338" i="4"/>
  <c r="Z338" i="4"/>
  <c r="Y338" i="4"/>
  <c r="X338" i="4"/>
  <c r="W338" i="4"/>
  <c r="V338" i="4"/>
  <c r="U338" i="4"/>
  <c r="T338" i="4"/>
  <c r="AI337" i="4"/>
  <c r="AH337" i="4"/>
  <c r="AG337" i="4"/>
  <c r="AF337" i="4"/>
  <c r="AE337" i="4"/>
  <c r="AD337" i="4"/>
  <c r="AC337" i="4"/>
  <c r="AB337" i="4"/>
  <c r="AA337" i="4"/>
  <c r="Z337" i="4"/>
  <c r="Y337" i="4"/>
  <c r="X337" i="4"/>
  <c r="W337" i="4"/>
  <c r="V337" i="4"/>
  <c r="U337" i="4"/>
  <c r="T337" i="4"/>
  <c r="AI336" i="4"/>
  <c r="AH336" i="4"/>
  <c r="AG336" i="4"/>
  <c r="AF336" i="4"/>
  <c r="AE336" i="4"/>
  <c r="AD336" i="4"/>
  <c r="AC336" i="4"/>
  <c r="AB336" i="4"/>
  <c r="AA336" i="4"/>
  <c r="Z336" i="4"/>
  <c r="Y336" i="4"/>
  <c r="X336" i="4"/>
  <c r="W336" i="4"/>
  <c r="V336" i="4"/>
  <c r="U336" i="4"/>
  <c r="T336" i="4"/>
  <c r="AI335" i="4"/>
  <c r="AH335" i="4"/>
  <c r="AG335" i="4"/>
  <c r="AF335" i="4"/>
  <c r="AE335" i="4"/>
  <c r="AD335" i="4"/>
  <c r="AC335" i="4"/>
  <c r="AB335" i="4"/>
  <c r="AA335" i="4"/>
  <c r="Z335" i="4"/>
  <c r="Y335" i="4"/>
  <c r="X335" i="4"/>
  <c r="W335" i="4"/>
  <c r="V335" i="4"/>
  <c r="U335" i="4"/>
  <c r="T335" i="4"/>
  <c r="AI334" i="4"/>
  <c r="AH334" i="4"/>
  <c r="AG334" i="4"/>
  <c r="AF334" i="4"/>
  <c r="AE334" i="4"/>
  <c r="AD334" i="4"/>
  <c r="AC334" i="4"/>
  <c r="AB334" i="4"/>
  <c r="AA334" i="4"/>
  <c r="Z334" i="4"/>
  <c r="Y334" i="4"/>
  <c r="X334" i="4"/>
  <c r="W334" i="4"/>
  <c r="V334" i="4"/>
  <c r="U334" i="4"/>
  <c r="T334" i="4"/>
  <c r="AI333" i="4"/>
  <c r="AH333" i="4"/>
  <c r="AG333" i="4"/>
  <c r="AF333" i="4"/>
  <c r="AE333" i="4"/>
  <c r="AD333" i="4"/>
  <c r="AC333" i="4"/>
  <c r="AB333" i="4"/>
  <c r="AA333" i="4"/>
  <c r="Z333" i="4"/>
  <c r="Y333" i="4"/>
  <c r="X333" i="4"/>
  <c r="W333" i="4"/>
  <c r="V333" i="4"/>
  <c r="U333" i="4"/>
  <c r="T333" i="4"/>
  <c r="AI332" i="4"/>
  <c r="AH332" i="4"/>
  <c r="AG332" i="4"/>
  <c r="AF332" i="4"/>
  <c r="AE332" i="4"/>
  <c r="AD332" i="4"/>
  <c r="AC332" i="4"/>
  <c r="AB332" i="4"/>
  <c r="AA332" i="4"/>
  <c r="Z332" i="4"/>
  <c r="Y332" i="4"/>
  <c r="X332" i="4"/>
  <c r="W332" i="4"/>
  <c r="V332" i="4"/>
  <c r="U332" i="4"/>
  <c r="T332" i="4"/>
  <c r="AI331" i="4"/>
  <c r="AH331" i="4"/>
  <c r="AG331" i="4"/>
  <c r="AF331" i="4"/>
  <c r="AE331" i="4"/>
  <c r="AD331" i="4"/>
  <c r="AC331" i="4"/>
  <c r="AB331" i="4"/>
  <c r="AA331" i="4"/>
  <c r="Z331" i="4"/>
  <c r="Y331" i="4"/>
  <c r="X331" i="4"/>
  <c r="W331" i="4"/>
  <c r="V331" i="4"/>
  <c r="U331" i="4"/>
  <c r="T331" i="4"/>
  <c r="AI330" i="4"/>
  <c r="AH330" i="4"/>
  <c r="AG330" i="4"/>
  <c r="AF330" i="4"/>
  <c r="AE330" i="4"/>
  <c r="AD330" i="4"/>
  <c r="AC330" i="4"/>
  <c r="AB330" i="4"/>
  <c r="AA330" i="4"/>
  <c r="Z330" i="4"/>
  <c r="Y330" i="4"/>
  <c r="X330" i="4"/>
  <c r="W330" i="4"/>
  <c r="V330" i="4"/>
  <c r="U330" i="4"/>
  <c r="T330" i="4"/>
  <c r="AI329" i="4"/>
  <c r="AH329" i="4"/>
  <c r="AG329" i="4"/>
  <c r="AF329" i="4"/>
  <c r="AE329" i="4"/>
  <c r="AD329" i="4"/>
  <c r="AC329" i="4"/>
  <c r="AB329" i="4"/>
  <c r="AA329" i="4"/>
  <c r="Z329" i="4"/>
  <c r="Y329" i="4"/>
  <c r="X329" i="4"/>
  <c r="W329" i="4"/>
  <c r="V329" i="4"/>
  <c r="U329" i="4"/>
  <c r="T329" i="4"/>
  <c r="AI328" i="4"/>
  <c r="AH328" i="4"/>
  <c r="AG328" i="4"/>
  <c r="AF328" i="4"/>
  <c r="AE328" i="4"/>
  <c r="AD328" i="4"/>
  <c r="AC328" i="4"/>
  <c r="AB328" i="4"/>
  <c r="AA328" i="4"/>
  <c r="Z328" i="4"/>
  <c r="Y328" i="4"/>
  <c r="X328" i="4"/>
  <c r="W328" i="4"/>
  <c r="V328" i="4"/>
  <c r="U328" i="4"/>
  <c r="T328" i="4"/>
  <c r="AI327" i="4"/>
  <c r="AH327" i="4"/>
  <c r="AG327" i="4"/>
  <c r="AF327" i="4"/>
  <c r="AE327" i="4"/>
  <c r="AD327" i="4"/>
  <c r="AC327" i="4"/>
  <c r="AB327" i="4"/>
  <c r="AA327" i="4"/>
  <c r="Z327" i="4"/>
  <c r="Y327" i="4"/>
  <c r="X327" i="4"/>
  <c r="W327" i="4"/>
  <c r="V327" i="4"/>
  <c r="U327" i="4"/>
  <c r="T327" i="4"/>
  <c r="AI326" i="4"/>
  <c r="AH326" i="4"/>
  <c r="AG326" i="4"/>
  <c r="AF326" i="4"/>
  <c r="AE326" i="4"/>
  <c r="AD326" i="4"/>
  <c r="AC326" i="4"/>
  <c r="AB326" i="4"/>
  <c r="AA326" i="4"/>
  <c r="Z326" i="4"/>
  <c r="Y326" i="4"/>
  <c r="X326" i="4"/>
  <c r="W326" i="4"/>
  <c r="V326" i="4"/>
  <c r="U326" i="4"/>
  <c r="T326" i="4"/>
  <c r="AI325" i="4"/>
  <c r="AH325" i="4"/>
  <c r="AG325" i="4"/>
  <c r="AF325" i="4"/>
  <c r="AE325" i="4"/>
  <c r="AD325" i="4"/>
  <c r="AC325" i="4"/>
  <c r="AB325" i="4"/>
  <c r="AA325" i="4"/>
  <c r="Z325" i="4"/>
  <c r="Y325" i="4"/>
  <c r="X325" i="4"/>
  <c r="W325" i="4"/>
  <c r="V325" i="4"/>
  <c r="U325" i="4"/>
  <c r="T325" i="4"/>
  <c r="AI324" i="4"/>
  <c r="AH324" i="4"/>
  <c r="AG324" i="4"/>
  <c r="AF324" i="4"/>
  <c r="AE324" i="4"/>
  <c r="AD324" i="4"/>
  <c r="AC324" i="4"/>
  <c r="AB324" i="4"/>
  <c r="AA324" i="4"/>
  <c r="Z324" i="4"/>
  <c r="Y324" i="4"/>
  <c r="X324" i="4"/>
  <c r="W324" i="4"/>
  <c r="V324" i="4"/>
  <c r="U324" i="4"/>
  <c r="T324" i="4"/>
  <c r="AI323" i="4"/>
  <c r="AH323" i="4"/>
  <c r="AG323" i="4"/>
  <c r="AF323" i="4"/>
  <c r="AE323" i="4"/>
  <c r="AD323" i="4"/>
  <c r="AC323" i="4"/>
  <c r="AB323" i="4"/>
  <c r="AA323" i="4"/>
  <c r="Z323" i="4"/>
  <c r="Y323" i="4"/>
  <c r="X323" i="4"/>
  <c r="W323" i="4"/>
  <c r="V323" i="4"/>
  <c r="U323" i="4"/>
  <c r="T323" i="4"/>
  <c r="AI322" i="4"/>
  <c r="AH322" i="4"/>
  <c r="AG322" i="4"/>
  <c r="AF322" i="4"/>
  <c r="AE322" i="4"/>
  <c r="AD322" i="4"/>
  <c r="AC322" i="4"/>
  <c r="AB322" i="4"/>
  <c r="AA322" i="4"/>
  <c r="Z322" i="4"/>
  <c r="Y322" i="4"/>
  <c r="X322" i="4"/>
  <c r="W322" i="4"/>
  <c r="V322" i="4"/>
  <c r="U322" i="4"/>
  <c r="T322" i="4"/>
  <c r="AI321" i="4"/>
  <c r="AH321" i="4"/>
  <c r="AG321" i="4"/>
  <c r="AF321" i="4"/>
  <c r="AE321" i="4"/>
  <c r="AD321" i="4"/>
  <c r="AC321" i="4"/>
  <c r="AB321" i="4"/>
  <c r="AA321" i="4"/>
  <c r="Z321" i="4"/>
  <c r="Y321" i="4"/>
  <c r="X321" i="4"/>
  <c r="W321" i="4"/>
  <c r="V321" i="4"/>
  <c r="U321" i="4"/>
  <c r="T321" i="4"/>
  <c r="AI320" i="4"/>
  <c r="AH320" i="4"/>
  <c r="AG320" i="4"/>
  <c r="AF320" i="4"/>
  <c r="AE320" i="4"/>
  <c r="AD320" i="4"/>
  <c r="AC320" i="4"/>
  <c r="AB320" i="4"/>
  <c r="AA320" i="4"/>
  <c r="Z320" i="4"/>
  <c r="Y320" i="4"/>
  <c r="X320" i="4"/>
  <c r="W320" i="4"/>
  <c r="V320" i="4"/>
  <c r="U320" i="4"/>
  <c r="T320" i="4"/>
  <c r="AI319" i="4"/>
  <c r="AH319" i="4"/>
  <c r="AG319" i="4"/>
  <c r="AF319" i="4"/>
  <c r="AE319" i="4"/>
  <c r="AD319" i="4"/>
  <c r="AC319" i="4"/>
  <c r="AB319" i="4"/>
  <c r="AA319" i="4"/>
  <c r="Z319" i="4"/>
  <c r="Y319" i="4"/>
  <c r="X319" i="4"/>
  <c r="W319" i="4"/>
  <c r="V319" i="4"/>
  <c r="U319" i="4"/>
  <c r="T319" i="4"/>
  <c r="AI318" i="4"/>
  <c r="AH318" i="4"/>
  <c r="AG318" i="4"/>
  <c r="AF318" i="4"/>
  <c r="AE318" i="4"/>
  <c r="AD318" i="4"/>
  <c r="AC318" i="4"/>
  <c r="AB318" i="4"/>
  <c r="AA318" i="4"/>
  <c r="Z318" i="4"/>
  <c r="Y318" i="4"/>
  <c r="X318" i="4"/>
  <c r="W318" i="4"/>
  <c r="V318" i="4"/>
  <c r="U318" i="4"/>
  <c r="T318" i="4"/>
  <c r="AI317" i="4"/>
  <c r="AH317" i="4"/>
  <c r="AG317" i="4"/>
  <c r="AF317" i="4"/>
  <c r="AE317" i="4"/>
  <c r="AD317" i="4"/>
  <c r="AC317" i="4"/>
  <c r="AB317" i="4"/>
  <c r="AA317" i="4"/>
  <c r="Z317" i="4"/>
  <c r="Y317" i="4"/>
  <c r="X317" i="4"/>
  <c r="W317" i="4"/>
  <c r="V317" i="4"/>
  <c r="U317" i="4"/>
  <c r="T317" i="4"/>
  <c r="AI316" i="4"/>
  <c r="AH316" i="4"/>
  <c r="AG316" i="4"/>
  <c r="AF316" i="4"/>
  <c r="AE316" i="4"/>
  <c r="AD316" i="4"/>
  <c r="AC316" i="4"/>
  <c r="AB316" i="4"/>
  <c r="AA316" i="4"/>
  <c r="Z316" i="4"/>
  <c r="Y316" i="4"/>
  <c r="X316" i="4"/>
  <c r="W316" i="4"/>
  <c r="V316" i="4"/>
  <c r="U316" i="4"/>
  <c r="T316" i="4"/>
  <c r="AI315" i="4"/>
  <c r="AH315" i="4"/>
  <c r="AG315" i="4"/>
  <c r="AF315" i="4"/>
  <c r="AE315" i="4"/>
  <c r="AD315" i="4"/>
  <c r="AC315" i="4"/>
  <c r="AB315" i="4"/>
  <c r="AA315" i="4"/>
  <c r="Z315" i="4"/>
  <c r="Y315" i="4"/>
  <c r="X315" i="4"/>
  <c r="W315" i="4"/>
  <c r="V315" i="4"/>
  <c r="U315" i="4"/>
  <c r="T315" i="4"/>
  <c r="AI314" i="4"/>
  <c r="AH314" i="4"/>
  <c r="AG314" i="4"/>
  <c r="AF314" i="4"/>
  <c r="AE314" i="4"/>
  <c r="AD314" i="4"/>
  <c r="AC314" i="4"/>
  <c r="AB314" i="4"/>
  <c r="AA314" i="4"/>
  <c r="Z314" i="4"/>
  <c r="Y314" i="4"/>
  <c r="X314" i="4"/>
  <c r="W314" i="4"/>
  <c r="V314" i="4"/>
  <c r="U314" i="4"/>
  <c r="T314" i="4"/>
  <c r="AI313" i="4"/>
  <c r="AH313" i="4"/>
  <c r="AG313" i="4"/>
  <c r="AF313" i="4"/>
  <c r="AE313" i="4"/>
  <c r="AD313" i="4"/>
  <c r="AC313" i="4"/>
  <c r="AB313" i="4"/>
  <c r="AA313" i="4"/>
  <c r="Z313" i="4"/>
  <c r="Y313" i="4"/>
  <c r="X313" i="4"/>
  <c r="W313" i="4"/>
  <c r="V313" i="4"/>
  <c r="U313" i="4"/>
  <c r="T313" i="4"/>
  <c r="AI312" i="4"/>
  <c r="AH312" i="4"/>
  <c r="AG312" i="4"/>
  <c r="AF312" i="4"/>
  <c r="AE312" i="4"/>
  <c r="AD312" i="4"/>
  <c r="AC312" i="4"/>
  <c r="AB312" i="4"/>
  <c r="AA312" i="4"/>
  <c r="Z312" i="4"/>
  <c r="Y312" i="4"/>
  <c r="X312" i="4"/>
  <c r="W312" i="4"/>
  <c r="V312" i="4"/>
  <c r="U312" i="4"/>
  <c r="T312" i="4"/>
  <c r="AI311" i="4"/>
  <c r="AH311" i="4"/>
  <c r="AG311" i="4"/>
  <c r="AF311" i="4"/>
  <c r="AE311" i="4"/>
  <c r="AD311" i="4"/>
  <c r="AC311" i="4"/>
  <c r="AB311" i="4"/>
  <c r="AA311" i="4"/>
  <c r="Z311" i="4"/>
  <c r="Y311" i="4"/>
  <c r="X311" i="4"/>
  <c r="W311" i="4"/>
  <c r="V311" i="4"/>
  <c r="U311" i="4"/>
  <c r="T311" i="4"/>
  <c r="AI310" i="4"/>
  <c r="AH310" i="4"/>
  <c r="AG310" i="4"/>
  <c r="AF310" i="4"/>
  <c r="AE310" i="4"/>
  <c r="AD310" i="4"/>
  <c r="AC310" i="4"/>
  <c r="AB310" i="4"/>
  <c r="AA310" i="4"/>
  <c r="Z310" i="4"/>
  <c r="Y310" i="4"/>
  <c r="X310" i="4"/>
  <c r="W310" i="4"/>
  <c r="V310" i="4"/>
  <c r="U310" i="4"/>
  <c r="T310" i="4"/>
  <c r="AI309" i="4"/>
  <c r="AH309" i="4"/>
  <c r="AG309" i="4"/>
  <c r="AF309" i="4"/>
  <c r="AE309" i="4"/>
  <c r="AD309" i="4"/>
  <c r="AC309" i="4"/>
  <c r="AB309" i="4"/>
  <c r="AA309" i="4"/>
  <c r="Z309" i="4"/>
  <c r="Y309" i="4"/>
  <c r="X309" i="4"/>
  <c r="W309" i="4"/>
  <c r="V309" i="4"/>
  <c r="U309" i="4"/>
  <c r="T309" i="4"/>
  <c r="AI308" i="4"/>
  <c r="AH308" i="4"/>
  <c r="AG308" i="4"/>
  <c r="AF308" i="4"/>
  <c r="AE308" i="4"/>
  <c r="AD308" i="4"/>
  <c r="AC308" i="4"/>
  <c r="AB308" i="4"/>
  <c r="AA308" i="4"/>
  <c r="Z308" i="4"/>
  <c r="Y308" i="4"/>
  <c r="X308" i="4"/>
  <c r="W308" i="4"/>
  <c r="V308" i="4"/>
  <c r="U308" i="4"/>
  <c r="T308" i="4"/>
  <c r="AI307" i="4"/>
  <c r="AH307" i="4"/>
  <c r="AG307" i="4"/>
  <c r="AF307" i="4"/>
  <c r="AE307" i="4"/>
  <c r="AD307" i="4"/>
  <c r="AC307" i="4"/>
  <c r="AB307" i="4"/>
  <c r="AA307" i="4"/>
  <c r="Z307" i="4"/>
  <c r="Y307" i="4"/>
  <c r="X307" i="4"/>
  <c r="W307" i="4"/>
  <c r="V307" i="4"/>
  <c r="U307" i="4"/>
  <c r="T307" i="4"/>
  <c r="AI306" i="4"/>
  <c r="AH306" i="4"/>
  <c r="AG306" i="4"/>
  <c r="AF306" i="4"/>
  <c r="AE306" i="4"/>
  <c r="AD306" i="4"/>
  <c r="AC306" i="4"/>
  <c r="AB306" i="4"/>
  <c r="AA306" i="4"/>
  <c r="Z306" i="4"/>
  <c r="Y306" i="4"/>
  <c r="X306" i="4"/>
  <c r="W306" i="4"/>
  <c r="V306" i="4"/>
  <c r="U306" i="4"/>
  <c r="T306" i="4"/>
  <c r="AI305" i="4"/>
  <c r="AH305" i="4"/>
  <c r="AG305" i="4"/>
  <c r="AF305" i="4"/>
  <c r="AE305" i="4"/>
  <c r="AD305" i="4"/>
  <c r="AC305" i="4"/>
  <c r="AB305" i="4"/>
  <c r="AA305" i="4"/>
  <c r="Z305" i="4"/>
  <c r="Y305" i="4"/>
  <c r="X305" i="4"/>
  <c r="W305" i="4"/>
  <c r="V305" i="4"/>
  <c r="U305" i="4"/>
  <c r="T305" i="4"/>
  <c r="AI304" i="4"/>
  <c r="AH304" i="4"/>
  <c r="AG304" i="4"/>
  <c r="AF304" i="4"/>
  <c r="AE304" i="4"/>
  <c r="AD304" i="4"/>
  <c r="AC304" i="4"/>
  <c r="AB304" i="4"/>
  <c r="AA304" i="4"/>
  <c r="Z304" i="4"/>
  <c r="Y304" i="4"/>
  <c r="X304" i="4"/>
  <c r="W304" i="4"/>
  <c r="V304" i="4"/>
  <c r="U304" i="4"/>
  <c r="T304" i="4"/>
  <c r="AI303" i="4"/>
  <c r="AH303" i="4"/>
  <c r="AG303" i="4"/>
  <c r="AF303" i="4"/>
  <c r="AE303" i="4"/>
  <c r="AD303" i="4"/>
  <c r="AC303" i="4"/>
  <c r="AB303" i="4"/>
  <c r="AA303" i="4"/>
  <c r="Z303" i="4"/>
  <c r="Y303" i="4"/>
  <c r="X303" i="4"/>
  <c r="W303" i="4"/>
  <c r="V303" i="4"/>
  <c r="U303" i="4"/>
  <c r="T303" i="4"/>
  <c r="AI302" i="4"/>
  <c r="AH302" i="4"/>
  <c r="AG302" i="4"/>
  <c r="AF302" i="4"/>
  <c r="AE302" i="4"/>
  <c r="AD302" i="4"/>
  <c r="AC302" i="4"/>
  <c r="AB302" i="4"/>
  <c r="AA302" i="4"/>
  <c r="Z302" i="4"/>
  <c r="Y302" i="4"/>
  <c r="X302" i="4"/>
  <c r="W302" i="4"/>
  <c r="V302" i="4"/>
  <c r="U302" i="4"/>
  <c r="T302" i="4"/>
  <c r="AI301" i="4"/>
  <c r="AH301" i="4"/>
  <c r="AG301" i="4"/>
  <c r="AF301" i="4"/>
  <c r="AE301" i="4"/>
  <c r="AD301" i="4"/>
  <c r="AC301" i="4"/>
  <c r="AB301" i="4"/>
  <c r="AA301" i="4"/>
  <c r="Z301" i="4"/>
  <c r="Y301" i="4"/>
  <c r="X301" i="4"/>
  <c r="W301" i="4"/>
  <c r="V301" i="4"/>
  <c r="U301" i="4"/>
  <c r="T301" i="4"/>
  <c r="AI300" i="4"/>
  <c r="AH300" i="4"/>
  <c r="AG300" i="4"/>
  <c r="AF300" i="4"/>
  <c r="AE300" i="4"/>
  <c r="AD300" i="4"/>
  <c r="AC300" i="4"/>
  <c r="AB300" i="4"/>
  <c r="AA300" i="4"/>
  <c r="Z300" i="4"/>
  <c r="Y300" i="4"/>
  <c r="X300" i="4"/>
  <c r="W300" i="4"/>
  <c r="V300" i="4"/>
  <c r="U300" i="4"/>
  <c r="T300" i="4"/>
  <c r="AI299" i="4"/>
  <c r="AH299" i="4"/>
  <c r="AG299" i="4"/>
  <c r="AF299" i="4"/>
  <c r="AE299" i="4"/>
  <c r="AD299" i="4"/>
  <c r="AC299" i="4"/>
  <c r="AB299" i="4"/>
  <c r="AA299" i="4"/>
  <c r="Z299" i="4"/>
  <c r="Y299" i="4"/>
  <c r="X299" i="4"/>
  <c r="W299" i="4"/>
  <c r="V299" i="4"/>
  <c r="U299" i="4"/>
  <c r="T299" i="4"/>
  <c r="AI298" i="4"/>
  <c r="AH298" i="4"/>
  <c r="AG298" i="4"/>
  <c r="AF298" i="4"/>
  <c r="AE298" i="4"/>
  <c r="AD298" i="4"/>
  <c r="AC298" i="4"/>
  <c r="AB298" i="4"/>
  <c r="AA298" i="4"/>
  <c r="Z298" i="4"/>
  <c r="Y298" i="4"/>
  <c r="X298" i="4"/>
  <c r="W298" i="4"/>
  <c r="V298" i="4"/>
  <c r="U298" i="4"/>
  <c r="T298" i="4"/>
  <c r="AI297" i="4"/>
  <c r="AH297" i="4"/>
  <c r="AG297" i="4"/>
  <c r="AF297" i="4"/>
  <c r="AE297" i="4"/>
  <c r="AD297" i="4"/>
  <c r="AC297" i="4"/>
  <c r="AB297" i="4"/>
  <c r="AA297" i="4"/>
  <c r="Z297" i="4"/>
  <c r="Y297" i="4"/>
  <c r="X297" i="4"/>
  <c r="W297" i="4"/>
  <c r="V297" i="4"/>
  <c r="U297" i="4"/>
  <c r="T297" i="4"/>
  <c r="AI296" i="4"/>
  <c r="AH296" i="4"/>
  <c r="AG296" i="4"/>
  <c r="AF296" i="4"/>
  <c r="AE296" i="4"/>
  <c r="AD296" i="4"/>
  <c r="AC296" i="4"/>
  <c r="AB296" i="4"/>
  <c r="AA296" i="4"/>
  <c r="Z296" i="4"/>
  <c r="Y296" i="4"/>
  <c r="X296" i="4"/>
  <c r="W296" i="4"/>
  <c r="V296" i="4"/>
  <c r="U296" i="4"/>
  <c r="T296" i="4"/>
  <c r="AI295" i="4"/>
  <c r="AH295" i="4"/>
  <c r="AG295" i="4"/>
  <c r="AF295" i="4"/>
  <c r="AE295" i="4"/>
  <c r="AD295" i="4"/>
  <c r="AC295" i="4"/>
  <c r="AB295" i="4"/>
  <c r="AA295" i="4"/>
  <c r="Z295" i="4"/>
  <c r="Y295" i="4"/>
  <c r="X295" i="4"/>
  <c r="W295" i="4"/>
  <c r="V295" i="4"/>
  <c r="U295" i="4"/>
  <c r="T295" i="4"/>
  <c r="AI294" i="4"/>
  <c r="AH294" i="4"/>
  <c r="AG294" i="4"/>
  <c r="AF294" i="4"/>
  <c r="AE294" i="4"/>
  <c r="AD294" i="4"/>
  <c r="AC294" i="4"/>
  <c r="AB294" i="4"/>
  <c r="AA294" i="4"/>
  <c r="Z294" i="4"/>
  <c r="Y294" i="4"/>
  <c r="X294" i="4"/>
  <c r="W294" i="4"/>
  <c r="V294" i="4"/>
  <c r="U294" i="4"/>
  <c r="T294" i="4"/>
  <c r="AI293" i="4"/>
  <c r="AH293" i="4"/>
  <c r="AG293" i="4"/>
  <c r="AF293" i="4"/>
  <c r="AE293" i="4"/>
  <c r="AD293" i="4"/>
  <c r="AC293" i="4"/>
  <c r="AB293" i="4"/>
  <c r="AA293" i="4"/>
  <c r="Z293" i="4"/>
  <c r="Y293" i="4"/>
  <c r="X293" i="4"/>
  <c r="W293" i="4"/>
  <c r="V293" i="4"/>
  <c r="U293" i="4"/>
  <c r="T293" i="4"/>
  <c r="AI292" i="4"/>
  <c r="AH292" i="4"/>
  <c r="AG292" i="4"/>
  <c r="AF292" i="4"/>
  <c r="AE292" i="4"/>
  <c r="AD292" i="4"/>
  <c r="AC292" i="4"/>
  <c r="AB292" i="4"/>
  <c r="AA292" i="4"/>
  <c r="Z292" i="4"/>
  <c r="Y292" i="4"/>
  <c r="X292" i="4"/>
  <c r="W292" i="4"/>
  <c r="V292" i="4"/>
  <c r="U292" i="4"/>
  <c r="T292" i="4"/>
  <c r="AI291" i="4"/>
  <c r="AH291" i="4"/>
  <c r="AG291" i="4"/>
  <c r="AF291" i="4"/>
  <c r="AE291" i="4"/>
  <c r="AD291" i="4"/>
  <c r="AC291" i="4"/>
  <c r="AB291" i="4"/>
  <c r="AA291" i="4"/>
  <c r="Z291" i="4"/>
  <c r="Y291" i="4"/>
  <c r="X291" i="4"/>
  <c r="W291" i="4"/>
  <c r="V291" i="4"/>
  <c r="U291" i="4"/>
  <c r="T291" i="4"/>
  <c r="AI290" i="4"/>
  <c r="AH290" i="4"/>
  <c r="AG290" i="4"/>
  <c r="AF290" i="4"/>
  <c r="AE290" i="4"/>
  <c r="AD290" i="4"/>
  <c r="AC290" i="4"/>
  <c r="AB290" i="4"/>
  <c r="AA290" i="4"/>
  <c r="Z290" i="4"/>
  <c r="Y290" i="4"/>
  <c r="X290" i="4"/>
  <c r="W290" i="4"/>
  <c r="V290" i="4"/>
  <c r="U290" i="4"/>
  <c r="T290" i="4"/>
  <c r="AI289" i="4"/>
  <c r="AH289" i="4"/>
  <c r="AG289" i="4"/>
  <c r="AF289" i="4"/>
  <c r="AE289" i="4"/>
  <c r="AD289" i="4"/>
  <c r="AC289" i="4"/>
  <c r="AB289" i="4"/>
  <c r="AA289" i="4"/>
  <c r="Z289" i="4"/>
  <c r="Y289" i="4"/>
  <c r="X289" i="4"/>
  <c r="W289" i="4"/>
  <c r="V289" i="4"/>
  <c r="U289" i="4"/>
  <c r="T289" i="4"/>
  <c r="AI288" i="4"/>
  <c r="AH288" i="4"/>
  <c r="AG288" i="4"/>
  <c r="AF288" i="4"/>
  <c r="AE288" i="4"/>
  <c r="AD288" i="4"/>
  <c r="AC288" i="4"/>
  <c r="AB288" i="4"/>
  <c r="AA288" i="4"/>
  <c r="Z288" i="4"/>
  <c r="Y288" i="4"/>
  <c r="X288" i="4"/>
  <c r="W288" i="4"/>
  <c r="V288" i="4"/>
  <c r="U288" i="4"/>
  <c r="T288" i="4"/>
  <c r="AI287" i="4"/>
  <c r="AH287" i="4"/>
  <c r="AG287" i="4"/>
  <c r="AF287" i="4"/>
  <c r="AE287" i="4"/>
  <c r="AD287" i="4"/>
  <c r="AC287" i="4"/>
  <c r="AB287" i="4"/>
  <c r="AA287" i="4"/>
  <c r="Z287" i="4"/>
  <c r="Y287" i="4"/>
  <c r="X287" i="4"/>
  <c r="W287" i="4"/>
  <c r="V287" i="4"/>
  <c r="U287" i="4"/>
  <c r="T287" i="4"/>
  <c r="AI286" i="4"/>
  <c r="AH286" i="4"/>
  <c r="AG286" i="4"/>
  <c r="AF286" i="4"/>
  <c r="AE286" i="4"/>
  <c r="AD286" i="4"/>
  <c r="AC286" i="4"/>
  <c r="AB286" i="4"/>
  <c r="AA286" i="4"/>
  <c r="Z286" i="4"/>
  <c r="Y286" i="4"/>
  <c r="X286" i="4"/>
  <c r="W286" i="4"/>
  <c r="V286" i="4"/>
  <c r="U286" i="4"/>
  <c r="T286" i="4"/>
  <c r="AI285" i="4"/>
  <c r="AH285" i="4"/>
  <c r="AG285" i="4"/>
  <c r="AF285" i="4"/>
  <c r="AE285" i="4"/>
  <c r="AD285" i="4"/>
  <c r="AC285" i="4"/>
  <c r="AB285" i="4"/>
  <c r="AA285" i="4"/>
  <c r="Z285" i="4"/>
  <c r="Y285" i="4"/>
  <c r="X285" i="4"/>
  <c r="W285" i="4"/>
  <c r="V285" i="4"/>
  <c r="U285" i="4"/>
  <c r="T285" i="4"/>
  <c r="AI284" i="4"/>
  <c r="AH284" i="4"/>
  <c r="AG284" i="4"/>
  <c r="AF284" i="4"/>
  <c r="AE284" i="4"/>
  <c r="AD284" i="4"/>
  <c r="AC284" i="4"/>
  <c r="AB284" i="4"/>
  <c r="AA284" i="4"/>
  <c r="Z284" i="4"/>
  <c r="Y284" i="4"/>
  <c r="X284" i="4"/>
  <c r="W284" i="4"/>
  <c r="V284" i="4"/>
  <c r="U284" i="4"/>
  <c r="T284" i="4"/>
  <c r="AI283" i="4"/>
  <c r="AH283" i="4"/>
  <c r="AG283" i="4"/>
  <c r="AF283" i="4"/>
  <c r="AE283" i="4"/>
  <c r="AD283" i="4"/>
  <c r="AC283" i="4"/>
  <c r="AB283" i="4"/>
  <c r="AA283" i="4"/>
  <c r="Z283" i="4"/>
  <c r="Y283" i="4"/>
  <c r="X283" i="4"/>
  <c r="W283" i="4"/>
  <c r="V283" i="4"/>
  <c r="U283" i="4"/>
  <c r="T283" i="4"/>
  <c r="AI282" i="4"/>
  <c r="AH282" i="4"/>
  <c r="AG282" i="4"/>
  <c r="AF282" i="4"/>
  <c r="AE282" i="4"/>
  <c r="AD282" i="4"/>
  <c r="AC282" i="4"/>
  <c r="AB282" i="4"/>
  <c r="AA282" i="4"/>
  <c r="Z282" i="4"/>
  <c r="Y282" i="4"/>
  <c r="X282" i="4"/>
  <c r="W282" i="4"/>
  <c r="V282" i="4"/>
  <c r="U282" i="4"/>
  <c r="T282" i="4"/>
  <c r="AI281" i="4"/>
  <c r="AH281" i="4"/>
  <c r="AG281" i="4"/>
  <c r="AF281" i="4"/>
  <c r="AE281" i="4"/>
  <c r="AD281" i="4"/>
  <c r="AC281" i="4"/>
  <c r="AB281" i="4"/>
  <c r="AA281" i="4"/>
  <c r="Z281" i="4"/>
  <c r="Y281" i="4"/>
  <c r="X281" i="4"/>
  <c r="W281" i="4"/>
  <c r="V281" i="4"/>
  <c r="U281" i="4"/>
  <c r="T281" i="4"/>
  <c r="AI280" i="4"/>
  <c r="AH280" i="4"/>
  <c r="AG280" i="4"/>
  <c r="AF280" i="4"/>
  <c r="AE280" i="4"/>
  <c r="AD280" i="4"/>
  <c r="AC280" i="4"/>
  <c r="AB280" i="4"/>
  <c r="AA280" i="4"/>
  <c r="Z280" i="4"/>
  <c r="Y280" i="4"/>
  <c r="X280" i="4"/>
  <c r="W280" i="4"/>
  <c r="V280" i="4"/>
  <c r="U280" i="4"/>
  <c r="T280" i="4"/>
  <c r="AI279" i="4"/>
  <c r="AH279" i="4"/>
  <c r="AG279" i="4"/>
  <c r="AF279" i="4"/>
  <c r="AE279" i="4"/>
  <c r="AD279" i="4"/>
  <c r="AC279" i="4"/>
  <c r="AB279" i="4"/>
  <c r="AA279" i="4"/>
  <c r="Z279" i="4"/>
  <c r="Y279" i="4"/>
  <c r="X279" i="4"/>
  <c r="W279" i="4"/>
  <c r="V279" i="4"/>
  <c r="U279" i="4"/>
  <c r="T279" i="4"/>
  <c r="AI278" i="4"/>
  <c r="AH278" i="4"/>
  <c r="AG278" i="4"/>
  <c r="AF278" i="4"/>
  <c r="AE278" i="4"/>
  <c r="AD278" i="4"/>
  <c r="AC278" i="4"/>
  <c r="AB278" i="4"/>
  <c r="AA278" i="4"/>
  <c r="Z278" i="4"/>
  <c r="Y278" i="4"/>
  <c r="X278" i="4"/>
  <c r="W278" i="4"/>
  <c r="V278" i="4"/>
  <c r="U278" i="4"/>
  <c r="T278" i="4"/>
  <c r="AI277" i="4"/>
  <c r="AH277" i="4"/>
  <c r="AG277" i="4"/>
  <c r="AF277" i="4"/>
  <c r="AE277" i="4"/>
  <c r="AD277" i="4"/>
  <c r="AC277" i="4"/>
  <c r="AB277" i="4"/>
  <c r="AA277" i="4"/>
  <c r="Z277" i="4"/>
  <c r="Y277" i="4"/>
  <c r="X277" i="4"/>
  <c r="W277" i="4"/>
  <c r="V277" i="4"/>
  <c r="U277" i="4"/>
  <c r="T277" i="4"/>
  <c r="AI276" i="4"/>
  <c r="AH276" i="4"/>
  <c r="AG276" i="4"/>
  <c r="AF276" i="4"/>
  <c r="AE276" i="4"/>
  <c r="AD276" i="4"/>
  <c r="AC276" i="4"/>
  <c r="AB276" i="4"/>
  <c r="AA276" i="4"/>
  <c r="Z276" i="4"/>
  <c r="Y276" i="4"/>
  <c r="X276" i="4"/>
  <c r="W276" i="4"/>
  <c r="V276" i="4"/>
  <c r="U276" i="4"/>
  <c r="T276" i="4"/>
  <c r="AI275" i="4"/>
  <c r="AH275" i="4"/>
  <c r="AG275" i="4"/>
  <c r="AF275" i="4"/>
  <c r="AE275" i="4"/>
  <c r="AD275" i="4"/>
  <c r="AC275" i="4"/>
  <c r="AB275" i="4"/>
  <c r="AA275" i="4"/>
  <c r="Z275" i="4"/>
  <c r="Y275" i="4"/>
  <c r="X275" i="4"/>
  <c r="W275" i="4"/>
  <c r="V275" i="4"/>
  <c r="U275" i="4"/>
  <c r="T275" i="4"/>
  <c r="AI274" i="4"/>
  <c r="AH274" i="4"/>
  <c r="AG274" i="4"/>
  <c r="AF274" i="4"/>
  <c r="AE274" i="4"/>
  <c r="AD274" i="4"/>
  <c r="AC274" i="4"/>
  <c r="AB274" i="4"/>
  <c r="AA274" i="4"/>
  <c r="Z274" i="4"/>
  <c r="Y274" i="4"/>
  <c r="X274" i="4"/>
  <c r="W274" i="4"/>
  <c r="V274" i="4"/>
  <c r="U274" i="4"/>
  <c r="T274" i="4"/>
  <c r="AI273" i="4"/>
  <c r="AH273" i="4"/>
  <c r="AG273" i="4"/>
  <c r="AF273" i="4"/>
  <c r="AE273" i="4"/>
  <c r="AD273" i="4"/>
  <c r="AC273" i="4"/>
  <c r="AB273" i="4"/>
  <c r="AA273" i="4"/>
  <c r="Z273" i="4"/>
  <c r="Y273" i="4"/>
  <c r="X273" i="4"/>
  <c r="W273" i="4"/>
  <c r="V273" i="4"/>
  <c r="U273" i="4"/>
  <c r="T273" i="4"/>
  <c r="AI272" i="4"/>
  <c r="AH272" i="4"/>
  <c r="AG272" i="4"/>
  <c r="AF272" i="4"/>
  <c r="AE272" i="4"/>
  <c r="AD272" i="4"/>
  <c r="AC272" i="4"/>
  <c r="AB272" i="4"/>
  <c r="AA272" i="4"/>
  <c r="Z272" i="4"/>
  <c r="Y272" i="4"/>
  <c r="X272" i="4"/>
  <c r="W272" i="4"/>
  <c r="V272" i="4"/>
  <c r="U272" i="4"/>
  <c r="T272" i="4"/>
  <c r="AI271" i="4"/>
  <c r="AH271" i="4"/>
  <c r="AG271" i="4"/>
  <c r="AF271" i="4"/>
  <c r="AE271" i="4"/>
  <c r="AD271" i="4"/>
  <c r="AC271" i="4"/>
  <c r="AB271" i="4"/>
  <c r="AA271" i="4"/>
  <c r="Z271" i="4"/>
  <c r="Y271" i="4"/>
  <c r="X271" i="4"/>
  <c r="W271" i="4"/>
  <c r="V271" i="4"/>
  <c r="U271" i="4"/>
  <c r="T271" i="4"/>
  <c r="AI270" i="4"/>
  <c r="AH270" i="4"/>
  <c r="AG270" i="4"/>
  <c r="AF270" i="4"/>
  <c r="AE270" i="4"/>
  <c r="AD270" i="4"/>
  <c r="AC270" i="4"/>
  <c r="AB270" i="4"/>
  <c r="AA270" i="4"/>
  <c r="Z270" i="4"/>
  <c r="Y270" i="4"/>
  <c r="X270" i="4"/>
  <c r="W270" i="4"/>
  <c r="V270" i="4"/>
  <c r="U270" i="4"/>
  <c r="T270" i="4"/>
  <c r="AI269" i="4"/>
  <c r="AH269" i="4"/>
  <c r="AG269" i="4"/>
  <c r="AF269" i="4"/>
  <c r="AE269" i="4"/>
  <c r="AD269" i="4"/>
  <c r="AC269" i="4"/>
  <c r="AB269" i="4"/>
  <c r="AA269" i="4"/>
  <c r="Z269" i="4"/>
  <c r="Y269" i="4"/>
  <c r="X269" i="4"/>
  <c r="W269" i="4"/>
  <c r="V269" i="4"/>
  <c r="U269" i="4"/>
  <c r="T269" i="4"/>
  <c r="AI268" i="4"/>
  <c r="AH268" i="4"/>
  <c r="AG268" i="4"/>
  <c r="AF268" i="4"/>
  <c r="AE268" i="4"/>
  <c r="AD268" i="4"/>
  <c r="AC268" i="4"/>
  <c r="AB268" i="4"/>
  <c r="AA268" i="4"/>
  <c r="Z268" i="4"/>
  <c r="Y268" i="4"/>
  <c r="X268" i="4"/>
  <c r="W268" i="4"/>
  <c r="V268" i="4"/>
  <c r="U268" i="4"/>
  <c r="T268" i="4"/>
  <c r="AI267" i="4"/>
  <c r="AH267" i="4"/>
  <c r="AG267" i="4"/>
  <c r="AF267" i="4"/>
  <c r="AE267" i="4"/>
  <c r="AD267" i="4"/>
  <c r="AC267" i="4"/>
  <c r="AB267" i="4"/>
  <c r="AA267" i="4"/>
  <c r="Z267" i="4"/>
  <c r="Y267" i="4"/>
  <c r="X267" i="4"/>
  <c r="W267" i="4"/>
  <c r="V267" i="4"/>
  <c r="U267" i="4"/>
  <c r="T267" i="4"/>
  <c r="AI266" i="4"/>
  <c r="AH266" i="4"/>
  <c r="AG266" i="4"/>
  <c r="AF266" i="4"/>
  <c r="AE266" i="4"/>
  <c r="AD266" i="4"/>
  <c r="AC266" i="4"/>
  <c r="AB266" i="4"/>
  <c r="AA266" i="4"/>
  <c r="Z266" i="4"/>
  <c r="Y266" i="4"/>
  <c r="X266" i="4"/>
  <c r="W266" i="4"/>
  <c r="V266" i="4"/>
  <c r="U266" i="4"/>
  <c r="T266" i="4"/>
  <c r="AI265" i="4"/>
  <c r="AH265" i="4"/>
  <c r="AG265" i="4"/>
  <c r="AF265" i="4"/>
  <c r="AE265" i="4"/>
  <c r="AD265" i="4"/>
  <c r="AC265" i="4"/>
  <c r="AB265" i="4"/>
  <c r="AA265" i="4"/>
  <c r="Z265" i="4"/>
  <c r="Y265" i="4"/>
  <c r="X265" i="4"/>
  <c r="W265" i="4"/>
  <c r="V265" i="4"/>
  <c r="U265" i="4"/>
  <c r="T265" i="4"/>
  <c r="AI264" i="4"/>
  <c r="AH264" i="4"/>
  <c r="AG264" i="4"/>
  <c r="AF264" i="4"/>
  <c r="AE264" i="4"/>
  <c r="AD264" i="4"/>
  <c r="AC264" i="4"/>
  <c r="AB264" i="4"/>
  <c r="AA264" i="4"/>
  <c r="Z264" i="4"/>
  <c r="Y264" i="4"/>
  <c r="X264" i="4"/>
  <c r="W264" i="4"/>
  <c r="V264" i="4"/>
  <c r="U264" i="4"/>
  <c r="T264" i="4"/>
  <c r="AI263" i="4"/>
  <c r="AH263" i="4"/>
  <c r="AG263" i="4"/>
  <c r="AF263" i="4"/>
  <c r="AE263" i="4"/>
  <c r="AD263" i="4"/>
  <c r="AC263" i="4"/>
  <c r="AB263" i="4"/>
  <c r="AA263" i="4"/>
  <c r="Z263" i="4"/>
  <c r="Y263" i="4"/>
  <c r="X263" i="4"/>
  <c r="W263" i="4"/>
  <c r="V263" i="4"/>
  <c r="U263" i="4"/>
  <c r="T263" i="4"/>
  <c r="AI262" i="4"/>
  <c r="AH262" i="4"/>
  <c r="AG262" i="4"/>
  <c r="AF262" i="4"/>
  <c r="AE262" i="4"/>
  <c r="AD262" i="4"/>
  <c r="AC262" i="4"/>
  <c r="AB262" i="4"/>
  <c r="AA262" i="4"/>
  <c r="Z262" i="4"/>
  <c r="Y262" i="4"/>
  <c r="X262" i="4"/>
  <c r="W262" i="4"/>
  <c r="V262" i="4"/>
  <c r="U262" i="4"/>
  <c r="T262" i="4"/>
  <c r="AI261" i="4"/>
  <c r="AH261" i="4"/>
  <c r="AG261" i="4"/>
  <c r="AF261" i="4"/>
  <c r="AE261" i="4"/>
  <c r="AD261" i="4"/>
  <c r="AC261" i="4"/>
  <c r="AB261" i="4"/>
  <c r="AA261" i="4"/>
  <c r="Z261" i="4"/>
  <c r="Y261" i="4"/>
  <c r="X261" i="4"/>
  <c r="W261" i="4"/>
  <c r="V261" i="4"/>
  <c r="U261" i="4"/>
  <c r="T261" i="4"/>
  <c r="AI260" i="4"/>
  <c r="AH260" i="4"/>
  <c r="AG260" i="4"/>
  <c r="AF260" i="4"/>
  <c r="AE260" i="4"/>
  <c r="AD260" i="4"/>
  <c r="AC260" i="4"/>
  <c r="AB260" i="4"/>
  <c r="AA260" i="4"/>
  <c r="Z260" i="4"/>
  <c r="Y260" i="4"/>
  <c r="X260" i="4"/>
  <c r="W260" i="4"/>
  <c r="V260" i="4"/>
  <c r="U260" i="4"/>
  <c r="T260" i="4"/>
  <c r="AI259" i="4"/>
  <c r="AH259" i="4"/>
  <c r="AG259" i="4"/>
  <c r="AF259" i="4"/>
  <c r="AE259" i="4"/>
  <c r="AD259" i="4"/>
  <c r="AC259" i="4"/>
  <c r="AB259" i="4"/>
  <c r="AA259" i="4"/>
  <c r="Z259" i="4"/>
  <c r="Y259" i="4"/>
  <c r="X259" i="4"/>
  <c r="W259" i="4"/>
  <c r="V259" i="4"/>
  <c r="U259" i="4"/>
  <c r="T259" i="4"/>
  <c r="AI258" i="4"/>
  <c r="AH258" i="4"/>
  <c r="AG258" i="4"/>
  <c r="AF258" i="4"/>
  <c r="AE258" i="4"/>
  <c r="AD258" i="4"/>
  <c r="AC258" i="4"/>
  <c r="AB258" i="4"/>
  <c r="AA258" i="4"/>
  <c r="Z258" i="4"/>
  <c r="Y258" i="4"/>
  <c r="X258" i="4"/>
  <c r="W258" i="4"/>
  <c r="V258" i="4"/>
  <c r="U258" i="4"/>
  <c r="T258" i="4"/>
  <c r="AI257" i="4"/>
  <c r="AH257" i="4"/>
  <c r="AG257" i="4"/>
  <c r="AF257" i="4"/>
  <c r="AE257" i="4"/>
  <c r="AD257" i="4"/>
  <c r="AC257" i="4"/>
  <c r="AB257" i="4"/>
  <c r="AA257" i="4"/>
  <c r="Z257" i="4"/>
  <c r="Y257" i="4"/>
  <c r="X257" i="4"/>
  <c r="W257" i="4"/>
  <c r="V257" i="4"/>
  <c r="U257" i="4"/>
  <c r="T257" i="4"/>
  <c r="AI256" i="4"/>
  <c r="AH256" i="4"/>
  <c r="AG256" i="4"/>
  <c r="AF256" i="4"/>
  <c r="AE256" i="4"/>
  <c r="AD256" i="4"/>
  <c r="AC256" i="4"/>
  <c r="AB256" i="4"/>
  <c r="AA256" i="4"/>
  <c r="Z256" i="4"/>
  <c r="Y256" i="4"/>
  <c r="X256" i="4"/>
  <c r="W256" i="4"/>
  <c r="V256" i="4"/>
  <c r="U256" i="4"/>
  <c r="T256" i="4"/>
  <c r="AI255" i="4"/>
  <c r="AH255" i="4"/>
  <c r="AG255" i="4"/>
  <c r="AF255" i="4"/>
  <c r="AE255" i="4"/>
  <c r="AD255" i="4"/>
  <c r="AC255" i="4"/>
  <c r="AB255" i="4"/>
  <c r="AA255" i="4"/>
  <c r="Z255" i="4"/>
  <c r="Y255" i="4"/>
  <c r="X255" i="4"/>
  <c r="W255" i="4"/>
  <c r="V255" i="4"/>
  <c r="U255" i="4"/>
  <c r="T255" i="4"/>
  <c r="AI254" i="4"/>
  <c r="AH254" i="4"/>
  <c r="AG254" i="4"/>
  <c r="AF254" i="4"/>
  <c r="AE254" i="4"/>
  <c r="AD254" i="4"/>
  <c r="AC254" i="4"/>
  <c r="AB254" i="4"/>
  <c r="AA254" i="4"/>
  <c r="Z254" i="4"/>
  <c r="Y254" i="4"/>
  <c r="X254" i="4"/>
  <c r="W254" i="4"/>
  <c r="V254" i="4"/>
  <c r="U254" i="4"/>
  <c r="T254" i="4"/>
  <c r="AI253" i="4"/>
  <c r="AH253" i="4"/>
  <c r="AG253" i="4"/>
  <c r="AF253" i="4"/>
  <c r="AE253" i="4"/>
  <c r="AD253" i="4"/>
  <c r="AC253" i="4"/>
  <c r="AB253" i="4"/>
  <c r="AA253" i="4"/>
  <c r="Z253" i="4"/>
  <c r="Y253" i="4"/>
  <c r="X253" i="4"/>
  <c r="W253" i="4"/>
  <c r="V253" i="4"/>
  <c r="U253" i="4"/>
  <c r="T253" i="4"/>
  <c r="AI252" i="4"/>
  <c r="AH252" i="4"/>
  <c r="AG252" i="4"/>
  <c r="AF252" i="4"/>
  <c r="AE252" i="4"/>
  <c r="AD252" i="4"/>
  <c r="AC252" i="4"/>
  <c r="AB252" i="4"/>
  <c r="AA252" i="4"/>
  <c r="Z252" i="4"/>
  <c r="Y252" i="4"/>
  <c r="X252" i="4"/>
  <c r="W252" i="4"/>
  <c r="V252" i="4"/>
  <c r="U252" i="4"/>
  <c r="T252" i="4"/>
  <c r="AI251" i="4"/>
  <c r="AH251" i="4"/>
  <c r="AG251" i="4"/>
  <c r="AF251" i="4"/>
  <c r="AE251" i="4"/>
  <c r="AD251" i="4"/>
  <c r="AC251" i="4"/>
  <c r="AB251" i="4"/>
  <c r="AA251" i="4"/>
  <c r="Z251" i="4"/>
  <c r="Y251" i="4"/>
  <c r="X251" i="4"/>
  <c r="W251" i="4"/>
  <c r="V251" i="4"/>
  <c r="U251" i="4"/>
  <c r="T251" i="4"/>
  <c r="AI250" i="4"/>
  <c r="AH250" i="4"/>
  <c r="AG250" i="4"/>
  <c r="AF250" i="4"/>
  <c r="AE250" i="4"/>
  <c r="AD250" i="4"/>
  <c r="AC250" i="4"/>
  <c r="AB250" i="4"/>
  <c r="AA250" i="4"/>
  <c r="Z250" i="4"/>
  <c r="Y250" i="4"/>
  <c r="X250" i="4"/>
  <c r="W250" i="4"/>
  <c r="V250" i="4"/>
  <c r="U250" i="4"/>
  <c r="T250" i="4"/>
  <c r="AI249" i="4"/>
  <c r="AH249" i="4"/>
  <c r="AG249" i="4"/>
  <c r="AF249" i="4"/>
  <c r="AE249" i="4"/>
  <c r="AD249" i="4"/>
  <c r="AC249" i="4"/>
  <c r="AB249" i="4"/>
  <c r="AA249" i="4"/>
  <c r="Z249" i="4"/>
  <c r="Y249" i="4"/>
  <c r="X249" i="4"/>
  <c r="W249" i="4"/>
  <c r="V249" i="4"/>
  <c r="U249" i="4"/>
  <c r="T249" i="4"/>
  <c r="AI248" i="4"/>
  <c r="AH248" i="4"/>
  <c r="AG248" i="4"/>
  <c r="AF248" i="4"/>
  <c r="AE248" i="4"/>
  <c r="AD248" i="4"/>
  <c r="AC248" i="4"/>
  <c r="AB248" i="4"/>
  <c r="AA248" i="4"/>
  <c r="Z248" i="4"/>
  <c r="Y248" i="4"/>
  <c r="X248" i="4"/>
  <c r="W248" i="4"/>
  <c r="V248" i="4"/>
  <c r="U248" i="4"/>
  <c r="T248" i="4"/>
  <c r="AI247" i="4"/>
  <c r="AH247" i="4"/>
  <c r="AG247" i="4"/>
  <c r="AF247" i="4"/>
  <c r="AE247" i="4"/>
  <c r="AD247" i="4"/>
  <c r="AC247" i="4"/>
  <c r="AB247" i="4"/>
  <c r="AA247" i="4"/>
  <c r="Z247" i="4"/>
  <c r="Y247" i="4"/>
  <c r="X247" i="4"/>
  <c r="W247" i="4"/>
  <c r="V247" i="4"/>
  <c r="U247" i="4"/>
  <c r="T247" i="4"/>
  <c r="AI246" i="4"/>
  <c r="AH246" i="4"/>
  <c r="AG246" i="4"/>
  <c r="AF246" i="4"/>
  <c r="AE246" i="4"/>
  <c r="AD246" i="4"/>
  <c r="AC246" i="4"/>
  <c r="AB246" i="4"/>
  <c r="AA246" i="4"/>
  <c r="Z246" i="4"/>
  <c r="Y246" i="4"/>
  <c r="X246" i="4"/>
  <c r="W246" i="4"/>
  <c r="V246" i="4"/>
  <c r="U246" i="4"/>
  <c r="T246" i="4"/>
  <c r="AI245" i="4"/>
  <c r="AH245" i="4"/>
  <c r="AG245" i="4"/>
  <c r="AF245" i="4"/>
  <c r="AE245" i="4"/>
  <c r="AD245" i="4"/>
  <c r="AC245" i="4"/>
  <c r="AB245" i="4"/>
  <c r="AA245" i="4"/>
  <c r="Z245" i="4"/>
  <c r="Y245" i="4"/>
  <c r="X245" i="4"/>
  <c r="W245" i="4"/>
  <c r="V245" i="4"/>
  <c r="U245" i="4"/>
  <c r="T245" i="4"/>
  <c r="AI244" i="4"/>
  <c r="AH244" i="4"/>
  <c r="AG244" i="4"/>
  <c r="AF244" i="4"/>
  <c r="AE244" i="4"/>
  <c r="AD244" i="4"/>
  <c r="AC244" i="4"/>
  <c r="AB244" i="4"/>
  <c r="AA244" i="4"/>
  <c r="Z244" i="4"/>
  <c r="Y244" i="4"/>
  <c r="X244" i="4"/>
  <c r="W244" i="4"/>
  <c r="V244" i="4"/>
  <c r="U244" i="4"/>
  <c r="T244" i="4"/>
  <c r="AI243" i="4"/>
  <c r="AH243" i="4"/>
  <c r="AG243" i="4"/>
  <c r="AF243" i="4"/>
  <c r="AE243" i="4"/>
  <c r="AD243" i="4"/>
  <c r="AC243" i="4"/>
  <c r="AB243" i="4"/>
  <c r="AA243" i="4"/>
  <c r="Z243" i="4"/>
  <c r="Y243" i="4"/>
  <c r="X243" i="4"/>
  <c r="W243" i="4"/>
  <c r="V243" i="4"/>
  <c r="U243" i="4"/>
  <c r="T243" i="4"/>
  <c r="AI242" i="4"/>
  <c r="AH242" i="4"/>
  <c r="AG242" i="4"/>
  <c r="AF242" i="4"/>
  <c r="AE242" i="4"/>
  <c r="AD242" i="4"/>
  <c r="AC242" i="4"/>
  <c r="AB242" i="4"/>
  <c r="AA242" i="4"/>
  <c r="Z242" i="4"/>
  <c r="Y242" i="4"/>
  <c r="X242" i="4"/>
  <c r="W242" i="4"/>
  <c r="V242" i="4"/>
  <c r="U242" i="4"/>
  <c r="T242" i="4"/>
  <c r="AI241" i="4"/>
  <c r="AH241" i="4"/>
  <c r="AG241" i="4"/>
  <c r="AF241" i="4"/>
  <c r="AE241" i="4"/>
  <c r="AD241" i="4"/>
  <c r="AC241" i="4"/>
  <c r="AB241" i="4"/>
  <c r="AA241" i="4"/>
  <c r="Z241" i="4"/>
  <c r="Y241" i="4"/>
  <c r="X241" i="4"/>
  <c r="W241" i="4"/>
  <c r="V241" i="4"/>
  <c r="U241" i="4"/>
  <c r="T241" i="4"/>
  <c r="AI240" i="4"/>
  <c r="AH240" i="4"/>
  <c r="AG240" i="4"/>
  <c r="AF240" i="4"/>
  <c r="AE240" i="4"/>
  <c r="AD240" i="4"/>
  <c r="AC240" i="4"/>
  <c r="AB240" i="4"/>
  <c r="AA240" i="4"/>
  <c r="Z240" i="4"/>
  <c r="Y240" i="4"/>
  <c r="X240" i="4"/>
  <c r="W240" i="4"/>
  <c r="V240" i="4"/>
  <c r="U240" i="4"/>
  <c r="T240" i="4"/>
  <c r="AI239" i="4"/>
  <c r="AH239" i="4"/>
  <c r="AG239" i="4"/>
  <c r="AF239" i="4"/>
  <c r="AE239" i="4"/>
  <c r="AD239" i="4"/>
  <c r="AC239" i="4"/>
  <c r="AB239" i="4"/>
  <c r="AA239" i="4"/>
  <c r="Z239" i="4"/>
  <c r="Y239" i="4"/>
  <c r="X239" i="4"/>
  <c r="W239" i="4"/>
  <c r="V239" i="4"/>
  <c r="U239" i="4"/>
  <c r="T239" i="4"/>
  <c r="AI238" i="4"/>
  <c r="AH238" i="4"/>
  <c r="AG238" i="4"/>
  <c r="AF238" i="4"/>
  <c r="AE238" i="4"/>
  <c r="AD238" i="4"/>
  <c r="AC238" i="4"/>
  <c r="AB238" i="4"/>
  <c r="AA238" i="4"/>
  <c r="Z238" i="4"/>
  <c r="Y238" i="4"/>
  <c r="X238" i="4"/>
  <c r="W238" i="4"/>
  <c r="V238" i="4"/>
  <c r="U238" i="4"/>
  <c r="T238" i="4"/>
  <c r="AI237" i="4"/>
  <c r="AH237" i="4"/>
  <c r="AG237" i="4"/>
  <c r="AF237" i="4"/>
  <c r="AE237" i="4"/>
  <c r="AD237" i="4"/>
  <c r="AC237" i="4"/>
  <c r="AB237" i="4"/>
  <c r="AA237" i="4"/>
  <c r="Z237" i="4"/>
  <c r="Y237" i="4"/>
  <c r="X237" i="4"/>
  <c r="W237" i="4"/>
  <c r="V237" i="4"/>
  <c r="U237" i="4"/>
  <c r="T237" i="4"/>
  <c r="AI236" i="4"/>
  <c r="AH236" i="4"/>
  <c r="AG236" i="4"/>
  <c r="AF236" i="4"/>
  <c r="AE236" i="4"/>
  <c r="AD236" i="4"/>
  <c r="AC236" i="4"/>
  <c r="AB236" i="4"/>
  <c r="AA236" i="4"/>
  <c r="Z236" i="4"/>
  <c r="Y236" i="4"/>
  <c r="X236" i="4"/>
  <c r="W236" i="4"/>
  <c r="V236" i="4"/>
  <c r="U236" i="4"/>
  <c r="T236" i="4"/>
  <c r="AI235" i="4"/>
  <c r="AH235" i="4"/>
  <c r="AG235" i="4"/>
  <c r="AF235" i="4"/>
  <c r="AE235" i="4"/>
  <c r="AD235" i="4"/>
  <c r="AC235" i="4"/>
  <c r="AB235" i="4"/>
  <c r="AA235" i="4"/>
  <c r="Z235" i="4"/>
  <c r="Y235" i="4"/>
  <c r="X235" i="4"/>
  <c r="W235" i="4"/>
  <c r="V235" i="4"/>
  <c r="U235" i="4"/>
  <c r="T235" i="4"/>
  <c r="AI234" i="4"/>
  <c r="AH234" i="4"/>
  <c r="AG234" i="4"/>
  <c r="AF234" i="4"/>
  <c r="AE234" i="4"/>
  <c r="AD234" i="4"/>
  <c r="AC234" i="4"/>
  <c r="AB234" i="4"/>
  <c r="AA234" i="4"/>
  <c r="Z234" i="4"/>
  <c r="Y234" i="4"/>
  <c r="X234" i="4"/>
  <c r="W234" i="4"/>
  <c r="V234" i="4"/>
  <c r="U234" i="4"/>
  <c r="T234" i="4"/>
  <c r="AI233" i="4"/>
  <c r="AH233" i="4"/>
  <c r="AG233" i="4"/>
  <c r="AF233" i="4"/>
  <c r="AE233" i="4"/>
  <c r="AD233" i="4"/>
  <c r="AC233" i="4"/>
  <c r="AB233" i="4"/>
  <c r="AA233" i="4"/>
  <c r="Z233" i="4"/>
  <c r="Y233" i="4"/>
  <c r="X233" i="4"/>
  <c r="W233" i="4"/>
  <c r="V233" i="4"/>
  <c r="U233" i="4"/>
  <c r="T233" i="4"/>
  <c r="AI232" i="4"/>
  <c r="AH232" i="4"/>
  <c r="AG232" i="4"/>
  <c r="AF232" i="4"/>
  <c r="AE232" i="4"/>
  <c r="AD232" i="4"/>
  <c r="AC232" i="4"/>
  <c r="AB232" i="4"/>
  <c r="AA232" i="4"/>
  <c r="Z232" i="4"/>
  <c r="Y232" i="4"/>
  <c r="X232" i="4"/>
  <c r="W232" i="4"/>
  <c r="V232" i="4"/>
  <c r="U232" i="4"/>
  <c r="T232" i="4"/>
  <c r="AI231" i="4"/>
  <c r="AH231" i="4"/>
  <c r="AG231" i="4"/>
  <c r="AF231" i="4"/>
  <c r="AE231" i="4"/>
  <c r="AD231" i="4"/>
  <c r="AC231" i="4"/>
  <c r="AB231" i="4"/>
  <c r="AA231" i="4"/>
  <c r="Z231" i="4"/>
  <c r="Y231" i="4"/>
  <c r="X231" i="4"/>
  <c r="W231" i="4"/>
  <c r="V231" i="4"/>
  <c r="U231" i="4"/>
  <c r="T231" i="4"/>
  <c r="AI230" i="4"/>
  <c r="AH230" i="4"/>
  <c r="AG230" i="4"/>
  <c r="AF230" i="4"/>
  <c r="AE230" i="4"/>
  <c r="AD230" i="4"/>
  <c r="AC230" i="4"/>
  <c r="AB230" i="4"/>
  <c r="AA230" i="4"/>
  <c r="Z230" i="4"/>
  <c r="Y230" i="4"/>
  <c r="X230" i="4"/>
  <c r="W230" i="4"/>
  <c r="V230" i="4"/>
  <c r="U230" i="4"/>
  <c r="T230" i="4"/>
  <c r="AI229" i="4"/>
  <c r="AH229" i="4"/>
  <c r="AG229" i="4"/>
  <c r="AF229" i="4"/>
  <c r="AE229" i="4"/>
  <c r="AD229" i="4"/>
  <c r="AC229" i="4"/>
  <c r="AB229" i="4"/>
  <c r="AA229" i="4"/>
  <c r="Z229" i="4"/>
  <c r="Y229" i="4"/>
  <c r="X229" i="4"/>
  <c r="W229" i="4"/>
  <c r="V229" i="4"/>
  <c r="U229" i="4"/>
  <c r="T229" i="4"/>
  <c r="AI228" i="4"/>
  <c r="AH228" i="4"/>
  <c r="AG228" i="4"/>
  <c r="AF228" i="4"/>
  <c r="AE228" i="4"/>
  <c r="AD228" i="4"/>
  <c r="AC228" i="4"/>
  <c r="AB228" i="4"/>
  <c r="AA228" i="4"/>
  <c r="Z228" i="4"/>
  <c r="Y228" i="4"/>
  <c r="X228" i="4"/>
  <c r="W228" i="4"/>
  <c r="V228" i="4"/>
  <c r="U228" i="4"/>
  <c r="T228" i="4"/>
  <c r="AI227" i="4"/>
  <c r="AH227" i="4"/>
  <c r="AG227" i="4"/>
  <c r="AF227" i="4"/>
  <c r="AE227" i="4"/>
  <c r="AD227" i="4"/>
  <c r="AC227" i="4"/>
  <c r="AB227" i="4"/>
  <c r="AA227" i="4"/>
  <c r="Z227" i="4"/>
  <c r="Y227" i="4"/>
  <c r="X227" i="4"/>
  <c r="W227" i="4"/>
  <c r="V227" i="4"/>
  <c r="U227" i="4"/>
  <c r="T227" i="4"/>
  <c r="AI226" i="4"/>
  <c r="AH226" i="4"/>
  <c r="AG226" i="4"/>
  <c r="AF226" i="4"/>
  <c r="AE226" i="4"/>
  <c r="AD226" i="4"/>
  <c r="AC226" i="4"/>
  <c r="AB226" i="4"/>
  <c r="AA226" i="4"/>
  <c r="Z226" i="4"/>
  <c r="Y226" i="4"/>
  <c r="X226" i="4"/>
  <c r="W226" i="4"/>
  <c r="V226" i="4"/>
  <c r="U226" i="4"/>
  <c r="T226" i="4"/>
  <c r="AI225" i="4"/>
  <c r="AH225" i="4"/>
  <c r="AG225" i="4"/>
  <c r="AF225" i="4"/>
  <c r="AE225" i="4"/>
  <c r="AD225" i="4"/>
  <c r="AC225" i="4"/>
  <c r="AB225" i="4"/>
  <c r="AA225" i="4"/>
  <c r="Z225" i="4"/>
  <c r="Y225" i="4"/>
  <c r="X225" i="4"/>
  <c r="W225" i="4"/>
  <c r="V225" i="4"/>
  <c r="U225" i="4"/>
  <c r="T225" i="4"/>
  <c r="AI224" i="4"/>
  <c r="AH224" i="4"/>
  <c r="AG224" i="4"/>
  <c r="AF224" i="4"/>
  <c r="AE224" i="4"/>
  <c r="AD224" i="4"/>
  <c r="AC224" i="4"/>
  <c r="AB224" i="4"/>
  <c r="AA224" i="4"/>
  <c r="Z224" i="4"/>
  <c r="Y224" i="4"/>
  <c r="X224" i="4"/>
  <c r="W224" i="4"/>
  <c r="V224" i="4"/>
  <c r="U224" i="4"/>
  <c r="T224" i="4"/>
  <c r="AI223" i="4"/>
  <c r="AH223" i="4"/>
  <c r="AG223" i="4"/>
  <c r="AF223" i="4"/>
  <c r="AE223" i="4"/>
  <c r="AD223" i="4"/>
  <c r="AC223" i="4"/>
  <c r="AB223" i="4"/>
  <c r="AA223" i="4"/>
  <c r="Z223" i="4"/>
  <c r="Y223" i="4"/>
  <c r="X223" i="4"/>
  <c r="W223" i="4"/>
  <c r="V223" i="4"/>
  <c r="U223" i="4"/>
  <c r="T223" i="4"/>
  <c r="AI222" i="4"/>
  <c r="AH222" i="4"/>
  <c r="AG222" i="4"/>
  <c r="AF222" i="4"/>
  <c r="AE222" i="4"/>
  <c r="AD222" i="4"/>
  <c r="AC222" i="4"/>
  <c r="AB222" i="4"/>
  <c r="AA222" i="4"/>
  <c r="Z222" i="4"/>
  <c r="Y222" i="4"/>
  <c r="X222" i="4"/>
  <c r="W222" i="4"/>
  <c r="V222" i="4"/>
  <c r="U222" i="4"/>
  <c r="T222" i="4"/>
  <c r="AI221" i="4"/>
  <c r="AH221" i="4"/>
  <c r="AG221" i="4"/>
  <c r="AF221" i="4"/>
  <c r="AE221" i="4"/>
  <c r="AD221" i="4"/>
  <c r="AC221" i="4"/>
  <c r="AB221" i="4"/>
  <c r="AA221" i="4"/>
  <c r="Z221" i="4"/>
  <c r="Y221" i="4"/>
  <c r="X221" i="4"/>
  <c r="W221" i="4"/>
  <c r="V221" i="4"/>
  <c r="U221" i="4"/>
  <c r="T221" i="4"/>
  <c r="AI220" i="4"/>
  <c r="AH220" i="4"/>
  <c r="AG220" i="4"/>
  <c r="AF220" i="4"/>
  <c r="AE220" i="4"/>
  <c r="AD220" i="4"/>
  <c r="AC220" i="4"/>
  <c r="AB220" i="4"/>
  <c r="AA220" i="4"/>
  <c r="Z220" i="4"/>
  <c r="Y220" i="4"/>
  <c r="X220" i="4"/>
  <c r="W220" i="4"/>
  <c r="V220" i="4"/>
  <c r="U220" i="4"/>
  <c r="T220" i="4"/>
  <c r="AI219" i="4"/>
  <c r="AH219" i="4"/>
  <c r="AG219" i="4"/>
  <c r="AF219" i="4"/>
  <c r="AE219" i="4"/>
  <c r="AD219" i="4"/>
  <c r="AC219" i="4"/>
  <c r="AB219" i="4"/>
  <c r="AA219" i="4"/>
  <c r="Z219" i="4"/>
  <c r="Y219" i="4"/>
  <c r="X219" i="4"/>
  <c r="W219" i="4"/>
  <c r="V219" i="4"/>
  <c r="U219" i="4"/>
  <c r="T219" i="4"/>
  <c r="AI218" i="4"/>
  <c r="AH218" i="4"/>
  <c r="AG218" i="4"/>
  <c r="AF218" i="4"/>
  <c r="AE218" i="4"/>
  <c r="AD218" i="4"/>
  <c r="AC218" i="4"/>
  <c r="AB218" i="4"/>
  <c r="AA218" i="4"/>
  <c r="Z218" i="4"/>
  <c r="Y218" i="4"/>
  <c r="X218" i="4"/>
  <c r="W218" i="4"/>
  <c r="V218" i="4"/>
  <c r="U218" i="4"/>
  <c r="T218" i="4"/>
  <c r="AI217" i="4"/>
  <c r="AH217" i="4"/>
  <c r="AG217" i="4"/>
  <c r="AF217" i="4"/>
  <c r="AE217" i="4"/>
  <c r="AD217" i="4"/>
  <c r="AC217" i="4"/>
  <c r="AB217" i="4"/>
  <c r="AA217" i="4"/>
  <c r="Z217" i="4"/>
  <c r="Y217" i="4"/>
  <c r="X217" i="4"/>
  <c r="W217" i="4"/>
  <c r="V217" i="4"/>
  <c r="U217" i="4"/>
  <c r="T217" i="4"/>
  <c r="AI216" i="4"/>
  <c r="AH216" i="4"/>
  <c r="AG216" i="4"/>
  <c r="AF216" i="4"/>
  <c r="AE216" i="4"/>
  <c r="AD216" i="4"/>
  <c r="AC216" i="4"/>
  <c r="AB216" i="4"/>
  <c r="AA216" i="4"/>
  <c r="Z216" i="4"/>
  <c r="Y216" i="4"/>
  <c r="X216" i="4"/>
  <c r="W216" i="4"/>
  <c r="V216" i="4"/>
  <c r="U216" i="4"/>
  <c r="T216" i="4"/>
  <c r="AI215" i="4"/>
  <c r="AH215" i="4"/>
  <c r="AG215" i="4"/>
  <c r="AF215" i="4"/>
  <c r="AE215" i="4"/>
  <c r="AD215" i="4"/>
  <c r="AC215" i="4"/>
  <c r="AB215" i="4"/>
  <c r="AA215" i="4"/>
  <c r="Z215" i="4"/>
  <c r="Y215" i="4"/>
  <c r="X215" i="4"/>
  <c r="W215" i="4"/>
  <c r="V215" i="4"/>
  <c r="U215" i="4"/>
  <c r="T215" i="4"/>
  <c r="AI214" i="4"/>
  <c r="AH214" i="4"/>
  <c r="AG214" i="4"/>
  <c r="AF214" i="4"/>
  <c r="AE214" i="4"/>
  <c r="AD214" i="4"/>
  <c r="AC214" i="4"/>
  <c r="AB214" i="4"/>
  <c r="AA214" i="4"/>
  <c r="Z214" i="4"/>
  <c r="Y214" i="4"/>
  <c r="X214" i="4"/>
  <c r="W214" i="4"/>
  <c r="V214" i="4"/>
  <c r="U214" i="4"/>
  <c r="T214" i="4"/>
  <c r="AI213" i="4"/>
  <c r="AH213" i="4"/>
  <c r="AG213" i="4"/>
  <c r="AF213" i="4"/>
  <c r="AE213" i="4"/>
  <c r="AD213" i="4"/>
  <c r="AC213" i="4"/>
  <c r="AB213" i="4"/>
  <c r="AA213" i="4"/>
  <c r="Z213" i="4"/>
  <c r="Y213" i="4"/>
  <c r="X213" i="4"/>
  <c r="W213" i="4"/>
  <c r="V213" i="4"/>
  <c r="U213" i="4"/>
  <c r="T213" i="4"/>
  <c r="AI212" i="4"/>
  <c r="AH212" i="4"/>
  <c r="AG212" i="4"/>
  <c r="AF212" i="4"/>
  <c r="AE212" i="4"/>
  <c r="AD212" i="4"/>
  <c r="AC212" i="4"/>
  <c r="AB212" i="4"/>
  <c r="AA212" i="4"/>
  <c r="Z212" i="4"/>
  <c r="Y212" i="4"/>
  <c r="X212" i="4"/>
  <c r="W212" i="4"/>
  <c r="V212" i="4"/>
  <c r="U212" i="4"/>
  <c r="T212" i="4"/>
  <c r="AI211" i="4"/>
  <c r="AH211" i="4"/>
  <c r="AG211" i="4"/>
  <c r="AF211" i="4"/>
  <c r="AE211" i="4"/>
  <c r="AD211" i="4"/>
  <c r="AC211" i="4"/>
  <c r="AB211" i="4"/>
  <c r="AA211" i="4"/>
  <c r="Z211" i="4"/>
  <c r="Y211" i="4"/>
  <c r="X211" i="4"/>
  <c r="W211" i="4"/>
  <c r="V211" i="4"/>
  <c r="U211" i="4"/>
  <c r="T211" i="4"/>
  <c r="AI210" i="4"/>
  <c r="AH210" i="4"/>
  <c r="AG210" i="4"/>
  <c r="AF210" i="4"/>
  <c r="AE210" i="4"/>
  <c r="AD210" i="4"/>
  <c r="AC210" i="4"/>
  <c r="AB210" i="4"/>
  <c r="AA210" i="4"/>
  <c r="Z210" i="4"/>
  <c r="Y210" i="4"/>
  <c r="X210" i="4"/>
  <c r="W210" i="4"/>
  <c r="V210" i="4"/>
  <c r="U210" i="4"/>
  <c r="T210" i="4"/>
  <c r="AI209" i="4"/>
  <c r="AH209" i="4"/>
  <c r="AG209" i="4"/>
  <c r="AF209" i="4"/>
  <c r="AE209" i="4"/>
  <c r="AD209" i="4"/>
  <c r="AC209" i="4"/>
  <c r="AB209" i="4"/>
  <c r="AA209" i="4"/>
  <c r="Z209" i="4"/>
  <c r="Y209" i="4"/>
  <c r="X209" i="4"/>
  <c r="W209" i="4"/>
  <c r="V209" i="4"/>
  <c r="U209" i="4"/>
  <c r="T209" i="4"/>
  <c r="AI208" i="4"/>
  <c r="AH208" i="4"/>
  <c r="AG208" i="4"/>
  <c r="AF208" i="4"/>
  <c r="AE208" i="4"/>
  <c r="AD208" i="4"/>
  <c r="AC208" i="4"/>
  <c r="AB208" i="4"/>
  <c r="AA208" i="4"/>
  <c r="Z208" i="4"/>
  <c r="Y208" i="4"/>
  <c r="X208" i="4"/>
  <c r="W208" i="4"/>
  <c r="V208" i="4"/>
  <c r="U208" i="4"/>
  <c r="T208" i="4"/>
  <c r="AI207" i="4"/>
  <c r="AH207" i="4"/>
  <c r="AG207" i="4"/>
  <c r="AF207" i="4"/>
  <c r="AE207" i="4"/>
  <c r="AD207" i="4"/>
  <c r="AC207" i="4"/>
  <c r="AB207" i="4"/>
  <c r="AA207" i="4"/>
  <c r="Z207" i="4"/>
  <c r="Y207" i="4"/>
  <c r="X207" i="4"/>
  <c r="W207" i="4"/>
  <c r="V207" i="4"/>
  <c r="U207" i="4"/>
  <c r="T207" i="4"/>
  <c r="AI206" i="4"/>
  <c r="AH206" i="4"/>
  <c r="AG206" i="4"/>
  <c r="AF206" i="4"/>
  <c r="AE206" i="4"/>
  <c r="AD206" i="4"/>
  <c r="AC206" i="4"/>
  <c r="AB206" i="4"/>
  <c r="AA206" i="4"/>
  <c r="Z206" i="4"/>
  <c r="Y206" i="4"/>
  <c r="X206" i="4"/>
  <c r="W206" i="4"/>
  <c r="V206" i="4"/>
  <c r="U206" i="4"/>
  <c r="T206" i="4"/>
  <c r="AI205" i="4"/>
  <c r="AH205" i="4"/>
  <c r="AG205" i="4"/>
  <c r="AF205" i="4"/>
  <c r="AE205" i="4"/>
  <c r="AD205" i="4"/>
  <c r="AC205" i="4"/>
  <c r="AB205" i="4"/>
  <c r="AA205" i="4"/>
  <c r="Z205" i="4"/>
  <c r="Y205" i="4"/>
  <c r="X205" i="4"/>
  <c r="W205" i="4"/>
  <c r="V205" i="4"/>
  <c r="U205" i="4"/>
  <c r="T205" i="4"/>
  <c r="AI204" i="4"/>
  <c r="AH204" i="4"/>
  <c r="AG204" i="4"/>
  <c r="AF204" i="4"/>
  <c r="AE204" i="4"/>
  <c r="AD204" i="4"/>
  <c r="AC204" i="4"/>
  <c r="AB204" i="4"/>
  <c r="AA204" i="4"/>
  <c r="Z204" i="4"/>
  <c r="Y204" i="4"/>
  <c r="X204" i="4"/>
  <c r="W204" i="4"/>
  <c r="V204" i="4"/>
  <c r="U204" i="4"/>
  <c r="T204" i="4"/>
  <c r="AI203" i="4"/>
  <c r="AH203" i="4"/>
  <c r="AG203" i="4"/>
  <c r="AF203" i="4"/>
  <c r="AE203" i="4"/>
  <c r="AD203" i="4"/>
  <c r="AC203" i="4"/>
  <c r="AB203" i="4"/>
  <c r="AA203" i="4"/>
  <c r="Z203" i="4"/>
  <c r="Y203" i="4"/>
  <c r="X203" i="4"/>
  <c r="W203" i="4"/>
  <c r="V203" i="4"/>
  <c r="U203" i="4"/>
  <c r="T203" i="4"/>
  <c r="AI202" i="4"/>
  <c r="AH202" i="4"/>
  <c r="AG202" i="4"/>
  <c r="AF202" i="4"/>
  <c r="AE202" i="4"/>
  <c r="AD202" i="4"/>
  <c r="AC202" i="4"/>
  <c r="AB202" i="4"/>
  <c r="AA202" i="4"/>
  <c r="Z202" i="4"/>
  <c r="Y202" i="4"/>
  <c r="X202" i="4"/>
  <c r="W202" i="4"/>
  <c r="V202" i="4"/>
  <c r="U202" i="4"/>
  <c r="T202" i="4"/>
  <c r="AI201" i="4"/>
  <c r="AH201" i="4"/>
  <c r="AG201" i="4"/>
  <c r="AF201" i="4"/>
  <c r="AE201" i="4"/>
  <c r="AD201" i="4"/>
  <c r="AC201" i="4"/>
  <c r="AB201" i="4"/>
  <c r="AA201" i="4"/>
  <c r="Z201" i="4"/>
  <c r="Y201" i="4"/>
  <c r="X201" i="4"/>
  <c r="W201" i="4"/>
  <c r="V201" i="4"/>
  <c r="U201" i="4"/>
  <c r="T201" i="4"/>
  <c r="AI200" i="4"/>
  <c r="AH200" i="4"/>
  <c r="AG200" i="4"/>
  <c r="AF200" i="4"/>
  <c r="AE200" i="4"/>
  <c r="AD200" i="4"/>
  <c r="AC200" i="4"/>
  <c r="AB200" i="4"/>
  <c r="AA200" i="4"/>
  <c r="Z200" i="4"/>
  <c r="Y200" i="4"/>
  <c r="X200" i="4"/>
  <c r="W200" i="4"/>
  <c r="V200" i="4"/>
  <c r="U200" i="4"/>
  <c r="T200" i="4"/>
  <c r="AI199" i="4"/>
  <c r="AH199" i="4"/>
  <c r="AG199" i="4"/>
  <c r="AF199" i="4"/>
  <c r="AE199" i="4"/>
  <c r="AD199" i="4"/>
  <c r="AC199" i="4"/>
  <c r="AB199" i="4"/>
  <c r="AA199" i="4"/>
  <c r="Z199" i="4"/>
  <c r="Y199" i="4"/>
  <c r="X199" i="4"/>
  <c r="W199" i="4"/>
  <c r="V199" i="4"/>
  <c r="U199" i="4"/>
  <c r="T199" i="4"/>
  <c r="AI198" i="4"/>
  <c r="AH198" i="4"/>
  <c r="AG198" i="4"/>
  <c r="AF198" i="4"/>
  <c r="AE198" i="4"/>
  <c r="AD198" i="4"/>
  <c r="AC198" i="4"/>
  <c r="AB198" i="4"/>
  <c r="AA198" i="4"/>
  <c r="Z198" i="4"/>
  <c r="Y198" i="4"/>
  <c r="X198" i="4"/>
  <c r="W198" i="4"/>
  <c r="V198" i="4"/>
  <c r="U198" i="4"/>
  <c r="T198" i="4"/>
  <c r="AI197" i="4"/>
  <c r="AH197" i="4"/>
  <c r="AG197" i="4"/>
  <c r="AF197" i="4"/>
  <c r="AE197" i="4"/>
  <c r="AD197" i="4"/>
  <c r="AC197" i="4"/>
  <c r="AB197" i="4"/>
  <c r="AA197" i="4"/>
  <c r="Z197" i="4"/>
  <c r="Y197" i="4"/>
  <c r="X197" i="4"/>
  <c r="W197" i="4"/>
  <c r="V197" i="4"/>
  <c r="U197" i="4"/>
  <c r="T197" i="4"/>
  <c r="AI196" i="4"/>
  <c r="AH196" i="4"/>
  <c r="AG196" i="4"/>
  <c r="AF196" i="4"/>
  <c r="AE196" i="4"/>
  <c r="AD196" i="4"/>
  <c r="AC196" i="4"/>
  <c r="AB196" i="4"/>
  <c r="AA196" i="4"/>
  <c r="Z196" i="4"/>
  <c r="Y196" i="4"/>
  <c r="X196" i="4"/>
  <c r="W196" i="4"/>
  <c r="V196" i="4"/>
  <c r="U196" i="4"/>
  <c r="T196" i="4"/>
  <c r="AI195" i="4"/>
  <c r="AH195" i="4"/>
  <c r="AG195" i="4"/>
  <c r="AF195" i="4"/>
  <c r="AE195" i="4"/>
  <c r="AD195" i="4"/>
  <c r="AC195" i="4"/>
  <c r="AB195" i="4"/>
  <c r="AA195" i="4"/>
  <c r="Z195" i="4"/>
  <c r="Y195" i="4"/>
  <c r="X195" i="4"/>
  <c r="W195" i="4"/>
  <c r="V195" i="4"/>
  <c r="U195" i="4"/>
  <c r="T195" i="4"/>
  <c r="AI194" i="4"/>
  <c r="AH194" i="4"/>
  <c r="AG194" i="4"/>
  <c r="AF194" i="4"/>
  <c r="AE194" i="4"/>
  <c r="AD194" i="4"/>
  <c r="AC194" i="4"/>
  <c r="AB194" i="4"/>
  <c r="AA194" i="4"/>
  <c r="Z194" i="4"/>
  <c r="Y194" i="4"/>
  <c r="X194" i="4"/>
  <c r="W194" i="4"/>
  <c r="V194" i="4"/>
  <c r="U194" i="4"/>
  <c r="T194" i="4"/>
  <c r="AI193" i="4"/>
  <c r="AH193" i="4"/>
  <c r="AG193" i="4"/>
  <c r="AF193" i="4"/>
  <c r="AE193" i="4"/>
  <c r="AD193" i="4"/>
  <c r="AC193" i="4"/>
  <c r="AB193" i="4"/>
  <c r="AA193" i="4"/>
  <c r="Z193" i="4"/>
  <c r="Y193" i="4"/>
  <c r="X193" i="4"/>
  <c r="W193" i="4"/>
  <c r="V193" i="4"/>
  <c r="U193" i="4"/>
  <c r="T193" i="4"/>
  <c r="AI192" i="4"/>
  <c r="AH192" i="4"/>
  <c r="AG192" i="4"/>
  <c r="AF192" i="4"/>
  <c r="AE192" i="4"/>
  <c r="AD192" i="4"/>
  <c r="AC192" i="4"/>
  <c r="AB192" i="4"/>
  <c r="AA192" i="4"/>
  <c r="Z192" i="4"/>
  <c r="Y192" i="4"/>
  <c r="X192" i="4"/>
  <c r="W192" i="4"/>
  <c r="V192" i="4"/>
  <c r="U192" i="4"/>
  <c r="T192" i="4"/>
  <c r="AI191" i="4"/>
  <c r="AH191" i="4"/>
  <c r="AG191" i="4"/>
  <c r="AF191" i="4"/>
  <c r="AE191" i="4"/>
  <c r="AD191" i="4"/>
  <c r="AC191" i="4"/>
  <c r="AB191" i="4"/>
  <c r="AA191" i="4"/>
  <c r="Z191" i="4"/>
  <c r="Y191" i="4"/>
  <c r="X191" i="4"/>
  <c r="W191" i="4"/>
  <c r="V191" i="4"/>
  <c r="U191" i="4"/>
  <c r="T191" i="4"/>
  <c r="AI190" i="4"/>
  <c r="AH190" i="4"/>
  <c r="AG190" i="4"/>
  <c r="AF190" i="4"/>
  <c r="AE190" i="4"/>
  <c r="AD190" i="4"/>
  <c r="AC190" i="4"/>
  <c r="AB190" i="4"/>
  <c r="AA190" i="4"/>
  <c r="Z190" i="4"/>
  <c r="Y190" i="4"/>
  <c r="X190" i="4"/>
  <c r="W190" i="4"/>
  <c r="V190" i="4"/>
  <c r="U190" i="4"/>
  <c r="T190" i="4"/>
  <c r="AI189" i="4"/>
  <c r="AH189" i="4"/>
  <c r="AG189" i="4"/>
  <c r="AF189" i="4"/>
  <c r="AE189" i="4"/>
  <c r="AD189" i="4"/>
  <c r="AC189" i="4"/>
  <c r="AB189" i="4"/>
  <c r="AA189" i="4"/>
  <c r="Z189" i="4"/>
  <c r="Y189" i="4"/>
  <c r="X189" i="4"/>
  <c r="W189" i="4"/>
  <c r="V189" i="4"/>
  <c r="U189" i="4"/>
  <c r="T189" i="4"/>
  <c r="AI188" i="4"/>
  <c r="AH188" i="4"/>
  <c r="AG188" i="4"/>
  <c r="AF188" i="4"/>
  <c r="AE188" i="4"/>
  <c r="AD188" i="4"/>
  <c r="AC188" i="4"/>
  <c r="AB188" i="4"/>
  <c r="AA188" i="4"/>
  <c r="Z188" i="4"/>
  <c r="Y188" i="4"/>
  <c r="X188" i="4"/>
  <c r="W188" i="4"/>
  <c r="V188" i="4"/>
  <c r="U188" i="4"/>
  <c r="T188" i="4"/>
  <c r="AI187" i="4"/>
  <c r="AH187" i="4"/>
  <c r="AG187" i="4"/>
  <c r="AF187" i="4"/>
  <c r="AE187" i="4"/>
  <c r="AD187" i="4"/>
  <c r="AC187" i="4"/>
  <c r="AB187" i="4"/>
  <c r="AA187" i="4"/>
  <c r="Z187" i="4"/>
  <c r="Y187" i="4"/>
  <c r="X187" i="4"/>
  <c r="W187" i="4"/>
  <c r="V187" i="4"/>
  <c r="U187" i="4"/>
  <c r="T187" i="4"/>
  <c r="AI186" i="4"/>
  <c r="AH186" i="4"/>
  <c r="AG186" i="4"/>
  <c r="AF186" i="4"/>
  <c r="AE186" i="4"/>
  <c r="AD186" i="4"/>
  <c r="AC186" i="4"/>
  <c r="AB186" i="4"/>
  <c r="AA186" i="4"/>
  <c r="Z186" i="4"/>
  <c r="Y186" i="4"/>
  <c r="X186" i="4"/>
  <c r="W186" i="4"/>
  <c r="V186" i="4"/>
  <c r="U186" i="4"/>
  <c r="T186" i="4"/>
  <c r="AI185" i="4"/>
  <c r="AH185" i="4"/>
  <c r="AG185" i="4"/>
  <c r="AF185" i="4"/>
  <c r="AE185" i="4"/>
  <c r="AD185" i="4"/>
  <c r="AC185" i="4"/>
  <c r="AB185" i="4"/>
  <c r="AA185" i="4"/>
  <c r="Z185" i="4"/>
  <c r="Y185" i="4"/>
  <c r="X185" i="4"/>
  <c r="W185" i="4"/>
  <c r="V185" i="4"/>
  <c r="U185" i="4"/>
  <c r="T185" i="4"/>
  <c r="AI184" i="4"/>
  <c r="AH184" i="4"/>
  <c r="AG184" i="4"/>
  <c r="AF184" i="4"/>
  <c r="AE184" i="4"/>
  <c r="AD184" i="4"/>
  <c r="AC184" i="4"/>
  <c r="AB184" i="4"/>
  <c r="AA184" i="4"/>
  <c r="Z184" i="4"/>
  <c r="Y184" i="4"/>
  <c r="X184" i="4"/>
  <c r="W184" i="4"/>
  <c r="V184" i="4"/>
  <c r="U184" i="4"/>
  <c r="T184" i="4"/>
  <c r="AI183" i="4"/>
  <c r="AH183" i="4"/>
  <c r="AG183" i="4"/>
  <c r="AF183" i="4"/>
  <c r="AE183" i="4"/>
  <c r="AD183" i="4"/>
  <c r="AC183" i="4"/>
  <c r="AB183" i="4"/>
  <c r="AA183" i="4"/>
  <c r="Z183" i="4"/>
  <c r="Y183" i="4"/>
  <c r="X183" i="4"/>
  <c r="W183" i="4"/>
  <c r="V183" i="4"/>
  <c r="U183" i="4"/>
  <c r="T183" i="4"/>
  <c r="AI182" i="4"/>
  <c r="AH182" i="4"/>
  <c r="AG182" i="4"/>
  <c r="AF182" i="4"/>
  <c r="AE182" i="4"/>
  <c r="AD182" i="4"/>
  <c r="AC182" i="4"/>
  <c r="AB182" i="4"/>
  <c r="AA182" i="4"/>
  <c r="Z182" i="4"/>
  <c r="Y182" i="4"/>
  <c r="X182" i="4"/>
  <c r="W182" i="4"/>
  <c r="V182" i="4"/>
  <c r="U182" i="4"/>
  <c r="T182" i="4"/>
  <c r="AI181" i="4"/>
  <c r="AH181" i="4"/>
  <c r="AG181" i="4"/>
  <c r="AF181" i="4"/>
  <c r="AE181" i="4"/>
  <c r="AD181" i="4"/>
  <c r="AC181" i="4"/>
  <c r="AB181" i="4"/>
  <c r="AA181" i="4"/>
  <c r="Z181" i="4"/>
  <c r="Y181" i="4"/>
  <c r="X181" i="4"/>
  <c r="W181" i="4"/>
  <c r="V181" i="4"/>
  <c r="U181" i="4"/>
  <c r="T181" i="4"/>
  <c r="AI180" i="4"/>
  <c r="AH180" i="4"/>
  <c r="AG180" i="4"/>
  <c r="AF180" i="4"/>
  <c r="AE180" i="4"/>
  <c r="AD180" i="4"/>
  <c r="AC180" i="4"/>
  <c r="AB180" i="4"/>
  <c r="AA180" i="4"/>
  <c r="Z180" i="4"/>
  <c r="Y180" i="4"/>
  <c r="X180" i="4"/>
  <c r="W180" i="4"/>
  <c r="V180" i="4"/>
  <c r="U180" i="4"/>
  <c r="T180" i="4"/>
  <c r="AI179" i="4"/>
  <c r="AH179" i="4"/>
  <c r="AG179" i="4"/>
  <c r="AF179" i="4"/>
  <c r="AE179" i="4"/>
  <c r="AD179" i="4"/>
  <c r="AC179" i="4"/>
  <c r="AB179" i="4"/>
  <c r="AA179" i="4"/>
  <c r="Z179" i="4"/>
  <c r="Y179" i="4"/>
  <c r="X179" i="4"/>
  <c r="W179" i="4"/>
  <c r="V179" i="4"/>
  <c r="U179" i="4"/>
  <c r="T179" i="4"/>
  <c r="AI178" i="4"/>
  <c r="AH178" i="4"/>
  <c r="AG178" i="4"/>
  <c r="AF178" i="4"/>
  <c r="AE178" i="4"/>
  <c r="AD178" i="4"/>
  <c r="AC178" i="4"/>
  <c r="AB178" i="4"/>
  <c r="AA178" i="4"/>
  <c r="Z178" i="4"/>
  <c r="Y178" i="4"/>
  <c r="X178" i="4"/>
  <c r="W178" i="4"/>
  <c r="V178" i="4"/>
  <c r="U178" i="4"/>
  <c r="T178" i="4"/>
  <c r="AI177" i="4"/>
  <c r="AH177" i="4"/>
  <c r="AG177" i="4"/>
  <c r="AF177" i="4"/>
  <c r="AE177" i="4"/>
  <c r="AD177" i="4"/>
  <c r="AC177" i="4"/>
  <c r="AB177" i="4"/>
  <c r="AA177" i="4"/>
  <c r="Z177" i="4"/>
  <c r="Y177" i="4"/>
  <c r="X177" i="4"/>
  <c r="W177" i="4"/>
  <c r="V177" i="4"/>
  <c r="U177" i="4"/>
  <c r="T177" i="4"/>
  <c r="AI176" i="4"/>
  <c r="AH176" i="4"/>
  <c r="AG176" i="4"/>
  <c r="AF176" i="4"/>
  <c r="AE176" i="4"/>
  <c r="AD176" i="4"/>
  <c r="AC176" i="4"/>
  <c r="AB176" i="4"/>
  <c r="AA176" i="4"/>
  <c r="Z176" i="4"/>
  <c r="Y176" i="4"/>
  <c r="X176" i="4"/>
  <c r="W176" i="4"/>
  <c r="V176" i="4"/>
  <c r="U176" i="4"/>
  <c r="T176" i="4"/>
  <c r="AI175" i="4"/>
  <c r="AH175" i="4"/>
  <c r="AG175" i="4"/>
  <c r="AF175" i="4"/>
  <c r="AE175" i="4"/>
  <c r="AD175" i="4"/>
  <c r="AC175" i="4"/>
  <c r="AB175" i="4"/>
  <c r="AA175" i="4"/>
  <c r="Z175" i="4"/>
  <c r="Y175" i="4"/>
  <c r="X175" i="4"/>
  <c r="W175" i="4"/>
  <c r="V175" i="4"/>
  <c r="U175" i="4"/>
  <c r="T175" i="4"/>
  <c r="AI174" i="4"/>
  <c r="AH174" i="4"/>
  <c r="AG174" i="4"/>
  <c r="AF174" i="4"/>
  <c r="AE174" i="4"/>
  <c r="AD174" i="4"/>
  <c r="AC174" i="4"/>
  <c r="AB174" i="4"/>
  <c r="AA174" i="4"/>
  <c r="Z174" i="4"/>
  <c r="Y174" i="4"/>
  <c r="X174" i="4"/>
  <c r="W174" i="4"/>
  <c r="V174" i="4"/>
  <c r="U174" i="4"/>
  <c r="T174" i="4"/>
  <c r="AI173" i="4"/>
  <c r="AH173" i="4"/>
  <c r="AG173" i="4"/>
  <c r="AF173" i="4"/>
  <c r="AE173" i="4"/>
  <c r="AD173" i="4"/>
  <c r="AC173" i="4"/>
  <c r="AB173" i="4"/>
  <c r="AA173" i="4"/>
  <c r="Z173" i="4"/>
  <c r="Y173" i="4"/>
  <c r="X173" i="4"/>
  <c r="W173" i="4"/>
  <c r="V173" i="4"/>
  <c r="U173" i="4"/>
  <c r="T173" i="4"/>
  <c r="AI172" i="4"/>
  <c r="AH172" i="4"/>
  <c r="AG172" i="4"/>
  <c r="AF172" i="4"/>
  <c r="AE172" i="4"/>
  <c r="AD172" i="4"/>
  <c r="AC172" i="4"/>
  <c r="AB172" i="4"/>
  <c r="AA172" i="4"/>
  <c r="Z172" i="4"/>
  <c r="Y172" i="4"/>
  <c r="X172" i="4"/>
  <c r="W172" i="4"/>
  <c r="V172" i="4"/>
  <c r="U172" i="4"/>
  <c r="T172" i="4"/>
  <c r="AI171" i="4"/>
  <c r="AH171" i="4"/>
  <c r="AG171" i="4"/>
  <c r="AF171" i="4"/>
  <c r="AE171" i="4"/>
  <c r="AD171" i="4"/>
  <c r="AC171" i="4"/>
  <c r="AB171" i="4"/>
  <c r="AA171" i="4"/>
  <c r="Z171" i="4"/>
  <c r="Y171" i="4"/>
  <c r="X171" i="4"/>
  <c r="W171" i="4"/>
  <c r="V171" i="4"/>
  <c r="U171" i="4"/>
  <c r="T171" i="4"/>
  <c r="AI170" i="4"/>
  <c r="AH170" i="4"/>
  <c r="AG170" i="4"/>
  <c r="AF170" i="4"/>
  <c r="AE170" i="4"/>
  <c r="AD170" i="4"/>
  <c r="AC170" i="4"/>
  <c r="AB170" i="4"/>
  <c r="AA170" i="4"/>
  <c r="Z170" i="4"/>
  <c r="Y170" i="4"/>
  <c r="X170" i="4"/>
  <c r="W170" i="4"/>
  <c r="V170" i="4"/>
  <c r="U170" i="4"/>
  <c r="T170" i="4"/>
  <c r="AI169" i="4"/>
  <c r="AH169" i="4"/>
  <c r="AG169" i="4"/>
  <c r="AF169" i="4"/>
  <c r="AE169" i="4"/>
  <c r="AD169" i="4"/>
  <c r="AC169" i="4"/>
  <c r="AB169" i="4"/>
  <c r="AA169" i="4"/>
  <c r="Z169" i="4"/>
  <c r="Y169" i="4"/>
  <c r="X169" i="4"/>
  <c r="W169" i="4"/>
  <c r="V169" i="4"/>
  <c r="U169" i="4"/>
  <c r="T169" i="4"/>
  <c r="AI168" i="4"/>
  <c r="AH168" i="4"/>
  <c r="AG168" i="4"/>
  <c r="AF168" i="4"/>
  <c r="AE168" i="4"/>
  <c r="AD168" i="4"/>
  <c r="AC168" i="4"/>
  <c r="AB168" i="4"/>
  <c r="AA168" i="4"/>
  <c r="Z168" i="4"/>
  <c r="Y168" i="4"/>
  <c r="X168" i="4"/>
  <c r="W168" i="4"/>
  <c r="V168" i="4"/>
  <c r="U168" i="4"/>
  <c r="T168" i="4"/>
  <c r="AI167" i="4"/>
  <c r="AH167" i="4"/>
  <c r="AG167" i="4"/>
  <c r="AF167" i="4"/>
  <c r="AE167" i="4"/>
  <c r="AD167" i="4"/>
  <c r="AC167" i="4"/>
  <c r="AB167" i="4"/>
  <c r="AA167" i="4"/>
  <c r="Z167" i="4"/>
  <c r="Y167" i="4"/>
  <c r="X167" i="4"/>
  <c r="W167" i="4"/>
  <c r="V167" i="4"/>
  <c r="U167" i="4"/>
  <c r="T167" i="4"/>
  <c r="AI166" i="4"/>
  <c r="AH166" i="4"/>
  <c r="AG166" i="4"/>
  <c r="AF166" i="4"/>
  <c r="AE166" i="4"/>
  <c r="AD166" i="4"/>
  <c r="AC166" i="4"/>
  <c r="AB166" i="4"/>
  <c r="AA166" i="4"/>
  <c r="Z166" i="4"/>
  <c r="Y166" i="4"/>
  <c r="X166" i="4"/>
  <c r="W166" i="4"/>
  <c r="V166" i="4"/>
  <c r="U166" i="4"/>
  <c r="T166" i="4"/>
  <c r="AI165" i="4"/>
  <c r="AH165" i="4"/>
  <c r="AG165" i="4"/>
  <c r="AF165" i="4"/>
  <c r="AE165" i="4"/>
  <c r="AD165" i="4"/>
  <c r="AC165" i="4"/>
  <c r="AB165" i="4"/>
  <c r="AA165" i="4"/>
  <c r="Z165" i="4"/>
  <c r="Y165" i="4"/>
  <c r="X165" i="4"/>
  <c r="W165" i="4"/>
  <c r="V165" i="4"/>
  <c r="U165" i="4"/>
  <c r="T165" i="4"/>
  <c r="AI164" i="4"/>
  <c r="AH164" i="4"/>
  <c r="AG164" i="4"/>
  <c r="AF164" i="4"/>
  <c r="AE164" i="4"/>
  <c r="AD164" i="4"/>
  <c r="AC164" i="4"/>
  <c r="AB164" i="4"/>
  <c r="AA164" i="4"/>
  <c r="Z164" i="4"/>
  <c r="Y164" i="4"/>
  <c r="X164" i="4"/>
  <c r="W164" i="4"/>
  <c r="V164" i="4"/>
  <c r="U164" i="4"/>
  <c r="T164" i="4"/>
  <c r="AI163" i="4"/>
  <c r="AH163" i="4"/>
  <c r="AG163" i="4"/>
  <c r="AF163" i="4"/>
  <c r="AE163" i="4"/>
  <c r="AD163" i="4"/>
  <c r="AC163" i="4"/>
  <c r="AB163" i="4"/>
  <c r="AA163" i="4"/>
  <c r="Z163" i="4"/>
  <c r="Y163" i="4"/>
  <c r="X163" i="4"/>
  <c r="W163" i="4"/>
  <c r="V163" i="4"/>
  <c r="U163" i="4"/>
  <c r="T163" i="4"/>
  <c r="AI162" i="4"/>
  <c r="AH162" i="4"/>
  <c r="AG162" i="4"/>
  <c r="AF162" i="4"/>
  <c r="AE162" i="4"/>
  <c r="AD162" i="4"/>
  <c r="AC162" i="4"/>
  <c r="AB162" i="4"/>
  <c r="AA162" i="4"/>
  <c r="Z162" i="4"/>
  <c r="Y162" i="4"/>
  <c r="X162" i="4"/>
  <c r="W162" i="4"/>
  <c r="V162" i="4"/>
  <c r="U162" i="4"/>
  <c r="T162" i="4"/>
  <c r="AI161" i="4"/>
  <c r="AH161" i="4"/>
  <c r="AG161" i="4"/>
  <c r="AF161" i="4"/>
  <c r="AE161" i="4"/>
  <c r="AD161" i="4"/>
  <c r="AC161" i="4"/>
  <c r="AB161" i="4"/>
  <c r="AA161" i="4"/>
  <c r="Z161" i="4"/>
  <c r="Y161" i="4"/>
  <c r="X161" i="4"/>
  <c r="W161" i="4"/>
  <c r="V161" i="4"/>
  <c r="U161" i="4"/>
  <c r="T161" i="4"/>
  <c r="AI160" i="4"/>
  <c r="AH160" i="4"/>
  <c r="AG160" i="4"/>
  <c r="AF160" i="4"/>
  <c r="AE160" i="4"/>
  <c r="AD160" i="4"/>
  <c r="AC160" i="4"/>
  <c r="AB160" i="4"/>
  <c r="AA160" i="4"/>
  <c r="Z160" i="4"/>
  <c r="Y160" i="4"/>
  <c r="X160" i="4"/>
  <c r="W160" i="4"/>
  <c r="V160" i="4"/>
  <c r="U160" i="4"/>
  <c r="T160" i="4"/>
  <c r="AI159" i="4"/>
  <c r="AH159" i="4"/>
  <c r="AG159" i="4"/>
  <c r="AF159" i="4"/>
  <c r="AE159" i="4"/>
  <c r="AD159" i="4"/>
  <c r="AC159" i="4"/>
  <c r="AB159" i="4"/>
  <c r="AA159" i="4"/>
  <c r="Z159" i="4"/>
  <c r="Y159" i="4"/>
  <c r="X159" i="4"/>
  <c r="W159" i="4"/>
  <c r="V159" i="4"/>
  <c r="U159" i="4"/>
  <c r="T159" i="4"/>
  <c r="AI158" i="4"/>
  <c r="AH158" i="4"/>
  <c r="AG158" i="4"/>
  <c r="AF158" i="4"/>
  <c r="AE158" i="4"/>
  <c r="AD158" i="4"/>
  <c r="AC158" i="4"/>
  <c r="AB158" i="4"/>
  <c r="AA158" i="4"/>
  <c r="Z158" i="4"/>
  <c r="Y158" i="4"/>
  <c r="X158" i="4"/>
  <c r="W158" i="4"/>
  <c r="V158" i="4"/>
  <c r="U158" i="4"/>
  <c r="T158" i="4"/>
  <c r="AI157" i="4"/>
  <c r="AH157" i="4"/>
  <c r="AG157" i="4"/>
  <c r="AF157" i="4"/>
  <c r="AE157" i="4"/>
  <c r="AD157" i="4"/>
  <c r="AC157" i="4"/>
  <c r="AB157" i="4"/>
  <c r="AA157" i="4"/>
  <c r="Z157" i="4"/>
  <c r="Y157" i="4"/>
  <c r="X157" i="4"/>
  <c r="W157" i="4"/>
  <c r="V157" i="4"/>
  <c r="U157" i="4"/>
  <c r="T157" i="4"/>
  <c r="AI156" i="4"/>
  <c r="AH156" i="4"/>
  <c r="AG156" i="4"/>
  <c r="AF156" i="4"/>
  <c r="AE156" i="4"/>
  <c r="AD156" i="4"/>
  <c r="AC156" i="4"/>
  <c r="AB156" i="4"/>
  <c r="AA156" i="4"/>
  <c r="Z156" i="4"/>
  <c r="Y156" i="4"/>
  <c r="X156" i="4"/>
  <c r="W156" i="4"/>
  <c r="V156" i="4"/>
  <c r="U156" i="4"/>
  <c r="T156" i="4"/>
  <c r="AI155" i="4"/>
  <c r="AH155" i="4"/>
  <c r="AG155" i="4"/>
  <c r="AF155" i="4"/>
  <c r="AE155" i="4"/>
  <c r="AD155" i="4"/>
  <c r="AC155" i="4"/>
  <c r="AB155" i="4"/>
  <c r="AA155" i="4"/>
  <c r="Z155" i="4"/>
  <c r="Y155" i="4"/>
  <c r="X155" i="4"/>
  <c r="W155" i="4"/>
  <c r="V155" i="4"/>
  <c r="U155" i="4"/>
  <c r="T155" i="4"/>
  <c r="AI154" i="4"/>
  <c r="AH154" i="4"/>
  <c r="AG154" i="4"/>
  <c r="AF154" i="4"/>
  <c r="AE154" i="4"/>
  <c r="AD154" i="4"/>
  <c r="AC154" i="4"/>
  <c r="AB154" i="4"/>
  <c r="AA154" i="4"/>
  <c r="Z154" i="4"/>
  <c r="Y154" i="4"/>
  <c r="X154" i="4"/>
  <c r="W154" i="4"/>
  <c r="V154" i="4"/>
  <c r="U154" i="4"/>
  <c r="T154" i="4"/>
  <c r="AI153" i="4"/>
  <c r="AH153" i="4"/>
  <c r="AG153" i="4"/>
  <c r="AF153" i="4"/>
  <c r="AE153" i="4"/>
  <c r="AD153" i="4"/>
  <c r="AC153" i="4"/>
  <c r="AB153" i="4"/>
  <c r="AA153" i="4"/>
  <c r="Z153" i="4"/>
  <c r="Y153" i="4"/>
  <c r="X153" i="4"/>
  <c r="W153" i="4"/>
  <c r="V153" i="4"/>
  <c r="U153" i="4"/>
  <c r="T153" i="4"/>
  <c r="AI152" i="4"/>
  <c r="AH152" i="4"/>
  <c r="AG152" i="4"/>
  <c r="AF152" i="4"/>
  <c r="AE152" i="4"/>
  <c r="AD152" i="4"/>
  <c r="AC152" i="4"/>
  <c r="AB152" i="4"/>
  <c r="AA152" i="4"/>
  <c r="Z152" i="4"/>
  <c r="Y152" i="4"/>
  <c r="X152" i="4"/>
  <c r="W152" i="4"/>
  <c r="V152" i="4"/>
  <c r="U152" i="4"/>
  <c r="T152" i="4"/>
  <c r="AI151" i="4"/>
  <c r="AH151" i="4"/>
  <c r="AG151" i="4"/>
  <c r="AF151" i="4"/>
  <c r="AE151" i="4"/>
  <c r="AD151" i="4"/>
  <c r="AC151" i="4"/>
  <c r="AB151" i="4"/>
  <c r="AA151" i="4"/>
  <c r="Z151" i="4"/>
  <c r="Y151" i="4"/>
  <c r="X151" i="4"/>
  <c r="W151" i="4"/>
  <c r="V151" i="4"/>
  <c r="U151" i="4"/>
  <c r="T151" i="4"/>
  <c r="AI150" i="4"/>
  <c r="AH150" i="4"/>
  <c r="AG150" i="4"/>
  <c r="AF150" i="4"/>
  <c r="AE150" i="4"/>
  <c r="AD150" i="4"/>
  <c r="AC150" i="4"/>
  <c r="AB150" i="4"/>
  <c r="AA150" i="4"/>
  <c r="Z150" i="4"/>
  <c r="Y150" i="4"/>
  <c r="X150" i="4"/>
  <c r="W150" i="4"/>
  <c r="V150" i="4"/>
  <c r="U150" i="4"/>
  <c r="T150" i="4"/>
  <c r="AI149" i="4"/>
  <c r="AH149" i="4"/>
  <c r="AG149" i="4"/>
  <c r="AF149" i="4"/>
  <c r="AE149" i="4"/>
  <c r="AD149" i="4"/>
  <c r="AC149" i="4"/>
  <c r="AB149" i="4"/>
  <c r="AA149" i="4"/>
  <c r="Z149" i="4"/>
  <c r="Y149" i="4"/>
  <c r="X149" i="4"/>
  <c r="W149" i="4"/>
  <c r="V149" i="4"/>
  <c r="U149" i="4"/>
  <c r="T149" i="4"/>
  <c r="AI148" i="4"/>
  <c r="AH148" i="4"/>
  <c r="AG148" i="4"/>
  <c r="AF148" i="4"/>
  <c r="AE148" i="4"/>
  <c r="AD148" i="4"/>
  <c r="AC148" i="4"/>
  <c r="AB148" i="4"/>
  <c r="AA148" i="4"/>
  <c r="Z148" i="4"/>
  <c r="Y148" i="4"/>
  <c r="X148" i="4"/>
  <c r="W148" i="4"/>
  <c r="V148" i="4"/>
  <c r="U148" i="4"/>
  <c r="T148" i="4"/>
  <c r="AI147" i="4"/>
  <c r="AH147" i="4"/>
  <c r="AG147" i="4"/>
  <c r="AF147" i="4"/>
  <c r="AE147" i="4"/>
  <c r="AD147" i="4"/>
  <c r="AC147" i="4"/>
  <c r="AB147" i="4"/>
  <c r="AA147" i="4"/>
  <c r="Z147" i="4"/>
  <c r="Y147" i="4"/>
  <c r="X147" i="4"/>
  <c r="W147" i="4"/>
  <c r="V147" i="4"/>
  <c r="U147" i="4"/>
  <c r="T147" i="4"/>
  <c r="AI146" i="4"/>
  <c r="AH146" i="4"/>
  <c r="AG146" i="4"/>
  <c r="AF146" i="4"/>
  <c r="AE146" i="4"/>
  <c r="AD146" i="4"/>
  <c r="AC146" i="4"/>
  <c r="AB146" i="4"/>
  <c r="AA146" i="4"/>
  <c r="Z146" i="4"/>
  <c r="Y146" i="4"/>
  <c r="X146" i="4"/>
  <c r="W146" i="4"/>
  <c r="V146" i="4"/>
  <c r="U146" i="4"/>
  <c r="T146" i="4"/>
  <c r="AI145" i="4"/>
  <c r="AH145" i="4"/>
  <c r="AG145" i="4"/>
  <c r="AF145" i="4"/>
  <c r="AE145" i="4"/>
  <c r="AD145" i="4"/>
  <c r="AC145" i="4"/>
  <c r="AB145" i="4"/>
  <c r="AA145" i="4"/>
  <c r="Z145" i="4"/>
  <c r="Y145" i="4"/>
  <c r="X145" i="4"/>
  <c r="W145" i="4"/>
  <c r="V145" i="4"/>
  <c r="U145" i="4"/>
  <c r="T145" i="4"/>
  <c r="AI144" i="4"/>
  <c r="AH144" i="4"/>
  <c r="AG144" i="4"/>
  <c r="AF144" i="4"/>
  <c r="AE144" i="4"/>
  <c r="AD144" i="4"/>
  <c r="AC144" i="4"/>
  <c r="AB144" i="4"/>
  <c r="AA144" i="4"/>
  <c r="Z144" i="4"/>
  <c r="Y144" i="4"/>
  <c r="X144" i="4"/>
  <c r="W144" i="4"/>
  <c r="V144" i="4"/>
  <c r="U144" i="4"/>
  <c r="T144" i="4"/>
  <c r="AI143" i="4"/>
  <c r="AH143" i="4"/>
  <c r="AG143" i="4"/>
  <c r="AF143" i="4"/>
  <c r="AE143" i="4"/>
  <c r="AD143" i="4"/>
  <c r="AC143" i="4"/>
  <c r="AB143" i="4"/>
  <c r="AA143" i="4"/>
  <c r="Z143" i="4"/>
  <c r="Y143" i="4"/>
  <c r="X143" i="4"/>
  <c r="W143" i="4"/>
  <c r="V143" i="4"/>
  <c r="U143" i="4"/>
  <c r="T143" i="4"/>
  <c r="AI142" i="4"/>
  <c r="AH142" i="4"/>
  <c r="AG142" i="4"/>
  <c r="AF142" i="4"/>
  <c r="AE142" i="4"/>
  <c r="AD142" i="4"/>
  <c r="AC142" i="4"/>
  <c r="AB142" i="4"/>
  <c r="AA142" i="4"/>
  <c r="Z142" i="4"/>
  <c r="Y142" i="4"/>
  <c r="X142" i="4"/>
  <c r="W142" i="4"/>
  <c r="V142" i="4"/>
  <c r="U142" i="4"/>
  <c r="T142" i="4"/>
  <c r="AI141" i="4"/>
  <c r="AH141" i="4"/>
  <c r="AG141" i="4"/>
  <c r="AF141" i="4"/>
  <c r="AE141" i="4"/>
  <c r="AD141" i="4"/>
  <c r="AC141" i="4"/>
  <c r="AB141" i="4"/>
  <c r="AA141" i="4"/>
  <c r="Z141" i="4"/>
  <c r="Y141" i="4"/>
  <c r="X141" i="4"/>
  <c r="W141" i="4"/>
  <c r="V141" i="4"/>
  <c r="U141" i="4"/>
  <c r="T141" i="4"/>
  <c r="AI140" i="4"/>
  <c r="AH140" i="4"/>
  <c r="AG140" i="4"/>
  <c r="AF140" i="4"/>
  <c r="AE140" i="4"/>
  <c r="AD140" i="4"/>
  <c r="AC140" i="4"/>
  <c r="AB140" i="4"/>
  <c r="AA140" i="4"/>
  <c r="Z140" i="4"/>
  <c r="Y140" i="4"/>
  <c r="X140" i="4"/>
  <c r="W140" i="4"/>
  <c r="V140" i="4"/>
  <c r="U140" i="4"/>
  <c r="T140" i="4"/>
  <c r="AI139" i="4"/>
  <c r="AH139" i="4"/>
  <c r="AG139" i="4"/>
  <c r="AF139" i="4"/>
  <c r="AE139" i="4"/>
  <c r="AD139" i="4"/>
  <c r="AC139" i="4"/>
  <c r="AB139" i="4"/>
  <c r="AA139" i="4"/>
  <c r="Z139" i="4"/>
  <c r="Y139" i="4"/>
  <c r="X139" i="4"/>
  <c r="W139" i="4"/>
  <c r="V139" i="4"/>
  <c r="U139" i="4"/>
  <c r="T139" i="4"/>
  <c r="AI138" i="4"/>
  <c r="AH138" i="4"/>
  <c r="AG138" i="4"/>
  <c r="AF138" i="4"/>
  <c r="AE138" i="4"/>
  <c r="AD138" i="4"/>
  <c r="AC138" i="4"/>
  <c r="AB138" i="4"/>
  <c r="AA138" i="4"/>
  <c r="Z138" i="4"/>
  <c r="Y138" i="4"/>
  <c r="X138" i="4"/>
  <c r="W138" i="4"/>
  <c r="V138" i="4"/>
  <c r="U138" i="4"/>
  <c r="T138" i="4"/>
  <c r="AI137" i="4"/>
  <c r="AH137" i="4"/>
  <c r="AG137" i="4"/>
  <c r="AF137" i="4"/>
  <c r="AE137" i="4"/>
  <c r="AD137" i="4"/>
  <c r="AC137" i="4"/>
  <c r="AB137" i="4"/>
  <c r="AA137" i="4"/>
  <c r="Z137" i="4"/>
  <c r="Y137" i="4"/>
  <c r="X137" i="4"/>
  <c r="W137" i="4"/>
  <c r="V137" i="4"/>
  <c r="U137" i="4"/>
  <c r="T137" i="4"/>
  <c r="AI136" i="4"/>
  <c r="AH136" i="4"/>
  <c r="AG136" i="4"/>
  <c r="AF136" i="4"/>
  <c r="AE136" i="4"/>
  <c r="AD136" i="4"/>
  <c r="AC136" i="4"/>
  <c r="AB136" i="4"/>
  <c r="AA136" i="4"/>
  <c r="Z136" i="4"/>
  <c r="Y136" i="4"/>
  <c r="X136" i="4"/>
  <c r="W136" i="4"/>
  <c r="V136" i="4"/>
  <c r="U136" i="4"/>
  <c r="T136" i="4"/>
  <c r="AI135" i="4"/>
  <c r="AH135" i="4"/>
  <c r="AG135" i="4"/>
  <c r="AF135" i="4"/>
  <c r="AE135" i="4"/>
  <c r="AD135" i="4"/>
  <c r="AC135" i="4"/>
  <c r="AB135" i="4"/>
  <c r="AA135" i="4"/>
  <c r="Z135" i="4"/>
  <c r="Y135" i="4"/>
  <c r="X135" i="4"/>
  <c r="W135" i="4"/>
  <c r="V135" i="4"/>
  <c r="U135" i="4"/>
  <c r="T135" i="4"/>
  <c r="AI134" i="4"/>
  <c r="AH134" i="4"/>
  <c r="AG134" i="4"/>
  <c r="AF134" i="4"/>
  <c r="AE134" i="4"/>
  <c r="AD134" i="4"/>
  <c r="AC134" i="4"/>
  <c r="AB134" i="4"/>
  <c r="AA134" i="4"/>
  <c r="Z134" i="4"/>
  <c r="Y134" i="4"/>
  <c r="X134" i="4"/>
  <c r="W134" i="4"/>
  <c r="V134" i="4"/>
  <c r="U134" i="4"/>
  <c r="T134" i="4"/>
  <c r="AI133" i="4"/>
  <c r="AH133" i="4"/>
  <c r="AG133" i="4"/>
  <c r="AF133" i="4"/>
  <c r="AE133" i="4"/>
  <c r="AD133" i="4"/>
  <c r="AC133" i="4"/>
  <c r="AB133" i="4"/>
  <c r="AA133" i="4"/>
  <c r="Z133" i="4"/>
  <c r="Y133" i="4"/>
  <c r="X133" i="4"/>
  <c r="W133" i="4"/>
  <c r="V133" i="4"/>
  <c r="U133" i="4"/>
  <c r="T133" i="4"/>
  <c r="AI132" i="4"/>
  <c r="AH132" i="4"/>
  <c r="AG132" i="4"/>
  <c r="AF132" i="4"/>
  <c r="AE132" i="4"/>
  <c r="AD132" i="4"/>
  <c r="AC132" i="4"/>
  <c r="AB132" i="4"/>
  <c r="AA132" i="4"/>
  <c r="Z132" i="4"/>
  <c r="Y132" i="4"/>
  <c r="X132" i="4"/>
  <c r="W132" i="4"/>
  <c r="V132" i="4"/>
  <c r="U132" i="4"/>
  <c r="T132" i="4"/>
  <c r="AI131" i="4"/>
  <c r="AH131" i="4"/>
  <c r="AG131" i="4"/>
  <c r="AF131" i="4"/>
  <c r="AE131" i="4"/>
  <c r="AD131" i="4"/>
  <c r="AC131" i="4"/>
  <c r="AB131" i="4"/>
  <c r="AA131" i="4"/>
  <c r="Z131" i="4"/>
  <c r="Y131" i="4"/>
  <c r="X131" i="4"/>
  <c r="W131" i="4"/>
  <c r="V131" i="4"/>
  <c r="U131" i="4"/>
  <c r="T131" i="4"/>
  <c r="AI130" i="4"/>
  <c r="AH130" i="4"/>
  <c r="AG130" i="4"/>
  <c r="AF130" i="4"/>
  <c r="AE130" i="4"/>
  <c r="AD130" i="4"/>
  <c r="AC130" i="4"/>
  <c r="AB130" i="4"/>
  <c r="AA130" i="4"/>
  <c r="Z130" i="4"/>
  <c r="Y130" i="4"/>
  <c r="X130" i="4"/>
  <c r="W130" i="4"/>
  <c r="V130" i="4"/>
  <c r="U130" i="4"/>
  <c r="T130" i="4"/>
  <c r="AI129" i="4"/>
  <c r="AH129" i="4"/>
  <c r="AG129" i="4"/>
  <c r="AF129" i="4"/>
  <c r="AE129" i="4"/>
  <c r="AD129" i="4"/>
  <c r="AC129" i="4"/>
  <c r="AB129" i="4"/>
  <c r="AA129" i="4"/>
  <c r="Z129" i="4"/>
  <c r="Y129" i="4"/>
  <c r="X129" i="4"/>
  <c r="W129" i="4"/>
  <c r="V129" i="4"/>
  <c r="U129" i="4"/>
  <c r="T129" i="4"/>
  <c r="AI128" i="4"/>
  <c r="AH128" i="4"/>
  <c r="AG128" i="4"/>
  <c r="AF128" i="4"/>
  <c r="AE128" i="4"/>
  <c r="AD128" i="4"/>
  <c r="AC128" i="4"/>
  <c r="AB128" i="4"/>
  <c r="AA128" i="4"/>
  <c r="Z128" i="4"/>
  <c r="Y128" i="4"/>
  <c r="X128" i="4"/>
  <c r="W128" i="4"/>
  <c r="V128" i="4"/>
  <c r="U128" i="4"/>
  <c r="T128" i="4"/>
  <c r="AI127" i="4"/>
  <c r="AH127" i="4"/>
  <c r="AG127" i="4"/>
  <c r="AF127" i="4"/>
  <c r="AE127" i="4"/>
  <c r="AD127" i="4"/>
  <c r="AC127" i="4"/>
  <c r="AB127" i="4"/>
  <c r="AA127" i="4"/>
  <c r="Z127" i="4"/>
  <c r="Y127" i="4"/>
  <c r="X127" i="4"/>
  <c r="W127" i="4"/>
  <c r="V127" i="4"/>
  <c r="U127" i="4"/>
  <c r="T127" i="4"/>
  <c r="AI126" i="4"/>
  <c r="AH126" i="4"/>
  <c r="AG126" i="4"/>
  <c r="AF126" i="4"/>
  <c r="AE126" i="4"/>
  <c r="AD126" i="4"/>
  <c r="AC126" i="4"/>
  <c r="AB126" i="4"/>
  <c r="AA126" i="4"/>
  <c r="Z126" i="4"/>
  <c r="Y126" i="4"/>
  <c r="X126" i="4"/>
  <c r="W126" i="4"/>
  <c r="V126" i="4"/>
  <c r="U126" i="4"/>
  <c r="T126" i="4"/>
  <c r="AI125" i="4"/>
  <c r="AH125" i="4"/>
  <c r="AG125" i="4"/>
  <c r="AF125" i="4"/>
  <c r="AE125" i="4"/>
  <c r="AD125" i="4"/>
  <c r="AC125" i="4"/>
  <c r="AB125" i="4"/>
  <c r="AA125" i="4"/>
  <c r="Z125" i="4"/>
  <c r="Y125" i="4"/>
  <c r="X125" i="4"/>
  <c r="W125" i="4"/>
  <c r="V125" i="4"/>
  <c r="U125" i="4"/>
  <c r="T125" i="4"/>
  <c r="AI124" i="4"/>
  <c r="AH124" i="4"/>
  <c r="AG124" i="4"/>
  <c r="AF124" i="4"/>
  <c r="AE124" i="4"/>
  <c r="AD124" i="4"/>
  <c r="AC124" i="4"/>
  <c r="AB124" i="4"/>
  <c r="AA124" i="4"/>
  <c r="Z124" i="4"/>
  <c r="Y124" i="4"/>
  <c r="X124" i="4"/>
  <c r="W124" i="4"/>
  <c r="V124" i="4"/>
  <c r="U124" i="4"/>
  <c r="T124" i="4"/>
  <c r="AI123" i="4"/>
  <c r="AH123" i="4"/>
  <c r="AG123" i="4"/>
  <c r="AF123" i="4"/>
  <c r="AE123" i="4"/>
  <c r="AD123" i="4"/>
  <c r="AC123" i="4"/>
  <c r="AB123" i="4"/>
  <c r="AA123" i="4"/>
  <c r="Z123" i="4"/>
  <c r="Y123" i="4"/>
  <c r="X123" i="4"/>
  <c r="W123" i="4"/>
  <c r="V123" i="4"/>
  <c r="U123" i="4"/>
  <c r="T123" i="4"/>
  <c r="AI122" i="4"/>
  <c r="AH122" i="4"/>
  <c r="AG122" i="4"/>
  <c r="AF122" i="4"/>
  <c r="AE122" i="4"/>
  <c r="AD122" i="4"/>
  <c r="AC122" i="4"/>
  <c r="AB122" i="4"/>
  <c r="AA122" i="4"/>
  <c r="Z122" i="4"/>
  <c r="Y122" i="4"/>
  <c r="X122" i="4"/>
  <c r="W122" i="4"/>
  <c r="V122" i="4"/>
  <c r="U122" i="4"/>
  <c r="T122" i="4"/>
  <c r="AI121" i="4"/>
  <c r="AH121" i="4"/>
  <c r="AG121" i="4"/>
  <c r="AF121" i="4"/>
  <c r="AE121" i="4"/>
  <c r="AD121" i="4"/>
  <c r="AC121" i="4"/>
  <c r="AB121" i="4"/>
  <c r="AA121" i="4"/>
  <c r="Z121" i="4"/>
  <c r="Y121" i="4"/>
  <c r="X121" i="4"/>
  <c r="W121" i="4"/>
  <c r="V121" i="4"/>
  <c r="U121" i="4"/>
  <c r="T121" i="4"/>
  <c r="AI120" i="4"/>
  <c r="AH120" i="4"/>
  <c r="AG120" i="4"/>
  <c r="AF120" i="4"/>
  <c r="AE120" i="4"/>
  <c r="AD120" i="4"/>
  <c r="AC120" i="4"/>
  <c r="AB120" i="4"/>
  <c r="AA120" i="4"/>
  <c r="Z120" i="4"/>
  <c r="Y120" i="4"/>
  <c r="X120" i="4"/>
  <c r="W120" i="4"/>
  <c r="V120" i="4"/>
  <c r="U120" i="4"/>
  <c r="T120" i="4"/>
  <c r="AI119" i="4"/>
  <c r="AH119" i="4"/>
  <c r="AG119" i="4"/>
  <c r="AF119" i="4"/>
  <c r="AE119" i="4"/>
  <c r="AD119" i="4"/>
  <c r="AC119" i="4"/>
  <c r="AB119" i="4"/>
  <c r="AA119" i="4"/>
  <c r="Z119" i="4"/>
  <c r="Y119" i="4"/>
  <c r="X119" i="4"/>
  <c r="W119" i="4"/>
  <c r="V119" i="4"/>
  <c r="U119" i="4"/>
  <c r="T119" i="4"/>
  <c r="AI118" i="4"/>
  <c r="AH118" i="4"/>
  <c r="AG118" i="4"/>
  <c r="AF118" i="4"/>
  <c r="AE118" i="4"/>
  <c r="AD118" i="4"/>
  <c r="AC118" i="4"/>
  <c r="AB118" i="4"/>
  <c r="AA118" i="4"/>
  <c r="Z118" i="4"/>
  <c r="Y118" i="4"/>
  <c r="X118" i="4"/>
  <c r="W118" i="4"/>
  <c r="V118" i="4"/>
  <c r="U118" i="4"/>
  <c r="T118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Q602" i="4"/>
  <c r="P602" i="4"/>
  <c r="O602" i="4"/>
  <c r="N602" i="4"/>
  <c r="M602" i="4"/>
  <c r="L602" i="4"/>
  <c r="K602" i="4"/>
  <c r="J602" i="4"/>
  <c r="I602" i="4"/>
  <c r="H602" i="4"/>
  <c r="G602" i="4"/>
  <c r="F602" i="4"/>
  <c r="E602" i="4"/>
  <c r="D602" i="4"/>
  <c r="C602" i="4"/>
  <c r="B602" i="4"/>
  <c r="Q601" i="4"/>
  <c r="P601" i="4"/>
  <c r="O601" i="4"/>
  <c r="N601" i="4"/>
  <c r="M601" i="4"/>
  <c r="L601" i="4"/>
  <c r="K601" i="4"/>
  <c r="J601" i="4"/>
  <c r="I601" i="4"/>
  <c r="H601" i="4"/>
  <c r="G601" i="4"/>
  <c r="F601" i="4"/>
  <c r="E601" i="4"/>
  <c r="D601" i="4"/>
  <c r="C601" i="4"/>
  <c r="B601" i="4"/>
  <c r="Q600" i="4"/>
  <c r="P600" i="4"/>
  <c r="O600" i="4"/>
  <c r="N600" i="4"/>
  <c r="M600" i="4"/>
  <c r="L600" i="4"/>
  <c r="K600" i="4"/>
  <c r="J600" i="4"/>
  <c r="I600" i="4"/>
  <c r="H600" i="4"/>
  <c r="G600" i="4"/>
  <c r="F600" i="4"/>
  <c r="E600" i="4"/>
  <c r="D600" i="4"/>
  <c r="C600" i="4"/>
  <c r="B600" i="4"/>
  <c r="Q599" i="4"/>
  <c r="P599" i="4"/>
  <c r="O599" i="4"/>
  <c r="N599" i="4"/>
  <c r="M599" i="4"/>
  <c r="L599" i="4"/>
  <c r="K599" i="4"/>
  <c r="J599" i="4"/>
  <c r="I599" i="4"/>
  <c r="H599" i="4"/>
  <c r="G599" i="4"/>
  <c r="F599" i="4"/>
  <c r="E599" i="4"/>
  <c r="D599" i="4"/>
  <c r="C599" i="4"/>
  <c r="B599" i="4"/>
  <c r="Q598" i="4"/>
  <c r="P598" i="4"/>
  <c r="O598" i="4"/>
  <c r="N598" i="4"/>
  <c r="M598" i="4"/>
  <c r="L598" i="4"/>
  <c r="K598" i="4"/>
  <c r="J598" i="4"/>
  <c r="I598" i="4"/>
  <c r="H598" i="4"/>
  <c r="G598" i="4"/>
  <c r="F598" i="4"/>
  <c r="E598" i="4"/>
  <c r="D598" i="4"/>
  <c r="C598" i="4"/>
  <c r="B598" i="4"/>
  <c r="Q597" i="4"/>
  <c r="P597" i="4"/>
  <c r="O597" i="4"/>
  <c r="N597" i="4"/>
  <c r="M597" i="4"/>
  <c r="L597" i="4"/>
  <c r="K597" i="4"/>
  <c r="J597" i="4"/>
  <c r="I597" i="4"/>
  <c r="H597" i="4"/>
  <c r="G597" i="4"/>
  <c r="F597" i="4"/>
  <c r="E597" i="4"/>
  <c r="D597" i="4"/>
  <c r="C597" i="4"/>
  <c r="B597" i="4"/>
  <c r="Q596" i="4"/>
  <c r="P596" i="4"/>
  <c r="O596" i="4"/>
  <c r="N596" i="4"/>
  <c r="M596" i="4"/>
  <c r="L596" i="4"/>
  <c r="K596" i="4"/>
  <c r="J596" i="4"/>
  <c r="I596" i="4"/>
  <c r="H596" i="4"/>
  <c r="G596" i="4"/>
  <c r="F596" i="4"/>
  <c r="E596" i="4"/>
  <c r="D596" i="4"/>
  <c r="C596" i="4"/>
  <c r="B596" i="4"/>
  <c r="Q595" i="4"/>
  <c r="P595" i="4"/>
  <c r="O595" i="4"/>
  <c r="N595" i="4"/>
  <c r="M595" i="4"/>
  <c r="L595" i="4"/>
  <c r="K595" i="4"/>
  <c r="J595" i="4"/>
  <c r="I595" i="4"/>
  <c r="H595" i="4"/>
  <c r="G595" i="4"/>
  <c r="F595" i="4"/>
  <c r="E595" i="4"/>
  <c r="D595" i="4"/>
  <c r="C595" i="4"/>
  <c r="B595" i="4"/>
  <c r="Q594" i="4"/>
  <c r="P594" i="4"/>
  <c r="O594" i="4"/>
  <c r="N594" i="4"/>
  <c r="M594" i="4"/>
  <c r="L594" i="4"/>
  <c r="K594" i="4"/>
  <c r="J594" i="4"/>
  <c r="I594" i="4"/>
  <c r="H594" i="4"/>
  <c r="G594" i="4"/>
  <c r="F594" i="4"/>
  <c r="E594" i="4"/>
  <c r="D594" i="4"/>
  <c r="C594" i="4"/>
  <c r="B594" i="4"/>
  <c r="Q593" i="4"/>
  <c r="P593" i="4"/>
  <c r="O593" i="4"/>
  <c r="N593" i="4"/>
  <c r="M593" i="4"/>
  <c r="L593" i="4"/>
  <c r="K593" i="4"/>
  <c r="J593" i="4"/>
  <c r="I593" i="4"/>
  <c r="H593" i="4"/>
  <c r="G593" i="4"/>
  <c r="F593" i="4"/>
  <c r="E593" i="4"/>
  <c r="D593" i="4"/>
  <c r="C593" i="4"/>
  <c r="B593" i="4"/>
  <c r="Q592" i="4"/>
  <c r="P592" i="4"/>
  <c r="O592" i="4"/>
  <c r="N592" i="4"/>
  <c r="M592" i="4"/>
  <c r="L592" i="4"/>
  <c r="K592" i="4"/>
  <c r="J592" i="4"/>
  <c r="I592" i="4"/>
  <c r="H592" i="4"/>
  <c r="G592" i="4"/>
  <c r="F592" i="4"/>
  <c r="E592" i="4"/>
  <c r="D592" i="4"/>
  <c r="C592" i="4"/>
  <c r="B592" i="4"/>
  <c r="Q591" i="4"/>
  <c r="P591" i="4"/>
  <c r="O591" i="4"/>
  <c r="N591" i="4"/>
  <c r="M591" i="4"/>
  <c r="L591" i="4"/>
  <c r="K591" i="4"/>
  <c r="J591" i="4"/>
  <c r="I591" i="4"/>
  <c r="H591" i="4"/>
  <c r="G591" i="4"/>
  <c r="F591" i="4"/>
  <c r="E591" i="4"/>
  <c r="D591" i="4"/>
  <c r="C591" i="4"/>
  <c r="B591" i="4"/>
  <c r="Q590" i="4"/>
  <c r="P590" i="4"/>
  <c r="O590" i="4"/>
  <c r="N590" i="4"/>
  <c r="M590" i="4"/>
  <c r="L590" i="4"/>
  <c r="K590" i="4"/>
  <c r="J590" i="4"/>
  <c r="I590" i="4"/>
  <c r="H590" i="4"/>
  <c r="G590" i="4"/>
  <c r="F590" i="4"/>
  <c r="E590" i="4"/>
  <c r="D590" i="4"/>
  <c r="C590" i="4"/>
  <c r="B590" i="4"/>
  <c r="Q589" i="4"/>
  <c r="P589" i="4"/>
  <c r="O589" i="4"/>
  <c r="N589" i="4"/>
  <c r="M589" i="4"/>
  <c r="L589" i="4"/>
  <c r="K589" i="4"/>
  <c r="J589" i="4"/>
  <c r="I589" i="4"/>
  <c r="H589" i="4"/>
  <c r="G589" i="4"/>
  <c r="F589" i="4"/>
  <c r="E589" i="4"/>
  <c r="D589" i="4"/>
  <c r="C589" i="4"/>
  <c r="B589" i="4"/>
  <c r="Q588" i="4"/>
  <c r="P588" i="4"/>
  <c r="O588" i="4"/>
  <c r="N588" i="4"/>
  <c r="M588" i="4"/>
  <c r="L588" i="4"/>
  <c r="K588" i="4"/>
  <c r="J588" i="4"/>
  <c r="I588" i="4"/>
  <c r="H588" i="4"/>
  <c r="G588" i="4"/>
  <c r="F588" i="4"/>
  <c r="E588" i="4"/>
  <c r="D588" i="4"/>
  <c r="C588" i="4"/>
  <c r="B588" i="4"/>
  <c r="Q587" i="4"/>
  <c r="P587" i="4"/>
  <c r="O587" i="4"/>
  <c r="N587" i="4"/>
  <c r="M587" i="4"/>
  <c r="L587" i="4"/>
  <c r="K587" i="4"/>
  <c r="J587" i="4"/>
  <c r="I587" i="4"/>
  <c r="H587" i="4"/>
  <c r="G587" i="4"/>
  <c r="F587" i="4"/>
  <c r="E587" i="4"/>
  <c r="D587" i="4"/>
  <c r="C587" i="4"/>
  <c r="B587" i="4"/>
  <c r="Q586" i="4"/>
  <c r="P586" i="4"/>
  <c r="O586" i="4"/>
  <c r="N586" i="4"/>
  <c r="M586" i="4"/>
  <c r="L586" i="4"/>
  <c r="K586" i="4"/>
  <c r="J586" i="4"/>
  <c r="I586" i="4"/>
  <c r="H586" i="4"/>
  <c r="G586" i="4"/>
  <c r="F586" i="4"/>
  <c r="E586" i="4"/>
  <c r="D586" i="4"/>
  <c r="C586" i="4"/>
  <c r="B586" i="4"/>
  <c r="Q585" i="4"/>
  <c r="P585" i="4"/>
  <c r="O585" i="4"/>
  <c r="N585" i="4"/>
  <c r="M585" i="4"/>
  <c r="L585" i="4"/>
  <c r="K585" i="4"/>
  <c r="J585" i="4"/>
  <c r="I585" i="4"/>
  <c r="H585" i="4"/>
  <c r="G585" i="4"/>
  <c r="F585" i="4"/>
  <c r="E585" i="4"/>
  <c r="D585" i="4"/>
  <c r="C585" i="4"/>
  <c r="B585" i="4"/>
  <c r="Q584" i="4"/>
  <c r="P584" i="4"/>
  <c r="O584" i="4"/>
  <c r="N584" i="4"/>
  <c r="M584" i="4"/>
  <c r="L584" i="4"/>
  <c r="K584" i="4"/>
  <c r="J584" i="4"/>
  <c r="I584" i="4"/>
  <c r="H584" i="4"/>
  <c r="G584" i="4"/>
  <c r="F584" i="4"/>
  <c r="E584" i="4"/>
  <c r="D584" i="4"/>
  <c r="C584" i="4"/>
  <c r="B584" i="4"/>
  <c r="Q583" i="4"/>
  <c r="P583" i="4"/>
  <c r="O583" i="4"/>
  <c r="N583" i="4"/>
  <c r="M583" i="4"/>
  <c r="L583" i="4"/>
  <c r="K583" i="4"/>
  <c r="J583" i="4"/>
  <c r="I583" i="4"/>
  <c r="H583" i="4"/>
  <c r="G583" i="4"/>
  <c r="F583" i="4"/>
  <c r="E583" i="4"/>
  <c r="D583" i="4"/>
  <c r="C583" i="4"/>
  <c r="B583" i="4"/>
  <c r="Q582" i="4"/>
  <c r="P582" i="4"/>
  <c r="O582" i="4"/>
  <c r="N582" i="4"/>
  <c r="M582" i="4"/>
  <c r="L582" i="4"/>
  <c r="K582" i="4"/>
  <c r="J582" i="4"/>
  <c r="I582" i="4"/>
  <c r="H582" i="4"/>
  <c r="G582" i="4"/>
  <c r="F582" i="4"/>
  <c r="E582" i="4"/>
  <c r="D582" i="4"/>
  <c r="C582" i="4"/>
  <c r="B582" i="4"/>
  <c r="Q581" i="4"/>
  <c r="P581" i="4"/>
  <c r="O581" i="4"/>
  <c r="N581" i="4"/>
  <c r="M581" i="4"/>
  <c r="L581" i="4"/>
  <c r="K581" i="4"/>
  <c r="J581" i="4"/>
  <c r="I581" i="4"/>
  <c r="H581" i="4"/>
  <c r="G581" i="4"/>
  <c r="F581" i="4"/>
  <c r="E581" i="4"/>
  <c r="D581" i="4"/>
  <c r="C581" i="4"/>
  <c r="B581" i="4"/>
  <c r="Q580" i="4"/>
  <c r="P580" i="4"/>
  <c r="O580" i="4"/>
  <c r="N580" i="4"/>
  <c r="M580" i="4"/>
  <c r="L580" i="4"/>
  <c r="K580" i="4"/>
  <c r="J580" i="4"/>
  <c r="I580" i="4"/>
  <c r="H580" i="4"/>
  <c r="G580" i="4"/>
  <c r="F580" i="4"/>
  <c r="E580" i="4"/>
  <c r="D580" i="4"/>
  <c r="C580" i="4"/>
  <c r="B580" i="4"/>
  <c r="Q579" i="4"/>
  <c r="P579" i="4"/>
  <c r="O579" i="4"/>
  <c r="N579" i="4"/>
  <c r="M579" i="4"/>
  <c r="L579" i="4"/>
  <c r="K579" i="4"/>
  <c r="J579" i="4"/>
  <c r="I579" i="4"/>
  <c r="H579" i="4"/>
  <c r="G579" i="4"/>
  <c r="F579" i="4"/>
  <c r="E579" i="4"/>
  <c r="D579" i="4"/>
  <c r="C579" i="4"/>
  <c r="B579" i="4"/>
  <c r="Q578" i="4"/>
  <c r="P578" i="4"/>
  <c r="O578" i="4"/>
  <c r="N578" i="4"/>
  <c r="M578" i="4"/>
  <c r="L578" i="4"/>
  <c r="K578" i="4"/>
  <c r="J578" i="4"/>
  <c r="I578" i="4"/>
  <c r="H578" i="4"/>
  <c r="G578" i="4"/>
  <c r="F578" i="4"/>
  <c r="E578" i="4"/>
  <c r="D578" i="4"/>
  <c r="C578" i="4"/>
  <c r="B578" i="4"/>
  <c r="Q577" i="4"/>
  <c r="P577" i="4"/>
  <c r="O577" i="4"/>
  <c r="N577" i="4"/>
  <c r="M577" i="4"/>
  <c r="L577" i="4"/>
  <c r="K577" i="4"/>
  <c r="J577" i="4"/>
  <c r="I577" i="4"/>
  <c r="H577" i="4"/>
  <c r="G577" i="4"/>
  <c r="F577" i="4"/>
  <c r="E577" i="4"/>
  <c r="D577" i="4"/>
  <c r="C577" i="4"/>
  <c r="B577" i="4"/>
  <c r="Q576" i="4"/>
  <c r="P576" i="4"/>
  <c r="O576" i="4"/>
  <c r="N576" i="4"/>
  <c r="M576" i="4"/>
  <c r="L576" i="4"/>
  <c r="K576" i="4"/>
  <c r="J576" i="4"/>
  <c r="I576" i="4"/>
  <c r="H576" i="4"/>
  <c r="G576" i="4"/>
  <c r="F576" i="4"/>
  <c r="E576" i="4"/>
  <c r="D576" i="4"/>
  <c r="C576" i="4"/>
  <c r="B576" i="4"/>
  <c r="Q575" i="4"/>
  <c r="P575" i="4"/>
  <c r="O575" i="4"/>
  <c r="N575" i="4"/>
  <c r="M575" i="4"/>
  <c r="L575" i="4"/>
  <c r="K575" i="4"/>
  <c r="J575" i="4"/>
  <c r="I575" i="4"/>
  <c r="H575" i="4"/>
  <c r="G575" i="4"/>
  <c r="F575" i="4"/>
  <c r="E575" i="4"/>
  <c r="D575" i="4"/>
  <c r="C575" i="4"/>
  <c r="B575" i="4"/>
  <c r="Q574" i="4"/>
  <c r="P574" i="4"/>
  <c r="O574" i="4"/>
  <c r="N574" i="4"/>
  <c r="M574" i="4"/>
  <c r="L574" i="4"/>
  <c r="K574" i="4"/>
  <c r="J574" i="4"/>
  <c r="I574" i="4"/>
  <c r="H574" i="4"/>
  <c r="G574" i="4"/>
  <c r="F574" i="4"/>
  <c r="E574" i="4"/>
  <c r="D574" i="4"/>
  <c r="C574" i="4"/>
  <c r="B574" i="4"/>
  <c r="Q573" i="4"/>
  <c r="P573" i="4"/>
  <c r="O573" i="4"/>
  <c r="N573" i="4"/>
  <c r="M573" i="4"/>
  <c r="L573" i="4"/>
  <c r="K573" i="4"/>
  <c r="J573" i="4"/>
  <c r="I573" i="4"/>
  <c r="H573" i="4"/>
  <c r="G573" i="4"/>
  <c r="F573" i="4"/>
  <c r="E573" i="4"/>
  <c r="D573" i="4"/>
  <c r="C573" i="4"/>
  <c r="B573" i="4"/>
  <c r="Q572" i="4"/>
  <c r="P572" i="4"/>
  <c r="O572" i="4"/>
  <c r="N572" i="4"/>
  <c r="M572" i="4"/>
  <c r="L572" i="4"/>
  <c r="K572" i="4"/>
  <c r="J572" i="4"/>
  <c r="I572" i="4"/>
  <c r="H572" i="4"/>
  <c r="G572" i="4"/>
  <c r="F572" i="4"/>
  <c r="E572" i="4"/>
  <c r="D572" i="4"/>
  <c r="C572" i="4"/>
  <c r="B572" i="4"/>
  <c r="Q571" i="4"/>
  <c r="P571" i="4"/>
  <c r="O571" i="4"/>
  <c r="N571" i="4"/>
  <c r="M571" i="4"/>
  <c r="L571" i="4"/>
  <c r="K571" i="4"/>
  <c r="J571" i="4"/>
  <c r="I571" i="4"/>
  <c r="H571" i="4"/>
  <c r="G571" i="4"/>
  <c r="F571" i="4"/>
  <c r="E571" i="4"/>
  <c r="D571" i="4"/>
  <c r="C571" i="4"/>
  <c r="B571" i="4"/>
  <c r="Q570" i="4"/>
  <c r="P570" i="4"/>
  <c r="O570" i="4"/>
  <c r="N570" i="4"/>
  <c r="M570" i="4"/>
  <c r="L570" i="4"/>
  <c r="K570" i="4"/>
  <c r="J570" i="4"/>
  <c r="I570" i="4"/>
  <c r="H570" i="4"/>
  <c r="G570" i="4"/>
  <c r="F570" i="4"/>
  <c r="E570" i="4"/>
  <c r="D570" i="4"/>
  <c r="C570" i="4"/>
  <c r="B570" i="4"/>
  <c r="Q569" i="4"/>
  <c r="P569" i="4"/>
  <c r="O569" i="4"/>
  <c r="N569" i="4"/>
  <c r="M569" i="4"/>
  <c r="L569" i="4"/>
  <c r="K569" i="4"/>
  <c r="J569" i="4"/>
  <c r="I569" i="4"/>
  <c r="H569" i="4"/>
  <c r="G569" i="4"/>
  <c r="F569" i="4"/>
  <c r="E569" i="4"/>
  <c r="D569" i="4"/>
  <c r="C569" i="4"/>
  <c r="B569" i="4"/>
  <c r="Q568" i="4"/>
  <c r="P568" i="4"/>
  <c r="O568" i="4"/>
  <c r="N568" i="4"/>
  <c r="M568" i="4"/>
  <c r="L568" i="4"/>
  <c r="K568" i="4"/>
  <c r="J568" i="4"/>
  <c r="I568" i="4"/>
  <c r="H568" i="4"/>
  <c r="G568" i="4"/>
  <c r="F568" i="4"/>
  <c r="E568" i="4"/>
  <c r="D568" i="4"/>
  <c r="C568" i="4"/>
  <c r="B568" i="4"/>
  <c r="Q567" i="4"/>
  <c r="P567" i="4"/>
  <c r="O567" i="4"/>
  <c r="N567" i="4"/>
  <c r="M567" i="4"/>
  <c r="L567" i="4"/>
  <c r="K567" i="4"/>
  <c r="J567" i="4"/>
  <c r="I567" i="4"/>
  <c r="H567" i="4"/>
  <c r="G567" i="4"/>
  <c r="F567" i="4"/>
  <c r="E567" i="4"/>
  <c r="D567" i="4"/>
  <c r="C567" i="4"/>
  <c r="B567" i="4"/>
  <c r="Q566" i="4"/>
  <c r="P566" i="4"/>
  <c r="O566" i="4"/>
  <c r="N566" i="4"/>
  <c r="M566" i="4"/>
  <c r="L566" i="4"/>
  <c r="K566" i="4"/>
  <c r="J566" i="4"/>
  <c r="I566" i="4"/>
  <c r="H566" i="4"/>
  <c r="G566" i="4"/>
  <c r="F566" i="4"/>
  <c r="E566" i="4"/>
  <c r="D566" i="4"/>
  <c r="C566" i="4"/>
  <c r="B566" i="4"/>
  <c r="Q565" i="4"/>
  <c r="P565" i="4"/>
  <c r="O565" i="4"/>
  <c r="N565" i="4"/>
  <c r="M565" i="4"/>
  <c r="L565" i="4"/>
  <c r="K565" i="4"/>
  <c r="J565" i="4"/>
  <c r="I565" i="4"/>
  <c r="H565" i="4"/>
  <c r="G565" i="4"/>
  <c r="F565" i="4"/>
  <c r="E565" i="4"/>
  <c r="D565" i="4"/>
  <c r="C565" i="4"/>
  <c r="B565" i="4"/>
  <c r="Q564" i="4"/>
  <c r="P564" i="4"/>
  <c r="O564" i="4"/>
  <c r="N564" i="4"/>
  <c r="M564" i="4"/>
  <c r="L564" i="4"/>
  <c r="K564" i="4"/>
  <c r="J564" i="4"/>
  <c r="I564" i="4"/>
  <c r="H564" i="4"/>
  <c r="G564" i="4"/>
  <c r="F564" i="4"/>
  <c r="E564" i="4"/>
  <c r="D564" i="4"/>
  <c r="C564" i="4"/>
  <c r="B564" i="4"/>
  <c r="Q563" i="4"/>
  <c r="P563" i="4"/>
  <c r="O563" i="4"/>
  <c r="N563" i="4"/>
  <c r="M563" i="4"/>
  <c r="L563" i="4"/>
  <c r="K563" i="4"/>
  <c r="J563" i="4"/>
  <c r="I563" i="4"/>
  <c r="H563" i="4"/>
  <c r="G563" i="4"/>
  <c r="F563" i="4"/>
  <c r="E563" i="4"/>
  <c r="D563" i="4"/>
  <c r="C563" i="4"/>
  <c r="B563" i="4"/>
  <c r="Q562" i="4"/>
  <c r="P562" i="4"/>
  <c r="O562" i="4"/>
  <c r="N562" i="4"/>
  <c r="M562" i="4"/>
  <c r="L562" i="4"/>
  <c r="K562" i="4"/>
  <c r="J562" i="4"/>
  <c r="I562" i="4"/>
  <c r="H562" i="4"/>
  <c r="G562" i="4"/>
  <c r="F562" i="4"/>
  <c r="E562" i="4"/>
  <c r="D562" i="4"/>
  <c r="C562" i="4"/>
  <c r="B562" i="4"/>
  <c r="Q561" i="4"/>
  <c r="P561" i="4"/>
  <c r="O561" i="4"/>
  <c r="N561" i="4"/>
  <c r="M561" i="4"/>
  <c r="L561" i="4"/>
  <c r="K561" i="4"/>
  <c r="J561" i="4"/>
  <c r="I561" i="4"/>
  <c r="H561" i="4"/>
  <c r="G561" i="4"/>
  <c r="F561" i="4"/>
  <c r="E561" i="4"/>
  <c r="D561" i="4"/>
  <c r="C561" i="4"/>
  <c r="B561" i="4"/>
  <c r="Q560" i="4"/>
  <c r="P560" i="4"/>
  <c r="O560" i="4"/>
  <c r="N560" i="4"/>
  <c r="M560" i="4"/>
  <c r="L560" i="4"/>
  <c r="K560" i="4"/>
  <c r="J560" i="4"/>
  <c r="I560" i="4"/>
  <c r="H560" i="4"/>
  <c r="G560" i="4"/>
  <c r="F560" i="4"/>
  <c r="E560" i="4"/>
  <c r="D560" i="4"/>
  <c r="C560" i="4"/>
  <c r="B560" i="4"/>
  <c r="Q559" i="4"/>
  <c r="P559" i="4"/>
  <c r="O559" i="4"/>
  <c r="N559" i="4"/>
  <c r="M559" i="4"/>
  <c r="L559" i="4"/>
  <c r="K559" i="4"/>
  <c r="J559" i="4"/>
  <c r="I559" i="4"/>
  <c r="H559" i="4"/>
  <c r="G559" i="4"/>
  <c r="F559" i="4"/>
  <c r="E559" i="4"/>
  <c r="D559" i="4"/>
  <c r="C559" i="4"/>
  <c r="B559" i="4"/>
  <c r="Q558" i="4"/>
  <c r="P558" i="4"/>
  <c r="O558" i="4"/>
  <c r="N558" i="4"/>
  <c r="M558" i="4"/>
  <c r="L558" i="4"/>
  <c r="K558" i="4"/>
  <c r="J558" i="4"/>
  <c r="I558" i="4"/>
  <c r="H558" i="4"/>
  <c r="G558" i="4"/>
  <c r="F558" i="4"/>
  <c r="E558" i="4"/>
  <c r="D558" i="4"/>
  <c r="C558" i="4"/>
  <c r="B558" i="4"/>
  <c r="Q557" i="4"/>
  <c r="P557" i="4"/>
  <c r="O557" i="4"/>
  <c r="N557" i="4"/>
  <c r="M557" i="4"/>
  <c r="L557" i="4"/>
  <c r="K557" i="4"/>
  <c r="J557" i="4"/>
  <c r="I557" i="4"/>
  <c r="H557" i="4"/>
  <c r="G557" i="4"/>
  <c r="F557" i="4"/>
  <c r="E557" i="4"/>
  <c r="D557" i="4"/>
  <c r="C557" i="4"/>
  <c r="B557" i="4"/>
  <c r="Q556" i="4"/>
  <c r="P556" i="4"/>
  <c r="O556" i="4"/>
  <c r="N556" i="4"/>
  <c r="M556" i="4"/>
  <c r="L556" i="4"/>
  <c r="K556" i="4"/>
  <c r="J556" i="4"/>
  <c r="I556" i="4"/>
  <c r="H556" i="4"/>
  <c r="G556" i="4"/>
  <c r="F556" i="4"/>
  <c r="E556" i="4"/>
  <c r="D556" i="4"/>
  <c r="C556" i="4"/>
  <c r="B556" i="4"/>
  <c r="Q555" i="4"/>
  <c r="P555" i="4"/>
  <c r="O555" i="4"/>
  <c r="N555" i="4"/>
  <c r="M555" i="4"/>
  <c r="L555" i="4"/>
  <c r="K555" i="4"/>
  <c r="J555" i="4"/>
  <c r="I555" i="4"/>
  <c r="H555" i="4"/>
  <c r="G555" i="4"/>
  <c r="F555" i="4"/>
  <c r="E555" i="4"/>
  <c r="D555" i="4"/>
  <c r="C555" i="4"/>
  <c r="B555" i="4"/>
  <c r="Q554" i="4"/>
  <c r="P554" i="4"/>
  <c r="O554" i="4"/>
  <c r="N554" i="4"/>
  <c r="M554" i="4"/>
  <c r="L554" i="4"/>
  <c r="K554" i="4"/>
  <c r="J554" i="4"/>
  <c r="I554" i="4"/>
  <c r="H554" i="4"/>
  <c r="G554" i="4"/>
  <c r="F554" i="4"/>
  <c r="E554" i="4"/>
  <c r="D554" i="4"/>
  <c r="C554" i="4"/>
  <c r="B554" i="4"/>
  <c r="Q553" i="4"/>
  <c r="P553" i="4"/>
  <c r="O553" i="4"/>
  <c r="N553" i="4"/>
  <c r="M553" i="4"/>
  <c r="L553" i="4"/>
  <c r="K553" i="4"/>
  <c r="J553" i="4"/>
  <c r="I553" i="4"/>
  <c r="H553" i="4"/>
  <c r="G553" i="4"/>
  <c r="F553" i="4"/>
  <c r="E553" i="4"/>
  <c r="D553" i="4"/>
  <c r="C553" i="4"/>
  <c r="B553" i="4"/>
  <c r="Q552" i="4"/>
  <c r="P552" i="4"/>
  <c r="O552" i="4"/>
  <c r="N552" i="4"/>
  <c r="M552" i="4"/>
  <c r="L552" i="4"/>
  <c r="K552" i="4"/>
  <c r="J552" i="4"/>
  <c r="I552" i="4"/>
  <c r="H552" i="4"/>
  <c r="G552" i="4"/>
  <c r="F552" i="4"/>
  <c r="E552" i="4"/>
  <c r="D552" i="4"/>
  <c r="C552" i="4"/>
  <c r="B552" i="4"/>
  <c r="Q551" i="4"/>
  <c r="P551" i="4"/>
  <c r="O551" i="4"/>
  <c r="N551" i="4"/>
  <c r="M551" i="4"/>
  <c r="L551" i="4"/>
  <c r="K551" i="4"/>
  <c r="J551" i="4"/>
  <c r="I551" i="4"/>
  <c r="H551" i="4"/>
  <c r="G551" i="4"/>
  <c r="F551" i="4"/>
  <c r="E551" i="4"/>
  <c r="D551" i="4"/>
  <c r="C551" i="4"/>
  <c r="B551" i="4"/>
  <c r="Q550" i="4"/>
  <c r="P550" i="4"/>
  <c r="O550" i="4"/>
  <c r="N550" i="4"/>
  <c r="M550" i="4"/>
  <c r="L550" i="4"/>
  <c r="K550" i="4"/>
  <c r="J550" i="4"/>
  <c r="I550" i="4"/>
  <c r="H550" i="4"/>
  <c r="G550" i="4"/>
  <c r="F550" i="4"/>
  <c r="E550" i="4"/>
  <c r="D550" i="4"/>
  <c r="C550" i="4"/>
  <c r="B550" i="4"/>
  <c r="Q549" i="4"/>
  <c r="P549" i="4"/>
  <c r="O549" i="4"/>
  <c r="N549" i="4"/>
  <c r="M549" i="4"/>
  <c r="L549" i="4"/>
  <c r="K549" i="4"/>
  <c r="J549" i="4"/>
  <c r="I549" i="4"/>
  <c r="H549" i="4"/>
  <c r="G549" i="4"/>
  <c r="F549" i="4"/>
  <c r="E549" i="4"/>
  <c r="D549" i="4"/>
  <c r="C549" i="4"/>
  <c r="B549" i="4"/>
  <c r="Q548" i="4"/>
  <c r="P548" i="4"/>
  <c r="O548" i="4"/>
  <c r="N548" i="4"/>
  <c r="M548" i="4"/>
  <c r="L548" i="4"/>
  <c r="K548" i="4"/>
  <c r="J548" i="4"/>
  <c r="I548" i="4"/>
  <c r="H548" i="4"/>
  <c r="G548" i="4"/>
  <c r="F548" i="4"/>
  <c r="E548" i="4"/>
  <c r="D548" i="4"/>
  <c r="C548" i="4"/>
  <c r="B548" i="4"/>
  <c r="Q547" i="4"/>
  <c r="P547" i="4"/>
  <c r="O547" i="4"/>
  <c r="N547" i="4"/>
  <c r="M547" i="4"/>
  <c r="L547" i="4"/>
  <c r="K547" i="4"/>
  <c r="J547" i="4"/>
  <c r="I547" i="4"/>
  <c r="H547" i="4"/>
  <c r="G547" i="4"/>
  <c r="F547" i="4"/>
  <c r="E547" i="4"/>
  <c r="D547" i="4"/>
  <c r="C547" i="4"/>
  <c r="B547" i="4"/>
  <c r="Q546" i="4"/>
  <c r="P546" i="4"/>
  <c r="O546" i="4"/>
  <c r="N546" i="4"/>
  <c r="M546" i="4"/>
  <c r="L546" i="4"/>
  <c r="K546" i="4"/>
  <c r="J546" i="4"/>
  <c r="I546" i="4"/>
  <c r="H546" i="4"/>
  <c r="G546" i="4"/>
  <c r="F546" i="4"/>
  <c r="E546" i="4"/>
  <c r="D546" i="4"/>
  <c r="C546" i="4"/>
  <c r="B546" i="4"/>
  <c r="Q545" i="4"/>
  <c r="P545" i="4"/>
  <c r="O545" i="4"/>
  <c r="N545" i="4"/>
  <c r="M545" i="4"/>
  <c r="L545" i="4"/>
  <c r="K545" i="4"/>
  <c r="J545" i="4"/>
  <c r="I545" i="4"/>
  <c r="H545" i="4"/>
  <c r="G545" i="4"/>
  <c r="F545" i="4"/>
  <c r="E545" i="4"/>
  <c r="D545" i="4"/>
  <c r="C545" i="4"/>
  <c r="B545" i="4"/>
  <c r="Q544" i="4"/>
  <c r="P544" i="4"/>
  <c r="O544" i="4"/>
  <c r="N544" i="4"/>
  <c r="M544" i="4"/>
  <c r="L544" i="4"/>
  <c r="K544" i="4"/>
  <c r="J544" i="4"/>
  <c r="I544" i="4"/>
  <c r="H544" i="4"/>
  <c r="G544" i="4"/>
  <c r="F544" i="4"/>
  <c r="E544" i="4"/>
  <c r="D544" i="4"/>
  <c r="C544" i="4"/>
  <c r="B544" i="4"/>
  <c r="Q543" i="4"/>
  <c r="P543" i="4"/>
  <c r="O543" i="4"/>
  <c r="N543" i="4"/>
  <c r="M543" i="4"/>
  <c r="L543" i="4"/>
  <c r="K543" i="4"/>
  <c r="J543" i="4"/>
  <c r="I543" i="4"/>
  <c r="H543" i="4"/>
  <c r="G543" i="4"/>
  <c r="F543" i="4"/>
  <c r="E543" i="4"/>
  <c r="D543" i="4"/>
  <c r="C543" i="4"/>
  <c r="B543" i="4"/>
  <c r="Q542" i="4"/>
  <c r="P542" i="4"/>
  <c r="O542" i="4"/>
  <c r="N542" i="4"/>
  <c r="M542" i="4"/>
  <c r="L542" i="4"/>
  <c r="K542" i="4"/>
  <c r="J542" i="4"/>
  <c r="I542" i="4"/>
  <c r="H542" i="4"/>
  <c r="G542" i="4"/>
  <c r="F542" i="4"/>
  <c r="E542" i="4"/>
  <c r="D542" i="4"/>
  <c r="C542" i="4"/>
  <c r="B542" i="4"/>
  <c r="Q541" i="4"/>
  <c r="P541" i="4"/>
  <c r="O541" i="4"/>
  <c r="N541" i="4"/>
  <c r="M541" i="4"/>
  <c r="L541" i="4"/>
  <c r="K541" i="4"/>
  <c r="J541" i="4"/>
  <c r="I541" i="4"/>
  <c r="H541" i="4"/>
  <c r="G541" i="4"/>
  <c r="F541" i="4"/>
  <c r="E541" i="4"/>
  <c r="D541" i="4"/>
  <c r="C541" i="4"/>
  <c r="B541" i="4"/>
  <c r="Q540" i="4"/>
  <c r="P540" i="4"/>
  <c r="O540" i="4"/>
  <c r="N540" i="4"/>
  <c r="M540" i="4"/>
  <c r="L540" i="4"/>
  <c r="K540" i="4"/>
  <c r="J540" i="4"/>
  <c r="I540" i="4"/>
  <c r="H540" i="4"/>
  <c r="G540" i="4"/>
  <c r="F540" i="4"/>
  <c r="E540" i="4"/>
  <c r="D540" i="4"/>
  <c r="C540" i="4"/>
  <c r="B540" i="4"/>
  <c r="Q539" i="4"/>
  <c r="P539" i="4"/>
  <c r="O539" i="4"/>
  <c r="N539" i="4"/>
  <c r="M539" i="4"/>
  <c r="L539" i="4"/>
  <c r="K539" i="4"/>
  <c r="J539" i="4"/>
  <c r="I539" i="4"/>
  <c r="H539" i="4"/>
  <c r="G539" i="4"/>
  <c r="F539" i="4"/>
  <c r="E539" i="4"/>
  <c r="D539" i="4"/>
  <c r="C539" i="4"/>
  <c r="B539" i="4"/>
  <c r="Q538" i="4"/>
  <c r="P538" i="4"/>
  <c r="O538" i="4"/>
  <c r="N538" i="4"/>
  <c r="M538" i="4"/>
  <c r="L538" i="4"/>
  <c r="K538" i="4"/>
  <c r="J538" i="4"/>
  <c r="I538" i="4"/>
  <c r="H538" i="4"/>
  <c r="G538" i="4"/>
  <c r="F538" i="4"/>
  <c r="E538" i="4"/>
  <c r="D538" i="4"/>
  <c r="C538" i="4"/>
  <c r="B538" i="4"/>
  <c r="Q537" i="4"/>
  <c r="P537" i="4"/>
  <c r="O537" i="4"/>
  <c r="N537" i="4"/>
  <c r="M537" i="4"/>
  <c r="L537" i="4"/>
  <c r="K537" i="4"/>
  <c r="J537" i="4"/>
  <c r="I537" i="4"/>
  <c r="H537" i="4"/>
  <c r="G537" i="4"/>
  <c r="F537" i="4"/>
  <c r="E537" i="4"/>
  <c r="D537" i="4"/>
  <c r="C537" i="4"/>
  <c r="B537" i="4"/>
  <c r="Q536" i="4"/>
  <c r="P536" i="4"/>
  <c r="O536" i="4"/>
  <c r="N536" i="4"/>
  <c r="M536" i="4"/>
  <c r="L536" i="4"/>
  <c r="K536" i="4"/>
  <c r="J536" i="4"/>
  <c r="I536" i="4"/>
  <c r="H536" i="4"/>
  <c r="G536" i="4"/>
  <c r="F536" i="4"/>
  <c r="E536" i="4"/>
  <c r="D536" i="4"/>
  <c r="C536" i="4"/>
  <c r="B536" i="4"/>
  <c r="Q535" i="4"/>
  <c r="P535" i="4"/>
  <c r="O535" i="4"/>
  <c r="N535" i="4"/>
  <c r="M535" i="4"/>
  <c r="L535" i="4"/>
  <c r="K535" i="4"/>
  <c r="J535" i="4"/>
  <c r="I535" i="4"/>
  <c r="H535" i="4"/>
  <c r="G535" i="4"/>
  <c r="F535" i="4"/>
  <c r="E535" i="4"/>
  <c r="D535" i="4"/>
  <c r="C535" i="4"/>
  <c r="B535" i="4"/>
  <c r="Q534" i="4"/>
  <c r="P534" i="4"/>
  <c r="O534" i="4"/>
  <c r="N534" i="4"/>
  <c r="M534" i="4"/>
  <c r="L534" i="4"/>
  <c r="K534" i="4"/>
  <c r="J534" i="4"/>
  <c r="I534" i="4"/>
  <c r="H534" i="4"/>
  <c r="G534" i="4"/>
  <c r="F534" i="4"/>
  <c r="E534" i="4"/>
  <c r="D534" i="4"/>
  <c r="C534" i="4"/>
  <c r="B534" i="4"/>
  <c r="Q533" i="4"/>
  <c r="P533" i="4"/>
  <c r="O533" i="4"/>
  <c r="N533" i="4"/>
  <c r="M533" i="4"/>
  <c r="L533" i="4"/>
  <c r="K533" i="4"/>
  <c r="J533" i="4"/>
  <c r="I533" i="4"/>
  <c r="H533" i="4"/>
  <c r="G533" i="4"/>
  <c r="F533" i="4"/>
  <c r="E533" i="4"/>
  <c r="D533" i="4"/>
  <c r="C533" i="4"/>
  <c r="B533" i="4"/>
  <c r="Q532" i="4"/>
  <c r="P532" i="4"/>
  <c r="O532" i="4"/>
  <c r="N532" i="4"/>
  <c r="M532" i="4"/>
  <c r="L532" i="4"/>
  <c r="K532" i="4"/>
  <c r="J532" i="4"/>
  <c r="I532" i="4"/>
  <c r="H532" i="4"/>
  <c r="G532" i="4"/>
  <c r="F532" i="4"/>
  <c r="E532" i="4"/>
  <c r="D532" i="4"/>
  <c r="C532" i="4"/>
  <c r="B532" i="4"/>
  <c r="Q531" i="4"/>
  <c r="P531" i="4"/>
  <c r="O531" i="4"/>
  <c r="N531" i="4"/>
  <c r="M531" i="4"/>
  <c r="L531" i="4"/>
  <c r="K531" i="4"/>
  <c r="J531" i="4"/>
  <c r="I531" i="4"/>
  <c r="H531" i="4"/>
  <c r="G531" i="4"/>
  <c r="F531" i="4"/>
  <c r="E531" i="4"/>
  <c r="D531" i="4"/>
  <c r="C531" i="4"/>
  <c r="B531" i="4"/>
  <c r="Q530" i="4"/>
  <c r="P530" i="4"/>
  <c r="O530" i="4"/>
  <c r="N530" i="4"/>
  <c r="M530" i="4"/>
  <c r="L530" i="4"/>
  <c r="K530" i="4"/>
  <c r="J530" i="4"/>
  <c r="I530" i="4"/>
  <c r="H530" i="4"/>
  <c r="G530" i="4"/>
  <c r="F530" i="4"/>
  <c r="E530" i="4"/>
  <c r="D530" i="4"/>
  <c r="C530" i="4"/>
  <c r="B530" i="4"/>
  <c r="Q529" i="4"/>
  <c r="P529" i="4"/>
  <c r="O529" i="4"/>
  <c r="N529" i="4"/>
  <c r="M529" i="4"/>
  <c r="L529" i="4"/>
  <c r="K529" i="4"/>
  <c r="J529" i="4"/>
  <c r="I529" i="4"/>
  <c r="H529" i="4"/>
  <c r="G529" i="4"/>
  <c r="F529" i="4"/>
  <c r="E529" i="4"/>
  <c r="D529" i="4"/>
  <c r="C529" i="4"/>
  <c r="B529" i="4"/>
  <c r="Q528" i="4"/>
  <c r="P528" i="4"/>
  <c r="O528" i="4"/>
  <c r="N528" i="4"/>
  <c r="M528" i="4"/>
  <c r="L528" i="4"/>
  <c r="K528" i="4"/>
  <c r="J528" i="4"/>
  <c r="I528" i="4"/>
  <c r="H528" i="4"/>
  <c r="G528" i="4"/>
  <c r="F528" i="4"/>
  <c r="E528" i="4"/>
  <c r="D528" i="4"/>
  <c r="C528" i="4"/>
  <c r="B528" i="4"/>
  <c r="Q527" i="4"/>
  <c r="P527" i="4"/>
  <c r="O527" i="4"/>
  <c r="N527" i="4"/>
  <c r="M527" i="4"/>
  <c r="L527" i="4"/>
  <c r="K527" i="4"/>
  <c r="J527" i="4"/>
  <c r="I527" i="4"/>
  <c r="H527" i="4"/>
  <c r="G527" i="4"/>
  <c r="F527" i="4"/>
  <c r="E527" i="4"/>
  <c r="D527" i="4"/>
  <c r="C527" i="4"/>
  <c r="B527" i="4"/>
  <c r="Q526" i="4"/>
  <c r="P526" i="4"/>
  <c r="O526" i="4"/>
  <c r="N526" i="4"/>
  <c r="M526" i="4"/>
  <c r="L526" i="4"/>
  <c r="K526" i="4"/>
  <c r="J526" i="4"/>
  <c r="I526" i="4"/>
  <c r="H526" i="4"/>
  <c r="G526" i="4"/>
  <c r="F526" i="4"/>
  <c r="E526" i="4"/>
  <c r="D526" i="4"/>
  <c r="C526" i="4"/>
  <c r="B526" i="4"/>
  <c r="Q525" i="4"/>
  <c r="P525" i="4"/>
  <c r="O525" i="4"/>
  <c r="N525" i="4"/>
  <c r="M525" i="4"/>
  <c r="L525" i="4"/>
  <c r="K525" i="4"/>
  <c r="J525" i="4"/>
  <c r="I525" i="4"/>
  <c r="H525" i="4"/>
  <c r="G525" i="4"/>
  <c r="F525" i="4"/>
  <c r="E525" i="4"/>
  <c r="D525" i="4"/>
  <c r="C525" i="4"/>
  <c r="B525" i="4"/>
  <c r="Q524" i="4"/>
  <c r="P524" i="4"/>
  <c r="O524" i="4"/>
  <c r="N524" i="4"/>
  <c r="M524" i="4"/>
  <c r="L524" i="4"/>
  <c r="K524" i="4"/>
  <c r="J524" i="4"/>
  <c r="I524" i="4"/>
  <c r="H524" i="4"/>
  <c r="G524" i="4"/>
  <c r="F524" i="4"/>
  <c r="E524" i="4"/>
  <c r="D524" i="4"/>
  <c r="C524" i="4"/>
  <c r="B524" i="4"/>
  <c r="Q523" i="4"/>
  <c r="P523" i="4"/>
  <c r="O523" i="4"/>
  <c r="N523" i="4"/>
  <c r="M523" i="4"/>
  <c r="L523" i="4"/>
  <c r="K523" i="4"/>
  <c r="J523" i="4"/>
  <c r="I523" i="4"/>
  <c r="H523" i="4"/>
  <c r="G523" i="4"/>
  <c r="F523" i="4"/>
  <c r="E523" i="4"/>
  <c r="D523" i="4"/>
  <c r="C523" i="4"/>
  <c r="B523" i="4"/>
  <c r="Q522" i="4"/>
  <c r="P522" i="4"/>
  <c r="O522" i="4"/>
  <c r="N522" i="4"/>
  <c r="M522" i="4"/>
  <c r="L522" i="4"/>
  <c r="K522" i="4"/>
  <c r="J522" i="4"/>
  <c r="I522" i="4"/>
  <c r="H522" i="4"/>
  <c r="G522" i="4"/>
  <c r="F522" i="4"/>
  <c r="E522" i="4"/>
  <c r="D522" i="4"/>
  <c r="C522" i="4"/>
  <c r="B522" i="4"/>
  <c r="Q521" i="4"/>
  <c r="P521" i="4"/>
  <c r="O521" i="4"/>
  <c r="N521" i="4"/>
  <c r="M521" i="4"/>
  <c r="L521" i="4"/>
  <c r="K521" i="4"/>
  <c r="J521" i="4"/>
  <c r="I521" i="4"/>
  <c r="H521" i="4"/>
  <c r="G521" i="4"/>
  <c r="F521" i="4"/>
  <c r="E521" i="4"/>
  <c r="D521" i="4"/>
  <c r="C521" i="4"/>
  <c r="B521" i="4"/>
  <c r="Q520" i="4"/>
  <c r="P520" i="4"/>
  <c r="O520" i="4"/>
  <c r="N520" i="4"/>
  <c r="M520" i="4"/>
  <c r="L520" i="4"/>
  <c r="K520" i="4"/>
  <c r="J520" i="4"/>
  <c r="I520" i="4"/>
  <c r="H520" i="4"/>
  <c r="G520" i="4"/>
  <c r="F520" i="4"/>
  <c r="E520" i="4"/>
  <c r="D520" i="4"/>
  <c r="C520" i="4"/>
  <c r="B520" i="4"/>
  <c r="Q519" i="4"/>
  <c r="P519" i="4"/>
  <c r="O519" i="4"/>
  <c r="N519" i="4"/>
  <c r="M519" i="4"/>
  <c r="L519" i="4"/>
  <c r="K519" i="4"/>
  <c r="J519" i="4"/>
  <c r="I519" i="4"/>
  <c r="H519" i="4"/>
  <c r="G519" i="4"/>
  <c r="F519" i="4"/>
  <c r="E519" i="4"/>
  <c r="D519" i="4"/>
  <c r="C519" i="4"/>
  <c r="B519" i="4"/>
  <c r="Q518" i="4"/>
  <c r="P518" i="4"/>
  <c r="O518" i="4"/>
  <c r="N518" i="4"/>
  <c r="M518" i="4"/>
  <c r="L518" i="4"/>
  <c r="K518" i="4"/>
  <c r="J518" i="4"/>
  <c r="I518" i="4"/>
  <c r="H518" i="4"/>
  <c r="G518" i="4"/>
  <c r="F518" i="4"/>
  <c r="E518" i="4"/>
  <c r="D518" i="4"/>
  <c r="C518" i="4"/>
  <c r="B518" i="4"/>
  <c r="Q517" i="4"/>
  <c r="P517" i="4"/>
  <c r="O517" i="4"/>
  <c r="N517" i="4"/>
  <c r="M517" i="4"/>
  <c r="L517" i="4"/>
  <c r="K517" i="4"/>
  <c r="J517" i="4"/>
  <c r="I517" i="4"/>
  <c r="H517" i="4"/>
  <c r="G517" i="4"/>
  <c r="F517" i="4"/>
  <c r="E517" i="4"/>
  <c r="D517" i="4"/>
  <c r="C517" i="4"/>
  <c r="B517" i="4"/>
  <c r="Q516" i="4"/>
  <c r="P516" i="4"/>
  <c r="O516" i="4"/>
  <c r="N516" i="4"/>
  <c r="M516" i="4"/>
  <c r="L516" i="4"/>
  <c r="K516" i="4"/>
  <c r="J516" i="4"/>
  <c r="I516" i="4"/>
  <c r="H516" i="4"/>
  <c r="G516" i="4"/>
  <c r="F516" i="4"/>
  <c r="E516" i="4"/>
  <c r="D516" i="4"/>
  <c r="C516" i="4"/>
  <c r="B516" i="4"/>
  <c r="Q515" i="4"/>
  <c r="P515" i="4"/>
  <c r="O515" i="4"/>
  <c r="N515" i="4"/>
  <c r="M515" i="4"/>
  <c r="L515" i="4"/>
  <c r="K515" i="4"/>
  <c r="J515" i="4"/>
  <c r="I515" i="4"/>
  <c r="H515" i="4"/>
  <c r="G515" i="4"/>
  <c r="F515" i="4"/>
  <c r="E515" i="4"/>
  <c r="D515" i="4"/>
  <c r="C515" i="4"/>
  <c r="B515" i="4"/>
  <c r="Q514" i="4"/>
  <c r="P514" i="4"/>
  <c r="O514" i="4"/>
  <c r="N514" i="4"/>
  <c r="M514" i="4"/>
  <c r="L514" i="4"/>
  <c r="K514" i="4"/>
  <c r="J514" i="4"/>
  <c r="I514" i="4"/>
  <c r="H514" i="4"/>
  <c r="G514" i="4"/>
  <c r="F514" i="4"/>
  <c r="E514" i="4"/>
  <c r="D514" i="4"/>
  <c r="C514" i="4"/>
  <c r="B514" i="4"/>
  <c r="Q513" i="4"/>
  <c r="P513" i="4"/>
  <c r="O513" i="4"/>
  <c r="N513" i="4"/>
  <c r="M513" i="4"/>
  <c r="L513" i="4"/>
  <c r="K513" i="4"/>
  <c r="J513" i="4"/>
  <c r="I513" i="4"/>
  <c r="H513" i="4"/>
  <c r="G513" i="4"/>
  <c r="F513" i="4"/>
  <c r="E513" i="4"/>
  <c r="D513" i="4"/>
  <c r="C513" i="4"/>
  <c r="B513" i="4"/>
  <c r="Q512" i="4"/>
  <c r="P512" i="4"/>
  <c r="O512" i="4"/>
  <c r="N512" i="4"/>
  <c r="M512" i="4"/>
  <c r="L512" i="4"/>
  <c r="K512" i="4"/>
  <c r="J512" i="4"/>
  <c r="I512" i="4"/>
  <c r="H512" i="4"/>
  <c r="G512" i="4"/>
  <c r="F512" i="4"/>
  <c r="E512" i="4"/>
  <c r="D512" i="4"/>
  <c r="C512" i="4"/>
  <c r="B512" i="4"/>
  <c r="Q511" i="4"/>
  <c r="P511" i="4"/>
  <c r="O511" i="4"/>
  <c r="N511" i="4"/>
  <c r="M511" i="4"/>
  <c r="L511" i="4"/>
  <c r="K511" i="4"/>
  <c r="J511" i="4"/>
  <c r="I511" i="4"/>
  <c r="H511" i="4"/>
  <c r="G511" i="4"/>
  <c r="F511" i="4"/>
  <c r="E511" i="4"/>
  <c r="D511" i="4"/>
  <c r="C511" i="4"/>
  <c r="B511" i="4"/>
  <c r="Q510" i="4"/>
  <c r="P510" i="4"/>
  <c r="O510" i="4"/>
  <c r="N510" i="4"/>
  <c r="M510" i="4"/>
  <c r="L510" i="4"/>
  <c r="K510" i="4"/>
  <c r="J510" i="4"/>
  <c r="I510" i="4"/>
  <c r="H510" i="4"/>
  <c r="G510" i="4"/>
  <c r="F510" i="4"/>
  <c r="E510" i="4"/>
  <c r="D510" i="4"/>
  <c r="C510" i="4"/>
  <c r="B510" i="4"/>
  <c r="Q509" i="4"/>
  <c r="P509" i="4"/>
  <c r="O509" i="4"/>
  <c r="N509" i="4"/>
  <c r="M509" i="4"/>
  <c r="L509" i="4"/>
  <c r="K509" i="4"/>
  <c r="J509" i="4"/>
  <c r="I509" i="4"/>
  <c r="H509" i="4"/>
  <c r="G509" i="4"/>
  <c r="F509" i="4"/>
  <c r="E509" i="4"/>
  <c r="D509" i="4"/>
  <c r="C509" i="4"/>
  <c r="B509" i="4"/>
  <c r="Q508" i="4"/>
  <c r="P508" i="4"/>
  <c r="O508" i="4"/>
  <c r="N508" i="4"/>
  <c r="M508" i="4"/>
  <c r="L508" i="4"/>
  <c r="K508" i="4"/>
  <c r="J508" i="4"/>
  <c r="I508" i="4"/>
  <c r="H508" i="4"/>
  <c r="G508" i="4"/>
  <c r="F508" i="4"/>
  <c r="E508" i="4"/>
  <c r="D508" i="4"/>
  <c r="C508" i="4"/>
  <c r="B508" i="4"/>
  <c r="Q507" i="4"/>
  <c r="P507" i="4"/>
  <c r="O507" i="4"/>
  <c r="N507" i="4"/>
  <c r="M507" i="4"/>
  <c r="L507" i="4"/>
  <c r="K507" i="4"/>
  <c r="J507" i="4"/>
  <c r="I507" i="4"/>
  <c r="H507" i="4"/>
  <c r="G507" i="4"/>
  <c r="F507" i="4"/>
  <c r="E507" i="4"/>
  <c r="D507" i="4"/>
  <c r="C507" i="4"/>
  <c r="B507" i="4"/>
  <c r="Q506" i="4"/>
  <c r="P506" i="4"/>
  <c r="O506" i="4"/>
  <c r="N506" i="4"/>
  <c r="M506" i="4"/>
  <c r="L506" i="4"/>
  <c r="K506" i="4"/>
  <c r="J506" i="4"/>
  <c r="I506" i="4"/>
  <c r="H506" i="4"/>
  <c r="G506" i="4"/>
  <c r="F506" i="4"/>
  <c r="E506" i="4"/>
  <c r="D506" i="4"/>
  <c r="C506" i="4"/>
  <c r="B506" i="4"/>
  <c r="Q505" i="4"/>
  <c r="P505" i="4"/>
  <c r="O505" i="4"/>
  <c r="N505" i="4"/>
  <c r="M505" i="4"/>
  <c r="L505" i="4"/>
  <c r="K505" i="4"/>
  <c r="J505" i="4"/>
  <c r="I505" i="4"/>
  <c r="H505" i="4"/>
  <c r="G505" i="4"/>
  <c r="F505" i="4"/>
  <c r="E505" i="4"/>
  <c r="D505" i="4"/>
  <c r="C505" i="4"/>
  <c r="B505" i="4"/>
  <c r="Q504" i="4"/>
  <c r="P504" i="4"/>
  <c r="O504" i="4"/>
  <c r="N504" i="4"/>
  <c r="M504" i="4"/>
  <c r="L504" i="4"/>
  <c r="K504" i="4"/>
  <c r="J504" i="4"/>
  <c r="I504" i="4"/>
  <c r="H504" i="4"/>
  <c r="G504" i="4"/>
  <c r="F504" i="4"/>
  <c r="E504" i="4"/>
  <c r="D504" i="4"/>
  <c r="C504" i="4"/>
  <c r="B504" i="4"/>
  <c r="Q503" i="4"/>
  <c r="P503" i="4"/>
  <c r="O503" i="4"/>
  <c r="N503" i="4"/>
  <c r="M503" i="4"/>
  <c r="L503" i="4"/>
  <c r="K503" i="4"/>
  <c r="J503" i="4"/>
  <c r="I503" i="4"/>
  <c r="H503" i="4"/>
  <c r="G503" i="4"/>
  <c r="F503" i="4"/>
  <c r="E503" i="4"/>
  <c r="D503" i="4"/>
  <c r="C503" i="4"/>
  <c r="B503" i="4"/>
  <c r="Q502" i="4"/>
  <c r="P502" i="4"/>
  <c r="O502" i="4"/>
  <c r="N502" i="4"/>
  <c r="M502" i="4"/>
  <c r="L502" i="4"/>
  <c r="K502" i="4"/>
  <c r="J502" i="4"/>
  <c r="I502" i="4"/>
  <c r="H502" i="4"/>
  <c r="G502" i="4"/>
  <c r="F502" i="4"/>
  <c r="E502" i="4"/>
  <c r="D502" i="4"/>
  <c r="C502" i="4"/>
  <c r="B502" i="4"/>
  <c r="Q501" i="4"/>
  <c r="P501" i="4"/>
  <c r="O501" i="4"/>
  <c r="N501" i="4"/>
  <c r="M501" i="4"/>
  <c r="L501" i="4"/>
  <c r="K501" i="4"/>
  <c r="J501" i="4"/>
  <c r="I501" i="4"/>
  <c r="H501" i="4"/>
  <c r="G501" i="4"/>
  <c r="F501" i="4"/>
  <c r="E501" i="4"/>
  <c r="D501" i="4"/>
  <c r="C501" i="4"/>
  <c r="B501" i="4"/>
  <c r="Q500" i="4"/>
  <c r="P500" i="4"/>
  <c r="O500" i="4"/>
  <c r="N500" i="4"/>
  <c r="M500" i="4"/>
  <c r="L500" i="4"/>
  <c r="K500" i="4"/>
  <c r="J500" i="4"/>
  <c r="I500" i="4"/>
  <c r="H500" i="4"/>
  <c r="G500" i="4"/>
  <c r="F500" i="4"/>
  <c r="E500" i="4"/>
  <c r="D500" i="4"/>
  <c r="C500" i="4"/>
  <c r="B500" i="4"/>
  <c r="Q499" i="4"/>
  <c r="P499" i="4"/>
  <c r="O499" i="4"/>
  <c r="N499" i="4"/>
  <c r="M499" i="4"/>
  <c r="L499" i="4"/>
  <c r="K499" i="4"/>
  <c r="J499" i="4"/>
  <c r="I499" i="4"/>
  <c r="H499" i="4"/>
  <c r="G499" i="4"/>
  <c r="F499" i="4"/>
  <c r="E499" i="4"/>
  <c r="D499" i="4"/>
  <c r="C499" i="4"/>
  <c r="B499" i="4"/>
  <c r="Q498" i="4"/>
  <c r="P498" i="4"/>
  <c r="O498" i="4"/>
  <c r="N498" i="4"/>
  <c r="M498" i="4"/>
  <c r="L498" i="4"/>
  <c r="K498" i="4"/>
  <c r="J498" i="4"/>
  <c r="I498" i="4"/>
  <c r="H498" i="4"/>
  <c r="G498" i="4"/>
  <c r="F498" i="4"/>
  <c r="E498" i="4"/>
  <c r="D498" i="4"/>
  <c r="C498" i="4"/>
  <c r="B498" i="4"/>
  <c r="Q497" i="4"/>
  <c r="P497" i="4"/>
  <c r="O497" i="4"/>
  <c r="N497" i="4"/>
  <c r="M497" i="4"/>
  <c r="L497" i="4"/>
  <c r="K497" i="4"/>
  <c r="J497" i="4"/>
  <c r="I497" i="4"/>
  <c r="H497" i="4"/>
  <c r="G497" i="4"/>
  <c r="F497" i="4"/>
  <c r="E497" i="4"/>
  <c r="D497" i="4"/>
  <c r="C497" i="4"/>
  <c r="B497" i="4"/>
  <c r="Q496" i="4"/>
  <c r="P496" i="4"/>
  <c r="O496" i="4"/>
  <c r="N496" i="4"/>
  <c r="M496" i="4"/>
  <c r="L496" i="4"/>
  <c r="K496" i="4"/>
  <c r="J496" i="4"/>
  <c r="I496" i="4"/>
  <c r="H496" i="4"/>
  <c r="G496" i="4"/>
  <c r="F496" i="4"/>
  <c r="E496" i="4"/>
  <c r="D496" i="4"/>
  <c r="C496" i="4"/>
  <c r="B496" i="4"/>
  <c r="Q495" i="4"/>
  <c r="P495" i="4"/>
  <c r="O495" i="4"/>
  <c r="N495" i="4"/>
  <c r="M495" i="4"/>
  <c r="L495" i="4"/>
  <c r="K495" i="4"/>
  <c r="J495" i="4"/>
  <c r="I495" i="4"/>
  <c r="H495" i="4"/>
  <c r="G495" i="4"/>
  <c r="F495" i="4"/>
  <c r="E495" i="4"/>
  <c r="D495" i="4"/>
  <c r="C495" i="4"/>
  <c r="B495" i="4"/>
  <c r="Q494" i="4"/>
  <c r="P494" i="4"/>
  <c r="O494" i="4"/>
  <c r="N494" i="4"/>
  <c r="M494" i="4"/>
  <c r="L494" i="4"/>
  <c r="K494" i="4"/>
  <c r="J494" i="4"/>
  <c r="I494" i="4"/>
  <c r="H494" i="4"/>
  <c r="G494" i="4"/>
  <c r="F494" i="4"/>
  <c r="E494" i="4"/>
  <c r="D494" i="4"/>
  <c r="C494" i="4"/>
  <c r="B494" i="4"/>
  <c r="Q493" i="4"/>
  <c r="P493" i="4"/>
  <c r="O493" i="4"/>
  <c r="N493" i="4"/>
  <c r="M493" i="4"/>
  <c r="L493" i="4"/>
  <c r="K493" i="4"/>
  <c r="J493" i="4"/>
  <c r="I493" i="4"/>
  <c r="H493" i="4"/>
  <c r="G493" i="4"/>
  <c r="F493" i="4"/>
  <c r="E493" i="4"/>
  <c r="D493" i="4"/>
  <c r="C493" i="4"/>
  <c r="B493" i="4"/>
  <c r="Q492" i="4"/>
  <c r="P492" i="4"/>
  <c r="O492" i="4"/>
  <c r="N492" i="4"/>
  <c r="M492" i="4"/>
  <c r="L492" i="4"/>
  <c r="K492" i="4"/>
  <c r="J492" i="4"/>
  <c r="I492" i="4"/>
  <c r="H492" i="4"/>
  <c r="G492" i="4"/>
  <c r="F492" i="4"/>
  <c r="E492" i="4"/>
  <c r="D492" i="4"/>
  <c r="C492" i="4"/>
  <c r="B492" i="4"/>
  <c r="Q491" i="4"/>
  <c r="P491" i="4"/>
  <c r="O491" i="4"/>
  <c r="N491" i="4"/>
  <c r="M491" i="4"/>
  <c r="L491" i="4"/>
  <c r="K491" i="4"/>
  <c r="J491" i="4"/>
  <c r="I491" i="4"/>
  <c r="H491" i="4"/>
  <c r="G491" i="4"/>
  <c r="F491" i="4"/>
  <c r="E491" i="4"/>
  <c r="D491" i="4"/>
  <c r="C491" i="4"/>
  <c r="B491" i="4"/>
  <c r="Q490" i="4"/>
  <c r="P490" i="4"/>
  <c r="O490" i="4"/>
  <c r="N490" i="4"/>
  <c r="M490" i="4"/>
  <c r="L490" i="4"/>
  <c r="K490" i="4"/>
  <c r="J490" i="4"/>
  <c r="I490" i="4"/>
  <c r="H490" i="4"/>
  <c r="G490" i="4"/>
  <c r="F490" i="4"/>
  <c r="E490" i="4"/>
  <c r="D490" i="4"/>
  <c r="C490" i="4"/>
  <c r="B490" i="4"/>
  <c r="Q489" i="4"/>
  <c r="P489" i="4"/>
  <c r="O489" i="4"/>
  <c r="N489" i="4"/>
  <c r="M489" i="4"/>
  <c r="L489" i="4"/>
  <c r="K489" i="4"/>
  <c r="J489" i="4"/>
  <c r="I489" i="4"/>
  <c r="H489" i="4"/>
  <c r="G489" i="4"/>
  <c r="F489" i="4"/>
  <c r="E489" i="4"/>
  <c r="D489" i="4"/>
  <c r="C489" i="4"/>
  <c r="B489" i="4"/>
  <c r="Q488" i="4"/>
  <c r="P488" i="4"/>
  <c r="O488" i="4"/>
  <c r="N488" i="4"/>
  <c r="M488" i="4"/>
  <c r="L488" i="4"/>
  <c r="K488" i="4"/>
  <c r="J488" i="4"/>
  <c r="I488" i="4"/>
  <c r="H488" i="4"/>
  <c r="G488" i="4"/>
  <c r="F488" i="4"/>
  <c r="E488" i="4"/>
  <c r="D488" i="4"/>
  <c r="C488" i="4"/>
  <c r="B488" i="4"/>
  <c r="Q487" i="4"/>
  <c r="P487" i="4"/>
  <c r="O487" i="4"/>
  <c r="N487" i="4"/>
  <c r="M487" i="4"/>
  <c r="L487" i="4"/>
  <c r="K487" i="4"/>
  <c r="J487" i="4"/>
  <c r="I487" i="4"/>
  <c r="H487" i="4"/>
  <c r="G487" i="4"/>
  <c r="F487" i="4"/>
  <c r="E487" i="4"/>
  <c r="D487" i="4"/>
  <c r="C487" i="4"/>
  <c r="B487" i="4"/>
  <c r="Q486" i="4"/>
  <c r="P486" i="4"/>
  <c r="O486" i="4"/>
  <c r="N486" i="4"/>
  <c r="M486" i="4"/>
  <c r="L486" i="4"/>
  <c r="K486" i="4"/>
  <c r="J486" i="4"/>
  <c r="I486" i="4"/>
  <c r="H486" i="4"/>
  <c r="G486" i="4"/>
  <c r="F486" i="4"/>
  <c r="E486" i="4"/>
  <c r="D486" i="4"/>
  <c r="C486" i="4"/>
  <c r="B486" i="4"/>
  <c r="Q485" i="4"/>
  <c r="P485" i="4"/>
  <c r="O485" i="4"/>
  <c r="N485" i="4"/>
  <c r="M485" i="4"/>
  <c r="L485" i="4"/>
  <c r="K485" i="4"/>
  <c r="J485" i="4"/>
  <c r="I485" i="4"/>
  <c r="H485" i="4"/>
  <c r="G485" i="4"/>
  <c r="F485" i="4"/>
  <c r="E485" i="4"/>
  <c r="D485" i="4"/>
  <c r="C485" i="4"/>
  <c r="B485" i="4"/>
  <c r="Q484" i="4"/>
  <c r="P484" i="4"/>
  <c r="O484" i="4"/>
  <c r="N484" i="4"/>
  <c r="M484" i="4"/>
  <c r="L484" i="4"/>
  <c r="K484" i="4"/>
  <c r="J484" i="4"/>
  <c r="I484" i="4"/>
  <c r="H484" i="4"/>
  <c r="G484" i="4"/>
  <c r="F484" i="4"/>
  <c r="E484" i="4"/>
  <c r="D484" i="4"/>
  <c r="C484" i="4"/>
  <c r="B484" i="4"/>
  <c r="Q483" i="4"/>
  <c r="P483" i="4"/>
  <c r="O483" i="4"/>
  <c r="N483" i="4"/>
  <c r="M483" i="4"/>
  <c r="L483" i="4"/>
  <c r="K483" i="4"/>
  <c r="J483" i="4"/>
  <c r="I483" i="4"/>
  <c r="H483" i="4"/>
  <c r="G483" i="4"/>
  <c r="F483" i="4"/>
  <c r="E483" i="4"/>
  <c r="D483" i="4"/>
  <c r="C483" i="4"/>
  <c r="B483" i="4"/>
  <c r="Q482" i="4"/>
  <c r="P482" i="4"/>
  <c r="O482" i="4"/>
  <c r="N482" i="4"/>
  <c r="M482" i="4"/>
  <c r="L482" i="4"/>
  <c r="K482" i="4"/>
  <c r="J482" i="4"/>
  <c r="I482" i="4"/>
  <c r="H482" i="4"/>
  <c r="G482" i="4"/>
  <c r="F482" i="4"/>
  <c r="E482" i="4"/>
  <c r="D482" i="4"/>
  <c r="C482" i="4"/>
  <c r="B482" i="4"/>
  <c r="Q481" i="4"/>
  <c r="P481" i="4"/>
  <c r="O481" i="4"/>
  <c r="N481" i="4"/>
  <c r="M481" i="4"/>
  <c r="L481" i="4"/>
  <c r="K481" i="4"/>
  <c r="J481" i="4"/>
  <c r="I481" i="4"/>
  <c r="H481" i="4"/>
  <c r="G481" i="4"/>
  <c r="F481" i="4"/>
  <c r="E481" i="4"/>
  <c r="D481" i="4"/>
  <c r="C481" i="4"/>
  <c r="B481" i="4"/>
  <c r="Q480" i="4"/>
  <c r="P480" i="4"/>
  <c r="O480" i="4"/>
  <c r="N480" i="4"/>
  <c r="M480" i="4"/>
  <c r="L480" i="4"/>
  <c r="K480" i="4"/>
  <c r="J480" i="4"/>
  <c r="I480" i="4"/>
  <c r="H480" i="4"/>
  <c r="G480" i="4"/>
  <c r="F480" i="4"/>
  <c r="E480" i="4"/>
  <c r="D480" i="4"/>
  <c r="C480" i="4"/>
  <c r="B480" i="4"/>
  <c r="Q479" i="4"/>
  <c r="P479" i="4"/>
  <c r="O479" i="4"/>
  <c r="N479" i="4"/>
  <c r="M479" i="4"/>
  <c r="L479" i="4"/>
  <c r="K479" i="4"/>
  <c r="J479" i="4"/>
  <c r="I479" i="4"/>
  <c r="H479" i="4"/>
  <c r="G479" i="4"/>
  <c r="F479" i="4"/>
  <c r="E479" i="4"/>
  <c r="D479" i="4"/>
  <c r="C479" i="4"/>
  <c r="B479" i="4"/>
  <c r="Q478" i="4"/>
  <c r="P478" i="4"/>
  <c r="O478" i="4"/>
  <c r="N478" i="4"/>
  <c r="M478" i="4"/>
  <c r="L478" i="4"/>
  <c r="K478" i="4"/>
  <c r="J478" i="4"/>
  <c r="I478" i="4"/>
  <c r="H478" i="4"/>
  <c r="G478" i="4"/>
  <c r="F478" i="4"/>
  <c r="E478" i="4"/>
  <c r="D478" i="4"/>
  <c r="C478" i="4"/>
  <c r="B478" i="4"/>
  <c r="Q477" i="4"/>
  <c r="P477" i="4"/>
  <c r="O477" i="4"/>
  <c r="N477" i="4"/>
  <c r="M477" i="4"/>
  <c r="L477" i="4"/>
  <c r="K477" i="4"/>
  <c r="J477" i="4"/>
  <c r="I477" i="4"/>
  <c r="H477" i="4"/>
  <c r="G477" i="4"/>
  <c r="F477" i="4"/>
  <c r="E477" i="4"/>
  <c r="D477" i="4"/>
  <c r="C477" i="4"/>
  <c r="B477" i="4"/>
  <c r="Q476" i="4"/>
  <c r="P476" i="4"/>
  <c r="O476" i="4"/>
  <c r="N476" i="4"/>
  <c r="M476" i="4"/>
  <c r="L476" i="4"/>
  <c r="K476" i="4"/>
  <c r="J476" i="4"/>
  <c r="I476" i="4"/>
  <c r="H476" i="4"/>
  <c r="G476" i="4"/>
  <c r="F476" i="4"/>
  <c r="E476" i="4"/>
  <c r="D476" i="4"/>
  <c r="C476" i="4"/>
  <c r="B476" i="4"/>
  <c r="Q475" i="4"/>
  <c r="P475" i="4"/>
  <c r="O475" i="4"/>
  <c r="N475" i="4"/>
  <c r="M475" i="4"/>
  <c r="L475" i="4"/>
  <c r="K475" i="4"/>
  <c r="J475" i="4"/>
  <c r="I475" i="4"/>
  <c r="H475" i="4"/>
  <c r="G475" i="4"/>
  <c r="F475" i="4"/>
  <c r="E475" i="4"/>
  <c r="D475" i="4"/>
  <c r="C475" i="4"/>
  <c r="B475" i="4"/>
  <c r="Q474" i="4"/>
  <c r="P474" i="4"/>
  <c r="O474" i="4"/>
  <c r="N474" i="4"/>
  <c r="M474" i="4"/>
  <c r="L474" i="4"/>
  <c r="K474" i="4"/>
  <c r="J474" i="4"/>
  <c r="I474" i="4"/>
  <c r="H474" i="4"/>
  <c r="G474" i="4"/>
  <c r="F474" i="4"/>
  <c r="E474" i="4"/>
  <c r="D474" i="4"/>
  <c r="C474" i="4"/>
  <c r="B474" i="4"/>
  <c r="Q473" i="4"/>
  <c r="P473" i="4"/>
  <c r="O473" i="4"/>
  <c r="N473" i="4"/>
  <c r="M473" i="4"/>
  <c r="L473" i="4"/>
  <c r="K473" i="4"/>
  <c r="J473" i="4"/>
  <c r="I473" i="4"/>
  <c r="H473" i="4"/>
  <c r="G473" i="4"/>
  <c r="F473" i="4"/>
  <c r="E473" i="4"/>
  <c r="D473" i="4"/>
  <c r="C473" i="4"/>
  <c r="B473" i="4"/>
  <c r="Q472" i="4"/>
  <c r="P472" i="4"/>
  <c r="O472" i="4"/>
  <c r="N472" i="4"/>
  <c r="M472" i="4"/>
  <c r="L472" i="4"/>
  <c r="K472" i="4"/>
  <c r="J472" i="4"/>
  <c r="I472" i="4"/>
  <c r="H472" i="4"/>
  <c r="G472" i="4"/>
  <c r="F472" i="4"/>
  <c r="E472" i="4"/>
  <c r="D472" i="4"/>
  <c r="C472" i="4"/>
  <c r="B472" i="4"/>
  <c r="Q471" i="4"/>
  <c r="P471" i="4"/>
  <c r="O471" i="4"/>
  <c r="N471" i="4"/>
  <c r="M471" i="4"/>
  <c r="L471" i="4"/>
  <c r="K471" i="4"/>
  <c r="J471" i="4"/>
  <c r="I471" i="4"/>
  <c r="H471" i="4"/>
  <c r="G471" i="4"/>
  <c r="F471" i="4"/>
  <c r="E471" i="4"/>
  <c r="D471" i="4"/>
  <c r="C471" i="4"/>
  <c r="B471" i="4"/>
  <c r="Q470" i="4"/>
  <c r="P470" i="4"/>
  <c r="O470" i="4"/>
  <c r="N470" i="4"/>
  <c r="M470" i="4"/>
  <c r="L470" i="4"/>
  <c r="K470" i="4"/>
  <c r="J470" i="4"/>
  <c r="I470" i="4"/>
  <c r="H470" i="4"/>
  <c r="G470" i="4"/>
  <c r="F470" i="4"/>
  <c r="E470" i="4"/>
  <c r="D470" i="4"/>
  <c r="C470" i="4"/>
  <c r="B470" i="4"/>
  <c r="Q469" i="4"/>
  <c r="P469" i="4"/>
  <c r="O469" i="4"/>
  <c r="N469" i="4"/>
  <c r="M469" i="4"/>
  <c r="L469" i="4"/>
  <c r="K469" i="4"/>
  <c r="J469" i="4"/>
  <c r="I469" i="4"/>
  <c r="H469" i="4"/>
  <c r="G469" i="4"/>
  <c r="F469" i="4"/>
  <c r="E469" i="4"/>
  <c r="D469" i="4"/>
  <c r="C469" i="4"/>
  <c r="B469" i="4"/>
  <c r="Q468" i="4"/>
  <c r="P468" i="4"/>
  <c r="O468" i="4"/>
  <c r="N468" i="4"/>
  <c r="M468" i="4"/>
  <c r="L468" i="4"/>
  <c r="K468" i="4"/>
  <c r="J468" i="4"/>
  <c r="I468" i="4"/>
  <c r="H468" i="4"/>
  <c r="G468" i="4"/>
  <c r="F468" i="4"/>
  <c r="E468" i="4"/>
  <c r="D468" i="4"/>
  <c r="C468" i="4"/>
  <c r="B468" i="4"/>
  <c r="Q467" i="4"/>
  <c r="P467" i="4"/>
  <c r="O467" i="4"/>
  <c r="N467" i="4"/>
  <c r="M467" i="4"/>
  <c r="L467" i="4"/>
  <c r="K467" i="4"/>
  <c r="J467" i="4"/>
  <c r="I467" i="4"/>
  <c r="H467" i="4"/>
  <c r="G467" i="4"/>
  <c r="F467" i="4"/>
  <c r="E467" i="4"/>
  <c r="D467" i="4"/>
  <c r="C467" i="4"/>
  <c r="B467" i="4"/>
  <c r="Q466" i="4"/>
  <c r="P466" i="4"/>
  <c r="O466" i="4"/>
  <c r="N466" i="4"/>
  <c r="M466" i="4"/>
  <c r="L466" i="4"/>
  <c r="K466" i="4"/>
  <c r="J466" i="4"/>
  <c r="I466" i="4"/>
  <c r="H466" i="4"/>
  <c r="G466" i="4"/>
  <c r="F466" i="4"/>
  <c r="E466" i="4"/>
  <c r="D466" i="4"/>
  <c r="C466" i="4"/>
  <c r="B466" i="4"/>
  <c r="Q465" i="4"/>
  <c r="P465" i="4"/>
  <c r="O465" i="4"/>
  <c r="N465" i="4"/>
  <c r="M465" i="4"/>
  <c r="L465" i="4"/>
  <c r="K465" i="4"/>
  <c r="J465" i="4"/>
  <c r="I465" i="4"/>
  <c r="H465" i="4"/>
  <c r="G465" i="4"/>
  <c r="F465" i="4"/>
  <c r="E465" i="4"/>
  <c r="D465" i="4"/>
  <c r="C465" i="4"/>
  <c r="B465" i="4"/>
  <c r="Q464" i="4"/>
  <c r="P464" i="4"/>
  <c r="O464" i="4"/>
  <c r="N464" i="4"/>
  <c r="M464" i="4"/>
  <c r="L464" i="4"/>
  <c r="K464" i="4"/>
  <c r="J464" i="4"/>
  <c r="I464" i="4"/>
  <c r="H464" i="4"/>
  <c r="G464" i="4"/>
  <c r="F464" i="4"/>
  <c r="E464" i="4"/>
  <c r="D464" i="4"/>
  <c r="C464" i="4"/>
  <c r="B464" i="4"/>
  <c r="Q463" i="4"/>
  <c r="P463" i="4"/>
  <c r="O463" i="4"/>
  <c r="N463" i="4"/>
  <c r="M463" i="4"/>
  <c r="L463" i="4"/>
  <c r="K463" i="4"/>
  <c r="J463" i="4"/>
  <c r="I463" i="4"/>
  <c r="H463" i="4"/>
  <c r="G463" i="4"/>
  <c r="F463" i="4"/>
  <c r="E463" i="4"/>
  <c r="D463" i="4"/>
  <c r="C463" i="4"/>
  <c r="B463" i="4"/>
  <c r="Q462" i="4"/>
  <c r="P462" i="4"/>
  <c r="O462" i="4"/>
  <c r="N462" i="4"/>
  <c r="M462" i="4"/>
  <c r="L462" i="4"/>
  <c r="K462" i="4"/>
  <c r="J462" i="4"/>
  <c r="I462" i="4"/>
  <c r="H462" i="4"/>
  <c r="G462" i="4"/>
  <c r="F462" i="4"/>
  <c r="E462" i="4"/>
  <c r="D462" i="4"/>
  <c r="C462" i="4"/>
  <c r="B462" i="4"/>
  <c r="Q461" i="4"/>
  <c r="P461" i="4"/>
  <c r="O461" i="4"/>
  <c r="N461" i="4"/>
  <c r="M461" i="4"/>
  <c r="L461" i="4"/>
  <c r="K461" i="4"/>
  <c r="J461" i="4"/>
  <c r="I461" i="4"/>
  <c r="H461" i="4"/>
  <c r="G461" i="4"/>
  <c r="F461" i="4"/>
  <c r="E461" i="4"/>
  <c r="D461" i="4"/>
  <c r="C461" i="4"/>
  <c r="B461" i="4"/>
  <c r="Q460" i="4"/>
  <c r="P460" i="4"/>
  <c r="O460" i="4"/>
  <c r="N460" i="4"/>
  <c r="M460" i="4"/>
  <c r="L460" i="4"/>
  <c r="K460" i="4"/>
  <c r="J460" i="4"/>
  <c r="I460" i="4"/>
  <c r="H460" i="4"/>
  <c r="G460" i="4"/>
  <c r="F460" i="4"/>
  <c r="E460" i="4"/>
  <c r="D460" i="4"/>
  <c r="C460" i="4"/>
  <c r="B460" i="4"/>
  <c r="Q459" i="4"/>
  <c r="P459" i="4"/>
  <c r="O459" i="4"/>
  <c r="N459" i="4"/>
  <c r="M459" i="4"/>
  <c r="L459" i="4"/>
  <c r="K459" i="4"/>
  <c r="J459" i="4"/>
  <c r="I459" i="4"/>
  <c r="H459" i="4"/>
  <c r="G459" i="4"/>
  <c r="F459" i="4"/>
  <c r="E459" i="4"/>
  <c r="D459" i="4"/>
  <c r="C459" i="4"/>
  <c r="B459" i="4"/>
  <c r="Q458" i="4"/>
  <c r="P458" i="4"/>
  <c r="O458" i="4"/>
  <c r="N458" i="4"/>
  <c r="M458" i="4"/>
  <c r="L458" i="4"/>
  <c r="K458" i="4"/>
  <c r="J458" i="4"/>
  <c r="I458" i="4"/>
  <c r="H458" i="4"/>
  <c r="G458" i="4"/>
  <c r="F458" i="4"/>
  <c r="E458" i="4"/>
  <c r="D458" i="4"/>
  <c r="C458" i="4"/>
  <c r="B458" i="4"/>
  <c r="Q457" i="4"/>
  <c r="P457" i="4"/>
  <c r="O457" i="4"/>
  <c r="N457" i="4"/>
  <c r="M457" i="4"/>
  <c r="L457" i="4"/>
  <c r="K457" i="4"/>
  <c r="J457" i="4"/>
  <c r="I457" i="4"/>
  <c r="H457" i="4"/>
  <c r="G457" i="4"/>
  <c r="F457" i="4"/>
  <c r="E457" i="4"/>
  <c r="D457" i="4"/>
  <c r="C457" i="4"/>
  <c r="B457" i="4"/>
  <c r="Q456" i="4"/>
  <c r="P456" i="4"/>
  <c r="O456" i="4"/>
  <c r="N456" i="4"/>
  <c r="M456" i="4"/>
  <c r="L456" i="4"/>
  <c r="K456" i="4"/>
  <c r="J456" i="4"/>
  <c r="I456" i="4"/>
  <c r="H456" i="4"/>
  <c r="G456" i="4"/>
  <c r="F456" i="4"/>
  <c r="E456" i="4"/>
  <c r="D456" i="4"/>
  <c r="C456" i="4"/>
  <c r="B456" i="4"/>
  <c r="Q455" i="4"/>
  <c r="P455" i="4"/>
  <c r="O455" i="4"/>
  <c r="N455" i="4"/>
  <c r="M455" i="4"/>
  <c r="L455" i="4"/>
  <c r="K455" i="4"/>
  <c r="J455" i="4"/>
  <c r="I455" i="4"/>
  <c r="H455" i="4"/>
  <c r="G455" i="4"/>
  <c r="F455" i="4"/>
  <c r="E455" i="4"/>
  <c r="D455" i="4"/>
  <c r="C455" i="4"/>
  <c r="B455" i="4"/>
  <c r="Q454" i="4"/>
  <c r="P454" i="4"/>
  <c r="O454" i="4"/>
  <c r="N454" i="4"/>
  <c r="M454" i="4"/>
  <c r="L454" i="4"/>
  <c r="K454" i="4"/>
  <c r="J454" i="4"/>
  <c r="I454" i="4"/>
  <c r="H454" i="4"/>
  <c r="G454" i="4"/>
  <c r="F454" i="4"/>
  <c r="E454" i="4"/>
  <c r="D454" i="4"/>
  <c r="C454" i="4"/>
  <c r="B454" i="4"/>
  <c r="Q453" i="4"/>
  <c r="P453" i="4"/>
  <c r="O453" i="4"/>
  <c r="N453" i="4"/>
  <c r="M453" i="4"/>
  <c r="L453" i="4"/>
  <c r="K453" i="4"/>
  <c r="J453" i="4"/>
  <c r="I453" i="4"/>
  <c r="H453" i="4"/>
  <c r="G453" i="4"/>
  <c r="F453" i="4"/>
  <c r="E453" i="4"/>
  <c r="D453" i="4"/>
  <c r="C453" i="4"/>
  <c r="B453" i="4"/>
  <c r="Q452" i="4"/>
  <c r="P452" i="4"/>
  <c r="O452" i="4"/>
  <c r="N452" i="4"/>
  <c r="M452" i="4"/>
  <c r="L452" i="4"/>
  <c r="K452" i="4"/>
  <c r="J452" i="4"/>
  <c r="I452" i="4"/>
  <c r="H452" i="4"/>
  <c r="G452" i="4"/>
  <c r="F452" i="4"/>
  <c r="E452" i="4"/>
  <c r="D452" i="4"/>
  <c r="C452" i="4"/>
  <c r="B452" i="4"/>
  <c r="Q451" i="4"/>
  <c r="P451" i="4"/>
  <c r="O451" i="4"/>
  <c r="N451" i="4"/>
  <c r="M451" i="4"/>
  <c r="L451" i="4"/>
  <c r="K451" i="4"/>
  <c r="J451" i="4"/>
  <c r="I451" i="4"/>
  <c r="H451" i="4"/>
  <c r="G451" i="4"/>
  <c r="F451" i="4"/>
  <c r="E451" i="4"/>
  <c r="D451" i="4"/>
  <c r="C451" i="4"/>
  <c r="B451" i="4"/>
  <c r="Q450" i="4"/>
  <c r="P450" i="4"/>
  <c r="O450" i="4"/>
  <c r="N450" i="4"/>
  <c r="M450" i="4"/>
  <c r="L450" i="4"/>
  <c r="K450" i="4"/>
  <c r="J450" i="4"/>
  <c r="I450" i="4"/>
  <c r="H450" i="4"/>
  <c r="G450" i="4"/>
  <c r="F450" i="4"/>
  <c r="E450" i="4"/>
  <c r="D450" i="4"/>
  <c r="C450" i="4"/>
  <c r="B450" i="4"/>
  <c r="Q449" i="4"/>
  <c r="P449" i="4"/>
  <c r="O449" i="4"/>
  <c r="N449" i="4"/>
  <c r="M449" i="4"/>
  <c r="L449" i="4"/>
  <c r="K449" i="4"/>
  <c r="J449" i="4"/>
  <c r="I449" i="4"/>
  <c r="H449" i="4"/>
  <c r="G449" i="4"/>
  <c r="F449" i="4"/>
  <c r="E449" i="4"/>
  <c r="D449" i="4"/>
  <c r="C449" i="4"/>
  <c r="B449" i="4"/>
  <c r="Q448" i="4"/>
  <c r="P448" i="4"/>
  <c r="O448" i="4"/>
  <c r="N448" i="4"/>
  <c r="M448" i="4"/>
  <c r="L448" i="4"/>
  <c r="K448" i="4"/>
  <c r="J448" i="4"/>
  <c r="I448" i="4"/>
  <c r="H448" i="4"/>
  <c r="G448" i="4"/>
  <c r="F448" i="4"/>
  <c r="E448" i="4"/>
  <c r="D448" i="4"/>
  <c r="C448" i="4"/>
  <c r="B448" i="4"/>
  <c r="Q447" i="4"/>
  <c r="P447" i="4"/>
  <c r="O447" i="4"/>
  <c r="N447" i="4"/>
  <c r="M447" i="4"/>
  <c r="L447" i="4"/>
  <c r="K447" i="4"/>
  <c r="J447" i="4"/>
  <c r="I447" i="4"/>
  <c r="H447" i="4"/>
  <c r="G447" i="4"/>
  <c r="F447" i="4"/>
  <c r="E447" i="4"/>
  <c r="D447" i="4"/>
  <c r="C447" i="4"/>
  <c r="B447" i="4"/>
  <c r="Q446" i="4"/>
  <c r="P446" i="4"/>
  <c r="O446" i="4"/>
  <c r="N446" i="4"/>
  <c r="M446" i="4"/>
  <c r="L446" i="4"/>
  <c r="K446" i="4"/>
  <c r="J446" i="4"/>
  <c r="I446" i="4"/>
  <c r="H446" i="4"/>
  <c r="G446" i="4"/>
  <c r="F446" i="4"/>
  <c r="E446" i="4"/>
  <c r="D446" i="4"/>
  <c r="C446" i="4"/>
  <c r="B446" i="4"/>
  <c r="Q445" i="4"/>
  <c r="P445" i="4"/>
  <c r="O445" i="4"/>
  <c r="N445" i="4"/>
  <c r="M445" i="4"/>
  <c r="L445" i="4"/>
  <c r="K445" i="4"/>
  <c r="J445" i="4"/>
  <c r="I445" i="4"/>
  <c r="H445" i="4"/>
  <c r="G445" i="4"/>
  <c r="F445" i="4"/>
  <c r="E445" i="4"/>
  <c r="D445" i="4"/>
  <c r="C445" i="4"/>
  <c r="B445" i="4"/>
  <c r="Q444" i="4"/>
  <c r="P444" i="4"/>
  <c r="O444" i="4"/>
  <c r="N444" i="4"/>
  <c r="M444" i="4"/>
  <c r="L444" i="4"/>
  <c r="K444" i="4"/>
  <c r="J444" i="4"/>
  <c r="I444" i="4"/>
  <c r="H444" i="4"/>
  <c r="G444" i="4"/>
  <c r="F444" i="4"/>
  <c r="E444" i="4"/>
  <c r="D444" i="4"/>
  <c r="C444" i="4"/>
  <c r="B444" i="4"/>
  <c r="Q443" i="4"/>
  <c r="P443" i="4"/>
  <c r="O443" i="4"/>
  <c r="N443" i="4"/>
  <c r="M443" i="4"/>
  <c r="L443" i="4"/>
  <c r="K443" i="4"/>
  <c r="J443" i="4"/>
  <c r="I443" i="4"/>
  <c r="H443" i="4"/>
  <c r="G443" i="4"/>
  <c r="F443" i="4"/>
  <c r="E443" i="4"/>
  <c r="D443" i="4"/>
  <c r="C443" i="4"/>
  <c r="B443" i="4"/>
  <c r="Q442" i="4"/>
  <c r="P442" i="4"/>
  <c r="O442" i="4"/>
  <c r="N442" i="4"/>
  <c r="M442" i="4"/>
  <c r="L442" i="4"/>
  <c r="K442" i="4"/>
  <c r="J442" i="4"/>
  <c r="I442" i="4"/>
  <c r="H442" i="4"/>
  <c r="G442" i="4"/>
  <c r="F442" i="4"/>
  <c r="E442" i="4"/>
  <c r="D442" i="4"/>
  <c r="C442" i="4"/>
  <c r="B442" i="4"/>
  <c r="Q441" i="4"/>
  <c r="P441" i="4"/>
  <c r="O441" i="4"/>
  <c r="N441" i="4"/>
  <c r="M441" i="4"/>
  <c r="L441" i="4"/>
  <c r="K441" i="4"/>
  <c r="J441" i="4"/>
  <c r="I441" i="4"/>
  <c r="H441" i="4"/>
  <c r="G441" i="4"/>
  <c r="F441" i="4"/>
  <c r="E441" i="4"/>
  <c r="D441" i="4"/>
  <c r="C441" i="4"/>
  <c r="B441" i="4"/>
  <c r="Q440" i="4"/>
  <c r="P440" i="4"/>
  <c r="O440" i="4"/>
  <c r="N440" i="4"/>
  <c r="M440" i="4"/>
  <c r="L440" i="4"/>
  <c r="K440" i="4"/>
  <c r="J440" i="4"/>
  <c r="I440" i="4"/>
  <c r="H440" i="4"/>
  <c r="G440" i="4"/>
  <c r="F440" i="4"/>
  <c r="E440" i="4"/>
  <c r="D440" i="4"/>
  <c r="C440" i="4"/>
  <c r="B440" i="4"/>
  <c r="Q439" i="4"/>
  <c r="P439" i="4"/>
  <c r="O439" i="4"/>
  <c r="N439" i="4"/>
  <c r="M439" i="4"/>
  <c r="L439" i="4"/>
  <c r="K439" i="4"/>
  <c r="J439" i="4"/>
  <c r="I439" i="4"/>
  <c r="H439" i="4"/>
  <c r="G439" i="4"/>
  <c r="F439" i="4"/>
  <c r="E439" i="4"/>
  <c r="D439" i="4"/>
  <c r="C439" i="4"/>
  <c r="B439" i="4"/>
  <c r="Q438" i="4"/>
  <c r="P438" i="4"/>
  <c r="O438" i="4"/>
  <c r="N438" i="4"/>
  <c r="M438" i="4"/>
  <c r="L438" i="4"/>
  <c r="K438" i="4"/>
  <c r="J438" i="4"/>
  <c r="I438" i="4"/>
  <c r="H438" i="4"/>
  <c r="G438" i="4"/>
  <c r="F438" i="4"/>
  <c r="E438" i="4"/>
  <c r="D438" i="4"/>
  <c r="C438" i="4"/>
  <c r="B438" i="4"/>
  <c r="Q437" i="4"/>
  <c r="P437" i="4"/>
  <c r="O437" i="4"/>
  <c r="N437" i="4"/>
  <c r="M437" i="4"/>
  <c r="L437" i="4"/>
  <c r="K437" i="4"/>
  <c r="J437" i="4"/>
  <c r="I437" i="4"/>
  <c r="H437" i="4"/>
  <c r="G437" i="4"/>
  <c r="F437" i="4"/>
  <c r="E437" i="4"/>
  <c r="D437" i="4"/>
  <c r="C437" i="4"/>
  <c r="B437" i="4"/>
  <c r="Q436" i="4"/>
  <c r="P436" i="4"/>
  <c r="O436" i="4"/>
  <c r="N436" i="4"/>
  <c r="M436" i="4"/>
  <c r="L436" i="4"/>
  <c r="K436" i="4"/>
  <c r="J436" i="4"/>
  <c r="I436" i="4"/>
  <c r="H436" i="4"/>
  <c r="G436" i="4"/>
  <c r="F436" i="4"/>
  <c r="E436" i="4"/>
  <c r="D436" i="4"/>
  <c r="C436" i="4"/>
  <c r="B436" i="4"/>
  <c r="Q435" i="4"/>
  <c r="P435" i="4"/>
  <c r="O435" i="4"/>
  <c r="N435" i="4"/>
  <c r="M435" i="4"/>
  <c r="L435" i="4"/>
  <c r="K435" i="4"/>
  <c r="J435" i="4"/>
  <c r="I435" i="4"/>
  <c r="H435" i="4"/>
  <c r="G435" i="4"/>
  <c r="F435" i="4"/>
  <c r="E435" i="4"/>
  <c r="D435" i="4"/>
  <c r="C435" i="4"/>
  <c r="B435" i="4"/>
  <c r="Q434" i="4"/>
  <c r="P434" i="4"/>
  <c r="O434" i="4"/>
  <c r="N434" i="4"/>
  <c r="M434" i="4"/>
  <c r="L434" i="4"/>
  <c r="K434" i="4"/>
  <c r="J434" i="4"/>
  <c r="I434" i="4"/>
  <c r="H434" i="4"/>
  <c r="G434" i="4"/>
  <c r="F434" i="4"/>
  <c r="E434" i="4"/>
  <c r="D434" i="4"/>
  <c r="C434" i="4"/>
  <c r="B434" i="4"/>
  <c r="Q433" i="4"/>
  <c r="P433" i="4"/>
  <c r="O433" i="4"/>
  <c r="N433" i="4"/>
  <c r="M433" i="4"/>
  <c r="L433" i="4"/>
  <c r="K433" i="4"/>
  <c r="J433" i="4"/>
  <c r="I433" i="4"/>
  <c r="H433" i="4"/>
  <c r="G433" i="4"/>
  <c r="F433" i="4"/>
  <c r="E433" i="4"/>
  <c r="D433" i="4"/>
  <c r="C433" i="4"/>
  <c r="B433" i="4"/>
  <c r="Q432" i="4"/>
  <c r="P432" i="4"/>
  <c r="O432" i="4"/>
  <c r="N432" i="4"/>
  <c r="M432" i="4"/>
  <c r="L432" i="4"/>
  <c r="K432" i="4"/>
  <c r="J432" i="4"/>
  <c r="I432" i="4"/>
  <c r="H432" i="4"/>
  <c r="G432" i="4"/>
  <c r="F432" i="4"/>
  <c r="E432" i="4"/>
  <c r="D432" i="4"/>
  <c r="C432" i="4"/>
  <c r="B432" i="4"/>
  <c r="Q431" i="4"/>
  <c r="P431" i="4"/>
  <c r="O431" i="4"/>
  <c r="N431" i="4"/>
  <c r="M431" i="4"/>
  <c r="L431" i="4"/>
  <c r="K431" i="4"/>
  <c r="J431" i="4"/>
  <c r="I431" i="4"/>
  <c r="H431" i="4"/>
  <c r="G431" i="4"/>
  <c r="F431" i="4"/>
  <c r="E431" i="4"/>
  <c r="D431" i="4"/>
  <c r="C431" i="4"/>
  <c r="B431" i="4"/>
  <c r="Q430" i="4"/>
  <c r="P430" i="4"/>
  <c r="O430" i="4"/>
  <c r="N430" i="4"/>
  <c r="M430" i="4"/>
  <c r="L430" i="4"/>
  <c r="K430" i="4"/>
  <c r="J430" i="4"/>
  <c r="I430" i="4"/>
  <c r="H430" i="4"/>
  <c r="G430" i="4"/>
  <c r="F430" i="4"/>
  <c r="E430" i="4"/>
  <c r="D430" i="4"/>
  <c r="C430" i="4"/>
  <c r="B430" i="4"/>
  <c r="Q429" i="4"/>
  <c r="P429" i="4"/>
  <c r="O429" i="4"/>
  <c r="N429" i="4"/>
  <c r="M429" i="4"/>
  <c r="L429" i="4"/>
  <c r="K429" i="4"/>
  <c r="J429" i="4"/>
  <c r="I429" i="4"/>
  <c r="H429" i="4"/>
  <c r="G429" i="4"/>
  <c r="F429" i="4"/>
  <c r="E429" i="4"/>
  <c r="D429" i="4"/>
  <c r="C429" i="4"/>
  <c r="B429" i="4"/>
  <c r="Q428" i="4"/>
  <c r="P428" i="4"/>
  <c r="O428" i="4"/>
  <c r="N428" i="4"/>
  <c r="M428" i="4"/>
  <c r="L428" i="4"/>
  <c r="K428" i="4"/>
  <c r="J428" i="4"/>
  <c r="I428" i="4"/>
  <c r="H428" i="4"/>
  <c r="G428" i="4"/>
  <c r="F428" i="4"/>
  <c r="E428" i="4"/>
  <c r="D428" i="4"/>
  <c r="C428" i="4"/>
  <c r="B428" i="4"/>
  <c r="Q427" i="4"/>
  <c r="P427" i="4"/>
  <c r="O427" i="4"/>
  <c r="N427" i="4"/>
  <c r="M427" i="4"/>
  <c r="L427" i="4"/>
  <c r="K427" i="4"/>
  <c r="J427" i="4"/>
  <c r="I427" i="4"/>
  <c r="H427" i="4"/>
  <c r="G427" i="4"/>
  <c r="F427" i="4"/>
  <c r="E427" i="4"/>
  <c r="D427" i="4"/>
  <c r="C427" i="4"/>
  <c r="B427" i="4"/>
  <c r="Q426" i="4"/>
  <c r="P426" i="4"/>
  <c r="O426" i="4"/>
  <c r="N426" i="4"/>
  <c r="M426" i="4"/>
  <c r="L426" i="4"/>
  <c r="K426" i="4"/>
  <c r="J426" i="4"/>
  <c r="I426" i="4"/>
  <c r="H426" i="4"/>
  <c r="G426" i="4"/>
  <c r="F426" i="4"/>
  <c r="E426" i="4"/>
  <c r="D426" i="4"/>
  <c r="C426" i="4"/>
  <c r="B426" i="4"/>
  <c r="Q425" i="4"/>
  <c r="P425" i="4"/>
  <c r="O425" i="4"/>
  <c r="N425" i="4"/>
  <c r="M425" i="4"/>
  <c r="L425" i="4"/>
  <c r="K425" i="4"/>
  <c r="J425" i="4"/>
  <c r="I425" i="4"/>
  <c r="H425" i="4"/>
  <c r="G425" i="4"/>
  <c r="F425" i="4"/>
  <c r="E425" i="4"/>
  <c r="D425" i="4"/>
  <c r="C425" i="4"/>
  <c r="B425" i="4"/>
  <c r="Q424" i="4"/>
  <c r="P424" i="4"/>
  <c r="O424" i="4"/>
  <c r="N424" i="4"/>
  <c r="M424" i="4"/>
  <c r="L424" i="4"/>
  <c r="K424" i="4"/>
  <c r="J424" i="4"/>
  <c r="I424" i="4"/>
  <c r="H424" i="4"/>
  <c r="G424" i="4"/>
  <c r="F424" i="4"/>
  <c r="E424" i="4"/>
  <c r="D424" i="4"/>
  <c r="C424" i="4"/>
  <c r="B424" i="4"/>
  <c r="Q423" i="4"/>
  <c r="P423" i="4"/>
  <c r="O423" i="4"/>
  <c r="N423" i="4"/>
  <c r="M423" i="4"/>
  <c r="L423" i="4"/>
  <c r="K423" i="4"/>
  <c r="J423" i="4"/>
  <c r="I423" i="4"/>
  <c r="H423" i="4"/>
  <c r="G423" i="4"/>
  <c r="F423" i="4"/>
  <c r="E423" i="4"/>
  <c r="D423" i="4"/>
  <c r="C423" i="4"/>
  <c r="B423" i="4"/>
  <c r="Q422" i="4"/>
  <c r="P422" i="4"/>
  <c r="O422" i="4"/>
  <c r="N422" i="4"/>
  <c r="M422" i="4"/>
  <c r="L422" i="4"/>
  <c r="K422" i="4"/>
  <c r="J422" i="4"/>
  <c r="I422" i="4"/>
  <c r="H422" i="4"/>
  <c r="G422" i="4"/>
  <c r="F422" i="4"/>
  <c r="E422" i="4"/>
  <c r="D422" i="4"/>
  <c r="C422" i="4"/>
  <c r="B422" i="4"/>
  <c r="Q421" i="4"/>
  <c r="P421" i="4"/>
  <c r="O421" i="4"/>
  <c r="N421" i="4"/>
  <c r="M421" i="4"/>
  <c r="L421" i="4"/>
  <c r="K421" i="4"/>
  <c r="J421" i="4"/>
  <c r="I421" i="4"/>
  <c r="H421" i="4"/>
  <c r="G421" i="4"/>
  <c r="F421" i="4"/>
  <c r="E421" i="4"/>
  <c r="D421" i="4"/>
  <c r="C421" i="4"/>
  <c r="B421" i="4"/>
  <c r="Q420" i="4"/>
  <c r="P420" i="4"/>
  <c r="O420" i="4"/>
  <c r="N420" i="4"/>
  <c r="M420" i="4"/>
  <c r="L420" i="4"/>
  <c r="K420" i="4"/>
  <c r="J420" i="4"/>
  <c r="I420" i="4"/>
  <c r="H420" i="4"/>
  <c r="G420" i="4"/>
  <c r="F420" i="4"/>
  <c r="E420" i="4"/>
  <c r="D420" i="4"/>
  <c r="C420" i="4"/>
  <c r="B420" i="4"/>
  <c r="Q419" i="4"/>
  <c r="P419" i="4"/>
  <c r="O419" i="4"/>
  <c r="N419" i="4"/>
  <c r="M419" i="4"/>
  <c r="L419" i="4"/>
  <c r="K419" i="4"/>
  <c r="J419" i="4"/>
  <c r="I419" i="4"/>
  <c r="H419" i="4"/>
  <c r="G419" i="4"/>
  <c r="F419" i="4"/>
  <c r="E419" i="4"/>
  <c r="D419" i="4"/>
  <c r="C419" i="4"/>
  <c r="B419" i="4"/>
  <c r="Q418" i="4"/>
  <c r="P418" i="4"/>
  <c r="O418" i="4"/>
  <c r="N418" i="4"/>
  <c r="M418" i="4"/>
  <c r="L418" i="4"/>
  <c r="K418" i="4"/>
  <c r="J418" i="4"/>
  <c r="I418" i="4"/>
  <c r="H418" i="4"/>
  <c r="G418" i="4"/>
  <c r="F418" i="4"/>
  <c r="E418" i="4"/>
  <c r="D418" i="4"/>
  <c r="C418" i="4"/>
  <c r="B418" i="4"/>
  <c r="Q417" i="4"/>
  <c r="P417" i="4"/>
  <c r="O417" i="4"/>
  <c r="N417" i="4"/>
  <c r="M417" i="4"/>
  <c r="L417" i="4"/>
  <c r="K417" i="4"/>
  <c r="J417" i="4"/>
  <c r="I417" i="4"/>
  <c r="H417" i="4"/>
  <c r="G417" i="4"/>
  <c r="F417" i="4"/>
  <c r="E417" i="4"/>
  <c r="D417" i="4"/>
  <c r="C417" i="4"/>
  <c r="B417" i="4"/>
  <c r="Q416" i="4"/>
  <c r="P416" i="4"/>
  <c r="O416" i="4"/>
  <c r="N416" i="4"/>
  <c r="M416" i="4"/>
  <c r="L416" i="4"/>
  <c r="K416" i="4"/>
  <c r="J416" i="4"/>
  <c r="I416" i="4"/>
  <c r="H416" i="4"/>
  <c r="G416" i="4"/>
  <c r="F416" i="4"/>
  <c r="E416" i="4"/>
  <c r="D416" i="4"/>
  <c r="C416" i="4"/>
  <c r="B416" i="4"/>
  <c r="Q415" i="4"/>
  <c r="P415" i="4"/>
  <c r="O415" i="4"/>
  <c r="N415" i="4"/>
  <c r="M415" i="4"/>
  <c r="L415" i="4"/>
  <c r="K415" i="4"/>
  <c r="J415" i="4"/>
  <c r="I415" i="4"/>
  <c r="H415" i="4"/>
  <c r="G415" i="4"/>
  <c r="F415" i="4"/>
  <c r="E415" i="4"/>
  <c r="D415" i="4"/>
  <c r="C415" i="4"/>
  <c r="B415" i="4"/>
  <c r="Q414" i="4"/>
  <c r="P414" i="4"/>
  <c r="O414" i="4"/>
  <c r="N414" i="4"/>
  <c r="M414" i="4"/>
  <c r="L414" i="4"/>
  <c r="K414" i="4"/>
  <c r="J414" i="4"/>
  <c r="I414" i="4"/>
  <c r="H414" i="4"/>
  <c r="G414" i="4"/>
  <c r="F414" i="4"/>
  <c r="E414" i="4"/>
  <c r="D414" i="4"/>
  <c r="C414" i="4"/>
  <c r="B414" i="4"/>
  <c r="Q413" i="4"/>
  <c r="P413" i="4"/>
  <c r="O413" i="4"/>
  <c r="N413" i="4"/>
  <c r="M413" i="4"/>
  <c r="L413" i="4"/>
  <c r="K413" i="4"/>
  <c r="J413" i="4"/>
  <c r="I413" i="4"/>
  <c r="H413" i="4"/>
  <c r="G413" i="4"/>
  <c r="F413" i="4"/>
  <c r="E413" i="4"/>
  <c r="D413" i="4"/>
  <c r="C413" i="4"/>
  <c r="B413" i="4"/>
  <c r="Q412" i="4"/>
  <c r="P412" i="4"/>
  <c r="O412" i="4"/>
  <c r="N412" i="4"/>
  <c r="M412" i="4"/>
  <c r="L412" i="4"/>
  <c r="K412" i="4"/>
  <c r="J412" i="4"/>
  <c r="I412" i="4"/>
  <c r="H412" i="4"/>
  <c r="G412" i="4"/>
  <c r="F412" i="4"/>
  <c r="E412" i="4"/>
  <c r="D412" i="4"/>
  <c r="C412" i="4"/>
  <c r="B412" i="4"/>
  <c r="Q411" i="4"/>
  <c r="P411" i="4"/>
  <c r="O411" i="4"/>
  <c r="N411" i="4"/>
  <c r="M411" i="4"/>
  <c r="L411" i="4"/>
  <c r="K411" i="4"/>
  <c r="J411" i="4"/>
  <c r="I411" i="4"/>
  <c r="H411" i="4"/>
  <c r="G411" i="4"/>
  <c r="F411" i="4"/>
  <c r="E411" i="4"/>
  <c r="D411" i="4"/>
  <c r="C411" i="4"/>
  <c r="B411" i="4"/>
  <c r="Q410" i="4"/>
  <c r="P410" i="4"/>
  <c r="O410" i="4"/>
  <c r="N410" i="4"/>
  <c r="M410" i="4"/>
  <c r="L410" i="4"/>
  <c r="K410" i="4"/>
  <c r="J410" i="4"/>
  <c r="I410" i="4"/>
  <c r="H410" i="4"/>
  <c r="G410" i="4"/>
  <c r="F410" i="4"/>
  <c r="E410" i="4"/>
  <c r="D410" i="4"/>
  <c r="C410" i="4"/>
  <c r="B410" i="4"/>
  <c r="Q409" i="4"/>
  <c r="P409" i="4"/>
  <c r="O409" i="4"/>
  <c r="N409" i="4"/>
  <c r="M409" i="4"/>
  <c r="L409" i="4"/>
  <c r="K409" i="4"/>
  <c r="J409" i="4"/>
  <c r="I409" i="4"/>
  <c r="H409" i="4"/>
  <c r="G409" i="4"/>
  <c r="F409" i="4"/>
  <c r="E409" i="4"/>
  <c r="D409" i="4"/>
  <c r="C409" i="4"/>
  <c r="B409" i="4"/>
  <c r="Q408" i="4"/>
  <c r="P408" i="4"/>
  <c r="O408" i="4"/>
  <c r="N408" i="4"/>
  <c r="M408" i="4"/>
  <c r="L408" i="4"/>
  <c r="K408" i="4"/>
  <c r="J408" i="4"/>
  <c r="I408" i="4"/>
  <c r="H408" i="4"/>
  <c r="G408" i="4"/>
  <c r="F408" i="4"/>
  <c r="E408" i="4"/>
  <c r="D408" i="4"/>
  <c r="C408" i="4"/>
  <c r="B408" i="4"/>
  <c r="Q407" i="4"/>
  <c r="P407" i="4"/>
  <c r="O407" i="4"/>
  <c r="N407" i="4"/>
  <c r="M407" i="4"/>
  <c r="L407" i="4"/>
  <c r="K407" i="4"/>
  <c r="J407" i="4"/>
  <c r="I407" i="4"/>
  <c r="H407" i="4"/>
  <c r="G407" i="4"/>
  <c r="F407" i="4"/>
  <c r="E407" i="4"/>
  <c r="D407" i="4"/>
  <c r="C407" i="4"/>
  <c r="B407" i="4"/>
  <c r="Q406" i="4"/>
  <c r="P406" i="4"/>
  <c r="O406" i="4"/>
  <c r="N406" i="4"/>
  <c r="M406" i="4"/>
  <c r="L406" i="4"/>
  <c r="K406" i="4"/>
  <c r="J406" i="4"/>
  <c r="I406" i="4"/>
  <c r="H406" i="4"/>
  <c r="G406" i="4"/>
  <c r="F406" i="4"/>
  <c r="E406" i="4"/>
  <c r="D406" i="4"/>
  <c r="C406" i="4"/>
  <c r="B406" i="4"/>
  <c r="Q405" i="4"/>
  <c r="P405" i="4"/>
  <c r="O405" i="4"/>
  <c r="N405" i="4"/>
  <c r="M405" i="4"/>
  <c r="L405" i="4"/>
  <c r="K405" i="4"/>
  <c r="J405" i="4"/>
  <c r="I405" i="4"/>
  <c r="H405" i="4"/>
  <c r="G405" i="4"/>
  <c r="F405" i="4"/>
  <c r="E405" i="4"/>
  <c r="D405" i="4"/>
  <c r="C405" i="4"/>
  <c r="B405" i="4"/>
  <c r="Q404" i="4"/>
  <c r="P404" i="4"/>
  <c r="O404" i="4"/>
  <c r="N404" i="4"/>
  <c r="M404" i="4"/>
  <c r="L404" i="4"/>
  <c r="K404" i="4"/>
  <c r="J404" i="4"/>
  <c r="I404" i="4"/>
  <c r="H404" i="4"/>
  <c r="G404" i="4"/>
  <c r="F404" i="4"/>
  <c r="E404" i="4"/>
  <c r="D404" i="4"/>
  <c r="C404" i="4"/>
  <c r="B404" i="4"/>
  <c r="Q403" i="4"/>
  <c r="P403" i="4"/>
  <c r="O403" i="4"/>
  <c r="N403" i="4"/>
  <c r="M403" i="4"/>
  <c r="L403" i="4"/>
  <c r="K403" i="4"/>
  <c r="J403" i="4"/>
  <c r="I403" i="4"/>
  <c r="H403" i="4"/>
  <c r="G403" i="4"/>
  <c r="F403" i="4"/>
  <c r="E403" i="4"/>
  <c r="D403" i="4"/>
  <c r="C403" i="4"/>
  <c r="B403" i="4"/>
  <c r="Q402" i="4"/>
  <c r="P402" i="4"/>
  <c r="O402" i="4"/>
  <c r="N402" i="4"/>
  <c r="M402" i="4"/>
  <c r="L402" i="4"/>
  <c r="K402" i="4"/>
  <c r="J402" i="4"/>
  <c r="I402" i="4"/>
  <c r="H402" i="4"/>
  <c r="G402" i="4"/>
  <c r="F402" i="4"/>
  <c r="E402" i="4"/>
  <c r="D402" i="4"/>
  <c r="C402" i="4"/>
  <c r="B402" i="4"/>
  <c r="Q401" i="4"/>
  <c r="P401" i="4"/>
  <c r="O401" i="4"/>
  <c r="N401" i="4"/>
  <c r="M401" i="4"/>
  <c r="L401" i="4"/>
  <c r="K401" i="4"/>
  <c r="J401" i="4"/>
  <c r="I401" i="4"/>
  <c r="H401" i="4"/>
  <c r="G401" i="4"/>
  <c r="F401" i="4"/>
  <c r="E401" i="4"/>
  <c r="D401" i="4"/>
  <c r="C401" i="4"/>
  <c r="B401" i="4"/>
  <c r="Q400" i="4"/>
  <c r="P400" i="4"/>
  <c r="O400" i="4"/>
  <c r="N400" i="4"/>
  <c r="M400" i="4"/>
  <c r="L400" i="4"/>
  <c r="K400" i="4"/>
  <c r="J400" i="4"/>
  <c r="I400" i="4"/>
  <c r="H400" i="4"/>
  <c r="G400" i="4"/>
  <c r="F400" i="4"/>
  <c r="E400" i="4"/>
  <c r="D400" i="4"/>
  <c r="C400" i="4"/>
  <c r="B400" i="4"/>
  <c r="Q399" i="4"/>
  <c r="P399" i="4"/>
  <c r="O399" i="4"/>
  <c r="N399" i="4"/>
  <c r="M399" i="4"/>
  <c r="L399" i="4"/>
  <c r="K399" i="4"/>
  <c r="J399" i="4"/>
  <c r="I399" i="4"/>
  <c r="H399" i="4"/>
  <c r="G399" i="4"/>
  <c r="F399" i="4"/>
  <c r="E399" i="4"/>
  <c r="D399" i="4"/>
  <c r="C399" i="4"/>
  <c r="B399" i="4"/>
  <c r="Q398" i="4"/>
  <c r="P398" i="4"/>
  <c r="O398" i="4"/>
  <c r="N398" i="4"/>
  <c r="M398" i="4"/>
  <c r="L398" i="4"/>
  <c r="K398" i="4"/>
  <c r="J398" i="4"/>
  <c r="I398" i="4"/>
  <c r="H398" i="4"/>
  <c r="G398" i="4"/>
  <c r="F398" i="4"/>
  <c r="E398" i="4"/>
  <c r="D398" i="4"/>
  <c r="C398" i="4"/>
  <c r="B398" i="4"/>
  <c r="Q397" i="4"/>
  <c r="P397" i="4"/>
  <c r="O397" i="4"/>
  <c r="N397" i="4"/>
  <c r="M397" i="4"/>
  <c r="L397" i="4"/>
  <c r="K397" i="4"/>
  <c r="J397" i="4"/>
  <c r="I397" i="4"/>
  <c r="H397" i="4"/>
  <c r="G397" i="4"/>
  <c r="F397" i="4"/>
  <c r="E397" i="4"/>
  <c r="D397" i="4"/>
  <c r="C397" i="4"/>
  <c r="B397" i="4"/>
  <c r="Q396" i="4"/>
  <c r="P396" i="4"/>
  <c r="O396" i="4"/>
  <c r="N396" i="4"/>
  <c r="M396" i="4"/>
  <c r="L396" i="4"/>
  <c r="K396" i="4"/>
  <c r="J396" i="4"/>
  <c r="I396" i="4"/>
  <c r="H396" i="4"/>
  <c r="G396" i="4"/>
  <c r="F396" i="4"/>
  <c r="E396" i="4"/>
  <c r="D396" i="4"/>
  <c r="C396" i="4"/>
  <c r="B396" i="4"/>
  <c r="Q395" i="4"/>
  <c r="P395" i="4"/>
  <c r="O395" i="4"/>
  <c r="N395" i="4"/>
  <c r="M395" i="4"/>
  <c r="L395" i="4"/>
  <c r="K395" i="4"/>
  <c r="J395" i="4"/>
  <c r="I395" i="4"/>
  <c r="H395" i="4"/>
  <c r="G395" i="4"/>
  <c r="F395" i="4"/>
  <c r="E395" i="4"/>
  <c r="D395" i="4"/>
  <c r="C395" i="4"/>
  <c r="B395" i="4"/>
  <c r="Q394" i="4"/>
  <c r="P394" i="4"/>
  <c r="O394" i="4"/>
  <c r="N394" i="4"/>
  <c r="M394" i="4"/>
  <c r="L394" i="4"/>
  <c r="K394" i="4"/>
  <c r="J394" i="4"/>
  <c r="I394" i="4"/>
  <c r="H394" i="4"/>
  <c r="G394" i="4"/>
  <c r="F394" i="4"/>
  <c r="E394" i="4"/>
  <c r="D394" i="4"/>
  <c r="C394" i="4"/>
  <c r="B394" i="4"/>
  <c r="Q393" i="4"/>
  <c r="P393" i="4"/>
  <c r="O393" i="4"/>
  <c r="N393" i="4"/>
  <c r="M393" i="4"/>
  <c r="L393" i="4"/>
  <c r="K393" i="4"/>
  <c r="J393" i="4"/>
  <c r="I393" i="4"/>
  <c r="H393" i="4"/>
  <c r="G393" i="4"/>
  <c r="F393" i="4"/>
  <c r="E393" i="4"/>
  <c r="D393" i="4"/>
  <c r="C393" i="4"/>
  <c r="B393" i="4"/>
  <c r="Q392" i="4"/>
  <c r="P392" i="4"/>
  <c r="O392" i="4"/>
  <c r="N392" i="4"/>
  <c r="M392" i="4"/>
  <c r="L392" i="4"/>
  <c r="K392" i="4"/>
  <c r="J392" i="4"/>
  <c r="I392" i="4"/>
  <c r="H392" i="4"/>
  <c r="G392" i="4"/>
  <c r="F392" i="4"/>
  <c r="E392" i="4"/>
  <c r="D392" i="4"/>
  <c r="C392" i="4"/>
  <c r="B392" i="4"/>
  <c r="Q391" i="4"/>
  <c r="P391" i="4"/>
  <c r="O391" i="4"/>
  <c r="N391" i="4"/>
  <c r="M391" i="4"/>
  <c r="L391" i="4"/>
  <c r="K391" i="4"/>
  <c r="J391" i="4"/>
  <c r="I391" i="4"/>
  <c r="H391" i="4"/>
  <c r="G391" i="4"/>
  <c r="F391" i="4"/>
  <c r="E391" i="4"/>
  <c r="D391" i="4"/>
  <c r="C391" i="4"/>
  <c r="B391" i="4"/>
  <c r="Q390" i="4"/>
  <c r="P390" i="4"/>
  <c r="O390" i="4"/>
  <c r="N390" i="4"/>
  <c r="M390" i="4"/>
  <c r="L390" i="4"/>
  <c r="K390" i="4"/>
  <c r="J390" i="4"/>
  <c r="I390" i="4"/>
  <c r="H390" i="4"/>
  <c r="G390" i="4"/>
  <c r="F390" i="4"/>
  <c r="E390" i="4"/>
  <c r="D390" i="4"/>
  <c r="C390" i="4"/>
  <c r="B390" i="4"/>
  <c r="Q389" i="4"/>
  <c r="P389" i="4"/>
  <c r="O389" i="4"/>
  <c r="N389" i="4"/>
  <c r="M389" i="4"/>
  <c r="L389" i="4"/>
  <c r="K389" i="4"/>
  <c r="J389" i="4"/>
  <c r="I389" i="4"/>
  <c r="H389" i="4"/>
  <c r="G389" i="4"/>
  <c r="F389" i="4"/>
  <c r="E389" i="4"/>
  <c r="D389" i="4"/>
  <c r="C389" i="4"/>
  <c r="B389" i="4"/>
  <c r="Q388" i="4"/>
  <c r="P388" i="4"/>
  <c r="O388" i="4"/>
  <c r="N388" i="4"/>
  <c r="M388" i="4"/>
  <c r="L388" i="4"/>
  <c r="K388" i="4"/>
  <c r="J388" i="4"/>
  <c r="I388" i="4"/>
  <c r="H388" i="4"/>
  <c r="G388" i="4"/>
  <c r="F388" i="4"/>
  <c r="E388" i="4"/>
  <c r="D388" i="4"/>
  <c r="C388" i="4"/>
  <c r="B388" i="4"/>
  <c r="Q387" i="4"/>
  <c r="P387" i="4"/>
  <c r="O387" i="4"/>
  <c r="N387" i="4"/>
  <c r="M387" i="4"/>
  <c r="L387" i="4"/>
  <c r="K387" i="4"/>
  <c r="J387" i="4"/>
  <c r="I387" i="4"/>
  <c r="H387" i="4"/>
  <c r="G387" i="4"/>
  <c r="F387" i="4"/>
  <c r="E387" i="4"/>
  <c r="D387" i="4"/>
  <c r="C387" i="4"/>
  <c r="B387" i="4"/>
  <c r="Q386" i="4"/>
  <c r="P386" i="4"/>
  <c r="O386" i="4"/>
  <c r="N386" i="4"/>
  <c r="M386" i="4"/>
  <c r="L386" i="4"/>
  <c r="K386" i="4"/>
  <c r="J386" i="4"/>
  <c r="I386" i="4"/>
  <c r="H386" i="4"/>
  <c r="G386" i="4"/>
  <c r="F386" i="4"/>
  <c r="E386" i="4"/>
  <c r="D386" i="4"/>
  <c r="C386" i="4"/>
  <c r="B386" i="4"/>
  <c r="Q385" i="4"/>
  <c r="P385" i="4"/>
  <c r="O385" i="4"/>
  <c r="N385" i="4"/>
  <c r="M385" i="4"/>
  <c r="L385" i="4"/>
  <c r="K385" i="4"/>
  <c r="J385" i="4"/>
  <c r="I385" i="4"/>
  <c r="H385" i="4"/>
  <c r="G385" i="4"/>
  <c r="F385" i="4"/>
  <c r="E385" i="4"/>
  <c r="D385" i="4"/>
  <c r="C385" i="4"/>
  <c r="B385" i="4"/>
  <c r="Q384" i="4"/>
  <c r="P384" i="4"/>
  <c r="O384" i="4"/>
  <c r="N384" i="4"/>
  <c r="M384" i="4"/>
  <c r="L384" i="4"/>
  <c r="K384" i="4"/>
  <c r="J384" i="4"/>
  <c r="I384" i="4"/>
  <c r="H384" i="4"/>
  <c r="G384" i="4"/>
  <c r="F384" i="4"/>
  <c r="E384" i="4"/>
  <c r="D384" i="4"/>
  <c r="C384" i="4"/>
  <c r="B384" i="4"/>
  <c r="Q383" i="4"/>
  <c r="P383" i="4"/>
  <c r="O383" i="4"/>
  <c r="N383" i="4"/>
  <c r="M383" i="4"/>
  <c r="L383" i="4"/>
  <c r="K383" i="4"/>
  <c r="J383" i="4"/>
  <c r="I383" i="4"/>
  <c r="H383" i="4"/>
  <c r="G383" i="4"/>
  <c r="F383" i="4"/>
  <c r="E383" i="4"/>
  <c r="D383" i="4"/>
  <c r="C383" i="4"/>
  <c r="B383" i="4"/>
  <c r="Q382" i="4"/>
  <c r="P382" i="4"/>
  <c r="O382" i="4"/>
  <c r="N382" i="4"/>
  <c r="M382" i="4"/>
  <c r="L382" i="4"/>
  <c r="K382" i="4"/>
  <c r="J382" i="4"/>
  <c r="I382" i="4"/>
  <c r="H382" i="4"/>
  <c r="G382" i="4"/>
  <c r="F382" i="4"/>
  <c r="E382" i="4"/>
  <c r="D382" i="4"/>
  <c r="C382" i="4"/>
  <c r="B382" i="4"/>
  <c r="Q381" i="4"/>
  <c r="P381" i="4"/>
  <c r="O381" i="4"/>
  <c r="N381" i="4"/>
  <c r="M381" i="4"/>
  <c r="L381" i="4"/>
  <c r="K381" i="4"/>
  <c r="J381" i="4"/>
  <c r="I381" i="4"/>
  <c r="H381" i="4"/>
  <c r="G381" i="4"/>
  <c r="F381" i="4"/>
  <c r="E381" i="4"/>
  <c r="D381" i="4"/>
  <c r="C381" i="4"/>
  <c r="B381" i="4"/>
  <c r="Q380" i="4"/>
  <c r="P380" i="4"/>
  <c r="O380" i="4"/>
  <c r="N380" i="4"/>
  <c r="M380" i="4"/>
  <c r="L380" i="4"/>
  <c r="K380" i="4"/>
  <c r="J380" i="4"/>
  <c r="I380" i="4"/>
  <c r="H380" i="4"/>
  <c r="G380" i="4"/>
  <c r="F380" i="4"/>
  <c r="E380" i="4"/>
  <c r="D380" i="4"/>
  <c r="C380" i="4"/>
  <c r="B380" i="4"/>
  <c r="Q379" i="4"/>
  <c r="P379" i="4"/>
  <c r="O379" i="4"/>
  <c r="N379" i="4"/>
  <c r="M379" i="4"/>
  <c r="L379" i="4"/>
  <c r="K379" i="4"/>
  <c r="J379" i="4"/>
  <c r="I379" i="4"/>
  <c r="H379" i="4"/>
  <c r="G379" i="4"/>
  <c r="F379" i="4"/>
  <c r="E379" i="4"/>
  <c r="D379" i="4"/>
  <c r="C379" i="4"/>
  <c r="B379" i="4"/>
  <c r="Q378" i="4"/>
  <c r="P378" i="4"/>
  <c r="O378" i="4"/>
  <c r="N378" i="4"/>
  <c r="M378" i="4"/>
  <c r="L378" i="4"/>
  <c r="K378" i="4"/>
  <c r="J378" i="4"/>
  <c r="I378" i="4"/>
  <c r="H378" i="4"/>
  <c r="G378" i="4"/>
  <c r="F378" i="4"/>
  <c r="E378" i="4"/>
  <c r="D378" i="4"/>
  <c r="C378" i="4"/>
  <c r="B378" i="4"/>
  <c r="Q377" i="4"/>
  <c r="P377" i="4"/>
  <c r="O377" i="4"/>
  <c r="N377" i="4"/>
  <c r="M377" i="4"/>
  <c r="L377" i="4"/>
  <c r="K377" i="4"/>
  <c r="J377" i="4"/>
  <c r="I377" i="4"/>
  <c r="H377" i="4"/>
  <c r="G377" i="4"/>
  <c r="F377" i="4"/>
  <c r="E377" i="4"/>
  <c r="D377" i="4"/>
  <c r="C377" i="4"/>
  <c r="B377" i="4"/>
  <c r="Q376" i="4"/>
  <c r="P376" i="4"/>
  <c r="O376" i="4"/>
  <c r="N376" i="4"/>
  <c r="M376" i="4"/>
  <c r="L376" i="4"/>
  <c r="K376" i="4"/>
  <c r="J376" i="4"/>
  <c r="I376" i="4"/>
  <c r="H376" i="4"/>
  <c r="G376" i="4"/>
  <c r="F376" i="4"/>
  <c r="E376" i="4"/>
  <c r="D376" i="4"/>
  <c r="C376" i="4"/>
  <c r="B376" i="4"/>
  <c r="Q375" i="4"/>
  <c r="P375" i="4"/>
  <c r="O375" i="4"/>
  <c r="N375" i="4"/>
  <c r="M375" i="4"/>
  <c r="L375" i="4"/>
  <c r="K375" i="4"/>
  <c r="J375" i="4"/>
  <c r="I375" i="4"/>
  <c r="H375" i="4"/>
  <c r="G375" i="4"/>
  <c r="F375" i="4"/>
  <c r="E375" i="4"/>
  <c r="D375" i="4"/>
  <c r="C375" i="4"/>
  <c r="B375" i="4"/>
  <c r="Q374" i="4"/>
  <c r="P374" i="4"/>
  <c r="O374" i="4"/>
  <c r="N374" i="4"/>
  <c r="M374" i="4"/>
  <c r="L374" i="4"/>
  <c r="K374" i="4"/>
  <c r="J374" i="4"/>
  <c r="I374" i="4"/>
  <c r="H374" i="4"/>
  <c r="G374" i="4"/>
  <c r="F374" i="4"/>
  <c r="E374" i="4"/>
  <c r="D374" i="4"/>
  <c r="C374" i="4"/>
  <c r="B374" i="4"/>
  <c r="Q373" i="4"/>
  <c r="P373" i="4"/>
  <c r="O373" i="4"/>
  <c r="N373" i="4"/>
  <c r="M373" i="4"/>
  <c r="L373" i="4"/>
  <c r="K373" i="4"/>
  <c r="J373" i="4"/>
  <c r="I373" i="4"/>
  <c r="H373" i="4"/>
  <c r="G373" i="4"/>
  <c r="F373" i="4"/>
  <c r="E373" i="4"/>
  <c r="D373" i="4"/>
  <c r="C373" i="4"/>
  <c r="B373" i="4"/>
  <c r="Q372" i="4"/>
  <c r="P372" i="4"/>
  <c r="O372" i="4"/>
  <c r="N372" i="4"/>
  <c r="M372" i="4"/>
  <c r="L372" i="4"/>
  <c r="K372" i="4"/>
  <c r="J372" i="4"/>
  <c r="I372" i="4"/>
  <c r="H372" i="4"/>
  <c r="G372" i="4"/>
  <c r="F372" i="4"/>
  <c r="E372" i="4"/>
  <c r="D372" i="4"/>
  <c r="C372" i="4"/>
  <c r="B372" i="4"/>
  <c r="Q371" i="4"/>
  <c r="P371" i="4"/>
  <c r="O371" i="4"/>
  <c r="N371" i="4"/>
  <c r="M371" i="4"/>
  <c r="L371" i="4"/>
  <c r="K371" i="4"/>
  <c r="J371" i="4"/>
  <c r="I371" i="4"/>
  <c r="H371" i="4"/>
  <c r="G371" i="4"/>
  <c r="F371" i="4"/>
  <c r="E371" i="4"/>
  <c r="D371" i="4"/>
  <c r="C371" i="4"/>
  <c r="B371" i="4"/>
  <c r="Q370" i="4"/>
  <c r="P370" i="4"/>
  <c r="O370" i="4"/>
  <c r="N370" i="4"/>
  <c r="M370" i="4"/>
  <c r="L370" i="4"/>
  <c r="K370" i="4"/>
  <c r="J370" i="4"/>
  <c r="I370" i="4"/>
  <c r="H370" i="4"/>
  <c r="G370" i="4"/>
  <c r="F370" i="4"/>
  <c r="E370" i="4"/>
  <c r="D370" i="4"/>
  <c r="C370" i="4"/>
  <c r="B370" i="4"/>
  <c r="Q369" i="4"/>
  <c r="P369" i="4"/>
  <c r="O369" i="4"/>
  <c r="N369" i="4"/>
  <c r="M369" i="4"/>
  <c r="L369" i="4"/>
  <c r="K369" i="4"/>
  <c r="J369" i="4"/>
  <c r="I369" i="4"/>
  <c r="H369" i="4"/>
  <c r="G369" i="4"/>
  <c r="F369" i="4"/>
  <c r="E369" i="4"/>
  <c r="D369" i="4"/>
  <c r="C369" i="4"/>
  <c r="B369" i="4"/>
  <c r="Q368" i="4"/>
  <c r="P368" i="4"/>
  <c r="O368" i="4"/>
  <c r="N368" i="4"/>
  <c r="M368" i="4"/>
  <c r="L368" i="4"/>
  <c r="K368" i="4"/>
  <c r="J368" i="4"/>
  <c r="I368" i="4"/>
  <c r="H368" i="4"/>
  <c r="G368" i="4"/>
  <c r="F368" i="4"/>
  <c r="E368" i="4"/>
  <c r="D368" i="4"/>
  <c r="C368" i="4"/>
  <c r="B368" i="4"/>
  <c r="Q367" i="4"/>
  <c r="P367" i="4"/>
  <c r="O367" i="4"/>
  <c r="N367" i="4"/>
  <c r="M367" i="4"/>
  <c r="L367" i="4"/>
  <c r="K367" i="4"/>
  <c r="J367" i="4"/>
  <c r="I367" i="4"/>
  <c r="H367" i="4"/>
  <c r="G367" i="4"/>
  <c r="F367" i="4"/>
  <c r="E367" i="4"/>
  <c r="D367" i="4"/>
  <c r="C367" i="4"/>
  <c r="B367" i="4"/>
  <c r="Q366" i="4"/>
  <c r="P366" i="4"/>
  <c r="O366" i="4"/>
  <c r="N366" i="4"/>
  <c r="M366" i="4"/>
  <c r="L366" i="4"/>
  <c r="K366" i="4"/>
  <c r="J366" i="4"/>
  <c r="I366" i="4"/>
  <c r="H366" i="4"/>
  <c r="G366" i="4"/>
  <c r="F366" i="4"/>
  <c r="E366" i="4"/>
  <c r="D366" i="4"/>
  <c r="C366" i="4"/>
  <c r="B366" i="4"/>
  <c r="Q365" i="4"/>
  <c r="P365" i="4"/>
  <c r="O365" i="4"/>
  <c r="N365" i="4"/>
  <c r="M365" i="4"/>
  <c r="L365" i="4"/>
  <c r="K365" i="4"/>
  <c r="J365" i="4"/>
  <c r="I365" i="4"/>
  <c r="H365" i="4"/>
  <c r="G365" i="4"/>
  <c r="F365" i="4"/>
  <c r="E365" i="4"/>
  <c r="D365" i="4"/>
  <c r="C365" i="4"/>
  <c r="B365" i="4"/>
  <c r="Q364" i="4"/>
  <c r="P364" i="4"/>
  <c r="O364" i="4"/>
  <c r="N364" i="4"/>
  <c r="M364" i="4"/>
  <c r="L364" i="4"/>
  <c r="K364" i="4"/>
  <c r="J364" i="4"/>
  <c r="I364" i="4"/>
  <c r="H364" i="4"/>
  <c r="G364" i="4"/>
  <c r="F364" i="4"/>
  <c r="E364" i="4"/>
  <c r="D364" i="4"/>
  <c r="C364" i="4"/>
  <c r="B364" i="4"/>
  <c r="Q363" i="4"/>
  <c r="P363" i="4"/>
  <c r="O363" i="4"/>
  <c r="N363" i="4"/>
  <c r="M363" i="4"/>
  <c r="L363" i="4"/>
  <c r="K363" i="4"/>
  <c r="J363" i="4"/>
  <c r="I363" i="4"/>
  <c r="H363" i="4"/>
  <c r="G363" i="4"/>
  <c r="F363" i="4"/>
  <c r="E363" i="4"/>
  <c r="D363" i="4"/>
  <c r="C363" i="4"/>
  <c r="B363" i="4"/>
  <c r="Q362" i="4"/>
  <c r="P362" i="4"/>
  <c r="O362" i="4"/>
  <c r="N362" i="4"/>
  <c r="M362" i="4"/>
  <c r="L362" i="4"/>
  <c r="K362" i="4"/>
  <c r="J362" i="4"/>
  <c r="I362" i="4"/>
  <c r="H362" i="4"/>
  <c r="G362" i="4"/>
  <c r="F362" i="4"/>
  <c r="E362" i="4"/>
  <c r="D362" i="4"/>
  <c r="C362" i="4"/>
  <c r="B362" i="4"/>
  <c r="Q361" i="4"/>
  <c r="P361" i="4"/>
  <c r="O361" i="4"/>
  <c r="N361" i="4"/>
  <c r="M361" i="4"/>
  <c r="L361" i="4"/>
  <c r="K361" i="4"/>
  <c r="J361" i="4"/>
  <c r="I361" i="4"/>
  <c r="H361" i="4"/>
  <c r="G361" i="4"/>
  <c r="F361" i="4"/>
  <c r="E361" i="4"/>
  <c r="D361" i="4"/>
  <c r="C361" i="4"/>
  <c r="B361" i="4"/>
  <c r="Q360" i="4"/>
  <c r="P360" i="4"/>
  <c r="O360" i="4"/>
  <c r="N360" i="4"/>
  <c r="M360" i="4"/>
  <c r="L360" i="4"/>
  <c r="K360" i="4"/>
  <c r="J360" i="4"/>
  <c r="I360" i="4"/>
  <c r="H360" i="4"/>
  <c r="G360" i="4"/>
  <c r="F360" i="4"/>
  <c r="E360" i="4"/>
  <c r="D360" i="4"/>
  <c r="C360" i="4"/>
  <c r="B360" i="4"/>
  <c r="Q359" i="4"/>
  <c r="P359" i="4"/>
  <c r="O359" i="4"/>
  <c r="N359" i="4"/>
  <c r="M359" i="4"/>
  <c r="L359" i="4"/>
  <c r="K359" i="4"/>
  <c r="J359" i="4"/>
  <c r="I359" i="4"/>
  <c r="H359" i="4"/>
  <c r="G359" i="4"/>
  <c r="F359" i="4"/>
  <c r="E359" i="4"/>
  <c r="D359" i="4"/>
  <c r="C359" i="4"/>
  <c r="B359" i="4"/>
  <c r="Q358" i="4"/>
  <c r="P358" i="4"/>
  <c r="O358" i="4"/>
  <c r="N358" i="4"/>
  <c r="M358" i="4"/>
  <c r="L358" i="4"/>
  <c r="K358" i="4"/>
  <c r="J358" i="4"/>
  <c r="I358" i="4"/>
  <c r="H358" i="4"/>
  <c r="G358" i="4"/>
  <c r="F358" i="4"/>
  <c r="E358" i="4"/>
  <c r="D358" i="4"/>
  <c r="C358" i="4"/>
  <c r="B358" i="4"/>
  <c r="Q357" i="4"/>
  <c r="P357" i="4"/>
  <c r="O357" i="4"/>
  <c r="N357" i="4"/>
  <c r="M357" i="4"/>
  <c r="L357" i="4"/>
  <c r="K357" i="4"/>
  <c r="J357" i="4"/>
  <c r="I357" i="4"/>
  <c r="H357" i="4"/>
  <c r="G357" i="4"/>
  <c r="F357" i="4"/>
  <c r="E357" i="4"/>
  <c r="D357" i="4"/>
  <c r="C357" i="4"/>
  <c r="B357" i="4"/>
  <c r="Q356" i="4"/>
  <c r="P356" i="4"/>
  <c r="O356" i="4"/>
  <c r="N356" i="4"/>
  <c r="M356" i="4"/>
  <c r="L356" i="4"/>
  <c r="K356" i="4"/>
  <c r="J356" i="4"/>
  <c r="I356" i="4"/>
  <c r="H356" i="4"/>
  <c r="G356" i="4"/>
  <c r="F356" i="4"/>
  <c r="E356" i="4"/>
  <c r="D356" i="4"/>
  <c r="C356" i="4"/>
  <c r="B356" i="4"/>
  <c r="Q355" i="4"/>
  <c r="P355" i="4"/>
  <c r="O355" i="4"/>
  <c r="N355" i="4"/>
  <c r="M355" i="4"/>
  <c r="L355" i="4"/>
  <c r="K355" i="4"/>
  <c r="J355" i="4"/>
  <c r="I355" i="4"/>
  <c r="H355" i="4"/>
  <c r="G355" i="4"/>
  <c r="F355" i="4"/>
  <c r="E355" i="4"/>
  <c r="D355" i="4"/>
  <c r="C355" i="4"/>
  <c r="B355" i="4"/>
  <c r="Q354" i="4"/>
  <c r="P354" i="4"/>
  <c r="O354" i="4"/>
  <c r="N354" i="4"/>
  <c r="M354" i="4"/>
  <c r="L354" i="4"/>
  <c r="K354" i="4"/>
  <c r="J354" i="4"/>
  <c r="I354" i="4"/>
  <c r="H354" i="4"/>
  <c r="G354" i="4"/>
  <c r="F354" i="4"/>
  <c r="E354" i="4"/>
  <c r="D354" i="4"/>
  <c r="C354" i="4"/>
  <c r="B354" i="4"/>
  <c r="Q353" i="4"/>
  <c r="P353" i="4"/>
  <c r="O353" i="4"/>
  <c r="N353" i="4"/>
  <c r="M353" i="4"/>
  <c r="L353" i="4"/>
  <c r="K353" i="4"/>
  <c r="J353" i="4"/>
  <c r="I353" i="4"/>
  <c r="H353" i="4"/>
  <c r="G353" i="4"/>
  <c r="F353" i="4"/>
  <c r="E353" i="4"/>
  <c r="D353" i="4"/>
  <c r="C353" i="4"/>
  <c r="B353" i="4"/>
  <c r="Q352" i="4"/>
  <c r="P352" i="4"/>
  <c r="O352" i="4"/>
  <c r="N352" i="4"/>
  <c r="M352" i="4"/>
  <c r="L352" i="4"/>
  <c r="K352" i="4"/>
  <c r="J352" i="4"/>
  <c r="I352" i="4"/>
  <c r="H352" i="4"/>
  <c r="G352" i="4"/>
  <c r="F352" i="4"/>
  <c r="E352" i="4"/>
  <c r="D352" i="4"/>
  <c r="C352" i="4"/>
  <c r="B352" i="4"/>
  <c r="Q351" i="4"/>
  <c r="P351" i="4"/>
  <c r="O351" i="4"/>
  <c r="N351" i="4"/>
  <c r="M351" i="4"/>
  <c r="L351" i="4"/>
  <c r="K351" i="4"/>
  <c r="J351" i="4"/>
  <c r="I351" i="4"/>
  <c r="H351" i="4"/>
  <c r="G351" i="4"/>
  <c r="F351" i="4"/>
  <c r="E351" i="4"/>
  <c r="D351" i="4"/>
  <c r="C351" i="4"/>
  <c r="B351" i="4"/>
  <c r="Q350" i="4"/>
  <c r="P350" i="4"/>
  <c r="O350" i="4"/>
  <c r="N350" i="4"/>
  <c r="M350" i="4"/>
  <c r="L350" i="4"/>
  <c r="K350" i="4"/>
  <c r="J350" i="4"/>
  <c r="I350" i="4"/>
  <c r="H350" i="4"/>
  <c r="G350" i="4"/>
  <c r="F350" i="4"/>
  <c r="E350" i="4"/>
  <c r="D350" i="4"/>
  <c r="C350" i="4"/>
  <c r="B350" i="4"/>
  <c r="Q349" i="4"/>
  <c r="P349" i="4"/>
  <c r="O349" i="4"/>
  <c r="N349" i="4"/>
  <c r="M349" i="4"/>
  <c r="L349" i="4"/>
  <c r="K349" i="4"/>
  <c r="J349" i="4"/>
  <c r="I349" i="4"/>
  <c r="H349" i="4"/>
  <c r="G349" i="4"/>
  <c r="F349" i="4"/>
  <c r="E349" i="4"/>
  <c r="D349" i="4"/>
  <c r="C349" i="4"/>
  <c r="B349" i="4"/>
  <c r="Q348" i="4"/>
  <c r="P348" i="4"/>
  <c r="O348" i="4"/>
  <c r="N348" i="4"/>
  <c r="M348" i="4"/>
  <c r="L348" i="4"/>
  <c r="K348" i="4"/>
  <c r="J348" i="4"/>
  <c r="I348" i="4"/>
  <c r="H348" i="4"/>
  <c r="G348" i="4"/>
  <c r="F348" i="4"/>
  <c r="E348" i="4"/>
  <c r="D348" i="4"/>
  <c r="C348" i="4"/>
  <c r="B348" i="4"/>
  <c r="Q347" i="4"/>
  <c r="P347" i="4"/>
  <c r="O347" i="4"/>
  <c r="N347" i="4"/>
  <c r="M347" i="4"/>
  <c r="L347" i="4"/>
  <c r="K347" i="4"/>
  <c r="J347" i="4"/>
  <c r="I347" i="4"/>
  <c r="H347" i="4"/>
  <c r="G347" i="4"/>
  <c r="F347" i="4"/>
  <c r="E347" i="4"/>
  <c r="D347" i="4"/>
  <c r="C347" i="4"/>
  <c r="B347" i="4"/>
  <c r="Q346" i="4"/>
  <c r="P346" i="4"/>
  <c r="O346" i="4"/>
  <c r="N346" i="4"/>
  <c r="M346" i="4"/>
  <c r="L346" i="4"/>
  <c r="K346" i="4"/>
  <c r="J346" i="4"/>
  <c r="I346" i="4"/>
  <c r="H346" i="4"/>
  <c r="G346" i="4"/>
  <c r="F346" i="4"/>
  <c r="E346" i="4"/>
  <c r="D346" i="4"/>
  <c r="C346" i="4"/>
  <c r="B346" i="4"/>
  <c r="Q345" i="4"/>
  <c r="P345" i="4"/>
  <c r="O345" i="4"/>
  <c r="N345" i="4"/>
  <c r="M345" i="4"/>
  <c r="L345" i="4"/>
  <c r="K345" i="4"/>
  <c r="J345" i="4"/>
  <c r="I345" i="4"/>
  <c r="H345" i="4"/>
  <c r="G345" i="4"/>
  <c r="F345" i="4"/>
  <c r="E345" i="4"/>
  <c r="D345" i="4"/>
  <c r="C345" i="4"/>
  <c r="B345" i="4"/>
  <c r="Q344" i="4"/>
  <c r="P344" i="4"/>
  <c r="O344" i="4"/>
  <c r="N344" i="4"/>
  <c r="M344" i="4"/>
  <c r="L344" i="4"/>
  <c r="K344" i="4"/>
  <c r="J344" i="4"/>
  <c r="I344" i="4"/>
  <c r="H344" i="4"/>
  <c r="G344" i="4"/>
  <c r="F344" i="4"/>
  <c r="E344" i="4"/>
  <c r="D344" i="4"/>
  <c r="C344" i="4"/>
  <c r="B344" i="4"/>
  <c r="Q343" i="4"/>
  <c r="P343" i="4"/>
  <c r="O343" i="4"/>
  <c r="N343" i="4"/>
  <c r="M343" i="4"/>
  <c r="L343" i="4"/>
  <c r="K343" i="4"/>
  <c r="J343" i="4"/>
  <c r="I343" i="4"/>
  <c r="H343" i="4"/>
  <c r="G343" i="4"/>
  <c r="F343" i="4"/>
  <c r="E343" i="4"/>
  <c r="D343" i="4"/>
  <c r="C343" i="4"/>
  <c r="B343" i="4"/>
  <c r="Q342" i="4"/>
  <c r="P342" i="4"/>
  <c r="O342" i="4"/>
  <c r="N342" i="4"/>
  <c r="M342" i="4"/>
  <c r="L342" i="4"/>
  <c r="K342" i="4"/>
  <c r="J342" i="4"/>
  <c r="I342" i="4"/>
  <c r="H342" i="4"/>
  <c r="G342" i="4"/>
  <c r="F342" i="4"/>
  <c r="E342" i="4"/>
  <c r="D342" i="4"/>
  <c r="C342" i="4"/>
  <c r="B342" i="4"/>
  <c r="Q341" i="4"/>
  <c r="P341" i="4"/>
  <c r="O341" i="4"/>
  <c r="N341" i="4"/>
  <c r="M341" i="4"/>
  <c r="L341" i="4"/>
  <c r="K341" i="4"/>
  <c r="J341" i="4"/>
  <c r="I341" i="4"/>
  <c r="H341" i="4"/>
  <c r="G341" i="4"/>
  <c r="F341" i="4"/>
  <c r="E341" i="4"/>
  <c r="D341" i="4"/>
  <c r="C341" i="4"/>
  <c r="B341" i="4"/>
  <c r="Q340" i="4"/>
  <c r="P340" i="4"/>
  <c r="O340" i="4"/>
  <c r="N340" i="4"/>
  <c r="M340" i="4"/>
  <c r="L340" i="4"/>
  <c r="K340" i="4"/>
  <c r="J340" i="4"/>
  <c r="I340" i="4"/>
  <c r="H340" i="4"/>
  <c r="G340" i="4"/>
  <c r="F340" i="4"/>
  <c r="E340" i="4"/>
  <c r="D340" i="4"/>
  <c r="C340" i="4"/>
  <c r="B340" i="4"/>
  <c r="Q339" i="4"/>
  <c r="P339" i="4"/>
  <c r="O339" i="4"/>
  <c r="N339" i="4"/>
  <c r="M339" i="4"/>
  <c r="L339" i="4"/>
  <c r="K339" i="4"/>
  <c r="J339" i="4"/>
  <c r="I339" i="4"/>
  <c r="H339" i="4"/>
  <c r="G339" i="4"/>
  <c r="F339" i="4"/>
  <c r="E339" i="4"/>
  <c r="D339" i="4"/>
  <c r="C339" i="4"/>
  <c r="B339" i="4"/>
  <c r="Q338" i="4"/>
  <c r="P338" i="4"/>
  <c r="O338" i="4"/>
  <c r="N338" i="4"/>
  <c r="M338" i="4"/>
  <c r="L338" i="4"/>
  <c r="K338" i="4"/>
  <c r="J338" i="4"/>
  <c r="I338" i="4"/>
  <c r="H338" i="4"/>
  <c r="G338" i="4"/>
  <c r="F338" i="4"/>
  <c r="E338" i="4"/>
  <c r="D338" i="4"/>
  <c r="C338" i="4"/>
  <c r="B338" i="4"/>
  <c r="Q337" i="4"/>
  <c r="P337" i="4"/>
  <c r="O337" i="4"/>
  <c r="N337" i="4"/>
  <c r="M337" i="4"/>
  <c r="L337" i="4"/>
  <c r="K337" i="4"/>
  <c r="J337" i="4"/>
  <c r="I337" i="4"/>
  <c r="H337" i="4"/>
  <c r="G337" i="4"/>
  <c r="F337" i="4"/>
  <c r="E337" i="4"/>
  <c r="D337" i="4"/>
  <c r="C337" i="4"/>
  <c r="B337" i="4"/>
  <c r="Q336" i="4"/>
  <c r="P336" i="4"/>
  <c r="O336" i="4"/>
  <c r="N336" i="4"/>
  <c r="M336" i="4"/>
  <c r="L336" i="4"/>
  <c r="K336" i="4"/>
  <c r="J336" i="4"/>
  <c r="I336" i="4"/>
  <c r="H336" i="4"/>
  <c r="G336" i="4"/>
  <c r="F336" i="4"/>
  <c r="E336" i="4"/>
  <c r="D336" i="4"/>
  <c r="C336" i="4"/>
  <c r="B336" i="4"/>
  <c r="Q335" i="4"/>
  <c r="P335" i="4"/>
  <c r="O335" i="4"/>
  <c r="N335" i="4"/>
  <c r="M335" i="4"/>
  <c r="L335" i="4"/>
  <c r="K335" i="4"/>
  <c r="J335" i="4"/>
  <c r="I335" i="4"/>
  <c r="H335" i="4"/>
  <c r="G335" i="4"/>
  <c r="F335" i="4"/>
  <c r="E335" i="4"/>
  <c r="D335" i="4"/>
  <c r="C335" i="4"/>
  <c r="B335" i="4"/>
  <c r="Q334" i="4"/>
  <c r="P334" i="4"/>
  <c r="O334" i="4"/>
  <c r="N334" i="4"/>
  <c r="M334" i="4"/>
  <c r="L334" i="4"/>
  <c r="K334" i="4"/>
  <c r="J334" i="4"/>
  <c r="I334" i="4"/>
  <c r="H334" i="4"/>
  <c r="G334" i="4"/>
  <c r="F334" i="4"/>
  <c r="E334" i="4"/>
  <c r="D334" i="4"/>
  <c r="C334" i="4"/>
  <c r="B334" i="4"/>
  <c r="Q333" i="4"/>
  <c r="P333" i="4"/>
  <c r="O333" i="4"/>
  <c r="N333" i="4"/>
  <c r="M333" i="4"/>
  <c r="L333" i="4"/>
  <c r="K333" i="4"/>
  <c r="J333" i="4"/>
  <c r="I333" i="4"/>
  <c r="H333" i="4"/>
  <c r="G333" i="4"/>
  <c r="F333" i="4"/>
  <c r="E333" i="4"/>
  <c r="D333" i="4"/>
  <c r="C333" i="4"/>
  <c r="B333" i="4"/>
  <c r="Q332" i="4"/>
  <c r="P332" i="4"/>
  <c r="O332" i="4"/>
  <c r="N332" i="4"/>
  <c r="M332" i="4"/>
  <c r="L332" i="4"/>
  <c r="K332" i="4"/>
  <c r="J332" i="4"/>
  <c r="I332" i="4"/>
  <c r="H332" i="4"/>
  <c r="G332" i="4"/>
  <c r="F332" i="4"/>
  <c r="E332" i="4"/>
  <c r="D332" i="4"/>
  <c r="C332" i="4"/>
  <c r="B332" i="4"/>
  <c r="Q331" i="4"/>
  <c r="P331" i="4"/>
  <c r="O331" i="4"/>
  <c r="N331" i="4"/>
  <c r="M331" i="4"/>
  <c r="L331" i="4"/>
  <c r="K331" i="4"/>
  <c r="J331" i="4"/>
  <c r="I331" i="4"/>
  <c r="H331" i="4"/>
  <c r="G331" i="4"/>
  <c r="F331" i="4"/>
  <c r="E331" i="4"/>
  <c r="D331" i="4"/>
  <c r="C331" i="4"/>
  <c r="B331" i="4"/>
  <c r="Q330" i="4"/>
  <c r="P330" i="4"/>
  <c r="O330" i="4"/>
  <c r="N330" i="4"/>
  <c r="M330" i="4"/>
  <c r="L330" i="4"/>
  <c r="K330" i="4"/>
  <c r="J330" i="4"/>
  <c r="I330" i="4"/>
  <c r="H330" i="4"/>
  <c r="G330" i="4"/>
  <c r="F330" i="4"/>
  <c r="E330" i="4"/>
  <c r="D330" i="4"/>
  <c r="C330" i="4"/>
  <c r="B330" i="4"/>
  <c r="Q329" i="4"/>
  <c r="P329" i="4"/>
  <c r="O329" i="4"/>
  <c r="N329" i="4"/>
  <c r="M329" i="4"/>
  <c r="L329" i="4"/>
  <c r="K329" i="4"/>
  <c r="J329" i="4"/>
  <c r="I329" i="4"/>
  <c r="H329" i="4"/>
  <c r="G329" i="4"/>
  <c r="F329" i="4"/>
  <c r="E329" i="4"/>
  <c r="D329" i="4"/>
  <c r="C329" i="4"/>
  <c r="B329" i="4"/>
  <c r="Q328" i="4"/>
  <c r="P328" i="4"/>
  <c r="O328" i="4"/>
  <c r="N328" i="4"/>
  <c r="M328" i="4"/>
  <c r="L328" i="4"/>
  <c r="K328" i="4"/>
  <c r="J328" i="4"/>
  <c r="I328" i="4"/>
  <c r="H328" i="4"/>
  <c r="G328" i="4"/>
  <c r="F328" i="4"/>
  <c r="E328" i="4"/>
  <c r="D328" i="4"/>
  <c r="C328" i="4"/>
  <c r="B328" i="4"/>
  <c r="Q327" i="4"/>
  <c r="P327" i="4"/>
  <c r="O327" i="4"/>
  <c r="N327" i="4"/>
  <c r="M327" i="4"/>
  <c r="L327" i="4"/>
  <c r="K327" i="4"/>
  <c r="J327" i="4"/>
  <c r="I327" i="4"/>
  <c r="H327" i="4"/>
  <c r="G327" i="4"/>
  <c r="F327" i="4"/>
  <c r="E327" i="4"/>
  <c r="D327" i="4"/>
  <c r="C327" i="4"/>
  <c r="B327" i="4"/>
  <c r="Q326" i="4"/>
  <c r="P326" i="4"/>
  <c r="O326" i="4"/>
  <c r="N326" i="4"/>
  <c r="M326" i="4"/>
  <c r="L326" i="4"/>
  <c r="K326" i="4"/>
  <c r="J326" i="4"/>
  <c r="I326" i="4"/>
  <c r="H326" i="4"/>
  <c r="G326" i="4"/>
  <c r="F326" i="4"/>
  <c r="E326" i="4"/>
  <c r="D326" i="4"/>
  <c r="C326" i="4"/>
  <c r="B326" i="4"/>
  <c r="Q325" i="4"/>
  <c r="P325" i="4"/>
  <c r="O325" i="4"/>
  <c r="N325" i="4"/>
  <c r="M325" i="4"/>
  <c r="L325" i="4"/>
  <c r="K325" i="4"/>
  <c r="J325" i="4"/>
  <c r="I325" i="4"/>
  <c r="H325" i="4"/>
  <c r="G325" i="4"/>
  <c r="F325" i="4"/>
  <c r="E325" i="4"/>
  <c r="D325" i="4"/>
  <c r="C325" i="4"/>
  <c r="B325" i="4"/>
  <c r="Q324" i="4"/>
  <c r="P324" i="4"/>
  <c r="O324" i="4"/>
  <c r="N324" i="4"/>
  <c r="M324" i="4"/>
  <c r="L324" i="4"/>
  <c r="K324" i="4"/>
  <c r="J324" i="4"/>
  <c r="I324" i="4"/>
  <c r="H324" i="4"/>
  <c r="G324" i="4"/>
  <c r="F324" i="4"/>
  <c r="E324" i="4"/>
  <c r="D324" i="4"/>
  <c r="C324" i="4"/>
  <c r="B324" i="4"/>
  <c r="Q323" i="4"/>
  <c r="P323" i="4"/>
  <c r="O323" i="4"/>
  <c r="N323" i="4"/>
  <c r="M323" i="4"/>
  <c r="L323" i="4"/>
  <c r="K323" i="4"/>
  <c r="J323" i="4"/>
  <c r="I323" i="4"/>
  <c r="H323" i="4"/>
  <c r="G323" i="4"/>
  <c r="F323" i="4"/>
  <c r="E323" i="4"/>
  <c r="D323" i="4"/>
  <c r="C323" i="4"/>
  <c r="B323" i="4"/>
  <c r="Q322" i="4"/>
  <c r="P322" i="4"/>
  <c r="O322" i="4"/>
  <c r="N322" i="4"/>
  <c r="M322" i="4"/>
  <c r="L322" i="4"/>
  <c r="K322" i="4"/>
  <c r="J322" i="4"/>
  <c r="I322" i="4"/>
  <c r="H322" i="4"/>
  <c r="G322" i="4"/>
  <c r="F322" i="4"/>
  <c r="E322" i="4"/>
  <c r="D322" i="4"/>
  <c r="C322" i="4"/>
  <c r="B322" i="4"/>
  <c r="Q321" i="4"/>
  <c r="P321" i="4"/>
  <c r="O321" i="4"/>
  <c r="N321" i="4"/>
  <c r="M321" i="4"/>
  <c r="L321" i="4"/>
  <c r="K321" i="4"/>
  <c r="J321" i="4"/>
  <c r="I321" i="4"/>
  <c r="H321" i="4"/>
  <c r="G321" i="4"/>
  <c r="F321" i="4"/>
  <c r="E321" i="4"/>
  <c r="D321" i="4"/>
  <c r="C321" i="4"/>
  <c r="B321" i="4"/>
  <c r="Q320" i="4"/>
  <c r="P320" i="4"/>
  <c r="O320" i="4"/>
  <c r="N320" i="4"/>
  <c r="M320" i="4"/>
  <c r="L320" i="4"/>
  <c r="K320" i="4"/>
  <c r="J320" i="4"/>
  <c r="I320" i="4"/>
  <c r="H320" i="4"/>
  <c r="G320" i="4"/>
  <c r="F320" i="4"/>
  <c r="E320" i="4"/>
  <c r="D320" i="4"/>
  <c r="C320" i="4"/>
  <c r="B320" i="4"/>
  <c r="Q319" i="4"/>
  <c r="P319" i="4"/>
  <c r="O319" i="4"/>
  <c r="N319" i="4"/>
  <c r="M319" i="4"/>
  <c r="L319" i="4"/>
  <c r="K319" i="4"/>
  <c r="J319" i="4"/>
  <c r="I319" i="4"/>
  <c r="H319" i="4"/>
  <c r="G319" i="4"/>
  <c r="F319" i="4"/>
  <c r="E319" i="4"/>
  <c r="D319" i="4"/>
  <c r="C319" i="4"/>
  <c r="B319" i="4"/>
  <c r="Q318" i="4"/>
  <c r="P318" i="4"/>
  <c r="O318" i="4"/>
  <c r="N318" i="4"/>
  <c r="M318" i="4"/>
  <c r="L318" i="4"/>
  <c r="K318" i="4"/>
  <c r="J318" i="4"/>
  <c r="I318" i="4"/>
  <c r="H318" i="4"/>
  <c r="G318" i="4"/>
  <c r="F318" i="4"/>
  <c r="E318" i="4"/>
  <c r="D318" i="4"/>
  <c r="C318" i="4"/>
  <c r="B318" i="4"/>
  <c r="Q317" i="4"/>
  <c r="P317" i="4"/>
  <c r="O317" i="4"/>
  <c r="N317" i="4"/>
  <c r="M317" i="4"/>
  <c r="L317" i="4"/>
  <c r="K317" i="4"/>
  <c r="J317" i="4"/>
  <c r="I317" i="4"/>
  <c r="H317" i="4"/>
  <c r="G317" i="4"/>
  <c r="F317" i="4"/>
  <c r="E317" i="4"/>
  <c r="D317" i="4"/>
  <c r="C317" i="4"/>
  <c r="B317" i="4"/>
  <c r="Q316" i="4"/>
  <c r="P316" i="4"/>
  <c r="O316" i="4"/>
  <c r="N316" i="4"/>
  <c r="M316" i="4"/>
  <c r="L316" i="4"/>
  <c r="K316" i="4"/>
  <c r="J316" i="4"/>
  <c r="I316" i="4"/>
  <c r="H316" i="4"/>
  <c r="G316" i="4"/>
  <c r="F316" i="4"/>
  <c r="E316" i="4"/>
  <c r="D316" i="4"/>
  <c r="C316" i="4"/>
  <c r="B316" i="4"/>
  <c r="Q315" i="4"/>
  <c r="P315" i="4"/>
  <c r="O315" i="4"/>
  <c r="N315" i="4"/>
  <c r="M315" i="4"/>
  <c r="L315" i="4"/>
  <c r="K315" i="4"/>
  <c r="J315" i="4"/>
  <c r="I315" i="4"/>
  <c r="H315" i="4"/>
  <c r="G315" i="4"/>
  <c r="F315" i="4"/>
  <c r="E315" i="4"/>
  <c r="D315" i="4"/>
  <c r="C315" i="4"/>
  <c r="B315" i="4"/>
  <c r="Q314" i="4"/>
  <c r="P314" i="4"/>
  <c r="O314" i="4"/>
  <c r="N314" i="4"/>
  <c r="M314" i="4"/>
  <c r="L314" i="4"/>
  <c r="K314" i="4"/>
  <c r="J314" i="4"/>
  <c r="I314" i="4"/>
  <c r="H314" i="4"/>
  <c r="G314" i="4"/>
  <c r="F314" i="4"/>
  <c r="E314" i="4"/>
  <c r="D314" i="4"/>
  <c r="C314" i="4"/>
  <c r="B314" i="4"/>
  <c r="Q313" i="4"/>
  <c r="P313" i="4"/>
  <c r="O313" i="4"/>
  <c r="N313" i="4"/>
  <c r="M313" i="4"/>
  <c r="L313" i="4"/>
  <c r="K313" i="4"/>
  <c r="J313" i="4"/>
  <c r="I313" i="4"/>
  <c r="H313" i="4"/>
  <c r="G313" i="4"/>
  <c r="F313" i="4"/>
  <c r="E313" i="4"/>
  <c r="D313" i="4"/>
  <c r="C313" i="4"/>
  <c r="B313" i="4"/>
  <c r="Q312" i="4"/>
  <c r="P312" i="4"/>
  <c r="O312" i="4"/>
  <c r="N312" i="4"/>
  <c r="M312" i="4"/>
  <c r="L312" i="4"/>
  <c r="K312" i="4"/>
  <c r="J312" i="4"/>
  <c r="I312" i="4"/>
  <c r="H312" i="4"/>
  <c r="G312" i="4"/>
  <c r="F312" i="4"/>
  <c r="E312" i="4"/>
  <c r="D312" i="4"/>
  <c r="C312" i="4"/>
  <c r="B312" i="4"/>
  <c r="Q311" i="4"/>
  <c r="P311" i="4"/>
  <c r="O311" i="4"/>
  <c r="N311" i="4"/>
  <c r="M311" i="4"/>
  <c r="L311" i="4"/>
  <c r="K311" i="4"/>
  <c r="J311" i="4"/>
  <c r="I311" i="4"/>
  <c r="H311" i="4"/>
  <c r="G311" i="4"/>
  <c r="F311" i="4"/>
  <c r="E311" i="4"/>
  <c r="D311" i="4"/>
  <c r="C311" i="4"/>
  <c r="B311" i="4"/>
  <c r="Q310" i="4"/>
  <c r="P310" i="4"/>
  <c r="O310" i="4"/>
  <c r="N310" i="4"/>
  <c r="M310" i="4"/>
  <c r="L310" i="4"/>
  <c r="K310" i="4"/>
  <c r="J310" i="4"/>
  <c r="I310" i="4"/>
  <c r="H310" i="4"/>
  <c r="G310" i="4"/>
  <c r="F310" i="4"/>
  <c r="E310" i="4"/>
  <c r="D310" i="4"/>
  <c r="C310" i="4"/>
  <c r="B310" i="4"/>
  <c r="Q309" i="4"/>
  <c r="P309" i="4"/>
  <c r="O309" i="4"/>
  <c r="N309" i="4"/>
  <c r="M309" i="4"/>
  <c r="L309" i="4"/>
  <c r="K309" i="4"/>
  <c r="J309" i="4"/>
  <c r="I309" i="4"/>
  <c r="H309" i="4"/>
  <c r="G309" i="4"/>
  <c r="F309" i="4"/>
  <c r="E309" i="4"/>
  <c r="D309" i="4"/>
  <c r="C309" i="4"/>
  <c r="B309" i="4"/>
  <c r="Q308" i="4"/>
  <c r="P308" i="4"/>
  <c r="O308" i="4"/>
  <c r="N308" i="4"/>
  <c r="M308" i="4"/>
  <c r="L308" i="4"/>
  <c r="K308" i="4"/>
  <c r="J308" i="4"/>
  <c r="I308" i="4"/>
  <c r="H308" i="4"/>
  <c r="G308" i="4"/>
  <c r="F308" i="4"/>
  <c r="E308" i="4"/>
  <c r="D308" i="4"/>
  <c r="C308" i="4"/>
  <c r="B308" i="4"/>
  <c r="Q307" i="4"/>
  <c r="P307" i="4"/>
  <c r="O307" i="4"/>
  <c r="N307" i="4"/>
  <c r="M307" i="4"/>
  <c r="L307" i="4"/>
  <c r="K307" i="4"/>
  <c r="J307" i="4"/>
  <c r="I307" i="4"/>
  <c r="H307" i="4"/>
  <c r="G307" i="4"/>
  <c r="F307" i="4"/>
  <c r="E307" i="4"/>
  <c r="D307" i="4"/>
  <c r="C307" i="4"/>
  <c r="B307" i="4"/>
  <c r="Q306" i="4"/>
  <c r="P306" i="4"/>
  <c r="O306" i="4"/>
  <c r="N306" i="4"/>
  <c r="M306" i="4"/>
  <c r="L306" i="4"/>
  <c r="K306" i="4"/>
  <c r="J306" i="4"/>
  <c r="I306" i="4"/>
  <c r="H306" i="4"/>
  <c r="G306" i="4"/>
  <c r="F306" i="4"/>
  <c r="E306" i="4"/>
  <c r="D306" i="4"/>
  <c r="C306" i="4"/>
  <c r="B306" i="4"/>
  <c r="Q305" i="4"/>
  <c r="P305" i="4"/>
  <c r="O305" i="4"/>
  <c r="N305" i="4"/>
  <c r="M305" i="4"/>
  <c r="L305" i="4"/>
  <c r="K305" i="4"/>
  <c r="J305" i="4"/>
  <c r="I305" i="4"/>
  <c r="H305" i="4"/>
  <c r="G305" i="4"/>
  <c r="F305" i="4"/>
  <c r="E305" i="4"/>
  <c r="D305" i="4"/>
  <c r="C305" i="4"/>
  <c r="B305" i="4"/>
  <c r="Q304" i="4"/>
  <c r="P304" i="4"/>
  <c r="O304" i="4"/>
  <c r="N304" i="4"/>
  <c r="M304" i="4"/>
  <c r="L304" i="4"/>
  <c r="K304" i="4"/>
  <c r="J304" i="4"/>
  <c r="I304" i="4"/>
  <c r="H304" i="4"/>
  <c r="G304" i="4"/>
  <c r="F304" i="4"/>
  <c r="E304" i="4"/>
  <c r="D304" i="4"/>
  <c r="C304" i="4"/>
  <c r="B304" i="4"/>
  <c r="Q303" i="4"/>
  <c r="P303" i="4"/>
  <c r="O303" i="4"/>
  <c r="N303" i="4"/>
  <c r="M303" i="4"/>
  <c r="L303" i="4"/>
  <c r="K303" i="4"/>
  <c r="J303" i="4"/>
  <c r="I303" i="4"/>
  <c r="H303" i="4"/>
  <c r="G303" i="4"/>
  <c r="F303" i="4"/>
  <c r="E303" i="4"/>
  <c r="D303" i="4"/>
  <c r="C303" i="4"/>
  <c r="B303" i="4"/>
  <c r="Q302" i="4"/>
  <c r="P302" i="4"/>
  <c r="O302" i="4"/>
  <c r="N302" i="4"/>
  <c r="M302" i="4"/>
  <c r="L302" i="4"/>
  <c r="K302" i="4"/>
  <c r="J302" i="4"/>
  <c r="I302" i="4"/>
  <c r="H302" i="4"/>
  <c r="G302" i="4"/>
  <c r="F302" i="4"/>
  <c r="E302" i="4"/>
  <c r="D302" i="4"/>
  <c r="C302" i="4"/>
  <c r="B302" i="4"/>
  <c r="Q301" i="4"/>
  <c r="P301" i="4"/>
  <c r="O301" i="4"/>
  <c r="N301" i="4"/>
  <c r="M301" i="4"/>
  <c r="L301" i="4"/>
  <c r="K301" i="4"/>
  <c r="J301" i="4"/>
  <c r="I301" i="4"/>
  <c r="H301" i="4"/>
  <c r="G301" i="4"/>
  <c r="F301" i="4"/>
  <c r="E301" i="4"/>
  <c r="D301" i="4"/>
  <c r="C301" i="4"/>
  <c r="B301" i="4"/>
  <c r="Q300" i="4"/>
  <c r="P300" i="4"/>
  <c r="O300" i="4"/>
  <c r="N300" i="4"/>
  <c r="M300" i="4"/>
  <c r="L300" i="4"/>
  <c r="K300" i="4"/>
  <c r="J300" i="4"/>
  <c r="I300" i="4"/>
  <c r="H300" i="4"/>
  <c r="G300" i="4"/>
  <c r="F300" i="4"/>
  <c r="E300" i="4"/>
  <c r="D300" i="4"/>
  <c r="C300" i="4"/>
  <c r="B300" i="4"/>
  <c r="Q299" i="4"/>
  <c r="P299" i="4"/>
  <c r="O299" i="4"/>
  <c r="N299" i="4"/>
  <c r="M299" i="4"/>
  <c r="L299" i="4"/>
  <c r="K299" i="4"/>
  <c r="J299" i="4"/>
  <c r="I299" i="4"/>
  <c r="H299" i="4"/>
  <c r="G299" i="4"/>
  <c r="F299" i="4"/>
  <c r="E299" i="4"/>
  <c r="D299" i="4"/>
  <c r="C299" i="4"/>
  <c r="B299" i="4"/>
  <c r="Q298" i="4"/>
  <c r="P298" i="4"/>
  <c r="O298" i="4"/>
  <c r="N298" i="4"/>
  <c r="M298" i="4"/>
  <c r="L298" i="4"/>
  <c r="K298" i="4"/>
  <c r="J298" i="4"/>
  <c r="I298" i="4"/>
  <c r="H298" i="4"/>
  <c r="G298" i="4"/>
  <c r="F298" i="4"/>
  <c r="E298" i="4"/>
  <c r="D298" i="4"/>
  <c r="C298" i="4"/>
  <c r="B298" i="4"/>
  <c r="Q297" i="4"/>
  <c r="P297" i="4"/>
  <c r="O297" i="4"/>
  <c r="N297" i="4"/>
  <c r="M297" i="4"/>
  <c r="L297" i="4"/>
  <c r="K297" i="4"/>
  <c r="J297" i="4"/>
  <c r="I297" i="4"/>
  <c r="H297" i="4"/>
  <c r="G297" i="4"/>
  <c r="F297" i="4"/>
  <c r="E297" i="4"/>
  <c r="D297" i="4"/>
  <c r="C297" i="4"/>
  <c r="B297" i="4"/>
  <c r="Q296" i="4"/>
  <c r="P296" i="4"/>
  <c r="O296" i="4"/>
  <c r="N296" i="4"/>
  <c r="M296" i="4"/>
  <c r="L296" i="4"/>
  <c r="K296" i="4"/>
  <c r="J296" i="4"/>
  <c r="I296" i="4"/>
  <c r="H296" i="4"/>
  <c r="G296" i="4"/>
  <c r="F296" i="4"/>
  <c r="E296" i="4"/>
  <c r="D296" i="4"/>
  <c r="C296" i="4"/>
  <c r="B296" i="4"/>
  <c r="Q295" i="4"/>
  <c r="P295" i="4"/>
  <c r="O295" i="4"/>
  <c r="N295" i="4"/>
  <c r="M295" i="4"/>
  <c r="L295" i="4"/>
  <c r="K295" i="4"/>
  <c r="J295" i="4"/>
  <c r="I295" i="4"/>
  <c r="H295" i="4"/>
  <c r="G295" i="4"/>
  <c r="F295" i="4"/>
  <c r="E295" i="4"/>
  <c r="D295" i="4"/>
  <c r="C295" i="4"/>
  <c r="B295" i="4"/>
  <c r="Q294" i="4"/>
  <c r="P294" i="4"/>
  <c r="O294" i="4"/>
  <c r="N294" i="4"/>
  <c r="M294" i="4"/>
  <c r="L294" i="4"/>
  <c r="K294" i="4"/>
  <c r="J294" i="4"/>
  <c r="I294" i="4"/>
  <c r="H294" i="4"/>
  <c r="G294" i="4"/>
  <c r="F294" i="4"/>
  <c r="E294" i="4"/>
  <c r="D294" i="4"/>
  <c r="C294" i="4"/>
  <c r="B294" i="4"/>
  <c r="Q293" i="4"/>
  <c r="P293" i="4"/>
  <c r="O293" i="4"/>
  <c r="N293" i="4"/>
  <c r="M293" i="4"/>
  <c r="L293" i="4"/>
  <c r="K293" i="4"/>
  <c r="J293" i="4"/>
  <c r="I293" i="4"/>
  <c r="H293" i="4"/>
  <c r="G293" i="4"/>
  <c r="F293" i="4"/>
  <c r="E293" i="4"/>
  <c r="D293" i="4"/>
  <c r="C293" i="4"/>
  <c r="B293" i="4"/>
  <c r="Q292" i="4"/>
  <c r="P292" i="4"/>
  <c r="O292" i="4"/>
  <c r="N292" i="4"/>
  <c r="M292" i="4"/>
  <c r="L292" i="4"/>
  <c r="K292" i="4"/>
  <c r="J292" i="4"/>
  <c r="I292" i="4"/>
  <c r="H292" i="4"/>
  <c r="G292" i="4"/>
  <c r="F292" i="4"/>
  <c r="E292" i="4"/>
  <c r="D292" i="4"/>
  <c r="C292" i="4"/>
  <c r="B292" i="4"/>
  <c r="Q291" i="4"/>
  <c r="P291" i="4"/>
  <c r="O291" i="4"/>
  <c r="N291" i="4"/>
  <c r="M291" i="4"/>
  <c r="L291" i="4"/>
  <c r="K291" i="4"/>
  <c r="J291" i="4"/>
  <c r="I291" i="4"/>
  <c r="H291" i="4"/>
  <c r="G291" i="4"/>
  <c r="F291" i="4"/>
  <c r="E291" i="4"/>
  <c r="D291" i="4"/>
  <c r="C291" i="4"/>
  <c r="B291" i="4"/>
  <c r="Q290" i="4"/>
  <c r="P290" i="4"/>
  <c r="O290" i="4"/>
  <c r="N290" i="4"/>
  <c r="M290" i="4"/>
  <c r="L290" i="4"/>
  <c r="K290" i="4"/>
  <c r="J290" i="4"/>
  <c r="I290" i="4"/>
  <c r="H290" i="4"/>
  <c r="G290" i="4"/>
  <c r="F290" i="4"/>
  <c r="E290" i="4"/>
  <c r="D290" i="4"/>
  <c r="C290" i="4"/>
  <c r="B290" i="4"/>
  <c r="Q289" i="4"/>
  <c r="P289" i="4"/>
  <c r="O289" i="4"/>
  <c r="N289" i="4"/>
  <c r="M289" i="4"/>
  <c r="L289" i="4"/>
  <c r="K289" i="4"/>
  <c r="J289" i="4"/>
  <c r="I289" i="4"/>
  <c r="H289" i="4"/>
  <c r="G289" i="4"/>
  <c r="F289" i="4"/>
  <c r="E289" i="4"/>
  <c r="D289" i="4"/>
  <c r="C289" i="4"/>
  <c r="B289" i="4"/>
  <c r="Q288" i="4"/>
  <c r="P288" i="4"/>
  <c r="O288" i="4"/>
  <c r="N288" i="4"/>
  <c r="M288" i="4"/>
  <c r="L288" i="4"/>
  <c r="K288" i="4"/>
  <c r="J288" i="4"/>
  <c r="I288" i="4"/>
  <c r="H288" i="4"/>
  <c r="G288" i="4"/>
  <c r="F288" i="4"/>
  <c r="E288" i="4"/>
  <c r="D288" i="4"/>
  <c r="C288" i="4"/>
  <c r="B288" i="4"/>
  <c r="Q287" i="4"/>
  <c r="P287" i="4"/>
  <c r="O287" i="4"/>
  <c r="N287" i="4"/>
  <c r="M287" i="4"/>
  <c r="L287" i="4"/>
  <c r="K287" i="4"/>
  <c r="J287" i="4"/>
  <c r="I287" i="4"/>
  <c r="H287" i="4"/>
  <c r="G287" i="4"/>
  <c r="F287" i="4"/>
  <c r="E287" i="4"/>
  <c r="D287" i="4"/>
  <c r="C287" i="4"/>
  <c r="B287" i="4"/>
  <c r="Q286" i="4"/>
  <c r="P286" i="4"/>
  <c r="O286" i="4"/>
  <c r="N286" i="4"/>
  <c r="M286" i="4"/>
  <c r="L286" i="4"/>
  <c r="K286" i="4"/>
  <c r="J286" i="4"/>
  <c r="I286" i="4"/>
  <c r="H286" i="4"/>
  <c r="G286" i="4"/>
  <c r="F286" i="4"/>
  <c r="E286" i="4"/>
  <c r="D286" i="4"/>
  <c r="C286" i="4"/>
  <c r="B286" i="4"/>
  <c r="Q285" i="4"/>
  <c r="P285" i="4"/>
  <c r="O285" i="4"/>
  <c r="N285" i="4"/>
  <c r="M285" i="4"/>
  <c r="L285" i="4"/>
  <c r="K285" i="4"/>
  <c r="J285" i="4"/>
  <c r="I285" i="4"/>
  <c r="H285" i="4"/>
  <c r="G285" i="4"/>
  <c r="F285" i="4"/>
  <c r="E285" i="4"/>
  <c r="D285" i="4"/>
  <c r="C285" i="4"/>
  <c r="B285" i="4"/>
  <c r="Q284" i="4"/>
  <c r="P284" i="4"/>
  <c r="O284" i="4"/>
  <c r="N284" i="4"/>
  <c r="M284" i="4"/>
  <c r="L284" i="4"/>
  <c r="K284" i="4"/>
  <c r="J284" i="4"/>
  <c r="I284" i="4"/>
  <c r="H284" i="4"/>
  <c r="G284" i="4"/>
  <c r="F284" i="4"/>
  <c r="E284" i="4"/>
  <c r="D284" i="4"/>
  <c r="C284" i="4"/>
  <c r="B284" i="4"/>
  <c r="Q283" i="4"/>
  <c r="P283" i="4"/>
  <c r="O283" i="4"/>
  <c r="N283" i="4"/>
  <c r="M283" i="4"/>
  <c r="L283" i="4"/>
  <c r="K283" i="4"/>
  <c r="J283" i="4"/>
  <c r="I283" i="4"/>
  <c r="H283" i="4"/>
  <c r="G283" i="4"/>
  <c r="F283" i="4"/>
  <c r="E283" i="4"/>
  <c r="D283" i="4"/>
  <c r="C283" i="4"/>
  <c r="B283" i="4"/>
  <c r="Q282" i="4"/>
  <c r="P282" i="4"/>
  <c r="O282" i="4"/>
  <c r="N282" i="4"/>
  <c r="M282" i="4"/>
  <c r="L282" i="4"/>
  <c r="K282" i="4"/>
  <c r="J282" i="4"/>
  <c r="I282" i="4"/>
  <c r="H282" i="4"/>
  <c r="G282" i="4"/>
  <c r="F282" i="4"/>
  <c r="E282" i="4"/>
  <c r="D282" i="4"/>
  <c r="C282" i="4"/>
  <c r="B282" i="4"/>
  <c r="Q281" i="4"/>
  <c r="P281" i="4"/>
  <c r="O281" i="4"/>
  <c r="N281" i="4"/>
  <c r="M281" i="4"/>
  <c r="L281" i="4"/>
  <c r="K281" i="4"/>
  <c r="J281" i="4"/>
  <c r="I281" i="4"/>
  <c r="H281" i="4"/>
  <c r="G281" i="4"/>
  <c r="F281" i="4"/>
  <c r="E281" i="4"/>
  <c r="D281" i="4"/>
  <c r="C281" i="4"/>
  <c r="B281" i="4"/>
  <c r="Q280" i="4"/>
  <c r="P280" i="4"/>
  <c r="O280" i="4"/>
  <c r="N280" i="4"/>
  <c r="M280" i="4"/>
  <c r="L280" i="4"/>
  <c r="K280" i="4"/>
  <c r="J280" i="4"/>
  <c r="I280" i="4"/>
  <c r="H280" i="4"/>
  <c r="G280" i="4"/>
  <c r="F280" i="4"/>
  <c r="E280" i="4"/>
  <c r="D280" i="4"/>
  <c r="C280" i="4"/>
  <c r="B280" i="4"/>
  <c r="Q279" i="4"/>
  <c r="P279" i="4"/>
  <c r="O279" i="4"/>
  <c r="N279" i="4"/>
  <c r="M279" i="4"/>
  <c r="L279" i="4"/>
  <c r="K279" i="4"/>
  <c r="J279" i="4"/>
  <c r="I279" i="4"/>
  <c r="H279" i="4"/>
  <c r="G279" i="4"/>
  <c r="F279" i="4"/>
  <c r="E279" i="4"/>
  <c r="D279" i="4"/>
  <c r="C279" i="4"/>
  <c r="B279" i="4"/>
  <c r="Q278" i="4"/>
  <c r="P278" i="4"/>
  <c r="O278" i="4"/>
  <c r="N278" i="4"/>
  <c r="M278" i="4"/>
  <c r="L278" i="4"/>
  <c r="K278" i="4"/>
  <c r="J278" i="4"/>
  <c r="I278" i="4"/>
  <c r="H278" i="4"/>
  <c r="G278" i="4"/>
  <c r="F278" i="4"/>
  <c r="E278" i="4"/>
  <c r="D278" i="4"/>
  <c r="C278" i="4"/>
  <c r="B278" i="4"/>
  <c r="Q277" i="4"/>
  <c r="P277" i="4"/>
  <c r="O277" i="4"/>
  <c r="N277" i="4"/>
  <c r="M277" i="4"/>
  <c r="L277" i="4"/>
  <c r="K277" i="4"/>
  <c r="J277" i="4"/>
  <c r="I277" i="4"/>
  <c r="H277" i="4"/>
  <c r="G277" i="4"/>
  <c r="F277" i="4"/>
  <c r="E277" i="4"/>
  <c r="D277" i="4"/>
  <c r="C277" i="4"/>
  <c r="B277" i="4"/>
  <c r="Q276" i="4"/>
  <c r="P276" i="4"/>
  <c r="O276" i="4"/>
  <c r="N276" i="4"/>
  <c r="M276" i="4"/>
  <c r="L276" i="4"/>
  <c r="K276" i="4"/>
  <c r="J276" i="4"/>
  <c r="I276" i="4"/>
  <c r="H276" i="4"/>
  <c r="G276" i="4"/>
  <c r="F276" i="4"/>
  <c r="E276" i="4"/>
  <c r="D276" i="4"/>
  <c r="C276" i="4"/>
  <c r="B276" i="4"/>
  <c r="Q275" i="4"/>
  <c r="P275" i="4"/>
  <c r="O275" i="4"/>
  <c r="N275" i="4"/>
  <c r="M275" i="4"/>
  <c r="L275" i="4"/>
  <c r="K275" i="4"/>
  <c r="J275" i="4"/>
  <c r="I275" i="4"/>
  <c r="H275" i="4"/>
  <c r="G275" i="4"/>
  <c r="F275" i="4"/>
  <c r="E275" i="4"/>
  <c r="D275" i="4"/>
  <c r="C275" i="4"/>
  <c r="B275" i="4"/>
  <c r="Q274" i="4"/>
  <c r="P274" i="4"/>
  <c r="O274" i="4"/>
  <c r="N274" i="4"/>
  <c r="M274" i="4"/>
  <c r="L274" i="4"/>
  <c r="K274" i="4"/>
  <c r="J274" i="4"/>
  <c r="I274" i="4"/>
  <c r="H274" i="4"/>
  <c r="G274" i="4"/>
  <c r="F274" i="4"/>
  <c r="E274" i="4"/>
  <c r="D274" i="4"/>
  <c r="C274" i="4"/>
  <c r="B274" i="4"/>
  <c r="Q273" i="4"/>
  <c r="P273" i="4"/>
  <c r="O273" i="4"/>
  <c r="N273" i="4"/>
  <c r="M273" i="4"/>
  <c r="L273" i="4"/>
  <c r="K273" i="4"/>
  <c r="J273" i="4"/>
  <c r="I273" i="4"/>
  <c r="H273" i="4"/>
  <c r="G273" i="4"/>
  <c r="F273" i="4"/>
  <c r="E273" i="4"/>
  <c r="D273" i="4"/>
  <c r="C273" i="4"/>
  <c r="B273" i="4"/>
  <c r="Q272" i="4"/>
  <c r="P272" i="4"/>
  <c r="O272" i="4"/>
  <c r="N272" i="4"/>
  <c r="M272" i="4"/>
  <c r="L272" i="4"/>
  <c r="K272" i="4"/>
  <c r="J272" i="4"/>
  <c r="I272" i="4"/>
  <c r="H272" i="4"/>
  <c r="G272" i="4"/>
  <c r="F272" i="4"/>
  <c r="E272" i="4"/>
  <c r="D272" i="4"/>
  <c r="C272" i="4"/>
  <c r="B272" i="4"/>
  <c r="Q271" i="4"/>
  <c r="P271" i="4"/>
  <c r="O271" i="4"/>
  <c r="N271" i="4"/>
  <c r="M271" i="4"/>
  <c r="L271" i="4"/>
  <c r="K271" i="4"/>
  <c r="J271" i="4"/>
  <c r="I271" i="4"/>
  <c r="H271" i="4"/>
  <c r="G271" i="4"/>
  <c r="F271" i="4"/>
  <c r="E271" i="4"/>
  <c r="D271" i="4"/>
  <c r="C271" i="4"/>
  <c r="B271" i="4"/>
  <c r="Q270" i="4"/>
  <c r="P270" i="4"/>
  <c r="O270" i="4"/>
  <c r="N270" i="4"/>
  <c r="M270" i="4"/>
  <c r="L270" i="4"/>
  <c r="K270" i="4"/>
  <c r="J270" i="4"/>
  <c r="I270" i="4"/>
  <c r="H270" i="4"/>
  <c r="G270" i="4"/>
  <c r="F270" i="4"/>
  <c r="E270" i="4"/>
  <c r="D270" i="4"/>
  <c r="C270" i="4"/>
  <c r="B270" i="4"/>
  <c r="Q269" i="4"/>
  <c r="P269" i="4"/>
  <c r="O269" i="4"/>
  <c r="N269" i="4"/>
  <c r="M269" i="4"/>
  <c r="L269" i="4"/>
  <c r="K269" i="4"/>
  <c r="J269" i="4"/>
  <c r="I269" i="4"/>
  <c r="H269" i="4"/>
  <c r="G269" i="4"/>
  <c r="F269" i="4"/>
  <c r="E269" i="4"/>
  <c r="D269" i="4"/>
  <c r="C269" i="4"/>
  <c r="B269" i="4"/>
  <c r="Q268" i="4"/>
  <c r="P268" i="4"/>
  <c r="O268" i="4"/>
  <c r="N268" i="4"/>
  <c r="M268" i="4"/>
  <c r="L268" i="4"/>
  <c r="K268" i="4"/>
  <c r="J268" i="4"/>
  <c r="I268" i="4"/>
  <c r="H268" i="4"/>
  <c r="G268" i="4"/>
  <c r="F268" i="4"/>
  <c r="E268" i="4"/>
  <c r="D268" i="4"/>
  <c r="C268" i="4"/>
  <c r="B268" i="4"/>
  <c r="Q267" i="4"/>
  <c r="P267" i="4"/>
  <c r="O267" i="4"/>
  <c r="N267" i="4"/>
  <c r="M267" i="4"/>
  <c r="L267" i="4"/>
  <c r="K267" i="4"/>
  <c r="J267" i="4"/>
  <c r="I267" i="4"/>
  <c r="H267" i="4"/>
  <c r="G267" i="4"/>
  <c r="F267" i="4"/>
  <c r="E267" i="4"/>
  <c r="D267" i="4"/>
  <c r="C267" i="4"/>
  <c r="B267" i="4"/>
  <c r="Q266" i="4"/>
  <c r="P266" i="4"/>
  <c r="O266" i="4"/>
  <c r="N266" i="4"/>
  <c r="M266" i="4"/>
  <c r="L266" i="4"/>
  <c r="K266" i="4"/>
  <c r="J266" i="4"/>
  <c r="I266" i="4"/>
  <c r="H266" i="4"/>
  <c r="G266" i="4"/>
  <c r="F266" i="4"/>
  <c r="E266" i="4"/>
  <c r="D266" i="4"/>
  <c r="C266" i="4"/>
  <c r="B266" i="4"/>
  <c r="Q265" i="4"/>
  <c r="P265" i="4"/>
  <c r="O265" i="4"/>
  <c r="N265" i="4"/>
  <c r="M265" i="4"/>
  <c r="L265" i="4"/>
  <c r="K265" i="4"/>
  <c r="J265" i="4"/>
  <c r="I265" i="4"/>
  <c r="H265" i="4"/>
  <c r="G265" i="4"/>
  <c r="F265" i="4"/>
  <c r="E265" i="4"/>
  <c r="D265" i="4"/>
  <c r="C265" i="4"/>
  <c r="B265" i="4"/>
  <c r="Q264" i="4"/>
  <c r="P264" i="4"/>
  <c r="O264" i="4"/>
  <c r="N264" i="4"/>
  <c r="M264" i="4"/>
  <c r="L264" i="4"/>
  <c r="K264" i="4"/>
  <c r="J264" i="4"/>
  <c r="I264" i="4"/>
  <c r="H264" i="4"/>
  <c r="G264" i="4"/>
  <c r="F264" i="4"/>
  <c r="E264" i="4"/>
  <c r="D264" i="4"/>
  <c r="C264" i="4"/>
  <c r="B264" i="4"/>
  <c r="Q263" i="4"/>
  <c r="P263" i="4"/>
  <c r="O263" i="4"/>
  <c r="N263" i="4"/>
  <c r="M263" i="4"/>
  <c r="L263" i="4"/>
  <c r="K263" i="4"/>
  <c r="J263" i="4"/>
  <c r="I263" i="4"/>
  <c r="H263" i="4"/>
  <c r="G263" i="4"/>
  <c r="F263" i="4"/>
  <c r="E263" i="4"/>
  <c r="D263" i="4"/>
  <c r="C263" i="4"/>
  <c r="B263" i="4"/>
  <c r="Q262" i="4"/>
  <c r="P262" i="4"/>
  <c r="O262" i="4"/>
  <c r="N262" i="4"/>
  <c r="M262" i="4"/>
  <c r="L262" i="4"/>
  <c r="K262" i="4"/>
  <c r="J262" i="4"/>
  <c r="I262" i="4"/>
  <c r="H262" i="4"/>
  <c r="G262" i="4"/>
  <c r="F262" i="4"/>
  <c r="E262" i="4"/>
  <c r="D262" i="4"/>
  <c r="C262" i="4"/>
  <c r="B262" i="4"/>
  <c r="Q261" i="4"/>
  <c r="P261" i="4"/>
  <c r="O261" i="4"/>
  <c r="N261" i="4"/>
  <c r="M261" i="4"/>
  <c r="L261" i="4"/>
  <c r="K261" i="4"/>
  <c r="J261" i="4"/>
  <c r="I261" i="4"/>
  <c r="H261" i="4"/>
  <c r="G261" i="4"/>
  <c r="F261" i="4"/>
  <c r="E261" i="4"/>
  <c r="D261" i="4"/>
  <c r="C261" i="4"/>
  <c r="B261" i="4"/>
  <c r="Q260" i="4"/>
  <c r="P260" i="4"/>
  <c r="O260" i="4"/>
  <c r="N260" i="4"/>
  <c r="M260" i="4"/>
  <c r="L260" i="4"/>
  <c r="K260" i="4"/>
  <c r="J260" i="4"/>
  <c r="I260" i="4"/>
  <c r="H260" i="4"/>
  <c r="G260" i="4"/>
  <c r="F260" i="4"/>
  <c r="E260" i="4"/>
  <c r="D260" i="4"/>
  <c r="C260" i="4"/>
  <c r="B260" i="4"/>
  <c r="Q259" i="4"/>
  <c r="P259" i="4"/>
  <c r="O259" i="4"/>
  <c r="N259" i="4"/>
  <c r="M259" i="4"/>
  <c r="L259" i="4"/>
  <c r="K259" i="4"/>
  <c r="J259" i="4"/>
  <c r="I259" i="4"/>
  <c r="H259" i="4"/>
  <c r="G259" i="4"/>
  <c r="F259" i="4"/>
  <c r="E259" i="4"/>
  <c r="D259" i="4"/>
  <c r="C259" i="4"/>
  <c r="B259" i="4"/>
  <c r="Q258" i="4"/>
  <c r="P258" i="4"/>
  <c r="O258" i="4"/>
  <c r="N258" i="4"/>
  <c r="M258" i="4"/>
  <c r="L258" i="4"/>
  <c r="K258" i="4"/>
  <c r="J258" i="4"/>
  <c r="I258" i="4"/>
  <c r="H258" i="4"/>
  <c r="G258" i="4"/>
  <c r="F258" i="4"/>
  <c r="E258" i="4"/>
  <c r="D258" i="4"/>
  <c r="C258" i="4"/>
  <c r="B258" i="4"/>
  <c r="Q257" i="4"/>
  <c r="P257" i="4"/>
  <c r="O257" i="4"/>
  <c r="N257" i="4"/>
  <c r="M257" i="4"/>
  <c r="L257" i="4"/>
  <c r="K257" i="4"/>
  <c r="J257" i="4"/>
  <c r="I257" i="4"/>
  <c r="H257" i="4"/>
  <c r="G257" i="4"/>
  <c r="F257" i="4"/>
  <c r="E257" i="4"/>
  <c r="D257" i="4"/>
  <c r="C257" i="4"/>
  <c r="B257" i="4"/>
  <c r="Q256" i="4"/>
  <c r="P256" i="4"/>
  <c r="O256" i="4"/>
  <c r="N256" i="4"/>
  <c r="M256" i="4"/>
  <c r="L256" i="4"/>
  <c r="K256" i="4"/>
  <c r="J256" i="4"/>
  <c r="I256" i="4"/>
  <c r="H256" i="4"/>
  <c r="G256" i="4"/>
  <c r="F256" i="4"/>
  <c r="E256" i="4"/>
  <c r="D256" i="4"/>
  <c r="C256" i="4"/>
  <c r="B256" i="4"/>
  <c r="Q255" i="4"/>
  <c r="P255" i="4"/>
  <c r="O255" i="4"/>
  <c r="N255" i="4"/>
  <c r="M255" i="4"/>
  <c r="L255" i="4"/>
  <c r="K255" i="4"/>
  <c r="J255" i="4"/>
  <c r="I255" i="4"/>
  <c r="H255" i="4"/>
  <c r="G255" i="4"/>
  <c r="F255" i="4"/>
  <c r="E255" i="4"/>
  <c r="D255" i="4"/>
  <c r="C255" i="4"/>
  <c r="B255" i="4"/>
  <c r="Q254" i="4"/>
  <c r="P254" i="4"/>
  <c r="O254" i="4"/>
  <c r="N254" i="4"/>
  <c r="M254" i="4"/>
  <c r="L254" i="4"/>
  <c r="K254" i="4"/>
  <c r="J254" i="4"/>
  <c r="I254" i="4"/>
  <c r="H254" i="4"/>
  <c r="G254" i="4"/>
  <c r="F254" i="4"/>
  <c r="E254" i="4"/>
  <c r="D254" i="4"/>
  <c r="C254" i="4"/>
  <c r="B254" i="4"/>
  <c r="Q253" i="4"/>
  <c r="P253" i="4"/>
  <c r="O253" i="4"/>
  <c r="N253" i="4"/>
  <c r="M253" i="4"/>
  <c r="L253" i="4"/>
  <c r="K253" i="4"/>
  <c r="J253" i="4"/>
  <c r="I253" i="4"/>
  <c r="H253" i="4"/>
  <c r="G253" i="4"/>
  <c r="F253" i="4"/>
  <c r="E253" i="4"/>
  <c r="D253" i="4"/>
  <c r="C253" i="4"/>
  <c r="B253" i="4"/>
  <c r="Q252" i="4"/>
  <c r="P252" i="4"/>
  <c r="O252" i="4"/>
  <c r="N252" i="4"/>
  <c r="M252" i="4"/>
  <c r="L252" i="4"/>
  <c r="K252" i="4"/>
  <c r="J252" i="4"/>
  <c r="I252" i="4"/>
  <c r="H252" i="4"/>
  <c r="G252" i="4"/>
  <c r="F252" i="4"/>
  <c r="E252" i="4"/>
  <c r="D252" i="4"/>
  <c r="C252" i="4"/>
  <c r="B252" i="4"/>
  <c r="Q251" i="4"/>
  <c r="P251" i="4"/>
  <c r="O251" i="4"/>
  <c r="N251" i="4"/>
  <c r="M251" i="4"/>
  <c r="L251" i="4"/>
  <c r="K251" i="4"/>
  <c r="J251" i="4"/>
  <c r="I251" i="4"/>
  <c r="H251" i="4"/>
  <c r="G251" i="4"/>
  <c r="F251" i="4"/>
  <c r="E251" i="4"/>
  <c r="D251" i="4"/>
  <c r="C251" i="4"/>
  <c r="B251" i="4"/>
  <c r="Q250" i="4"/>
  <c r="P250" i="4"/>
  <c r="O250" i="4"/>
  <c r="N250" i="4"/>
  <c r="M250" i="4"/>
  <c r="L250" i="4"/>
  <c r="K250" i="4"/>
  <c r="J250" i="4"/>
  <c r="I250" i="4"/>
  <c r="H250" i="4"/>
  <c r="G250" i="4"/>
  <c r="F250" i="4"/>
  <c r="E250" i="4"/>
  <c r="D250" i="4"/>
  <c r="C250" i="4"/>
  <c r="B250" i="4"/>
  <c r="Q249" i="4"/>
  <c r="P249" i="4"/>
  <c r="O249" i="4"/>
  <c r="N249" i="4"/>
  <c r="M249" i="4"/>
  <c r="L249" i="4"/>
  <c r="K249" i="4"/>
  <c r="J249" i="4"/>
  <c r="I249" i="4"/>
  <c r="H249" i="4"/>
  <c r="G249" i="4"/>
  <c r="F249" i="4"/>
  <c r="E249" i="4"/>
  <c r="D249" i="4"/>
  <c r="C249" i="4"/>
  <c r="B249" i="4"/>
  <c r="Q248" i="4"/>
  <c r="P248" i="4"/>
  <c r="O248" i="4"/>
  <c r="N248" i="4"/>
  <c r="M248" i="4"/>
  <c r="L248" i="4"/>
  <c r="K248" i="4"/>
  <c r="J248" i="4"/>
  <c r="I248" i="4"/>
  <c r="H248" i="4"/>
  <c r="G248" i="4"/>
  <c r="F248" i="4"/>
  <c r="E248" i="4"/>
  <c r="D248" i="4"/>
  <c r="C248" i="4"/>
  <c r="B248" i="4"/>
  <c r="Q247" i="4"/>
  <c r="P247" i="4"/>
  <c r="O247" i="4"/>
  <c r="N247" i="4"/>
  <c r="M247" i="4"/>
  <c r="L247" i="4"/>
  <c r="K247" i="4"/>
  <c r="J247" i="4"/>
  <c r="I247" i="4"/>
  <c r="H247" i="4"/>
  <c r="G247" i="4"/>
  <c r="F247" i="4"/>
  <c r="E247" i="4"/>
  <c r="D247" i="4"/>
  <c r="C247" i="4"/>
  <c r="B247" i="4"/>
  <c r="Q246" i="4"/>
  <c r="P246" i="4"/>
  <c r="O246" i="4"/>
  <c r="N246" i="4"/>
  <c r="M246" i="4"/>
  <c r="L246" i="4"/>
  <c r="K246" i="4"/>
  <c r="J246" i="4"/>
  <c r="I246" i="4"/>
  <c r="H246" i="4"/>
  <c r="G246" i="4"/>
  <c r="F246" i="4"/>
  <c r="E246" i="4"/>
  <c r="D246" i="4"/>
  <c r="C246" i="4"/>
  <c r="B246" i="4"/>
  <c r="Q245" i="4"/>
  <c r="P245" i="4"/>
  <c r="O245" i="4"/>
  <c r="N245" i="4"/>
  <c r="M245" i="4"/>
  <c r="L245" i="4"/>
  <c r="K245" i="4"/>
  <c r="J245" i="4"/>
  <c r="I245" i="4"/>
  <c r="H245" i="4"/>
  <c r="G245" i="4"/>
  <c r="F245" i="4"/>
  <c r="E245" i="4"/>
  <c r="D245" i="4"/>
  <c r="C245" i="4"/>
  <c r="B245" i="4"/>
  <c r="Q244" i="4"/>
  <c r="P244" i="4"/>
  <c r="O244" i="4"/>
  <c r="N244" i="4"/>
  <c r="M244" i="4"/>
  <c r="L244" i="4"/>
  <c r="K244" i="4"/>
  <c r="J244" i="4"/>
  <c r="I244" i="4"/>
  <c r="H244" i="4"/>
  <c r="G244" i="4"/>
  <c r="F244" i="4"/>
  <c r="E244" i="4"/>
  <c r="D244" i="4"/>
  <c r="C244" i="4"/>
  <c r="B244" i="4"/>
  <c r="Q243" i="4"/>
  <c r="P243" i="4"/>
  <c r="O243" i="4"/>
  <c r="N243" i="4"/>
  <c r="M243" i="4"/>
  <c r="L243" i="4"/>
  <c r="K243" i="4"/>
  <c r="J243" i="4"/>
  <c r="I243" i="4"/>
  <c r="H243" i="4"/>
  <c r="G243" i="4"/>
  <c r="F243" i="4"/>
  <c r="E243" i="4"/>
  <c r="D243" i="4"/>
  <c r="C243" i="4"/>
  <c r="B243" i="4"/>
  <c r="Q242" i="4"/>
  <c r="P242" i="4"/>
  <c r="O242" i="4"/>
  <c r="N242" i="4"/>
  <c r="M242" i="4"/>
  <c r="L242" i="4"/>
  <c r="K242" i="4"/>
  <c r="J242" i="4"/>
  <c r="I242" i="4"/>
  <c r="H242" i="4"/>
  <c r="G242" i="4"/>
  <c r="F242" i="4"/>
  <c r="E242" i="4"/>
  <c r="D242" i="4"/>
  <c r="C242" i="4"/>
  <c r="B242" i="4"/>
  <c r="Q241" i="4"/>
  <c r="P241" i="4"/>
  <c r="O241" i="4"/>
  <c r="N241" i="4"/>
  <c r="M241" i="4"/>
  <c r="L241" i="4"/>
  <c r="K241" i="4"/>
  <c r="J241" i="4"/>
  <c r="I241" i="4"/>
  <c r="H241" i="4"/>
  <c r="G241" i="4"/>
  <c r="F241" i="4"/>
  <c r="E241" i="4"/>
  <c r="D241" i="4"/>
  <c r="C241" i="4"/>
  <c r="B241" i="4"/>
  <c r="Q240" i="4"/>
  <c r="P240" i="4"/>
  <c r="O240" i="4"/>
  <c r="N240" i="4"/>
  <c r="M240" i="4"/>
  <c r="L240" i="4"/>
  <c r="K240" i="4"/>
  <c r="J240" i="4"/>
  <c r="I240" i="4"/>
  <c r="H240" i="4"/>
  <c r="G240" i="4"/>
  <c r="F240" i="4"/>
  <c r="E240" i="4"/>
  <c r="D240" i="4"/>
  <c r="C240" i="4"/>
  <c r="B240" i="4"/>
  <c r="Q239" i="4"/>
  <c r="P239" i="4"/>
  <c r="O239" i="4"/>
  <c r="N239" i="4"/>
  <c r="M239" i="4"/>
  <c r="L239" i="4"/>
  <c r="K239" i="4"/>
  <c r="J239" i="4"/>
  <c r="I239" i="4"/>
  <c r="H239" i="4"/>
  <c r="G239" i="4"/>
  <c r="F239" i="4"/>
  <c r="E239" i="4"/>
  <c r="D239" i="4"/>
  <c r="C239" i="4"/>
  <c r="B239" i="4"/>
  <c r="Q238" i="4"/>
  <c r="P238" i="4"/>
  <c r="O238" i="4"/>
  <c r="N238" i="4"/>
  <c r="M238" i="4"/>
  <c r="L238" i="4"/>
  <c r="K238" i="4"/>
  <c r="J238" i="4"/>
  <c r="I238" i="4"/>
  <c r="H238" i="4"/>
  <c r="G238" i="4"/>
  <c r="F238" i="4"/>
  <c r="E238" i="4"/>
  <c r="D238" i="4"/>
  <c r="C238" i="4"/>
  <c r="B238" i="4"/>
  <c r="Q237" i="4"/>
  <c r="P237" i="4"/>
  <c r="O237" i="4"/>
  <c r="N237" i="4"/>
  <c r="M237" i="4"/>
  <c r="L237" i="4"/>
  <c r="K237" i="4"/>
  <c r="J237" i="4"/>
  <c r="I237" i="4"/>
  <c r="H237" i="4"/>
  <c r="G237" i="4"/>
  <c r="F237" i="4"/>
  <c r="E237" i="4"/>
  <c r="D237" i="4"/>
  <c r="C237" i="4"/>
  <c r="B237" i="4"/>
  <c r="Q236" i="4"/>
  <c r="P236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C236" i="4"/>
  <c r="B236" i="4"/>
  <c r="Q235" i="4"/>
  <c r="P235" i="4"/>
  <c r="O235" i="4"/>
  <c r="N235" i="4"/>
  <c r="M235" i="4"/>
  <c r="L235" i="4"/>
  <c r="K235" i="4"/>
  <c r="J235" i="4"/>
  <c r="I235" i="4"/>
  <c r="H235" i="4"/>
  <c r="G235" i="4"/>
  <c r="F235" i="4"/>
  <c r="E235" i="4"/>
  <c r="D235" i="4"/>
  <c r="C235" i="4"/>
  <c r="B235" i="4"/>
  <c r="Q234" i="4"/>
  <c r="P234" i="4"/>
  <c r="O234" i="4"/>
  <c r="N234" i="4"/>
  <c r="M234" i="4"/>
  <c r="L234" i="4"/>
  <c r="K234" i="4"/>
  <c r="J234" i="4"/>
  <c r="I234" i="4"/>
  <c r="H234" i="4"/>
  <c r="G234" i="4"/>
  <c r="F234" i="4"/>
  <c r="E234" i="4"/>
  <c r="D234" i="4"/>
  <c r="C234" i="4"/>
  <c r="B234" i="4"/>
  <c r="Q233" i="4"/>
  <c r="P233" i="4"/>
  <c r="O233" i="4"/>
  <c r="N233" i="4"/>
  <c r="M233" i="4"/>
  <c r="L233" i="4"/>
  <c r="K233" i="4"/>
  <c r="J233" i="4"/>
  <c r="I233" i="4"/>
  <c r="H233" i="4"/>
  <c r="G233" i="4"/>
  <c r="F233" i="4"/>
  <c r="E233" i="4"/>
  <c r="D233" i="4"/>
  <c r="C233" i="4"/>
  <c r="B233" i="4"/>
  <c r="Q232" i="4"/>
  <c r="P232" i="4"/>
  <c r="O232" i="4"/>
  <c r="N232" i="4"/>
  <c r="M232" i="4"/>
  <c r="L232" i="4"/>
  <c r="K232" i="4"/>
  <c r="J232" i="4"/>
  <c r="I232" i="4"/>
  <c r="H232" i="4"/>
  <c r="G232" i="4"/>
  <c r="F232" i="4"/>
  <c r="E232" i="4"/>
  <c r="D232" i="4"/>
  <c r="C232" i="4"/>
  <c r="B232" i="4"/>
  <c r="Q231" i="4"/>
  <c r="P231" i="4"/>
  <c r="O231" i="4"/>
  <c r="N231" i="4"/>
  <c r="M231" i="4"/>
  <c r="L231" i="4"/>
  <c r="K231" i="4"/>
  <c r="J231" i="4"/>
  <c r="I231" i="4"/>
  <c r="H231" i="4"/>
  <c r="G231" i="4"/>
  <c r="F231" i="4"/>
  <c r="E231" i="4"/>
  <c r="D231" i="4"/>
  <c r="C231" i="4"/>
  <c r="B231" i="4"/>
  <c r="Q230" i="4"/>
  <c r="P230" i="4"/>
  <c r="O230" i="4"/>
  <c r="N230" i="4"/>
  <c r="M230" i="4"/>
  <c r="L230" i="4"/>
  <c r="K230" i="4"/>
  <c r="J230" i="4"/>
  <c r="I230" i="4"/>
  <c r="H230" i="4"/>
  <c r="G230" i="4"/>
  <c r="F230" i="4"/>
  <c r="E230" i="4"/>
  <c r="D230" i="4"/>
  <c r="C230" i="4"/>
  <c r="B230" i="4"/>
  <c r="Q229" i="4"/>
  <c r="P229" i="4"/>
  <c r="O229" i="4"/>
  <c r="N229" i="4"/>
  <c r="M229" i="4"/>
  <c r="L229" i="4"/>
  <c r="K229" i="4"/>
  <c r="J229" i="4"/>
  <c r="I229" i="4"/>
  <c r="H229" i="4"/>
  <c r="G229" i="4"/>
  <c r="F229" i="4"/>
  <c r="E229" i="4"/>
  <c r="D229" i="4"/>
  <c r="C229" i="4"/>
  <c r="B229" i="4"/>
  <c r="Q228" i="4"/>
  <c r="P228" i="4"/>
  <c r="O228" i="4"/>
  <c r="N228" i="4"/>
  <c r="M228" i="4"/>
  <c r="L228" i="4"/>
  <c r="K228" i="4"/>
  <c r="J228" i="4"/>
  <c r="I228" i="4"/>
  <c r="H228" i="4"/>
  <c r="G228" i="4"/>
  <c r="F228" i="4"/>
  <c r="E228" i="4"/>
  <c r="D228" i="4"/>
  <c r="C228" i="4"/>
  <c r="B228" i="4"/>
  <c r="Q227" i="4"/>
  <c r="P227" i="4"/>
  <c r="O227" i="4"/>
  <c r="N227" i="4"/>
  <c r="M227" i="4"/>
  <c r="L227" i="4"/>
  <c r="K227" i="4"/>
  <c r="J227" i="4"/>
  <c r="I227" i="4"/>
  <c r="H227" i="4"/>
  <c r="G227" i="4"/>
  <c r="F227" i="4"/>
  <c r="E227" i="4"/>
  <c r="D227" i="4"/>
  <c r="C227" i="4"/>
  <c r="B227" i="4"/>
  <c r="Q226" i="4"/>
  <c r="P226" i="4"/>
  <c r="O226" i="4"/>
  <c r="N226" i="4"/>
  <c r="M226" i="4"/>
  <c r="L226" i="4"/>
  <c r="K226" i="4"/>
  <c r="J226" i="4"/>
  <c r="I226" i="4"/>
  <c r="H226" i="4"/>
  <c r="G226" i="4"/>
  <c r="F226" i="4"/>
  <c r="E226" i="4"/>
  <c r="D226" i="4"/>
  <c r="C226" i="4"/>
  <c r="B226" i="4"/>
  <c r="Q225" i="4"/>
  <c r="P225" i="4"/>
  <c r="O225" i="4"/>
  <c r="N225" i="4"/>
  <c r="M225" i="4"/>
  <c r="L225" i="4"/>
  <c r="K225" i="4"/>
  <c r="J225" i="4"/>
  <c r="I225" i="4"/>
  <c r="H225" i="4"/>
  <c r="G225" i="4"/>
  <c r="F225" i="4"/>
  <c r="E225" i="4"/>
  <c r="D225" i="4"/>
  <c r="C225" i="4"/>
  <c r="B225" i="4"/>
  <c r="Q224" i="4"/>
  <c r="P224" i="4"/>
  <c r="O224" i="4"/>
  <c r="N224" i="4"/>
  <c r="M224" i="4"/>
  <c r="L224" i="4"/>
  <c r="K224" i="4"/>
  <c r="J224" i="4"/>
  <c r="I224" i="4"/>
  <c r="H224" i="4"/>
  <c r="G224" i="4"/>
  <c r="F224" i="4"/>
  <c r="E224" i="4"/>
  <c r="D224" i="4"/>
  <c r="C224" i="4"/>
  <c r="B224" i="4"/>
  <c r="Q223" i="4"/>
  <c r="P223" i="4"/>
  <c r="O223" i="4"/>
  <c r="N223" i="4"/>
  <c r="M223" i="4"/>
  <c r="L223" i="4"/>
  <c r="K223" i="4"/>
  <c r="J223" i="4"/>
  <c r="I223" i="4"/>
  <c r="H223" i="4"/>
  <c r="G223" i="4"/>
  <c r="F223" i="4"/>
  <c r="E223" i="4"/>
  <c r="D223" i="4"/>
  <c r="C223" i="4"/>
  <c r="B223" i="4"/>
  <c r="Q222" i="4"/>
  <c r="P222" i="4"/>
  <c r="O222" i="4"/>
  <c r="N222" i="4"/>
  <c r="M222" i="4"/>
  <c r="L222" i="4"/>
  <c r="K222" i="4"/>
  <c r="J222" i="4"/>
  <c r="I222" i="4"/>
  <c r="H222" i="4"/>
  <c r="G222" i="4"/>
  <c r="F222" i="4"/>
  <c r="E222" i="4"/>
  <c r="D222" i="4"/>
  <c r="C222" i="4"/>
  <c r="B222" i="4"/>
  <c r="Q221" i="4"/>
  <c r="P221" i="4"/>
  <c r="O221" i="4"/>
  <c r="N221" i="4"/>
  <c r="M221" i="4"/>
  <c r="L221" i="4"/>
  <c r="K221" i="4"/>
  <c r="J221" i="4"/>
  <c r="I221" i="4"/>
  <c r="H221" i="4"/>
  <c r="G221" i="4"/>
  <c r="F221" i="4"/>
  <c r="E221" i="4"/>
  <c r="D221" i="4"/>
  <c r="C221" i="4"/>
  <c r="B221" i="4"/>
  <c r="Q220" i="4"/>
  <c r="P220" i="4"/>
  <c r="O220" i="4"/>
  <c r="N220" i="4"/>
  <c r="M220" i="4"/>
  <c r="L220" i="4"/>
  <c r="K220" i="4"/>
  <c r="J220" i="4"/>
  <c r="I220" i="4"/>
  <c r="H220" i="4"/>
  <c r="G220" i="4"/>
  <c r="F220" i="4"/>
  <c r="E220" i="4"/>
  <c r="D220" i="4"/>
  <c r="C220" i="4"/>
  <c r="B220" i="4"/>
  <c r="Q219" i="4"/>
  <c r="P219" i="4"/>
  <c r="O219" i="4"/>
  <c r="N219" i="4"/>
  <c r="M219" i="4"/>
  <c r="L219" i="4"/>
  <c r="K219" i="4"/>
  <c r="J219" i="4"/>
  <c r="I219" i="4"/>
  <c r="H219" i="4"/>
  <c r="G219" i="4"/>
  <c r="F219" i="4"/>
  <c r="E219" i="4"/>
  <c r="D219" i="4"/>
  <c r="C219" i="4"/>
  <c r="B219" i="4"/>
  <c r="Q218" i="4"/>
  <c r="P218" i="4"/>
  <c r="O218" i="4"/>
  <c r="N218" i="4"/>
  <c r="M218" i="4"/>
  <c r="L218" i="4"/>
  <c r="K218" i="4"/>
  <c r="J218" i="4"/>
  <c r="I218" i="4"/>
  <c r="H218" i="4"/>
  <c r="G218" i="4"/>
  <c r="F218" i="4"/>
  <c r="E218" i="4"/>
  <c r="D218" i="4"/>
  <c r="C218" i="4"/>
  <c r="B218" i="4"/>
  <c r="Q217" i="4"/>
  <c r="P217" i="4"/>
  <c r="O217" i="4"/>
  <c r="N217" i="4"/>
  <c r="M217" i="4"/>
  <c r="L217" i="4"/>
  <c r="K217" i="4"/>
  <c r="J217" i="4"/>
  <c r="I217" i="4"/>
  <c r="H217" i="4"/>
  <c r="G217" i="4"/>
  <c r="F217" i="4"/>
  <c r="E217" i="4"/>
  <c r="D217" i="4"/>
  <c r="C217" i="4"/>
  <c r="B217" i="4"/>
  <c r="Q216" i="4"/>
  <c r="P216" i="4"/>
  <c r="O216" i="4"/>
  <c r="N216" i="4"/>
  <c r="M216" i="4"/>
  <c r="L216" i="4"/>
  <c r="K216" i="4"/>
  <c r="J216" i="4"/>
  <c r="I216" i="4"/>
  <c r="H216" i="4"/>
  <c r="G216" i="4"/>
  <c r="F216" i="4"/>
  <c r="E216" i="4"/>
  <c r="D216" i="4"/>
  <c r="C216" i="4"/>
  <c r="B216" i="4"/>
  <c r="Q215" i="4"/>
  <c r="P215" i="4"/>
  <c r="O215" i="4"/>
  <c r="N215" i="4"/>
  <c r="M215" i="4"/>
  <c r="L215" i="4"/>
  <c r="K215" i="4"/>
  <c r="J215" i="4"/>
  <c r="I215" i="4"/>
  <c r="H215" i="4"/>
  <c r="G215" i="4"/>
  <c r="F215" i="4"/>
  <c r="E215" i="4"/>
  <c r="D215" i="4"/>
  <c r="C215" i="4"/>
  <c r="B215" i="4"/>
  <c r="Q214" i="4"/>
  <c r="P214" i="4"/>
  <c r="O214" i="4"/>
  <c r="N214" i="4"/>
  <c r="M214" i="4"/>
  <c r="L214" i="4"/>
  <c r="K214" i="4"/>
  <c r="J214" i="4"/>
  <c r="I214" i="4"/>
  <c r="H214" i="4"/>
  <c r="G214" i="4"/>
  <c r="F214" i="4"/>
  <c r="E214" i="4"/>
  <c r="D214" i="4"/>
  <c r="C214" i="4"/>
  <c r="B214" i="4"/>
  <c r="Q213" i="4"/>
  <c r="P213" i="4"/>
  <c r="O213" i="4"/>
  <c r="N213" i="4"/>
  <c r="M213" i="4"/>
  <c r="L213" i="4"/>
  <c r="K213" i="4"/>
  <c r="J213" i="4"/>
  <c r="I213" i="4"/>
  <c r="H213" i="4"/>
  <c r="G213" i="4"/>
  <c r="F213" i="4"/>
  <c r="E213" i="4"/>
  <c r="D213" i="4"/>
  <c r="C213" i="4"/>
  <c r="B213" i="4"/>
  <c r="Q212" i="4"/>
  <c r="P212" i="4"/>
  <c r="O212" i="4"/>
  <c r="N212" i="4"/>
  <c r="M212" i="4"/>
  <c r="L212" i="4"/>
  <c r="K212" i="4"/>
  <c r="J212" i="4"/>
  <c r="I212" i="4"/>
  <c r="H212" i="4"/>
  <c r="G212" i="4"/>
  <c r="F212" i="4"/>
  <c r="E212" i="4"/>
  <c r="D212" i="4"/>
  <c r="C212" i="4"/>
  <c r="B212" i="4"/>
  <c r="Q211" i="4"/>
  <c r="P211" i="4"/>
  <c r="O211" i="4"/>
  <c r="N211" i="4"/>
  <c r="M211" i="4"/>
  <c r="L211" i="4"/>
  <c r="K211" i="4"/>
  <c r="J211" i="4"/>
  <c r="I211" i="4"/>
  <c r="H211" i="4"/>
  <c r="G211" i="4"/>
  <c r="F211" i="4"/>
  <c r="E211" i="4"/>
  <c r="D211" i="4"/>
  <c r="C211" i="4"/>
  <c r="B211" i="4"/>
  <c r="Q210" i="4"/>
  <c r="P210" i="4"/>
  <c r="O210" i="4"/>
  <c r="N210" i="4"/>
  <c r="M210" i="4"/>
  <c r="L210" i="4"/>
  <c r="K210" i="4"/>
  <c r="J210" i="4"/>
  <c r="I210" i="4"/>
  <c r="H210" i="4"/>
  <c r="G210" i="4"/>
  <c r="F210" i="4"/>
  <c r="E210" i="4"/>
  <c r="D210" i="4"/>
  <c r="C210" i="4"/>
  <c r="B210" i="4"/>
  <c r="Q209" i="4"/>
  <c r="P209" i="4"/>
  <c r="O209" i="4"/>
  <c r="N209" i="4"/>
  <c r="M209" i="4"/>
  <c r="L209" i="4"/>
  <c r="K209" i="4"/>
  <c r="J209" i="4"/>
  <c r="I209" i="4"/>
  <c r="H209" i="4"/>
  <c r="G209" i="4"/>
  <c r="F209" i="4"/>
  <c r="E209" i="4"/>
  <c r="D209" i="4"/>
  <c r="C209" i="4"/>
  <c r="B209" i="4"/>
  <c r="Q208" i="4"/>
  <c r="P208" i="4"/>
  <c r="O208" i="4"/>
  <c r="N208" i="4"/>
  <c r="M208" i="4"/>
  <c r="L208" i="4"/>
  <c r="K208" i="4"/>
  <c r="J208" i="4"/>
  <c r="I208" i="4"/>
  <c r="H208" i="4"/>
  <c r="G208" i="4"/>
  <c r="F208" i="4"/>
  <c r="E208" i="4"/>
  <c r="D208" i="4"/>
  <c r="C208" i="4"/>
  <c r="B208" i="4"/>
  <c r="Q207" i="4"/>
  <c r="P207" i="4"/>
  <c r="O207" i="4"/>
  <c r="N207" i="4"/>
  <c r="M207" i="4"/>
  <c r="L207" i="4"/>
  <c r="K207" i="4"/>
  <c r="J207" i="4"/>
  <c r="I207" i="4"/>
  <c r="H207" i="4"/>
  <c r="G207" i="4"/>
  <c r="F207" i="4"/>
  <c r="E207" i="4"/>
  <c r="D207" i="4"/>
  <c r="C207" i="4"/>
  <c r="B207" i="4"/>
  <c r="Q206" i="4"/>
  <c r="P206" i="4"/>
  <c r="O206" i="4"/>
  <c r="N206" i="4"/>
  <c r="M206" i="4"/>
  <c r="L206" i="4"/>
  <c r="K206" i="4"/>
  <c r="J206" i="4"/>
  <c r="I206" i="4"/>
  <c r="H206" i="4"/>
  <c r="G206" i="4"/>
  <c r="F206" i="4"/>
  <c r="E206" i="4"/>
  <c r="D206" i="4"/>
  <c r="C206" i="4"/>
  <c r="B206" i="4"/>
  <c r="Q205" i="4"/>
  <c r="P205" i="4"/>
  <c r="O205" i="4"/>
  <c r="N205" i="4"/>
  <c r="M205" i="4"/>
  <c r="L205" i="4"/>
  <c r="K205" i="4"/>
  <c r="J205" i="4"/>
  <c r="I205" i="4"/>
  <c r="H205" i="4"/>
  <c r="G205" i="4"/>
  <c r="F205" i="4"/>
  <c r="E205" i="4"/>
  <c r="D205" i="4"/>
  <c r="C205" i="4"/>
  <c r="B205" i="4"/>
  <c r="Q204" i="4"/>
  <c r="P204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C204" i="4"/>
  <c r="B204" i="4"/>
  <c r="Q203" i="4"/>
  <c r="P203" i="4"/>
  <c r="O203" i="4"/>
  <c r="N203" i="4"/>
  <c r="M203" i="4"/>
  <c r="L203" i="4"/>
  <c r="K203" i="4"/>
  <c r="J203" i="4"/>
  <c r="I203" i="4"/>
  <c r="H203" i="4"/>
  <c r="G203" i="4"/>
  <c r="F203" i="4"/>
  <c r="E203" i="4"/>
  <c r="D203" i="4"/>
  <c r="C203" i="4"/>
  <c r="B203" i="4"/>
  <c r="Q202" i="4"/>
  <c r="P202" i="4"/>
  <c r="O202" i="4"/>
  <c r="N202" i="4"/>
  <c r="M202" i="4"/>
  <c r="L202" i="4"/>
  <c r="K202" i="4"/>
  <c r="J202" i="4"/>
  <c r="I202" i="4"/>
  <c r="H202" i="4"/>
  <c r="G202" i="4"/>
  <c r="F202" i="4"/>
  <c r="E202" i="4"/>
  <c r="D202" i="4"/>
  <c r="C202" i="4"/>
  <c r="B202" i="4"/>
  <c r="Q201" i="4"/>
  <c r="P201" i="4"/>
  <c r="O201" i="4"/>
  <c r="N201" i="4"/>
  <c r="M201" i="4"/>
  <c r="L201" i="4"/>
  <c r="K201" i="4"/>
  <c r="J201" i="4"/>
  <c r="I201" i="4"/>
  <c r="H201" i="4"/>
  <c r="G201" i="4"/>
  <c r="F201" i="4"/>
  <c r="E201" i="4"/>
  <c r="D201" i="4"/>
  <c r="C201" i="4"/>
  <c r="B201" i="4"/>
  <c r="Q200" i="4"/>
  <c r="P200" i="4"/>
  <c r="O200" i="4"/>
  <c r="N200" i="4"/>
  <c r="M200" i="4"/>
  <c r="L200" i="4"/>
  <c r="K200" i="4"/>
  <c r="J200" i="4"/>
  <c r="I200" i="4"/>
  <c r="H200" i="4"/>
  <c r="G200" i="4"/>
  <c r="F200" i="4"/>
  <c r="E200" i="4"/>
  <c r="D200" i="4"/>
  <c r="C200" i="4"/>
  <c r="B200" i="4"/>
  <c r="Q199" i="4"/>
  <c r="P199" i="4"/>
  <c r="O199" i="4"/>
  <c r="N199" i="4"/>
  <c r="M199" i="4"/>
  <c r="L199" i="4"/>
  <c r="K199" i="4"/>
  <c r="J199" i="4"/>
  <c r="I199" i="4"/>
  <c r="H199" i="4"/>
  <c r="G199" i="4"/>
  <c r="F199" i="4"/>
  <c r="E199" i="4"/>
  <c r="D199" i="4"/>
  <c r="C199" i="4"/>
  <c r="B199" i="4"/>
  <c r="Q198" i="4"/>
  <c r="P198" i="4"/>
  <c r="O198" i="4"/>
  <c r="N198" i="4"/>
  <c r="M198" i="4"/>
  <c r="L198" i="4"/>
  <c r="K198" i="4"/>
  <c r="J198" i="4"/>
  <c r="I198" i="4"/>
  <c r="H198" i="4"/>
  <c r="G198" i="4"/>
  <c r="F198" i="4"/>
  <c r="E198" i="4"/>
  <c r="D198" i="4"/>
  <c r="C198" i="4"/>
  <c r="B198" i="4"/>
  <c r="Q197" i="4"/>
  <c r="P197" i="4"/>
  <c r="O197" i="4"/>
  <c r="N197" i="4"/>
  <c r="M197" i="4"/>
  <c r="L197" i="4"/>
  <c r="K197" i="4"/>
  <c r="J197" i="4"/>
  <c r="I197" i="4"/>
  <c r="H197" i="4"/>
  <c r="G197" i="4"/>
  <c r="F197" i="4"/>
  <c r="E197" i="4"/>
  <c r="D197" i="4"/>
  <c r="C197" i="4"/>
  <c r="B197" i="4"/>
  <c r="Q196" i="4"/>
  <c r="P196" i="4"/>
  <c r="O196" i="4"/>
  <c r="N196" i="4"/>
  <c r="M196" i="4"/>
  <c r="L196" i="4"/>
  <c r="K196" i="4"/>
  <c r="J196" i="4"/>
  <c r="I196" i="4"/>
  <c r="H196" i="4"/>
  <c r="G196" i="4"/>
  <c r="F196" i="4"/>
  <c r="E196" i="4"/>
  <c r="D196" i="4"/>
  <c r="C196" i="4"/>
  <c r="B196" i="4"/>
  <c r="Q195" i="4"/>
  <c r="P195" i="4"/>
  <c r="O195" i="4"/>
  <c r="N195" i="4"/>
  <c r="M195" i="4"/>
  <c r="L195" i="4"/>
  <c r="K195" i="4"/>
  <c r="J195" i="4"/>
  <c r="I195" i="4"/>
  <c r="H195" i="4"/>
  <c r="G195" i="4"/>
  <c r="F195" i="4"/>
  <c r="E195" i="4"/>
  <c r="D195" i="4"/>
  <c r="C195" i="4"/>
  <c r="B195" i="4"/>
  <c r="Q194" i="4"/>
  <c r="P194" i="4"/>
  <c r="O194" i="4"/>
  <c r="N194" i="4"/>
  <c r="M194" i="4"/>
  <c r="L194" i="4"/>
  <c r="K194" i="4"/>
  <c r="J194" i="4"/>
  <c r="I194" i="4"/>
  <c r="H194" i="4"/>
  <c r="G194" i="4"/>
  <c r="F194" i="4"/>
  <c r="E194" i="4"/>
  <c r="D194" i="4"/>
  <c r="C194" i="4"/>
  <c r="B194" i="4"/>
  <c r="Q193" i="4"/>
  <c r="P193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C193" i="4"/>
  <c r="B193" i="4"/>
  <c r="Q192" i="4"/>
  <c r="P192" i="4"/>
  <c r="O192" i="4"/>
  <c r="N192" i="4"/>
  <c r="M192" i="4"/>
  <c r="L192" i="4"/>
  <c r="K192" i="4"/>
  <c r="J192" i="4"/>
  <c r="I192" i="4"/>
  <c r="H192" i="4"/>
  <c r="G192" i="4"/>
  <c r="F192" i="4"/>
  <c r="E192" i="4"/>
  <c r="D192" i="4"/>
  <c r="C192" i="4"/>
  <c r="B192" i="4"/>
  <c r="Q191" i="4"/>
  <c r="P191" i="4"/>
  <c r="O191" i="4"/>
  <c r="N191" i="4"/>
  <c r="M191" i="4"/>
  <c r="L191" i="4"/>
  <c r="K191" i="4"/>
  <c r="J191" i="4"/>
  <c r="I191" i="4"/>
  <c r="H191" i="4"/>
  <c r="G191" i="4"/>
  <c r="F191" i="4"/>
  <c r="E191" i="4"/>
  <c r="D191" i="4"/>
  <c r="C191" i="4"/>
  <c r="B191" i="4"/>
  <c r="Q190" i="4"/>
  <c r="P190" i="4"/>
  <c r="O190" i="4"/>
  <c r="N190" i="4"/>
  <c r="M190" i="4"/>
  <c r="L190" i="4"/>
  <c r="K190" i="4"/>
  <c r="J190" i="4"/>
  <c r="I190" i="4"/>
  <c r="H190" i="4"/>
  <c r="G190" i="4"/>
  <c r="F190" i="4"/>
  <c r="E190" i="4"/>
  <c r="D190" i="4"/>
  <c r="C190" i="4"/>
  <c r="B190" i="4"/>
  <c r="Q189" i="4"/>
  <c r="P189" i="4"/>
  <c r="O189" i="4"/>
  <c r="N189" i="4"/>
  <c r="M189" i="4"/>
  <c r="L189" i="4"/>
  <c r="K189" i="4"/>
  <c r="J189" i="4"/>
  <c r="I189" i="4"/>
  <c r="H189" i="4"/>
  <c r="G189" i="4"/>
  <c r="F189" i="4"/>
  <c r="E189" i="4"/>
  <c r="D189" i="4"/>
  <c r="C189" i="4"/>
  <c r="B189" i="4"/>
  <c r="Q188" i="4"/>
  <c r="P188" i="4"/>
  <c r="O188" i="4"/>
  <c r="N188" i="4"/>
  <c r="M188" i="4"/>
  <c r="L188" i="4"/>
  <c r="K188" i="4"/>
  <c r="J188" i="4"/>
  <c r="I188" i="4"/>
  <c r="H188" i="4"/>
  <c r="G188" i="4"/>
  <c r="F188" i="4"/>
  <c r="E188" i="4"/>
  <c r="D188" i="4"/>
  <c r="C188" i="4"/>
  <c r="B188" i="4"/>
  <c r="Q187" i="4"/>
  <c r="P187" i="4"/>
  <c r="O187" i="4"/>
  <c r="N187" i="4"/>
  <c r="M187" i="4"/>
  <c r="L187" i="4"/>
  <c r="K187" i="4"/>
  <c r="J187" i="4"/>
  <c r="I187" i="4"/>
  <c r="H187" i="4"/>
  <c r="G187" i="4"/>
  <c r="F187" i="4"/>
  <c r="E187" i="4"/>
  <c r="D187" i="4"/>
  <c r="C187" i="4"/>
  <c r="B187" i="4"/>
  <c r="Q186" i="4"/>
  <c r="P186" i="4"/>
  <c r="O186" i="4"/>
  <c r="N186" i="4"/>
  <c r="M186" i="4"/>
  <c r="L186" i="4"/>
  <c r="K186" i="4"/>
  <c r="J186" i="4"/>
  <c r="I186" i="4"/>
  <c r="H186" i="4"/>
  <c r="G186" i="4"/>
  <c r="F186" i="4"/>
  <c r="E186" i="4"/>
  <c r="D186" i="4"/>
  <c r="C186" i="4"/>
  <c r="B186" i="4"/>
  <c r="Q185" i="4"/>
  <c r="P185" i="4"/>
  <c r="O185" i="4"/>
  <c r="N185" i="4"/>
  <c r="M185" i="4"/>
  <c r="L185" i="4"/>
  <c r="K185" i="4"/>
  <c r="J185" i="4"/>
  <c r="I185" i="4"/>
  <c r="H185" i="4"/>
  <c r="G185" i="4"/>
  <c r="F185" i="4"/>
  <c r="E185" i="4"/>
  <c r="D185" i="4"/>
  <c r="C185" i="4"/>
  <c r="B185" i="4"/>
  <c r="Q184" i="4"/>
  <c r="P184" i="4"/>
  <c r="O184" i="4"/>
  <c r="N184" i="4"/>
  <c r="M184" i="4"/>
  <c r="L184" i="4"/>
  <c r="K184" i="4"/>
  <c r="J184" i="4"/>
  <c r="I184" i="4"/>
  <c r="H184" i="4"/>
  <c r="G184" i="4"/>
  <c r="F184" i="4"/>
  <c r="E184" i="4"/>
  <c r="D184" i="4"/>
  <c r="C184" i="4"/>
  <c r="B184" i="4"/>
  <c r="Q183" i="4"/>
  <c r="P183" i="4"/>
  <c r="O183" i="4"/>
  <c r="N183" i="4"/>
  <c r="M183" i="4"/>
  <c r="L183" i="4"/>
  <c r="K183" i="4"/>
  <c r="J183" i="4"/>
  <c r="I183" i="4"/>
  <c r="H183" i="4"/>
  <c r="G183" i="4"/>
  <c r="F183" i="4"/>
  <c r="E183" i="4"/>
  <c r="D183" i="4"/>
  <c r="C183" i="4"/>
  <c r="B183" i="4"/>
  <c r="Q182" i="4"/>
  <c r="P182" i="4"/>
  <c r="O182" i="4"/>
  <c r="N182" i="4"/>
  <c r="M182" i="4"/>
  <c r="L182" i="4"/>
  <c r="K182" i="4"/>
  <c r="J182" i="4"/>
  <c r="I182" i="4"/>
  <c r="H182" i="4"/>
  <c r="G182" i="4"/>
  <c r="F182" i="4"/>
  <c r="E182" i="4"/>
  <c r="D182" i="4"/>
  <c r="C182" i="4"/>
  <c r="B182" i="4"/>
  <c r="Q181" i="4"/>
  <c r="P181" i="4"/>
  <c r="O181" i="4"/>
  <c r="N181" i="4"/>
  <c r="M181" i="4"/>
  <c r="L181" i="4"/>
  <c r="K181" i="4"/>
  <c r="J181" i="4"/>
  <c r="I181" i="4"/>
  <c r="H181" i="4"/>
  <c r="G181" i="4"/>
  <c r="F181" i="4"/>
  <c r="E181" i="4"/>
  <c r="D181" i="4"/>
  <c r="C181" i="4"/>
  <c r="B181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B179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B175" i="4"/>
  <c r="Q174" i="4"/>
  <c r="P174" i="4"/>
  <c r="O174" i="4"/>
  <c r="N174" i="4"/>
  <c r="M174" i="4"/>
  <c r="L174" i="4"/>
  <c r="K174" i="4"/>
  <c r="J174" i="4"/>
  <c r="I174" i="4"/>
  <c r="H174" i="4"/>
  <c r="G174" i="4"/>
  <c r="F174" i="4"/>
  <c r="E174" i="4"/>
  <c r="D174" i="4"/>
  <c r="C174" i="4"/>
  <c r="B174" i="4"/>
  <c r="Q173" i="4"/>
  <c r="P173" i="4"/>
  <c r="O173" i="4"/>
  <c r="N173" i="4"/>
  <c r="M173" i="4"/>
  <c r="L173" i="4"/>
  <c r="K173" i="4"/>
  <c r="J173" i="4"/>
  <c r="I173" i="4"/>
  <c r="H173" i="4"/>
  <c r="G173" i="4"/>
  <c r="F173" i="4"/>
  <c r="E173" i="4"/>
  <c r="D173" i="4"/>
  <c r="C173" i="4"/>
  <c r="B173" i="4"/>
  <c r="Q172" i="4"/>
  <c r="P172" i="4"/>
  <c r="O172" i="4"/>
  <c r="N172" i="4"/>
  <c r="M172" i="4"/>
  <c r="L172" i="4"/>
  <c r="K172" i="4"/>
  <c r="J172" i="4"/>
  <c r="I172" i="4"/>
  <c r="H172" i="4"/>
  <c r="G172" i="4"/>
  <c r="F172" i="4"/>
  <c r="E172" i="4"/>
  <c r="D172" i="4"/>
  <c r="C172" i="4"/>
  <c r="B172" i="4"/>
  <c r="Q171" i="4"/>
  <c r="P171" i="4"/>
  <c r="O171" i="4"/>
  <c r="N171" i="4"/>
  <c r="M171" i="4"/>
  <c r="L171" i="4"/>
  <c r="K171" i="4"/>
  <c r="J171" i="4"/>
  <c r="I171" i="4"/>
  <c r="H171" i="4"/>
  <c r="G171" i="4"/>
  <c r="F171" i="4"/>
  <c r="E171" i="4"/>
  <c r="D171" i="4"/>
  <c r="C171" i="4"/>
  <c r="B171" i="4"/>
  <c r="Q170" i="4"/>
  <c r="P170" i="4"/>
  <c r="O170" i="4"/>
  <c r="N170" i="4"/>
  <c r="M170" i="4"/>
  <c r="L170" i="4"/>
  <c r="K170" i="4"/>
  <c r="J170" i="4"/>
  <c r="I170" i="4"/>
  <c r="H170" i="4"/>
  <c r="G170" i="4"/>
  <c r="F170" i="4"/>
  <c r="E170" i="4"/>
  <c r="D170" i="4"/>
  <c r="C170" i="4"/>
  <c r="B170" i="4"/>
  <c r="Q169" i="4"/>
  <c r="P169" i="4"/>
  <c r="O169" i="4"/>
  <c r="N169" i="4"/>
  <c r="M169" i="4"/>
  <c r="L169" i="4"/>
  <c r="K169" i="4"/>
  <c r="J169" i="4"/>
  <c r="I169" i="4"/>
  <c r="H169" i="4"/>
  <c r="G169" i="4"/>
  <c r="F169" i="4"/>
  <c r="E169" i="4"/>
  <c r="D169" i="4"/>
  <c r="C169" i="4"/>
  <c r="B169" i="4"/>
  <c r="Q168" i="4"/>
  <c r="P168" i="4"/>
  <c r="O168" i="4"/>
  <c r="N168" i="4"/>
  <c r="M168" i="4"/>
  <c r="L168" i="4"/>
  <c r="K168" i="4"/>
  <c r="J168" i="4"/>
  <c r="I168" i="4"/>
  <c r="H168" i="4"/>
  <c r="G168" i="4"/>
  <c r="F168" i="4"/>
  <c r="E168" i="4"/>
  <c r="D168" i="4"/>
  <c r="C168" i="4"/>
  <c r="B168" i="4"/>
  <c r="Q167" i="4"/>
  <c r="P167" i="4"/>
  <c r="O167" i="4"/>
  <c r="N167" i="4"/>
  <c r="M167" i="4"/>
  <c r="L167" i="4"/>
  <c r="K167" i="4"/>
  <c r="J167" i="4"/>
  <c r="I167" i="4"/>
  <c r="H167" i="4"/>
  <c r="G167" i="4"/>
  <c r="F167" i="4"/>
  <c r="E167" i="4"/>
  <c r="D167" i="4"/>
  <c r="C167" i="4"/>
  <c r="B167" i="4"/>
  <c r="Q166" i="4"/>
  <c r="P166" i="4"/>
  <c r="O166" i="4"/>
  <c r="N166" i="4"/>
  <c r="M166" i="4"/>
  <c r="L166" i="4"/>
  <c r="K166" i="4"/>
  <c r="J166" i="4"/>
  <c r="I166" i="4"/>
  <c r="H166" i="4"/>
  <c r="G166" i="4"/>
  <c r="F166" i="4"/>
  <c r="E166" i="4"/>
  <c r="D166" i="4"/>
  <c r="C166" i="4"/>
  <c r="B166" i="4"/>
  <c r="Q165" i="4"/>
  <c r="P165" i="4"/>
  <c r="O165" i="4"/>
  <c r="N165" i="4"/>
  <c r="M165" i="4"/>
  <c r="L165" i="4"/>
  <c r="K165" i="4"/>
  <c r="J165" i="4"/>
  <c r="I165" i="4"/>
  <c r="H165" i="4"/>
  <c r="G165" i="4"/>
  <c r="F165" i="4"/>
  <c r="E165" i="4"/>
  <c r="D165" i="4"/>
  <c r="C165" i="4"/>
  <c r="B165" i="4"/>
  <c r="Q164" i="4"/>
  <c r="P164" i="4"/>
  <c r="O164" i="4"/>
  <c r="N164" i="4"/>
  <c r="M164" i="4"/>
  <c r="L164" i="4"/>
  <c r="K164" i="4"/>
  <c r="J164" i="4"/>
  <c r="I164" i="4"/>
  <c r="H164" i="4"/>
  <c r="G164" i="4"/>
  <c r="F164" i="4"/>
  <c r="E164" i="4"/>
  <c r="D164" i="4"/>
  <c r="C164" i="4"/>
  <c r="B164" i="4"/>
  <c r="Q163" i="4"/>
  <c r="P163" i="4"/>
  <c r="O163" i="4"/>
  <c r="N163" i="4"/>
  <c r="M163" i="4"/>
  <c r="L163" i="4"/>
  <c r="K163" i="4"/>
  <c r="J163" i="4"/>
  <c r="I163" i="4"/>
  <c r="H163" i="4"/>
  <c r="G163" i="4"/>
  <c r="F163" i="4"/>
  <c r="E163" i="4"/>
  <c r="D163" i="4"/>
  <c r="C163" i="4"/>
  <c r="B163" i="4"/>
  <c r="Q162" i="4"/>
  <c r="P162" i="4"/>
  <c r="O162" i="4"/>
  <c r="N162" i="4"/>
  <c r="M162" i="4"/>
  <c r="L162" i="4"/>
  <c r="K162" i="4"/>
  <c r="J162" i="4"/>
  <c r="I162" i="4"/>
  <c r="H162" i="4"/>
  <c r="G162" i="4"/>
  <c r="F162" i="4"/>
  <c r="E162" i="4"/>
  <c r="D162" i="4"/>
  <c r="C162" i="4"/>
  <c r="B162" i="4"/>
  <c r="Q161" i="4"/>
  <c r="P161" i="4"/>
  <c r="O161" i="4"/>
  <c r="N161" i="4"/>
  <c r="M161" i="4"/>
  <c r="L161" i="4"/>
  <c r="K161" i="4"/>
  <c r="J161" i="4"/>
  <c r="I161" i="4"/>
  <c r="H161" i="4"/>
  <c r="G161" i="4"/>
  <c r="F161" i="4"/>
  <c r="E161" i="4"/>
  <c r="D161" i="4"/>
  <c r="C161" i="4"/>
  <c r="B161" i="4"/>
  <c r="Q160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D160" i="4"/>
  <c r="C160" i="4"/>
  <c r="B160" i="4"/>
  <c r="Q159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D159" i="4"/>
  <c r="C159" i="4"/>
  <c r="B159" i="4"/>
  <c r="Q158" i="4"/>
  <c r="P158" i="4"/>
  <c r="O158" i="4"/>
  <c r="N158" i="4"/>
  <c r="M158" i="4"/>
  <c r="L158" i="4"/>
  <c r="K158" i="4"/>
  <c r="J158" i="4"/>
  <c r="I158" i="4"/>
  <c r="H158" i="4"/>
  <c r="G158" i="4"/>
  <c r="F158" i="4"/>
  <c r="E158" i="4"/>
  <c r="D158" i="4"/>
  <c r="C158" i="4"/>
  <c r="B158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C157" i="4"/>
  <c r="B157" i="4"/>
  <c r="Q156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C156" i="4"/>
  <c r="B156" i="4"/>
  <c r="Q155" i="4"/>
  <c r="P155" i="4"/>
  <c r="O155" i="4"/>
  <c r="N155" i="4"/>
  <c r="M155" i="4"/>
  <c r="L155" i="4"/>
  <c r="K155" i="4"/>
  <c r="J155" i="4"/>
  <c r="I155" i="4"/>
  <c r="H155" i="4"/>
  <c r="G155" i="4"/>
  <c r="F155" i="4"/>
  <c r="E155" i="4"/>
  <c r="D155" i="4"/>
  <c r="C155" i="4"/>
  <c r="B155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C154" i="4"/>
  <c r="B154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B153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B152" i="4"/>
  <c r="Q151" i="4"/>
  <c r="P151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B151" i="4"/>
  <c r="Q150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B150" i="4"/>
  <c r="Q149" i="4"/>
  <c r="P149" i="4"/>
  <c r="O149" i="4"/>
  <c r="N149" i="4"/>
  <c r="M149" i="4"/>
  <c r="L149" i="4"/>
  <c r="K149" i="4"/>
  <c r="J149" i="4"/>
  <c r="I149" i="4"/>
  <c r="H149" i="4"/>
  <c r="G149" i="4"/>
  <c r="F149" i="4"/>
  <c r="E149" i="4"/>
  <c r="D149" i="4"/>
  <c r="C149" i="4"/>
  <c r="B149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B148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B147" i="4"/>
  <c r="Q146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B146" i="4"/>
  <c r="Q145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B145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B144" i="4"/>
  <c r="Q143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B143" i="4"/>
  <c r="Q142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B142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B141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B140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B139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B138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B137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B136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B135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B134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B133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B132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B131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B130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B129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B128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B127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B116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B115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B114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B113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B112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B111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B110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B109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B108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B107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B106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B105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B103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B102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B101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B100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C99" i="4"/>
  <c r="B99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B98" i="4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D97" i="4"/>
  <c r="C97" i="4"/>
  <c r="B97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C96" i="4"/>
  <c r="B96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B95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C93" i="4"/>
  <c r="B93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B92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B91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B90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C89" i="4"/>
  <c r="B89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B88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B87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B86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B85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B84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B83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B82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B81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Q601" i="3"/>
  <c r="P601" i="3"/>
  <c r="O601" i="3"/>
  <c r="N601" i="3"/>
  <c r="M601" i="3"/>
  <c r="L601" i="3"/>
  <c r="K601" i="3"/>
  <c r="J601" i="3"/>
  <c r="I601" i="3"/>
  <c r="H601" i="3"/>
  <c r="G601" i="3"/>
  <c r="F601" i="3"/>
  <c r="E601" i="3"/>
  <c r="D601" i="3"/>
  <c r="C601" i="3"/>
  <c r="B601" i="3"/>
  <c r="Q600" i="3"/>
  <c r="P600" i="3"/>
  <c r="O600" i="3"/>
  <c r="N600" i="3"/>
  <c r="M600" i="3"/>
  <c r="L600" i="3"/>
  <c r="K600" i="3"/>
  <c r="J600" i="3"/>
  <c r="I600" i="3"/>
  <c r="H600" i="3"/>
  <c r="G600" i="3"/>
  <c r="F600" i="3"/>
  <c r="E600" i="3"/>
  <c r="D600" i="3"/>
  <c r="C600" i="3"/>
  <c r="B600" i="3"/>
  <c r="Q599" i="3"/>
  <c r="P599" i="3"/>
  <c r="O599" i="3"/>
  <c r="N599" i="3"/>
  <c r="M599" i="3"/>
  <c r="L599" i="3"/>
  <c r="K599" i="3"/>
  <c r="J599" i="3"/>
  <c r="I599" i="3"/>
  <c r="H599" i="3"/>
  <c r="G599" i="3"/>
  <c r="F599" i="3"/>
  <c r="E599" i="3"/>
  <c r="D599" i="3"/>
  <c r="C599" i="3"/>
  <c r="B599" i="3"/>
  <c r="Q598" i="3"/>
  <c r="P598" i="3"/>
  <c r="O598" i="3"/>
  <c r="N598" i="3"/>
  <c r="M598" i="3"/>
  <c r="L598" i="3"/>
  <c r="K598" i="3"/>
  <c r="J598" i="3"/>
  <c r="I598" i="3"/>
  <c r="H598" i="3"/>
  <c r="G598" i="3"/>
  <c r="F598" i="3"/>
  <c r="E598" i="3"/>
  <c r="D598" i="3"/>
  <c r="C598" i="3"/>
  <c r="B598" i="3"/>
  <c r="Q597" i="3"/>
  <c r="P597" i="3"/>
  <c r="O597" i="3"/>
  <c r="N597" i="3"/>
  <c r="M597" i="3"/>
  <c r="L597" i="3"/>
  <c r="K597" i="3"/>
  <c r="J597" i="3"/>
  <c r="I597" i="3"/>
  <c r="H597" i="3"/>
  <c r="G597" i="3"/>
  <c r="F597" i="3"/>
  <c r="E597" i="3"/>
  <c r="D597" i="3"/>
  <c r="C597" i="3"/>
  <c r="B597" i="3"/>
  <c r="Q596" i="3"/>
  <c r="P596" i="3"/>
  <c r="O596" i="3"/>
  <c r="N596" i="3"/>
  <c r="M596" i="3"/>
  <c r="L596" i="3"/>
  <c r="K596" i="3"/>
  <c r="J596" i="3"/>
  <c r="I596" i="3"/>
  <c r="H596" i="3"/>
  <c r="G596" i="3"/>
  <c r="F596" i="3"/>
  <c r="E596" i="3"/>
  <c r="D596" i="3"/>
  <c r="C596" i="3"/>
  <c r="B596" i="3"/>
  <c r="Q595" i="3"/>
  <c r="P595" i="3"/>
  <c r="O595" i="3"/>
  <c r="N595" i="3"/>
  <c r="M595" i="3"/>
  <c r="L595" i="3"/>
  <c r="K595" i="3"/>
  <c r="J595" i="3"/>
  <c r="I595" i="3"/>
  <c r="H595" i="3"/>
  <c r="G595" i="3"/>
  <c r="F595" i="3"/>
  <c r="E595" i="3"/>
  <c r="D595" i="3"/>
  <c r="C595" i="3"/>
  <c r="B595" i="3"/>
  <c r="Q594" i="3"/>
  <c r="P594" i="3"/>
  <c r="O594" i="3"/>
  <c r="N594" i="3"/>
  <c r="M594" i="3"/>
  <c r="L594" i="3"/>
  <c r="K594" i="3"/>
  <c r="J594" i="3"/>
  <c r="I594" i="3"/>
  <c r="H594" i="3"/>
  <c r="G594" i="3"/>
  <c r="F594" i="3"/>
  <c r="E594" i="3"/>
  <c r="D594" i="3"/>
  <c r="C594" i="3"/>
  <c r="B594" i="3"/>
  <c r="Q593" i="3"/>
  <c r="P593" i="3"/>
  <c r="O593" i="3"/>
  <c r="N593" i="3"/>
  <c r="M593" i="3"/>
  <c r="L593" i="3"/>
  <c r="K593" i="3"/>
  <c r="J593" i="3"/>
  <c r="I593" i="3"/>
  <c r="H593" i="3"/>
  <c r="G593" i="3"/>
  <c r="F593" i="3"/>
  <c r="E593" i="3"/>
  <c r="D593" i="3"/>
  <c r="C593" i="3"/>
  <c r="B593" i="3"/>
  <c r="Q592" i="3"/>
  <c r="P592" i="3"/>
  <c r="O592" i="3"/>
  <c r="N592" i="3"/>
  <c r="M592" i="3"/>
  <c r="L592" i="3"/>
  <c r="K592" i="3"/>
  <c r="J592" i="3"/>
  <c r="I592" i="3"/>
  <c r="H592" i="3"/>
  <c r="G592" i="3"/>
  <c r="F592" i="3"/>
  <c r="E592" i="3"/>
  <c r="D592" i="3"/>
  <c r="C592" i="3"/>
  <c r="B592" i="3"/>
  <c r="Q591" i="3"/>
  <c r="P591" i="3"/>
  <c r="O591" i="3"/>
  <c r="N591" i="3"/>
  <c r="M591" i="3"/>
  <c r="L591" i="3"/>
  <c r="K591" i="3"/>
  <c r="J591" i="3"/>
  <c r="I591" i="3"/>
  <c r="H591" i="3"/>
  <c r="G591" i="3"/>
  <c r="F591" i="3"/>
  <c r="E591" i="3"/>
  <c r="D591" i="3"/>
  <c r="C591" i="3"/>
  <c r="B591" i="3"/>
  <c r="Q590" i="3"/>
  <c r="P590" i="3"/>
  <c r="O590" i="3"/>
  <c r="N590" i="3"/>
  <c r="M590" i="3"/>
  <c r="L590" i="3"/>
  <c r="K590" i="3"/>
  <c r="J590" i="3"/>
  <c r="I590" i="3"/>
  <c r="H590" i="3"/>
  <c r="G590" i="3"/>
  <c r="F590" i="3"/>
  <c r="E590" i="3"/>
  <c r="D590" i="3"/>
  <c r="C590" i="3"/>
  <c r="B590" i="3"/>
  <c r="Q589" i="3"/>
  <c r="P589" i="3"/>
  <c r="O589" i="3"/>
  <c r="N589" i="3"/>
  <c r="M589" i="3"/>
  <c r="L589" i="3"/>
  <c r="K589" i="3"/>
  <c r="J589" i="3"/>
  <c r="I589" i="3"/>
  <c r="H589" i="3"/>
  <c r="G589" i="3"/>
  <c r="F589" i="3"/>
  <c r="E589" i="3"/>
  <c r="D589" i="3"/>
  <c r="C589" i="3"/>
  <c r="B589" i="3"/>
  <c r="Q588" i="3"/>
  <c r="P588" i="3"/>
  <c r="O588" i="3"/>
  <c r="N588" i="3"/>
  <c r="M588" i="3"/>
  <c r="L588" i="3"/>
  <c r="K588" i="3"/>
  <c r="J588" i="3"/>
  <c r="I588" i="3"/>
  <c r="H588" i="3"/>
  <c r="G588" i="3"/>
  <c r="F588" i="3"/>
  <c r="E588" i="3"/>
  <c r="D588" i="3"/>
  <c r="C588" i="3"/>
  <c r="B588" i="3"/>
  <c r="Q587" i="3"/>
  <c r="P587" i="3"/>
  <c r="O587" i="3"/>
  <c r="N587" i="3"/>
  <c r="M587" i="3"/>
  <c r="L587" i="3"/>
  <c r="K587" i="3"/>
  <c r="J587" i="3"/>
  <c r="I587" i="3"/>
  <c r="H587" i="3"/>
  <c r="G587" i="3"/>
  <c r="F587" i="3"/>
  <c r="E587" i="3"/>
  <c r="D587" i="3"/>
  <c r="C587" i="3"/>
  <c r="B587" i="3"/>
  <c r="Q586" i="3"/>
  <c r="P586" i="3"/>
  <c r="O586" i="3"/>
  <c r="N586" i="3"/>
  <c r="M586" i="3"/>
  <c r="L586" i="3"/>
  <c r="K586" i="3"/>
  <c r="J586" i="3"/>
  <c r="I586" i="3"/>
  <c r="H586" i="3"/>
  <c r="G586" i="3"/>
  <c r="F586" i="3"/>
  <c r="E586" i="3"/>
  <c r="D586" i="3"/>
  <c r="C586" i="3"/>
  <c r="B586" i="3"/>
  <c r="Q585" i="3"/>
  <c r="P585" i="3"/>
  <c r="O585" i="3"/>
  <c r="N585" i="3"/>
  <c r="M585" i="3"/>
  <c r="L585" i="3"/>
  <c r="K585" i="3"/>
  <c r="J585" i="3"/>
  <c r="I585" i="3"/>
  <c r="H585" i="3"/>
  <c r="G585" i="3"/>
  <c r="F585" i="3"/>
  <c r="E585" i="3"/>
  <c r="D585" i="3"/>
  <c r="C585" i="3"/>
  <c r="B585" i="3"/>
  <c r="Q584" i="3"/>
  <c r="P584" i="3"/>
  <c r="O584" i="3"/>
  <c r="N584" i="3"/>
  <c r="M584" i="3"/>
  <c r="L584" i="3"/>
  <c r="K584" i="3"/>
  <c r="J584" i="3"/>
  <c r="I584" i="3"/>
  <c r="H584" i="3"/>
  <c r="G584" i="3"/>
  <c r="F584" i="3"/>
  <c r="E584" i="3"/>
  <c r="D584" i="3"/>
  <c r="C584" i="3"/>
  <c r="B584" i="3"/>
  <c r="Q583" i="3"/>
  <c r="P583" i="3"/>
  <c r="O583" i="3"/>
  <c r="N583" i="3"/>
  <c r="M583" i="3"/>
  <c r="L583" i="3"/>
  <c r="K583" i="3"/>
  <c r="J583" i="3"/>
  <c r="I583" i="3"/>
  <c r="H583" i="3"/>
  <c r="G583" i="3"/>
  <c r="F583" i="3"/>
  <c r="E583" i="3"/>
  <c r="D583" i="3"/>
  <c r="C583" i="3"/>
  <c r="B583" i="3"/>
  <c r="Q582" i="3"/>
  <c r="P582" i="3"/>
  <c r="O582" i="3"/>
  <c r="N582" i="3"/>
  <c r="M582" i="3"/>
  <c r="L582" i="3"/>
  <c r="K582" i="3"/>
  <c r="J582" i="3"/>
  <c r="I582" i="3"/>
  <c r="H582" i="3"/>
  <c r="G582" i="3"/>
  <c r="F582" i="3"/>
  <c r="E582" i="3"/>
  <c r="D582" i="3"/>
  <c r="C582" i="3"/>
  <c r="B582" i="3"/>
  <c r="Q581" i="3"/>
  <c r="P581" i="3"/>
  <c r="O581" i="3"/>
  <c r="N581" i="3"/>
  <c r="M581" i="3"/>
  <c r="L581" i="3"/>
  <c r="K581" i="3"/>
  <c r="J581" i="3"/>
  <c r="I581" i="3"/>
  <c r="H581" i="3"/>
  <c r="G581" i="3"/>
  <c r="F581" i="3"/>
  <c r="E581" i="3"/>
  <c r="D581" i="3"/>
  <c r="C581" i="3"/>
  <c r="B581" i="3"/>
  <c r="Q580" i="3"/>
  <c r="P580" i="3"/>
  <c r="O580" i="3"/>
  <c r="N580" i="3"/>
  <c r="M580" i="3"/>
  <c r="L580" i="3"/>
  <c r="K580" i="3"/>
  <c r="J580" i="3"/>
  <c r="I580" i="3"/>
  <c r="H580" i="3"/>
  <c r="G580" i="3"/>
  <c r="F580" i="3"/>
  <c r="E580" i="3"/>
  <c r="D580" i="3"/>
  <c r="C580" i="3"/>
  <c r="B580" i="3"/>
  <c r="Q579" i="3"/>
  <c r="P579" i="3"/>
  <c r="O579" i="3"/>
  <c r="N579" i="3"/>
  <c r="M579" i="3"/>
  <c r="L579" i="3"/>
  <c r="K579" i="3"/>
  <c r="J579" i="3"/>
  <c r="I579" i="3"/>
  <c r="H579" i="3"/>
  <c r="G579" i="3"/>
  <c r="F579" i="3"/>
  <c r="E579" i="3"/>
  <c r="D579" i="3"/>
  <c r="C579" i="3"/>
  <c r="B579" i="3"/>
  <c r="Q578" i="3"/>
  <c r="P578" i="3"/>
  <c r="O578" i="3"/>
  <c r="N578" i="3"/>
  <c r="M578" i="3"/>
  <c r="L578" i="3"/>
  <c r="K578" i="3"/>
  <c r="J578" i="3"/>
  <c r="I578" i="3"/>
  <c r="H578" i="3"/>
  <c r="G578" i="3"/>
  <c r="F578" i="3"/>
  <c r="E578" i="3"/>
  <c r="D578" i="3"/>
  <c r="C578" i="3"/>
  <c r="B578" i="3"/>
  <c r="Q577" i="3"/>
  <c r="P577" i="3"/>
  <c r="O577" i="3"/>
  <c r="N577" i="3"/>
  <c r="M577" i="3"/>
  <c r="L577" i="3"/>
  <c r="K577" i="3"/>
  <c r="J577" i="3"/>
  <c r="I577" i="3"/>
  <c r="H577" i="3"/>
  <c r="G577" i="3"/>
  <c r="F577" i="3"/>
  <c r="E577" i="3"/>
  <c r="D577" i="3"/>
  <c r="C577" i="3"/>
  <c r="B577" i="3"/>
  <c r="Q576" i="3"/>
  <c r="P576" i="3"/>
  <c r="O576" i="3"/>
  <c r="N576" i="3"/>
  <c r="M576" i="3"/>
  <c r="L576" i="3"/>
  <c r="K576" i="3"/>
  <c r="J576" i="3"/>
  <c r="I576" i="3"/>
  <c r="H576" i="3"/>
  <c r="G576" i="3"/>
  <c r="F576" i="3"/>
  <c r="E576" i="3"/>
  <c r="D576" i="3"/>
  <c r="C576" i="3"/>
  <c r="B576" i="3"/>
  <c r="Q575" i="3"/>
  <c r="P575" i="3"/>
  <c r="O575" i="3"/>
  <c r="N575" i="3"/>
  <c r="M575" i="3"/>
  <c r="L575" i="3"/>
  <c r="K575" i="3"/>
  <c r="J575" i="3"/>
  <c r="I575" i="3"/>
  <c r="H575" i="3"/>
  <c r="G575" i="3"/>
  <c r="F575" i="3"/>
  <c r="E575" i="3"/>
  <c r="D575" i="3"/>
  <c r="C575" i="3"/>
  <c r="B575" i="3"/>
  <c r="Q574" i="3"/>
  <c r="P574" i="3"/>
  <c r="O574" i="3"/>
  <c r="N574" i="3"/>
  <c r="M574" i="3"/>
  <c r="L574" i="3"/>
  <c r="K574" i="3"/>
  <c r="J574" i="3"/>
  <c r="I574" i="3"/>
  <c r="H574" i="3"/>
  <c r="G574" i="3"/>
  <c r="F574" i="3"/>
  <c r="E574" i="3"/>
  <c r="D574" i="3"/>
  <c r="C574" i="3"/>
  <c r="B574" i="3"/>
  <c r="Q573" i="3"/>
  <c r="P573" i="3"/>
  <c r="O573" i="3"/>
  <c r="N573" i="3"/>
  <c r="M573" i="3"/>
  <c r="L573" i="3"/>
  <c r="K573" i="3"/>
  <c r="J573" i="3"/>
  <c r="I573" i="3"/>
  <c r="H573" i="3"/>
  <c r="G573" i="3"/>
  <c r="F573" i="3"/>
  <c r="E573" i="3"/>
  <c r="D573" i="3"/>
  <c r="C573" i="3"/>
  <c r="B573" i="3"/>
  <c r="Q572" i="3"/>
  <c r="P572" i="3"/>
  <c r="O572" i="3"/>
  <c r="N572" i="3"/>
  <c r="M572" i="3"/>
  <c r="L572" i="3"/>
  <c r="K572" i="3"/>
  <c r="J572" i="3"/>
  <c r="I572" i="3"/>
  <c r="H572" i="3"/>
  <c r="G572" i="3"/>
  <c r="F572" i="3"/>
  <c r="E572" i="3"/>
  <c r="D572" i="3"/>
  <c r="C572" i="3"/>
  <c r="B572" i="3"/>
  <c r="Q571" i="3"/>
  <c r="P571" i="3"/>
  <c r="O571" i="3"/>
  <c r="N571" i="3"/>
  <c r="M571" i="3"/>
  <c r="L571" i="3"/>
  <c r="K571" i="3"/>
  <c r="J571" i="3"/>
  <c r="I571" i="3"/>
  <c r="H571" i="3"/>
  <c r="G571" i="3"/>
  <c r="F571" i="3"/>
  <c r="E571" i="3"/>
  <c r="D571" i="3"/>
  <c r="C571" i="3"/>
  <c r="B571" i="3"/>
  <c r="Q570" i="3"/>
  <c r="P570" i="3"/>
  <c r="O570" i="3"/>
  <c r="N570" i="3"/>
  <c r="M570" i="3"/>
  <c r="L570" i="3"/>
  <c r="K570" i="3"/>
  <c r="J570" i="3"/>
  <c r="I570" i="3"/>
  <c r="H570" i="3"/>
  <c r="G570" i="3"/>
  <c r="F570" i="3"/>
  <c r="E570" i="3"/>
  <c r="D570" i="3"/>
  <c r="C570" i="3"/>
  <c r="B570" i="3"/>
  <c r="Q569" i="3"/>
  <c r="P569" i="3"/>
  <c r="O569" i="3"/>
  <c r="N569" i="3"/>
  <c r="M569" i="3"/>
  <c r="L569" i="3"/>
  <c r="K569" i="3"/>
  <c r="J569" i="3"/>
  <c r="I569" i="3"/>
  <c r="H569" i="3"/>
  <c r="G569" i="3"/>
  <c r="F569" i="3"/>
  <c r="E569" i="3"/>
  <c r="D569" i="3"/>
  <c r="C569" i="3"/>
  <c r="B569" i="3"/>
  <c r="Q568" i="3"/>
  <c r="P568" i="3"/>
  <c r="O568" i="3"/>
  <c r="N568" i="3"/>
  <c r="M568" i="3"/>
  <c r="L568" i="3"/>
  <c r="K568" i="3"/>
  <c r="J568" i="3"/>
  <c r="I568" i="3"/>
  <c r="H568" i="3"/>
  <c r="G568" i="3"/>
  <c r="F568" i="3"/>
  <c r="E568" i="3"/>
  <c r="D568" i="3"/>
  <c r="C568" i="3"/>
  <c r="B568" i="3"/>
  <c r="Q567" i="3"/>
  <c r="P567" i="3"/>
  <c r="O567" i="3"/>
  <c r="N567" i="3"/>
  <c r="M567" i="3"/>
  <c r="L567" i="3"/>
  <c r="K567" i="3"/>
  <c r="J567" i="3"/>
  <c r="I567" i="3"/>
  <c r="H567" i="3"/>
  <c r="G567" i="3"/>
  <c r="F567" i="3"/>
  <c r="E567" i="3"/>
  <c r="D567" i="3"/>
  <c r="C567" i="3"/>
  <c r="B567" i="3"/>
  <c r="Q566" i="3"/>
  <c r="P566" i="3"/>
  <c r="O566" i="3"/>
  <c r="N566" i="3"/>
  <c r="M566" i="3"/>
  <c r="L566" i="3"/>
  <c r="K566" i="3"/>
  <c r="J566" i="3"/>
  <c r="I566" i="3"/>
  <c r="H566" i="3"/>
  <c r="G566" i="3"/>
  <c r="F566" i="3"/>
  <c r="E566" i="3"/>
  <c r="D566" i="3"/>
  <c r="C566" i="3"/>
  <c r="B566" i="3"/>
  <c r="Q565" i="3"/>
  <c r="P565" i="3"/>
  <c r="O565" i="3"/>
  <c r="N565" i="3"/>
  <c r="M565" i="3"/>
  <c r="L565" i="3"/>
  <c r="K565" i="3"/>
  <c r="J565" i="3"/>
  <c r="I565" i="3"/>
  <c r="H565" i="3"/>
  <c r="G565" i="3"/>
  <c r="F565" i="3"/>
  <c r="E565" i="3"/>
  <c r="D565" i="3"/>
  <c r="C565" i="3"/>
  <c r="B565" i="3"/>
  <c r="Q564" i="3"/>
  <c r="P564" i="3"/>
  <c r="O564" i="3"/>
  <c r="N564" i="3"/>
  <c r="M564" i="3"/>
  <c r="L564" i="3"/>
  <c r="K564" i="3"/>
  <c r="J564" i="3"/>
  <c r="I564" i="3"/>
  <c r="H564" i="3"/>
  <c r="G564" i="3"/>
  <c r="F564" i="3"/>
  <c r="E564" i="3"/>
  <c r="D564" i="3"/>
  <c r="C564" i="3"/>
  <c r="B564" i="3"/>
  <c r="Q563" i="3"/>
  <c r="P563" i="3"/>
  <c r="O563" i="3"/>
  <c r="N563" i="3"/>
  <c r="M563" i="3"/>
  <c r="L563" i="3"/>
  <c r="K563" i="3"/>
  <c r="J563" i="3"/>
  <c r="I563" i="3"/>
  <c r="H563" i="3"/>
  <c r="G563" i="3"/>
  <c r="F563" i="3"/>
  <c r="E563" i="3"/>
  <c r="D563" i="3"/>
  <c r="C563" i="3"/>
  <c r="B563" i="3"/>
  <c r="Q562" i="3"/>
  <c r="P562" i="3"/>
  <c r="O562" i="3"/>
  <c r="N562" i="3"/>
  <c r="M562" i="3"/>
  <c r="L562" i="3"/>
  <c r="K562" i="3"/>
  <c r="J562" i="3"/>
  <c r="I562" i="3"/>
  <c r="H562" i="3"/>
  <c r="G562" i="3"/>
  <c r="F562" i="3"/>
  <c r="E562" i="3"/>
  <c r="D562" i="3"/>
  <c r="C562" i="3"/>
  <c r="B562" i="3"/>
  <c r="Q561" i="3"/>
  <c r="P561" i="3"/>
  <c r="O561" i="3"/>
  <c r="N561" i="3"/>
  <c r="M561" i="3"/>
  <c r="L561" i="3"/>
  <c r="K561" i="3"/>
  <c r="J561" i="3"/>
  <c r="I561" i="3"/>
  <c r="H561" i="3"/>
  <c r="G561" i="3"/>
  <c r="F561" i="3"/>
  <c r="E561" i="3"/>
  <c r="D561" i="3"/>
  <c r="C561" i="3"/>
  <c r="B561" i="3"/>
  <c r="Q560" i="3"/>
  <c r="P560" i="3"/>
  <c r="O560" i="3"/>
  <c r="N560" i="3"/>
  <c r="M560" i="3"/>
  <c r="L560" i="3"/>
  <c r="K560" i="3"/>
  <c r="J560" i="3"/>
  <c r="I560" i="3"/>
  <c r="H560" i="3"/>
  <c r="G560" i="3"/>
  <c r="F560" i="3"/>
  <c r="E560" i="3"/>
  <c r="D560" i="3"/>
  <c r="C560" i="3"/>
  <c r="B560" i="3"/>
  <c r="Q559" i="3"/>
  <c r="P559" i="3"/>
  <c r="O559" i="3"/>
  <c r="N559" i="3"/>
  <c r="M559" i="3"/>
  <c r="L559" i="3"/>
  <c r="K559" i="3"/>
  <c r="J559" i="3"/>
  <c r="I559" i="3"/>
  <c r="H559" i="3"/>
  <c r="G559" i="3"/>
  <c r="F559" i="3"/>
  <c r="E559" i="3"/>
  <c r="D559" i="3"/>
  <c r="C559" i="3"/>
  <c r="B559" i="3"/>
  <c r="Q558" i="3"/>
  <c r="P558" i="3"/>
  <c r="O558" i="3"/>
  <c r="N558" i="3"/>
  <c r="M558" i="3"/>
  <c r="L558" i="3"/>
  <c r="K558" i="3"/>
  <c r="J558" i="3"/>
  <c r="I558" i="3"/>
  <c r="H558" i="3"/>
  <c r="G558" i="3"/>
  <c r="F558" i="3"/>
  <c r="E558" i="3"/>
  <c r="D558" i="3"/>
  <c r="C558" i="3"/>
  <c r="B558" i="3"/>
  <c r="Q557" i="3"/>
  <c r="P557" i="3"/>
  <c r="O557" i="3"/>
  <c r="N557" i="3"/>
  <c r="M557" i="3"/>
  <c r="L557" i="3"/>
  <c r="K557" i="3"/>
  <c r="J557" i="3"/>
  <c r="I557" i="3"/>
  <c r="H557" i="3"/>
  <c r="G557" i="3"/>
  <c r="F557" i="3"/>
  <c r="E557" i="3"/>
  <c r="D557" i="3"/>
  <c r="C557" i="3"/>
  <c r="B557" i="3"/>
  <c r="Q556" i="3"/>
  <c r="P556" i="3"/>
  <c r="O556" i="3"/>
  <c r="N556" i="3"/>
  <c r="M556" i="3"/>
  <c r="L556" i="3"/>
  <c r="K556" i="3"/>
  <c r="J556" i="3"/>
  <c r="I556" i="3"/>
  <c r="H556" i="3"/>
  <c r="G556" i="3"/>
  <c r="F556" i="3"/>
  <c r="E556" i="3"/>
  <c r="D556" i="3"/>
  <c r="C556" i="3"/>
  <c r="B556" i="3"/>
  <c r="Q555" i="3"/>
  <c r="P555" i="3"/>
  <c r="O555" i="3"/>
  <c r="N555" i="3"/>
  <c r="M555" i="3"/>
  <c r="L555" i="3"/>
  <c r="K555" i="3"/>
  <c r="J555" i="3"/>
  <c r="I555" i="3"/>
  <c r="H555" i="3"/>
  <c r="G555" i="3"/>
  <c r="F555" i="3"/>
  <c r="E555" i="3"/>
  <c r="D555" i="3"/>
  <c r="C555" i="3"/>
  <c r="B555" i="3"/>
  <c r="Q554" i="3"/>
  <c r="P554" i="3"/>
  <c r="O554" i="3"/>
  <c r="N554" i="3"/>
  <c r="M554" i="3"/>
  <c r="L554" i="3"/>
  <c r="K554" i="3"/>
  <c r="J554" i="3"/>
  <c r="I554" i="3"/>
  <c r="H554" i="3"/>
  <c r="G554" i="3"/>
  <c r="F554" i="3"/>
  <c r="E554" i="3"/>
  <c r="D554" i="3"/>
  <c r="C554" i="3"/>
  <c r="B554" i="3"/>
  <c r="Q553" i="3"/>
  <c r="P553" i="3"/>
  <c r="O553" i="3"/>
  <c r="N553" i="3"/>
  <c r="M553" i="3"/>
  <c r="L553" i="3"/>
  <c r="K553" i="3"/>
  <c r="J553" i="3"/>
  <c r="I553" i="3"/>
  <c r="H553" i="3"/>
  <c r="G553" i="3"/>
  <c r="F553" i="3"/>
  <c r="E553" i="3"/>
  <c r="D553" i="3"/>
  <c r="C553" i="3"/>
  <c r="B553" i="3"/>
  <c r="Q552" i="3"/>
  <c r="P552" i="3"/>
  <c r="O552" i="3"/>
  <c r="N552" i="3"/>
  <c r="M552" i="3"/>
  <c r="L552" i="3"/>
  <c r="K552" i="3"/>
  <c r="J552" i="3"/>
  <c r="I552" i="3"/>
  <c r="H552" i="3"/>
  <c r="G552" i="3"/>
  <c r="F552" i="3"/>
  <c r="E552" i="3"/>
  <c r="D552" i="3"/>
  <c r="C552" i="3"/>
  <c r="B552" i="3"/>
  <c r="Q551" i="3"/>
  <c r="P551" i="3"/>
  <c r="O551" i="3"/>
  <c r="N551" i="3"/>
  <c r="M551" i="3"/>
  <c r="L551" i="3"/>
  <c r="K551" i="3"/>
  <c r="J551" i="3"/>
  <c r="I551" i="3"/>
  <c r="H551" i="3"/>
  <c r="G551" i="3"/>
  <c r="F551" i="3"/>
  <c r="E551" i="3"/>
  <c r="D551" i="3"/>
  <c r="C551" i="3"/>
  <c r="B551" i="3"/>
  <c r="Q550" i="3"/>
  <c r="P550" i="3"/>
  <c r="O550" i="3"/>
  <c r="N550" i="3"/>
  <c r="M550" i="3"/>
  <c r="L550" i="3"/>
  <c r="K550" i="3"/>
  <c r="J550" i="3"/>
  <c r="I550" i="3"/>
  <c r="H550" i="3"/>
  <c r="G550" i="3"/>
  <c r="F550" i="3"/>
  <c r="E550" i="3"/>
  <c r="D550" i="3"/>
  <c r="C550" i="3"/>
  <c r="B550" i="3"/>
  <c r="Q549" i="3"/>
  <c r="P549" i="3"/>
  <c r="O549" i="3"/>
  <c r="N549" i="3"/>
  <c r="M549" i="3"/>
  <c r="L549" i="3"/>
  <c r="K549" i="3"/>
  <c r="J549" i="3"/>
  <c r="I549" i="3"/>
  <c r="H549" i="3"/>
  <c r="G549" i="3"/>
  <c r="F549" i="3"/>
  <c r="E549" i="3"/>
  <c r="D549" i="3"/>
  <c r="C549" i="3"/>
  <c r="B549" i="3"/>
  <c r="Q548" i="3"/>
  <c r="P548" i="3"/>
  <c r="O548" i="3"/>
  <c r="N548" i="3"/>
  <c r="M548" i="3"/>
  <c r="L548" i="3"/>
  <c r="K548" i="3"/>
  <c r="J548" i="3"/>
  <c r="I548" i="3"/>
  <c r="H548" i="3"/>
  <c r="G548" i="3"/>
  <c r="F548" i="3"/>
  <c r="E548" i="3"/>
  <c r="D548" i="3"/>
  <c r="C548" i="3"/>
  <c r="B548" i="3"/>
  <c r="Q547" i="3"/>
  <c r="P547" i="3"/>
  <c r="O547" i="3"/>
  <c r="N547" i="3"/>
  <c r="M547" i="3"/>
  <c r="L547" i="3"/>
  <c r="K547" i="3"/>
  <c r="J547" i="3"/>
  <c r="I547" i="3"/>
  <c r="H547" i="3"/>
  <c r="G547" i="3"/>
  <c r="F547" i="3"/>
  <c r="E547" i="3"/>
  <c r="D547" i="3"/>
  <c r="C547" i="3"/>
  <c r="B547" i="3"/>
  <c r="Q546" i="3"/>
  <c r="P546" i="3"/>
  <c r="O546" i="3"/>
  <c r="N546" i="3"/>
  <c r="M546" i="3"/>
  <c r="L546" i="3"/>
  <c r="K546" i="3"/>
  <c r="J546" i="3"/>
  <c r="I546" i="3"/>
  <c r="H546" i="3"/>
  <c r="G546" i="3"/>
  <c r="F546" i="3"/>
  <c r="E546" i="3"/>
  <c r="D546" i="3"/>
  <c r="C546" i="3"/>
  <c r="B546" i="3"/>
  <c r="Q545" i="3"/>
  <c r="P545" i="3"/>
  <c r="O545" i="3"/>
  <c r="N545" i="3"/>
  <c r="M545" i="3"/>
  <c r="L545" i="3"/>
  <c r="K545" i="3"/>
  <c r="J545" i="3"/>
  <c r="I545" i="3"/>
  <c r="H545" i="3"/>
  <c r="G545" i="3"/>
  <c r="F545" i="3"/>
  <c r="E545" i="3"/>
  <c r="D545" i="3"/>
  <c r="C545" i="3"/>
  <c r="B545" i="3"/>
  <c r="Q544" i="3"/>
  <c r="P544" i="3"/>
  <c r="O544" i="3"/>
  <c r="N544" i="3"/>
  <c r="M544" i="3"/>
  <c r="L544" i="3"/>
  <c r="K544" i="3"/>
  <c r="J544" i="3"/>
  <c r="I544" i="3"/>
  <c r="H544" i="3"/>
  <c r="G544" i="3"/>
  <c r="F544" i="3"/>
  <c r="E544" i="3"/>
  <c r="D544" i="3"/>
  <c r="C544" i="3"/>
  <c r="B544" i="3"/>
  <c r="Q543" i="3"/>
  <c r="P543" i="3"/>
  <c r="O543" i="3"/>
  <c r="N543" i="3"/>
  <c r="M543" i="3"/>
  <c r="L543" i="3"/>
  <c r="K543" i="3"/>
  <c r="J543" i="3"/>
  <c r="I543" i="3"/>
  <c r="H543" i="3"/>
  <c r="G543" i="3"/>
  <c r="F543" i="3"/>
  <c r="E543" i="3"/>
  <c r="D543" i="3"/>
  <c r="C543" i="3"/>
  <c r="B543" i="3"/>
  <c r="Q542" i="3"/>
  <c r="P542" i="3"/>
  <c r="O542" i="3"/>
  <c r="N542" i="3"/>
  <c r="M542" i="3"/>
  <c r="L542" i="3"/>
  <c r="K542" i="3"/>
  <c r="J542" i="3"/>
  <c r="I542" i="3"/>
  <c r="H542" i="3"/>
  <c r="G542" i="3"/>
  <c r="F542" i="3"/>
  <c r="E542" i="3"/>
  <c r="D542" i="3"/>
  <c r="C542" i="3"/>
  <c r="B542" i="3"/>
  <c r="Q541" i="3"/>
  <c r="P541" i="3"/>
  <c r="O541" i="3"/>
  <c r="N541" i="3"/>
  <c r="M541" i="3"/>
  <c r="L541" i="3"/>
  <c r="K541" i="3"/>
  <c r="J541" i="3"/>
  <c r="I541" i="3"/>
  <c r="H541" i="3"/>
  <c r="G541" i="3"/>
  <c r="F541" i="3"/>
  <c r="E541" i="3"/>
  <c r="D541" i="3"/>
  <c r="C541" i="3"/>
  <c r="B541" i="3"/>
  <c r="Q540" i="3"/>
  <c r="P540" i="3"/>
  <c r="O540" i="3"/>
  <c r="N540" i="3"/>
  <c r="M540" i="3"/>
  <c r="L540" i="3"/>
  <c r="K540" i="3"/>
  <c r="J540" i="3"/>
  <c r="I540" i="3"/>
  <c r="H540" i="3"/>
  <c r="G540" i="3"/>
  <c r="F540" i="3"/>
  <c r="E540" i="3"/>
  <c r="D540" i="3"/>
  <c r="C540" i="3"/>
  <c r="B540" i="3"/>
  <c r="Q539" i="3"/>
  <c r="P539" i="3"/>
  <c r="O539" i="3"/>
  <c r="N539" i="3"/>
  <c r="M539" i="3"/>
  <c r="L539" i="3"/>
  <c r="K539" i="3"/>
  <c r="J539" i="3"/>
  <c r="I539" i="3"/>
  <c r="H539" i="3"/>
  <c r="G539" i="3"/>
  <c r="F539" i="3"/>
  <c r="E539" i="3"/>
  <c r="D539" i="3"/>
  <c r="C539" i="3"/>
  <c r="B539" i="3"/>
  <c r="Q538" i="3"/>
  <c r="P538" i="3"/>
  <c r="O538" i="3"/>
  <c r="N538" i="3"/>
  <c r="M538" i="3"/>
  <c r="L538" i="3"/>
  <c r="K538" i="3"/>
  <c r="J538" i="3"/>
  <c r="I538" i="3"/>
  <c r="H538" i="3"/>
  <c r="G538" i="3"/>
  <c r="F538" i="3"/>
  <c r="E538" i="3"/>
  <c r="D538" i="3"/>
  <c r="C538" i="3"/>
  <c r="B538" i="3"/>
  <c r="Q537" i="3"/>
  <c r="P537" i="3"/>
  <c r="O537" i="3"/>
  <c r="N537" i="3"/>
  <c r="M537" i="3"/>
  <c r="L537" i="3"/>
  <c r="K537" i="3"/>
  <c r="J537" i="3"/>
  <c r="I537" i="3"/>
  <c r="H537" i="3"/>
  <c r="G537" i="3"/>
  <c r="F537" i="3"/>
  <c r="E537" i="3"/>
  <c r="D537" i="3"/>
  <c r="C537" i="3"/>
  <c r="B537" i="3"/>
  <c r="Q536" i="3"/>
  <c r="P536" i="3"/>
  <c r="O536" i="3"/>
  <c r="N536" i="3"/>
  <c r="M536" i="3"/>
  <c r="L536" i="3"/>
  <c r="K536" i="3"/>
  <c r="J536" i="3"/>
  <c r="I536" i="3"/>
  <c r="H536" i="3"/>
  <c r="G536" i="3"/>
  <c r="F536" i="3"/>
  <c r="E536" i="3"/>
  <c r="D536" i="3"/>
  <c r="C536" i="3"/>
  <c r="B536" i="3"/>
  <c r="Q535" i="3"/>
  <c r="P535" i="3"/>
  <c r="O535" i="3"/>
  <c r="N535" i="3"/>
  <c r="M535" i="3"/>
  <c r="L535" i="3"/>
  <c r="K535" i="3"/>
  <c r="J535" i="3"/>
  <c r="I535" i="3"/>
  <c r="H535" i="3"/>
  <c r="G535" i="3"/>
  <c r="F535" i="3"/>
  <c r="E535" i="3"/>
  <c r="D535" i="3"/>
  <c r="C535" i="3"/>
  <c r="B535" i="3"/>
  <c r="Q534" i="3"/>
  <c r="P534" i="3"/>
  <c r="O534" i="3"/>
  <c r="N534" i="3"/>
  <c r="M534" i="3"/>
  <c r="L534" i="3"/>
  <c r="K534" i="3"/>
  <c r="J534" i="3"/>
  <c r="I534" i="3"/>
  <c r="H534" i="3"/>
  <c r="G534" i="3"/>
  <c r="F534" i="3"/>
  <c r="E534" i="3"/>
  <c r="D534" i="3"/>
  <c r="C534" i="3"/>
  <c r="B534" i="3"/>
  <c r="Q533" i="3"/>
  <c r="P533" i="3"/>
  <c r="O533" i="3"/>
  <c r="N533" i="3"/>
  <c r="M533" i="3"/>
  <c r="L533" i="3"/>
  <c r="K533" i="3"/>
  <c r="J533" i="3"/>
  <c r="I533" i="3"/>
  <c r="H533" i="3"/>
  <c r="G533" i="3"/>
  <c r="F533" i="3"/>
  <c r="E533" i="3"/>
  <c r="D533" i="3"/>
  <c r="C533" i="3"/>
  <c r="B533" i="3"/>
  <c r="Q532" i="3"/>
  <c r="P532" i="3"/>
  <c r="O532" i="3"/>
  <c r="N532" i="3"/>
  <c r="M532" i="3"/>
  <c r="L532" i="3"/>
  <c r="K532" i="3"/>
  <c r="J532" i="3"/>
  <c r="I532" i="3"/>
  <c r="H532" i="3"/>
  <c r="G532" i="3"/>
  <c r="F532" i="3"/>
  <c r="E532" i="3"/>
  <c r="D532" i="3"/>
  <c r="C532" i="3"/>
  <c r="B532" i="3"/>
  <c r="Q531" i="3"/>
  <c r="P531" i="3"/>
  <c r="O531" i="3"/>
  <c r="N531" i="3"/>
  <c r="M531" i="3"/>
  <c r="L531" i="3"/>
  <c r="K531" i="3"/>
  <c r="J531" i="3"/>
  <c r="I531" i="3"/>
  <c r="H531" i="3"/>
  <c r="G531" i="3"/>
  <c r="F531" i="3"/>
  <c r="E531" i="3"/>
  <c r="D531" i="3"/>
  <c r="C531" i="3"/>
  <c r="B531" i="3"/>
  <c r="Q530" i="3"/>
  <c r="P530" i="3"/>
  <c r="O530" i="3"/>
  <c r="N530" i="3"/>
  <c r="M530" i="3"/>
  <c r="L530" i="3"/>
  <c r="K530" i="3"/>
  <c r="J530" i="3"/>
  <c r="I530" i="3"/>
  <c r="H530" i="3"/>
  <c r="G530" i="3"/>
  <c r="F530" i="3"/>
  <c r="E530" i="3"/>
  <c r="D530" i="3"/>
  <c r="C530" i="3"/>
  <c r="B530" i="3"/>
  <c r="Q529" i="3"/>
  <c r="P529" i="3"/>
  <c r="O529" i="3"/>
  <c r="N529" i="3"/>
  <c r="M529" i="3"/>
  <c r="L529" i="3"/>
  <c r="K529" i="3"/>
  <c r="J529" i="3"/>
  <c r="I529" i="3"/>
  <c r="H529" i="3"/>
  <c r="G529" i="3"/>
  <c r="F529" i="3"/>
  <c r="E529" i="3"/>
  <c r="D529" i="3"/>
  <c r="C529" i="3"/>
  <c r="B529" i="3"/>
  <c r="Q528" i="3"/>
  <c r="P528" i="3"/>
  <c r="O528" i="3"/>
  <c r="N528" i="3"/>
  <c r="M528" i="3"/>
  <c r="L528" i="3"/>
  <c r="K528" i="3"/>
  <c r="J528" i="3"/>
  <c r="I528" i="3"/>
  <c r="H528" i="3"/>
  <c r="G528" i="3"/>
  <c r="F528" i="3"/>
  <c r="E528" i="3"/>
  <c r="D528" i="3"/>
  <c r="C528" i="3"/>
  <c r="B528" i="3"/>
  <c r="Q527" i="3"/>
  <c r="P527" i="3"/>
  <c r="O527" i="3"/>
  <c r="N527" i="3"/>
  <c r="M527" i="3"/>
  <c r="L527" i="3"/>
  <c r="K527" i="3"/>
  <c r="J527" i="3"/>
  <c r="I527" i="3"/>
  <c r="H527" i="3"/>
  <c r="G527" i="3"/>
  <c r="F527" i="3"/>
  <c r="E527" i="3"/>
  <c r="D527" i="3"/>
  <c r="C527" i="3"/>
  <c r="B527" i="3"/>
  <c r="Q526" i="3"/>
  <c r="P526" i="3"/>
  <c r="O526" i="3"/>
  <c r="N526" i="3"/>
  <c r="M526" i="3"/>
  <c r="L526" i="3"/>
  <c r="K526" i="3"/>
  <c r="J526" i="3"/>
  <c r="I526" i="3"/>
  <c r="H526" i="3"/>
  <c r="G526" i="3"/>
  <c r="F526" i="3"/>
  <c r="E526" i="3"/>
  <c r="D526" i="3"/>
  <c r="C526" i="3"/>
  <c r="B526" i="3"/>
  <c r="Q525" i="3"/>
  <c r="P525" i="3"/>
  <c r="O525" i="3"/>
  <c r="N525" i="3"/>
  <c r="M525" i="3"/>
  <c r="L525" i="3"/>
  <c r="K525" i="3"/>
  <c r="J525" i="3"/>
  <c r="I525" i="3"/>
  <c r="H525" i="3"/>
  <c r="G525" i="3"/>
  <c r="F525" i="3"/>
  <c r="E525" i="3"/>
  <c r="D525" i="3"/>
  <c r="C525" i="3"/>
  <c r="B525" i="3"/>
  <c r="Q524" i="3"/>
  <c r="P524" i="3"/>
  <c r="O524" i="3"/>
  <c r="N524" i="3"/>
  <c r="M524" i="3"/>
  <c r="L524" i="3"/>
  <c r="K524" i="3"/>
  <c r="J524" i="3"/>
  <c r="I524" i="3"/>
  <c r="H524" i="3"/>
  <c r="G524" i="3"/>
  <c r="F524" i="3"/>
  <c r="E524" i="3"/>
  <c r="D524" i="3"/>
  <c r="C524" i="3"/>
  <c r="B524" i="3"/>
  <c r="Q523" i="3"/>
  <c r="P523" i="3"/>
  <c r="O523" i="3"/>
  <c r="N523" i="3"/>
  <c r="M523" i="3"/>
  <c r="L523" i="3"/>
  <c r="K523" i="3"/>
  <c r="J523" i="3"/>
  <c r="I523" i="3"/>
  <c r="H523" i="3"/>
  <c r="G523" i="3"/>
  <c r="F523" i="3"/>
  <c r="E523" i="3"/>
  <c r="D523" i="3"/>
  <c r="C523" i="3"/>
  <c r="B523" i="3"/>
  <c r="Q522" i="3"/>
  <c r="P522" i="3"/>
  <c r="O522" i="3"/>
  <c r="N522" i="3"/>
  <c r="M522" i="3"/>
  <c r="L522" i="3"/>
  <c r="K522" i="3"/>
  <c r="J522" i="3"/>
  <c r="I522" i="3"/>
  <c r="H522" i="3"/>
  <c r="G522" i="3"/>
  <c r="F522" i="3"/>
  <c r="E522" i="3"/>
  <c r="D522" i="3"/>
  <c r="C522" i="3"/>
  <c r="B522" i="3"/>
  <c r="Q521" i="3"/>
  <c r="P521" i="3"/>
  <c r="O521" i="3"/>
  <c r="N521" i="3"/>
  <c r="M521" i="3"/>
  <c r="L521" i="3"/>
  <c r="K521" i="3"/>
  <c r="J521" i="3"/>
  <c r="I521" i="3"/>
  <c r="H521" i="3"/>
  <c r="G521" i="3"/>
  <c r="F521" i="3"/>
  <c r="E521" i="3"/>
  <c r="D521" i="3"/>
  <c r="C521" i="3"/>
  <c r="B521" i="3"/>
  <c r="Q520" i="3"/>
  <c r="P520" i="3"/>
  <c r="O520" i="3"/>
  <c r="N520" i="3"/>
  <c r="M520" i="3"/>
  <c r="L520" i="3"/>
  <c r="K520" i="3"/>
  <c r="J520" i="3"/>
  <c r="I520" i="3"/>
  <c r="H520" i="3"/>
  <c r="G520" i="3"/>
  <c r="F520" i="3"/>
  <c r="E520" i="3"/>
  <c r="D520" i="3"/>
  <c r="C520" i="3"/>
  <c r="B520" i="3"/>
  <c r="Q519" i="3"/>
  <c r="P519" i="3"/>
  <c r="O519" i="3"/>
  <c r="N519" i="3"/>
  <c r="M519" i="3"/>
  <c r="L519" i="3"/>
  <c r="K519" i="3"/>
  <c r="J519" i="3"/>
  <c r="I519" i="3"/>
  <c r="H519" i="3"/>
  <c r="G519" i="3"/>
  <c r="F519" i="3"/>
  <c r="E519" i="3"/>
  <c r="D519" i="3"/>
  <c r="C519" i="3"/>
  <c r="B519" i="3"/>
  <c r="Q518" i="3"/>
  <c r="P518" i="3"/>
  <c r="O518" i="3"/>
  <c r="N518" i="3"/>
  <c r="M518" i="3"/>
  <c r="L518" i="3"/>
  <c r="K518" i="3"/>
  <c r="J518" i="3"/>
  <c r="I518" i="3"/>
  <c r="H518" i="3"/>
  <c r="G518" i="3"/>
  <c r="F518" i="3"/>
  <c r="E518" i="3"/>
  <c r="D518" i="3"/>
  <c r="C518" i="3"/>
  <c r="B518" i="3"/>
  <c r="Q517" i="3"/>
  <c r="P517" i="3"/>
  <c r="O517" i="3"/>
  <c r="N517" i="3"/>
  <c r="M517" i="3"/>
  <c r="L517" i="3"/>
  <c r="K517" i="3"/>
  <c r="J517" i="3"/>
  <c r="I517" i="3"/>
  <c r="H517" i="3"/>
  <c r="G517" i="3"/>
  <c r="F517" i="3"/>
  <c r="E517" i="3"/>
  <c r="D517" i="3"/>
  <c r="C517" i="3"/>
  <c r="B517" i="3"/>
  <c r="Q516" i="3"/>
  <c r="P516" i="3"/>
  <c r="O516" i="3"/>
  <c r="N516" i="3"/>
  <c r="M516" i="3"/>
  <c r="L516" i="3"/>
  <c r="K516" i="3"/>
  <c r="J516" i="3"/>
  <c r="I516" i="3"/>
  <c r="H516" i="3"/>
  <c r="G516" i="3"/>
  <c r="F516" i="3"/>
  <c r="E516" i="3"/>
  <c r="D516" i="3"/>
  <c r="C516" i="3"/>
  <c r="B516" i="3"/>
  <c r="Q515" i="3"/>
  <c r="P515" i="3"/>
  <c r="O515" i="3"/>
  <c r="N515" i="3"/>
  <c r="M515" i="3"/>
  <c r="L515" i="3"/>
  <c r="K515" i="3"/>
  <c r="J515" i="3"/>
  <c r="I515" i="3"/>
  <c r="H515" i="3"/>
  <c r="G515" i="3"/>
  <c r="F515" i="3"/>
  <c r="E515" i="3"/>
  <c r="D515" i="3"/>
  <c r="C515" i="3"/>
  <c r="B515" i="3"/>
  <c r="Q514" i="3"/>
  <c r="P514" i="3"/>
  <c r="O514" i="3"/>
  <c r="N514" i="3"/>
  <c r="M514" i="3"/>
  <c r="L514" i="3"/>
  <c r="K514" i="3"/>
  <c r="J514" i="3"/>
  <c r="I514" i="3"/>
  <c r="H514" i="3"/>
  <c r="G514" i="3"/>
  <c r="F514" i="3"/>
  <c r="E514" i="3"/>
  <c r="D514" i="3"/>
  <c r="C514" i="3"/>
  <c r="B514" i="3"/>
  <c r="Q513" i="3"/>
  <c r="P513" i="3"/>
  <c r="O513" i="3"/>
  <c r="N513" i="3"/>
  <c r="M513" i="3"/>
  <c r="L513" i="3"/>
  <c r="K513" i="3"/>
  <c r="J513" i="3"/>
  <c r="I513" i="3"/>
  <c r="H513" i="3"/>
  <c r="G513" i="3"/>
  <c r="F513" i="3"/>
  <c r="E513" i="3"/>
  <c r="D513" i="3"/>
  <c r="C513" i="3"/>
  <c r="B513" i="3"/>
  <c r="Q512" i="3"/>
  <c r="P512" i="3"/>
  <c r="O512" i="3"/>
  <c r="N512" i="3"/>
  <c r="M512" i="3"/>
  <c r="L512" i="3"/>
  <c r="K512" i="3"/>
  <c r="J512" i="3"/>
  <c r="I512" i="3"/>
  <c r="H512" i="3"/>
  <c r="G512" i="3"/>
  <c r="F512" i="3"/>
  <c r="E512" i="3"/>
  <c r="D512" i="3"/>
  <c r="C512" i="3"/>
  <c r="B512" i="3"/>
  <c r="Q511" i="3"/>
  <c r="P511" i="3"/>
  <c r="O511" i="3"/>
  <c r="N511" i="3"/>
  <c r="M511" i="3"/>
  <c r="L511" i="3"/>
  <c r="K511" i="3"/>
  <c r="J511" i="3"/>
  <c r="I511" i="3"/>
  <c r="H511" i="3"/>
  <c r="G511" i="3"/>
  <c r="F511" i="3"/>
  <c r="E511" i="3"/>
  <c r="D511" i="3"/>
  <c r="C511" i="3"/>
  <c r="B511" i="3"/>
  <c r="Q510" i="3"/>
  <c r="P510" i="3"/>
  <c r="O510" i="3"/>
  <c r="N510" i="3"/>
  <c r="M510" i="3"/>
  <c r="L510" i="3"/>
  <c r="K510" i="3"/>
  <c r="J510" i="3"/>
  <c r="I510" i="3"/>
  <c r="H510" i="3"/>
  <c r="G510" i="3"/>
  <c r="F510" i="3"/>
  <c r="E510" i="3"/>
  <c r="D510" i="3"/>
  <c r="C510" i="3"/>
  <c r="B510" i="3"/>
  <c r="Q509" i="3"/>
  <c r="P509" i="3"/>
  <c r="O509" i="3"/>
  <c r="N509" i="3"/>
  <c r="M509" i="3"/>
  <c r="L509" i="3"/>
  <c r="K509" i="3"/>
  <c r="J509" i="3"/>
  <c r="I509" i="3"/>
  <c r="H509" i="3"/>
  <c r="G509" i="3"/>
  <c r="F509" i="3"/>
  <c r="E509" i="3"/>
  <c r="D509" i="3"/>
  <c r="C509" i="3"/>
  <c r="B509" i="3"/>
  <c r="Q508" i="3"/>
  <c r="P508" i="3"/>
  <c r="O508" i="3"/>
  <c r="N508" i="3"/>
  <c r="M508" i="3"/>
  <c r="L508" i="3"/>
  <c r="K508" i="3"/>
  <c r="J508" i="3"/>
  <c r="I508" i="3"/>
  <c r="H508" i="3"/>
  <c r="G508" i="3"/>
  <c r="F508" i="3"/>
  <c r="E508" i="3"/>
  <c r="D508" i="3"/>
  <c r="C508" i="3"/>
  <c r="B508" i="3"/>
  <c r="Q507" i="3"/>
  <c r="P507" i="3"/>
  <c r="O507" i="3"/>
  <c r="N507" i="3"/>
  <c r="M507" i="3"/>
  <c r="L507" i="3"/>
  <c r="K507" i="3"/>
  <c r="J507" i="3"/>
  <c r="I507" i="3"/>
  <c r="H507" i="3"/>
  <c r="G507" i="3"/>
  <c r="F507" i="3"/>
  <c r="E507" i="3"/>
  <c r="D507" i="3"/>
  <c r="C507" i="3"/>
  <c r="B507" i="3"/>
  <c r="Q506" i="3"/>
  <c r="P506" i="3"/>
  <c r="O506" i="3"/>
  <c r="N506" i="3"/>
  <c r="M506" i="3"/>
  <c r="L506" i="3"/>
  <c r="K506" i="3"/>
  <c r="J506" i="3"/>
  <c r="I506" i="3"/>
  <c r="H506" i="3"/>
  <c r="G506" i="3"/>
  <c r="F506" i="3"/>
  <c r="E506" i="3"/>
  <c r="D506" i="3"/>
  <c r="C506" i="3"/>
  <c r="B506" i="3"/>
  <c r="Q505" i="3"/>
  <c r="P505" i="3"/>
  <c r="O505" i="3"/>
  <c r="N505" i="3"/>
  <c r="M505" i="3"/>
  <c r="L505" i="3"/>
  <c r="K505" i="3"/>
  <c r="J505" i="3"/>
  <c r="I505" i="3"/>
  <c r="H505" i="3"/>
  <c r="G505" i="3"/>
  <c r="F505" i="3"/>
  <c r="E505" i="3"/>
  <c r="D505" i="3"/>
  <c r="C505" i="3"/>
  <c r="B505" i="3"/>
  <c r="Q504" i="3"/>
  <c r="P504" i="3"/>
  <c r="O504" i="3"/>
  <c r="N504" i="3"/>
  <c r="M504" i="3"/>
  <c r="L504" i="3"/>
  <c r="K504" i="3"/>
  <c r="J504" i="3"/>
  <c r="I504" i="3"/>
  <c r="H504" i="3"/>
  <c r="G504" i="3"/>
  <c r="F504" i="3"/>
  <c r="E504" i="3"/>
  <c r="D504" i="3"/>
  <c r="C504" i="3"/>
  <c r="B504" i="3"/>
  <c r="Q503" i="3"/>
  <c r="P503" i="3"/>
  <c r="O503" i="3"/>
  <c r="N503" i="3"/>
  <c r="M503" i="3"/>
  <c r="L503" i="3"/>
  <c r="K503" i="3"/>
  <c r="J503" i="3"/>
  <c r="I503" i="3"/>
  <c r="H503" i="3"/>
  <c r="G503" i="3"/>
  <c r="F503" i="3"/>
  <c r="E503" i="3"/>
  <c r="D503" i="3"/>
  <c r="C503" i="3"/>
  <c r="B503" i="3"/>
  <c r="Q502" i="3"/>
  <c r="P502" i="3"/>
  <c r="O502" i="3"/>
  <c r="N502" i="3"/>
  <c r="M502" i="3"/>
  <c r="L502" i="3"/>
  <c r="K502" i="3"/>
  <c r="J502" i="3"/>
  <c r="I502" i="3"/>
  <c r="H502" i="3"/>
  <c r="G502" i="3"/>
  <c r="F502" i="3"/>
  <c r="E502" i="3"/>
  <c r="D502" i="3"/>
  <c r="C502" i="3"/>
  <c r="B502" i="3"/>
  <c r="Q501" i="3"/>
  <c r="P501" i="3"/>
  <c r="O501" i="3"/>
  <c r="N501" i="3"/>
  <c r="M501" i="3"/>
  <c r="L501" i="3"/>
  <c r="K501" i="3"/>
  <c r="J501" i="3"/>
  <c r="I501" i="3"/>
  <c r="H501" i="3"/>
  <c r="G501" i="3"/>
  <c r="F501" i="3"/>
  <c r="E501" i="3"/>
  <c r="D501" i="3"/>
  <c r="C501" i="3"/>
  <c r="B501" i="3"/>
  <c r="Q500" i="3"/>
  <c r="P500" i="3"/>
  <c r="O500" i="3"/>
  <c r="N500" i="3"/>
  <c r="M500" i="3"/>
  <c r="L500" i="3"/>
  <c r="K500" i="3"/>
  <c r="J500" i="3"/>
  <c r="I500" i="3"/>
  <c r="H500" i="3"/>
  <c r="G500" i="3"/>
  <c r="F500" i="3"/>
  <c r="E500" i="3"/>
  <c r="D500" i="3"/>
  <c r="C500" i="3"/>
  <c r="B500" i="3"/>
  <c r="Q499" i="3"/>
  <c r="P499" i="3"/>
  <c r="O499" i="3"/>
  <c r="N499" i="3"/>
  <c r="M499" i="3"/>
  <c r="L499" i="3"/>
  <c r="K499" i="3"/>
  <c r="J499" i="3"/>
  <c r="I499" i="3"/>
  <c r="H499" i="3"/>
  <c r="G499" i="3"/>
  <c r="F499" i="3"/>
  <c r="E499" i="3"/>
  <c r="D499" i="3"/>
  <c r="C499" i="3"/>
  <c r="B499" i="3"/>
  <c r="Q498" i="3"/>
  <c r="P498" i="3"/>
  <c r="O498" i="3"/>
  <c r="N498" i="3"/>
  <c r="M498" i="3"/>
  <c r="L498" i="3"/>
  <c r="K498" i="3"/>
  <c r="J498" i="3"/>
  <c r="I498" i="3"/>
  <c r="H498" i="3"/>
  <c r="G498" i="3"/>
  <c r="F498" i="3"/>
  <c r="E498" i="3"/>
  <c r="D498" i="3"/>
  <c r="C498" i="3"/>
  <c r="B498" i="3"/>
  <c r="Q497" i="3"/>
  <c r="P497" i="3"/>
  <c r="O497" i="3"/>
  <c r="N497" i="3"/>
  <c r="M497" i="3"/>
  <c r="L497" i="3"/>
  <c r="K497" i="3"/>
  <c r="J497" i="3"/>
  <c r="I497" i="3"/>
  <c r="H497" i="3"/>
  <c r="G497" i="3"/>
  <c r="F497" i="3"/>
  <c r="E497" i="3"/>
  <c r="D497" i="3"/>
  <c r="C497" i="3"/>
  <c r="B497" i="3"/>
  <c r="Q496" i="3"/>
  <c r="P496" i="3"/>
  <c r="O496" i="3"/>
  <c r="N496" i="3"/>
  <c r="M496" i="3"/>
  <c r="L496" i="3"/>
  <c r="K496" i="3"/>
  <c r="J496" i="3"/>
  <c r="I496" i="3"/>
  <c r="H496" i="3"/>
  <c r="G496" i="3"/>
  <c r="F496" i="3"/>
  <c r="E496" i="3"/>
  <c r="D496" i="3"/>
  <c r="C496" i="3"/>
  <c r="B496" i="3"/>
  <c r="Q495" i="3"/>
  <c r="P495" i="3"/>
  <c r="O495" i="3"/>
  <c r="N495" i="3"/>
  <c r="M495" i="3"/>
  <c r="L495" i="3"/>
  <c r="K495" i="3"/>
  <c r="J495" i="3"/>
  <c r="I495" i="3"/>
  <c r="H495" i="3"/>
  <c r="G495" i="3"/>
  <c r="F495" i="3"/>
  <c r="E495" i="3"/>
  <c r="D495" i="3"/>
  <c r="C495" i="3"/>
  <c r="B495" i="3"/>
  <c r="Q494" i="3"/>
  <c r="P494" i="3"/>
  <c r="O494" i="3"/>
  <c r="N494" i="3"/>
  <c r="M494" i="3"/>
  <c r="L494" i="3"/>
  <c r="K494" i="3"/>
  <c r="J494" i="3"/>
  <c r="I494" i="3"/>
  <c r="H494" i="3"/>
  <c r="G494" i="3"/>
  <c r="F494" i="3"/>
  <c r="E494" i="3"/>
  <c r="D494" i="3"/>
  <c r="C494" i="3"/>
  <c r="B494" i="3"/>
  <c r="Q493" i="3"/>
  <c r="P493" i="3"/>
  <c r="O493" i="3"/>
  <c r="N493" i="3"/>
  <c r="M493" i="3"/>
  <c r="L493" i="3"/>
  <c r="K493" i="3"/>
  <c r="J493" i="3"/>
  <c r="I493" i="3"/>
  <c r="H493" i="3"/>
  <c r="G493" i="3"/>
  <c r="F493" i="3"/>
  <c r="E493" i="3"/>
  <c r="D493" i="3"/>
  <c r="C493" i="3"/>
  <c r="B493" i="3"/>
  <c r="Q492" i="3"/>
  <c r="P492" i="3"/>
  <c r="O492" i="3"/>
  <c r="N492" i="3"/>
  <c r="M492" i="3"/>
  <c r="L492" i="3"/>
  <c r="K492" i="3"/>
  <c r="J492" i="3"/>
  <c r="I492" i="3"/>
  <c r="H492" i="3"/>
  <c r="G492" i="3"/>
  <c r="F492" i="3"/>
  <c r="E492" i="3"/>
  <c r="D492" i="3"/>
  <c r="C492" i="3"/>
  <c r="B492" i="3"/>
  <c r="Q491" i="3"/>
  <c r="P491" i="3"/>
  <c r="O491" i="3"/>
  <c r="N491" i="3"/>
  <c r="M491" i="3"/>
  <c r="L491" i="3"/>
  <c r="K491" i="3"/>
  <c r="J491" i="3"/>
  <c r="I491" i="3"/>
  <c r="H491" i="3"/>
  <c r="G491" i="3"/>
  <c r="F491" i="3"/>
  <c r="E491" i="3"/>
  <c r="D491" i="3"/>
  <c r="C491" i="3"/>
  <c r="B491" i="3"/>
  <c r="Q490" i="3"/>
  <c r="P490" i="3"/>
  <c r="O490" i="3"/>
  <c r="N490" i="3"/>
  <c r="M490" i="3"/>
  <c r="L490" i="3"/>
  <c r="K490" i="3"/>
  <c r="J490" i="3"/>
  <c r="I490" i="3"/>
  <c r="H490" i="3"/>
  <c r="G490" i="3"/>
  <c r="F490" i="3"/>
  <c r="E490" i="3"/>
  <c r="D490" i="3"/>
  <c r="C490" i="3"/>
  <c r="B490" i="3"/>
  <c r="Q489" i="3"/>
  <c r="P489" i="3"/>
  <c r="O489" i="3"/>
  <c r="N489" i="3"/>
  <c r="M489" i="3"/>
  <c r="L489" i="3"/>
  <c r="K489" i="3"/>
  <c r="J489" i="3"/>
  <c r="I489" i="3"/>
  <c r="H489" i="3"/>
  <c r="G489" i="3"/>
  <c r="F489" i="3"/>
  <c r="E489" i="3"/>
  <c r="D489" i="3"/>
  <c r="C489" i="3"/>
  <c r="B489" i="3"/>
  <c r="Q488" i="3"/>
  <c r="P488" i="3"/>
  <c r="O488" i="3"/>
  <c r="N488" i="3"/>
  <c r="M488" i="3"/>
  <c r="L488" i="3"/>
  <c r="K488" i="3"/>
  <c r="J488" i="3"/>
  <c r="I488" i="3"/>
  <c r="H488" i="3"/>
  <c r="G488" i="3"/>
  <c r="F488" i="3"/>
  <c r="E488" i="3"/>
  <c r="D488" i="3"/>
  <c r="C488" i="3"/>
  <c r="B488" i="3"/>
  <c r="Q487" i="3"/>
  <c r="P487" i="3"/>
  <c r="O487" i="3"/>
  <c r="N487" i="3"/>
  <c r="M487" i="3"/>
  <c r="L487" i="3"/>
  <c r="K487" i="3"/>
  <c r="J487" i="3"/>
  <c r="I487" i="3"/>
  <c r="H487" i="3"/>
  <c r="G487" i="3"/>
  <c r="F487" i="3"/>
  <c r="E487" i="3"/>
  <c r="D487" i="3"/>
  <c r="C487" i="3"/>
  <c r="B487" i="3"/>
  <c r="Q486" i="3"/>
  <c r="P486" i="3"/>
  <c r="O486" i="3"/>
  <c r="N486" i="3"/>
  <c r="M486" i="3"/>
  <c r="L486" i="3"/>
  <c r="K486" i="3"/>
  <c r="J486" i="3"/>
  <c r="I486" i="3"/>
  <c r="H486" i="3"/>
  <c r="G486" i="3"/>
  <c r="F486" i="3"/>
  <c r="E486" i="3"/>
  <c r="D486" i="3"/>
  <c r="C486" i="3"/>
  <c r="B486" i="3"/>
  <c r="Q485" i="3"/>
  <c r="P485" i="3"/>
  <c r="O485" i="3"/>
  <c r="N485" i="3"/>
  <c r="M485" i="3"/>
  <c r="L485" i="3"/>
  <c r="K485" i="3"/>
  <c r="J485" i="3"/>
  <c r="I485" i="3"/>
  <c r="H485" i="3"/>
  <c r="G485" i="3"/>
  <c r="F485" i="3"/>
  <c r="E485" i="3"/>
  <c r="D485" i="3"/>
  <c r="C485" i="3"/>
  <c r="B485" i="3"/>
  <c r="Q484" i="3"/>
  <c r="P484" i="3"/>
  <c r="O484" i="3"/>
  <c r="N484" i="3"/>
  <c r="M484" i="3"/>
  <c r="L484" i="3"/>
  <c r="K484" i="3"/>
  <c r="J484" i="3"/>
  <c r="I484" i="3"/>
  <c r="H484" i="3"/>
  <c r="G484" i="3"/>
  <c r="F484" i="3"/>
  <c r="E484" i="3"/>
  <c r="D484" i="3"/>
  <c r="C484" i="3"/>
  <c r="B484" i="3"/>
  <c r="Q483" i="3"/>
  <c r="P483" i="3"/>
  <c r="O483" i="3"/>
  <c r="N483" i="3"/>
  <c r="M483" i="3"/>
  <c r="L483" i="3"/>
  <c r="K483" i="3"/>
  <c r="J483" i="3"/>
  <c r="I483" i="3"/>
  <c r="H483" i="3"/>
  <c r="G483" i="3"/>
  <c r="F483" i="3"/>
  <c r="E483" i="3"/>
  <c r="D483" i="3"/>
  <c r="C483" i="3"/>
  <c r="B483" i="3"/>
  <c r="Q482" i="3"/>
  <c r="P482" i="3"/>
  <c r="O482" i="3"/>
  <c r="N482" i="3"/>
  <c r="M482" i="3"/>
  <c r="L482" i="3"/>
  <c r="K482" i="3"/>
  <c r="J482" i="3"/>
  <c r="I482" i="3"/>
  <c r="H482" i="3"/>
  <c r="G482" i="3"/>
  <c r="F482" i="3"/>
  <c r="E482" i="3"/>
  <c r="D482" i="3"/>
  <c r="C482" i="3"/>
  <c r="B482" i="3"/>
  <c r="Q481" i="3"/>
  <c r="P481" i="3"/>
  <c r="O481" i="3"/>
  <c r="N481" i="3"/>
  <c r="M481" i="3"/>
  <c r="L481" i="3"/>
  <c r="K481" i="3"/>
  <c r="J481" i="3"/>
  <c r="I481" i="3"/>
  <c r="H481" i="3"/>
  <c r="G481" i="3"/>
  <c r="F481" i="3"/>
  <c r="E481" i="3"/>
  <c r="D481" i="3"/>
  <c r="C481" i="3"/>
  <c r="B481" i="3"/>
  <c r="Q480" i="3"/>
  <c r="P480" i="3"/>
  <c r="O480" i="3"/>
  <c r="N480" i="3"/>
  <c r="M480" i="3"/>
  <c r="L480" i="3"/>
  <c r="K480" i="3"/>
  <c r="J480" i="3"/>
  <c r="I480" i="3"/>
  <c r="H480" i="3"/>
  <c r="G480" i="3"/>
  <c r="F480" i="3"/>
  <c r="E480" i="3"/>
  <c r="D480" i="3"/>
  <c r="C480" i="3"/>
  <c r="B480" i="3"/>
  <c r="Q479" i="3"/>
  <c r="P479" i="3"/>
  <c r="O479" i="3"/>
  <c r="N479" i="3"/>
  <c r="M479" i="3"/>
  <c r="L479" i="3"/>
  <c r="K479" i="3"/>
  <c r="J479" i="3"/>
  <c r="I479" i="3"/>
  <c r="H479" i="3"/>
  <c r="G479" i="3"/>
  <c r="F479" i="3"/>
  <c r="E479" i="3"/>
  <c r="D479" i="3"/>
  <c r="C479" i="3"/>
  <c r="B479" i="3"/>
  <c r="Q478" i="3"/>
  <c r="P478" i="3"/>
  <c r="O478" i="3"/>
  <c r="N478" i="3"/>
  <c r="M478" i="3"/>
  <c r="L478" i="3"/>
  <c r="K478" i="3"/>
  <c r="J478" i="3"/>
  <c r="I478" i="3"/>
  <c r="H478" i="3"/>
  <c r="G478" i="3"/>
  <c r="F478" i="3"/>
  <c r="E478" i="3"/>
  <c r="D478" i="3"/>
  <c r="C478" i="3"/>
  <c r="B478" i="3"/>
  <c r="Q477" i="3"/>
  <c r="P477" i="3"/>
  <c r="O477" i="3"/>
  <c r="N477" i="3"/>
  <c r="M477" i="3"/>
  <c r="L477" i="3"/>
  <c r="K477" i="3"/>
  <c r="J477" i="3"/>
  <c r="I477" i="3"/>
  <c r="H477" i="3"/>
  <c r="G477" i="3"/>
  <c r="F477" i="3"/>
  <c r="E477" i="3"/>
  <c r="D477" i="3"/>
  <c r="C477" i="3"/>
  <c r="B477" i="3"/>
  <c r="Q476" i="3"/>
  <c r="P476" i="3"/>
  <c r="O476" i="3"/>
  <c r="N476" i="3"/>
  <c r="M476" i="3"/>
  <c r="L476" i="3"/>
  <c r="K476" i="3"/>
  <c r="J476" i="3"/>
  <c r="I476" i="3"/>
  <c r="H476" i="3"/>
  <c r="G476" i="3"/>
  <c r="F476" i="3"/>
  <c r="E476" i="3"/>
  <c r="D476" i="3"/>
  <c r="C476" i="3"/>
  <c r="B476" i="3"/>
  <c r="Q475" i="3"/>
  <c r="P475" i="3"/>
  <c r="O475" i="3"/>
  <c r="N475" i="3"/>
  <c r="M475" i="3"/>
  <c r="L475" i="3"/>
  <c r="K475" i="3"/>
  <c r="J475" i="3"/>
  <c r="I475" i="3"/>
  <c r="H475" i="3"/>
  <c r="G475" i="3"/>
  <c r="F475" i="3"/>
  <c r="E475" i="3"/>
  <c r="D475" i="3"/>
  <c r="C475" i="3"/>
  <c r="B475" i="3"/>
  <c r="Q474" i="3"/>
  <c r="P474" i="3"/>
  <c r="O474" i="3"/>
  <c r="N474" i="3"/>
  <c r="M474" i="3"/>
  <c r="L474" i="3"/>
  <c r="K474" i="3"/>
  <c r="J474" i="3"/>
  <c r="I474" i="3"/>
  <c r="H474" i="3"/>
  <c r="G474" i="3"/>
  <c r="F474" i="3"/>
  <c r="E474" i="3"/>
  <c r="D474" i="3"/>
  <c r="C474" i="3"/>
  <c r="B474" i="3"/>
  <c r="Q473" i="3"/>
  <c r="P473" i="3"/>
  <c r="O473" i="3"/>
  <c r="N473" i="3"/>
  <c r="M473" i="3"/>
  <c r="L473" i="3"/>
  <c r="K473" i="3"/>
  <c r="J473" i="3"/>
  <c r="I473" i="3"/>
  <c r="H473" i="3"/>
  <c r="G473" i="3"/>
  <c r="F473" i="3"/>
  <c r="E473" i="3"/>
  <c r="D473" i="3"/>
  <c r="C473" i="3"/>
  <c r="B473" i="3"/>
  <c r="Q472" i="3"/>
  <c r="P472" i="3"/>
  <c r="O472" i="3"/>
  <c r="N472" i="3"/>
  <c r="M472" i="3"/>
  <c r="L472" i="3"/>
  <c r="K472" i="3"/>
  <c r="J472" i="3"/>
  <c r="I472" i="3"/>
  <c r="H472" i="3"/>
  <c r="G472" i="3"/>
  <c r="F472" i="3"/>
  <c r="E472" i="3"/>
  <c r="D472" i="3"/>
  <c r="C472" i="3"/>
  <c r="B472" i="3"/>
  <c r="Q471" i="3"/>
  <c r="P471" i="3"/>
  <c r="O471" i="3"/>
  <c r="N471" i="3"/>
  <c r="M471" i="3"/>
  <c r="L471" i="3"/>
  <c r="K471" i="3"/>
  <c r="J471" i="3"/>
  <c r="I471" i="3"/>
  <c r="H471" i="3"/>
  <c r="G471" i="3"/>
  <c r="F471" i="3"/>
  <c r="E471" i="3"/>
  <c r="D471" i="3"/>
  <c r="C471" i="3"/>
  <c r="B471" i="3"/>
  <c r="Q470" i="3"/>
  <c r="P470" i="3"/>
  <c r="O470" i="3"/>
  <c r="N470" i="3"/>
  <c r="M470" i="3"/>
  <c r="L470" i="3"/>
  <c r="K470" i="3"/>
  <c r="J470" i="3"/>
  <c r="I470" i="3"/>
  <c r="H470" i="3"/>
  <c r="G470" i="3"/>
  <c r="F470" i="3"/>
  <c r="E470" i="3"/>
  <c r="D470" i="3"/>
  <c r="C470" i="3"/>
  <c r="B470" i="3"/>
  <c r="Q469" i="3"/>
  <c r="P469" i="3"/>
  <c r="O469" i="3"/>
  <c r="N469" i="3"/>
  <c r="M469" i="3"/>
  <c r="L469" i="3"/>
  <c r="K469" i="3"/>
  <c r="J469" i="3"/>
  <c r="I469" i="3"/>
  <c r="H469" i="3"/>
  <c r="G469" i="3"/>
  <c r="F469" i="3"/>
  <c r="E469" i="3"/>
  <c r="D469" i="3"/>
  <c r="C469" i="3"/>
  <c r="B469" i="3"/>
  <c r="Q468" i="3"/>
  <c r="P468" i="3"/>
  <c r="O468" i="3"/>
  <c r="N468" i="3"/>
  <c r="M468" i="3"/>
  <c r="L468" i="3"/>
  <c r="K468" i="3"/>
  <c r="J468" i="3"/>
  <c r="I468" i="3"/>
  <c r="H468" i="3"/>
  <c r="G468" i="3"/>
  <c r="F468" i="3"/>
  <c r="E468" i="3"/>
  <c r="D468" i="3"/>
  <c r="C468" i="3"/>
  <c r="B468" i="3"/>
  <c r="Q467" i="3"/>
  <c r="P467" i="3"/>
  <c r="O467" i="3"/>
  <c r="N467" i="3"/>
  <c r="M467" i="3"/>
  <c r="L467" i="3"/>
  <c r="K467" i="3"/>
  <c r="J467" i="3"/>
  <c r="I467" i="3"/>
  <c r="H467" i="3"/>
  <c r="G467" i="3"/>
  <c r="F467" i="3"/>
  <c r="E467" i="3"/>
  <c r="D467" i="3"/>
  <c r="C467" i="3"/>
  <c r="B467" i="3"/>
  <c r="Q466" i="3"/>
  <c r="P466" i="3"/>
  <c r="O466" i="3"/>
  <c r="N466" i="3"/>
  <c r="M466" i="3"/>
  <c r="L466" i="3"/>
  <c r="K466" i="3"/>
  <c r="J466" i="3"/>
  <c r="I466" i="3"/>
  <c r="H466" i="3"/>
  <c r="G466" i="3"/>
  <c r="F466" i="3"/>
  <c r="E466" i="3"/>
  <c r="D466" i="3"/>
  <c r="C466" i="3"/>
  <c r="B466" i="3"/>
  <c r="Q465" i="3"/>
  <c r="P465" i="3"/>
  <c r="O465" i="3"/>
  <c r="N465" i="3"/>
  <c r="M465" i="3"/>
  <c r="L465" i="3"/>
  <c r="K465" i="3"/>
  <c r="J465" i="3"/>
  <c r="I465" i="3"/>
  <c r="H465" i="3"/>
  <c r="G465" i="3"/>
  <c r="F465" i="3"/>
  <c r="E465" i="3"/>
  <c r="D465" i="3"/>
  <c r="C465" i="3"/>
  <c r="B465" i="3"/>
  <c r="Q464" i="3"/>
  <c r="P464" i="3"/>
  <c r="O464" i="3"/>
  <c r="N464" i="3"/>
  <c r="M464" i="3"/>
  <c r="L464" i="3"/>
  <c r="K464" i="3"/>
  <c r="J464" i="3"/>
  <c r="I464" i="3"/>
  <c r="H464" i="3"/>
  <c r="G464" i="3"/>
  <c r="F464" i="3"/>
  <c r="E464" i="3"/>
  <c r="D464" i="3"/>
  <c r="C464" i="3"/>
  <c r="B464" i="3"/>
  <c r="Q463" i="3"/>
  <c r="P463" i="3"/>
  <c r="O463" i="3"/>
  <c r="N463" i="3"/>
  <c r="M463" i="3"/>
  <c r="L463" i="3"/>
  <c r="K463" i="3"/>
  <c r="J463" i="3"/>
  <c r="I463" i="3"/>
  <c r="H463" i="3"/>
  <c r="G463" i="3"/>
  <c r="F463" i="3"/>
  <c r="E463" i="3"/>
  <c r="D463" i="3"/>
  <c r="C463" i="3"/>
  <c r="B463" i="3"/>
  <c r="Q462" i="3"/>
  <c r="P462" i="3"/>
  <c r="O462" i="3"/>
  <c r="N462" i="3"/>
  <c r="M462" i="3"/>
  <c r="L462" i="3"/>
  <c r="K462" i="3"/>
  <c r="J462" i="3"/>
  <c r="I462" i="3"/>
  <c r="H462" i="3"/>
  <c r="G462" i="3"/>
  <c r="F462" i="3"/>
  <c r="E462" i="3"/>
  <c r="D462" i="3"/>
  <c r="C462" i="3"/>
  <c r="B462" i="3"/>
  <c r="Q461" i="3"/>
  <c r="P461" i="3"/>
  <c r="O461" i="3"/>
  <c r="N461" i="3"/>
  <c r="M461" i="3"/>
  <c r="L461" i="3"/>
  <c r="K461" i="3"/>
  <c r="J461" i="3"/>
  <c r="I461" i="3"/>
  <c r="H461" i="3"/>
  <c r="G461" i="3"/>
  <c r="F461" i="3"/>
  <c r="E461" i="3"/>
  <c r="D461" i="3"/>
  <c r="C461" i="3"/>
  <c r="B461" i="3"/>
  <c r="Q460" i="3"/>
  <c r="P460" i="3"/>
  <c r="O460" i="3"/>
  <c r="N460" i="3"/>
  <c r="M460" i="3"/>
  <c r="L460" i="3"/>
  <c r="K460" i="3"/>
  <c r="J460" i="3"/>
  <c r="I460" i="3"/>
  <c r="H460" i="3"/>
  <c r="G460" i="3"/>
  <c r="F460" i="3"/>
  <c r="E460" i="3"/>
  <c r="D460" i="3"/>
  <c r="C460" i="3"/>
  <c r="B460" i="3"/>
  <c r="Q459" i="3"/>
  <c r="P459" i="3"/>
  <c r="O459" i="3"/>
  <c r="N459" i="3"/>
  <c r="M459" i="3"/>
  <c r="L459" i="3"/>
  <c r="K459" i="3"/>
  <c r="J459" i="3"/>
  <c r="I459" i="3"/>
  <c r="H459" i="3"/>
  <c r="G459" i="3"/>
  <c r="F459" i="3"/>
  <c r="E459" i="3"/>
  <c r="D459" i="3"/>
  <c r="C459" i="3"/>
  <c r="B459" i="3"/>
  <c r="Q458" i="3"/>
  <c r="P458" i="3"/>
  <c r="O458" i="3"/>
  <c r="N458" i="3"/>
  <c r="M458" i="3"/>
  <c r="L458" i="3"/>
  <c r="K458" i="3"/>
  <c r="J458" i="3"/>
  <c r="I458" i="3"/>
  <c r="H458" i="3"/>
  <c r="G458" i="3"/>
  <c r="F458" i="3"/>
  <c r="E458" i="3"/>
  <c r="D458" i="3"/>
  <c r="C458" i="3"/>
  <c r="B458" i="3"/>
  <c r="Q457" i="3"/>
  <c r="P457" i="3"/>
  <c r="O457" i="3"/>
  <c r="N457" i="3"/>
  <c r="M457" i="3"/>
  <c r="L457" i="3"/>
  <c r="K457" i="3"/>
  <c r="J457" i="3"/>
  <c r="I457" i="3"/>
  <c r="H457" i="3"/>
  <c r="G457" i="3"/>
  <c r="F457" i="3"/>
  <c r="E457" i="3"/>
  <c r="D457" i="3"/>
  <c r="C457" i="3"/>
  <c r="B457" i="3"/>
  <c r="Q456" i="3"/>
  <c r="P456" i="3"/>
  <c r="O456" i="3"/>
  <c r="N456" i="3"/>
  <c r="M456" i="3"/>
  <c r="L456" i="3"/>
  <c r="K456" i="3"/>
  <c r="J456" i="3"/>
  <c r="I456" i="3"/>
  <c r="H456" i="3"/>
  <c r="G456" i="3"/>
  <c r="F456" i="3"/>
  <c r="E456" i="3"/>
  <c r="D456" i="3"/>
  <c r="C456" i="3"/>
  <c r="B456" i="3"/>
  <c r="Q455" i="3"/>
  <c r="P455" i="3"/>
  <c r="O455" i="3"/>
  <c r="N455" i="3"/>
  <c r="M455" i="3"/>
  <c r="L455" i="3"/>
  <c r="K455" i="3"/>
  <c r="J455" i="3"/>
  <c r="I455" i="3"/>
  <c r="H455" i="3"/>
  <c r="G455" i="3"/>
  <c r="F455" i="3"/>
  <c r="E455" i="3"/>
  <c r="D455" i="3"/>
  <c r="C455" i="3"/>
  <c r="B455" i="3"/>
  <c r="Q454" i="3"/>
  <c r="P454" i="3"/>
  <c r="O454" i="3"/>
  <c r="N454" i="3"/>
  <c r="M454" i="3"/>
  <c r="L454" i="3"/>
  <c r="K454" i="3"/>
  <c r="J454" i="3"/>
  <c r="I454" i="3"/>
  <c r="H454" i="3"/>
  <c r="G454" i="3"/>
  <c r="F454" i="3"/>
  <c r="E454" i="3"/>
  <c r="D454" i="3"/>
  <c r="C454" i="3"/>
  <c r="B454" i="3"/>
  <c r="Q453" i="3"/>
  <c r="P453" i="3"/>
  <c r="O453" i="3"/>
  <c r="N453" i="3"/>
  <c r="M453" i="3"/>
  <c r="L453" i="3"/>
  <c r="K453" i="3"/>
  <c r="J453" i="3"/>
  <c r="I453" i="3"/>
  <c r="H453" i="3"/>
  <c r="G453" i="3"/>
  <c r="F453" i="3"/>
  <c r="E453" i="3"/>
  <c r="D453" i="3"/>
  <c r="C453" i="3"/>
  <c r="B453" i="3"/>
  <c r="Q452" i="3"/>
  <c r="P452" i="3"/>
  <c r="O452" i="3"/>
  <c r="N452" i="3"/>
  <c r="M452" i="3"/>
  <c r="L452" i="3"/>
  <c r="K452" i="3"/>
  <c r="J452" i="3"/>
  <c r="I452" i="3"/>
  <c r="H452" i="3"/>
  <c r="G452" i="3"/>
  <c r="F452" i="3"/>
  <c r="E452" i="3"/>
  <c r="D452" i="3"/>
  <c r="C452" i="3"/>
  <c r="B452" i="3"/>
  <c r="Q451" i="3"/>
  <c r="P451" i="3"/>
  <c r="O451" i="3"/>
  <c r="N451" i="3"/>
  <c r="M451" i="3"/>
  <c r="L451" i="3"/>
  <c r="K451" i="3"/>
  <c r="J451" i="3"/>
  <c r="I451" i="3"/>
  <c r="H451" i="3"/>
  <c r="G451" i="3"/>
  <c r="F451" i="3"/>
  <c r="E451" i="3"/>
  <c r="D451" i="3"/>
  <c r="C451" i="3"/>
  <c r="B451" i="3"/>
  <c r="Q450" i="3"/>
  <c r="P450" i="3"/>
  <c r="O450" i="3"/>
  <c r="N450" i="3"/>
  <c r="M450" i="3"/>
  <c r="L450" i="3"/>
  <c r="K450" i="3"/>
  <c r="J450" i="3"/>
  <c r="I450" i="3"/>
  <c r="H450" i="3"/>
  <c r="G450" i="3"/>
  <c r="F450" i="3"/>
  <c r="E450" i="3"/>
  <c r="D450" i="3"/>
  <c r="C450" i="3"/>
  <c r="B450" i="3"/>
  <c r="Q449" i="3"/>
  <c r="P449" i="3"/>
  <c r="O449" i="3"/>
  <c r="N449" i="3"/>
  <c r="M449" i="3"/>
  <c r="L449" i="3"/>
  <c r="K449" i="3"/>
  <c r="J449" i="3"/>
  <c r="I449" i="3"/>
  <c r="H449" i="3"/>
  <c r="G449" i="3"/>
  <c r="F449" i="3"/>
  <c r="E449" i="3"/>
  <c r="D449" i="3"/>
  <c r="C449" i="3"/>
  <c r="B449" i="3"/>
  <c r="Q448" i="3"/>
  <c r="P448" i="3"/>
  <c r="O448" i="3"/>
  <c r="N448" i="3"/>
  <c r="M448" i="3"/>
  <c r="L448" i="3"/>
  <c r="K448" i="3"/>
  <c r="J448" i="3"/>
  <c r="I448" i="3"/>
  <c r="H448" i="3"/>
  <c r="G448" i="3"/>
  <c r="F448" i="3"/>
  <c r="E448" i="3"/>
  <c r="D448" i="3"/>
  <c r="C448" i="3"/>
  <c r="B448" i="3"/>
  <c r="Q447" i="3"/>
  <c r="P447" i="3"/>
  <c r="O447" i="3"/>
  <c r="N447" i="3"/>
  <c r="M447" i="3"/>
  <c r="L447" i="3"/>
  <c r="K447" i="3"/>
  <c r="J447" i="3"/>
  <c r="I447" i="3"/>
  <c r="H447" i="3"/>
  <c r="G447" i="3"/>
  <c r="F447" i="3"/>
  <c r="E447" i="3"/>
  <c r="D447" i="3"/>
  <c r="C447" i="3"/>
  <c r="B447" i="3"/>
  <c r="Q446" i="3"/>
  <c r="P446" i="3"/>
  <c r="O446" i="3"/>
  <c r="N446" i="3"/>
  <c r="M446" i="3"/>
  <c r="L446" i="3"/>
  <c r="K446" i="3"/>
  <c r="J446" i="3"/>
  <c r="I446" i="3"/>
  <c r="H446" i="3"/>
  <c r="G446" i="3"/>
  <c r="F446" i="3"/>
  <c r="E446" i="3"/>
  <c r="D446" i="3"/>
  <c r="C446" i="3"/>
  <c r="B446" i="3"/>
  <c r="Q445" i="3"/>
  <c r="P445" i="3"/>
  <c r="O445" i="3"/>
  <c r="N445" i="3"/>
  <c r="M445" i="3"/>
  <c r="L445" i="3"/>
  <c r="K445" i="3"/>
  <c r="J445" i="3"/>
  <c r="I445" i="3"/>
  <c r="H445" i="3"/>
  <c r="G445" i="3"/>
  <c r="F445" i="3"/>
  <c r="E445" i="3"/>
  <c r="D445" i="3"/>
  <c r="C445" i="3"/>
  <c r="B445" i="3"/>
  <c r="Q444" i="3"/>
  <c r="P444" i="3"/>
  <c r="O444" i="3"/>
  <c r="N444" i="3"/>
  <c r="M444" i="3"/>
  <c r="L444" i="3"/>
  <c r="K444" i="3"/>
  <c r="J444" i="3"/>
  <c r="I444" i="3"/>
  <c r="H444" i="3"/>
  <c r="G444" i="3"/>
  <c r="F444" i="3"/>
  <c r="E444" i="3"/>
  <c r="D444" i="3"/>
  <c r="C444" i="3"/>
  <c r="B444" i="3"/>
  <c r="Q443" i="3"/>
  <c r="P443" i="3"/>
  <c r="O443" i="3"/>
  <c r="N443" i="3"/>
  <c r="M443" i="3"/>
  <c r="L443" i="3"/>
  <c r="K443" i="3"/>
  <c r="J443" i="3"/>
  <c r="I443" i="3"/>
  <c r="H443" i="3"/>
  <c r="G443" i="3"/>
  <c r="F443" i="3"/>
  <c r="E443" i="3"/>
  <c r="D443" i="3"/>
  <c r="C443" i="3"/>
  <c r="B443" i="3"/>
  <c r="Q442" i="3"/>
  <c r="P442" i="3"/>
  <c r="O442" i="3"/>
  <c r="N442" i="3"/>
  <c r="M442" i="3"/>
  <c r="L442" i="3"/>
  <c r="K442" i="3"/>
  <c r="J442" i="3"/>
  <c r="I442" i="3"/>
  <c r="H442" i="3"/>
  <c r="G442" i="3"/>
  <c r="F442" i="3"/>
  <c r="E442" i="3"/>
  <c r="D442" i="3"/>
  <c r="C442" i="3"/>
  <c r="B442" i="3"/>
  <c r="Q441" i="3"/>
  <c r="P441" i="3"/>
  <c r="O441" i="3"/>
  <c r="N441" i="3"/>
  <c r="M441" i="3"/>
  <c r="L441" i="3"/>
  <c r="K441" i="3"/>
  <c r="J441" i="3"/>
  <c r="I441" i="3"/>
  <c r="H441" i="3"/>
  <c r="G441" i="3"/>
  <c r="F441" i="3"/>
  <c r="E441" i="3"/>
  <c r="D441" i="3"/>
  <c r="C441" i="3"/>
  <c r="B441" i="3"/>
  <c r="Q440" i="3"/>
  <c r="P440" i="3"/>
  <c r="O440" i="3"/>
  <c r="N440" i="3"/>
  <c r="M440" i="3"/>
  <c r="L440" i="3"/>
  <c r="K440" i="3"/>
  <c r="J440" i="3"/>
  <c r="I440" i="3"/>
  <c r="H440" i="3"/>
  <c r="G440" i="3"/>
  <c r="F440" i="3"/>
  <c r="E440" i="3"/>
  <c r="D440" i="3"/>
  <c r="C440" i="3"/>
  <c r="B440" i="3"/>
  <c r="Q439" i="3"/>
  <c r="P439" i="3"/>
  <c r="O439" i="3"/>
  <c r="N439" i="3"/>
  <c r="M439" i="3"/>
  <c r="L439" i="3"/>
  <c r="K439" i="3"/>
  <c r="J439" i="3"/>
  <c r="I439" i="3"/>
  <c r="H439" i="3"/>
  <c r="G439" i="3"/>
  <c r="F439" i="3"/>
  <c r="E439" i="3"/>
  <c r="D439" i="3"/>
  <c r="C439" i="3"/>
  <c r="B439" i="3"/>
  <c r="Q438" i="3"/>
  <c r="P438" i="3"/>
  <c r="O438" i="3"/>
  <c r="N438" i="3"/>
  <c r="M438" i="3"/>
  <c r="L438" i="3"/>
  <c r="K438" i="3"/>
  <c r="J438" i="3"/>
  <c r="I438" i="3"/>
  <c r="H438" i="3"/>
  <c r="G438" i="3"/>
  <c r="F438" i="3"/>
  <c r="E438" i="3"/>
  <c r="D438" i="3"/>
  <c r="C438" i="3"/>
  <c r="B438" i="3"/>
  <c r="Q437" i="3"/>
  <c r="P437" i="3"/>
  <c r="O437" i="3"/>
  <c r="N437" i="3"/>
  <c r="M437" i="3"/>
  <c r="L437" i="3"/>
  <c r="K437" i="3"/>
  <c r="J437" i="3"/>
  <c r="I437" i="3"/>
  <c r="H437" i="3"/>
  <c r="G437" i="3"/>
  <c r="F437" i="3"/>
  <c r="E437" i="3"/>
  <c r="D437" i="3"/>
  <c r="C437" i="3"/>
  <c r="B437" i="3"/>
  <c r="Q436" i="3"/>
  <c r="P436" i="3"/>
  <c r="O436" i="3"/>
  <c r="N436" i="3"/>
  <c r="M436" i="3"/>
  <c r="L436" i="3"/>
  <c r="K436" i="3"/>
  <c r="J436" i="3"/>
  <c r="I436" i="3"/>
  <c r="H436" i="3"/>
  <c r="G436" i="3"/>
  <c r="F436" i="3"/>
  <c r="E436" i="3"/>
  <c r="D436" i="3"/>
  <c r="C436" i="3"/>
  <c r="B436" i="3"/>
  <c r="Q435" i="3"/>
  <c r="P435" i="3"/>
  <c r="O435" i="3"/>
  <c r="N435" i="3"/>
  <c r="M435" i="3"/>
  <c r="L435" i="3"/>
  <c r="K435" i="3"/>
  <c r="J435" i="3"/>
  <c r="I435" i="3"/>
  <c r="H435" i="3"/>
  <c r="G435" i="3"/>
  <c r="F435" i="3"/>
  <c r="E435" i="3"/>
  <c r="D435" i="3"/>
  <c r="C435" i="3"/>
  <c r="B435" i="3"/>
  <c r="Q434" i="3"/>
  <c r="P434" i="3"/>
  <c r="O434" i="3"/>
  <c r="N434" i="3"/>
  <c r="M434" i="3"/>
  <c r="L434" i="3"/>
  <c r="K434" i="3"/>
  <c r="J434" i="3"/>
  <c r="I434" i="3"/>
  <c r="H434" i="3"/>
  <c r="G434" i="3"/>
  <c r="F434" i="3"/>
  <c r="E434" i="3"/>
  <c r="D434" i="3"/>
  <c r="C434" i="3"/>
  <c r="B434" i="3"/>
  <c r="Q433" i="3"/>
  <c r="P433" i="3"/>
  <c r="O433" i="3"/>
  <c r="N433" i="3"/>
  <c r="M433" i="3"/>
  <c r="L433" i="3"/>
  <c r="K433" i="3"/>
  <c r="J433" i="3"/>
  <c r="I433" i="3"/>
  <c r="H433" i="3"/>
  <c r="G433" i="3"/>
  <c r="F433" i="3"/>
  <c r="E433" i="3"/>
  <c r="D433" i="3"/>
  <c r="C433" i="3"/>
  <c r="B433" i="3"/>
  <c r="Q432" i="3"/>
  <c r="P432" i="3"/>
  <c r="O432" i="3"/>
  <c r="N432" i="3"/>
  <c r="M432" i="3"/>
  <c r="L432" i="3"/>
  <c r="K432" i="3"/>
  <c r="J432" i="3"/>
  <c r="I432" i="3"/>
  <c r="H432" i="3"/>
  <c r="G432" i="3"/>
  <c r="F432" i="3"/>
  <c r="E432" i="3"/>
  <c r="D432" i="3"/>
  <c r="C432" i="3"/>
  <c r="B432" i="3"/>
  <c r="Q431" i="3"/>
  <c r="P431" i="3"/>
  <c r="O431" i="3"/>
  <c r="N431" i="3"/>
  <c r="M431" i="3"/>
  <c r="L431" i="3"/>
  <c r="K431" i="3"/>
  <c r="J431" i="3"/>
  <c r="I431" i="3"/>
  <c r="H431" i="3"/>
  <c r="G431" i="3"/>
  <c r="F431" i="3"/>
  <c r="E431" i="3"/>
  <c r="D431" i="3"/>
  <c r="C431" i="3"/>
  <c r="B431" i="3"/>
  <c r="Q430" i="3"/>
  <c r="P430" i="3"/>
  <c r="O430" i="3"/>
  <c r="N430" i="3"/>
  <c r="M430" i="3"/>
  <c r="L430" i="3"/>
  <c r="K430" i="3"/>
  <c r="J430" i="3"/>
  <c r="I430" i="3"/>
  <c r="H430" i="3"/>
  <c r="G430" i="3"/>
  <c r="F430" i="3"/>
  <c r="E430" i="3"/>
  <c r="D430" i="3"/>
  <c r="C430" i="3"/>
  <c r="B430" i="3"/>
  <c r="Q429" i="3"/>
  <c r="P429" i="3"/>
  <c r="O429" i="3"/>
  <c r="N429" i="3"/>
  <c r="M429" i="3"/>
  <c r="L429" i="3"/>
  <c r="K429" i="3"/>
  <c r="J429" i="3"/>
  <c r="I429" i="3"/>
  <c r="H429" i="3"/>
  <c r="G429" i="3"/>
  <c r="F429" i="3"/>
  <c r="E429" i="3"/>
  <c r="D429" i="3"/>
  <c r="C429" i="3"/>
  <c r="B429" i="3"/>
  <c r="Q428" i="3"/>
  <c r="P428" i="3"/>
  <c r="O428" i="3"/>
  <c r="N428" i="3"/>
  <c r="M428" i="3"/>
  <c r="L428" i="3"/>
  <c r="K428" i="3"/>
  <c r="J428" i="3"/>
  <c r="I428" i="3"/>
  <c r="H428" i="3"/>
  <c r="G428" i="3"/>
  <c r="F428" i="3"/>
  <c r="E428" i="3"/>
  <c r="D428" i="3"/>
  <c r="C428" i="3"/>
  <c r="B428" i="3"/>
  <c r="Q427" i="3"/>
  <c r="P427" i="3"/>
  <c r="O427" i="3"/>
  <c r="N427" i="3"/>
  <c r="M427" i="3"/>
  <c r="L427" i="3"/>
  <c r="K427" i="3"/>
  <c r="J427" i="3"/>
  <c r="I427" i="3"/>
  <c r="H427" i="3"/>
  <c r="G427" i="3"/>
  <c r="F427" i="3"/>
  <c r="E427" i="3"/>
  <c r="D427" i="3"/>
  <c r="C427" i="3"/>
  <c r="B427" i="3"/>
  <c r="Q426" i="3"/>
  <c r="P426" i="3"/>
  <c r="O426" i="3"/>
  <c r="N426" i="3"/>
  <c r="M426" i="3"/>
  <c r="L426" i="3"/>
  <c r="K426" i="3"/>
  <c r="J426" i="3"/>
  <c r="I426" i="3"/>
  <c r="H426" i="3"/>
  <c r="G426" i="3"/>
  <c r="F426" i="3"/>
  <c r="E426" i="3"/>
  <c r="D426" i="3"/>
  <c r="C426" i="3"/>
  <c r="B426" i="3"/>
  <c r="Q425" i="3"/>
  <c r="P425" i="3"/>
  <c r="O425" i="3"/>
  <c r="N425" i="3"/>
  <c r="M425" i="3"/>
  <c r="L425" i="3"/>
  <c r="K425" i="3"/>
  <c r="J425" i="3"/>
  <c r="I425" i="3"/>
  <c r="H425" i="3"/>
  <c r="G425" i="3"/>
  <c r="F425" i="3"/>
  <c r="E425" i="3"/>
  <c r="D425" i="3"/>
  <c r="C425" i="3"/>
  <c r="B425" i="3"/>
  <c r="Q424" i="3"/>
  <c r="P424" i="3"/>
  <c r="O424" i="3"/>
  <c r="N424" i="3"/>
  <c r="M424" i="3"/>
  <c r="L424" i="3"/>
  <c r="K424" i="3"/>
  <c r="J424" i="3"/>
  <c r="I424" i="3"/>
  <c r="H424" i="3"/>
  <c r="G424" i="3"/>
  <c r="F424" i="3"/>
  <c r="E424" i="3"/>
  <c r="D424" i="3"/>
  <c r="C424" i="3"/>
  <c r="B424" i="3"/>
  <c r="Q423" i="3"/>
  <c r="P423" i="3"/>
  <c r="O423" i="3"/>
  <c r="N423" i="3"/>
  <c r="M423" i="3"/>
  <c r="L423" i="3"/>
  <c r="K423" i="3"/>
  <c r="J423" i="3"/>
  <c r="I423" i="3"/>
  <c r="H423" i="3"/>
  <c r="G423" i="3"/>
  <c r="F423" i="3"/>
  <c r="E423" i="3"/>
  <c r="D423" i="3"/>
  <c r="C423" i="3"/>
  <c r="B423" i="3"/>
  <c r="Q422" i="3"/>
  <c r="P422" i="3"/>
  <c r="O422" i="3"/>
  <c r="N422" i="3"/>
  <c r="M422" i="3"/>
  <c r="L422" i="3"/>
  <c r="K422" i="3"/>
  <c r="J422" i="3"/>
  <c r="I422" i="3"/>
  <c r="H422" i="3"/>
  <c r="G422" i="3"/>
  <c r="F422" i="3"/>
  <c r="E422" i="3"/>
  <c r="D422" i="3"/>
  <c r="C422" i="3"/>
  <c r="B422" i="3"/>
  <c r="Q421" i="3"/>
  <c r="P421" i="3"/>
  <c r="O421" i="3"/>
  <c r="N421" i="3"/>
  <c r="M421" i="3"/>
  <c r="L421" i="3"/>
  <c r="K421" i="3"/>
  <c r="J421" i="3"/>
  <c r="I421" i="3"/>
  <c r="H421" i="3"/>
  <c r="G421" i="3"/>
  <c r="F421" i="3"/>
  <c r="E421" i="3"/>
  <c r="D421" i="3"/>
  <c r="C421" i="3"/>
  <c r="B421" i="3"/>
  <c r="Q420" i="3"/>
  <c r="P420" i="3"/>
  <c r="O420" i="3"/>
  <c r="N420" i="3"/>
  <c r="M420" i="3"/>
  <c r="L420" i="3"/>
  <c r="K420" i="3"/>
  <c r="J420" i="3"/>
  <c r="I420" i="3"/>
  <c r="H420" i="3"/>
  <c r="G420" i="3"/>
  <c r="F420" i="3"/>
  <c r="E420" i="3"/>
  <c r="D420" i="3"/>
  <c r="C420" i="3"/>
  <c r="B420" i="3"/>
  <c r="Q419" i="3"/>
  <c r="P419" i="3"/>
  <c r="O419" i="3"/>
  <c r="N419" i="3"/>
  <c r="M419" i="3"/>
  <c r="L419" i="3"/>
  <c r="K419" i="3"/>
  <c r="J419" i="3"/>
  <c r="I419" i="3"/>
  <c r="H419" i="3"/>
  <c r="G419" i="3"/>
  <c r="F419" i="3"/>
  <c r="E419" i="3"/>
  <c r="D419" i="3"/>
  <c r="C419" i="3"/>
  <c r="B419" i="3"/>
  <c r="Q418" i="3"/>
  <c r="P418" i="3"/>
  <c r="O418" i="3"/>
  <c r="N418" i="3"/>
  <c r="M418" i="3"/>
  <c r="L418" i="3"/>
  <c r="K418" i="3"/>
  <c r="J418" i="3"/>
  <c r="I418" i="3"/>
  <c r="H418" i="3"/>
  <c r="G418" i="3"/>
  <c r="F418" i="3"/>
  <c r="E418" i="3"/>
  <c r="D418" i="3"/>
  <c r="C418" i="3"/>
  <c r="B418" i="3"/>
  <c r="Q417" i="3"/>
  <c r="P417" i="3"/>
  <c r="O417" i="3"/>
  <c r="N417" i="3"/>
  <c r="M417" i="3"/>
  <c r="L417" i="3"/>
  <c r="K417" i="3"/>
  <c r="J417" i="3"/>
  <c r="I417" i="3"/>
  <c r="H417" i="3"/>
  <c r="G417" i="3"/>
  <c r="F417" i="3"/>
  <c r="E417" i="3"/>
  <c r="D417" i="3"/>
  <c r="C417" i="3"/>
  <c r="B417" i="3"/>
  <c r="Q416" i="3"/>
  <c r="P416" i="3"/>
  <c r="O416" i="3"/>
  <c r="N416" i="3"/>
  <c r="M416" i="3"/>
  <c r="L416" i="3"/>
  <c r="K416" i="3"/>
  <c r="J416" i="3"/>
  <c r="I416" i="3"/>
  <c r="H416" i="3"/>
  <c r="G416" i="3"/>
  <c r="F416" i="3"/>
  <c r="E416" i="3"/>
  <c r="D416" i="3"/>
  <c r="C416" i="3"/>
  <c r="B416" i="3"/>
  <c r="Q415" i="3"/>
  <c r="P415" i="3"/>
  <c r="O415" i="3"/>
  <c r="N415" i="3"/>
  <c r="M415" i="3"/>
  <c r="L415" i="3"/>
  <c r="K415" i="3"/>
  <c r="J415" i="3"/>
  <c r="I415" i="3"/>
  <c r="H415" i="3"/>
  <c r="G415" i="3"/>
  <c r="F415" i="3"/>
  <c r="E415" i="3"/>
  <c r="D415" i="3"/>
  <c r="C415" i="3"/>
  <c r="B415" i="3"/>
  <c r="Q414" i="3"/>
  <c r="P414" i="3"/>
  <c r="O414" i="3"/>
  <c r="N414" i="3"/>
  <c r="M414" i="3"/>
  <c r="L414" i="3"/>
  <c r="K414" i="3"/>
  <c r="J414" i="3"/>
  <c r="I414" i="3"/>
  <c r="H414" i="3"/>
  <c r="G414" i="3"/>
  <c r="F414" i="3"/>
  <c r="E414" i="3"/>
  <c r="D414" i="3"/>
  <c r="C414" i="3"/>
  <c r="B414" i="3"/>
  <c r="Q413" i="3"/>
  <c r="P413" i="3"/>
  <c r="O413" i="3"/>
  <c r="N413" i="3"/>
  <c r="M413" i="3"/>
  <c r="L413" i="3"/>
  <c r="K413" i="3"/>
  <c r="J413" i="3"/>
  <c r="I413" i="3"/>
  <c r="H413" i="3"/>
  <c r="G413" i="3"/>
  <c r="F413" i="3"/>
  <c r="E413" i="3"/>
  <c r="D413" i="3"/>
  <c r="C413" i="3"/>
  <c r="B413" i="3"/>
  <c r="Q412" i="3"/>
  <c r="P412" i="3"/>
  <c r="O412" i="3"/>
  <c r="N412" i="3"/>
  <c r="M412" i="3"/>
  <c r="L412" i="3"/>
  <c r="K412" i="3"/>
  <c r="J412" i="3"/>
  <c r="I412" i="3"/>
  <c r="H412" i="3"/>
  <c r="G412" i="3"/>
  <c r="F412" i="3"/>
  <c r="E412" i="3"/>
  <c r="D412" i="3"/>
  <c r="C412" i="3"/>
  <c r="B412" i="3"/>
  <c r="Q411" i="3"/>
  <c r="P411" i="3"/>
  <c r="O411" i="3"/>
  <c r="N411" i="3"/>
  <c r="M411" i="3"/>
  <c r="L411" i="3"/>
  <c r="K411" i="3"/>
  <c r="J411" i="3"/>
  <c r="I411" i="3"/>
  <c r="H411" i="3"/>
  <c r="G411" i="3"/>
  <c r="F411" i="3"/>
  <c r="E411" i="3"/>
  <c r="D411" i="3"/>
  <c r="C411" i="3"/>
  <c r="B411" i="3"/>
  <c r="Q410" i="3"/>
  <c r="P410" i="3"/>
  <c r="O410" i="3"/>
  <c r="N410" i="3"/>
  <c r="M410" i="3"/>
  <c r="L410" i="3"/>
  <c r="K410" i="3"/>
  <c r="J410" i="3"/>
  <c r="I410" i="3"/>
  <c r="H410" i="3"/>
  <c r="G410" i="3"/>
  <c r="F410" i="3"/>
  <c r="E410" i="3"/>
  <c r="D410" i="3"/>
  <c r="C410" i="3"/>
  <c r="B410" i="3"/>
  <c r="Q409" i="3"/>
  <c r="P409" i="3"/>
  <c r="O409" i="3"/>
  <c r="N409" i="3"/>
  <c r="M409" i="3"/>
  <c r="L409" i="3"/>
  <c r="K409" i="3"/>
  <c r="J409" i="3"/>
  <c r="I409" i="3"/>
  <c r="H409" i="3"/>
  <c r="G409" i="3"/>
  <c r="F409" i="3"/>
  <c r="E409" i="3"/>
  <c r="D409" i="3"/>
  <c r="C409" i="3"/>
  <c r="B409" i="3"/>
  <c r="Q408" i="3"/>
  <c r="P408" i="3"/>
  <c r="O408" i="3"/>
  <c r="N408" i="3"/>
  <c r="M408" i="3"/>
  <c r="L408" i="3"/>
  <c r="K408" i="3"/>
  <c r="J408" i="3"/>
  <c r="I408" i="3"/>
  <c r="H408" i="3"/>
  <c r="G408" i="3"/>
  <c r="F408" i="3"/>
  <c r="E408" i="3"/>
  <c r="D408" i="3"/>
  <c r="C408" i="3"/>
  <c r="B408" i="3"/>
  <c r="Q407" i="3"/>
  <c r="P407" i="3"/>
  <c r="O407" i="3"/>
  <c r="N407" i="3"/>
  <c r="M407" i="3"/>
  <c r="L407" i="3"/>
  <c r="K407" i="3"/>
  <c r="J407" i="3"/>
  <c r="I407" i="3"/>
  <c r="H407" i="3"/>
  <c r="G407" i="3"/>
  <c r="F407" i="3"/>
  <c r="E407" i="3"/>
  <c r="D407" i="3"/>
  <c r="C407" i="3"/>
  <c r="B407" i="3"/>
  <c r="Q406" i="3"/>
  <c r="P406" i="3"/>
  <c r="O406" i="3"/>
  <c r="N406" i="3"/>
  <c r="M406" i="3"/>
  <c r="L406" i="3"/>
  <c r="K406" i="3"/>
  <c r="J406" i="3"/>
  <c r="I406" i="3"/>
  <c r="H406" i="3"/>
  <c r="G406" i="3"/>
  <c r="F406" i="3"/>
  <c r="E406" i="3"/>
  <c r="D406" i="3"/>
  <c r="C406" i="3"/>
  <c r="B406" i="3"/>
  <c r="Q405" i="3"/>
  <c r="P405" i="3"/>
  <c r="O405" i="3"/>
  <c r="N405" i="3"/>
  <c r="M405" i="3"/>
  <c r="L405" i="3"/>
  <c r="K405" i="3"/>
  <c r="J405" i="3"/>
  <c r="I405" i="3"/>
  <c r="H405" i="3"/>
  <c r="G405" i="3"/>
  <c r="F405" i="3"/>
  <c r="E405" i="3"/>
  <c r="D405" i="3"/>
  <c r="C405" i="3"/>
  <c r="B405" i="3"/>
  <c r="Q404" i="3"/>
  <c r="P404" i="3"/>
  <c r="O404" i="3"/>
  <c r="N404" i="3"/>
  <c r="M404" i="3"/>
  <c r="L404" i="3"/>
  <c r="K404" i="3"/>
  <c r="J404" i="3"/>
  <c r="I404" i="3"/>
  <c r="H404" i="3"/>
  <c r="G404" i="3"/>
  <c r="F404" i="3"/>
  <c r="E404" i="3"/>
  <c r="D404" i="3"/>
  <c r="C404" i="3"/>
  <c r="B404" i="3"/>
  <c r="Q403" i="3"/>
  <c r="P403" i="3"/>
  <c r="O403" i="3"/>
  <c r="N403" i="3"/>
  <c r="M403" i="3"/>
  <c r="L403" i="3"/>
  <c r="K403" i="3"/>
  <c r="J403" i="3"/>
  <c r="I403" i="3"/>
  <c r="H403" i="3"/>
  <c r="G403" i="3"/>
  <c r="F403" i="3"/>
  <c r="E403" i="3"/>
  <c r="D403" i="3"/>
  <c r="C403" i="3"/>
  <c r="B403" i="3"/>
  <c r="Q402" i="3"/>
  <c r="P402" i="3"/>
  <c r="O402" i="3"/>
  <c r="N402" i="3"/>
  <c r="M402" i="3"/>
  <c r="L402" i="3"/>
  <c r="K402" i="3"/>
  <c r="J402" i="3"/>
  <c r="I402" i="3"/>
  <c r="H402" i="3"/>
  <c r="G402" i="3"/>
  <c r="F402" i="3"/>
  <c r="E402" i="3"/>
  <c r="D402" i="3"/>
  <c r="C402" i="3"/>
  <c r="B402" i="3"/>
  <c r="Q401" i="3"/>
  <c r="P401" i="3"/>
  <c r="O401" i="3"/>
  <c r="N401" i="3"/>
  <c r="M401" i="3"/>
  <c r="L401" i="3"/>
  <c r="K401" i="3"/>
  <c r="J401" i="3"/>
  <c r="I401" i="3"/>
  <c r="H401" i="3"/>
  <c r="G401" i="3"/>
  <c r="F401" i="3"/>
  <c r="E401" i="3"/>
  <c r="D401" i="3"/>
  <c r="C401" i="3"/>
  <c r="B401" i="3"/>
  <c r="Q400" i="3"/>
  <c r="P400" i="3"/>
  <c r="O400" i="3"/>
  <c r="N400" i="3"/>
  <c r="M400" i="3"/>
  <c r="L400" i="3"/>
  <c r="K400" i="3"/>
  <c r="J400" i="3"/>
  <c r="I400" i="3"/>
  <c r="H400" i="3"/>
  <c r="G400" i="3"/>
  <c r="F400" i="3"/>
  <c r="E400" i="3"/>
  <c r="D400" i="3"/>
  <c r="C400" i="3"/>
  <c r="B400" i="3"/>
  <c r="Q399" i="3"/>
  <c r="P399" i="3"/>
  <c r="O399" i="3"/>
  <c r="N399" i="3"/>
  <c r="M399" i="3"/>
  <c r="L399" i="3"/>
  <c r="K399" i="3"/>
  <c r="J399" i="3"/>
  <c r="I399" i="3"/>
  <c r="H399" i="3"/>
  <c r="G399" i="3"/>
  <c r="F399" i="3"/>
  <c r="E399" i="3"/>
  <c r="D399" i="3"/>
  <c r="C399" i="3"/>
  <c r="B399" i="3"/>
  <c r="Q398" i="3"/>
  <c r="P398" i="3"/>
  <c r="O398" i="3"/>
  <c r="N398" i="3"/>
  <c r="M398" i="3"/>
  <c r="L398" i="3"/>
  <c r="K398" i="3"/>
  <c r="J398" i="3"/>
  <c r="I398" i="3"/>
  <c r="H398" i="3"/>
  <c r="G398" i="3"/>
  <c r="F398" i="3"/>
  <c r="E398" i="3"/>
  <c r="D398" i="3"/>
  <c r="C398" i="3"/>
  <c r="B398" i="3"/>
  <c r="Q397" i="3"/>
  <c r="P397" i="3"/>
  <c r="O397" i="3"/>
  <c r="N397" i="3"/>
  <c r="M397" i="3"/>
  <c r="L397" i="3"/>
  <c r="K397" i="3"/>
  <c r="J397" i="3"/>
  <c r="I397" i="3"/>
  <c r="H397" i="3"/>
  <c r="G397" i="3"/>
  <c r="F397" i="3"/>
  <c r="E397" i="3"/>
  <c r="D397" i="3"/>
  <c r="C397" i="3"/>
  <c r="B397" i="3"/>
  <c r="Q396" i="3"/>
  <c r="P396" i="3"/>
  <c r="O396" i="3"/>
  <c r="N396" i="3"/>
  <c r="M396" i="3"/>
  <c r="L396" i="3"/>
  <c r="K396" i="3"/>
  <c r="J396" i="3"/>
  <c r="I396" i="3"/>
  <c r="H396" i="3"/>
  <c r="G396" i="3"/>
  <c r="F396" i="3"/>
  <c r="E396" i="3"/>
  <c r="D396" i="3"/>
  <c r="C396" i="3"/>
  <c r="B396" i="3"/>
  <c r="Q395" i="3"/>
  <c r="P395" i="3"/>
  <c r="O395" i="3"/>
  <c r="N395" i="3"/>
  <c r="M395" i="3"/>
  <c r="L395" i="3"/>
  <c r="K395" i="3"/>
  <c r="J395" i="3"/>
  <c r="I395" i="3"/>
  <c r="H395" i="3"/>
  <c r="G395" i="3"/>
  <c r="F395" i="3"/>
  <c r="E395" i="3"/>
  <c r="D395" i="3"/>
  <c r="C395" i="3"/>
  <c r="B395" i="3"/>
  <c r="Q394" i="3"/>
  <c r="P394" i="3"/>
  <c r="O394" i="3"/>
  <c r="N394" i="3"/>
  <c r="M394" i="3"/>
  <c r="L394" i="3"/>
  <c r="K394" i="3"/>
  <c r="J394" i="3"/>
  <c r="I394" i="3"/>
  <c r="H394" i="3"/>
  <c r="G394" i="3"/>
  <c r="F394" i="3"/>
  <c r="E394" i="3"/>
  <c r="D394" i="3"/>
  <c r="C394" i="3"/>
  <c r="B394" i="3"/>
  <c r="Q393" i="3"/>
  <c r="P393" i="3"/>
  <c r="O393" i="3"/>
  <c r="N393" i="3"/>
  <c r="M393" i="3"/>
  <c r="L393" i="3"/>
  <c r="K393" i="3"/>
  <c r="J393" i="3"/>
  <c r="I393" i="3"/>
  <c r="H393" i="3"/>
  <c r="G393" i="3"/>
  <c r="F393" i="3"/>
  <c r="E393" i="3"/>
  <c r="D393" i="3"/>
  <c r="C393" i="3"/>
  <c r="B393" i="3"/>
  <c r="Q392" i="3"/>
  <c r="P392" i="3"/>
  <c r="O392" i="3"/>
  <c r="N392" i="3"/>
  <c r="M392" i="3"/>
  <c r="L392" i="3"/>
  <c r="K392" i="3"/>
  <c r="J392" i="3"/>
  <c r="I392" i="3"/>
  <c r="H392" i="3"/>
  <c r="G392" i="3"/>
  <c r="F392" i="3"/>
  <c r="E392" i="3"/>
  <c r="D392" i="3"/>
  <c r="C392" i="3"/>
  <c r="B392" i="3"/>
  <c r="Q391" i="3"/>
  <c r="P391" i="3"/>
  <c r="O391" i="3"/>
  <c r="N391" i="3"/>
  <c r="M391" i="3"/>
  <c r="L391" i="3"/>
  <c r="K391" i="3"/>
  <c r="J391" i="3"/>
  <c r="I391" i="3"/>
  <c r="H391" i="3"/>
  <c r="G391" i="3"/>
  <c r="F391" i="3"/>
  <c r="E391" i="3"/>
  <c r="D391" i="3"/>
  <c r="C391" i="3"/>
  <c r="B391" i="3"/>
  <c r="Q390" i="3"/>
  <c r="P390" i="3"/>
  <c r="O390" i="3"/>
  <c r="N390" i="3"/>
  <c r="M390" i="3"/>
  <c r="L390" i="3"/>
  <c r="K390" i="3"/>
  <c r="J390" i="3"/>
  <c r="I390" i="3"/>
  <c r="H390" i="3"/>
  <c r="G390" i="3"/>
  <c r="F390" i="3"/>
  <c r="E390" i="3"/>
  <c r="D390" i="3"/>
  <c r="C390" i="3"/>
  <c r="B390" i="3"/>
  <c r="Q389" i="3"/>
  <c r="P389" i="3"/>
  <c r="O389" i="3"/>
  <c r="N389" i="3"/>
  <c r="M389" i="3"/>
  <c r="L389" i="3"/>
  <c r="K389" i="3"/>
  <c r="J389" i="3"/>
  <c r="I389" i="3"/>
  <c r="H389" i="3"/>
  <c r="G389" i="3"/>
  <c r="F389" i="3"/>
  <c r="E389" i="3"/>
  <c r="D389" i="3"/>
  <c r="C389" i="3"/>
  <c r="B389" i="3"/>
  <c r="Q388" i="3"/>
  <c r="P388" i="3"/>
  <c r="O388" i="3"/>
  <c r="N388" i="3"/>
  <c r="M388" i="3"/>
  <c r="L388" i="3"/>
  <c r="K388" i="3"/>
  <c r="J388" i="3"/>
  <c r="I388" i="3"/>
  <c r="H388" i="3"/>
  <c r="G388" i="3"/>
  <c r="F388" i="3"/>
  <c r="E388" i="3"/>
  <c r="D388" i="3"/>
  <c r="C388" i="3"/>
  <c r="B388" i="3"/>
  <c r="Q387" i="3"/>
  <c r="P387" i="3"/>
  <c r="O387" i="3"/>
  <c r="N387" i="3"/>
  <c r="M387" i="3"/>
  <c r="L387" i="3"/>
  <c r="K387" i="3"/>
  <c r="J387" i="3"/>
  <c r="I387" i="3"/>
  <c r="H387" i="3"/>
  <c r="G387" i="3"/>
  <c r="F387" i="3"/>
  <c r="E387" i="3"/>
  <c r="D387" i="3"/>
  <c r="C387" i="3"/>
  <c r="B387" i="3"/>
  <c r="Q386" i="3"/>
  <c r="P386" i="3"/>
  <c r="O386" i="3"/>
  <c r="N386" i="3"/>
  <c r="M386" i="3"/>
  <c r="L386" i="3"/>
  <c r="K386" i="3"/>
  <c r="J386" i="3"/>
  <c r="I386" i="3"/>
  <c r="H386" i="3"/>
  <c r="G386" i="3"/>
  <c r="F386" i="3"/>
  <c r="E386" i="3"/>
  <c r="D386" i="3"/>
  <c r="C386" i="3"/>
  <c r="B386" i="3"/>
  <c r="Q385" i="3"/>
  <c r="P385" i="3"/>
  <c r="O385" i="3"/>
  <c r="N385" i="3"/>
  <c r="M385" i="3"/>
  <c r="L385" i="3"/>
  <c r="K385" i="3"/>
  <c r="J385" i="3"/>
  <c r="I385" i="3"/>
  <c r="H385" i="3"/>
  <c r="G385" i="3"/>
  <c r="F385" i="3"/>
  <c r="E385" i="3"/>
  <c r="D385" i="3"/>
  <c r="C385" i="3"/>
  <c r="B385" i="3"/>
  <c r="Q384" i="3"/>
  <c r="P384" i="3"/>
  <c r="O384" i="3"/>
  <c r="N384" i="3"/>
  <c r="M384" i="3"/>
  <c r="L384" i="3"/>
  <c r="K384" i="3"/>
  <c r="J384" i="3"/>
  <c r="I384" i="3"/>
  <c r="H384" i="3"/>
  <c r="G384" i="3"/>
  <c r="F384" i="3"/>
  <c r="E384" i="3"/>
  <c r="D384" i="3"/>
  <c r="C384" i="3"/>
  <c r="B384" i="3"/>
  <c r="Q383" i="3"/>
  <c r="P383" i="3"/>
  <c r="O383" i="3"/>
  <c r="N383" i="3"/>
  <c r="M383" i="3"/>
  <c r="L383" i="3"/>
  <c r="K383" i="3"/>
  <c r="J383" i="3"/>
  <c r="I383" i="3"/>
  <c r="H383" i="3"/>
  <c r="G383" i="3"/>
  <c r="F383" i="3"/>
  <c r="E383" i="3"/>
  <c r="D383" i="3"/>
  <c r="C383" i="3"/>
  <c r="B383" i="3"/>
  <c r="Q382" i="3"/>
  <c r="P382" i="3"/>
  <c r="O382" i="3"/>
  <c r="N382" i="3"/>
  <c r="M382" i="3"/>
  <c r="L382" i="3"/>
  <c r="K382" i="3"/>
  <c r="J382" i="3"/>
  <c r="I382" i="3"/>
  <c r="H382" i="3"/>
  <c r="G382" i="3"/>
  <c r="F382" i="3"/>
  <c r="E382" i="3"/>
  <c r="D382" i="3"/>
  <c r="C382" i="3"/>
  <c r="B382" i="3"/>
  <c r="Q381" i="3"/>
  <c r="P381" i="3"/>
  <c r="O381" i="3"/>
  <c r="N381" i="3"/>
  <c r="M381" i="3"/>
  <c r="L381" i="3"/>
  <c r="K381" i="3"/>
  <c r="J381" i="3"/>
  <c r="I381" i="3"/>
  <c r="H381" i="3"/>
  <c r="G381" i="3"/>
  <c r="F381" i="3"/>
  <c r="E381" i="3"/>
  <c r="D381" i="3"/>
  <c r="C381" i="3"/>
  <c r="B381" i="3"/>
  <c r="Q380" i="3"/>
  <c r="P380" i="3"/>
  <c r="O380" i="3"/>
  <c r="N380" i="3"/>
  <c r="M380" i="3"/>
  <c r="L380" i="3"/>
  <c r="K380" i="3"/>
  <c r="J380" i="3"/>
  <c r="I380" i="3"/>
  <c r="H380" i="3"/>
  <c r="G380" i="3"/>
  <c r="F380" i="3"/>
  <c r="E380" i="3"/>
  <c r="D380" i="3"/>
  <c r="C380" i="3"/>
  <c r="B380" i="3"/>
  <c r="Q379" i="3"/>
  <c r="P379" i="3"/>
  <c r="O379" i="3"/>
  <c r="N379" i="3"/>
  <c r="M379" i="3"/>
  <c r="L379" i="3"/>
  <c r="K379" i="3"/>
  <c r="J379" i="3"/>
  <c r="I379" i="3"/>
  <c r="H379" i="3"/>
  <c r="G379" i="3"/>
  <c r="F379" i="3"/>
  <c r="E379" i="3"/>
  <c r="D379" i="3"/>
  <c r="C379" i="3"/>
  <c r="B379" i="3"/>
  <c r="Q378" i="3"/>
  <c r="P378" i="3"/>
  <c r="O378" i="3"/>
  <c r="N378" i="3"/>
  <c r="M378" i="3"/>
  <c r="L378" i="3"/>
  <c r="K378" i="3"/>
  <c r="J378" i="3"/>
  <c r="I378" i="3"/>
  <c r="H378" i="3"/>
  <c r="G378" i="3"/>
  <c r="F378" i="3"/>
  <c r="E378" i="3"/>
  <c r="D378" i="3"/>
  <c r="C378" i="3"/>
  <c r="B378" i="3"/>
  <c r="Q377" i="3"/>
  <c r="P377" i="3"/>
  <c r="O377" i="3"/>
  <c r="N377" i="3"/>
  <c r="M377" i="3"/>
  <c r="L377" i="3"/>
  <c r="K377" i="3"/>
  <c r="J377" i="3"/>
  <c r="I377" i="3"/>
  <c r="H377" i="3"/>
  <c r="G377" i="3"/>
  <c r="F377" i="3"/>
  <c r="E377" i="3"/>
  <c r="D377" i="3"/>
  <c r="C377" i="3"/>
  <c r="B377" i="3"/>
  <c r="Q376" i="3"/>
  <c r="P376" i="3"/>
  <c r="O376" i="3"/>
  <c r="N376" i="3"/>
  <c r="M376" i="3"/>
  <c r="L376" i="3"/>
  <c r="K376" i="3"/>
  <c r="J376" i="3"/>
  <c r="I376" i="3"/>
  <c r="H376" i="3"/>
  <c r="G376" i="3"/>
  <c r="F376" i="3"/>
  <c r="E376" i="3"/>
  <c r="D376" i="3"/>
  <c r="C376" i="3"/>
  <c r="B376" i="3"/>
  <c r="Q375" i="3"/>
  <c r="P375" i="3"/>
  <c r="O375" i="3"/>
  <c r="N375" i="3"/>
  <c r="M375" i="3"/>
  <c r="L375" i="3"/>
  <c r="K375" i="3"/>
  <c r="J375" i="3"/>
  <c r="I375" i="3"/>
  <c r="H375" i="3"/>
  <c r="G375" i="3"/>
  <c r="F375" i="3"/>
  <c r="E375" i="3"/>
  <c r="D375" i="3"/>
  <c r="C375" i="3"/>
  <c r="B375" i="3"/>
  <c r="Q374" i="3"/>
  <c r="P374" i="3"/>
  <c r="O374" i="3"/>
  <c r="N374" i="3"/>
  <c r="M374" i="3"/>
  <c r="L374" i="3"/>
  <c r="K374" i="3"/>
  <c r="J374" i="3"/>
  <c r="I374" i="3"/>
  <c r="H374" i="3"/>
  <c r="G374" i="3"/>
  <c r="F374" i="3"/>
  <c r="E374" i="3"/>
  <c r="D374" i="3"/>
  <c r="C374" i="3"/>
  <c r="B374" i="3"/>
  <c r="Q373" i="3"/>
  <c r="P373" i="3"/>
  <c r="O373" i="3"/>
  <c r="N373" i="3"/>
  <c r="M373" i="3"/>
  <c r="L373" i="3"/>
  <c r="K373" i="3"/>
  <c r="J373" i="3"/>
  <c r="I373" i="3"/>
  <c r="H373" i="3"/>
  <c r="G373" i="3"/>
  <c r="F373" i="3"/>
  <c r="E373" i="3"/>
  <c r="D373" i="3"/>
  <c r="C373" i="3"/>
  <c r="B373" i="3"/>
  <c r="Q372" i="3"/>
  <c r="P372" i="3"/>
  <c r="O372" i="3"/>
  <c r="N372" i="3"/>
  <c r="M372" i="3"/>
  <c r="L372" i="3"/>
  <c r="K372" i="3"/>
  <c r="J372" i="3"/>
  <c r="I372" i="3"/>
  <c r="H372" i="3"/>
  <c r="G372" i="3"/>
  <c r="F372" i="3"/>
  <c r="E372" i="3"/>
  <c r="D372" i="3"/>
  <c r="C372" i="3"/>
  <c r="B372" i="3"/>
  <c r="Q371" i="3"/>
  <c r="P371" i="3"/>
  <c r="O371" i="3"/>
  <c r="N371" i="3"/>
  <c r="M371" i="3"/>
  <c r="L371" i="3"/>
  <c r="K371" i="3"/>
  <c r="J371" i="3"/>
  <c r="I371" i="3"/>
  <c r="H371" i="3"/>
  <c r="G371" i="3"/>
  <c r="F371" i="3"/>
  <c r="E371" i="3"/>
  <c r="D371" i="3"/>
  <c r="C371" i="3"/>
  <c r="B371" i="3"/>
  <c r="Q370" i="3"/>
  <c r="P370" i="3"/>
  <c r="O370" i="3"/>
  <c r="N370" i="3"/>
  <c r="M370" i="3"/>
  <c r="L370" i="3"/>
  <c r="K370" i="3"/>
  <c r="J370" i="3"/>
  <c r="I370" i="3"/>
  <c r="H370" i="3"/>
  <c r="G370" i="3"/>
  <c r="F370" i="3"/>
  <c r="E370" i="3"/>
  <c r="D370" i="3"/>
  <c r="C370" i="3"/>
  <c r="B370" i="3"/>
  <c r="Q369" i="3"/>
  <c r="P369" i="3"/>
  <c r="O369" i="3"/>
  <c r="N369" i="3"/>
  <c r="M369" i="3"/>
  <c r="L369" i="3"/>
  <c r="K369" i="3"/>
  <c r="J369" i="3"/>
  <c r="I369" i="3"/>
  <c r="H369" i="3"/>
  <c r="G369" i="3"/>
  <c r="F369" i="3"/>
  <c r="E369" i="3"/>
  <c r="D369" i="3"/>
  <c r="C369" i="3"/>
  <c r="B369" i="3"/>
  <c r="Q368" i="3"/>
  <c r="P368" i="3"/>
  <c r="O368" i="3"/>
  <c r="N368" i="3"/>
  <c r="M368" i="3"/>
  <c r="L368" i="3"/>
  <c r="K368" i="3"/>
  <c r="J368" i="3"/>
  <c r="I368" i="3"/>
  <c r="H368" i="3"/>
  <c r="G368" i="3"/>
  <c r="F368" i="3"/>
  <c r="E368" i="3"/>
  <c r="D368" i="3"/>
  <c r="C368" i="3"/>
  <c r="B368" i="3"/>
  <c r="Q367" i="3"/>
  <c r="P367" i="3"/>
  <c r="O367" i="3"/>
  <c r="N367" i="3"/>
  <c r="M367" i="3"/>
  <c r="L367" i="3"/>
  <c r="K367" i="3"/>
  <c r="J367" i="3"/>
  <c r="I367" i="3"/>
  <c r="H367" i="3"/>
  <c r="G367" i="3"/>
  <c r="F367" i="3"/>
  <c r="E367" i="3"/>
  <c r="D367" i="3"/>
  <c r="C367" i="3"/>
  <c r="B367" i="3"/>
  <c r="Q366" i="3"/>
  <c r="P366" i="3"/>
  <c r="O366" i="3"/>
  <c r="N366" i="3"/>
  <c r="M366" i="3"/>
  <c r="L366" i="3"/>
  <c r="K366" i="3"/>
  <c r="J366" i="3"/>
  <c r="I366" i="3"/>
  <c r="H366" i="3"/>
  <c r="G366" i="3"/>
  <c r="F366" i="3"/>
  <c r="E366" i="3"/>
  <c r="D366" i="3"/>
  <c r="C366" i="3"/>
  <c r="B366" i="3"/>
  <c r="Q365" i="3"/>
  <c r="P365" i="3"/>
  <c r="O365" i="3"/>
  <c r="N365" i="3"/>
  <c r="M365" i="3"/>
  <c r="L365" i="3"/>
  <c r="K365" i="3"/>
  <c r="J365" i="3"/>
  <c r="I365" i="3"/>
  <c r="H365" i="3"/>
  <c r="G365" i="3"/>
  <c r="F365" i="3"/>
  <c r="E365" i="3"/>
  <c r="D365" i="3"/>
  <c r="C365" i="3"/>
  <c r="B365" i="3"/>
  <c r="Q364" i="3"/>
  <c r="P364" i="3"/>
  <c r="O364" i="3"/>
  <c r="N364" i="3"/>
  <c r="M364" i="3"/>
  <c r="L364" i="3"/>
  <c r="K364" i="3"/>
  <c r="J364" i="3"/>
  <c r="I364" i="3"/>
  <c r="H364" i="3"/>
  <c r="G364" i="3"/>
  <c r="F364" i="3"/>
  <c r="E364" i="3"/>
  <c r="D364" i="3"/>
  <c r="C364" i="3"/>
  <c r="B364" i="3"/>
  <c r="Q363" i="3"/>
  <c r="P363" i="3"/>
  <c r="O363" i="3"/>
  <c r="N363" i="3"/>
  <c r="M363" i="3"/>
  <c r="L363" i="3"/>
  <c r="K363" i="3"/>
  <c r="J363" i="3"/>
  <c r="I363" i="3"/>
  <c r="H363" i="3"/>
  <c r="G363" i="3"/>
  <c r="F363" i="3"/>
  <c r="E363" i="3"/>
  <c r="D363" i="3"/>
  <c r="C363" i="3"/>
  <c r="B363" i="3"/>
  <c r="Q362" i="3"/>
  <c r="P362" i="3"/>
  <c r="O362" i="3"/>
  <c r="N362" i="3"/>
  <c r="M362" i="3"/>
  <c r="L362" i="3"/>
  <c r="K362" i="3"/>
  <c r="J362" i="3"/>
  <c r="I362" i="3"/>
  <c r="H362" i="3"/>
  <c r="G362" i="3"/>
  <c r="F362" i="3"/>
  <c r="E362" i="3"/>
  <c r="D362" i="3"/>
  <c r="C362" i="3"/>
  <c r="B362" i="3"/>
  <c r="Q361" i="3"/>
  <c r="P361" i="3"/>
  <c r="O361" i="3"/>
  <c r="N361" i="3"/>
  <c r="M361" i="3"/>
  <c r="L361" i="3"/>
  <c r="K361" i="3"/>
  <c r="J361" i="3"/>
  <c r="I361" i="3"/>
  <c r="H361" i="3"/>
  <c r="G361" i="3"/>
  <c r="F361" i="3"/>
  <c r="E361" i="3"/>
  <c r="D361" i="3"/>
  <c r="C361" i="3"/>
  <c r="B361" i="3"/>
  <c r="Q360" i="3"/>
  <c r="P360" i="3"/>
  <c r="O360" i="3"/>
  <c r="N360" i="3"/>
  <c r="M360" i="3"/>
  <c r="L360" i="3"/>
  <c r="K360" i="3"/>
  <c r="J360" i="3"/>
  <c r="I360" i="3"/>
  <c r="H360" i="3"/>
  <c r="G360" i="3"/>
  <c r="F360" i="3"/>
  <c r="E360" i="3"/>
  <c r="D360" i="3"/>
  <c r="C360" i="3"/>
  <c r="B360" i="3"/>
  <c r="Q359" i="3"/>
  <c r="P359" i="3"/>
  <c r="O359" i="3"/>
  <c r="N359" i="3"/>
  <c r="M359" i="3"/>
  <c r="L359" i="3"/>
  <c r="K359" i="3"/>
  <c r="J359" i="3"/>
  <c r="I359" i="3"/>
  <c r="H359" i="3"/>
  <c r="G359" i="3"/>
  <c r="F359" i="3"/>
  <c r="E359" i="3"/>
  <c r="D359" i="3"/>
  <c r="C359" i="3"/>
  <c r="B359" i="3"/>
  <c r="Q358" i="3"/>
  <c r="P358" i="3"/>
  <c r="O358" i="3"/>
  <c r="N358" i="3"/>
  <c r="M358" i="3"/>
  <c r="L358" i="3"/>
  <c r="K358" i="3"/>
  <c r="J358" i="3"/>
  <c r="I358" i="3"/>
  <c r="H358" i="3"/>
  <c r="G358" i="3"/>
  <c r="F358" i="3"/>
  <c r="E358" i="3"/>
  <c r="D358" i="3"/>
  <c r="C358" i="3"/>
  <c r="B358" i="3"/>
  <c r="Q357" i="3"/>
  <c r="P357" i="3"/>
  <c r="O357" i="3"/>
  <c r="N357" i="3"/>
  <c r="M357" i="3"/>
  <c r="L357" i="3"/>
  <c r="K357" i="3"/>
  <c r="J357" i="3"/>
  <c r="I357" i="3"/>
  <c r="H357" i="3"/>
  <c r="G357" i="3"/>
  <c r="F357" i="3"/>
  <c r="E357" i="3"/>
  <c r="D357" i="3"/>
  <c r="C357" i="3"/>
  <c r="B357" i="3"/>
  <c r="Q356" i="3"/>
  <c r="P356" i="3"/>
  <c r="O356" i="3"/>
  <c r="N356" i="3"/>
  <c r="M356" i="3"/>
  <c r="L356" i="3"/>
  <c r="K356" i="3"/>
  <c r="J356" i="3"/>
  <c r="I356" i="3"/>
  <c r="H356" i="3"/>
  <c r="G356" i="3"/>
  <c r="F356" i="3"/>
  <c r="E356" i="3"/>
  <c r="D356" i="3"/>
  <c r="C356" i="3"/>
  <c r="B356" i="3"/>
  <c r="Q355" i="3"/>
  <c r="P355" i="3"/>
  <c r="O355" i="3"/>
  <c r="N355" i="3"/>
  <c r="M355" i="3"/>
  <c r="L355" i="3"/>
  <c r="K355" i="3"/>
  <c r="J355" i="3"/>
  <c r="I355" i="3"/>
  <c r="H355" i="3"/>
  <c r="G355" i="3"/>
  <c r="F355" i="3"/>
  <c r="E355" i="3"/>
  <c r="D355" i="3"/>
  <c r="C355" i="3"/>
  <c r="B355" i="3"/>
  <c r="Q354" i="3"/>
  <c r="P354" i="3"/>
  <c r="O354" i="3"/>
  <c r="N354" i="3"/>
  <c r="M354" i="3"/>
  <c r="L354" i="3"/>
  <c r="K354" i="3"/>
  <c r="J354" i="3"/>
  <c r="I354" i="3"/>
  <c r="H354" i="3"/>
  <c r="G354" i="3"/>
  <c r="F354" i="3"/>
  <c r="E354" i="3"/>
  <c r="D354" i="3"/>
  <c r="C354" i="3"/>
  <c r="B354" i="3"/>
  <c r="Q353" i="3"/>
  <c r="P353" i="3"/>
  <c r="O353" i="3"/>
  <c r="N353" i="3"/>
  <c r="M353" i="3"/>
  <c r="L353" i="3"/>
  <c r="K353" i="3"/>
  <c r="J353" i="3"/>
  <c r="I353" i="3"/>
  <c r="H353" i="3"/>
  <c r="G353" i="3"/>
  <c r="F353" i="3"/>
  <c r="E353" i="3"/>
  <c r="D353" i="3"/>
  <c r="C353" i="3"/>
  <c r="B353" i="3"/>
  <c r="Q352" i="3"/>
  <c r="P352" i="3"/>
  <c r="O352" i="3"/>
  <c r="N352" i="3"/>
  <c r="M352" i="3"/>
  <c r="L352" i="3"/>
  <c r="K352" i="3"/>
  <c r="J352" i="3"/>
  <c r="I352" i="3"/>
  <c r="H352" i="3"/>
  <c r="G352" i="3"/>
  <c r="F352" i="3"/>
  <c r="E352" i="3"/>
  <c r="D352" i="3"/>
  <c r="C352" i="3"/>
  <c r="B352" i="3"/>
  <c r="Q351" i="3"/>
  <c r="P351" i="3"/>
  <c r="O351" i="3"/>
  <c r="N351" i="3"/>
  <c r="M351" i="3"/>
  <c r="L351" i="3"/>
  <c r="K351" i="3"/>
  <c r="J351" i="3"/>
  <c r="I351" i="3"/>
  <c r="H351" i="3"/>
  <c r="G351" i="3"/>
  <c r="F351" i="3"/>
  <c r="E351" i="3"/>
  <c r="D351" i="3"/>
  <c r="C351" i="3"/>
  <c r="B351" i="3"/>
  <c r="Q350" i="3"/>
  <c r="P350" i="3"/>
  <c r="O350" i="3"/>
  <c r="N350" i="3"/>
  <c r="M350" i="3"/>
  <c r="L350" i="3"/>
  <c r="K350" i="3"/>
  <c r="J350" i="3"/>
  <c r="I350" i="3"/>
  <c r="H350" i="3"/>
  <c r="G350" i="3"/>
  <c r="F350" i="3"/>
  <c r="E350" i="3"/>
  <c r="D350" i="3"/>
  <c r="C350" i="3"/>
  <c r="B350" i="3"/>
  <c r="Q349" i="3"/>
  <c r="P349" i="3"/>
  <c r="O349" i="3"/>
  <c r="N349" i="3"/>
  <c r="M349" i="3"/>
  <c r="L349" i="3"/>
  <c r="K349" i="3"/>
  <c r="J349" i="3"/>
  <c r="I349" i="3"/>
  <c r="H349" i="3"/>
  <c r="G349" i="3"/>
  <c r="F349" i="3"/>
  <c r="E349" i="3"/>
  <c r="D349" i="3"/>
  <c r="C349" i="3"/>
  <c r="B349" i="3"/>
  <c r="Q348" i="3"/>
  <c r="P348" i="3"/>
  <c r="O348" i="3"/>
  <c r="N348" i="3"/>
  <c r="M348" i="3"/>
  <c r="L348" i="3"/>
  <c r="K348" i="3"/>
  <c r="J348" i="3"/>
  <c r="I348" i="3"/>
  <c r="H348" i="3"/>
  <c r="G348" i="3"/>
  <c r="F348" i="3"/>
  <c r="E348" i="3"/>
  <c r="D348" i="3"/>
  <c r="C348" i="3"/>
  <c r="B348" i="3"/>
  <c r="Q347" i="3"/>
  <c r="P347" i="3"/>
  <c r="O347" i="3"/>
  <c r="N347" i="3"/>
  <c r="M347" i="3"/>
  <c r="L347" i="3"/>
  <c r="K347" i="3"/>
  <c r="J347" i="3"/>
  <c r="I347" i="3"/>
  <c r="H347" i="3"/>
  <c r="G347" i="3"/>
  <c r="F347" i="3"/>
  <c r="E347" i="3"/>
  <c r="D347" i="3"/>
  <c r="C347" i="3"/>
  <c r="B347" i="3"/>
  <c r="Q346" i="3"/>
  <c r="P346" i="3"/>
  <c r="O346" i="3"/>
  <c r="N346" i="3"/>
  <c r="M346" i="3"/>
  <c r="L346" i="3"/>
  <c r="K346" i="3"/>
  <c r="J346" i="3"/>
  <c r="I346" i="3"/>
  <c r="H346" i="3"/>
  <c r="G346" i="3"/>
  <c r="F346" i="3"/>
  <c r="E346" i="3"/>
  <c r="D346" i="3"/>
  <c r="C346" i="3"/>
  <c r="B346" i="3"/>
  <c r="Q345" i="3"/>
  <c r="P345" i="3"/>
  <c r="O345" i="3"/>
  <c r="N345" i="3"/>
  <c r="M345" i="3"/>
  <c r="L345" i="3"/>
  <c r="K345" i="3"/>
  <c r="J345" i="3"/>
  <c r="I345" i="3"/>
  <c r="H345" i="3"/>
  <c r="G345" i="3"/>
  <c r="F345" i="3"/>
  <c r="E345" i="3"/>
  <c r="D345" i="3"/>
  <c r="C345" i="3"/>
  <c r="B345" i="3"/>
  <c r="Q344" i="3"/>
  <c r="P344" i="3"/>
  <c r="O344" i="3"/>
  <c r="N344" i="3"/>
  <c r="M344" i="3"/>
  <c r="L344" i="3"/>
  <c r="K344" i="3"/>
  <c r="J344" i="3"/>
  <c r="I344" i="3"/>
  <c r="H344" i="3"/>
  <c r="G344" i="3"/>
  <c r="F344" i="3"/>
  <c r="E344" i="3"/>
  <c r="D344" i="3"/>
  <c r="C344" i="3"/>
  <c r="B344" i="3"/>
  <c r="Q343" i="3"/>
  <c r="P343" i="3"/>
  <c r="O343" i="3"/>
  <c r="N343" i="3"/>
  <c r="M343" i="3"/>
  <c r="L343" i="3"/>
  <c r="K343" i="3"/>
  <c r="J343" i="3"/>
  <c r="I343" i="3"/>
  <c r="H343" i="3"/>
  <c r="G343" i="3"/>
  <c r="F343" i="3"/>
  <c r="E343" i="3"/>
  <c r="D343" i="3"/>
  <c r="C343" i="3"/>
  <c r="B343" i="3"/>
  <c r="Q342" i="3"/>
  <c r="P342" i="3"/>
  <c r="O342" i="3"/>
  <c r="N342" i="3"/>
  <c r="M342" i="3"/>
  <c r="L342" i="3"/>
  <c r="K342" i="3"/>
  <c r="J342" i="3"/>
  <c r="I342" i="3"/>
  <c r="H342" i="3"/>
  <c r="G342" i="3"/>
  <c r="F342" i="3"/>
  <c r="E342" i="3"/>
  <c r="D342" i="3"/>
  <c r="C342" i="3"/>
  <c r="B342" i="3"/>
  <c r="Q341" i="3"/>
  <c r="P341" i="3"/>
  <c r="O341" i="3"/>
  <c r="N341" i="3"/>
  <c r="M341" i="3"/>
  <c r="L341" i="3"/>
  <c r="K341" i="3"/>
  <c r="J341" i="3"/>
  <c r="I341" i="3"/>
  <c r="H341" i="3"/>
  <c r="G341" i="3"/>
  <c r="F341" i="3"/>
  <c r="E341" i="3"/>
  <c r="D341" i="3"/>
  <c r="C341" i="3"/>
  <c r="B341" i="3"/>
  <c r="Q340" i="3"/>
  <c r="P340" i="3"/>
  <c r="O340" i="3"/>
  <c r="N340" i="3"/>
  <c r="M340" i="3"/>
  <c r="L340" i="3"/>
  <c r="K340" i="3"/>
  <c r="J340" i="3"/>
  <c r="I340" i="3"/>
  <c r="H340" i="3"/>
  <c r="G340" i="3"/>
  <c r="F340" i="3"/>
  <c r="E340" i="3"/>
  <c r="D340" i="3"/>
  <c r="C340" i="3"/>
  <c r="B340" i="3"/>
  <c r="Q339" i="3"/>
  <c r="P339" i="3"/>
  <c r="O339" i="3"/>
  <c r="N339" i="3"/>
  <c r="M339" i="3"/>
  <c r="L339" i="3"/>
  <c r="K339" i="3"/>
  <c r="J339" i="3"/>
  <c r="I339" i="3"/>
  <c r="H339" i="3"/>
  <c r="G339" i="3"/>
  <c r="F339" i="3"/>
  <c r="E339" i="3"/>
  <c r="D339" i="3"/>
  <c r="C339" i="3"/>
  <c r="B339" i="3"/>
  <c r="Q338" i="3"/>
  <c r="P338" i="3"/>
  <c r="O338" i="3"/>
  <c r="N338" i="3"/>
  <c r="M338" i="3"/>
  <c r="L338" i="3"/>
  <c r="K338" i="3"/>
  <c r="J338" i="3"/>
  <c r="I338" i="3"/>
  <c r="H338" i="3"/>
  <c r="G338" i="3"/>
  <c r="F338" i="3"/>
  <c r="E338" i="3"/>
  <c r="D338" i="3"/>
  <c r="C338" i="3"/>
  <c r="B338" i="3"/>
  <c r="Q337" i="3"/>
  <c r="P337" i="3"/>
  <c r="O337" i="3"/>
  <c r="N337" i="3"/>
  <c r="M337" i="3"/>
  <c r="L337" i="3"/>
  <c r="K337" i="3"/>
  <c r="J337" i="3"/>
  <c r="I337" i="3"/>
  <c r="H337" i="3"/>
  <c r="G337" i="3"/>
  <c r="F337" i="3"/>
  <c r="E337" i="3"/>
  <c r="D337" i="3"/>
  <c r="C337" i="3"/>
  <c r="B337" i="3"/>
  <c r="Q336" i="3"/>
  <c r="P336" i="3"/>
  <c r="O336" i="3"/>
  <c r="N336" i="3"/>
  <c r="M336" i="3"/>
  <c r="L336" i="3"/>
  <c r="K336" i="3"/>
  <c r="J336" i="3"/>
  <c r="I336" i="3"/>
  <c r="H336" i="3"/>
  <c r="G336" i="3"/>
  <c r="F336" i="3"/>
  <c r="E336" i="3"/>
  <c r="D336" i="3"/>
  <c r="C336" i="3"/>
  <c r="B336" i="3"/>
  <c r="Q335" i="3"/>
  <c r="P335" i="3"/>
  <c r="O335" i="3"/>
  <c r="N335" i="3"/>
  <c r="M335" i="3"/>
  <c r="L335" i="3"/>
  <c r="K335" i="3"/>
  <c r="J335" i="3"/>
  <c r="I335" i="3"/>
  <c r="H335" i="3"/>
  <c r="G335" i="3"/>
  <c r="F335" i="3"/>
  <c r="E335" i="3"/>
  <c r="D335" i="3"/>
  <c r="C335" i="3"/>
  <c r="B335" i="3"/>
  <c r="Q334" i="3"/>
  <c r="P334" i="3"/>
  <c r="O334" i="3"/>
  <c r="N334" i="3"/>
  <c r="M334" i="3"/>
  <c r="L334" i="3"/>
  <c r="K334" i="3"/>
  <c r="J334" i="3"/>
  <c r="I334" i="3"/>
  <c r="H334" i="3"/>
  <c r="G334" i="3"/>
  <c r="F334" i="3"/>
  <c r="E334" i="3"/>
  <c r="D334" i="3"/>
  <c r="C334" i="3"/>
  <c r="B334" i="3"/>
  <c r="Q333" i="3"/>
  <c r="P333" i="3"/>
  <c r="O333" i="3"/>
  <c r="N333" i="3"/>
  <c r="M333" i="3"/>
  <c r="L333" i="3"/>
  <c r="K333" i="3"/>
  <c r="J333" i="3"/>
  <c r="I333" i="3"/>
  <c r="H333" i="3"/>
  <c r="G333" i="3"/>
  <c r="F333" i="3"/>
  <c r="E333" i="3"/>
  <c r="D333" i="3"/>
  <c r="C333" i="3"/>
  <c r="B333" i="3"/>
  <c r="Q332" i="3"/>
  <c r="P332" i="3"/>
  <c r="O332" i="3"/>
  <c r="N332" i="3"/>
  <c r="M332" i="3"/>
  <c r="L332" i="3"/>
  <c r="K332" i="3"/>
  <c r="J332" i="3"/>
  <c r="I332" i="3"/>
  <c r="H332" i="3"/>
  <c r="G332" i="3"/>
  <c r="F332" i="3"/>
  <c r="E332" i="3"/>
  <c r="D332" i="3"/>
  <c r="C332" i="3"/>
  <c r="B332" i="3"/>
  <c r="Q331" i="3"/>
  <c r="P331" i="3"/>
  <c r="O331" i="3"/>
  <c r="N331" i="3"/>
  <c r="M331" i="3"/>
  <c r="L331" i="3"/>
  <c r="K331" i="3"/>
  <c r="J331" i="3"/>
  <c r="I331" i="3"/>
  <c r="H331" i="3"/>
  <c r="G331" i="3"/>
  <c r="F331" i="3"/>
  <c r="E331" i="3"/>
  <c r="D331" i="3"/>
  <c r="C331" i="3"/>
  <c r="B331" i="3"/>
  <c r="Q330" i="3"/>
  <c r="P330" i="3"/>
  <c r="O330" i="3"/>
  <c r="N330" i="3"/>
  <c r="M330" i="3"/>
  <c r="L330" i="3"/>
  <c r="K330" i="3"/>
  <c r="J330" i="3"/>
  <c r="I330" i="3"/>
  <c r="H330" i="3"/>
  <c r="G330" i="3"/>
  <c r="F330" i="3"/>
  <c r="E330" i="3"/>
  <c r="D330" i="3"/>
  <c r="C330" i="3"/>
  <c r="B330" i="3"/>
  <c r="Q329" i="3"/>
  <c r="P329" i="3"/>
  <c r="O329" i="3"/>
  <c r="N329" i="3"/>
  <c r="M329" i="3"/>
  <c r="L329" i="3"/>
  <c r="K329" i="3"/>
  <c r="J329" i="3"/>
  <c r="I329" i="3"/>
  <c r="H329" i="3"/>
  <c r="G329" i="3"/>
  <c r="F329" i="3"/>
  <c r="E329" i="3"/>
  <c r="D329" i="3"/>
  <c r="C329" i="3"/>
  <c r="B329" i="3"/>
  <c r="Q328" i="3"/>
  <c r="P328" i="3"/>
  <c r="O328" i="3"/>
  <c r="N328" i="3"/>
  <c r="M328" i="3"/>
  <c r="L328" i="3"/>
  <c r="K328" i="3"/>
  <c r="J328" i="3"/>
  <c r="I328" i="3"/>
  <c r="H328" i="3"/>
  <c r="G328" i="3"/>
  <c r="F328" i="3"/>
  <c r="E328" i="3"/>
  <c r="D328" i="3"/>
  <c r="C328" i="3"/>
  <c r="B328" i="3"/>
  <c r="Q327" i="3"/>
  <c r="P327" i="3"/>
  <c r="O327" i="3"/>
  <c r="N327" i="3"/>
  <c r="M327" i="3"/>
  <c r="L327" i="3"/>
  <c r="K327" i="3"/>
  <c r="J327" i="3"/>
  <c r="I327" i="3"/>
  <c r="H327" i="3"/>
  <c r="G327" i="3"/>
  <c r="F327" i="3"/>
  <c r="E327" i="3"/>
  <c r="D327" i="3"/>
  <c r="C327" i="3"/>
  <c r="B327" i="3"/>
  <c r="Q326" i="3"/>
  <c r="P326" i="3"/>
  <c r="O326" i="3"/>
  <c r="N326" i="3"/>
  <c r="M326" i="3"/>
  <c r="L326" i="3"/>
  <c r="K326" i="3"/>
  <c r="J326" i="3"/>
  <c r="I326" i="3"/>
  <c r="H326" i="3"/>
  <c r="G326" i="3"/>
  <c r="F326" i="3"/>
  <c r="E326" i="3"/>
  <c r="D326" i="3"/>
  <c r="C326" i="3"/>
  <c r="B326" i="3"/>
  <c r="Q325" i="3"/>
  <c r="P325" i="3"/>
  <c r="O325" i="3"/>
  <c r="N325" i="3"/>
  <c r="M325" i="3"/>
  <c r="L325" i="3"/>
  <c r="K325" i="3"/>
  <c r="J325" i="3"/>
  <c r="I325" i="3"/>
  <c r="H325" i="3"/>
  <c r="G325" i="3"/>
  <c r="F325" i="3"/>
  <c r="E325" i="3"/>
  <c r="D325" i="3"/>
  <c r="C325" i="3"/>
  <c r="B325" i="3"/>
  <c r="Q324" i="3"/>
  <c r="P324" i="3"/>
  <c r="O324" i="3"/>
  <c r="N324" i="3"/>
  <c r="M324" i="3"/>
  <c r="L324" i="3"/>
  <c r="K324" i="3"/>
  <c r="J324" i="3"/>
  <c r="I324" i="3"/>
  <c r="H324" i="3"/>
  <c r="G324" i="3"/>
  <c r="F324" i="3"/>
  <c r="E324" i="3"/>
  <c r="D324" i="3"/>
  <c r="C324" i="3"/>
  <c r="B324" i="3"/>
  <c r="Q323" i="3"/>
  <c r="P323" i="3"/>
  <c r="O323" i="3"/>
  <c r="N323" i="3"/>
  <c r="M323" i="3"/>
  <c r="L323" i="3"/>
  <c r="K323" i="3"/>
  <c r="J323" i="3"/>
  <c r="I323" i="3"/>
  <c r="H323" i="3"/>
  <c r="G323" i="3"/>
  <c r="F323" i="3"/>
  <c r="E323" i="3"/>
  <c r="D323" i="3"/>
  <c r="C323" i="3"/>
  <c r="B323" i="3"/>
  <c r="Q322" i="3"/>
  <c r="P322" i="3"/>
  <c r="O322" i="3"/>
  <c r="N322" i="3"/>
  <c r="M322" i="3"/>
  <c r="L322" i="3"/>
  <c r="K322" i="3"/>
  <c r="J322" i="3"/>
  <c r="I322" i="3"/>
  <c r="H322" i="3"/>
  <c r="G322" i="3"/>
  <c r="F322" i="3"/>
  <c r="E322" i="3"/>
  <c r="D322" i="3"/>
  <c r="C322" i="3"/>
  <c r="B322" i="3"/>
  <c r="Q321" i="3"/>
  <c r="P321" i="3"/>
  <c r="O321" i="3"/>
  <c r="N321" i="3"/>
  <c r="M321" i="3"/>
  <c r="L321" i="3"/>
  <c r="K321" i="3"/>
  <c r="J321" i="3"/>
  <c r="I321" i="3"/>
  <c r="H321" i="3"/>
  <c r="G321" i="3"/>
  <c r="F321" i="3"/>
  <c r="E321" i="3"/>
  <c r="D321" i="3"/>
  <c r="C321" i="3"/>
  <c r="B321" i="3"/>
  <c r="Q320" i="3"/>
  <c r="P320" i="3"/>
  <c r="O320" i="3"/>
  <c r="N320" i="3"/>
  <c r="M320" i="3"/>
  <c r="L320" i="3"/>
  <c r="K320" i="3"/>
  <c r="J320" i="3"/>
  <c r="I320" i="3"/>
  <c r="H320" i="3"/>
  <c r="G320" i="3"/>
  <c r="F320" i="3"/>
  <c r="E320" i="3"/>
  <c r="D320" i="3"/>
  <c r="C320" i="3"/>
  <c r="B320" i="3"/>
  <c r="Q319" i="3"/>
  <c r="P319" i="3"/>
  <c r="O319" i="3"/>
  <c r="N319" i="3"/>
  <c r="M319" i="3"/>
  <c r="L319" i="3"/>
  <c r="K319" i="3"/>
  <c r="J319" i="3"/>
  <c r="I319" i="3"/>
  <c r="H319" i="3"/>
  <c r="G319" i="3"/>
  <c r="F319" i="3"/>
  <c r="E319" i="3"/>
  <c r="D319" i="3"/>
  <c r="C319" i="3"/>
  <c r="B319" i="3"/>
  <c r="Q318" i="3"/>
  <c r="P318" i="3"/>
  <c r="O318" i="3"/>
  <c r="N318" i="3"/>
  <c r="M318" i="3"/>
  <c r="L318" i="3"/>
  <c r="K318" i="3"/>
  <c r="J318" i="3"/>
  <c r="I318" i="3"/>
  <c r="H318" i="3"/>
  <c r="G318" i="3"/>
  <c r="F318" i="3"/>
  <c r="E318" i="3"/>
  <c r="D318" i="3"/>
  <c r="C318" i="3"/>
  <c r="B318" i="3"/>
  <c r="Q317" i="3"/>
  <c r="P317" i="3"/>
  <c r="O317" i="3"/>
  <c r="N317" i="3"/>
  <c r="M317" i="3"/>
  <c r="L317" i="3"/>
  <c r="K317" i="3"/>
  <c r="J317" i="3"/>
  <c r="I317" i="3"/>
  <c r="H317" i="3"/>
  <c r="G317" i="3"/>
  <c r="F317" i="3"/>
  <c r="E317" i="3"/>
  <c r="D317" i="3"/>
  <c r="C317" i="3"/>
  <c r="B317" i="3"/>
  <c r="Q316" i="3"/>
  <c r="P316" i="3"/>
  <c r="O316" i="3"/>
  <c r="N316" i="3"/>
  <c r="M316" i="3"/>
  <c r="L316" i="3"/>
  <c r="K316" i="3"/>
  <c r="J316" i="3"/>
  <c r="I316" i="3"/>
  <c r="H316" i="3"/>
  <c r="G316" i="3"/>
  <c r="F316" i="3"/>
  <c r="E316" i="3"/>
  <c r="D316" i="3"/>
  <c r="C316" i="3"/>
  <c r="B316" i="3"/>
  <c r="Q315" i="3"/>
  <c r="P315" i="3"/>
  <c r="O315" i="3"/>
  <c r="N315" i="3"/>
  <c r="M315" i="3"/>
  <c r="L315" i="3"/>
  <c r="K315" i="3"/>
  <c r="J315" i="3"/>
  <c r="I315" i="3"/>
  <c r="H315" i="3"/>
  <c r="G315" i="3"/>
  <c r="F315" i="3"/>
  <c r="E315" i="3"/>
  <c r="D315" i="3"/>
  <c r="C315" i="3"/>
  <c r="B315" i="3"/>
  <c r="Q314" i="3"/>
  <c r="P314" i="3"/>
  <c r="O314" i="3"/>
  <c r="N314" i="3"/>
  <c r="M314" i="3"/>
  <c r="L314" i="3"/>
  <c r="K314" i="3"/>
  <c r="J314" i="3"/>
  <c r="I314" i="3"/>
  <c r="H314" i="3"/>
  <c r="G314" i="3"/>
  <c r="F314" i="3"/>
  <c r="E314" i="3"/>
  <c r="D314" i="3"/>
  <c r="C314" i="3"/>
  <c r="B314" i="3"/>
  <c r="Q313" i="3"/>
  <c r="P313" i="3"/>
  <c r="O313" i="3"/>
  <c r="N313" i="3"/>
  <c r="M313" i="3"/>
  <c r="L313" i="3"/>
  <c r="K313" i="3"/>
  <c r="J313" i="3"/>
  <c r="I313" i="3"/>
  <c r="H313" i="3"/>
  <c r="G313" i="3"/>
  <c r="F313" i="3"/>
  <c r="E313" i="3"/>
  <c r="D313" i="3"/>
  <c r="C313" i="3"/>
  <c r="B313" i="3"/>
  <c r="Q312" i="3"/>
  <c r="P312" i="3"/>
  <c r="O312" i="3"/>
  <c r="N312" i="3"/>
  <c r="M312" i="3"/>
  <c r="L312" i="3"/>
  <c r="K312" i="3"/>
  <c r="J312" i="3"/>
  <c r="I312" i="3"/>
  <c r="H312" i="3"/>
  <c r="G312" i="3"/>
  <c r="F312" i="3"/>
  <c r="E312" i="3"/>
  <c r="D312" i="3"/>
  <c r="C312" i="3"/>
  <c r="B312" i="3"/>
  <c r="Q311" i="3"/>
  <c r="P311" i="3"/>
  <c r="O311" i="3"/>
  <c r="N311" i="3"/>
  <c r="M311" i="3"/>
  <c r="L311" i="3"/>
  <c r="K311" i="3"/>
  <c r="J311" i="3"/>
  <c r="I311" i="3"/>
  <c r="H311" i="3"/>
  <c r="G311" i="3"/>
  <c r="F311" i="3"/>
  <c r="E311" i="3"/>
  <c r="D311" i="3"/>
  <c r="C311" i="3"/>
  <c r="B311" i="3"/>
  <c r="Q310" i="3"/>
  <c r="P310" i="3"/>
  <c r="O310" i="3"/>
  <c r="N310" i="3"/>
  <c r="M310" i="3"/>
  <c r="L310" i="3"/>
  <c r="K310" i="3"/>
  <c r="J310" i="3"/>
  <c r="I310" i="3"/>
  <c r="H310" i="3"/>
  <c r="G310" i="3"/>
  <c r="F310" i="3"/>
  <c r="E310" i="3"/>
  <c r="D310" i="3"/>
  <c r="C310" i="3"/>
  <c r="B310" i="3"/>
  <c r="Q309" i="3"/>
  <c r="P309" i="3"/>
  <c r="O309" i="3"/>
  <c r="N309" i="3"/>
  <c r="M309" i="3"/>
  <c r="L309" i="3"/>
  <c r="K309" i="3"/>
  <c r="J309" i="3"/>
  <c r="I309" i="3"/>
  <c r="H309" i="3"/>
  <c r="G309" i="3"/>
  <c r="F309" i="3"/>
  <c r="E309" i="3"/>
  <c r="D309" i="3"/>
  <c r="C309" i="3"/>
  <c r="B309" i="3"/>
  <c r="Q308" i="3"/>
  <c r="P308" i="3"/>
  <c r="O308" i="3"/>
  <c r="N308" i="3"/>
  <c r="M308" i="3"/>
  <c r="L308" i="3"/>
  <c r="K308" i="3"/>
  <c r="J308" i="3"/>
  <c r="I308" i="3"/>
  <c r="H308" i="3"/>
  <c r="G308" i="3"/>
  <c r="F308" i="3"/>
  <c r="E308" i="3"/>
  <c r="D308" i="3"/>
  <c r="C308" i="3"/>
  <c r="B308" i="3"/>
  <c r="Q307" i="3"/>
  <c r="P307" i="3"/>
  <c r="O307" i="3"/>
  <c r="N307" i="3"/>
  <c r="M307" i="3"/>
  <c r="L307" i="3"/>
  <c r="K307" i="3"/>
  <c r="J307" i="3"/>
  <c r="I307" i="3"/>
  <c r="H307" i="3"/>
  <c r="G307" i="3"/>
  <c r="F307" i="3"/>
  <c r="E307" i="3"/>
  <c r="D307" i="3"/>
  <c r="C307" i="3"/>
  <c r="B307" i="3"/>
  <c r="Q306" i="3"/>
  <c r="P306" i="3"/>
  <c r="O306" i="3"/>
  <c r="N306" i="3"/>
  <c r="M306" i="3"/>
  <c r="L306" i="3"/>
  <c r="K306" i="3"/>
  <c r="J306" i="3"/>
  <c r="I306" i="3"/>
  <c r="H306" i="3"/>
  <c r="G306" i="3"/>
  <c r="F306" i="3"/>
  <c r="E306" i="3"/>
  <c r="D306" i="3"/>
  <c r="C306" i="3"/>
  <c r="B306" i="3"/>
  <c r="Q305" i="3"/>
  <c r="P305" i="3"/>
  <c r="O305" i="3"/>
  <c r="N305" i="3"/>
  <c r="M305" i="3"/>
  <c r="L305" i="3"/>
  <c r="K305" i="3"/>
  <c r="J305" i="3"/>
  <c r="I305" i="3"/>
  <c r="H305" i="3"/>
  <c r="G305" i="3"/>
  <c r="F305" i="3"/>
  <c r="E305" i="3"/>
  <c r="D305" i="3"/>
  <c r="C305" i="3"/>
  <c r="B305" i="3"/>
  <c r="Q304" i="3"/>
  <c r="P304" i="3"/>
  <c r="O304" i="3"/>
  <c r="N304" i="3"/>
  <c r="M304" i="3"/>
  <c r="L304" i="3"/>
  <c r="K304" i="3"/>
  <c r="J304" i="3"/>
  <c r="I304" i="3"/>
  <c r="H304" i="3"/>
  <c r="G304" i="3"/>
  <c r="F304" i="3"/>
  <c r="E304" i="3"/>
  <c r="D304" i="3"/>
  <c r="C304" i="3"/>
  <c r="B304" i="3"/>
  <c r="Q303" i="3"/>
  <c r="P303" i="3"/>
  <c r="O303" i="3"/>
  <c r="N303" i="3"/>
  <c r="M303" i="3"/>
  <c r="L303" i="3"/>
  <c r="K303" i="3"/>
  <c r="J303" i="3"/>
  <c r="I303" i="3"/>
  <c r="H303" i="3"/>
  <c r="G303" i="3"/>
  <c r="F303" i="3"/>
  <c r="E303" i="3"/>
  <c r="D303" i="3"/>
  <c r="C303" i="3"/>
  <c r="B303" i="3"/>
  <c r="Q302" i="3"/>
  <c r="P302" i="3"/>
  <c r="O302" i="3"/>
  <c r="N302" i="3"/>
  <c r="M302" i="3"/>
  <c r="L302" i="3"/>
  <c r="K302" i="3"/>
  <c r="J302" i="3"/>
  <c r="I302" i="3"/>
  <c r="H302" i="3"/>
  <c r="G302" i="3"/>
  <c r="F302" i="3"/>
  <c r="E302" i="3"/>
  <c r="D302" i="3"/>
  <c r="C302" i="3"/>
  <c r="B302" i="3"/>
  <c r="Q301" i="3"/>
  <c r="P301" i="3"/>
  <c r="O301" i="3"/>
  <c r="N301" i="3"/>
  <c r="M301" i="3"/>
  <c r="L301" i="3"/>
  <c r="K301" i="3"/>
  <c r="J301" i="3"/>
  <c r="I301" i="3"/>
  <c r="H301" i="3"/>
  <c r="G301" i="3"/>
  <c r="F301" i="3"/>
  <c r="E301" i="3"/>
  <c r="D301" i="3"/>
  <c r="C301" i="3"/>
  <c r="B301" i="3"/>
  <c r="Q300" i="3"/>
  <c r="P300" i="3"/>
  <c r="O300" i="3"/>
  <c r="N300" i="3"/>
  <c r="M300" i="3"/>
  <c r="L300" i="3"/>
  <c r="K300" i="3"/>
  <c r="J300" i="3"/>
  <c r="I300" i="3"/>
  <c r="H300" i="3"/>
  <c r="G300" i="3"/>
  <c r="F300" i="3"/>
  <c r="E300" i="3"/>
  <c r="D300" i="3"/>
  <c r="C300" i="3"/>
  <c r="B300" i="3"/>
  <c r="Q299" i="3"/>
  <c r="P299" i="3"/>
  <c r="O299" i="3"/>
  <c r="N299" i="3"/>
  <c r="M299" i="3"/>
  <c r="L299" i="3"/>
  <c r="K299" i="3"/>
  <c r="J299" i="3"/>
  <c r="I299" i="3"/>
  <c r="H299" i="3"/>
  <c r="G299" i="3"/>
  <c r="F299" i="3"/>
  <c r="E299" i="3"/>
  <c r="D299" i="3"/>
  <c r="C299" i="3"/>
  <c r="B299" i="3"/>
  <c r="Q298" i="3"/>
  <c r="P298" i="3"/>
  <c r="O298" i="3"/>
  <c r="N298" i="3"/>
  <c r="M298" i="3"/>
  <c r="L298" i="3"/>
  <c r="K298" i="3"/>
  <c r="J298" i="3"/>
  <c r="I298" i="3"/>
  <c r="H298" i="3"/>
  <c r="G298" i="3"/>
  <c r="F298" i="3"/>
  <c r="E298" i="3"/>
  <c r="D298" i="3"/>
  <c r="C298" i="3"/>
  <c r="B298" i="3"/>
  <c r="Q297" i="3"/>
  <c r="P297" i="3"/>
  <c r="O297" i="3"/>
  <c r="N297" i="3"/>
  <c r="M297" i="3"/>
  <c r="L297" i="3"/>
  <c r="K297" i="3"/>
  <c r="J297" i="3"/>
  <c r="I297" i="3"/>
  <c r="H297" i="3"/>
  <c r="G297" i="3"/>
  <c r="F297" i="3"/>
  <c r="E297" i="3"/>
  <c r="D297" i="3"/>
  <c r="C297" i="3"/>
  <c r="B297" i="3"/>
  <c r="Q296" i="3"/>
  <c r="P296" i="3"/>
  <c r="O296" i="3"/>
  <c r="N296" i="3"/>
  <c r="M296" i="3"/>
  <c r="L296" i="3"/>
  <c r="K296" i="3"/>
  <c r="J296" i="3"/>
  <c r="I296" i="3"/>
  <c r="H296" i="3"/>
  <c r="G296" i="3"/>
  <c r="F296" i="3"/>
  <c r="E296" i="3"/>
  <c r="D296" i="3"/>
  <c r="C296" i="3"/>
  <c r="B296" i="3"/>
  <c r="Q295" i="3"/>
  <c r="P295" i="3"/>
  <c r="O295" i="3"/>
  <c r="N295" i="3"/>
  <c r="M295" i="3"/>
  <c r="L295" i="3"/>
  <c r="K295" i="3"/>
  <c r="J295" i="3"/>
  <c r="I295" i="3"/>
  <c r="H295" i="3"/>
  <c r="G295" i="3"/>
  <c r="F295" i="3"/>
  <c r="E295" i="3"/>
  <c r="D295" i="3"/>
  <c r="C295" i="3"/>
  <c r="B295" i="3"/>
  <c r="Q294" i="3"/>
  <c r="P294" i="3"/>
  <c r="O294" i="3"/>
  <c r="N294" i="3"/>
  <c r="M294" i="3"/>
  <c r="L294" i="3"/>
  <c r="K294" i="3"/>
  <c r="J294" i="3"/>
  <c r="I294" i="3"/>
  <c r="H294" i="3"/>
  <c r="G294" i="3"/>
  <c r="F294" i="3"/>
  <c r="E294" i="3"/>
  <c r="D294" i="3"/>
  <c r="C294" i="3"/>
  <c r="B294" i="3"/>
  <c r="Q293" i="3"/>
  <c r="P293" i="3"/>
  <c r="O293" i="3"/>
  <c r="N293" i="3"/>
  <c r="M293" i="3"/>
  <c r="L293" i="3"/>
  <c r="K293" i="3"/>
  <c r="J293" i="3"/>
  <c r="I293" i="3"/>
  <c r="H293" i="3"/>
  <c r="G293" i="3"/>
  <c r="F293" i="3"/>
  <c r="E293" i="3"/>
  <c r="D293" i="3"/>
  <c r="C293" i="3"/>
  <c r="B293" i="3"/>
  <c r="Q292" i="3"/>
  <c r="P292" i="3"/>
  <c r="O292" i="3"/>
  <c r="N292" i="3"/>
  <c r="M292" i="3"/>
  <c r="L292" i="3"/>
  <c r="K292" i="3"/>
  <c r="J292" i="3"/>
  <c r="I292" i="3"/>
  <c r="H292" i="3"/>
  <c r="G292" i="3"/>
  <c r="F292" i="3"/>
  <c r="E292" i="3"/>
  <c r="D292" i="3"/>
  <c r="C292" i="3"/>
  <c r="B292" i="3"/>
  <c r="Q291" i="3"/>
  <c r="P291" i="3"/>
  <c r="O291" i="3"/>
  <c r="N291" i="3"/>
  <c r="M291" i="3"/>
  <c r="L291" i="3"/>
  <c r="K291" i="3"/>
  <c r="J291" i="3"/>
  <c r="I291" i="3"/>
  <c r="H291" i="3"/>
  <c r="G291" i="3"/>
  <c r="F291" i="3"/>
  <c r="E291" i="3"/>
  <c r="D291" i="3"/>
  <c r="C291" i="3"/>
  <c r="B291" i="3"/>
  <c r="Q290" i="3"/>
  <c r="P290" i="3"/>
  <c r="O290" i="3"/>
  <c r="N290" i="3"/>
  <c r="M290" i="3"/>
  <c r="L290" i="3"/>
  <c r="K290" i="3"/>
  <c r="J290" i="3"/>
  <c r="I290" i="3"/>
  <c r="H290" i="3"/>
  <c r="G290" i="3"/>
  <c r="F290" i="3"/>
  <c r="E290" i="3"/>
  <c r="D290" i="3"/>
  <c r="C290" i="3"/>
  <c r="B290" i="3"/>
  <c r="Q289" i="3"/>
  <c r="P289" i="3"/>
  <c r="O289" i="3"/>
  <c r="N289" i="3"/>
  <c r="M289" i="3"/>
  <c r="L289" i="3"/>
  <c r="K289" i="3"/>
  <c r="J289" i="3"/>
  <c r="I289" i="3"/>
  <c r="H289" i="3"/>
  <c r="G289" i="3"/>
  <c r="F289" i="3"/>
  <c r="E289" i="3"/>
  <c r="D289" i="3"/>
  <c r="C289" i="3"/>
  <c r="B289" i="3"/>
  <c r="Q288" i="3"/>
  <c r="P288" i="3"/>
  <c r="O288" i="3"/>
  <c r="N288" i="3"/>
  <c r="M288" i="3"/>
  <c r="L288" i="3"/>
  <c r="K288" i="3"/>
  <c r="J288" i="3"/>
  <c r="I288" i="3"/>
  <c r="H288" i="3"/>
  <c r="G288" i="3"/>
  <c r="F288" i="3"/>
  <c r="E288" i="3"/>
  <c r="D288" i="3"/>
  <c r="C288" i="3"/>
  <c r="B288" i="3"/>
  <c r="Q287" i="3"/>
  <c r="P287" i="3"/>
  <c r="O287" i="3"/>
  <c r="N287" i="3"/>
  <c r="M287" i="3"/>
  <c r="L287" i="3"/>
  <c r="K287" i="3"/>
  <c r="J287" i="3"/>
  <c r="I287" i="3"/>
  <c r="H287" i="3"/>
  <c r="G287" i="3"/>
  <c r="F287" i="3"/>
  <c r="E287" i="3"/>
  <c r="D287" i="3"/>
  <c r="C287" i="3"/>
  <c r="B287" i="3"/>
  <c r="Q286" i="3"/>
  <c r="P286" i="3"/>
  <c r="O286" i="3"/>
  <c r="N286" i="3"/>
  <c r="M286" i="3"/>
  <c r="L286" i="3"/>
  <c r="K286" i="3"/>
  <c r="J286" i="3"/>
  <c r="I286" i="3"/>
  <c r="H286" i="3"/>
  <c r="G286" i="3"/>
  <c r="F286" i="3"/>
  <c r="E286" i="3"/>
  <c r="D286" i="3"/>
  <c r="C286" i="3"/>
  <c r="B286" i="3"/>
  <c r="Q285" i="3"/>
  <c r="P285" i="3"/>
  <c r="O285" i="3"/>
  <c r="N285" i="3"/>
  <c r="M285" i="3"/>
  <c r="L285" i="3"/>
  <c r="K285" i="3"/>
  <c r="J285" i="3"/>
  <c r="I285" i="3"/>
  <c r="H285" i="3"/>
  <c r="G285" i="3"/>
  <c r="F285" i="3"/>
  <c r="E285" i="3"/>
  <c r="D285" i="3"/>
  <c r="C285" i="3"/>
  <c r="B285" i="3"/>
  <c r="Q284" i="3"/>
  <c r="P284" i="3"/>
  <c r="O284" i="3"/>
  <c r="N284" i="3"/>
  <c r="M284" i="3"/>
  <c r="L284" i="3"/>
  <c r="K284" i="3"/>
  <c r="J284" i="3"/>
  <c r="I284" i="3"/>
  <c r="H284" i="3"/>
  <c r="G284" i="3"/>
  <c r="F284" i="3"/>
  <c r="E284" i="3"/>
  <c r="D284" i="3"/>
  <c r="C284" i="3"/>
  <c r="B284" i="3"/>
  <c r="Q283" i="3"/>
  <c r="P283" i="3"/>
  <c r="O283" i="3"/>
  <c r="N283" i="3"/>
  <c r="M283" i="3"/>
  <c r="L283" i="3"/>
  <c r="K283" i="3"/>
  <c r="J283" i="3"/>
  <c r="I283" i="3"/>
  <c r="H283" i="3"/>
  <c r="G283" i="3"/>
  <c r="F283" i="3"/>
  <c r="E283" i="3"/>
  <c r="D283" i="3"/>
  <c r="C283" i="3"/>
  <c r="B283" i="3"/>
  <c r="Q282" i="3"/>
  <c r="P282" i="3"/>
  <c r="O282" i="3"/>
  <c r="N282" i="3"/>
  <c r="M282" i="3"/>
  <c r="L282" i="3"/>
  <c r="K282" i="3"/>
  <c r="J282" i="3"/>
  <c r="I282" i="3"/>
  <c r="H282" i="3"/>
  <c r="G282" i="3"/>
  <c r="F282" i="3"/>
  <c r="E282" i="3"/>
  <c r="D282" i="3"/>
  <c r="C282" i="3"/>
  <c r="B282" i="3"/>
  <c r="Q281" i="3"/>
  <c r="P281" i="3"/>
  <c r="O281" i="3"/>
  <c r="N281" i="3"/>
  <c r="M281" i="3"/>
  <c r="L281" i="3"/>
  <c r="K281" i="3"/>
  <c r="J281" i="3"/>
  <c r="I281" i="3"/>
  <c r="H281" i="3"/>
  <c r="G281" i="3"/>
  <c r="F281" i="3"/>
  <c r="E281" i="3"/>
  <c r="D281" i="3"/>
  <c r="C281" i="3"/>
  <c r="B281" i="3"/>
  <c r="Q280" i="3"/>
  <c r="P280" i="3"/>
  <c r="O280" i="3"/>
  <c r="N280" i="3"/>
  <c r="M280" i="3"/>
  <c r="L280" i="3"/>
  <c r="K280" i="3"/>
  <c r="J280" i="3"/>
  <c r="I280" i="3"/>
  <c r="H280" i="3"/>
  <c r="G280" i="3"/>
  <c r="F280" i="3"/>
  <c r="E280" i="3"/>
  <c r="D280" i="3"/>
  <c r="C280" i="3"/>
  <c r="B280" i="3"/>
  <c r="Q279" i="3"/>
  <c r="P279" i="3"/>
  <c r="O279" i="3"/>
  <c r="N279" i="3"/>
  <c r="M279" i="3"/>
  <c r="L279" i="3"/>
  <c r="K279" i="3"/>
  <c r="J279" i="3"/>
  <c r="I279" i="3"/>
  <c r="H279" i="3"/>
  <c r="G279" i="3"/>
  <c r="F279" i="3"/>
  <c r="E279" i="3"/>
  <c r="D279" i="3"/>
  <c r="C279" i="3"/>
  <c r="B279" i="3"/>
  <c r="Q278" i="3"/>
  <c r="P278" i="3"/>
  <c r="O278" i="3"/>
  <c r="N278" i="3"/>
  <c r="M278" i="3"/>
  <c r="L278" i="3"/>
  <c r="K278" i="3"/>
  <c r="J278" i="3"/>
  <c r="I278" i="3"/>
  <c r="H278" i="3"/>
  <c r="G278" i="3"/>
  <c r="F278" i="3"/>
  <c r="E278" i="3"/>
  <c r="D278" i="3"/>
  <c r="C278" i="3"/>
  <c r="B278" i="3"/>
  <c r="Q277" i="3"/>
  <c r="P277" i="3"/>
  <c r="O277" i="3"/>
  <c r="N277" i="3"/>
  <c r="M277" i="3"/>
  <c r="L277" i="3"/>
  <c r="K277" i="3"/>
  <c r="J277" i="3"/>
  <c r="I277" i="3"/>
  <c r="H277" i="3"/>
  <c r="G277" i="3"/>
  <c r="F277" i="3"/>
  <c r="E277" i="3"/>
  <c r="D277" i="3"/>
  <c r="C277" i="3"/>
  <c r="B277" i="3"/>
  <c r="Q276" i="3"/>
  <c r="P276" i="3"/>
  <c r="O276" i="3"/>
  <c r="N276" i="3"/>
  <c r="M276" i="3"/>
  <c r="L276" i="3"/>
  <c r="K276" i="3"/>
  <c r="J276" i="3"/>
  <c r="I276" i="3"/>
  <c r="H276" i="3"/>
  <c r="G276" i="3"/>
  <c r="F276" i="3"/>
  <c r="E276" i="3"/>
  <c r="D276" i="3"/>
  <c r="C276" i="3"/>
  <c r="B276" i="3"/>
  <c r="Q275" i="3"/>
  <c r="P275" i="3"/>
  <c r="O275" i="3"/>
  <c r="N275" i="3"/>
  <c r="M275" i="3"/>
  <c r="L275" i="3"/>
  <c r="K275" i="3"/>
  <c r="J275" i="3"/>
  <c r="I275" i="3"/>
  <c r="H275" i="3"/>
  <c r="G275" i="3"/>
  <c r="F275" i="3"/>
  <c r="E275" i="3"/>
  <c r="D275" i="3"/>
  <c r="C275" i="3"/>
  <c r="B275" i="3"/>
  <c r="Q274" i="3"/>
  <c r="P274" i="3"/>
  <c r="O274" i="3"/>
  <c r="N274" i="3"/>
  <c r="M274" i="3"/>
  <c r="L274" i="3"/>
  <c r="K274" i="3"/>
  <c r="J274" i="3"/>
  <c r="I274" i="3"/>
  <c r="H274" i="3"/>
  <c r="G274" i="3"/>
  <c r="F274" i="3"/>
  <c r="E274" i="3"/>
  <c r="D274" i="3"/>
  <c r="C274" i="3"/>
  <c r="B274" i="3"/>
  <c r="Q273" i="3"/>
  <c r="P273" i="3"/>
  <c r="O273" i="3"/>
  <c r="N273" i="3"/>
  <c r="M273" i="3"/>
  <c r="L273" i="3"/>
  <c r="K273" i="3"/>
  <c r="J273" i="3"/>
  <c r="I273" i="3"/>
  <c r="H273" i="3"/>
  <c r="G273" i="3"/>
  <c r="F273" i="3"/>
  <c r="E273" i="3"/>
  <c r="D273" i="3"/>
  <c r="C273" i="3"/>
  <c r="B273" i="3"/>
  <c r="Q272" i="3"/>
  <c r="P272" i="3"/>
  <c r="O272" i="3"/>
  <c r="N272" i="3"/>
  <c r="M272" i="3"/>
  <c r="L272" i="3"/>
  <c r="K272" i="3"/>
  <c r="J272" i="3"/>
  <c r="I272" i="3"/>
  <c r="H272" i="3"/>
  <c r="G272" i="3"/>
  <c r="F272" i="3"/>
  <c r="E272" i="3"/>
  <c r="D272" i="3"/>
  <c r="C272" i="3"/>
  <c r="B272" i="3"/>
  <c r="Q271" i="3"/>
  <c r="P271" i="3"/>
  <c r="O271" i="3"/>
  <c r="N271" i="3"/>
  <c r="M271" i="3"/>
  <c r="L271" i="3"/>
  <c r="K271" i="3"/>
  <c r="J271" i="3"/>
  <c r="I271" i="3"/>
  <c r="H271" i="3"/>
  <c r="G271" i="3"/>
  <c r="F271" i="3"/>
  <c r="E271" i="3"/>
  <c r="D271" i="3"/>
  <c r="C271" i="3"/>
  <c r="B271" i="3"/>
  <c r="Q270" i="3"/>
  <c r="P270" i="3"/>
  <c r="O270" i="3"/>
  <c r="N270" i="3"/>
  <c r="M270" i="3"/>
  <c r="L270" i="3"/>
  <c r="K270" i="3"/>
  <c r="J270" i="3"/>
  <c r="I270" i="3"/>
  <c r="H270" i="3"/>
  <c r="G270" i="3"/>
  <c r="F270" i="3"/>
  <c r="E270" i="3"/>
  <c r="D270" i="3"/>
  <c r="C270" i="3"/>
  <c r="B270" i="3"/>
  <c r="Q269" i="3"/>
  <c r="P269" i="3"/>
  <c r="O269" i="3"/>
  <c r="N269" i="3"/>
  <c r="M269" i="3"/>
  <c r="L269" i="3"/>
  <c r="K269" i="3"/>
  <c r="J269" i="3"/>
  <c r="I269" i="3"/>
  <c r="H269" i="3"/>
  <c r="G269" i="3"/>
  <c r="F269" i="3"/>
  <c r="E269" i="3"/>
  <c r="D269" i="3"/>
  <c r="C269" i="3"/>
  <c r="B269" i="3"/>
  <c r="Q268" i="3"/>
  <c r="P268" i="3"/>
  <c r="O268" i="3"/>
  <c r="N268" i="3"/>
  <c r="M268" i="3"/>
  <c r="L268" i="3"/>
  <c r="K268" i="3"/>
  <c r="J268" i="3"/>
  <c r="I268" i="3"/>
  <c r="H268" i="3"/>
  <c r="G268" i="3"/>
  <c r="F268" i="3"/>
  <c r="E268" i="3"/>
  <c r="D268" i="3"/>
  <c r="C268" i="3"/>
  <c r="B268" i="3"/>
  <c r="Q267" i="3"/>
  <c r="P267" i="3"/>
  <c r="O267" i="3"/>
  <c r="N267" i="3"/>
  <c r="M267" i="3"/>
  <c r="L267" i="3"/>
  <c r="K267" i="3"/>
  <c r="J267" i="3"/>
  <c r="I267" i="3"/>
  <c r="H267" i="3"/>
  <c r="G267" i="3"/>
  <c r="F267" i="3"/>
  <c r="E267" i="3"/>
  <c r="D267" i="3"/>
  <c r="C267" i="3"/>
  <c r="B267" i="3"/>
  <c r="Q266" i="3"/>
  <c r="P266" i="3"/>
  <c r="O266" i="3"/>
  <c r="N266" i="3"/>
  <c r="M266" i="3"/>
  <c r="L266" i="3"/>
  <c r="K266" i="3"/>
  <c r="J266" i="3"/>
  <c r="I266" i="3"/>
  <c r="H266" i="3"/>
  <c r="G266" i="3"/>
  <c r="F266" i="3"/>
  <c r="E266" i="3"/>
  <c r="D266" i="3"/>
  <c r="C266" i="3"/>
  <c r="B266" i="3"/>
  <c r="Q265" i="3"/>
  <c r="P265" i="3"/>
  <c r="O265" i="3"/>
  <c r="N265" i="3"/>
  <c r="M265" i="3"/>
  <c r="L265" i="3"/>
  <c r="K265" i="3"/>
  <c r="J265" i="3"/>
  <c r="I265" i="3"/>
  <c r="H265" i="3"/>
  <c r="G265" i="3"/>
  <c r="F265" i="3"/>
  <c r="E265" i="3"/>
  <c r="D265" i="3"/>
  <c r="C265" i="3"/>
  <c r="B265" i="3"/>
  <c r="Q264" i="3"/>
  <c r="P264" i="3"/>
  <c r="O264" i="3"/>
  <c r="N264" i="3"/>
  <c r="M264" i="3"/>
  <c r="L264" i="3"/>
  <c r="K264" i="3"/>
  <c r="J264" i="3"/>
  <c r="I264" i="3"/>
  <c r="H264" i="3"/>
  <c r="G264" i="3"/>
  <c r="F264" i="3"/>
  <c r="E264" i="3"/>
  <c r="D264" i="3"/>
  <c r="C264" i="3"/>
  <c r="B264" i="3"/>
  <c r="Q263" i="3"/>
  <c r="P263" i="3"/>
  <c r="O263" i="3"/>
  <c r="N263" i="3"/>
  <c r="M263" i="3"/>
  <c r="L263" i="3"/>
  <c r="K263" i="3"/>
  <c r="J263" i="3"/>
  <c r="I263" i="3"/>
  <c r="H263" i="3"/>
  <c r="G263" i="3"/>
  <c r="F263" i="3"/>
  <c r="E263" i="3"/>
  <c r="D263" i="3"/>
  <c r="C263" i="3"/>
  <c r="B263" i="3"/>
  <c r="Q262" i="3"/>
  <c r="P262" i="3"/>
  <c r="O262" i="3"/>
  <c r="N262" i="3"/>
  <c r="M262" i="3"/>
  <c r="L262" i="3"/>
  <c r="K262" i="3"/>
  <c r="J262" i="3"/>
  <c r="I262" i="3"/>
  <c r="H262" i="3"/>
  <c r="G262" i="3"/>
  <c r="F262" i="3"/>
  <c r="E262" i="3"/>
  <c r="D262" i="3"/>
  <c r="C262" i="3"/>
  <c r="B262" i="3"/>
  <c r="Q261" i="3"/>
  <c r="P261" i="3"/>
  <c r="O261" i="3"/>
  <c r="N261" i="3"/>
  <c r="M261" i="3"/>
  <c r="L261" i="3"/>
  <c r="K261" i="3"/>
  <c r="J261" i="3"/>
  <c r="I261" i="3"/>
  <c r="H261" i="3"/>
  <c r="G261" i="3"/>
  <c r="F261" i="3"/>
  <c r="E261" i="3"/>
  <c r="D261" i="3"/>
  <c r="C261" i="3"/>
  <c r="B261" i="3"/>
  <c r="Q260" i="3"/>
  <c r="P260" i="3"/>
  <c r="O260" i="3"/>
  <c r="N260" i="3"/>
  <c r="M260" i="3"/>
  <c r="L260" i="3"/>
  <c r="K260" i="3"/>
  <c r="J260" i="3"/>
  <c r="I260" i="3"/>
  <c r="H260" i="3"/>
  <c r="G260" i="3"/>
  <c r="F260" i="3"/>
  <c r="E260" i="3"/>
  <c r="D260" i="3"/>
  <c r="C260" i="3"/>
  <c r="B260" i="3"/>
  <c r="Q259" i="3"/>
  <c r="P259" i="3"/>
  <c r="O259" i="3"/>
  <c r="N259" i="3"/>
  <c r="M259" i="3"/>
  <c r="L259" i="3"/>
  <c r="K259" i="3"/>
  <c r="J259" i="3"/>
  <c r="I259" i="3"/>
  <c r="H259" i="3"/>
  <c r="G259" i="3"/>
  <c r="F259" i="3"/>
  <c r="E259" i="3"/>
  <c r="D259" i="3"/>
  <c r="C259" i="3"/>
  <c r="B259" i="3"/>
  <c r="Q258" i="3"/>
  <c r="P258" i="3"/>
  <c r="O258" i="3"/>
  <c r="N258" i="3"/>
  <c r="M258" i="3"/>
  <c r="L258" i="3"/>
  <c r="K258" i="3"/>
  <c r="J258" i="3"/>
  <c r="I258" i="3"/>
  <c r="H258" i="3"/>
  <c r="G258" i="3"/>
  <c r="F258" i="3"/>
  <c r="E258" i="3"/>
  <c r="D258" i="3"/>
  <c r="C258" i="3"/>
  <c r="B258" i="3"/>
  <c r="Q257" i="3"/>
  <c r="P257" i="3"/>
  <c r="O257" i="3"/>
  <c r="N257" i="3"/>
  <c r="M257" i="3"/>
  <c r="L257" i="3"/>
  <c r="K257" i="3"/>
  <c r="J257" i="3"/>
  <c r="I257" i="3"/>
  <c r="H257" i="3"/>
  <c r="G257" i="3"/>
  <c r="F257" i="3"/>
  <c r="E257" i="3"/>
  <c r="D257" i="3"/>
  <c r="C257" i="3"/>
  <c r="B257" i="3"/>
  <c r="Q256" i="3"/>
  <c r="P256" i="3"/>
  <c r="O256" i="3"/>
  <c r="N256" i="3"/>
  <c r="M256" i="3"/>
  <c r="L256" i="3"/>
  <c r="K256" i="3"/>
  <c r="J256" i="3"/>
  <c r="I256" i="3"/>
  <c r="H256" i="3"/>
  <c r="G256" i="3"/>
  <c r="F256" i="3"/>
  <c r="E256" i="3"/>
  <c r="D256" i="3"/>
  <c r="C256" i="3"/>
  <c r="B256" i="3"/>
  <c r="Q255" i="3"/>
  <c r="P255" i="3"/>
  <c r="O255" i="3"/>
  <c r="N255" i="3"/>
  <c r="M255" i="3"/>
  <c r="L255" i="3"/>
  <c r="K255" i="3"/>
  <c r="J255" i="3"/>
  <c r="I255" i="3"/>
  <c r="H255" i="3"/>
  <c r="G255" i="3"/>
  <c r="F255" i="3"/>
  <c r="E255" i="3"/>
  <c r="D255" i="3"/>
  <c r="C255" i="3"/>
  <c r="B255" i="3"/>
  <c r="Q254" i="3"/>
  <c r="P254" i="3"/>
  <c r="O254" i="3"/>
  <c r="N254" i="3"/>
  <c r="M254" i="3"/>
  <c r="L254" i="3"/>
  <c r="K254" i="3"/>
  <c r="J254" i="3"/>
  <c r="I254" i="3"/>
  <c r="H254" i="3"/>
  <c r="G254" i="3"/>
  <c r="F254" i="3"/>
  <c r="E254" i="3"/>
  <c r="D254" i="3"/>
  <c r="C254" i="3"/>
  <c r="B254" i="3"/>
  <c r="Q253" i="3"/>
  <c r="P253" i="3"/>
  <c r="O253" i="3"/>
  <c r="N253" i="3"/>
  <c r="M253" i="3"/>
  <c r="L253" i="3"/>
  <c r="K253" i="3"/>
  <c r="J253" i="3"/>
  <c r="I253" i="3"/>
  <c r="H253" i="3"/>
  <c r="G253" i="3"/>
  <c r="F253" i="3"/>
  <c r="E253" i="3"/>
  <c r="D253" i="3"/>
  <c r="C253" i="3"/>
  <c r="B253" i="3"/>
  <c r="Q252" i="3"/>
  <c r="P252" i="3"/>
  <c r="O252" i="3"/>
  <c r="N252" i="3"/>
  <c r="M252" i="3"/>
  <c r="L252" i="3"/>
  <c r="K252" i="3"/>
  <c r="J252" i="3"/>
  <c r="I252" i="3"/>
  <c r="H252" i="3"/>
  <c r="G252" i="3"/>
  <c r="F252" i="3"/>
  <c r="E252" i="3"/>
  <c r="D252" i="3"/>
  <c r="C252" i="3"/>
  <c r="B252" i="3"/>
  <c r="Q251" i="3"/>
  <c r="P251" i="3"/>
  <c r="O251" i="3"/>
  <c r="N251" i="3"/>
  <c r="M251" i="3"/>
  <c r="L251" i="3"/>
  <c r="K251" i="3"/>
  <c r="J251" i="3"/>
  <c r="I251" i="3"/>
  <c r="H251" i="3"/>
  <c r="G251" i="3"/>
  <c r="F251" i="3"/>
  <c r="E251" i="3"/>
  <c r="D251" i="3"/>
  <c r="C251" i="3"/>
  <c r="B251" i="3"/>
  <c r="Q250" i="3"/>
  <c r="P250" i="3"/>
  <c r="O250" i="3"/>
  <c r="N250" i="3"/>
  <c r="M250" i="3"/>
  <c r="L250" i="3"/>
  <c r="K250" i="3"/>
  <c r="J250" i="3"/>
  <c r="I250" i="3"/>
  <c r="H250" i="3"/>
  <c r="G250" i="3"/>
  <c r="F250" i="3"/>
  <c r="E250" i="3"/>
  <c r="D250" i="3"/>
  <c r="C250" i="3"/>
  <c r="B250" i="3"/>
  <c r="Q249" i="3"/>
  <c r="P249" i="3"/>
  <c r="O249" i="3"/>
  <c r="N249" i="3"/>
  <c r="M249" i="3"/>
  <c r="L249" i="3"/>
  <c r="K249" i="3"/>
  <c r="J249" i="3"/>
  <c r="I249" i="3"/>
  <c r="H249" i="3"/>
  <c r="G249" i="3"/>
  <c r="F249" i="3"/>
  <c r="E249" i="3"/>
  <c r="D249" i="3"/>
  <c r="C249" i="3"/>
  <c r="B249" i="3"/>
  <c r="Q248" i="3"/>
  <c r="P248" i="3"/>
  <c r="O248" i="3"/>
  <c r="N248" i="3"/>
  <c r="M248" i="3"/>
  <c r="L248" i="3"/>
  <c r="K248" i="3"/>
  <c r="J248" i="3"/>
  <c r="I248" i="3"/>
  <c r="H248" i="3"/>
  <c r="G248" i="3"/>
  <c r="F248" i="3"/>
  <c r="E248" i="3"/>
  <c r="D248" i="3"/>
  <c r="C248" i="3"/>
  <c r="B248" i="3"/>
  <c r="Q247" i="3"/>
  <c r="P247" i="3"/>
  <c r="O247" i="3"/>
  <c r="N247" i="3"/>
  <c r="M247" i="3"/>
  <c r="L247" i="3"/>
  <c r="K247" i="3"/>
  <c r="J247" i="3"/>
  <c r="I247" i="3"/>
  <c r="H247" i="3"/>
  <c r="G247" i="3"/>
  <c r="F247" i="3"/>
  <c r="E247" i="3"/>
  <c r="D247" i="3"/>
  <c r="C247" i="3"/>
  <c r="B247" i="3"/>
  <c r="Q246" i="3"/>
  <c r="P246" i="3"/>
  <c r="O246" i="3"/>
  <c r="N246" i="3"/>
  <c r="M246" i="3"/>
  <c r="L246" i="3"/>
  <c r="K246" i="3"/>
  <c r="J246" i="3"/>
  <c r="I246" i="3"/>
  <c r="H246" i="3"/>
  <c r="G246" i="3"/>
  <c r="F246" i="3"/>
  <c r="E246" i="3"/>
  <c r="D246" i="3"/>
  <c r="C246" i="3"/>
  <c r="B246" i="3"/>
  <c r="Q245" i="3"/>
  <c r="P245" i="3"/>
  <c r="O245" i="3"/>
  <c r="N245" i="3"/>
  <c r="M245" i="3"/>
  <c r="L245" i="3"/>
  <c r="K245" i="3"/>
  <c r="J245" i="3"/>
  <c r="I245" i="3"/>
  <c r="H245" i="3"/>
  <c r="G245" i="3"/>
  <c r="F245" i="3"/>
  <c r="E245" i="3"/>
  <c r="D245" i="3"/>
  <c r="C245" i="3"/>
  <c r="B245" i="3"/>
  <c r="Q244" i="3"/>
  <c r="P244" i="3"/>
  <c r="O244" i="3"/>
  <c r="N244" i="3"/>
  <c r="M244" i="3"/>
  <c r="L244" i="3"/>
  <c r="K244" i="3"/>
  <c r="J244" i="3"/>
  <c r="I244" i="3"/>
  <c r="H244" i="3"/>
  <c r="G244" i="3"/>
  <c r="F244" i="3"/>
  <c r="E244" i="3"/>
  <c r="D244" i="3"/>
  <c r="C244" i="3"/>
  <c r="B244" i="3"/>
  <c r="Q243" i="3"/>
  <c r="P243" i="3"/>
  <c r="O243" i="3"/>
  <c r="N243" i="3"/>
  <c r="M243" i="3"/>
  <c r="L243" i="3"/>
  <c r="K243" i="3"/>
  <c r="J243" i="3"/>
  <c r="I243" i="3"/>
  <c r="H243" i="3"/>
  <c r="G243" i="3"/>
  <c r="F243" i="3"/>
  <c r="E243" i="3"/>
  <c r="D243" i="3"/>
  <c r="C243" i="3"/>
  <c r="B243" i="3"/>
  <c r="Q242" i="3"/>
  <c r="P242" i="3"/>
  <c r="O242" i="3"/>
  <c r="N242" i="3"/>
  <c r="M242" i="3"/>
  <c r="L242" i="3"/>
  <c r="K242" i="3"/>
  <c r="J242" i="3"/>
  <c r="I242" i="3"/>
  <c r="H242" i="3"/>
  <c r="G242" i="3"/>
  <c r="F242" i="3"/>
  <c r="E242" i="3"/>
  <c r="D242" i="3"/>
  <c r="C242" i="3"/>
  <c r="B242" i="3"/>
  <c r="Q241" i="3"/>
  <c r="P241" i="3"/>
  <c r="O241" i="3"/>
  <c r="N241" i="3"/>
  <c r="M241" i="3"/>
  <c r="L241" i="3"/>
  <c r="K241" i="3"/>
  <c r="J241" i="3"/>
  <c r="I241" i="3"/>
  <c r="H241" i="3"/>
  <c r="G241" i="3"/>
  <c r="F241" i="3"/>
  <c r="E241" i="3"/>
  <c r="D241" i="3"/>
  <c r="C241" i="3"/>
  <c r="B241" i="3"/>
  <c r="Q240" i="3"/>
  <c r="P240" i="3"/>
  <c r="O240" i="3"/>
  <c r="N240" i="3"/>
  <c r="M240" i="3"/>
  <c r="L240" i="3"/>
  <c r="K240" i="3"/>
  <c r="J240" i="3"/>
  <c r="I240" i="3"/>
  <c r="H240" i="3"/>
  <c r="G240" i="3"/>
  <c r="F240" i="3"/>
  <c r="E240" i="3"/>
  <c r="D240" i="3"/>
  <c r="C240" i="3"/>
  <c r="B240" i="3"/>
  <c r="Q239" i="3"/>
  <c r="P239" i="3"/>
  <c r="O239" i="3"/>
  <c r="N239" i="3"/>
  <c r="M239" i="3"/>
  <c r="L239" i="3"/>
  <c r="K239" i="3"/>
  <c r="J239" i="3"/>
  <c r="I239" i="3"/>
  <c r="H239" i="3"/>
  <c r="G239" i="3"/>
  <c r="F239" i="3"/>
  <c r="E239" i="3"/>
  <c r="D239" i="3"/>
  <c r="C239" i="3"/>
  <c r="B239" i="3"/>
  <c r="Q238" i="3"/>
  <c r="P238" i="3"/>
  <c r="O238" i="3"/>
  <c r="N238" i="3"/>
  <c r="M238" i="3"/>
  <c r="L238" i="3"/>
  <c r="K238" i="3"/>
  <c r="J238" i="3"/>
  <c r="I238" i="3"/>
  <c r="H238" i="3"/>
  <c r="G238" i="3"/>
  <c r="F238" i="3"/>
  <c r="E238" i="3"/>
  <c r="D238" i="3"/>
  <c r="C238" i="3"/>
  <c r="B238" i="3"/>
  <c r="Q237" i="3"/>
  <c r="P237" i="3"/>
  <c r="O237" i="3"/>
  <c r="N237" i="3"/>
  <c r="M237" i="3"/>
  <c r="L237" i="3"/>
  <c r="K237" i="3"/>
  <c r="J237" i="3"/>
  <c r="I237" i="3"/>
  <c r="H237" i="3"/>
  <c r="G237" i="3"/>
  <c r="F237" i="3"/>
  <c r="E237" i="3"/>
  <c r="D237" i="3"/>
  <c r="C237" i="3"/>
  <c r="B237" i="3"/>
  <c r="Q236" i="3"/>
  <c r="P236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C236" i="3"/>
  <c r="B236" i="3"/>
  <c r="Q235" i="3"/>
  <c r="P235" i="3"/>
  <c r="O235" i="3"/>
  <c r="N235" i="3"/>
  <c r="M235" i="3"/>
  <c r="L235" i="3"/>
  <c r="K235" i="3"/>
  <c r="J235" i="3"/>
  <c r="I235" i="3"/>
  <c r="H235" i="3"/>
  <c r="G235" i="3"/>
  <c r="F235" i="3"/>
  <c r="E235" i="3"/>
  <c r="D235" i="3"/>
  <c r="C235" i="3"/>
  <c r="B235" i="3"/>
  <c r="Q234" i="3"/>
  <c r="P234" i="3"/>
  <c r="O234" i="3"/>
  <c r="N234" i="3"/>
  <c r="M234" i="3"/>
  <c r="L234" i="3"/>
  <c r="K234" i="3"/>
  <c r="J234" i="3"/>
  <c r="I234" i="3"/>
  <c r="H234" i="3"/>
  <c r="G234" i="3"/>
  <c r="F234" i="3"/>
  <c r="E234" i="3"/>
  <c r="D234" i="3"/>
  <c r="C234" i="3"/>
  <c r="B234" i="3"/>
  <c r="Q233" i="3"/>
  <c r="P233" i="3"/>
  <c r="O233" i="3"/>
  <c r="N233" i="3"/>
  <c r="M233" i="3"/>
  <c r="L233" i="3"/>
  <c r="K233" i="3"/>
  <c r="J233" i="3"/>
  <c r="I233" i="3"/>
  <c r="H233" i="3"/>
  <c r="G233" i="3"/>
  <c r="F233" i="3"/>
  <c r="E233" i="3"/>
  <c r="D233" i="3"/>
  <c r="C233" i="3"/>
  <c r="B233" i="3"/>
  <c r="Q232" i="3"/>
  <c r="P232" i="3"/>
  <c r="O232" i="3"/>
  <c r="N232" i="3"/>
  <c r="M232" i="3"/>
  <c r="L232" i="3"/>
  <c r="K232" i="3"/>
  <c r="J232" i="3"/>
  <c r="I232" i="3"/>
  <c r="H232" i="3"/>
  <c r="G232" i="3"/>
  <c r="F232" i="3"/>
  <c r="E232" i="3"/>
  <c r="D232" i="3"/>
  <c r="C232" i="3"/>
  <c r="B232" i="3"/>
  <c r="Q231" i="3"/>
  <c r="P231" i="3"/>
  <c r="O231" i="3"/>
  <c r="N231" i="3"/>
  <c r="M231" i="3"/>
  <c r="L231" i="3"/>
  <c r="K231" i="3"/>
  <c r="J231" i="3"/>
  <c r="I231" i="3"/>
  <c r="H231" i="3"/>
  <c r="G231" i="3"/>
  <c r="F231" i="3"/>
  <c r="E231" i="3"/>
  <c r="D231" i="3"/>
  <c r="C231" i="3"/>
  <c r="B231" i="3"/>
  <c r="Q230" i="3"/>
  <c r="P230" i="3"/>
  <c r="O230" i="3"/>
  <c r="N230" i="3"/>
  <c r="M230" i="3"/>
  <c r="L230" i="3"/>
  <c r="K230" i="3"/>
  <c r="J230" i="3"/>
  <c r="I230" i="3"/>
  <c r="H230" i="3"/>
  <c r="G230" i="3"/>
  <c r="F230" i="3"/>
  <c r="E230" i="3"/>
  <c r="D230" i="3"/>
  <c r="C230" i="3"/>
  <c r="B230" i="3"/>
  <c r="Q229" i="3"/>
  <c r="P229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C229" i="3"/>
  <c r="B229" i="3"/>
  <c r="Q228" i="3"/>
  <c r="P228" i="3"/>
  <c r="O228" i="3"/>
  <c r="N228" i="3"/>
  <c r="M228" i="3"/>
  <c r="L228" i="3"/>
  <c r="K228" i="3"/>
  <c r="J228" i="3"/>
  <c r="I228" i="3"/>
  <c r="H228" i="3"/>
  <c r="G228" i="3"/>
  <c r="F228" i="3"/>
  <c r="E228" i="3"/>
  <c r="D228" i="3"/>
  <c r="C228" i="3"/>
  <c r="B228" i="3"/>
  <c r="Q227" i="3"/>
  <c r="P227" i="3"/>
  <c r="O227" i="3"/>
  <c r="N227" i="3"/>
  <c r="M227" i="3"/>
  <c r="L227" i="3"/>
  <c r="K227" i="3"/>
  <c r="J227" i="3"/>
  <c r="I227" i="3"/>
  <c r="H227" i="3"/>
  <c r="G227" i="3"/>
  <c r="F227" i="3"/>
  <c r="E227" i="3"/>
  <c r="D227" i="3"/>
  <c r="C227" i="3"/>
  <c r="B227" i="3"/>
  <c r="Q226" i="3"/>
  <c r="P226" i="3"/>
  <c r="O226" i="3"/>
  <c r="N226" i="3"/>
  <c r="M226" i="3"/>
  <c r="L226" i="3"/>
  <c r="K226" i="3"/>
  <c r="J226" i="3"/>
  <c r="I226" i="3"/>
  <c r="H226" i="3"/>
  <c r="G226" i="3"/>
  <c r="F226" i="3"/>
  <c r="E226" i="3"/>
  <c r="D226" i="3"/>
  <c r="C226" i="3"/>
  <c r="B226" i="3"/>
  <c r="Q225" i="3"/>
  <c r="P225" i="3"/>
  <c r="O225" i="3"/>
  <c r="N225" i="3"/>
  <c r="M225" i="3"/>
  <c r="L225" i="3"/>
  <c r="K225" i="3"/>
  <c r="J225" i="3"/>
  <c r="I225" i="3"/>
  <c r="H225" i="3"/>
  <c r="G225" i="3"/>
  <c r="F225" i="3"/>
  <c r="E225" i="3"/>
  <c r="D225" i="3"/>
  <c r="C225" i="3"/>
  <c r="B225" i="3"/>
  <c r="Q224" i="3"/>
  <c r="P224" i="3"/>
  <c r="O224" i="3"/>
  <c r="N224" i="3"/>
  <c r="M224" i="3"/>
  <c r="L224" i="3"/>
  <c r="K224" i="3"/>
  <c r="J224" i="3"/>
  <c r="I224" i="3"/>
  <c r="H224" i="3"/>
  <c r="G224" i="3"/>
  <c r="F224" i="3"/>
  <c r="E224" i="3"/>
  <c r="D224" i="3"/>
  <c r="C224" i="3"/>
  <c r="B224" i="3"/>
  <c r="Q223" i="3"/>
  <c r="P223" i="3"/>
  <c r="O223" i="3"/>
  <c r="N223" i="3"/>
  <c r="M223" i="3"/>
  <c r="L223" i="3"/>
  <c r="K223" i="3"/>
  <c r="J223" i="3"/>
  <c r="I223" i="3"/>
  <c r="H223" i="3"/>
  <c r="G223" i="3"/>
  <c r="F223" i="3"/>
  <c r="E223" i="3"/>
  <c r="D223" i="3"/>
  <c r="C223" i="3"/>
  <c r="B223" i="3"/>
  <c r="Q222" i="3"/>
  <c r="P222" i="3"/>
  <c r="O222" i="3"/>
  <c r="N222" i="3"/>
  <c r="M222" i="3"/>
  <c r="L222" i="3"/>
  <c r="K222" i="3"/>
  <c r="J222" i="3"/>
  <c r="I222" i="3"/>
  <c r="H222" i="3"/>
  <c r="G222" i="3"/>
  <c r="F222" i="3"/>
  <c r="E222" i="3"/>
  <c r="D222" i="3"/>
  <c r="C222" i="3"/>
  <c r="B222" i="3"/>
  <c r="Q221" i="3"/>
  <c r="P221" i="3"/>
  <c r="O221" i="3"/>
  <c r="N221" i="3"/>
  <c r="M221" i="3"/>
  <c r="L221" i="3"/>
  <c r="K221" i="3"/>
  <c r="J221" i="3"/>
  <c r="I221" i="3"/>
  <c r="H221" i="3"/>
  <c r="G221" i="3"/>
  <c r="F221" i="3"/>
  <c r="E221" i="3"/>
  <c r="D221" i="3"/>
  <c r="C221" i="3"/>
  <c r="B221" i="3"/>
  <c r="Q220" i="3"/>
  <c r="P220" i="3"/>
  <c r="O220" i="3"/>
  <c r="N220" i="3"/>
  <c r="M220" i="3"/>
  <c r="L220" i="3"/>
  <c r="K220" i="3"/>
  <c r="J220" i="3"/>
  <c r="I220" i="3"/>
  <c r="H220" i="3"/>
  <c r="G220" i="3"/>
  <c r="F220" i="3"/>
  <c r="E220" i="3"/>
  <c r="D220" i="3"/>
  <c r="C220" i="3"/>
  <c r="B220" i="3"/>
  <c r="Q219" i="3"/>
  <c r="P219" i="3"/>
  <c r="O219" i="3"/>
  <c r="N219" i="3"/>
  <c r="M219" i="3"/>
  <c r="L219" i="3"/>
  <c r="K219" i="3"/>
  <c r="J219" i="3"/>
  <c r="I219" i="3"/>
  <c r="H219" i="3"/>
  <c r="G219" i="3"/>
  <c r="F219" i="3"/>
  <c r="E219" i="3"/>
  <c r="D219" i="3"/>
  <c r="C219" i="3"/>
  <c r="B219" i="3"/>
  <c r="Q218" i="3"/>
  <c r="P218" i="3"/>
  <c r="O218" i="3"/>
  <c r="N218" i="3"/>
  <c r="M218" i="3"/>
  <c r="L218" i="3"/>
  <c r="K218" i="3"/>
  <c r="J218" i="3"/>
  <c r="I218" i="3"/>
  <c r="H218" i="3"/>
  <c r="G218" i="3"/>
  <c r="F218" i="3"/>
  <c r="E218" i="3"/>
  <c r="D218" i="3"/>
  <c r="C218" i="3"/>
  <c r="B218" i="3"/>
  <c r="Q217" i="3"/>
  <c r="P217" i="3"/>
  <c r="O217" i="3"/>
  <c r="N217" i="3"/>
  <c r="M217" i="3"/>
  <c r="L217" i="3"/>
  <c r="K217" i="3"/>
  <c r="J217" i="3"/>
  <c r="I217" i="3"/>
  <c r="H217" i="3"/>
  <c r="G217" i="3"/>
  <c r="F217" i="3"/>
  <c r="E217" i="3"/>
  <c r="D217" i="3"/>
  <c r="C217" i="3"/>
  <c r="B217" i="3"/>
  <c r="Q216" i="3"/>
  <c r="P216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C216" i="3"/>
  <c r="B216" i="3"/>
  <c r="Q215" i="3"/>
  <c r="P215" i="3"/>
  <c r="O215" i="3"/>
  <c r="N215" i="3"/>
  <c r="M215" i="3"/>
  <c r="L215" i="3"/>
  <c r="K215" i="3"/>
  <c r="J215" i="3"/>
  <c r="I215" i="3"/>
  <c r="H215" i="3"/>
  <c r="G215" i="3"/>
  <c r="F215" i="3"/>
  <c r="E215" i="3"/>
  <c r="D215" i="3"/>
  <c r="C215" i="3"/>
  <c r="B215" i="3"/>
  <c r="Q214" i="3"/>
  <c r="P214" i="3"/>
  <c r="O214" i="3"/>
  <c r="N214" i="3"/>
  <c r="M214" i="3"/>
  <c r="L214" i="3"/>
  <c r="K214" i="3"/>
  <c r="J214" i="3"/>
  <c r="I214" i="3"/>
  <c r="H214" i="3"/>
  <c r="G214" i="3"/>
  <c r="F214" i="3"/>
  <c r="E214" i="3"/>
  <c r="D214" i="3"/>
  <c r="C214" i="3"/>
  <c r="B214" i="3"/>
  <c r="Q213" i="3"/>
  <c r="P213" i="3"/>
  <c r="O213" i="3"/>
  <c r="N213" i="3"/>
  <c r="M213" i="3"/>
  <c r="L213" i="3"/>
  <c r="K213" i="3"/>
  <c r="J213" i="3"/>
  <c r="I213" i="3"/>
  <c r="H213" i="3"/>
  <c r="G213" i="3"/>
  <c r="F213" i="3"/>
  <c r="E213" i="3"/>
  <c r="D213" i="3"/>
  <c r="C213" i="3"/>
  <c r="B213" i="3"/>
  <c r="Q212" i="3"/>
  <c r="P212" i="3"/>
  <c r="O212" i="3"/>
  <c r="N212" i="3"/>
  <c r="M212" i="3"/>
  <c r="L212" i="3"/>
  <c r="K212" i="3"/>
  <c r="J212" i="3"/>
  <c r="I212" i="3"/>
  <c r="H212" i="3"/>
  <c r="G212" i="3"/>
  <c r="F212" i="3"/>
  <c r="E212" i="3"/>
  <c r="D212" i="3"/>
  <c r="C212" i="3"/>
  <c r="B212" i="3"/>
  <c r="Q211" i="3"/>
  <c r="P211" i="3"/>
  <c r="O211" i="3"/>
  <c r="N211" i="3"/>
  <c r="M211" i="3"/>
  <c r="L211" i="3"/>
  <c r="K211" i="3"/>
  <c r="J211" i="3"/>
  <c r="I211" i="3"/>
  <c r="H211" i="3"/>
  <c r="G211" i="3"/>
  <c r="F211" i="3"/>
  <c r="E211" i="3"/>
  <c r="D211" i="3"/>
  <c r="C211" i="3"/>
  <c r="B211" i="3"/>
  <c r="Q210" i="3"/>
  <c r="P210" i="3"/>
  <c r="O210" i="3"/>
  <c r="N210" i="3"/>
  <c r="M210" i="3"/>
  <c r="L210" i="3"/>
  <c r="K210" i="3"/>
  <c r="J210" i="3"/>
  <c r="I210" i="3"/>
  <c r="H210" i="3"/>
  <c r="G210" i="3"/>
  <c r="F210" i="3"/>
  <c r="E210" i="3"/>
  <c r="D210" i="3"/>
  <c r="C210" i="3"/>
  <c r="B210" i="3"/>
  <c r="Q209" i="3"/>
  <c r="P209" i="3"/>
  <c r="O209" i="3"/>
  <c r="N209" i="3"/>
  <c r="M209" i="3"/>
  <c r="L209" i="3"/>
  <c r="K209" i="3"/>
  <c r="J209" i="3"/>
  <c r="I209" i="3"/>
  <c r="H209" i="3"/>
  <c r="G209" i="3"/>
  <c r="F209" i="3"/>
  <c r="E209" i="3"/>
  <c r="D209" i="3"/>
  <c r="C209" i="3"/>
  <c r="B209" i="3"/>
  <c r="Q208" i="3"/>
  <c r="P208" i="3"/>
  <c r="O208" i="3"/>
  <c r="N208" i="3"/>
  <c r="M208" i="3"/>
  <c r="L208" i="3"/>
  <c r="K208" i="3"/>
  <c r="J208" i="3"/>
  <c r="I208" i="3"/>
  <c r="H208" i="3"/>
  <c r="G208" i="3"/>
  <c r="F208" i="3"/>
  <c r="E208" i="3"/>
  <c r="D208" i="3"/>
  <c r="C208" i="3"/>
  <c r="B208" i="3"/>
  <c r="Q207" i="3"/>
  <c r="P207" i="3"/>
  <c r="O207" i="3"/>
  <c r="N207" i="3"/>
  <c r="M207" i="3"/>
  <c r="L207" i="3"/>
  <c r="K207" i="3"/>
  <c r="J207" i="3"/>
  <c r="I207" i="3"/>
  <c r="H207" i="3"/>
  <c r="G207" i="3"/>
  <c r="F207" i="3"/>
  <c r="E207" i="3"/>
  <c r="D207" i="3"/>
  <c r="C207" i="3"/>
  <c r="B207" i="3"/>
  <c r="Q206" i="3"/>
  <c r="P206" i="3"/>
  <c r="O206" i="3"/>
  <c r="N206" i="3"/>
  <c r="M206" i="3"/>
  <c r="L206" i="3"/>
  <c r="K206" i="3"/>
  <c r="J206" i="3"/>
  <c r="I206" i="3"/>
  <c r="H206" i="3"/>
  <c r="G206" i="3"/>
  <c r="F206" i="3"/>
  <c r="E206" i="3"/>
  <c r="D206" i="3"/>
  <c r="C206" i="3"/>
  <c r="B206" i="3"/>
  <c r="Q205" i="3"/>
  <c r="P205" i="3"/>
  <c r="O205" i="3"/>
  <c r="N205" i="3"/>
  <c r="M205" i="3"/>
  <c r="L205" i="3"/>
  <c r="K205" i="3"/>
  <c r="J205" i="3"/>
  <c r="I205" i="3"/>
  <c r="H205" i="3"/>
  <c r="G205" i="3"/>
  <c r="F205" i="3"/>
  <c r="E205" i="3"/>
  <c r="D205" i="3"/>
  <c r="C205" i="3"/>
  <c r="B205" i="3"/>
  <c r="Q204" i="3"/>
  <c r="P204" i="3"/>
  <c r="O204" i="3"/>
  <c r="N204" i="3"/>
  <c r="M204" i="3"/>
  <c r="L204" i="3"/>
  <c r="K204" i="3"/>
  <c r="J204" i="3"/>
  <c r="I204" i="3"/>
  <c r="H204" i="3"/>
  <c r="G204" i="3"/>
  <c r="F204" i="3"/>
  <c r="E204" i="3"/>
  <c r="D204" i="3"/>
  <c r="C204" i="3"/>
  <c r="B204" i="3"/>
  <c r="Q203" i="3"/>
  <c r="P203" i="3"/>
  <c r="O203" i="3"/>
  <c r="N203" i="3"/>
  <c r="M203" i="3"/>
  <c r="L203" i="3"/>
  <c r="K203" i="3"/>
  <c r="J203" i="3"/>
  <c r="I203" i="3"/>
  <c r="H203" i="3"/>
  <c r="G203" i="3"/>
  <c r="F203" i="3"/>
  <c r="E203" i="3"/>
  <c r="D203" i="3"/>
  <c r="C203" i="3"/>
  <c r="B203" i="3"/>
  <c r="Q202" i="3"/>
  <c r="P202" i="3"/>
  <c r="O202" i="3"/>
  <c r="N202" i="3"/>
  <c r="M202" i="3"/>
  <c r="L202" i="3"/>
  <c r="K202" i="3"/>
  <c r="J202" i="3"/>
  <c r="I202" i="3"/>
  <c r="H202" i="3"/>
  <c r="G202" i="3"/>
  <c r="F202" i="3"/>
  <c r="E202" i="3"/>
  <c r="D202" i="3"/>
  <c r="C202" i="3"/>
  <c r="B202" i="3"/>
  <c r="Q201" i="3"/>
  <c r="P201" i="3"/>
  <c r="O201" i="3"/>
  <c r="N201" i="3"/>
  <c r="M201" i="3"/>
  <c r="L201" i="3"/>
  <c r="K201" i="3"/>
  <c r="J201" i="3"/>
  <c r="I201" i="3"/>
  <c r="H201" i="3"/>
  <c r="G201" i="3"/>
  <c r="F201" i="3"/>
  <c r="E201" i="3"/>
  <c r="D201" i="3"/>
  <c r="C201" i="3"/>
  <c r="B201" i="3"/>
  <c r="Q200" i="3"/>
  <c r="P200" i="3"/>
  <c r="O200" i="3"/>
  <c r="N200" i="3"/>
  <c r="M200" i="3"/>
  <c r="L200" i="3"/>
  <c r="K200" i="3"/>
  <c r="J200" i="3"/>
  <c r="I200" i="3"/>
  <c r="H200" i="3"/>
  <c r="G200" i="3"/>
  <c r="F200" i="3"/>
  <c r="E200" i="3"/>
  <c r="D200" i="3"/>
  <c r="C200" i="3"/>
  <c r="B200" i="3"/>
  <c r="Q199" i="3"/>
  <c r="P199" i="3"/>
  <c r="O199" i="3"/>
  <c r="N199" i="3"/>
  <c r="M199" i="3"/>
  <c r="L199" i="3"/>
  <c r="K199" i="3"/>
  <c r="J199" i="3"/>
  <c r="I199" i="3"/>
  <c r="H199" i="3"/>
  <c r="G199" i="3"/>
  <c r="F199" i="3"/>
  <c r="E199" i="3"/>
  <c r="D199" i="3"/>
  <c r="C199" i="3"/>
  <c r="B199" i="3"/>
  <c r="Q198" i="3"/>
  <c r="P198" i="3"/>
  <c r="O198" i="3"/>
  <c r="N198" i="3"/>
  <c r="M198" i="3"/>
  <c r="L198" i="3"/>
  <c r="K198" i="3"/>
  <c r="J198" i="3"/>
  <c r="I198" i="3"/>
  <c r="H198" i="3"/>
  <c r="G198" i="3"/>
  <c r="F198" i="3"/>
  <c r="E198" i="3"/>
  <c r="D198" i="3"/>
  <c r="C198" i="3"/>
  <c r="B198" i="3"/>
  <c r="Q197" i="3"/>
  <c r="P197" i="3"/>
  <c r="O197" i="3"/>
  <c r="N197" i="3"/>
  <c r="M197" i="3"/>
  <c r="L197" i="3"/>
  <c r="K197" i="3"/>
  <c r="J197" i="3"/>
  <c r="I197" i="3"/>
  <c r="H197" i="3"/>
  <c r="G197" i="3"/>
  <c r="F197" i="3"/>
  <c r="E197" i="3"/>
  <c r="D197" i="3"/>
  <c r="C197" i="3"/>
  <c r="B197" i="3"/>
  <c r="Q196" i="3"/>
  <c r="P196" i="3"/>
  <c r="O196" i="3"/>
  <c r="N196" i="3"/>
  <c r="M196" i="3"/>
  <c r="L196" i="3"/>
  <c r="K196" i="3"/>
  <c r="J196" i="3"/>
  <c r="I196" i="3"/>
  <c r="H196" i="3"/>
  <c r="G196" i="3"/>
  <c r="F196" i="3"/>
  <c r="E196" i="3"/>
  <c r="D196" i="3"/>
  <c r="C196" i="3"/>
  <c r="B196" i="3"/>
  <c r="Q195" i="3"/>
  <c r="P195" i="3"/>
  <c r="O195" i="3"/>
  <c r="N195" i="3"/>
  <c r="M195" i="3"/>
  <c r="L195" i="3"/>
  <c r="K195" i="3"/>
  <c r="J195" i="3"/>
  <c r="I195" i="3"/>
  <c r="H195" i="3"/>
  <c r="G195" i="3"/>
  <c r="F195" i="3"/>
  <c r="E195" i="3"/>
  <c r="D195" i="3"/>
  <c r="C195" i="3"/>
  <c r="B195" i="3"/>
  <c r="Q194" i="3"/>
  <c r="P194" i="3"/>
  <c r="O194" i="3"/>
  <c r="N194" i="3"/>
  <c r="M194" i="3"/>
  <c r="L194" i="3"/>
  <c r="K194" i="3"/>
  <c r="J194" i="3"/>
  <c r="I194" i="3"/>
  <c r="H194" i="3"/>
  <c r="G194" i="3"/>
  <c r="F194" i="3"/>
  <c r="E194" i="3"/>
  <c r="D194" i="3"/>
  <c r="C194" i="3"/>
  <c r="B194" i="3"/>
  <c r="Q193" i="3"/>
  <c r="P193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C193" i="3"/>
  <c r="B193" i="3"/>
  <c r="Q192" i="3"/>
  <c r="P192" i="3"/>
  <c r="O192" i="3"/>
  <c r="N192" i="3"/>
  <c r="M192" i="3"/>
  <c r="L192" i="3"/>
  <c r="K192" i="3"/>
  <c r="J192" i="3"/>
  <c r="I192" i="3"/>
  <c r="H192" i="3"/>
  <c r="G192" i="3"/>
  <c r="F192" i="3"/>
  <c r="E192" i="3"/>
  <c r="D192" i="3"/>
  <c r="C192" i="3"/>
  <c r="B192" i="3"/>
  <c r="Q191" i="3"/>
  <c r="P191" i="3"/>
  <c r="O191" i="3"/>
  <c r="N191" i="3"/>
  <c r="M191" i="3"/>
  <c r="L191" i="3"/>
  <c r="K191" i="3"/>
  <c r="J191" i="3"/>
  <c r="I191" i="3"/>
  <c r="H191" i="3"/>
  <c r="G191" i="3"/>
  <c r="F191" i="3"/>
  <c r="E191" i="3"/>
  <c r="D191" i="3"/>
  <c r="C191" i="3"/>
  <c r="B191" i="3"/>
  <c r="Q190" i="3"/>
  <c r="P190" i="3"/>
  <c r="O190" i="3"/>
  <c r="N190" i="3"/>
  <c r="M190" i="3"/>
  <c r="L190" i="3"/>
  <c r="K190" i="3"/>
  <c r="J190" i="3"/>
  <c r="I190" i="3"/>
  <c r="H190" i="3"/>
  <c r="G190" i="3"/>
  <c r="F190" i="3"/>
  <c r="E190" i="3"/>
  <c r="D190" i="3"/>
  <c r="C190" i="3"/>
  <c r="B190" i="3"/>
  <c r="Q189" i="3"/>
  <c r="P189" i="3"/>
  <c r="O189" i="3"/>
  <c r="N189" i="3"/>
  <c r="M189" i="3"/>
  <c r="L189" i="3"/>
  <c r="K189" i="3"/>
  <c r="J189" i="3"/>
  <c r="I189" i="3"/>
  <c r="H189" i="3"/>
  <c r="G189" i="3"/>
  <c r="F189" i="3"/>
  <c r="E189" i="3"/>
  <c r="D189" i="3"/>
  <c r="C189" i="3"/>
  <c r="B189" i="3"/>
  <c r="Q188" i="3"/>
  <c r="P188" i="3"/>
  <c r="O188" i="3"/>
  <c r="N188" i="3"/>
  <c r="M188" i="3"/>
  <c r="L188" i="3"/>
  <c r="K188" i="3"/>
  <c r="J188" i="3"/>
  <c r="I188" i="3"/>
  <c r="H188" i="3"/>
  <c r="G188" i="3"/>
  <c r="F188" i="3"/>
  <c r="E188" i="3"/>
  <c r="D188" i="3"/>
  <c r="C188" i="3"/>
  <c r="B188" i="3"/>
  <c r="Q187" i="3"/>
  <c r="P187" i="3"/>
  <c r="O187" i="3"/>
  <c r="N187" i="3"/>
  <c r="M187" i="3"/>
  <c r="L187" i="3"/>
  <c r="K187" i="3"/>
  <c r="J187" i="3"/>
  <c r="I187" i="3"/>
  <c r="H187" i="3"/>
  <c r="G187" i="3"/>
  <c r="F187" i="3"/>
  <c r="E187" i="3"/>
  <c r="D187" i="3"/>
  <c r="C187" i="3"/>
  <c r="B187" i="3"/>
  <c r="Q186" i="3"/>
  <c r="P186" i="3"/>
  <c r="O186" i="3"/>
  <c r="N186" i="3"/>
  <c r="M186" i="3"/>
  <c r="L186" i="3"/>
  <c r="K186" i="3"/>
  <c r="J186" i="3"/>
  <c r="I186" i="3"/>
  <c r="H186" i="3"/>
  <c r="G186" i="3"/>
  <c r="F186" i="3"/>
  <c r="E186" i="3"/>
  <c r="D186" i="3"/>
  <c r="C186" i="3"/>
  <c r="B186" i="3"/>
  <c r="Q185" i="3"/>
  <c r="P185" i="3"/>
  <c r="O185" i="3"/>
  <c r="N185" i="3"/>
  <c r="M185" i="3"/>
  <c r="L185" i="3"/>
  <c r="K185" i="3"/>
  <c r="J185" i="3"/>
  <c r="I185" i="3"/>
  <c r="H185" i="3"/>
  <c r="G185" i="3"/>
  <c r="F185" i="3"/>
  <c r="E185" i="3"/>
  <c r="D185" i="3"/>
  <c r="C185" i="3"/>
  <c r="B185" i="3"/>
  <c r="Q184" i="3"/>
  <c r="P184" i="3"/>
  <c r="O184" i="3"/>
  <c r="N184" i="3"/>
  <c r="M184" i="3"/>
  <c r="L184" i="3"/>
  <c r="K184" i="3"/>
  <c r="J184" i="3"/>
  <c r="I184" i="3"/>
  <c r="H184" i="3"/>
  <c r="G184" i="3"/>
  <c r="F184" i="3"/>
  <c r="E184" i="3"/>
  <c r="D184" i="3"/>
  <c r="C184" i="3"/>
  <c r="B184" i="3"/>
  <c r="Q183" i="3"/>
  <c r="P183" i="3"/>
  <c r="O183" i="3"/>
  <c r="N183" i="3"/>
  <c r="M183" i="3"/>
  <c r="L183" i="3"/>
  <c r="K183" i="3"/>
  <c r="J183" i="3"/>
  <c r="I183" i="3"/>
  <c r="H183" i="3"/>
  <c r="G183" i="3"/>
  <c r="F183" i="3"/>
  <c r="E183" i="3"/>
  <c r="D183" i="3"/>
  <c r="C183" i="3"/>
  <c r="B183" i="3"/>
  <c r="Q182" i="3"/>
  <c r="P182" i="3"/>
  <c r="O182" i="3"/>
  <c r="N182" i="3"/>
  <c r="M182" i="3"/>
  <c r="L182" i="3"/>
  <c r="K182" i="3"/>
  <c r="J182" i="3"/>
  <c r="I182" i="3"/>
  <c r="H182" i="3"/>
  <c r="G182" i="3"/>
  <c r="F182" i="3"/>
  <c r="E182" i="3"/>
  <c r="D182" i="3"/>
  <c r="C182" i="3"/>
  <c r="B182" i="3"/>
  <c r="Q181" i="3"/>
  <c r="P181" i="3"/>
  <c r="O181" i="3"/>
  <c r="N181" i="3"/>
  <c r="M181" i="3"/>
  <c r="L181" i="3"/>
  <c r="K181" i="3"/>
  <c r="J181" i="3"/>
  <c r="I181" i="3"/>
  <c r="H181" i="3"/>
  <c r="G181" i="3"/>
  <c r="F181" i="3"/>
  <c r="E181" i="3"/>
  <c r="D181" i="3"/>
  <c r="C181" i="3"/>
  <c r="B181" i="3"/>
  <c r="Q180" i="3"/>
  <c r="P180" i="3"/>
  <c r="O180" i="3"/>
  <c r="N180" i="3"/>
  <c r="M180" i="3"/>
  <c r="L180" i="3"/>
  <c r="K180" i="3"/>
  <c r="J180" i="3"/>
  <c r="I180" i="3"/>
  <c r="H180" i="3"/>
  <c r="G180" i="3"/>
  <c r="F180" i="3"/>
  <c r="E180" i="3"/>
  <c r="D180" i="3"/>
  <c r="C180" i="3"/>
  <c r="B180" i="3"/>
  <c r="Q179" i="3"/>
  <c r="P179" i="3"/>
  <c r="O179" i="3"/>
  <c r="N179" i="3"/>
  <c r="M179" i="3"/>
  <c r="L179" i="3"/>
  <c r="K179" i="3"/>
  <c r="J179" i="3"/>
  <c r="I179" i="3"/>
  <c r="H179" i="3"/>
  <c r="G179" i="3"/>
  <c r="F179" i="3"/>
  <c r="E179" i="3"/>
  <c r="D179" i="3"/>
  <c r="C179" i="3"/>
  <c r="B179" i="3"/>
  <c r="Q178" i="3"/>
  <c r="P178" i="3"/>
  <c r="O178" i="3"/>
  <c r="N178" i="3"/>
  <c r="M178" i="3"/>
  <c r="L178" i="3"/>
  <c r="K178" i="3"/>
  <c r="J178" i="3"/>
  <c r="I178" i="3"/>
  <c r="H178" i="3"/>
  <c r="G178" i="3"/>
  <c r="F178" i="3"/>
  <c r="E178" i="3"/>
  <c r="D178" i="3"/>
  <c r="C178" i="3"/>
  <c r="B178" i="3"/>
  <c r="Q177" i="3"/>
  <c r="P177" i="3"/>
  <c r="O177" i="3"/>
  <c r="N177" i="3"/>
  <c r="M177" i="3"/>
  <c r="L177" i="3"/>
  <c r="K177" i="3"/>
  <c r="J177" i="3"/>
  <c r="I177" i="3"/>
  <c r="H177" i="3"/>
  <c r="G177" i="3"/>
  <c r="F177" i="3"/>
  <c r="E177" i="3"/>
  <c r="D177" i="3"/>
  <c r="C177" i="3"/>
  <c r="B177" i="3"/>
  <c r="Q176" i="3"/>
  <c r="P176" i="3"/>
  <c r="O176" i="3"/>
  <c r="N176" i="3"/>
  <c r="M176" i="3"/>
  <c r="L176" i="3"/>
  <c r="K176" i="3"/>
  <c r="J176" i="3"/>
  <c r="I176" i="3"/>
  <c r="H176" i="3"/>
  <c r="G176" i="3"/>
  <c r="F176" i="3"/>
  <c r="E176" i="3"/>
  <c r="D176" i="3"/>
  <c r="C176" i="3"/>
  <c r="B176" i="3"/>
  <c r="Q175" i="3"/>
  <c r="P175" i="3"/>
  <c r="O175" i="3"/>
  <c r="N175" i="3"/>
  <c r="M175" i="3"/>
  <c r="L175" i="3"/>
  <c r="K175" i="3"/>
  <c r="J175" i="3"/>
  <c r="I175" i="3"/>
  <c r="H175" i="3"/>
  <c r="G175" i="3"/>
  <c r="F175" i="3"/>
  <c r="E175" i="3"/>
  <c r="D175" i="3"/>
  <c r="C175" i="3"/>
  <c r="B175" i="3"/>
  <c r="Q174" i="3"/>
  <c r="P174" i="3"/>
  <c r="O174" i="3"/>
  <c r="N174" i="3"/>
  <c r="M174" i="3"/>
  <c r="L174" i="3"/>
  <c r="K174" i="3"/>
  <c r="J174" i="3"/>
  <c r="I174" i="3"/>
  <c r="H174" i="3"/>
  <c r="G174" i="3"/>
  <c r="F174" i="3"/>
  <c r="E174" i="3"/>
  <c r="D174" i="3"/>
  <c r="C174" i="3"/>
  <c r="B174" i="3"/>
  <c r="Q173" i="3"/>
  <c r="P173" i="3"/>
  <c r="O173" i="3"/>
  <c r="N173" i="3"/>
  <c r="M173" i="3"/>
  <c r="L173" i="3"/>
  <c r="K173" i="3"/>
  <c r="J173" i="3"/>
  <c r="I173" i="3"/>
  <c r="H173" i="3"/>
  <c r="G173" i="3"/>
  <c r="F173" i="3"/>
  <c r="E173" i="3"/>
  <c r="D173" i="3"/>
  <c r="C173" i="3"/>
  <c r="B173" i="3"/>
  <c r="Q172" i="3"/>
  <c r="P172" i="3"/>
  <c r="O172" i="3"/>
  <c r="N172" i="3"/>
  <c r="M172" i="3"/>
  <c r="L172" i="3"/>
  <c r="K172" i="3"/>
  <c r="J172" i="3"/>
  <c r="I172" i="3"/>
  <c r="H172" i="3"/>
  <c r="G172" i="3"/>
  <c r="F172" i="3"/>
  <c r="E172" i="3"/>
  <c r="D172" i="3"/>
  <c r="C172" i="3"/>
  <c r="B172" i="3"/>
  <c r="Q171" i="3"/>
  <c r="P171" i="3"/>
  <c r="O171" i="3"/>
  <c r="N171" i="3"/>
  <c r="M171" i="3"/>
  <c r="L171" i="3"/>
  <c r="K171" i="3"/>
  <c r="J171" i="3"/>
  <c r="I171" i="3"/>
  <c r="H171" i="3"/>
  <c r="G171" i="3"/>
  <c r="F171" i="3"/>
  <c r="E171" i="3"/>
  <c r="D171" i="3"/>
  <c r="C171" i="3"/>
  <c r="B171" i="3"/>
  <c r="Q170" i="3"/>
  <c r="P170" i="3"/>
  <c r="O170" i="3"/>
  <c r="N170" i="3"/>
  <c r="M170" i="3"/>
  <c r="L170" i="3"/>
  <c r="K170" i="3"/>
  <c r="J170" i="3"/>
  <c r="I170" i="3"/>
  <c r="H170" i="3"/>
  <c r="G170" i="3"/>
  <c r="F170" i="3"/>
  <c r="E170" i="3"/>
  <c r="D170" i="3"/>
  <c r="C170" i="3"/>
  <c r="B170" i="3"/>
  <c r="Q169" i="3"/>
  <c r="P169" i="3"/>
  <c r="O169" i="3"/>
  <c r="N169" i="3"/>
  <c r="M169" i="3"/>
  <c r="L169" i="3"/>
  <c r="K169" i="3"/>
  <c r="J169" i="3"/>
  <c r="I169" i="3"/>
  <c r="H169" i="3"/>
  <c r="G169" i="3"/>
  <c r="F169" i="3"/>
  <c r="E169" i="3"/>
  <c r="D169" i="3"/>
  <c r="C169" i="3"/>
  <c r="B169" i="3"/>
  <c r="Q168" i="3"/>
  <c r="P168" i="3"/>
  <c r="O168" i="3"/>
  <c r="N168" i="3"/>
  <c r="M168" i="3"/>
  <c r="L168" i="3"/>
  <c r="K168" i="3"/>
  <c r="J168" i="3"/>
  <c r="I168" i="3"/>
  <c r="H168" i="3"/>
  <c r="G168" i="3"/>
  <c r="F168" i="3"/>
  <c r="E168" i="3"/>
  <c r="D168" i="3"/>
  <c r="C168" i="3"/>
  <c r="B168" i="3"/>
  <c r="Q167" i="3"/>
  <c r="P167" i="3"/>
  <c r="O167" i="3"/>
  <c r="N167" i="3"/>
  <c r="M167" i="3"/>
  <c r="L167" i="3"/>
  <c r="K167" i="3"/>
  <c r="J167" i="3"/>
  <c r="I167" i="3"/>
  <c r="H167" i="3"/>
  <c r="G167" i="3"/>
  <c r="F167" i="3"/>
  <c r="E167" i="3"/>
  <c r="D167" i="3"/>
  <c r="C167" i="3"/>
  <c r="B167" i="3"/>
  <c r="Q166" i="3"/>
  <c r="P166" i="3"/>
  <c r="O166" i="3"/>
  <c r="N166" i="3"/>
  <c r="M166" i="3"/>
  <c r="L166" i="3"/>
  <c r="K166" i="3"/>
  <c r="J166" i="3"/>
  <c r="I166" i="3"/>
  <c r="H166" i="3"/>
  <c r="G166" i="3"/>
  <c r="F166" i="3"/>
  <c r="E166" i="3"/>
  <c r="D166" i="3"/>
  <c r="C166" i="3"/>
  <c r="B166" i="3"/>
  <c r="Q165" i="3"/>
  <c r="P165" i="3"/>
  <c r="O165" i="3"/>
  <c r="N165" i="3"/>
  <c r="M165" i="3"/>
  <c r="L165" i="3"/>
  <c r="K165" i="3"/>
  <c r="J165" i="3"/>
  <c r="I165" i="3"/>
  <c r="H165" i="3"/>
  <c r="G165" i="3"/>
  <c r="F165" i="3"/>
  <c r="E165" i="3"/>
  <c r="D165" i="3"/>
  <c r="C165" i="3"/>
  <c r="B165" i="3"/>
  <c r="Q164" i="3"/>
  <c r="P164" i="3"/>
  <c r="O164" i="3"/>
  <c r="N164" i="3"/>
  <c r="M164" i="3"/>
  <c r="L164" i="3"/>
  <c r="K164" i="3"/>
  <c r="J164" i="3"/>
  <c r="I164" i="3"/>
  <c r="H164" i="3"/>
  <c r="G164" i="3"/>
  <c r="F164" i="3"/>
  <c r="E164" i="3"/>
  <c r="D164" i="3"/>
  <c r="C164" i="3"/>
  <c r="B164" i="3"/>
  <c r="Q163" i="3"/>
  <c r="P163" i="3"/>
  <c r="O163" i="3"/>
  <c r="N163" i="3"/>
  <c r="M163" i="3"/>
  <c r="L163" i="3"/>
  <c r="K163" i="3"/>
  <c r="J163" i="3"/>
  <c r="I163" i="3"/>
  <c r="H163" i="3"/>
  <c r="G163" i="3"/>
  <c r="F163" i="3"/>
  <c r="E163" i="3"/>
  <c r="D163" i="3"/>
  <c r="C163" i="3"/>
  <c r="B163" i="3"/>
  <c r="Q162" i="3"/>
  <c r="P162" i="3"/>
  <c r="O162" i="3"/>
  <c r="N162" i="3"/>
  <c r="M162" i="3"/>
  <c r="L162" i="3"/>
  <c r="K162" i="3"/>
  <c r="J162" i="3"/>
  <c r="I162" i="3"/>
  <c r="H162" i="3"/>
  <c r="G162" i="3"/>
  <c r="F162" i="3"/>
  <c r="E162" i="3"/>
  <c r="D162" i="3"/>
  <c r="C162" i="3"/>
  <c r="B162" i="3"/>
  <c r="Q161" i="3"/>
  <c r="P161" i="3"/>
  <c r="O161" i="3"/>
  <c r="N161" i="3"/>
  <c r="M161" i="3"/>
  <c r="L161" i="3"/>
  <c r="K161" i="3"/>
  <c r="J161" i="3"/>
  <c r="I161" i="3"/>
  <c r="H161" i="3"/>
  <c r="G161" i="3"/>
  <c r="F161" i="3"/>
  <c r="E161" i="3"/>
  <c r="D161" i="3"/>
  <c r="C161" i="3"/>
  <c r="B161" i="3"/>
  <c r="Q160" i="3"/>
  <c r="P160" i="3"/>
  <c r="O160" i="3"/>
  <c r="N160" i="3"/>
  <c r="M160" i="3"/>
  <c r="L160" i="3"/>
  <c r="K160" i="3"/>
  <c r="J160" i="3"/>
  <c r="I160" i="3"/>
  <c r="H160" i="3"/>
  <c r="G160" i="3"/>
  <c r="F160" i="3"/>
  <c r="E160" i="3"/>
  <c r="D160" i="3"/>
  <c r="C160" i="3"/>
  <c r="B160" i="3"/>
  <c r="Q159" i="3"/>
  <c r="P159" i="3"/>
  <c r="O159" i="3"/>
  <c r="N159" i="3"/>
  <c r="M159" i="3"/>
  <c r="L159" i="3"/>
  <c r="K159" i="3"/>
  <c r="J159" i="3"/>
  <c r="I159" i="3"/>
  <c r="H159" i="3"/>
  <c r="G159" i="3"/>
  <c r="F159" i="3"/>
  <c r="E159" i="3"/>
  <c r="D159" i="3"/>
  <c r="C159" i="3"/>
  <c r="B159" i="3"/>
  <c r="Q158" i="3"/>
  <c r="P158" i="3"/>
  <c r="O158" i="3"/>
  <c r="N158" i="3"/>
  <c r="M158" i="3"/>
  <c r="L158" i="3"/>
  <c r="K158" i="3"/>
  <c r="J158" i="3"/>
  <c r="I158" i="3"/>
  <c r="H158" i="3"/>
  <c r="G158" i="3"/>
  <c r="F158" i="3"/>
  <c r="E158" i="3"/>
  <c r="D158" i="3"/>
  <c r="C158" i="3"/>
  <c r="B158" i="3"/>
  <c r="Q157" i="3"/>
  <c r="P157" i="3"/>
  <c r="O157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B157" i="3"/>
  <c r="Q156" i="3"/>
  <c r="P156" i="3"/>
  <c r="O156" i="3"/>
  <c r="N156" i="3"/>
  <c r="M156" i="3"/>
  <c r="L156" i="3"/>
  <c r="K156" i="3"/>
  <c r="J156" i="3"/>
  <c r="I156" i="3"/>
  <c r="H156" i="3"/>
  <c r="G156" i="3"/>
  <c r="F156" i="3"/>
  <c r="E156" i="3"/>
  <c r="D156" i="3"/>
  <c r="C156" i="3"/>
  <c r="B156" i="3"/>
  <c r="Q155" i="3"/>
  <c r="P155" i="3"/>
  <c r="O155" i="3"/>
  <c r="N155" i="3"/>
  <c r="M155" i="3"/>
  <c r="L155" i="3"/>
  <c r="K155" i="3"/>
  <c r="J155" i="3"/>
  <c r="I155" i="3"/>
  <c r="H155" i="3"/>
  <c r="G155" i="3"/>
  <c r="F155" i="3"/>
  <c r="E155" i="3"/>
  <c r="D155" i="3"/>
  <c r="C155" i="3"/>
  <c r="B155" i="3"/>
  <c r="Q154" i="3"/>
  <c r="P154" i="3"/>
  <c r="O154" i="3"/>
  <c r="N154" i="3"/>
  <c r="M154" i="3"/>
  <c r="L154" i="3"/>
  <c r="K154" i="3"/>
  <c r="J154" i="3"/>
  <c r="I154" i="3"/>
  <c r="H154" i="3"/>
  <c r="G154" i="3"/>
  <c r="F154" i="3"/>
  <c r="E154" i="3"/>
  <c r="D154" i="3"/>
  <c r="C154" i="3"/>
  <c r="B154" i="3"/>
  <c r="Q153" i="3"/>
  <c r="P153" i="3"/>
  <c r="O153" i="3"/>
  <c r="N153" i="3"/>
  <c r="M153" i="3"/>
  <c r="L153" i="3"/>
  <c r="K153" i="3"/>
  <c r="J153" i="3"/>
  <c r="I153" i="3"/>
  <c r="H153" i="3"/>
  <c r="G153" i="3"/>
  <c r="F153" i="3"/>
  <c r="E153" i="3"/>
  <c r="D153" i="3"/>
  <c r="C153" i="3"/>
  <c r="B153" i="3"/>
  <c r="Q152" i="3"/>
  <c r="P152" i="3"/>
  <c r="O152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B152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B151" i="3"/>
  <c r="Q150" i="3"/>
  <c r="P150" i="3"/>
  <c r="O150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B150" i="3"/>
  <c r="Q149" i="3"/>
  <c r="P149" i="3"/>
  <c r="O149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B149" i="3"/>
  <c r="Q148" i="3"/>
  <c r="P148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B148" i="3"/>
  <c r="Q147" i="3"/>
  <c r="P147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B147" i="3"/>
  <c r="Q146" i="3"/>
  <c r="P146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B146" i="3"/>
  <c r="Q145" i="3"/>
  <c r="P145" i="3"/>
  <c r="O145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B145" i="3"/>
  <c r="Q144" i="3"/>
  <c r="P144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B144" i="3"/>
  <c r="Q143" i="3"/>
  <c r="P143" i="3"/>
  <c r="O143" i="3"/>
  <c r="N143" i="3"/>
  <c r="M143" i="3"/>
  <c r="L143" i="3"/>
  <c r="K143" i="3"/>
  <c r="J143" i="3"/>
  <c r="I143" i="3"/>
  <c r="H143" i="3"/>
  <c r="G143" i="3"/>
  <c r="F143" i="3"/>
  <c r="E143" i="3"/>
  <c r="D143" i="3"/>
  <c r="C143" i="3"/>
  <c r="B143" i="3"/>
  <c r="Q142" i="3"/>
  <c r="P142" i="3"/>
  <c r="O142" i="3"/>
  <c r="N142" i="3"/>
  <c r="M142" i="3"/>
  <c r="L142" i="3"/>
  <c r="K142" i="3"/>
  <c r="J142" i="3"/>
  <c r="I142" i="3"/>
  <c r="H142" i="3"/>
  <c r="G142" i="3"/>
  <c r="F142" i="3"/>
  <c r="E142" i="3"/>
  <c r="D142" i="3"/>
  <c r="C142" i="3"/>
  <c r="B142" i="3"/>
  <c r="Q141" i="3"/>
  <c r="P141" i="3"/>
  <c r="O141" i="3"/>
  <c r="N141" i="3"/>
  <c r="M141" i="3"/>
  <c r="L141" i="3"/>
  <c r="K141" i="3"/>
  <c r="J141" i="3"/>
  <c r="I141" i="3"/>
  <c r="H141" i="3"/>
  <c r="G141" i="3"/>
  <c r="F141" i="3"/>
  <c r="E141" i="3"/>
  <c r="D141" i="3"/>
  <c r="C141" i="3"/>
  <c r="B141" i="3"/>
  <c r="Q140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B140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B139" i="3"/>
  <c r="Q138" i="3"/>
  <c r="P138" i="3"/>
  <c r="O138" i="3"/>
  <c r="N138" i="3"/>
  <c r="M138" i="3"/>
  <c r="L138" i="3"/>
  <c r="K138" i="3"/>
  <c r="J138" i="3"/>
  <c r="I138" i="3"/>
  <c r="H138" i="3"/>
  <c r="G138" i="3"/>
  <c r="F138" i="3"/>
  <c r="E138" i="3"/>
  <c r="D138" i="3"/>
  <c r="C138" i="3"/>
  <c r="B138" i="3"/>
  <c r="Q137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D137" i="3"/>
  <c r="C137" i="3"/>
  <c r="B137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B136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B135" i="3"/>
  <c r="Q134" i="3"/>
  <c r="P134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B134" i="3"/>
  <c r="Q133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B133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B132" i="3"/>
  <c r="Q131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B131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B130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B129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B128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B127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B126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B125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B124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B123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122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B121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B120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B119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B118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B117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B116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B115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B114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B113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112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B111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B110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B108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B105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B104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B103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102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B101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B100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B99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B98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C97" i="3"/>
  <c r="B97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C96" i="3"/>
  <c r="B96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C95" i="3"/>
  <c r="B95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B94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C93" i="3"/>
  <c r="B93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B92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B91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B90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B89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B88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B87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B86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B85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B84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B83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B82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B81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B80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B79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B78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B77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B76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C75" i="3"/>
  <c r="B75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C74" i="3"/>
  <c r="B74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B73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B71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A602" i="5"/>
  <c r="A601" i="5"/>
  <c r="A600" i="5"/>
  <c r="A599" i="5"/>
  <c r="A598" i="5"/>
  <c r="A597" i="5"/>
  <c r="A596" i="5"/>
  <c r="A595" i="5"/>
  <c r="A594" i="5"/>
  <c r="A593" i="5"/>
  <c r="A592" i="5"/>
  <c r="A591" i="5"/>
  <c r="A602" i="4"/>
  <c r="A601" i="4"/>
  <c r="A600" i="4"/>
  <c r="A599" i="4"/>
  <c r="A598" i="4"/>
  <c r="A597" i="4"/>
  <c r="A596" i="4"/>
  <c r="A595" i="4"/>
  <c r="A594" i="4"/>
  <c r="A593" i="4"/>
  <c r="A592" i="4"/>
  <c r="A591" i="4"/>
  <c r="Q601" i="2"/>
  <c r="P601" i="2"/>
  <c r="O601" i="2"/>
  <c r="N601" i="2"/>
  <c r="M601" i="2"/>
  <c r="L601" i="2"/>
  <c r="K601" i="2"/>
  <c r="J601" i="2"/>
  <c r="I601" i="2"/>
  <c r="H601" i="2"/>
  <c r="G601" i="2"/>
  <c r="F601" i="2"/>
  <c r="E601" i="2"/>
  <c r="D601" i="2"/>
  <c r="C601" i="2"/>
  <c r="B601" i="2"/>
  <c r="A601" i="2"/>
  <c r="A601" i="3" s="1"/>
  <c r="Q600" i="2"/>
  <c r="P600" i="2"/>
  <c r="O600" i="2"/>
  <c r="N600" i="2"/>
  <c r="M600" i="2"/>
  <c r="L600" i="2"/>
  <c r="K600" i="2"/>
  <c r="J600" i="2"/>
  <c r="I600" i="2"/>
  <c r="H600" i="2"/>
  <c r="G600" i="2"/>
  <c r="F600" i="2"/>
  <c r="E600" i="2"/>
  <c r="D600" i="2"/>
  <c r="C600" i="2"/>
  <c r="B600" i="2"/>
  <c r="A600" i="2"/>
  <c r="Q599" i="2"/>
  <c r="P599" i="2"/>
  <c r="O599" i="2"/>
  <c r="N599" i="2"/>
  <c r="M599" i="2"/>
  <c r="L599" i="2"/>
  <c r="K599" i="2"/>
  <c r="J599" i="2"/>
  <c r="I599" i="2"/>
  <c r="H599" i="2"/>
  <c r="G599" i="2"/>
  <c r="F599" i="2"/>
  <c r="E599" i="2"/>
  <c r="D599" i="2"/>
  <c r="C599" i="2"/>
  <c r="B599" i="2"/>
  <c r="A599" i="2"/>
  <c r="A599" i="3" s="1"/>
  <c r="Q598" i="2"/>
  <c r="P598" i="2"/>
  <c r="O598" i="2"/>
  <c r="N598" i="2"/>
  <c r="M598" i="2"/>
  <c r="L598" i="2"/>
  <c r="K598" i="2"/>
  <c r="J598" i="2"/>
  <c r="I598" i="2"/>
  <c r="H598" i="2"/>
  <c r="G598" i="2"/>
  <c r="F598" i="2"/>
  <c r="E598" i="2"/>
  <c r="D598" i="2"/>
  <c r="C598" i="2"/>
  <c r="B598" i="2"/>
  <c r="A598" i="2"/>
  <c r="A598" i="3" s="1"/>
  <c r="Q597" i="2"/>
  <c r="P597" i="2"/>
  <c r="O597" i="2"/>
  <c r="N597" i="2"/>
  <c r="M597" i="2"/>
  <c r="L597" i="2"/>
  <c r="K597" i="2"/>
  <c r="J597" i="2"/>
  <c r="I597" i="2"/>
  <c r="H597" i="2"/>
  <c r="G597" i="2"/>
  <c r="F597" i="2"/>
  <c r="E597" i="2"/>
  <c r="D597" i="2"/>
  <c r="C597" i="2"/>
  <c r="B597" i="2"/>
  <c r="A597" i="2"/>
  <c r="Q596" i="2"/>
  <c r="P596" i="2"/>
  <c r="O596" i="2"/>
  <c r="N596" i="2"/>
  <c r="M596" i="2"/>
  <c r="L596" i="2"/>
  <c r="K596" i="2"/>
  <c r="J596" i="2"/>
  <c r="I596" i="2"/>
  <c r="H596" i="2"/>
  <c r="G596" i="2"/>
  <c r="F596" i="2"/>
  <c r="E596" i="2"/>
  <c r="D596" i="2"/>
  <c r="C596" i="2"/>
  <c r="B596" i="2"/>
  <c r="A596" i="2"/>
  <c r="A596" i="3" s="1"/>
  <c r="Q595" i="2"/>
  <c r="P595" i="2"/>
  <c r="O595" i="2"/>
  <c r="N595" i="2"/>
  <c r="M595" i="2"/>
  <c r="L595" i="2"/>
  <c r="K595" i="2"/>
  <c r="J595" i="2"/>
  <c r="I595" i="2"/>
  <c r="H595" i="2"/>
  <c r="G595" i="2"/>
  <c r="F595" i="2"/>
  <c r="E595" i="2"/>
  <c r="D595" i="2"/>
  <c r="C595" i="2"/>
  <c r="B595" i="2"/>
  <c r="A595" i="2"/>
  <c r="A595" i="3" s="1"/>
  <c r="Q594" i="2"/>
  <c r="P594" i="2"/>
  <c r="O594" i="2"/>
  <c r="N594" i="2"/>
  <c r="M594" i="2"/>
  <c r="L594" i="2"/>
  <c r="K594" i="2"/>
  <c r="J594" i="2"/>
  <c r="I594" i="2"/>
  <c r="H594" i="2"/>
  <c r="G594" i="2"/>
  <c r="F594" i="2"/>
  <c r="E594" i="2"/>
  <c r="D594" i="2"/>
  <c r="C594" i="2"/>
  <c r="B594" i="2"/>
  <c r="A594" i="2"/>
  <c r="A594" i="3" s="1"/>
  <c r="Q593" i="2"/>
  <c r="P593" i="2"/>
  <c r="O593" i="2"/>
  <c r="N593" i="2"/>
  <c r="M593" i="2"/>
  <c r="L593" i="2"/>
  <c r="K593" i="2"/>
  <c r="J593" i="2"/>
  <c r="I593" i="2"/>
  <c r="H593" i="2"/>
  <c r="G593" i="2"/>
  <c r="F593" i="2"/>
  <c r="E593" i="2"/>
  <c r="D593" i="2"/>
  <c r="C593" i="2"/>
  <c r="B593" i="2"/>
  <c r="A593" i="2"/>
  <c r="A593" i="3" s="1"/>
  <c r="Q592" i="2"/>
  <c r="P592" i="2"/>
  <c r="O592" i="2"/>
  <c r="N592" i="2"/>
  <c r="M592" i="2"/>
  <c r="L592" i="2"/>
  <c r="K592" i="2"/>
  <c r="J592" i="2"/>
  <c r="I592" i="2"/>
  <c r="H592" i="2"/>
  <c r="G592" i="2"/>
  <c r="F592" i="2"/>
  <c r="E592" i="2"/>
  <c r="D592" i="2"/>
  <c r="C592" i="2"/>
  <c r="B592" i="2"/>
  <c r="A592" i="2"/>
  <c r="Q591" i="2"/>
  <c r="P591" i="2"/>
  <c r="O591" i="2"/>
  <c r="N591" i="2"/>
  <c r="M591" i="2"/>
  <c r="L591" i="2"/>
  <c r="K591" i="2"/>
  <c r="J591" i="2"/>
  <c r="I591" i="2"/>
  <c r="H591" i="2"/>
  <c r="G591" i="2"/>
  <c r="F591" i="2"/>
  <c r="E591" i="2"/>
  <c r="D591" i="2"/>
  <c r="C591" i="2"/>
  <c r="B591" i="2"/>
  <c r="A591" i="2"/>
  <c r="Q590" i="2"/>
  <c r="P590" i="2"/>
  <c r="O590" i="2"/>
  <c r="N590" i="2"/>
  <c r="M590" i="2"/>
  <c r="L590" i="2"/>
  <c r="K590" i="2"/>
  <c r="J590" i="2"/>
  <c r="I590" i="2"/>
  <c r="H590" i="2"/>
  <c r="G590" i="2"/>
  <c r="F590" i="2"/>
  <c r="E590" i="2"/>
  <c r="D590" i="2"/>
  <c r="C590" i="2"/>
  <c r="B590" i="2"/>
  <c r="A590" i="2"/>
  <c r="A590" i="3" s="1"/>
  <c r="A600" i="3"/>
  <c r="A597" i="3"/>
  <c r="A592" i="3"/>
  <c r="A591" i="3"/>
  <c r="D3" i="7" l="1"/>
  <c r="E3" i="7" s="1"/>
  <c r="C4" i="7"/>
  <c r="AL21" i="5"/>
  <c r="AO21" i="5" s="1"/>
  <c r="AP21" i="5" s="1"/>
  <c r="AL35" i="5"/>
  <c r="AO35" i="5" s="1"/>
  <c r="AP35" i="5" s="1"/>
  <c r="AL14" i="5"/>
  <c r="AO14" i="5" s="1"/>
  <c r="AP14" i="5" s="1"/>
  <c r="AL133" i="5"/>
  <c r="AO133" i="5" s="1"/>
  <c r="AP133" i="5" s="1"/>
  <c r="AL34" i="5"/>
  <c r="AO34" i="5" s="1"/>
  <c r="AP34" i="5" s="1"/>
  <c r="AL37" i="5"/>
  <c r="AO37" i="5" s="1"/>
  <c r="AP37" i="5" s="1"/>
  <c r="AL43" i="5"/>
  <c r="AO43" i="5" s="1"/>
  <c r="AP43" i="5" s="1"/>
  <c r="AL50" i="5"/>
  <c r="AO50" i="5" s="1"/>
  <c r="AP50" i="5" s="1"/>
  <c r="AL92" i="5"/>
  <c r="AO92" i="5" s="1"/>
  <c r="AP92" i="5" s="1"/>
  <c r="AL99" i="5"/>
  <c r="AO99" i="5" s="1"/>
  <c r="AP99" i="5" s="1"/>
  <c r="AL102" i="5"/>
  <c r="AO102" i="5" s="1"/>
  <c r="AP102" i="5" s="1"/>
  <c r="AL113" i="5"/>
  <c r="AO113" i="5" s="1"/>
  <c r="AP113" i="5" s="1"/>
  <c r="AL127" i="5"/>
  <c r="AO127" i="5" s="1"/>
  <c r="AP127" i="5" s="1"/>
  <c r="AL141" i="5"/>
  <c r="AO141" i="5" s="1"/>
  <c r="AP141" i="5" s="1"/>
  <c r="AL155" i="5"/>
  <c r="AO155" i="5" s="1"/>
  <c r="AP155" i="5" s="1"/>
  <c r="AL176" i="5"/>
  <c r="AO176" i="5" s="1"/>
  <c r="AP176" i="5" s="1"/>
  <c r="AL183" i="5"/>
  <c r="AO183" i="5" s="1"/>
  <c r="AP183" i="5" s="1"/>
  <c r="AL190" i="5"/>
  <c r="AO190" i="5" s="1"/>
  <c r="AP190" i="5" s="1"/>
  <c r="AL211" i="5"/>
  <c r="AO211" i="5" s="1"/>
  <c r="AP211" i="5" s="1"/>
  <c r="AL218" i="5"/>
  <c r="AO218" i="5" s="1"/>
  <c r="AP218" i="5" s="1"/>
  <c r="AL225" i="5"/>
  <c r="AO225" i="5" s="1"/>
  <c r="AP225" i="5" s="1"/>
  <c r="AL232" i="5"/>
  <c r="AO232" i="5" s="1"/>
  <c r="AP232" i="5" s="1"/>
  <c r="AL239" i="5"/>
  <c r="AO239" i="5" s="1"/>
  <c r="AP239" i="5" s="1"/>
  <c r="AL253" i="5"/>
  <c r="AO253" i="5" s="1"/>
  <c r="AP253" i="5" s="1"/>
  <c r="AL267" i="5"/>
  <c r="AO267" i="5" s="1"/>
  <c r="AP267" i="5" s="1"/>
  <c r="AL281" i="5"/>
  <c r="AO281" i="5" s="1"/>
  <c r="AP281" i="5" s="1"/>
  <c r="AL295" i="5"/>
  <c r="AO295" i="5" s="1"/>
  <c r="AP295" i="5" s="1"/>
  <c r="AL302" i="5"/>
  <c r="AO302" i="5" s="1"/>
  <c r="AP302" i="5" s="1"/>
  <c r="AL316" i="5"/>
  <c r="AO316" i="5" s="1"/>
  <c r="AP316" i="5" s="1"/>
  <c r="AL344" i="5"/>
  <c r="AO344" i="5" s="1"/>
  <c r="AP344" i="5" s="1"/>
  <c r="AL351" i="5"/>
  <c r="AO351" i="5" s="1"/>
  <c r="AP351" i="5" s="1"/>
  <c r="AL354" i="5"/>
  <c r="AO354" i="5" s="1"/>
  <c r="AP354" i="5" s="1"/>
  <c r="AL365" i="5"/>
  <c r="AO365" i="5" s="1"/>
  <c r="AP365" i="5" s="1"/>
  <c r="AL372" i="5"/>
  <c r="AO372" i="5" s="1"/>
  <c r="AP372" i="5" s="1"/>
  <c r="AL379" i="5"/>
  <c r="AO379" i="5" s="1"/>
  <c r="AP379" i="5" s="1"/>
  <c r="AL386" i="5"/>
  <c r="AO386" i="5" s="1"/>
  <c r="AP386" i="5" s="1"/>
  <c r="AL400" i="5"/>
  <c r="AO400" i="5" s="1"/>
  <c r="AP400" i="5" s="1"/>
  <c r="AL414" i="5"/>
  <c r="AO414" i="5" s="1"/>
  <c r="AP414" i="5" s="1"/>
  <c r="AL442" i="5"/>
  <c r="AO442" i="5" s="1"/>
  <c r="AP442" i="5" s="1"/>
  <c r="AL449" i="5"/>
  <c r="AO449" i="5" s="1"/>
  <c r="AP449" i="5" s="1"/>
  <c r="AL456" i="5"/>
  <c r="AO456" i="5" s="1"/>
  <c r="AP456" i="5" s="1"/>
  <c r="AL463" i="5"/>
  <c r="AO463" i="5" s="1"/>
  <c r="AP463" i="5" s="1"/>
  <c r="AL470" i="5"/>
  <c r="AO470" i="5" s="1"/>
  <c r="AP470" i="5" s="1"/>
  <c r="AL477" i="5"/>
  <c r="AO477" i="5" s="1"/>
  <c r="AP477" i="5" s="1"/>
  <c r="AL484" i="5"/>
  <c r="AO484" i="5" s="1"/>
  <c r="AP484" i="5" s="1"/>
  <c r="AL491" i="5"/>
  <c r="AO491" i="5" s="1"/>
  <c r="AP491" i="5" s="1"/>
  <c r="AL498" i="5"/>
  <c r="AO498" i="5" s="1"/>
  <c r="AP498" i="5" s="1"/>
  <c r="AL501" i="5"/>
  <c r="AO501" i="5" s="1"/>
  <c r="AP501" i="5" s="1"/>
  <c r="AL505" i="5"/>
  <c r="AO505" i="5" s="1"/>
  <c r="AP505" i="5" s="1"/>
  <c r="AL510" i="5"/>
  <c r="AO510" i="5" s="1"/>
  <c r="AP510" i="5" s="1"/>
  <c r="AL515" i="5"/>
  <c r="AO515" i="5" s="1"/>
  <c r="AP515" i="5" s="1"/>
  <c r="AL519" i="5"/>
  <c r="AO519" i="5" s="1"/>
  <c r="AP519" i="5" s="1"/>
  <c r="AL533" i="5"/>
  <c r="AO533" i="5" s="1"/>
  <c r="AP533" i="5" s="1"/>
  <c r="AL540" i="5"/>
  <c r="AO540" i="5" s="1"/>
  <c r="AP540" i="5" s="1"/>
  <c r="AL547" i="5"/>
  <c r="AO547" i="5" s="1"/>
  <c r="AP547" i="5" s="1"/>
  <c r="AL554" i="5"/>
  <c r="AO554" i="5" s="1"/>
  <c r="AP554" i="5" s="1"/>
  <c r="AL568" i="5"/>
  <c r="AO568" i="5" s="1"/>
  <c r="AP568" i="5" s="1"/>
  <c r="AL575" i="5"/>
  <c r="AO575" i="5" s="1"/>
  <c r="AP575" i="5" s="1"/>
  <c r="AL582" i="5"/>
  <c r="AO582" i="5" s="1"/>
  <c r="AP582" i="5" s="1"/>
  <c r="AL589" i="5"/>
  <c r="AO589" i="5" s="1"/>
  <c r="AP589" i="5" s="1"/>
  <c r="AL596" i="5"/>
  <c r="AO596" i="5" s="1"/>
  <c r="AP596" i="5" s="1"/>
  <c r="AL31" i="5"/>
  <c r="AO31" i="5" s="1"/>
  <c r="AP31" i="5" s="1"/>
  <c r="AL260" i="5"/>
  <c r="AO260" i="5" s="1"/>
  <c r="AP260" i="5" s="1"/>
  <c r="AL7" i="5"/>
  <c r="AO7" i="5" s="1"/>
  <c r="AP7" i="5" s="1"/>
  <c r="AL49" i="5"/>
  <c r="AO49" i="5" s="1"/>
  <c r="AP49" i="5" s="1"/>
  <c r="AL56" i="5"/>
  <c r="AO56" i="5" s="1"/>
  <c r="AP56" i="5" s="1"/>
  <c r="AL70" i="5"/>
  <c r="AO70" i="5" s="1"/>
  <c r="AP70" i="5" s="1"/>
  <c r="AL84" i="5"/>
  <c r="AO84" i="5" s="1"/>
  <c r="AP84" i="5" s="1"/>
  <c r="AL91" i="5"/>
  <c r="AO91" i="5" s="1"/>
  <c r="AP91" i="5" s="1"/>
  <c r="AL98" i="5"/>
  <c r="AO98" i="5" s="1"/>
  <c r="AP98" i="5" s="1"/>
  <c r="AL105" i="5"/>
  <c r="AO105" i="5" s="1"/>
  <c r="AP105" i="5" s="1"/>
  <c r="AL112" i="5"/>
  <c r="AO112" i="5" s="1"/>
  <c r="AP112" i="5" s="1"/>
  <c r="AL126" i="5"/>
  <c r="AO126" i="5" s="1"/>
  <c r="AP126" i="5" s="1"/>
  <c r="AL154" i="5"/>
  <c r="AO154" i="5" s="1"/>
  <c r="AP154" i="5" s="1"/>
  <c r="AL15" i="5"/>
  <c r="AO15" i="5" s="1"/>
  <c r="AP15" i="5" s="1"/>
  <c r="AL22" i="5"/>
  <c r="AO22" i="5" s="1"/>
  <c r="AP22" i="5" s="1"/>
  <c r="AL29" i="5"/>
  <c r="AO29" i="5" s="1"/>
  <c r="AP29" i="5" s="1"/>
  <c r="AL36" i="5"/>
  <c r="AO36" i="5" s="1"/>
  <c r="AP36" i="5" s="1"/>
  <c r="AL64" i="5"/>
  <c r="AO64" i="5" s="1"/>
  <c r="AP64" i="5" s="1"/>
  <c r="AL120" i="5"/>
  <c r="AO120" i="5" s="1"/>
  <c r="AP120" i="5" s="1"/>
  <c r="AL197" i="5"/>
  <c r="AO197" i="5" s="1"/>
  <c r="AP197" i="5" s="1"/>
  <c r="AL204" i="5"/>
  <c r="AO204" i="5" s="1"/>
  <c r="AP204" i="5" s="1"/>
  <c r="AL309" i="5"/>
  <c r="AO309" i="5" s="1"/>
  <c r="AP309" i="5" s="1"/>
  <c r="AL407" i="5"/>
  <c r="AO407" i="5" s="1"/>
  <c r="AP407" i="5" s="1"/>
  <c r="AL421" i="5"/>
  <c r="AO421" i="5" s="1"/>
  <c r="AP421" i="5" s="1"/>
  <c r="AL428" i="5"/>
  <c r="AO428" i="5" s="1"/>
  <c r="AP428" i="5" s="1"/>
  <c r="AL512" i="5"/>
  <c r="AO512" i="5" s="1"/>
  <c r="AP512" i="5" s="1"/>
  <c r="AL561" i="5"/>
  <c r="AO561" i="5" s="1"/>
  <c r="AP561" i="5" s="1"/>
  <c r="AL500" i="5"/>
  <c r="AO500" i="5" s="1"/>
  <c r="AP500" i="5" s="1"/>
  <c r="AL38" i="5"/>
  <c r="AO38" i="5" s="1"/>
  <c r="AP38" i="5" s="1"/>
  <c r="AL40" i="5"/>
  <c r="AO40" i="5" s="1"/>
  <c r="AP40" i="5" s="1"/>
  <c r="AL124" i="5"/>
  <c r="AO124" i="5" s="1"/>
  <c r="AP124" i="5" s="1"/>
  <c r="AL257" i="5"/>
  <c r="AO257" i="5" s="1"/>
  <c r="AP257" i="5" s="1"/>
  <c r="AL346" i="5"/>
  <c r="AO346" i="5" s="1"/>
  <c r="AP346" i="5" s="1"/>
  <c r="AL507" i="5"/>
  <c r="AO507" i="5" s="1"/>
  <c r="AP507" i="5" s="1"/>
  <c r="AL509" i="5"/>
  <c r="AO509" i="5" s="1"/>
  <c r="AP509" i="5" s="1"/>
  <c r="AL537" i="5"/>
  <c r="AO537" i="5" s="1"/>
  <c r="AP537" i="5" s="1"/>
  <c r="AL600" i="5"/>
  <c r="AO600" i="5" s="1"/>
  <c r="AP600" i="5" s="1"/>
  <c r="AL168" i="5"/>
  <c r="AO168" i="5" s="1"/>
  <c r="AP168" i="5" s="1"/>
  <c r="AL175" i="5"/>
  <c r="AO175" i="5" s="1"/>
  <c r="AP175" i="5" s="1"/>
  <c r="AL182" i="5"/>
  <c r="AO182" i="5" s="1"/>
  <c r="AP182" i="5" s="1"/>
  <c r="AL189" i="5"/>
  <c r="AO189" i="5" s="1"/>
  <c r="AP189" i="5" s="1"/>
  <c r="AL203" i="5"/>
  <c r="AO203" i="5" s="1"/>
  <c r="AP203" i="5" s="1"/>
  <c r="AL210" i="5"/>
  <c r="AO210" i="5" s="1"/>
  <c r="AP210" i="5" s="1"/>
  <c r="AL217" i="5"/>
  <c r="AO217" i="5" s="1"/>
  <c r="AP217" i="5" s="1"/>
  <c r="AL224" i="5"/>
  <c r="AO224" i="5" s="1"/>
  <c r="AP224" i="5" s="1"/>
  <c r="AL231" i="5"/>
  <c r="AO231" i="5" s="1"/>
  <c r="AP231" i="5" s="1"/>
  <c r="AL245" i="5"/>
  <c r="AO245" i="5" s="1"/>
  <c r="AP245" i="5" s="1"/>
  <c r="AL259" i="5"/>
  <c r="AO259" i="5" s="1"/>
  <c r="AP259" i="5" s="1"/>
  <c r="AL266" i="5"/>
  <c r="AO266" i="5" s="1"/>
  <c r="AP266" i="5" s="1"/>
  <c r="AL273" i="5"/>
  <c r="AO273" i="5" s="1"/>
  <c r="AP273" i="5" s="1"/>
  <c r="AL287" i="5"/>
  <c r="AO287" i="5" s="1"/>
  <c r="AP287" i="5" s="1"/>
  <c r="AL294" i="5"/>
  <c r="AO294" i="5" s="1"/>
  <c r="AP294" i="5" s="1"/>
  <c r="AL301" i="5"/>
  <c r="AO301" i="5" s="1"/>
  <c r="AP301" i="5" s="1"/>
  <c r="AL322" i="5"/>
  <c r="AO322" i="5" s="1"/>
  <c r="AP322" i="5" s="1"/>
  <c r="AL329" i="5"/>
  <c r="AO329" i="5" s="1"/>
  <c r="AP329" i="5" s="1"/>
  <c r="AL336" i="5"/>
  <c r="AO336" i="5" s="1"/>
  <c r="AP336" i="5" s="1"/>
  <c r="AL343" i="5"/>
  <c r="AO343" i="5" s="1"/>
  <c r="AP343" i="5" s="1"/>
  <c r="AL350" i="5"/>
  <c r="AO350" i="5" s="1"/>
  <c r="AP350" i="5" s="1"/>
  <c r="AL357" i="5"/>
  <c r="AO357" i="5" s="1"/>
  <c r="AP357" i="5" s="1"/>
  <c r="AL371" i="5"/>
  <c r="AO371" i="5" s="1"/>
  <c r="AP371" i="5" s="1"/>
  <c r="AL378" i="5"/>
  <c r="AO378" i="5" s="1"/>
  <c r="AP378" i="5" s="1"/>
  <c r="AL385" i="5"/>
  <c r="AO385" i="5" s="1"/>
  <c r="AP385" i="5" s="1"/>
  <c r="AL406" i="5"/>
  <c r="AO406" i="5" s="1"/>
  <c r="AP406" i="5" s="1"/>
  <c r="AL420" i="5"/>
  <c r="AO420" i="5" s="1"/>
  <c r="AP420" i="5" s="1"/>
  <c r="AL427" i="5"/>
  <c r="AO427" i="5" s="1"/>
  <c r="AP427" i="5" s="1"/>
  <c r="AL441" i="5"/>
  <c r="AO441" i="5" s="1"/>
  <c r="AP441" i="5" s="1"/>
  <c r="AL462" i="5"/>
  <c r="AO462" i="5" s="1"/>
  <c r="AP462" i="5" s="1"/>
  <c r="AL476" i="5"/>
  <c r="AO476" i="5" s="1"/>
  <c r="AP476" i="5" s="1"/>
  <c r="AL490" i="5"/>
  <c r="AO490" i="5" s="1"/>
  <c r="AP490" i="5" s="1"/>
  <c r="AL497" i="5"/>
  <c r="AO497" i="5" s="1"/>
  <c r="AP497" i="5" s="1"/>
  <c r="AL511" i="5"/>
  <c r="AO511" i="5" s="1"/>
  <c r="AP511" i="5" s="1"/>
  <c r="AL518" i="5"/>
  <c r="AO518" i="5" s="1"/>
  <c r="AP518" i="5" s="1"/>
  <c r="AL525" i="5"/>
  <c r="AO525" i="5" s="1"/>
  <c r="AP525" i="5" s="1"/>
  <c r="AL532" i="5"/>
  <c r="AO532" i="5" s="1"/>
  <c r="AP532" i="5" s="1"/>
  <c r="AL539" i="5"/>
  <c r="AO539" i="5" s="1"/>
  <c r="AP539" i="5" s="1"/>
  <c r="AL560" i="5"/>
  <c r="AO560" i="5" s="1"/>
  <c r="AP560" i="5" s="1"/>
  <c r="AL567" i="5"/>
  <c r="AO567" i="5" s="1"/>
  <c r="AP567" i="5" s="1"/>
  <c r="AL574" i="5"/>
  <c r="AO574" i="5" s="1"/>
  <c r="AP574" i="5" s="1"/>
  <c r="AL581" i="5"/>
  <c r="AO581" i="5" s="1"/>
  <c r="AP581" i="5" s="1"/>
  <c r="AL595" i="5"/>
  <c r="AO595" i="5" s="1"/>
  <c r="AP595" i="5" s="1"/>
  <c r="AL602" i="5"/>
  <c r="AO602" i="5" s="1"/>
  <c r="AP602" i="5" s="1"/>
  <c r="AL8" i="5"/>
  <c r="AO8" i="5" s="1"/>
  <c r="AP8" i="5" s="1"/>
  <c r="AL134" i="5"/>
  <c r="AO134" i="5" s="1"/>
  <c r="AP134" i="5" s="1"/>
  <c r="AL566" i="5"/>
  <c r="AO566" i="5" s="1"/>
  <c r="AP566" i="5" s="1"/>
  <c r="AL130" i="5"/>
  <c r="AO130" i="5" s="1"/>
  <c r="AP130" i="5" s="1"/>
  <c r="AL121" i="5"/>
  <c r="AO121" i="5" s="1"/>
  <c r="AP121" i="5" s="1"/>
  <c r="AL17" i="5"/>
  <c r="AO17" i="5" s="1"/>
  <c r="AP17" i="5" s="1"/>
  <c r="AL52" i="5"/>
  <c r="AO52" i="5" s="1"/>
  <c r="AP52" i="5" s="1"/>
  <c r="AL59" i="5"/>
  <c r="AO59" i="5" s="1"/>
  <c r="AP59" i="5" s="1"/>
  <c r="AL66" i="5"/>
  <c r="AO66" i="5" s="1"/>
  <c r="AP66" i="5" s="1"/>
  <c r="AL80" i="5"/>
  <c r="AO80" i="5" s="1"/>
  <c r="AP80" i="5" s="1"/>
  <c r="AL115" i="5"/>
  <c r="AO115" i="5" s="1"/>
  <c r="AP115" i="5" s="1"/>
  <c r="AL136" i="5"/>
  <c r="AO136" i="5" s="1"/>
  <c r="AP136" i="5" s="1"/>
  <c r="AL164" i="5"/>
  <c r="AO164" i="5" s="1"/>
  <c r="AP164" i="5" s="1"/>
  <c r="AL178" i="5"/>
  <c r="AO178" i="5" s="1"/>
  <c r="AP178" i="5" s="1"/>
  <c r="AL199" i="5"/>
  <c r="AO199" i="5" s="1"/>
  <c r="AP199" i="5" s="1"/>
  <c r="AL213" i="5"/>
  <c r="AO213" i="5" s="1"/>
  <c r="AP213" i="5" s="1"/>
  <c r="AL248" i="5"/>
  <c r="AO248" i="5" s="1"/>
  <c r="AP248" i="5" s="1"/>
  <c r="AL255" i="5"/>
  <c r="AO255" i="5" s="1"/>
  <c r="AP255" i="5" s="1"/>
  <c r="AL304" i="5"/>
  <c r="AO304" i="5" s="1"/>
  <c r="AP304" i="5" s="1"/>
  <c r="AL311" i="5"/>
  <c r="AO311" i="5" s="1"/>
  <c r="AP311" i="5" s="1"/>
  <c r="AL318" i="5"/>
  <c r="AO318" i="5" s="1"/>
  <c r="AP318" i="5" s="1"/>
  <c r="AL332" i="5"/>
  <c r="AO332" i="5" s="1"/>
  <c r="AP332" i="5" s="1"/>
  <c r="AL339" i="5"/>
  <c r="AO339" i="5" s="1"/>
  <c r="AP339" i="5" s="1"/>
  <c r="AL430" i="5"/>
  <c r="AO430" i="5" s="1"/>
  <c r="AP430" i="5" s="1"/>
  <c r="AL486" i="5"/>
  <c r="AO486" i="5" s="1"/>
  <c r="AP486" i="5" s="1"/>
  <c r="AL493" i="5"/>
  <c r="AO493" i="5" s="1"/>
  <c r="AP493" i="5" s="1"/>
  <c r="AL528" i="5"/>
  <c r="AO528" i="5" s="1"/>
  <c r="AP528" i="5" s="1"/>
  <c r="AL535" i="5"/>
  <c r="AO535" i="5" s="1"/>
  <c r="AP535" i="5" s="1"/>
  <c r="AL101" i="5"/>
  <c r="AO101" i="5" s="1"/>
  <c r="AP101" i="5" s="1"/>
  <c r="AL312" i="5"/>
  <c r="AO312" i="5" s="1"/>
  <c r="AP312" i="5" s="1"/>
  <c r="AL187" i="5"/>
  <c r="AO187" i="5" s="1"/>
  <c r="AP187" i="5" s="1"/>
  <c r="AL45" i="5"/>
  <c r="AO45" i="5" s="1"/>
  <c r="AP45" i="5" s="1"/>
  <c r="AL156" i="5"/>
  <c r="AO156" i="5" s="1"/>
  <c r="AP156" i="5" s="1"/>
  <c r="AL389" i="5"/>
  <c r="AO389" i="5" s="1"/>
  <c r="AP389" i="5" s="1"/>
  <c r="AL191" i="5"/>
  <c r="AO191" i="5" s="1"/>
  <c r="AP191" i="5" s="1"/>
  <c r="AL557" i="5"/>
  <c r="AO557" i="5" s="1"/>
  <c r="AP557" i="5" s="1"/>
  <c r="AL19" i="5"/>
  <c r="AO19" i="5" s="1"/>
  <c r="AP19" i="5" s="1"/>
  <c r="AL228" i="5"/>
  <c r="AO228" i="5" s="1"/>
  <c r="AP228" i="5" s="1"/>
  <c r="AL28" i="5"/>
  <c r="AO28" i="5" s="1"/>
  <c r="AP28" i="5" s="1"/>
  <c r="AL42" i="5"/>
  <c r="AO42" i="5" s="1"/>
  <c r="AP42" i="5" s="1"/>
  <c r="AL77" i="5"/>
  <c r="AO77" i="5" s="1"/>
  <c r="AP77" i="5" s="1"/>
  <c r="AL119" i="5"/>
  <c r="AO119" i="5" s="1"/>
  <c r="AP119" i="5" s="1"/>
  <c r="AL140" i="5"/>
  <c r="AO140" i="5" s="1"/>
  <c r="AP140" i="5" s="1"/>
  <c r="AL147" i="5"/>
  <c r="AO147" i="5" s="1"/>
  <c r="AP147" i="5" s="1"/>
  <c r="AL252" i="5"/>
  <c r="AO252" i="5" s="1"/>
  <c r="AP252" i="5" s="1"/>
  <c r="AL280" i="5"/>
  <c r="AO280" i="5" s="1"/>
  <c r="AP280" i="5" s="1"/>
  <c r="AL308" i="5"/>
  <c r="AO308" i="5" s="1"/>
  <c r="AP308" i="5" s="1"/>
  <c r="AL364" i="5"/>
  <c r="AO364" i="5" s="1"/>
  <c r="AP364" i="5" s="1"/>
  <c r="AL455" i="5"/>
  <c r="AO455" i="5" s="1"/>
  <c r="AP455" i="5" s="1"/>
  <c r="AL241" i="5"/>
  <c r="AO241" i="5" s="1"/>
  <c r="AP241" i="5" s="1"/>
  <c r="AL207" i="5"/>
  <c r="AO207" i="5" s="1"/>
  <c r="AP207" i="5" s="1"/>
  <c r="AL63" i="5"/>
  <c r="AO63" i="5" s="1"/>
  <c r="AP63" i="5" s="1"/>
  <c r="AL161" i="5"/>
  <c r="AO161" i="5" s="1"/>
  <c r="AP161" i="5" s="1"/>
  <c r="AL196" i="5"/>
  <c r="AO196" i="5" s="1"/>
  <c r="AP196" i="5" s="1"/>
  <c r="AL238" i="5"/>
  <c r="AO238" i="5" s="1"/>
  <c r="AP238" i="5" s="1"/>
  <c r="AL315" i="5"/>
  <c r="AO315" i="5" s="1"/>
  <c r="AP315" i="5" s="1"/>
  <c r="AL392" i="5"/>
  <c r="AO392" i="5" s="1"/>
  <c r="AP392" i="5" s="1"/>
  <c r="AL247" i="5"/>
  <c r="AO247" i="5" s="1"/>
  <c r="AP247" i="5" s="1"/>
  <c r="AL353" i="5"/>
  <c r="AO353" i="5" s="1"/>
  <c r="AP353" i="5" s="1"/>
  <c r="AL106" i="5"/>
  <c r="AO106" i="5" s="1"/>
  <c r="AP106" i="5" s="1"/>
  <c r="AL75" i="5"/>
  <c r="AO75" i="5" s="1"/>
  <c r="AP75" i="5" s="1"/>
  <c r="AL310" i="5"/>
  <c r="AO310" i="5" s="1"/>
  <c r="AP310" i="5" s="1"/>
  <c r="AL100" i="5"/>
  <c r="AO100" i="5" s="1"/>
  <c r="AP100" i="5" s="1"/>
  <c r="AL326" i="5"/>
  <c r="AO326" i="5" s="1"/>
  <c r="AP326" i="5" s="1"/>
  <c r="AL23" i="5"/>
  <c r="AO23" i="5" s="1"/>
  <c r="AP23" i="5" s="1"/>
  <c r="AL55" i="5"/>
  <c r="AO55" i="5" s="1"/>
  <c r="AP55" i="5" s="1"/>
  <c r="AL313" i="5"/>
  <c r="AO313" i="5" s="1"/>
  <c r="AP313" i="5" s="1"/>
  <c r="AL129" i="5"/>
  <c r="AO129" i="5" s="1"/>
  <c r="AP129" i="5" s="1"/>
  <c r="AL397" i="5"/>
  <c r="AO397" i="5" s="1"/>
  <c r="AP397" i="5" s="1"/>
  <c r="AL208" i="5"/>
  <c r="AO208" i="5" s="1"/>
  <c r="AP208" i="5" s="1"/>
  <c r="AL454" i="5"/>
  <c r="AO454" i="5" s="1"/>
  <c r="AP454" i="5" s="1"/>
  <c r="AL65" i="5"/>
  <c r="AO65" i="5" s="1"/>
  <c r="AP65" i="5" s="1"/>
  <c r="AL57" i="5"/>
  <c r="AO57" i="5" s="1"/>
  <c r="AP57" i="5" s="1"/>
  <c r="AL71" i="5"/>
  <c r="AO71" i="5" s="1"/>
  <c r="AP71" i="5" s="1"/>
  <c r="AL78" i="5"/>
  <c r="AO78" i="5" s="1"/>
  <c r="AP78" i="5" s="1"/>
  <c r="AL85" i="5"/>
  <c r="AO85" i="5" s="1"/>
  <c r="AP85" i="5" s="1"/>
  <c r="AL148" i="5"/>
  <c r="AO148" i="5" s="1"/>
  <c r="AP148" i="5" s="1"/>
  <c r="AL162" i="5"/>
  <c r="AO162" i="5" s="1"/>
  <c r="AP162" i="5" s="1"/>
  <c r="AL169" i="5"/>
  <c r="AO169" i="5" s="1"/>
  <c r="AP169" i="5" s="1"/>
  <c r="AL246" i="5"/>
  <c r="AO246" i="5" s="1"/>
  <c r="AP246" i="5" s="1"/>
  <c r="AL274" i="5"/>
  <c r="AO274" i="5" s="1"/>
  <c r="AP274" i="5" s="1"/>
  <c r="AL288" i="5"/>
  <c r="AO288" i="5" s="1"/>
  <c r="AP288" i="5" s="1"/>
  <c r="AL323" i="5"/>
  <c r="AO323" i="5" s="1"/>
  <c r="AP323" i="5" s="1"/>
  <c r="AL330" i="5"/>
  <c r="AO330" i="5" s="1"/>
  <c r="AP330" i="5" s="1"/>
  <c r="AL337" i="5"/>
  <c r="AO337" i="5" s="1"/>
  <c r="AP337" i="5" s="1"/>
  <c r="AL358" i="5"/>
  <c r="AO358" i="5" s="1"/>
  <c r="AP358" i="5" s="1"/>
  <c r="AL393" i="5"/>
  <c r="AO393" i="5" s="1"/>
  <c r="AP393" i="5" s="1"/>
  <c r="AL415" i="5"/>
  <c r="AO415" i="5" s="1"/>
  <c r="AP415" i="5" s="1"/>
  <c r="AL435" i="5"/>
  <c r="AO435" i="5" s="1"/>
  <c r="AP435" i="5" s="1"/>
  <c r="AL526" i="5"/>
  <c r="AO526" i="5" s="1"/>
  <c r="AP526" i="5" s="1"/>
  <c r="AL83" i="5"/>
  <c r="AO83" i="5" s="1"/>
  <c r="AP83" i="5" s="1"/>
  <c r="AL109" i="5"/>
  <c r="AO109" i="5" s="1"/>
  <c r="AP109" i="5" s="1"/>
  <c r="AL25" i="5"/>
  <c r="AO25" i="5" s="1"/>
  <c r="AP25" i="5" s="1"/>
  <c r="AL47" i="5"/>
  <c r="AO47" i="5" s="1"/>
  <c r="AP47" i="5" s="1"/>
  <c r="AL243" i="5"/>
  <c r="AO243" i="5" s="1"/>
  <c r="AP243" i="5" s="1"/>
  <c r="AL151" i="5"/>
  <c r="AO151" i="5" s="1"/>
  <c r="AP151" i="5" s="1"/>
  <c r="AL534" i="5"/>
  <c r="AO534" i="5" s="1"/>
  <c r="AP534" i="5" s="1"/>
  <c r="AL180" i="5"/>
  <c r="AO180" i="5" s="1"/>
  <c r="AP180" i="5" s="1"/>
  <c r="AL236" i="5"/>
  <c r="AO236" i="5" s="1"/>
  <c r="AP236" i="5" s="1"/>
  <c r="AL451" i="5"/>
  <c r="AO451" i="5" s="1"/>
  <c r="AP451" i="5" s="1"/>
  <c r="AL41" i="5"/>
  <c r="AO41" i="5" s="1"/>
  <c r="AP41" i="5" s="1"/>
  <c r="AL18" i="5"/>
  <c r="AO18" i="5" s="1"/>
  <c r="AP18" i="5" s="1"/>
  <c r="AL144" i="5"/>
  <c r="AO144" i="5" s="1"/>
  <c r="AP144" i="5" s="1"/>
  <c r="AL68" i="5"/>
  <c r="AO68" i="5" s="1"/>
  <c r="AP68" i="5" s="1"/>
  <c r="AL73" i="5"/>
  <c r="AO73" i="5" s="1"/>
  <c r="AP73" i="5" s="1"/>
  <c r="AL186" i="5"/>
  <c r="AO186" i="5" s="1"/>
  <c r="AP186" i="5" s="1"/>
  <c r="AL212" i="5"/>
  <c r="AO212" i="5" s="1"/>
  <c r="AP212" i="5" s="1"/>
  <c r="AL387" i="5"/>
  <c r="AO387" i="5" s="1"/>
  <c r="AP387" i="5" s="1"/>
  <c r="AL416" i="5"/>
  <c r="AO416" i="5" s="1"/>
  <c r="AP416" i="5" s="1"/>
  <c r="AL457" i="5"/>
  <c r="AO457" i="5" s="1"/>
  <c r="AP457" i="5" s="1"/>
  <c r="AL494" i="5"/>
  <c r="AO494" i="5" s="1"/>
  <c r="AP494" i="5" s="1"/>
  <c r="AL10" i="5"/>
  <c r="AO10" i="5" s="1"/>
  <c r="AP10" i="5" s="1"/>
  <c r="AL24" i="5"/>
  <c r="AO24" i="5" s="1"/>
  <c r="AP24" i="5" s="1"/>
  <c r="AL87" i="5"/>
  <c r="AO87" i="5" s="1"/>
  <c r="AP87" i="5" s="1"/>
  <c r="AL94" i="5"/>
  <c r="AO94" i="5" s="1"/>
  <c r="AP94" i="5" s="1"/>
  <c r="AL108" i="5"/>
  <c r="AO108" i="5" s="1"/>
  <c r="AP108" i="5" s="1"/>
  <c r="AL122" i="5"/>
  <c r="AO122" i="5" s="1"/>
  <c r="AP122" i="5" s="1"/>
  <c r="AL143" i="5"/>
  <c r="AO143" i="5" s="1"/>
  <c r="AP143" i="5" s="1"/>
  <c r="AL150" i="5"/>
  <c r="AO150" i="5" s="1"/>
  <c r="AP150" i="5" s="1"/>
  <c r="AL157" i="5"/>
  <c r="AO157" i="5" s="1"/>
  <c r="AP157" i="5" s="1"/>
  <c r="AL171" i="5"/>
  <c r="AO171" i="5" s="1"/>
  <c r="AP171" i="5" s="1"/>
  <c r="AL185" i="5"/>
  <c r="AO185" i="5" s="1"/>
  <c r="AP185" i="5" s="1"/>
  <c r="AL192" i="5"/>
  <c r="AO192" i="5" s="1"/>
  <c r="AP192" i="5" s="1"/>
  <c r="AL206" i="5"/>
  <c r="AO206" i="5" s="1"/>
  <c r="AP206" i="5" s="1"/>
  <c r="AL220" i="5"/>
  <c r="AO220" i="5" s="1"/>
  <c r="AP220" i="5" s="1"/>
  <c r="AL227" i="5"/>
  <c r="AO227" i="5" s="1"/>
  <c r="AP227" i="5" s="1"/>
  <c r="AL234" i="5"/>
  <c r="AO234" i="5" s="1"/>
  <c r="AP234" i="5" s="1"/>
  <c r="AL262" i="5"/>
  <c r="AO262" i="5" s="1"/>
  <c r="AP262" i="5" s="1"/>
  <c r="AL269" i="5"/>
  <c r="AO269" i="5" s="1"/>
  <c r="AP269" i="5" s="1"/>
  <c r="AL276" i="5"/>
  <c r="AO276" i="5" s="1"/>
  <c r="AP276" i="5" s="1"/>
  <c r="AL283" i="5"/>
  <c r="AO283" i="5" s="1"/>
  <c r="AP283" i="5" s="1"/>
  <c r="AL290" i="5"/>
  <c r="AO290" i="5" s="1"/>
  <c r="AP290" i="5" s="1"/>
  <c r="AL297" i="5"/>
  <c r="AO297" i="5" s="1"/>
  <c r="AP297" i="5" s="1"/>
  <c r="AL325" i="5"/>
  <c r="AO325" i="5" s="1"/>
  <c r="AP325" i="5" s="1"/>
  <c r="AL360" i="5"/>
  <c r="AO360" i="5" s="1"/>
  <c r="AP360" i="5" s="1"/>
  <c r="AL367" i="5"/>
  <c r="AO367" i="5" s="1"/>
  <c r="AP367" i="5" s="1"/>
  <c r="AL374" i="5"/>
  <c r="AO374" i="5" s="1"/>
  <c r="AP374" i="5" s="1"/>
  <c r="AL381" i="5"/>
  <c r="AO381" i="5" s="1"/>
  <c r="AP381" i="5" s="1"/>
  <c r="AL388" i="5"/>
  <c r="AO388" i="5" s="1"/>
  <c r="AP388" i="5" s="1"/>
  <c r="AL395" i="5"/>
  <c r="AO395" i="5" s="1"/>
  <c r="AP395" i="5" s="1"/>
  <c r="AL402" i="5"/>
  <c r="AO402" i="5" s="1"/>
  <c r="AP402" i="5" s="1"/>
  <c r="AL409" i="5"/>
  <c r="AO409" i="5" s="1"/>
  <c r="AP409" i="5" s="1"/>
  <c r="AL423" i="5"/>
  <c r="AO423" i="5" s="1"/>
  <c r="AP423" i="5" s="1"/>
  <c r="AL437" i="5"/>
  <c r="AO437" i="5" s="1"/>
  <c r="AP437" i="5" s="1"/>
  <c r="AL444" i="5"/>
  <c r="AO444" i="5" s="1"/>
  <c r="AP444" i="5" s="1"/>
  <c r="AL458" i="5"/>
  <c r="AO458" i="5" s="1"/>
  <c r="AP458" i="5" s="1"/>
  <c r="AL465" i="5"/>
  <c r="AO465" i="5" s="1"/>
  <c r="AP465" i="5" s="1"/>
  <c r="AL472" i="5"/>
  <c r="AO472" i="5" s="1"/>
  <c r="AP472" i="5" s="1"/>
  <c r="AL479" i="5"/>
  <c r="AO479" i="5" s="1"/>
  <c r="AP479" i="5" s="1"/>
  <c r="AL514" i="5"/>
  <c r="AO514" i="5" s="1"/>
  <c r="AP514" i="5" s="1"/>
  <c r="AL521" i="5"/>
  <c r="AO521" i="5" s="1"/>
  <c r="AP521" i="5" s="1"/>
  <c r="AL542" i="5"/>
  <c r="AO542" i="5" s="1"/>
  <c r="AP542" i="5" s="1"/>
  <c r="AL549" i="5"/>
  <c r="AO549" i="5" s="1"/>
  <c r="AP549" i="5" s="1"/>
  <c r="AL556" i="5"/>
  <c r="AO556" i="5" s="1"/>
  <c r="AP556" i="5" s="1"/>
  <c r="AL563" i="5"/>
  <c r="AO563" i="5" s="1"/>
  <c r="AP563" i="5" s="1"/>
  <c r="AL570" i="5"/>
  <c r="AO570" i="5" s="1"/>
  <c r="AP570" i="5" s="1"/>
  <c r="AL577" i="5"/>
  <c r="AO577" i="5" s="1"/>
  <c r="AP577" i="5" s="1"/>
  <c r="AL584" i="5"/>
  <c r="AO584" i="5" s="1"/>
  <c r="AP584" i="5" s="1"/>
  <c r="AL591" i="5"/>
  <c r="AO591" i="5" s="1"/>
  <c r="AP591" i="5" s="1"/>
  <c r="AL598" i="5"/>
  <c r="AO598" i="5" s="1"/>
  <c r="AP598" i="5" s="1"/>
  <c r="AL6" i="5"/>
  <c r="AO6" i="5" s="1"/>
  <c r="AP6" i="5" s="1"/>
  <c r="AL149" i="5"/>
  <c r="AO149" i="5" s="1"/>
  <c r="AP149" i="5" s="1"/>
  <c r="AL278" i="5"/>
  <c r="AO278" i="5" s="1"/>
  <c r="AP278" i="5" s="1"/>
  <c r="AL286" i="5"/>
  <c r="AO286" i="5" s="1"/>
  <c r="AP286" i="5" s="1"/>
  <c r="AL292" i="5"/>
  <c r="AO292" i="5" s="1"/>
  <c r="AP292" i="5" s="1"/>
  <c r="AL81" i="5"/>
  <c r="AO81" i="5" s="1"/>
  <c r="AP81" i="5" s="1"/>
  <c r="AL202" i="5"/>
  <c r="AO202" i="5" s="1"/>
  <c r="AP202" i="5" s="1"/>
  <c r="AL261" i="5"/>
  <c r="AO261" i="5" s="1"/>
  <c r="AP261" i="5" s="1"/>
  <c r="AL33" i="5"/>
  <c r="AO33" i="5" s="1"/>
  <c r="AP33" i="5" s="1"/>
  <c r="AL142" i="5"/>
  <c r="AO142" i="5" s="1"/>
  <c r="AP142" i="5" s="1"/>
  <c r="AL270" i="5"/>
  <c r="AO270" i="5" s="1"/>
  <c r="AP270" i="5" s="1"/>
  <c r="AL284" i="5"/>
  <c r="AO284" i="5" s="1"/>
  <c r="AP284" i="5" s="1"/>
  <c r="AL298" i="5"/>
  <c r="AO298" i="5" s="1"/>
  <c r="AP298" i="5" s="1"/>
  <c r="AL76" i="5"/>
  <c r="AO76" i="5" s="1"/>
  <c r="AP76" i="5" s="1"/>
  <c r="AL82" i="5"/>
  <c r="AO82" i="5" s="1"/>
  <c r="AP82" i="5" s="1"/>
  <c r="AL26" i="5"/>
  <c r="AO26" i="5" s="1"/>
  <c r="AP26" i="5" s="1"/>
  <c r="AL452" i="5"/>
  <c r="AO452" i="5" s="1"/>
  <c r="AP452" i="5" s="1"/>
  <c r="AL538" i="5"/>
  <c r="AO538" i="5" s="1"/>
  <c r="AP538" i="5" s="1"/>
  <c r="AL544" i="5"/>
  <c r="AO544" i="5" s="1"/>
  <c r="AP544" i="5" s="1"/>
  <c r="AL159" i="5"/>
  <c r="AO159" i="5" s="1"/>
  <c r="AP159" i="5" s="1"/>
  <c r="AL355" i="5"/>
  <c r="AO355" i="5" s="1"/>
  <c r="AP355" i="5" s="1"/>
  <c r="AL362" i="5"/>
  <c r="AO362" i="5" s="1"/>
  <c r="AP362" i="5" s="1"/>
  <c r="AL9" i="5"/>
  <c r="AO9" i="5" s="1"/>
  <c r="AP9" i="5" s="1"/>
  <c r="AL242" i="5"/>
  <c r="AO242" i="5" s="1"/>
  <c r="AP242" i="5" s="1"/>
  <c r="AL551" i="5"/>
  <c r="AO551" i="5" s="1"/>
  <c r="AP551" i="5" s="1"/>
  <c r="AL74" i="5"/>
  <c r="AO74" i="5" s="1"/>
  <c r="AP74" i="5" s="1"/>
  <c r="AL79" i="5"/>
  <c r="AO79" i="5" s="1"/>
  <c r="AP79" i="5" s="1"/>
  <c r="AL165" i="5"/>
  <c r="AO165" i="5" s="1"/>
  <c r="AP165" i="5" s="1"/>
  <c r="AL352" i="5"/>
  <c r="AO352" i="5" s="1"/>
  <c r="AP352" i="5" s="1"/>
  <c r="AL382" i="5"/>
  <c r="AO382" i="5" s="1"/>
  <c r="AP382" i="5" s="1"/>
  <c r="AL492" i="5"/>
  <c r="AO492" i="5" s="1"/>
  <c r="AP492" i="5" s="1"/>
  <c r="AL39" i="5"/>
  <c r="AO39" i="5" s="1"/>
  <c r="AP39" i="5" s="1"/>
  <c r="AL200" i="5"/>
  <c r="AO200" i="5" s="1"/>
  <c r="AP200" i="5" s="1"/>
  <c r="AL338" i="5"/>
  <c r="AO338" i="5" s="1"/>
  <c r="AP338" i="5" s="1"/>
  <c r="AL417" i="5"/>
  <c r="AO417" i="5" s="1"/>
  <c r="AP417" i="5" s="1"/>
  <c r="AL44" i="5"/>
  <c r="AO44" i="5" s="1"/>
  <c r="AP44" i="5" s="1"/>
  <c r="AL46" i="5"/>
  <c r="AO46" i="5" s="1"/>
  <c r="AP46" i="5" s="1"/>
  <c r="AL240" i="5"/>
  <c r="AO240" i="5" s="1"/>
  <c r="AP240" i="5" s="1"/>
  <c r="AL398" i="5"/>
  <c r="AO398" i="5" s="1"/>
  <c r="AP398" i="5" s="1"/>
  <c r="AL524" i="5"/>
  <c r="AO524" i="5" s="1"/>
  <c r="AP524" i="5" s="1"/>
  <c r="AL578" i="5"/>
  <c r="AO578" i="5" s="1"/>
  <c r="AP578" i="5" s="1"/>
  <c r="AL359" i="5"/>
  <c r="AO359" i="5" s="1"/>
  <c r="AP359" i="5" s="1"/>
  <c r="AL506" i="5"/>
  <c r="AO506" i="5" s="1"/>
  <c r="AP506" i="5" s="1"/>
  <c r="AL541" i="5"/>
  <c r="AO541" i="5" s="1"/>
  <c r="AP541" i="5" s="1"/>
  <c r="AL562" i="5"/>
  <c r="AO562" i="5" s="1"/>
  <c r="AP562" i="5" s="1"/>
  <c r="AL27" i="5"/>
  <c r="AO27" i="5" s="1"/>
  <c r="AP27" i="5" s="1"/>
  <c r="AL72" i="5"/>
  <c r="AO72" i="5" s="1"/>
  <c r="AP72" i="5" s="1"/>
  <c r="AL179" i="5"/>
  <c r="AO179" i="5" s="1"/>
  <c r="AP179" i="5" s="1"/>
  <c r="AL431" i="5"/>
  <c r="AO431" i="5" s="1"/>
  <c r="AP431" i="5" s="1"/>
  <c r="AL11" i="5"/>
  <c r="AO11" i="5" s="1"/>
  <c r="AP11" i="5" s="1"/>
  <c r="AL67" i="5"/>
  <c r="AO67" i="5" s="1"/>
  <c r="AP67" i="5" s="1"/>
  <c r="AL249" i="5"/>
  <c r="AO249" i="5" s="1"/>
  <c r="AP249" i="5" s="1"/>
  <c r="AL90" i="5"/>
  <c r="AO90" i="5" s="1"/>
  <c r="AP90" i="5" s="1"/>
  <c r="AL95" i="5"/>
  <c r="AO95" i="5" s="1"/>
  <c r="AP95" i="5" s="1"/>
  <c r="AL123" i="5"/>
  <c r="AO123" i="5" s="1"/>
  <c r="AP123" i="5" s="1"/>
  <c r="AL131" i="5"/>
  <c r="AO131" i="5" s="1"/>
  <c r="AP131" i="5" s="1"/>
  <c r="AL174" i="5"/>
  <c r="AO174" i="5" s="1"/>
  <c r="AP174" i="5" s="1"/>
  <c r="AL198" i="5"/>
  <c r="AO198" i="5" s="1"/>
  <c r="AP198" i="5" s="1"/>
  <c r="AL394" i="5"/>
  <c r="AO394" i="5" s="1"/>
  <c r="AP394" i="5" s="1"/>
  <c r="AL527" i="5"/>
  <c r="AO527" i="5" s="1"/>
  <c r="AP527" i="5" s="1"/>
  <c r="AL530" i="5"/>
  <c r="AO530" i="5" s="1"/>
  <c r="AP530" i="5" s="1"/>
  <c r="AL579" i="5"/>
  <c r="AO579" i="5" s="1"/>
  <c r="AP579" i="5" s="1"/>
  <c r="AL32" i="5"/>
  <c r="AO32" i="5" s="1"/>
  <c r="AP32" i="5" s="1"/>
  <c r="AL459" i="5"/>
  <c r="AO459" i="5" s="1"/>
  <c r="AP459" i="5" s="1"/>
  <c r="AL565" i="5"/>
  <c r="AO565" i="5" s="1"/>
  <c r="AP565" i="5" s="1"/>
  <c r="AL193" i="5"/>
  <c r="AO193" i="5" s="1"/>
  <c r="AP193" i="5" s="1"/>
  <c r="AL404" i="5"/>
  <c r="AO404" i="5" s="1"/>
  <c r="AP404" i="5" s="1"/>
  <c r="AL399" i="5"/>
  <c r="AO399" i="5" s="1"/>
  <c r="AP399" i="5" s="1"/>
  <c r="AL413" i="5"/>
  <c r="AO413" i="5" s="1"/>
  <c r="AP413" i="5" s="1"/>
  <c r="AL434" i="5"/>
  <c r="AO434" i="5" s="1"/>
  <c r="AP434" i="5" s="1"/>
  <c r="AL448" i="5"/>
  <c r="AO448" i="5" s="1"/>
  <c r="AP448" i="5" s="1"/>
  <c r="AL469" i="5"/>
  <c r="AO469" i="5" s="1"/>
  <c r="AP469" i="5" s="1"/>
  <c r="AL483" i="5"/>
  <c r="AO483" i="5" s="1"/>
  <c r="AP483" i="5" s="1"/>
  <c r="AL504" i="5"/>
  <c r="AO504" i="5" s="1"/>
  <c r="AP504" i="5" s="1"/>
  <c r="AL546" i="5"/>
  <c r="AO546" i="5" s="1"/>
  <c r="AP546" i="5" s="1"/>
  <c r="AL553" i="5"/>
  <c r="AO553" i="5" s="1"/>
  <c r="AP553" i="5" s="1"/>
  <c r="AL588" i="5"/>
  <c r="AO588" i="5" s="1"/>
  <c r="AP588" i="5" s="1"/>
  <c r="AL61" i="5"/>
  <c r="AO61" i="5" s="1"/>
  <c r="AP61" i="5" s="1"/>
  <c r="AL327" i="5"/>
  <c r="AO327" i="5" s="1"/>
  <c r="AP327" i="5" s="1"/>
  <c r="AL450" i="5"/>
  <c r="AO450" i="5" s="1"/>
  <c r="AP450" i="5" s="1"/>
  <c r="AL107" i="5"/>
  <c r="AO107" i="5" s="1"/>
  <c r="AP107" i="5" s="1"/>
  <c r="AL138" i="5"/>
  <c r="AO138" i="5" s="1"/>
  <c r="AP138" i="5" s="1"/>
  <c r="AL145" i="5"/>
  <c r="AO145" i="5" s="1"/>
  <c r="AP145" i="5" s="1"/>
  <c r="AL16" i="5"/>
  <c r="AO16" i="5" s="1"/>
  <c r="AP16" i="5" s="1"/>
  <c r="AL30" i="5"/>
  <c r="AO30" i="5" s="1"/>
  <c r="AP30" i="5" s="1"/>
  <c r="AL51" i="5"/>
  <c r="AO51" i="5" s="1"/>
  <c r="AP51" i="5" s="1"/>
  <c r="AL58" i="5"/>
  <c r="AO58" i="5" s="1"/>
  <c r="AP58" i="5" s="1"/>
  <c r="AL282" i="5"/>
  <c r="AO282" i="5" s="1"/>
  <c r="AP282" i="5" s="1"/>
  <c r="AL345" i="5"/>
  <c r="AO345" i="5" s="1"/>
  <c r="AP345" i="5" s="1"/>
  <c r="AL380" i="5"/>
  <c r="AO380" i="5" s="1"/>
  <c r="AP380" i="5" s="1"/>
  <c r="AL163" i="5"/>
  <c r="AO163" i="5" s="1"/>
  <c r="AP163" i="5" s="1"/>
  <c r="AL219" i="5"/>
  <c r="AO219" i="5" s="1"/>
  <c r="AP219" i="5" s="1"/>
  <c r="AL285" i="5"/>
  <c r="AO285" i="5" s="1"/>
  <c r="AP285" i="5" s="1"/>
  <c r="AL467" i="5"/>
  <c r="AO467" i="5" s="1"/>
  <c r="AP467" i="5" s="1"/>
  <c r="AL20" i="5"/>
  <c r="AO20" i="5" s="1"/>
  <c r="AP20" i="5" s="1"/>
  <c r="AL214" i="5"/>
  <c r="AO214" i="5" s="1"/>
  <c r="AP214" i="5" s="1"/>
  <c r="AL233" i="5"/>
  <c r="AO233" i="5" s="1"/>
  <c r="AP233" i="5" s="1"/>
  <c r="AL263" i="5"/>
  <c r="AO263" i="5" s="1"/>
  <c r="AP263" i="5" s="1"/>
  <c r="AL317" i="5"/>
  <c r="AO317" i="5" s="1"/>
  <c r="AP317" i="5" s="1"/>
  <c r="AL369" i="5"/>
  <c r="AO369" i="5" s="1"/>
  <c r="AP369" i="5" s="1"/>
  <c r="AL426" i="5"/>
  <c r="AO426" i="5" s="1"/>
  <c r="AP426" i="5" s="1"/>
  <c r="AL569" i="5"/>
  <c r="AO569" i="5" s="1"/>
  <c r="AP569" i="5" s="1"/>
  <c r="AL499" i="5"/>
  <c r="AO499" i="5" s="1"/>
  <c r="AP499" i="5" s="1"/>
  <c r="AL201" i="5"/>
  <c r="AO201" i="5" s="1"/>
  <c r="AP201" i="5" s="1"/>
  <c r="AL306" i="5"/>
  <c r="AO306" i="5" s="1"/>
  <c r="AP306" i="5" s="1"/>
  <c r="AL502" i="5"/>
  <c r="AO502" i="5" s="1"/>
  <c r="AP502" i="5" s="1"/>
  <c r="AL572" i="5"/>
  <c r="AO572" i="5" s="1"/>
  <c r="AP572" i="5" s="1"/>
  <c r="AL93" i="5"/>
  <c r="AO93" i="5" s="1"/>
  <c r="AP93" i="5" s="1"/>
  <c r="AL205" i="5"/>
  <c r="AO205" i="5" s="1"/>
  <c r="AP205" i="5" s="1"/>
  <c r="AL418" i="5"/>
  <c r="AO418" i="5" s="1"/>
  <c r="AP418" i="5" s="1"/>
  <c r="AL489" i="5"/>
  <c r="AO489" i="5" s="1"/>
  <c r="AP489" i="5" s="1"/>
  <c r="AL529" i="5"/>
  <c r="AO529" i="5" s="1"/>
  <c r="AP529" i="5" s="1"/>
  <c r="AL96" i="5"/>
  <c r="AO96" i="5" s="1"/>
  <c r="AP96" i="5" s="1"/>
  <c r="AL117" i="5"/>
  <c r="AO117" i="5" s="1"/>
  <c r="AP117" i="5" s="1"/>
  <c r="AL166" i="5"/>
  <c r="AO166" i="5" s="1"/>
  <c r="AP166" i="5" s="1"/>
  <c r="AL215" i="5"/>
  <c r="AO215" i="5" s="1"/>
  <c r="AP215" i="5" s="1"/>
  <c r="AL222" i="5"/>
  <c r="AO222" i="5" s="1"/>
  <c r="AP222" i="5" s="1"/>
  <c r="AL320" i="5"/>
  <c r="AO320" i="5" s="1"/>
  <c r="AP320" i="5" s="1"/>
  <c r="AL348" i="5"/>
  <c r="AO348" i="5" s="1"/>
  <c r="AP348" i="5" s="1"/>
  <c r="AL383" i="5"/>
  <c r="AO383" i="5" s="1"/>
  <c r="AP383" i="5" s="1"/>
  <c r="AL390" i="5"/>
  <c r="AO390" i="5" s="1"/>
  <c r="AP390" i="5" s="1"/>
  <c r="AL425" i="5"/>
  <c r="AO425" i="5" s="1"/>
  <c r="AP425" i="5" s="1"/>
  <c r="AL432" i="5"/>
  <c r="AO432" i="5" s="1"/>
  <c r="AP432" i="5" s="1"/>
  <c r="AL439" i="5"/>
  <c r="AO439" i="5" s="1"/>
  <c r="AP439" i="5" s="1"/>
  <c r="AL453" i="5"/>
  <c r="AO453" i="5" s="1"/>
  <c r="AP453" i="5" s="1"/>
  <c r="AL460" i="5"/>
  <c r="AO460" i="5" s="1"/>
  <c r="AP460" i="5" s="1"/>
  <c r="AL474" i="5"/>
  <c r="AO474" i="5" s="1"/>
  <c r="AP474" i="5" s="1"/>
  <c r="AL481" i="5"/>
  <c r="AO481" i="5" s="1"/>
  <c r="AP481" i="5" s="1"/>
  <c r="AL495" i="5"/>
  <c r="AO495" i="5" s="1"/>
  <c r="AP495" i="5" s="1"/>
  <c r="AL250" i="5"/>
  <c r="AO250" i="5" s="1"/>
  <c r="AP250" i="5" s="1"/>
  <c r="AL366" i="5"/>
  <c r="AO366" i="5" s="1"/>
  <c r="AP366" i="5" s="1"/>
  <c r="AL408" i="5"/>
  <c r="AO408" i="5" s="1"/>
  <c r="AP408" i="5" s="1"/>
  <c r="AL478" i="5"/>
  <c r="AO478" i="5" s="1"/>
  <c r="AP478" i="5" s="1"/>
  <c r="AL291" i="5"/>
  <c r="AO291" i="5" s="1"/>
  <c r="AP291" i="5" s="1"/>
  <c r="AL487" i="5"/>
  <c r="AO487" i="5" s="1"/>
  <c r="AP487" i="5" s="1"/>
  <c r="AL86" i="5"/>
  <c r="AO86" i="5" s="1"/>
  <c r="AP86" i="5" s="1"/>
  <c r="AL114" i="5"/>
  <c r="AO114" i="5" s="1"/>
  <c r="AP114" i="5" s="1"/>
  <c r="AL128" i="5"/>
  <c r="AO128" i="5" s="1"/>
  <c r="AP128" i="5" s="1"/>
  <c r="AL135" i="5"/>
  <c r="AO135" i="5" s="1"/>
  <c r="AP135" i="5" s="1"/>
  <c r="AL170" i="5"/>
  <c r="AO170" i="5" s="1"/>
  <c r="AP170" i="5" s="1"/>
  <c r="AL177" i="5"/>
  <c r="AO177" i="5" s="1"/>
  <c r="AP177" i="5" s="1"/>
  <c r="AL184" i="5"/>
  <c r="AO184" i="5" s="1"/>
  <c r="AP184" i="5" s="1"/>
  <c r="AL226" i="5"/>
  <c r="AO226" i="5" s="1"/>
  <c r="AP226" i="5" s="1"/>
  <c r="AL254" i="5"/>
  <c r="AO254" i="5" s="1"/>
  <c r="AP254" i="5" s="1"/>
  <c r="AL268" i="5"/>
  <c r="AO268" i="5" s="1"/>
  <c r="AP268" i="5" s="1"/>
  <c r="AL275" i="5"/>
  <c r="AO275" i="5" s="1"/>
  <c r="AP275" i="5" s="1"/>
  <c r="AL289" i="5"/>
  <c r="AO289" i="5" s="1"/>
  <c r="AP289" i="5" s="1"/>
  <c r="AL296" i="5"/>
  <c r="AO296" i="5" s="1"/>
  <c r="AP296" i="5" s="1"/>
  <c r="AL303" i="5"/>
  <c r="AO303" i="5" s="1"/>
  <c r="AP303" i="5" s="1"/>
  <c r="AL324" i="5"/>
  <c r="AO324" i="5" s="1"/>
  <c r="AP324" i="5" s="1"/>
  <c r="AL331" i="5"/>
  <c r="AO331" i="5" s="1"/>
  <c r="AP331" i="5" s="1"/>
  <c r="AL373" i="5"/>
  <c r="AO373" i="5" s="1"/>
  <c r="AP373" i="5" s="1"/>
  <c r="AL401" i="5"/>
  <c r="AO401" i="5" s="1"/>
  <c r="AP401" i="5" s="1"/>
  <c r="AL422" i="5"/>
  <c r="AO422" i="5" s="1"/>
  <c r="AP422" i="5" s="1"/>
  <c r="AL429" i="5"/>
  <c r="AO429" i="5" s="1"/>
  <c r="AP429" i="5" s="1"/>
  <c r="AL436" i="5"/>
  <c r="AO436" i="5" s="1"/>
  <c r="AP436" i="5" s="1"/>
  <c r="AL443" i="5"/>
  <c r="AO443" i="5" s="1"/>
  <c r="AP443" i="5" s="1"/>
  <c r="AL464" i="5"/>
  <c r="AO464" i="5" s="1"/>
  <c r="AP464" i="5" s="1"/>
  <c r="AL471" i="5"/>
  <c r="AO471" i="5" s="1"/>
  <c r="AP471" i="5" s="1"/>
  <c r="AL485" i="5"/>
  <c r="AO485" i="5" s="1"/>
  <c r="AP485" i="5" s="1"/>
  <c r="AL513" i="5"/>
  <c r="AO513" i="5" s="1"/>
  <c r="AP513" i="5" s="1"/>
  <c r="AL520" i="5"/>
  <c r="AO520" i="5" s="1"/>
  <c r="AP520" i="5" s="1"/>
  <c r="AL548" i="5"/>
  <c r="AO548" i="5" s="1"/>
  <c r="AP548" i="5" s="1"/>
  <c r="AL555" i="5"/>
  <c r="AO555" i="5" s="1"/>
  <c r="AP555" i="5" s="1"/>
  <c r="AL576" i="5"/>
  <c r="AO576" i="5" s="1"/>
  <c r="AP576" i="5" s="1"/>
  <c r="AL583" i="5"/>
  <c r="AO583" i="5" s="1"/>
  <c r="AP583" i="5" s="1"/>
  <c r="AL590" i="5"/>
  <c r="AO590" i="5" s="1"/>
  <c r="AP590" i="5" s="1"/>
  <c r="AL597" i="5"/>
  <c r="AO597" i="5" s="1"/>
  <c r="AP597" i="5" s="1"/>
  <c r="AL271" i="5"/>
  <c r="AO271" i="5" s="1"/>
  <c r="AP271" i="5" s="1"/>
  <c r="AL558" i="5"/>
  <c r="AO558" i="5" s="1"/>
  <c r="AP558" i="5" s="1"/>
  <c r="AL593" i="5"/>
  <c r="AO593" i="5" s="1"/>
  <c r="AP593" i="5" s="1"/>
  <c r="AL4" i="5"/>
  <c r="AO4" i="5" s="1"/>
  <c r="AP4" i="5" s="1"/>
  <c r="AL53" i="5"/>
  <c r="AO53" i="5" s="1"/>
  <c r="AP53" i="5" s="1"/>
  <c r="AL60" i="5"/>
  <c r="AO60" i="5" s="1"/>
  <c r="AP60" i="5" s="1"/>
  <c r="AL88" i="5"/>
  <c r="AO88" i="5" s="1"/>
  <c r="AP88" i="5" s="1"/>
  <c r="AL116" i="5"/>
  <c r="AO116" i="5" s="1"/>
  <c r="AP116" i="5" s="1"/>
  <c r="AL137" i="5"/>
  <c r="AO137" i="5" s="1"/>
  <c r="AP137" i="5" s="1"/>
  <c r="AL158" i="5"/>
  <c r="AO158" i="5" s="1"/>
  <c r="AP158" i="5" s="1"/>
  <c r="AL221" i="5"/>
  <c r="AO221" i="5" s="1"/>
  <c r="AP221" i="5" s="1"/>
  <c r="AL256" i="5"/>
  <c r="AO256" i="5" s="1"/>
  <c r="AP256" i="5" s="1"/>
  <c r="AL12" i="5"/>
  <c r="AO12" i="5" s="1"/>
  <c r="AP12" i="5" s="1"/>
  <c r="AL571" i="5"/>
  <c r="AO571" i="5" s="1"/>
  <c r="AP571" i="5" s="1"/>
  <c r="AL69" i="5"/>
  <c r="AO69" i="5" s="1"/>
  <c r="AP69" i="5" s="1"/>
  <c r="AL110" i="5"/>
  <c r="AO110" i="5" s="1"/>
  <c r="AP110" i="5" s="1"/>
  <c r="AL152" i="5"/>
  <c r="AO152" i="5" s="1"/>
  <c r="AP152" i="5" s="1"/>
  <c r="AL543" i="5"/>
  <c r="AO543" i="5" s="1"/>
  <c r="AP543" i="5" s="1"/>
  <c r="AL488" i="5"/>
  <c r="AO488" i="5" s="1"/>
  <c r="AP488" i="5" s="1"/>
  <c r="AL103" i="5"/>
  <c r="AO103" i="5" s="1"/>
  <c r="AP103" i="5" s="1"/>
  <c r="AL172" i="5"/>
  <c r="AO172" i="5" s="1"/>
  <c r="AP172" i="5" s="1"/>
  <c r="AL235" i="5"/>
  <c r="AO235" i="5" s="1"/>
  <c r="AP235" i="5" s="1"/>
  <c r="AL277" i="5"/>
  <c r="AO277" i="5" s="1"/>
  <c r="AP277" i="5" s="1"/>
  <c r="AL305" i="5"/>
  <c r="AO305" i="5" s="1"/>
  <c r="AP305" i="5" s="1"/>
  <c r="AL319" i="5"/>
  <c r="AO319" i="5" s="1"/>
  <c r="AP319" i="5" s="1"/>
  <c r="AL333" i="5"/>
  <c r="AO333" i="5" s="1"/>
  <c r="AP333" i="5" s="1"/>
  <c r="AL340" i="5"/>
  <c r="AO340" i="5" s="1"/>
  <c r="AP340" i="5" s="1"/>
  <c r="AL347" i="5"/>
  <c r="AO347" i="5" s="1"/>
  <c r="AP347" i="5" s="1"/>
  <c r="AL370" i="5"/>
  <c r="AO370" i="5" s="1"/>
  <c r="AP370" i="5" s="1"/>
  <c r="AL173" i="5"/>
  <c r="AO173" i="5" s="1"/>
  <c r="AP173" i="5" s="1"/>
  <c r="AL550" i="5"/>
  <c r="AO550" i="5" s="1"/>
  <c r="AP550" i="5" s="1"/>
  <c r="AL48" i="5"/>
  <c r="AO48" i="5" s="1"/>
  <c r="AP48" i="5" s="1"/>
  <c r="AL403" i="5"/>
  <c r="AO403" i="5" s="1"/>
  <c r="AP403" i="5" s="1"/>
  <c r="AL482" i="5"/>
  <c r="AO482" i="5" s="1"/>
  <c r="AP482" i="5" s="1"/>
  <c r="AL118" i="5"/>
  <c r="AO118" i="5" s="1"/>
  <c r="AP118" i="5" s="1"/>
  <c r="AL536" i="5"/>
  <c r="AO536" i="5" s="1"/>
  <c r="AP536" i="5" s="1"/>
  <c r="AL5" i="5"/>
  <c r="AO5" i="5" s="1"/>
  <c r="AP5" i="5" s="1"/>
  <c r="AL54" i="5"/>
  <c r="AO54" i="5" s="1"/>
  <c r="AP54" i="5" s="1"/>
  <c r="AL13" i="5"/>
  <c r="AO13" i="5" s="1"/>
  <c r="AP13" i="5" s="1"/>
  <c r="AL62" i="5"/>
  <c r="AO62" i="5" s="1"/>
  <c r="AP62" i="5" s="1"/>
  <c r="AL89" i="5"/>
  <c r="AO89" i="5" s="1"/>
  <c r="AP89" i="5" s="1"/>
  <c r="AL599" i="5"/>
  <c r="AO599" i="5" s="1"/>
  <c r="AP599" i="5" s="1"/>
  <c r="AL466" i="5"/>
  <c r="AO466" i="5" s="1"/>
  <c r="AP466" i="5" s="1"/>
  <c r="AL517" i="5"/>
  <c r="AO517" i="5" s="1"/>
  <c r="AP517" i="5" s="1"/>
  <c r="AL586" i="5"/>
  <c r="AO586" i="5" s="1"/>
  <c r="AP586" i="5" s="1"/>
  <c r="AL594" i="5"/>
  <c r="AO594" i="5" s="1"/>
  <c r="AP594" i="5" s="1"/>
  <c r="AL146" i="5"/>
  <c r="AO146" i="5" s="1"/>
  <c r="AP146" i="5" s="1"/>
  <c r="AL194" i="5"/>
  <c r="AO194" i="5" s="1"/>
  <c r="AP194" i="5" s="1"/>
  <c r="AL258" i="5"/>
  <c r="AO258" i="5" s="1"/>
  <c r="AP258" i="5" s="1"/>
  <c r="AL473" i="5"/>
  <c r="AO473" i="5" s="1"/>
  <c r="AP473" i="5" s="1"/>
  <c r="AL531" i="5"/>
  <c r="AO531" i="5" s="1"/>
  <c r="AP531" i="5" s="1"/>
  <c r="AL522" i="5"/>
  <c r="AO522" i="5" s="1"/>
  <c r="AP522" i="5" s="1"/>
  <c r="AL496" i="5"/>
  <c r="AO496" i="5" s="1"/>
  <c r="AP496" i="5" s="1"/>
  <c r="AL314" i="5"/>
  <c r="AO314" i="5" s="1"/>
  <c r="AP314" i="5" s="1"/>
  <c r="AL516" i="5"/>
  <c r="AO516" i="5" s="1"/>
  <c r="AP516" i="5" s="1"/>
  <c r="AL545" i="5"/>
  <c r="AO545" i="5" s="1"/>
  <c r="AP545" i="5" s="1"/>
  <c r="AL503" i="5"/>
  <c r="AO503" i="5" s="1"/>
  <c r="AP503" i="5" s="1"/>
  <c r="AL523" i="5"/>
  <c r="AO523" i="5" s="1"/>
  <c r="AP523" i="5" s="1"/>
  <c r="AL480" i="5"/>
  <c r="AO480" i="5" s="1"/>
  <c r="AP480" i="5" s="1"/>
  <c r="AL508" i="5"/>
  <c r="AO508" i="5" s="1"/>
  <c r="AP508" i="5" s="1"/>
  <c r="AL564" i="5"/>
  <c r="AO564" i="5" s="1"/>
  <c r="AP564" i="5" s="1"/>
  <c r="AL592" i="5"/>
  <c r="AO592" i="5" s="1"/>
  <c r="AP592" i="5" s="1"/>
  <c r="AL361" i="5"/>
  <c r="AO361" i="5" s="1"/>
  <c r="AP361" i="5" s="1"/>
  <c r="AL368" i="5"/>
  <c r="AO368" i="5" s="1"/>
  <c r="AP368" i="5" s="1"/>
  <c r="AL375" i="5"/>
  <c r="AO375" i="5" s="1"/>
  <c r="AP375" i="5" s="1"/>
  <c r="AL396" i="5"/>
  <c r="AO396" i="5" s="1"/>
  <c r="AP396" i="5" s="1"/>
  <c r="AL410" i="5"/>
  <c r="AO410" i="5" s="1"/>
  <c r="AP410" i="5" s="1"/>
  <c r="AL424" i="5"/>
  <c r="AO424" i="5" s="1"/>
  <c r="AP424" i="5" s="1"/>
  <c r="AL438" i="5"/>
  <c r="AO438" i="5" s="1"/>
  <c r="AP438" i="5" s="1"/>
  <c r="AL445" i="5"/>
  <c r="AO445" i="5" s="1"/>
  <c r="AP445" i="5" s="1"/>
  <c r="AL585" i="5"/>
  <c r="AO585" i="5" s="1"/>
  <c r="AP585" i="5" s="1"/>
  <c r="AL229" i="5"/>
  <c r="AO229" i="5" s="1"/>
  <c r="AP229" i="5" s="1"/>
  <c r="AL264" i="5"/>
  <c r="AO264" i="5" s="1"/>
  <c r="AP264" i="5" s="1"/>
  <c r="AL299" i="5"/>
  <c r="AO299" i="5" s="1"/>
  <c r="AP299" i="5" s="1"/>
  <c r="AL334" i="5"/>
  <c r="AO334" i="5" s="1"/>
  <c r="AP334" i="5" s="1"/>
  <c r="AL341" i="5"/>
  <c r="AO341" i="5" s="1"/>
  <c r="AP341" i="5" s="1"/>
  <c r="AL376" i="5"/>
  <c r="AO376" i="5" s="1"/>
  <c r="AP376" i="5" s="1"/>
  <c r="AL411" i="5"/>
  <c r="AO411" i="5" s="1"/>
  <c r="AP411" i="5" s="1"/>
  <c r="AL446" i="5"/>
  <c r="AO446" i="5" s="1"/>
  <c r="AP446" i="5" s="1"/>
  <c r="AL552" i="5"/>
  <c r="AO552" i="5" s="1"/>
  <c r="AP552" i="5" s="1"/>
  <c r="AL559" i="5"/>
  <c r="AO559" i="5" s="1"/>
  <c r="AP559" i="5" s="1"/>
  <c r="AL573" i="5"/>
  <c r="AO573" i="5" s="1"/>
  <c r="AP573" i="5" s="1"/>
  <c r="AL580" i="5"/>
  <c r="AO580" i="5" s="1"/>
  <c r="AP580" i="5" s="1"/>
  <c r="AL587" i="5"/>
  <c r="AO587" i="5" s="1"/>
  <c r="AP587" i="5" s="1"/>
  <c r="AL601" i="5"/>
  <c r="AO601" i="5" s="1"/>
  <c r="AP601" i="5" s="1"/>
  <c r="AL97" i="5"/>
  <c r="AO97" i="5" s="1"/>
  <c r="AP97" i="5" s="1"/>
  <c r="AL104" i="5"/>
  <c r="AO104" i="5" s="1"/>
  <c r="AP104" i="5" s="1"/>
  <c r="AL111" i="5"/>
  <c r="AO111" i="5" s="1"/>
  <c r="AP111" i="5" s="1"/>
  <c r="AL125" i="5"/>
  <c r="AO125" i="5" s="1"/>
  <c r="AP125" i="5" s="1"/>
  <c r="AL132" i="5"/>
  <c r="AO132" i="5" s="1"/>
  <c r="AP132" i="5" s="1"/>
  <c r="AL139" i="5"/>
  <c r="AO139" i="5" s="1"/>
  <c r="AP139" i="5" s="1"/>
  <c r="AL153" i="5"/>
  <c r="AO153" i="5" s="1"/>
  <c r="AP153" i="5" s="1"/>
  <c r="AL160" i="5"/>
  <c r="AO160" i="5" s="1"/>
  <c r="AP160" i="5" s="1"/>
  <c r="AL167" i="5"/>
  <c r="AO167" i="5" s="1"/>
  <c r="AP167" i="5" s="1"/>
  <c r="AL181" i="5"/>
  <c r="AO181" i="5" s="1"/>
  <c r="AP181" i="5" s="1"/>
  <c r="AL188" i="5"/>
  <c r="AO188" i="5" s="1"/>
  <c r="AP188" i="5" s="1"/>
  <c r="AL195" i="5"/>
  <c r="AO195" i="5" s="1"/>
  <c r="AP195" i="5" s="1"/>
  <c r="AL209" i="5"/>
  <c r="AO209" i="5" s="1"/>
  <c r="AP209" i="5" s="1"/>
  <c r="AL216" i="5"/>
  <c r="AO216" i="5" s="1"/>
  <c r="AP216" i="5" s="1"/>
  <c r="AL223" i="5"/>
  <c r="AO223" i="5" s="1"/>
  <c r="AP223" i="5" s="1"/>
  <c r="AL230" i="5"/>
  <c r="AO230" i="5" s="1"/>
  <c r="AP230" i="5" s="1"/>
  <c r="AL237" i="5"/>
  <c r="AO237" i="5" s="1"/>
  <c r="AP237" i="5" s="1"/>
  <c r="AL244" i="5"/>
  <c r="AO244" i="5" s="1"/>
  <c r="AP244" i="5" s="1"/>
  <c r="AL251" i="5"/>
  <c r="AO251" i="5" s="1"/>
  <c r="AP251" i="5" s="1"/>
  <c r="AL265" i="5"/>
  <c r="AO265" i="5" s="1"/>
  <c r="AP265" i="5" s="1"/>
  <c r="AL272" i="5"/>
  <c r="AO272" i="5" s="1"/>
  <c r="AP272" i="5" s="1"/>
  <c r="AL279" i="5"/>
  <c r="AO279" i="5" s="1"/>
  <c r="AP279" i="5" s="1"/>
  <c r="AL293" i="5"/>
  <c r="AO293" i="5" s="1"/>
  <c r="AP293" i="5" s="1"/>
  <c r="AL300" i="5"/>
  <c r="AO300" i="5" s="1"/>
  <c r="AP300" i="5" s="1"/>
  <c r="AL307" i="5"/>
  <c r="AO307" i="5" s="1"/>
  <c r="AP307" i="5" s="1"/>
  <c r="AL321" i="5"/>
  <c r="AO321" i="5" s="1"/>
  <c r="AP321" i="5" s="1"/>
  <c r="AL328" i="5"/>
  <c r="AO328" i="5" s="1"/>
  <c r="AP328" i="5" s="1"/>
  <c r="AL335" i="5"/>
  <c r="AO335" i="5" s="1"/>
  <c r="AP335" i="5" s="1"/>
  <c r="AL342" i="5"/>
  <c r="AO342" i="5" s="1"/>
  <c r="AP342" i="5" s="1"/>
  <c r="AL349" i="5"/>
  <c r="AO349" i="5" s="1"/>
  <c r="AP349" i="5" s="1"/>
  <c r="AL356" i="5"/>
  <c r="AO356" i="5" s="1"/>
  <c r="AP356" i="5" s="1"/>
  <c r="AL363" i="5"/>
  <c r="AO363" i="5" s="1"/>
  <c r="AP363" i="5" s="1"/>
  <c r="AL377" i="5"/>
  <c r="AO377" i="5" s="1"/>
  <c r="AP377" i="5" s="1"/>
  <c r="AL384" i="5"/>
  <c r="AO384" i="5" s="1"/>
  <c r="AP384" i="5" s="1"/>
  <c r="AL391" i="5"/>
  <c r="AO391" i="5" s="1"/>
  <c r="AP391" i="5" s="1"/>
  <c r="AL405" i="5"/>
  <c r="AO405" i="5" s="1"/>
  <c r="AP405" i="5" s="1"/>
  <c r="AL412" i="5"/>
  <c r="AO412" i="5" s="1"/>
  <c r="AP412" i="5" s="1"/>
  <c r="AL419" i="5"/>
  <c r="AO419" i="5" s="1"/>
  <c r="AP419" i="5" s="1"/>
  <c r="AL433" i="5"/>
  <c r="AO433" i="5" s="1"/>
  <c r="AP433" i="5" s="1"/>
  <c r="AL440" i="5"/>
  <c r="AO440" i="5" s="1"/>
  <c r="AP440" i="5" s="1"/>
  <c r="AL447" i="5"/>
  <c r="AO447" i="5" s="1"/>
  <c r="AP447" i="5" s="1"/>
  <c r="AL461" i="5"/>
  <c r="AO461" i="5" s="1"/>
  <c r="AP461" i="5" s="1"/>
  <c r="AL468" i="5"/>
  <c r="AO468" i="5" s="1"/>
  <c r="AP468" i="5" s="1"/>
  <c r="AL475" i="5"/>
  <c r="AO475" i="5" s="1"/>
  <c r="AP475" i="5" s="1"/>
  <c r="Q589" i="2"/>
  <c r="P589" i="2"/>
  <c r="O589" i="2"/>
  <c r="N589" i="2"/>
  <c r="M589" i="2"/>
  <c r="L589" i="2"/>
  <c r="K589" i="2"/>
  <c r="J589" i="2"/>
  <c r="I589" i="2"/>
  <c r="H589" i="2"/>
  <c r="G589" i="2"/>
  <c r="F589" i="2"/>
  <c r="E589" i="2"/>
  <c r="D589" i="2"/>
  <c r="C589" i="2"/>
  <c r="Q588" i="2"/>
  <c r="P588" i="2"/>
  <c r="O588" i="2"/>
  <c r="N588" i="2"/>
  <c r="M588" i="2"/>
  <c r="L588" i="2"/>
  <c r="K588" i="2"/>
  <c r="J588" i="2"/>
  <c r="I588" i="2"/>
  <c r="H588" i="2"/>
  <c r="G588" i="2"/>
  <c r="F588" i="2"/>
  <c r="E588" i="2"/>
  <c r="D588" i="2"/>
  <c r="C588" i="2"/>
  <c r="Q587" i="2"/>
  <c r="P587" i="2"/>
  <c r="O587" i="2"/>
  <c r="N587" i="2"/>
  <c r="M587" i="2"/>
  <c r="L587" i="2"/>
  <c r="K587" i="2"/>
  <c r="J587" i="2"/>
  <c r="I587" i="2"/>
  <c r="H587" i="2"/>
  <c r="G587" i="2"/>
  <c r="F587" i="2"/>
  <c r="E587" i="2"/>
  <c r="D587" i="2"/>
  <c r="C587" i="2"/>
  <c r="Q586" i="2"/>
  <c r="P586" i="2"/>
  <c r="O586" i="2"/>
  <c r="N586" i="2"/>
  <c r="M586" i="2"/>
  <c r="L586" i="2"/>
  <c r="K586" i="2"/>
  <c r="J586" i="2"/>
  <c r="I586" i="2"/>
  <c r="H586" i="2"/>
  <c r="G586" i="2"/>
  <c r="F586" i="2"/>
  <c r="E586" i="2"/>
  <c r="D586" i="2"/>
  <c r="C586" i="2"/>
  <c r="Q585" i="2"/>
  <c r="P585" i="2"/>
  <c r="O585" i="2"/>
  <c r="N585" i="2"/>
  <c r="M585" i="2"/>
  <c r="L585" i="2"/>
  <c r="K585" i="2"/>
  <c r="J585" i="2"/>
  <c r="I585" i="2"/>
  <c r="H585" i="2"/>
  <c r="G585" i="2"/>
  <c r="F585" i="2"/>
  <c r="E585" i="2"/>
  <c r="D585" i="2"/>
  <c r="C585" i="2"/>
  <c r="Q584" i="2"/>
  <c r="P584" i="2"/>
  <c r="O584" i="2"/>
  <c r="N584" i="2"/>
  <c r="M584" i="2"/>
  <c r="L584" i="2"/>
  <c r="K584" i="2"/>
  <c r="J584" i="2"/>
  <c r="I584" i="2"/>
  <c r="H584" i="2"/>
  <c r="G584" i="2"/>
  <c r="F584" i="2"/>
  <c r="E584" i="2"/>
  <c r="D584" i="2"/>
  <c r="C584" i="2"/>
  <c r="Q583" i="2"/>
  <c r="P583" i="2"/>
  <c r="O583" i="2"/>
  <c r="N583" i="2"/>
  <c r="M583" i="2"/>
  <c r="L583" i="2"/>
  <c r="K583" i="2"/>
  <c r="J583" i="2"/>
  <c r="I583" i="2"/>
  <c r="H583" i="2"/>
  <c r="G583" i="2"/>
  <c r="F583" i="2"/>
  <c r="E583" i="2"/>
  <c r="D583" i="2"/>
  <c r="C583" i="2"/>
  <c r="Q582" i="2"/>
  <c r="P582" i="2"/>
  <c r="O582" i="2"/>
  <c r="N582" i="2"/>
  <c r="M582" i="2"/>
  <c r="L582" i="2"/>
  <c r="K582" i="2"/>
  <c r="J582" i="2"/>
  <c r="I582" i="2"/>
  <c r="H582" i="2"/>
  <c r="G582" i="2"/>
  <c r="F582" i="2"/>
  <c r="E582" i="2"/>
  <c r="D582" i="2"/>
  <c r="C582" i="2"/>
  <c r="Q581" i="2"/>
  <c r="P581" i="2"/>
  <c r="O581" i="2"/>
  <c r="N581" i="2"/>
  <c r="M581" i="2"/>
  <c r="L581" i="2"/>
  <c r="K581" i="2"/>
  <c r="J581" i="2"/>
  <c r="I581" i="2"/>
  <c r="H581" i="2"/>
  <c r="G581" i="2"/>
  <c r="F581" i="2"/>
  <c r="E581" i="2"/>
  <c r="D581" i="2"/>
  <c r="C581" i="2"/>
  <c r="Q580" i="2"/>
  <c r="P580" i="2"/>
  <c r="O580" i="2"/>
  <c r="N580" i="2"/>
  <c r="M580" i="2"/>
  <c r="L580" i="2"/>
  <c r="K580" i="2"/>
  <c r="J580" i="2"/>
  <c r="I580" i="2"/>
  <c r="H580" i="2"/>
  <c r="G580" i="2"/>
  <c r="F580" i="2"/>
  <c r="E580" i="2"/>
  <c r="D580" i="2"/>
  <c r="C580" i="2"/>
  <c r="Q579" i="2"/>
  <c r="P579" i="2"/>
  <c r="O579" i="2"/>
  <c r="N579" i="2"/>
  <c r="M579" i="2"/>
  <c r="L579" i="2"/>
  <c r="K579" i="2"/>
  <c r="J579" i="2"/>
  <c r="I579" i="2"/>
  <c r="H579" i="2"/>
  <c r="G579" i="2"/>
  <c r="F579" i="2"/>
  <c r="E579" i="2"/>
  <c r="D579" i="2"/>
  <c r="C579" i="2"/>
  <c r="Q578" i="2"/>
  <c r="P578" i="2"/>
  <c r="O578" i="2"/>
  <c r="N578" i="2"/>
  <c r="M578" i="2"/>
  <c r="L578" i="2"/>
  <c r="K578" i="2"/>
  <c r="J578" i="2"/>
  <c r="I578" i="2"/>
  <c r="H578" i="2"/>
  <c r="G578" i="2"/>
  <c r="F578" i="2"/>
  <c r="E578" i="2"/>
  <c r="D578" i="2"/>
  <c r="C578" i="2"/>
  <c r="Q577" i="2"/>
  <c r="P577" i="2"/>
  <c r="O577" i="2"/>
  <c r="N577" i="2"/>
  <c r="M577" i="2"/>
  <c r="L577" i="2"/>
  <c r="K577" i="2"/>
  <c r="J577" i="2"/>
  <c r="I577" i="2"/>
  <c r="H577" i="2"/>
  <c r="G577" i="2"/>
  <c r="F577" i="2"/>
  <c r="E577" i="2"/>
  <c r="D577" i="2"/>
  <c r="C577" i="2"/>
  <c r="Q576" i="2"/>
  <c r="P576" i="2"/>
  <c r="O576" i="2"/>
  <c r="N576" i="2"/>
  <c r="M576" i="2"/>
  <c r="L576" i="2"/>
  <c r="K576" i="2"/>
  <c r="J576" i="2"/>
  <c r="I576" i="2"/>
  <c r="H576" i="2"/>
  <c r="G576" i="2"/>
  <c r="F576" i="2"/>
  <c r="E576" i="2"/>
  <c r="D576" i="2"/>
  <c r="C576" i="2"/>
  <c r="Q575" i="2"/>
  <c r="P575" i="2"/>
  <c r="O575" i="2"/>
  <c r="N575" i="2"/>
  <c r="M575" i="2"/>
  <c r="L575" i="2"/>
  <c r="K575" i="2"/>
  <c r="J575" i="2"/>
  <c r="I575" i="2"/>
  <c r="H575" i="2"/>
  <c r="G575" i="2"/>
  <c r="F575" i="2"/>
  <c r="E575" i="2"/>
  <c r="D575" i="2"/>
  <c r="C575" i="2"/>
  <c r="Q574" i="2"/>
  <c r="P574" i="2"/>
  <c r="O574" i="2"/>
  <c r="N574" i="2"/>
  <c r="M574" i="2"/>
  <c r="L574" i="2"/>
  <c r="K574" i="2"/>
  <c r="J574" i="2"/>
  <c r="I574" i="2"/>
  <c r="H574" i="2"/>
  <c r="G574" i="2"/>
  <c r="F574" i="2"/>
  <c r="E574" i="2"/>
  <c r="D574" i="2"/>
  <c r="C574" i="2"/>
  <c r="Q573" i="2"/>
  <c r="P573" i="2"/>
  <c r="O573" i="2"/>
  <c r="N573" i="2"/>
  <c r="M573" i="2"/>
  <c r="L573" i="2"/>
  <c r="K573" i="2"/>
  <c r="J573" i="2"/>
  <c r="I573" i="2"/>
  <c r="H573" i="2"/>
  <c r="G573" i="2"/>
  <c r="F573" i="2"/>
  <c r="E573" i="2"/>
  <c r="D573" i="2"/>
  <c r="C573" i="2"/>
  <c r="Q572" i="2"/>
  <c r="P572" i="2"/>
  <c r="O572" i="2"/>
  <c r="N572" i="2"/>
  <c r="M572" i="2"/>
  <c r="L572" i="2"/>
  <c r="K572" i="2"/>
  <c r="J572" i="2"/>
  <c r="I572" i="2"/>
  <c r="H572" i="2"/>
  <c r="G572" i="2"/>
  <c r="F572" i="2"/>
  <c r="E572" i="2"/>
  <c r="D572" i="2"/>
  <c r="C572" i="2"/>
  <c r="Q571" i="2"/>
  <c r="P571" i="2"/>
  <c r="O571" i="2"/>
  <c r="N571" i="2"/>
  <c r="M571" i="2"/>
  <c r="L571" i="2"/>
  <c r="K571" i="2"/>
  <c r="J571" i="2"/>
  <c r="I571" i="2"/>
  <c r="H571" i="2"/>
  <c r="G571" i="2"/>
  <c r="F571" i="2"/>
  <c r="E571" i="2"/>
  <c r="D571" i="2"/>
  <c r="C571" i="2"/>
  <c r="Q570" i="2"/>
  <c r="P570" i="2"/>
  <c r="O570" i="2"/>
  <c r="N570" i="2"/>
  <c r="M570" i="2"/>
  <c r="L570" i="2"/>
  <c r="K570" i="2"/>
  <c r="J570" i="2"/>
  <c r="I570" i="2"/>
  <c r="H570" i="2"/>
  <c r="G570" i="2"/>
  <c r="F570" i="2"/>
  <c r="E570" i="2"/>
  <c r="D570" i="2"/>
  <c r="C570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E569" i="2"/>
  <c r="D569" i="2"/>
  <c r="C569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E568" i="2"/>
  <c r="D568" i="2"/>
  <c r="C568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E567" i="2"/>
  <c r="D567" i="2"/>
  <c r="C567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E566" i="2"/>
  <c r="D566" i="2"/>
  <c r="C566" i="2"/>
  <c r="Q565" i="2"/>
  <c r="P565" i="2"/>
  <c r="O565" i="2"/>
  <c r="N565" i="2"/>
  <c r="M565" i="2"/>
  <c r="L565" i="2"/>
  <c r="K565" i="2"/>
  <c r="J565" i="2"/>
  <c r="I565" i="2"/>
  <c r="H565" i="2"/>
  <c r="G565" i="2"/>
  <c r="F565" i="2"/>
  <c r="E565" i="2"/>
  <c r="D565" i="2"/>
  <c r="C565" i="2"/>
  <c r="Q564" i="2"/>
  <c r="P564" i="2"/>
  <c r="O564" i="2"/>
  <c r="N564" i="2"/>
  <c r="M564" i="2"/>
  <c r="L564" i="2"/>
  <c r="K564" i="2"/>
  <c r="J564" i="2"/>
  <c r="I564" i="2"/>
  <c r="H564" i="2"/>
  <c r="G564" i="2"/>
  <c r="F564" i="2"/>
  <c r="E564" i="2"/>
  <c r="D564" i="2"/>
  <c r="C564" i="2"/>
  <c r="Q563" i="2"/>
  <c r="P563" i="2"/>
  <c r="O563" i="2"/>
  <c r="N563" i="2"/>
  <c r="M563" i="2"/>
  <c r="L563" i="2"/>
  <c r="K563" i="2"/>
  <c r="J563" i="2"/>
  <c r="I563" i="2"/>
  <c r="H563" i="2"/>
  <c r="G563" i="2"/>
  <c r="F563" i="2"/>
  <c r="E563" i="2"/>
  <c r="D563" i="2"/>
  <c r="C563" i="2"/>
  <c r="Q562" i="2"/>
  <c r="P562" i="2"/>
  <c r="O562" i="2"/>
  <c r="N562" i="2"/>
  <c r="M562" i="2"/>
  <c r="L562" i="2"/>
  <c r="K562" i="2"/>
  <c r="J562" i="2"/>
  <c r="I562" i="2"/>
  <c r="H562" i="2"/>
  <c r="G562" i="2"/>
  <c r="F562" i="2"/>
  <c r="E562" i="2"/>
  <c r="D562" i="2"/>
  <c r="C562" i="2"/>
  <c r="Q561" i="2"/>
  <c r="P561" i="2"/>
  <c r="O561" i="2"/>
  <c r="N561" i="2"/>
  <c r="M561" i="2"/>
  <c r="L561" i="2"/>
  <c r="K561" i="2"/>
  <c r="J561" i="2"/>
  <c r="I561" i="2"/>
  <c r="H561" i="2"/>
  <c r="G561" i="2"/>
  <c r="F561" i="2"/>
  <c r="E561" i="2"/>
  <c r="D561" i="2"/>
  <c r="C561" i="2"/>
  <c r="Q560" i="2"/>
  <c r="P560" i="2"/>
  <c r="O560" i="2"/>
  <c r="N560" i="2"/>
  <c r="M560" i="2"/>
  <c r="L560" i="2"/>
  <c r="K560" i="2"/>
  <c r="J560" i="2"/>
  <c r="I560" i="2"/>
  <c r="H560" i="2"/>
  <c r="G560" i="2"/>
  <c r="F560" i="2"/>
  <c r="E560" i="2"/>
  <c r="D560" i="2"/>
  <c r="C560" i="2"/>
  <c r="Q559" i="2"/>
  <c r="P559" i="2"/>
  <c r="O559" i="2"/>
  <c r="N559" i="2"/>
  <c r="M559" i="2"/>
  <c r="L559" i="2"/>
  <c r="K559" i="2"/>
  <c r="J559" i="2"/>
  <c r="I559" i="2"/>
  <c r="H559" i="2"/>
  <c r="G559" i="2"/>
  <c r="F559" i="2"/>
  <c r="E559" i="2"/>
  <c r="D559" i="2"/>
  <c r="C559" i="2"/>
  <c r="Q558" i="2"/>
  <c r="P558" i="2"/>
  <c r="O558" i="2"/>
  <c r="N558" i="2"/>
  <c r="M558" i="2"/>
  <c r="L558" i="2"/>
  <c r="K558" i="2"/>
  <c r="J558" i="2"/>
  <c r="I558" i="2"/>
  <c r="H558" i="2"/>
  <c r="G558" i="2"/>
  <c r="F558" i="2"/>
  <c r="E558" i="2"/>
  <c r="D558" i="2"/>
  <c r="C558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E557" i="2"/>
  <c r="D557" i="2"/>
  <c r="C557" i="2"/>
  <c r="Q556" i="2"/>
  <c r="P556" i="2"/>
  <c r="O556" i="2"/>
  <c r="N556" i="2"/>
  <c r="M556" i="2"/>
  <c r="L556" i="2"/>
  <c r="K556" i="2"/>
  <c r="J556" i="2"/>
  <c r="I556" i="2"/>
  <c r="H556" i="2"/>
  <c r="G556" i="2"/>
  <c r="F556" i="2"/>
  <c r="E556" i="2"/>
  <c r="D556" i="2"/>
  <c r="C556" i="2"/>
  <c r="Q555" i="2"/>
  <c r="P555" i="2"/>
  <c r="O555" i="2"/>
  <c r="N555" i="2"/>
  <c r="M555" i="2"/>
  <c r="L555" i="2"/>
  <c r="K555" i="2"/>
  <c r="J555" i="2"/>
  <c r="I555" i="2"/>
  <c r="H555" i="2"/>
  <c r="G555" i="2"/>
  <c r="F555" i="2"/>
  <c r="E555" i="2"/>
  <c r="D555" i="2"/>
  <c r="C555" i="2"/>
  <c r="Q554" i="2"/>
  <c r="P554" i="2"/>
  <c r="O554" i="2"/>
  <c r="N554" i="2"/>
  <c r="M554" i="2"/>
  <c r="L554" i="2"/>
  <c r="K554" i="2"/>
  <c r="J554" i="2"/>
  <c r="I554" i="2"/>
  <c r="H554" i="2"/>
  <c r="G554" i="2"/>
  <c r="F554" i="2"/>
  <c r="E554" i="2"/>
  <c r="D554" i="2"/>
  <c r="C554" i="2"/>
  <c r="Q553" i="2"/>
  <c r="P553" i="2"/>
  <c r="O553" i="2"/>
  <c r="N553" i="2"/>
  <c r="M553" i="2"/>
  <c r="L553" i="2"/>
  <c r="K553" i="2"/>
  <c r="J553" i="2"/>
  <c r="I553" i="2"/>
  <c r="H553" i="2"/>
  <c r="G553" i="2"/>
  <c r="F553" i="2"/>
  <c r="E553" i="2"/>
  <c r="D553" i="2"/>
  <c r="C553" i="2"/>
  <c r="Q552" i="2"/>
  <c r="P552" i="2"/>
  <c r="O552" i="2"/>
  <c r="N552" i="2"/>
  <c r="M552" i="2"/>
  <c r="L552" i="2"/>
  <c r="K552" i="2"/>
  <c r="J552" i="2"/>
  <c r="I552" i="2"/>
  <c r="H552" i="2"/>
  <c r="G552" i="2"/>
  <c r="F552" i="2"/>
  <c r="E552" i="2"/>
  <c r="D552" i="2"/>
  <c r="C552" i="2"/>
  <c r="Q551" i="2"/>
  <c r="P551" i="2"/>
  <c r="O551" i="2"/>
  <c r="N551" i="2"/>
  <c r="M551" i="2"/>
  <c r="L551" i="2"/>
  <c r="K551" i="2"/>
  <c r="J551" i="2"/>
  <c r="I551" i="2"/>
  <c r="H551" i="2"/>
  <c r="G551" i="2"/>
  <c r="F551" i="2"/>
  <c r="E551" i="2"/>
  <c r="D551" i="2"/>
  <c r="C551" i="2"/>
  <c r="Q550" i="2"/>
  <c r="P550" i="2"/>
  <c r="O550" i="2"/>
  <c r="N550" i="2"/>
  <c r="M550" i="2"/>
  <c r="L550" i="2"/>
  <c r="K550" i="2"/>
  <c r="J550" i="2"/>
  <c r="I550" i="2"/>
  <c r="H550" i="2"/>
  <c r="G550" i="2"/>
  <c r="F550" i="2"/>
  <c r="E550" i="2"/>
  <c r="D550" i="2"/>
  <c r="C550" i="2"/>
  <c r="Q549" i="2"/>
  <c r="P549" i="2"/>
  <c r="O549" i="2"/>
  <c r="N549" i="2"/>
  <c r="M549" i="2"/>
  <c r="L549" i="2"/>
  <c r="K549" i="2"/>
  <c r="J549" i="2"/>
  <c r="I549" i="2"/>
  <c r="H549" i="2"/>
  <c r="G549" i="2"/>
  <c r="F549" i="2"/>
  <c r="E549" i="2"/>
  <c r="D549" i="2"/>
  <c r="C549" i="2"/>
  <c r="Q548" i="2"/>
  <c r="P548" i="2"/>
  <c r="O548" i="2"/>
  <c r="N548" i="2"/>
  <c r="M548" i="2"/>
  <c r="L548" i="2"/>
  <c r="K548" i="2"/>
  <c r="J548" i="2"/>
  <c r="I548" i="2"/>
  <c r="H548" i="2"/>
  <c r="G548" i="2"/>
  <c r="F548" i="2"/>
  <c r="E548" i="2"/>
  <c r="D548" i="2"/>
  <c r="C548" i="2"/>
  <c r="Q547" i="2"/>
  <c r="P547" i="2"/>
  <c r="O547" i="2"/>
  <c r="N547" i="2"/>
  <c r="M547" i="2"/>
  <c r="L547" i="2"/>
  <c r="K547" i="2"/>
  <c r="J547" i="2"/>
  <c r="I547" i="2"/>
  <c r="H547" i="2"/>
  <c r="G547" i="2"/>
  <c r="F547" i="2"/>
  <c r="E547" i="2"/>
  <c r="D547" i="2"/>
  <c r="C547" i="2"/>
  <c r="Q546" i="2"/>
  <c r="P546" i="2"/>
  <c r="O546" i="2"/>
  <c r="N546" i="2"/>
  <c r="M546" i="2"/>
  <c r="L546" i="2"/>
  <c r="K546" i="2"/>
  <c r="J546" i="2"/>
  <c r="I546" i="2"/>
  <c r="H546" i="2"/>
  <c r="G546" i="2"/>
  <c r="F546" i="2"/>
  <c r="E546" i="2"/>
  <c r="D546" i="2"/>
  <c r="C546" i="2"/>
  <c r="Q545" i="2"/>
  <c r="P545" i="2"/>
  <c r="O545" i="2"/>
  <c r="N545" i="2"/>
  <c r="M545" i="2"/>
  <c r="L545" i="2"/>
  <c r="K545" i="2"/>
  <c r="J545" i="2"/>
  <c r="I545" i="2"/>
  <c r="H545" i="2"/>
  <c r="G545" i="2"/>
  <c r="F545" i="2"/>
  <c r="E545" i="2"/>
  <c r="D545" i="2"/>
  <c r="C545" i="2"/>
  <c r="Q544" i="2"/>
  <c r="P544" i="2"/>
  <c r="O544" i="2"/>
  <c r="N544" i="2"/>
  <c r="M544" i="2"/>
  <c r="L544" i="2"/>
  <c r="K544" i="2"/>
  <c r="J544" i="2"/>
  <c r="I544" i="2"/>
  <c r="H544" i="2"/>
  <c r="G544" i="2"/>
  <c r="F544" i="2"/>
  <c r="E544" i="2"/>
  <c r="D544" i="2"/>
  <c r="C544" i="2"/>
  <c r="Q543" i="2"/>
  <c r="P543" i="2"/>
  <c r="O543" i="2"/>
  <c r="N543" i="2"/>
  <c r="M543" i="2"/>
  <c r="L543" i="2"/>
  <c r="K543" i="2"/>
  <c r="J543" i="2"/>
  <c r="I543" i="2"/>
  <c r="H543" i="2"/>
  <c r="G543" i="2"/>
  <c r="F543" i="2"/>
  <c r="E543" i="2"/>
  <c r="D543" i="2"/>
  <c r="C543" i="2"/>
  <c r="Q542" i="2"/>
  <c r="P542" i="2"/>
  <c r="O542" i="2"/>
  <c r="N542" i="2"/>
  <c r="M542" i="2"/>
  <c r="L542" i="2"/>
  <c r="K542" i="2"/>
  <c r="J542" i="2"/>
  <c r="I542" i="2"/>
  <c r="H542" i="2"/>
  <c r="G542" i="2"/>
  <c r="F542" i="2"/>
  <c r="E542" i="2"/>
  <c r="D542" i="2"/>
  <c r="C542" i="2"/>
  <c r="Q541" i="2"/>
  <c r="P541" i="2"/>
  <c r="O541" i="2"/>
  <c r="N541" i="2"/>
  <c r="M541" i="2"/>
  <c r="L541" i="2"/>
  <c r="K541" i="2"/>
  <c r="J541" i="2"/>
  <c r="I541" i="2"/>
  <c r="H541" i="2"/>
  <c r="G541" i="2"/>
  <c r="F541" i="2"/>
  <c r="E541" i="2"/>
  <c r="D541" i="2"/>
  <c r="C541" i="2"/>
  <c r="Q540" i="2"/>
  <c r="P540" i="2"/>
  <c r="O540" i="2"/>
  <c r="N540" i="2"/>
  <c r="M540" i="2"/>
  <c r="L540" i="2"/>
  <c r="K540" i="2"/>
  <c r="J540" i="2"/>
  <c r="I540" i="2"/>
  <c r="H540" i="2"/>
  <c r="G540" i="2"/>
  <c r="F540" i="2"/>
  <c r="E540" i="2"/>
  <c r="D540" i="2"/>
  <c r="C540" i="2"/>
  <c r="Q539" i="2"/>
  <c r="P539" i="2"/>
  <c r="O539" i="2"/>
  <c r="N539" i="2"/>
  <c r="M539" i="2"/>
  <c r="L539" i="2"/>
  <c r="K539" i="2"/>
  <c r="J539" i="2"/>
  <c r="I539" i="2"/>
  <c r="H539" i="2"/>
  <c r="G539" i="2"/>
  <c r="F539" i="2"/>
  <c r="E539" i="2"/>
  <c r="D539" i="2"/>
  <c r="C539" i="2"/>
  <c r="Q538" i="2"/>
  <c r="P538" i="2"/>
  <c r="O538" i="2"/>
  <c r="N538" i="2"/>
  <c r="M538" i="2"/>
  <c r="L538" i="2"/>
  <c r="K538" i="2"/>
  <c r="J538" i="2"/>
  <c r="I538" i="2"/>
  <c r="H538" i="2"/>
  <c r="G538" i="2"/>
  <c r="F538" i="2"/>
  <c r="E538" i="2"/>
  <c r="D538" i="2"/>
  <c r="C538" i="2"/>
  <c r="Q537" i="2"/>
  <c r="P537" i="2"/>
  <c r="O537" i="2"/>
  <c r="N537" i="2"/>
  <c r="M537" i="2"/>
  <c r="L537" i="2"/>
  <c r="K537" i="2"/>
  <c r="J537" i="2"/>
  <c r="I537" i="2"/>
  <c r="H537" i="2"/>
  <c r="G537" i="2"/>
  <c r="F537" i="2"/>
  <c r="E537" i="2"/>
  <c r="D537" i="2"/>
  <c r="C537" i="2"/>
  <c r="Q536" i="2"/>
  <c r="P536" i="2"/>
  <c r="O536" i="2"/>
  <c r="N536" i="2"/>
  <c r="M536" i="2"/>
  <c r="L536" i="2"/>
  <c r="K536" i="2"/>
  <c r="J536" i="2"/>
  <c r="I536" i="2"/>
  <c r="H536" i="2"/>
  <c r="G536" i="2"/>
  <c r="F536" i="2"/>
  <c r="E536" i="2"/>
  <c r="D536" i="2"/>
  <c r="C536" i="2"/>
  <c r="Q535" i="2"/>
  <c r="P535" i="2"/>
  <c r="O535" i="2"/>
  <c r="N535" i="2"/>
  <c r="M535" i="2"/>
  <c r="L535" i="2"/>
  <c r="K535" i="2"/>
  <c r="J535" i="2"/>
  <c r="I535" i="2"/>
  <c r="H535" i="2"/>
  <c r="G535" i="2"/>
  <c r="F535" i="2"/>
  <c r="E535" i="2"/>
  <c r="D535" i="2"/>
  <c r="C535" i="2"/>
  <c r="Q534" i="2"/>
  <c r="P534" i="2"/>
  <c r="O534" i="2"/>
  <c r="N534" i="2"/>
  <c r="M534" i="2"/>
  <c r="L534" i="2"/>
  <c r="K534" i="2"/>
  <c r="J534" i="2"/>
  <c r="I534" i="2"/>
  <c r="H534" i="2"/>
  <c r="G534" i="2"/>
  <c r="F534" i="2"/>
  <c r="E534" i="2"/>
  <c r="D534" i="2"/>
  <c r="C534" i="2"/>
  <c r="Q533" i="2"/>
  <c r="P533" i="2"/>
  <c r="O533" i="2"/>
  <c r="N533" i="2"/>
  <c r="M533" i="2"/>
  <c r="L533" i="2"/>
  <c r="K533" i="2"/>
  <c r="J533" i="2"/>
  <c r="I533" i="2"/>
  <c r="H533" i="2"/>
  <c r="G533" i="2"/>
  <c r="F533" i="2"/>
  <c r="E533" i="2"/>
  <c r="D533" i="2"/>
  <c r="C533" i="2"/>
  <c r="Q532" i="2"/>
  <c r="P532" i="2"/>
  <c r="O532" i="2"/>
  <c r="N532" i="2"/>
  <c r="M532" i="2"/>
  <c r="L532" i="2"/>
  <c r="K532" i="2"/>
  <c r="J532" i="2"/>
  <c r="I532" i="2"/>
  <c r="H532" i="2"/>
  <c r="G532" i="2"/>
  <c r="F532" i="2"/>
  <c r="E532" i="2"/>
  <c r="D532" i="2"/>
  <c r="C532" i="2"/>
  <c r="Q531" i="2"/>
  <c r="P531" i="2"/>
  <c r="O531" i="2"/>
  <c r="N531" i="2"/>
  <c r="M531" i="2"/>
  <c r="L531" i="2"/>
  <c r="K531" i="2"/>
  <c r="J531" i="2"/>
  <c r="I531" i="2"/>
  <c r="H531" i="2"/>
  <c r="G531" i="2"/>
  <c r="F531" i="2"/>
  <c r="E531" i="2"/>
  <c r="D531" i="2"/>
  <c r="C531" i="2"/>
  <c r="Q530" i="2"/>
  <c r="P530" i="2"/>
  <c r="O530" i="2"/>
  <c r="N530" i="2"/>
  <c r="M530" i="2"/>
  <c r="L530" i="2"/>
  <c r="K530" i="2"/>
  <c r="J530" i="2"/>
  <c r="I530" i="2"/>
  <c r="H530" i="2"/>
  <c r="G530" i="2"/>
  <c r="F530" i="2"/>
  <c r="E530" i="2"/>
  <c r="D530" i="2"/>
  <c r="C530" i="2"/>
  <c r="Q529" i="2"/>
  <c r="P529" i="2"/>
  <c r="O529" i="2"/>
  <c r="N529" i="2"/>
  <c r="M529" i="2"/>
  <c r="L529" i="2"/>
  <c r="K529" i="2"/>
  <c r="J529" i="2"/>
  <c r="I529" i="2"/>
  <c r="H529" i="2"/>
  <c r="G529" i="2"/>
  <c r="F529" i="2"/>
  <c r="E529" i="2"/>
  <c r="D529" i="2"/>
  <c r="C529" i="2"/>
  <c r="Q528" i="2"/>
  <c r="P528" i="2"/>
  <c r="O528" i="2"/>
  <c r="N528" i="2"/>
  <c r="M528" i="2"/>
  <c r="L528" i="2"/>
  <c r="K528" i="2"/>
  <c r="J528" i="2"/>
  <c r="I528" i="2"/>
  <c r="H528" i="2"/>
  <c r="G528" i="2"/>
  <c r="F528" i="2"/>
  <c r="E528" i="2"/>
  <c r="D528" i="2"/>
  <c r="C528" i="2"/>
  <c r="Q527" i="2"/>
  <c r="P527" i="2"/>
  <c r="O527" i="2"/>
  <c r="N527" i="2"/>
  <c r="M527" i="2"/>
  <c r="L527" i="2"/>
  <c r="K527" i="2"/>
  <c r="J527" i="2"/>
  <c r="I527" i="2"/>
  <c r="H527" i="2"/>
  <c r="G527" i="2"/>
  <c r="F527" i="2"/>
  <c r="E527" i="2"/>
  <c r="D527" i="2"/>
  <c r="C527" i="2"/>
  <c r="Q526" i="2"/>
  <c r="P526" i="2"/>
  <c r="O526" i="2"/>
  <c r="N526" i="2"/>
  <c r="M526" i="2"/>
  <c r="L526" i="2"/>
  <c r="K526" i="2"/>
  <c r="J526" i="2"/>
  <c r="I526" i="2"/>
  <c r="H526" i="2"/>
  <c r="G526" i="2"/>
  <c r="F526" i="2"/>
  <c r="E526" i="2"/>
  <c r="D526" i="2"/>
  <c r="C526" i="2"/>
  <c r="Q525" i="2"/>
  <c r="P525" i="2"/>
  <c r="O525" i="2"/>
  <c r="N525" i="2"/>
  <c r="M525" i="2"/>
  <c r="L525" i="2"/>
  <c r="K525" i="2"/>
  <c r="J525" i="2"/>
  <c r="I525" i="2"/>
  <c r="H525" i="2"/>
  <c r="G525" i="2"/>
  <c r="F525" i="2"/>
  <c r="E525" i="2"/>
  <c r="D525" i="2"/>
  <c r="C525" i="2"/>
  <c r="Q524" i="2"/>
  <c r="P524" i="2"/>
  <c r="O524" i="2"/>
  <c r="N524" i="2"/>
  <c r="M524" i="2"/>
  <c r="L524" i="2"/>
  <c r="K524" i="2"/>
  <c r="J524" i="2"/>
  <c r="I524" i="2"/>
  <c r="H524" i="2"/>
  <c r="G524" i="2"/>
  <c r="F524" i="2"/>
  <c r="E524" i="2"/>
  <c r="D524" i="2"/>
  <c r="C524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Q518" i="2"/>
  <c r="P518" i="2"/>
  <c r="O518" i="2"/>
  <c r="N518" i="2"/>
  <c r="M518" i="2"/>
  <c r="L518" i="2"/>
  <c r="K518" i="2"/>
  <c r="J518" i="2"/>
  <c r="I518" i="2"/>
  <c r="H518" i="2"/>
  <c r="G518" i="2"/>
  <c r="F518" i="2"/>
  <c r="E518" i="2"/>
  <c r="D518" i="2"/>
  <c r="C518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Q512" i="2"/>
  <c r="P512" i="2"/>
  <c r="O512" i="2"/>
  <c r="N512" i="2"/>
  <c r="M512" i="2"/>
  <c r="L512" i="2"/>
  <c r="K512" i="2"/>
  <c r="J512" i="2"/>
  <c r="I512" i="2"/>
  <c r="H512" i="2"/>
  <c r="G512" i="2"/>
  <c r="F512" i="2"/>
  <c r="E512" i="2"/>
  <c r="D512" i="2"/>
  <c r="C512" i="2"/>
  <c r="Q511" i="2"/>
  <c r="P511" i="2"/>
  <c r="O511" i="2"/>
  <c r="N511" i="2"/>
  <c r="M511" i="2"/>
  <c r="L511" i="2"/>
  <c r="K511" i="2"/>
  <c r="J511" i="2"/>
  <c r="I511" i="2"/>
  <c r="H511" i="2"/>
  <c r="G511" i="2"/>
  <c r="F511" i="2"/>
  <c r="E511" i="2"/>
  <c r="D511" i="2"/>
  <c r="C511" i="2"/>
  <c r="Q510" i="2"/>
  <c r="P510" i="2"/>
  <c r="O510" i="2"/>
  <c r="N510" i="2"/>
  <c r="M510" i="2"/>
  <c r="L510" i="2"/>
  <c r="K510" i="2"/>
  <c r="J510" i="2"/>
  <c r="I510" i="2"/>
  <c r="H510" i="2"/>
  <c r="G510" i="2"/>
  <c r="F510" i="2"/>
  <c r="E510" i="2"/>
  <c r="D510" i="2"/>
  <c r="C510" i="2"/>
  <c r="Q509" i="2"/>
  <c r="P509" i="2"/>
  <c r="O509" i="2"/>
  <c r="N509" i="2"/>
  <c r="M509" i="2"/>
  <c r="L509" i="2"/>
  <c r="K509" i="2"/>
  <c r="J509" i="2"/>
  <c r="I509" i="2"/>
  <c r="H509" i="2"/>
  <c r="G509" i="2"/>
  <c r="F509" i="2"/>
  <c r="E509" i="2"/>
  <c r="D509" i="2"/>
  <c r="C509" i="2"/>
  <c r="Q508" i="2"/>
  <c r="P508" i="2"/>
  <c r="O508" i="2"/>
  <c r="N508" i="2"/>
  <c r="M508" i="2"/>
  <c r="L508" i="2"/>
  <c r="K508" i="2"/>
  <c r="J508" i="2"/>
  <c r="I508" i="2"/>
  <c r="H508" i="2"/>
  <c r="G508" i="2"/>
  <c r="F508" i="2"/>
  <c r="E508" i="2"/>
  <c r="D508" i="2"/>
  <c r="C508" i="2"/>
  <c r="Q507" i="2"/>
  <c r="P507" i="2"/>
  <c r="O507" i="2"/>
  <c r="N507" i="2"/>
  <c r="M507" i="2"/>
  <c r="L507" i="2"/>
  <c r="K507" i="2"/>
  <c r="J507" i="2"/>
  <c r="I507" i="2"/>
  <c r="H507" i="2"/>
  <c r="G507" i="2"/>
  <c r="F507" i="2"/>
  <c r="E507" i="2"/>
  <c r="D507" i="2"/>
  <c r="C507" i="2"/>
  <c r="Q506" i="2"/>
  <c r="P506" i="2"/>
  <c r="O506" i="2"/>
  <c r="N506" i="2"/>
  <c r="M506" i="2"/>
  <c r="L506" i="2"/>
  <c r="K506" i="2"/>
  <c r="J506" i="2"/>
  <c r="I506" i="2"/>
  <c r="H506" i="2"/>
  <c r="G506" i="2"/>
  <c r="F506" i="2"/>
  <c r="E506" i="2"/>
  <c r="D506" i="2"/>
  <c r="C506" i="2"/>
  <c r="Q505" i="2"/>
  <c r="P505" i="2"/>
  <c r="O505" i="2"/>
  <c r="N505" i="2"/>
  <c r="M505" i="2"/>
  <c r="L505" i="2"/>
  <c r="K505" i="2"/>
  <c r="J505" i="2"/>
  <c r="I505" i="2"/>
  <c r="H505" i="2"/>
  <c r="G505" i="2"/>
  <c r="F505" i="2"/>
  <c r="E505" i="2"/>
  <c r="D505" i="2"/>
  <c r="C505" i="2"/>
  <c r="Q504" i="2"/>
  <c r="P504" i="2"/>
  <c r="O504" i="2"/>
  <c r="N504" i="2"/>
  <c r="M504" i="2"/>
  <c r="L504" i="2"/>
  <c r="K504" i="2"/>
  <c r="J504" i="2"/>
  <c r="I504" i="2"/>
  <c r="H504" i="2"/>
  <c r="G504" i="2"/>
  <c r="F504" i="2"/>
  <c r="E504" i="2"/>
  <c r="D504" i="2"/>
  <c r="C504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Q500" i="2"/>
  <c r="P500" i="2"/>
  <c r="O500" i="2"/>
  <c r="N500" i="2"/>
  <c r="M500" i="2"/>
  <c r="L500" i="2"/>
  <c r="K500" i="2"/>
  <c r="J500" i="2"/>
  <c r="I500" i="2"/>
  <c r="H500" i="2"/>
  <c r="G500" i="2"/>
  <c r="F500" i="2"/>
  <c r="E500" i="2"/>
  <c r="D500" i="2"/>
  <c r="C500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Q494" i="2"/>
  <c r="P494" i="2"/>
  <c r="O494" i="2"/>
  <c r="N494" i="2"/>
  <c r="M494" i="2"/>
  <c r="L494" i="2"/>
  <c r="K494" i="2"/>
  <c r="J494" i="2"/>
  <c r="I494" i="2"/>
  <c r="H494" i="2"/>
  <c r="G494" i="2"/>
  <c r="F494" i="2"/>
  <c r="E494" i="2"/>
  <c r="D494" i="2"/>
  <c r="C494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Q491" i="2"/>
  <c r="P491" i="2"/>
  <c r="O491" i="2"/>
  <c r="N491" i="2"/>
  <c r="M491" i="2"/>
  <c r="L491" i="2"/>
  <c r="K491" i="2"/>
  <c r="J491" i="2"/>
  <c r="I491" i="2"/>
  <c r="H491" i="2"/>
  <c r="G491" i="2"/>
  <c r="F491" i="2"/>
  <c r="E491" i="2"/>
  <c r="D491" i="2"/>
  <c r="C491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Q487" i="2"/>
  <c r="P487" i="2"/>
  <c r="O487" i="2"/>
  <c r="N487" i="2"/>
  <c r="M487" i="2"/>
  <c r="L487" i="2"/>
  <c r="K487" i="2"/>
  <c r="J487" i="2"/>
  <c r="I487" i="2"/>
  <c r="H487" i="2"/>
  <c r="G487" i="2"/>
  <c r="F487" i="2"/>
  <c r="E487" i="2"/>
  <c r="D487" i="2"/>
  <c r="C487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Q481" i="2"/>
  <c r="P481" i="2"/>
  <c r="O481" i="2"/>
  <c r="N481" i="2"/>
  <c r="M481" i="2"/>
  <c r="L481" i="2"/>
  <c r="K481" i="2"/>
  <c r="J481" i="2"/>
  <c r="I481" i="2"/>
  <c r="H481" i="2"/>
  <c r="G481" i="2"/>
  <c r="F481" i="2"/>
  <c r="E481" i="2"/>
  <c r="D481" i="2"/>
  <c r="C481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Q478" i="2"/>
  <c r="P478" i="2"/>
  <c r="O478" i="2"/>
  <c r="N478" i="2"/>
  <c r="M478" i="2"/>
  <c r="L478" i="2"/>
  <c r="K478" i="2"/>
  <c r="J478" i="2"/>
  <c r="I478" i="2"/>
  <c r="H478" i="2"/>
  <c r="G478" i="2"/>
  <c r="F478" i="2"/>
  <c r="E478" i="2"/>
  <c r="D478" i="2"/>
  <c r="C478" i="2"/>
  <c r="Q477" i="2"/>
  <c r="P477" i="2"/>
  <c r="O477" i="2"/>
  <c r="N477" i="2"/>
  <c r="M477" i="2"/>
  <c r="L477" i="2"/>
  <c r="K477" i="2"/>
  <c r="J477" i="2"/>
  <c r="I477" i="2"/>
  <c r="H477" i="2"/>
  <c r="G477" i="2"/>
  <c r="F477" i="2"/>
  <c r="E477" i="2"/>
  <c r="D477" i="2"/>
  <c r="C477" i="2"/>
  <c r="Q476" i="2"/>
  <c r="P476" i="2"/>
  <c r="O476" i="2"/>
  <c r="N476" i="2"/>
  <c r="M476" i="2"/>
  <c r="L476" i="2"/>
  <c r="K476" i="2"/>
  <c r="J476" i="2"/>
  <c r="I476" i="2"/>
  <c r="H476" i="2"/>
  <c r="G476" i="2"/>
  <c r="F476" i="2"/>
  <c r="E476" i="2"/>
  <c r="D476" i="2"/>
  <c r="C476" i="2"/>
  <c r="Q475" i="2"/>
  <c r="P475" i="2"/>
  <c r="O475" i="2"/>
  <c r="N475" i="2"/>
  <c r="M475" i="2"/>
  <c r="L475" i="2"/>
  <c r="K475" i="2"/>
  <c r="J475" i="2"/>
  <c r="I475" i="2"/>
  <c r="H475" i="2"/>
  <c r="G475" i="2"/>
  <c r="F475" i="2"/>
  <c r="E475" i="2"/>
  <c r="D475" i="2"/>
  <c r="C475" i="2"/>
  <c r="Q474" i="2"/>
  <c r="P474" i="2"/>
  <c r="O474" i="2"/>
  <c r="N474" i="2"/>
  <c r="M474" i="2"/>
  <c r="L474" i="2"/>
  <c r="K474" i="2"/>
  <c r="J474" i="2"/>
  <c r="I474" i="2"/>
  <c r="H474" i="2"/>
  <c r="G474" i="2"/>
  <c r="F474" i="2"/>
  <c r="E474" i="2"/>
  <c r="D474" i="2"/>
  <c r="C474" i="2"/>
  <c r="Q473" i="2"/>
  <c r="P473" i="2"/>
  <c r="O473" i="2"/>
  <c r="N473" i="2"/>
  <c r="M473" i="2"/>
  <c r="L473" i="2"/>
  <c r="K473" i="2"/>
  <c r="J473" i="2"/>
  <c r="I473" i="2"/>
  <c r="H473" i="2"/>
  <c r="G473" i="2"/>
  <c r="F473" i="2"/>
  <c r="E473" i="2"/>
  <c r="D473" i="2"/>
  <c r="C473" i="2"/>
  <c r="Q472" i="2"/>
  <c r="P472" i="2"/>
  <c r="O472" i="2"/>
  <c r="N472" i="2"/>
  <c r="M472" i="2"/>
  <c r="L472" i="2"/>
  <c r="K472" i="2"/>
  <c r="J472" i="2"/>
  <c r="I472" i="2"/>
  <c r="H472" i="2"/>
  <c r="G472" i="2"/>
  <c r="F472" i="2"/>
  <c r="E472" i="2"/>
  <c r="D472" i="2"/>
  <c r="C472" i="2"/>
  <c r="Q471" i="2"/>
  <c r="P471" i="2"/>
  <c r="O471" i="2"/>
  <c r="N471" i="2"/>
  <c r="M471" i="2"/>
  <c r="L471" i="2"/>
  <c r="K471" i="2"/>
  <c r="J471" i="2"/>
  <c r="I471" i="2"/>
  <c r="H471" i="2"/>
  <c r="G471" i="2"/>
  <c r="F471" i="2"/>
  <c r="E471" i="2"/>
  <c r="D471" i="2"/>
  <c r="C471" i="2"/>
  <c r="Q470" i="2"/>
  <c r="P470" i="2"/>
  <c r="O470" i="2"/>
  <c r="N470" i="2"/>
  <c r="M470" i="2"/>
  <c r="L470" i="2"/>
  <c r="K470" i="2"/>
  <c r="J470" i="2"/>
  <c r="I470" i="2"/>
  <c r="H470" i="2"/>
  <c r="G470" i="2"/>
  <c r="F470" i="2"/>
  <c r="E470" i="2"/>
  <c r="D470" i="2"/>
  <c r="C470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Q466" i="2"/>
  <c r="P466" i="2"/>
  <c r="O466" i="2"/>
  <c r="N466" i="2"/>
  <c r="M466" i="2"/>
  <c r="L466" i="2"/>
  <c r="K466" i="2"/>
  <c r="J466" i="2"/>
  <c r="I466" i="2"/>
  <c r="H466" i="2"/>
  <c r="G466" i="2"/>
  <c r="F466" i="2"/>
  <c r="E466" i="2"/>
  <c r="D466" i="2"/>
  <c r="C466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Q460" i="2"/>
  <c r="P460" i="2"/>
  <c r="O460" i="2"/>
  <c r="N460" i="2"/>
  <c r="M460" i="2"/>
  <c r="L460" i="2"/>
  <c r="K460" i="2"/>
  <c r="J460" i="2"/>
  <c r="I460" i="2"/>
  <c r="H460" i="2"/>
  <c r="G460" i="2"/>
  <c r="F460" i="2"/>
  <c r="E460" i="2"/>
  <c r="D460" i="2"/>
  <c r="C460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Q457" i="2"/>
  <c r="P457" i="2"/>
  <c r="O457" i="2"/>
  <c r="N457" i="2"/>
  <c r="M457" i="2"/>
  <c r="L457" i="2"/>
  <c r="K457" i="2"/>
  <c r="J457" i="2"/>
  <c r="I457" i="2"/>
  <c r="H457" i="2"/>
  <c r="G457" i="2"/>
  <c r="F457" i="2"/>
  <c r="E457" i="2"/>
  <c r="D457" i="2"/>
  <c r="C457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Q453" i="2"/>
  <c r="P453" i="2"/>
  <c r="O453" i="2"/>
  <c r="N453" i="2"/>
  <c r="M453" i="2"/>
  <c r="L453" i="2"/>
  <c r="K453" i="2"/>
  <c r="J453" i="2"/>
  <c r="I453" i="2"/>
  <c r="H453" i="2"/>
  <c r="G453" i="2"/>
  <c r="F453" i="2"/>
  <c r="E453" i="2"/>
  <c r="D453" i="2"/>
  <c r="C453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Q447" i="2"/>
  <c r="P447" i="2"/>
  <c r="O447" i="2"/>
  <c r="N447" i="2"/>
  <c r="M447" i="2"/>
  <c r="L447" i="2"/>
  <c r="K447" i="2"/>
  <c r="J447" i="2"/>
  <c r="I447" i="2"/>
  <c r="H447" i="2"/>
  <c r="G447" i="2"/>
  <c r="F447" i="2"/>
  <c r="E447" i="2"/>
  <c r="D447" i="2"/>
  <c r="C447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Q444" i="2"/>
  <c r="P444" i="2"/>
  <c r="O444" i="2"/>
  <c r="N444" i="2"/>
  <c r="M444" i="2"/>
  <c r="L444" i="2"/>
  <c r="K444" i="2"/>
  <c r="J444" i="2"/>
  <c r="I444" i="2"/>
  <c r="H444" i="2"/>
  <c r="G444" i="2"/>
  <c r="F444" i="2"/>
  <c r="E444" i="2"/>
  <c r="D444" i="2"/>
  <c r="C444" i="2"/>
  <c r="Q443" i="2"/>
  <c r="P443" i="2"/>
  <c r="O443" i="2"/>
  <c r="N443" i="2"/>
  <c r="M443" i="2"/>
  <c r="L443" i="2"/>
  <c r="K443" i="2"/>
  <c r="J443" i="2"/>
  <c r="I443" i="2"/>
  <c r="H443" i="2"/>
  <c r="G443" i="2"/>
  <c r="F443" i="2"/>
  <c r="E443" i="2"/>
  <c r="D443" i="2"/>
  <c r="C443" i="2"/>
  <c r="Q442" i="2"/>
  <c r="P442" i="2"/>
  <c r="O442" i="2"/>
  <c r="N442" i="2"/>
  <c r="M442" i="2"/>
  <c r="L442" i="2"/>
  <c r="K442" i="2"/>
  <c r="J442" i="2"/>
  <c r="I442" i="2"/>
  <c r="H442" i="2"/>
  <c r="G442" i="2"/>
  <c r="F442" i="2"/>
  <c r="E442" i="2"/>
  <c r="D442" i="2"/>
  <c r="C442" i="2"/>
  <c r="Q441" i="2"/>
  <c r="P441" i="2"/>
  <c r="O441" i="2"/>
  <c r="N441" i="2"/>
  <c r="M441" i="2"/>
  <c r="L441" i="2"/>
  <c r="K441" i="2"/>
  <c r="J441" i="2"/>
  <c r="I441" i="2"/>
  <c r="H441" i="2"/>
  <c r="G441" i="2"/>
  <c r="F441" i="2"/>
  <c r="E441" i="2"/>
  <c r="D441" i="2"/>
  <c r="C441" i="2"/>
  <c r="Q440" i="2"/>
  <c r="P440" i="2"/>
  <c r="O440" i="2"/>
  <c r="N440" i="2"/>
  <c r="M440" i="2"/>
  <c r="L440" i="2"/>
  <c r="K440" i="2"/>
  <c r="J440" i="2"/>
  <c r="I440" i="2"/>
  <c r="H440" i="2"/>
  <c r="G440" i="2"/>
  <c r="F440" i="2"/>
  <c r="E440" i="2"/>
  <c r="D440" i="2"/>
  <c r="C440" i="2"/>
  <c r="Q439" i="2"/>
  <c r="P439" i="2"/>
  <c r="O439" i="2"/>
  <c r="N439" i="2"/>
  <c r="M439" i="2"/>
  <c r="L439" i="2"/>
  <c r="K439" i="2"/>
  <c r="J439" i="2"/>
  <c r="I439" i="2"/>
  <c r="H439" i="2"/>
  <c r="G439" i="2"/>
  <c r="F439" i="2"/>
  <c r="E439" i="2"/>
  <c r="D439" i="2"/>
  <c r="C439" i="2"/>
  <c r="Q438" i="2"/>
  <c r="P438" i="2"/>
  <c r="O438" i="2"/>
  <c r="N438" i="2"/>
  <c r="M438" i="2"/>
  <c r="L438" i="2"/>
  <c r="K438" i="2"/>
  <c r="J438" i="2"/>
  <c r="I438" i="2"/>
  <c r="H438" i="2"/>
  <c r="G438" i="2"/>
  <c r="F438" i="2"/>
  <c r="E438" i="2"/>
  <c r="D438" i="2"/>
  <c r="C438" i="2"/>
  <c r="Q437" i="2"/>
  <c r="P437" i="2"/>
  <c r="O437" i="2"/>
  <c r="N437" i="2"/>
  <c r="M437" i="2"/>
  <c r="L437" i="2"/>
  <c r="K437" i="2"/>
  <c r="J437" i="2"/>
  <c r="I437" i="2"/>
  <c r="H437" i="2"/>
  <c r="G437" i="2"/>
  <c r="F437" i="2"/>
  <c r="E437" i="2"/>
  <c r="D437" i="2"/>
  <c r="C437" i="2"/>
  <c r="Q436" i="2"/>
  <c r="P436" i="2"/>
  <c r="O436" i="2"/>
  <c r="N436" i="2"/>
  <c r="M436" i="2"/>
  <c r="L436" i="2"/>
  <c r="K436" i="2"/>
  <c r="J436" i="2"/>
  <c r="I436" i="2"/>
  <c r="H436" i="2"/>
  <c r="G436" i="2"/>
  <c r="F436" i="2"/>
  <c r="E436" i="2"/>
  <c r="D436" i="2"/>
  <c r="C436" i="2"/>
  <c r="Q435" i="2"/>
  <c r="P435" i="2"/>
  <c r="O435" i="2"/>
  <c r="N435" i="2"/>
  <c r="M435" i="2"/>
  <c r="L435" i="2"/>
  <c r="K435" i="2"/>
  <c r="J435" i="2"/>
  <c r="I435" i="2"/>
  <c r="H435" i="2"/>
  <c r="G435" i="2"/>
  <c r="F435" i="2"/>
  <c r="E435" i="2"/>
  <c r="D435" i="2"/>
  <c r="C435" i="2"/>
  <c r="Q434" i="2"/>
  <c r="P434" i="2"/>
  <c r="O434" i="2"/>
  <c r="N434" i="2"/>
  <c r="M434" i="2"/>
  <c r="L434" i="2"/>
  <c r="K434" i="2"/>
  <c r="J434" i="2"/>
  <c r="I434" i="2"/>
  <c r="H434" i="2"/>
  <c r="G434" i="2"/>
  <c r="F434" i="2"/>
  <c r="E434" i="2"/>
  <c r="D434" i="2"/>
  <c r="C434" i="2"/>
  <c r="Q433" i="2"/>
  <c r="P433" i="2"/>
  <c r="O433" i="2"/>
  <c r="N433" i="2"/>
  <c r="M433" i="2"/>
  <c r="L433" i="2"/>
  <c r="K433" i="2"/>
  <c r="J433" i="2"/>
  <c r="I433" i="2"/>
  <c r="H433" i="2"/>
  <c r="G433" i="2"/>
  <c r="F433" i="2"/>
  <c r="E433" i="2"/>
  <c r="D433" i="2"/>
  <c r="C433" i="2"/>
  <c r="Q432" i="2"/>
  <c r="P432" i="2"/>
  <c r="O432" i="2"/>
  <c r="N432" i="2"/>
  <c r="M432" i="2"/>
  <c r="L432" i="2"/>
  <c r="K432" i="2"/>
  <c r="J432" i="2"/>
  <c r="I432" i="2"/>
  <c r="H432" i="2"/>
  <c r="G432" i="2"/>
  <c r="F432" i="2"/>
  <c r="E432" i="2"/>
  <c r="D432" i="2"/>
  <c r="C432" i="2"/>
  <c r="Q431" i="2"/>
  <c r="P431" i="2"/>
  <c r="O431" i="2"/>
  <c r="N431" i="2"/>
  <c r="M431" i="2"/>
  <c r="L431" i="2"/>
  <c r="K431" i="2"/>
  <c r="J431" i="2"/>
  <c r="I431" i="2"/>
  <c r="H431" i="2"/>
  <c r="G431" i="2"/>
  <c r="F431" i="2"/>
  <c r="E431" i="2"/>
  <c r="D431" i="2"/>
  <c r="C431" i="2"/>
  <c r="Q430" i="2"/>
  <c r="P430" i="2"/>
  <c r="O430" i="2"/>
  <c r="N430" i="2"/>
  <c r="M430" i="2"/>
  <c r="L430" i="2"/>
  <c r="K430" i="2"/>
  <c r="J430" i="2"/>
  <c r="I430" i="2"/>
  <c r="H430" i="2"/>
  <c r="G430" i="2"/>
  <c r="F430" i="2"/>
  <c r="E430" i="2"/>
  <c r="D430" i="2"/>
  <c r="C430" i="2"/>
  <c r="Q429" i="2"/>
  <c r="P429" i="2"/>
  <c r="O429" i="2"/>
  <c r="N429" i="2"/>
  <c r="M429" i="2"/>
  <c r="L429" i="2"/>
  <c r="K429" i="2"/>
  <c r="J429" i="2"/>
  <c r="I429" i="2"/>
  <c r="H429" i="2"/>
  <c r="G429" i="2"/>
  <c r="F429" i="2"/>
  <c r="E429" i="2"/>
  <c r="D429" i="2"/>
  <c r="C429" i="2"/>
  <c r="Q428" i="2"/>
  <c r="P428" i="2"/>
  <c r="O428" i="2"/>
  <c r="N428" i="2"/>
  <c r="M428" i="2"/>
  <c r="L428" i="2"/>
  <c r="K428" i="2"/>
  <c r="J428" i="2"/>
  <c r="I428" i="2"/>
  <c r="H428" i="2"/>
  <c r="G428" i="2"/>
  <c r="F428" i="2"/>
  <c r="E428" i="2"/>
  <c r="D428" i="2"/>
  <c r="C428" i="2"/>
  <c r="Q427" i="2"/>
  <c r="P427" i="2"/>
  <c r="O427" i="2"/>
  <c r="N427" i="2"/>
  <c r="M427" i="2"/>
  <c r="L427" i="2"/>
  <c r="K427" i="2"/>
  <c r="J427" i="2"/>
  <c r="I427" i="2"/>
  <c r="H427" i="2"/>
  <c r="G427" i="2"/>
  <c r="F427" i="2"/>
  <c r="E427" i="2"/>
  <c r="D427" i="2"/>
  <c r="C427" i="2"/>
  <c r="Q426" i="2"/>
  <c r="P426" i="2"/>
  <c r="O426" i="2"/>
  <c r="N426" i="2"/>
  <c r="M426" i="2"/>
  <c r="L426" i="2"/>
  <c r="K426" i="2"/>
  <c r="J426" i="2"/>
  <c r="I426" i="2"/>
  <c r="H426" i="2"/>
  <c r="G426" i="2"/>
  <c r="F426" i="2"/>
  <c r="E426" i="2"/>
  <c r="D426" i="2"/>
  <c r="C426" i="2"/>
  <c r="Q425" i="2"/>
  <c r="P425" i="2"/>
  <c r="O425" i="2"/>
  <c r="N425" i="2"/>
  <c r="M425" i="2"/>
  <c r="L425" i="2"/>
  <c r="K425" i="2"/>
  <c r="J425" i="2"/>
  <c r="I425" i="2"/>
  <c r="H425" i="2"/>
  <c r="G425" i="2"/>
  <c r="F425" i="2"/>
  <c r="E425" i="2"/>
  <c r="D425" i="2"/>
  <c r="C425" i="2"/>
  <c r="Q424" i="2"/>
  <c r="P424" i="2"/>
  <c r="O424" i="2"/>
  <c r="N424" i="2"/>
  <c r="M424" i="2"/>
  <c r="L424" i="2"/>
  <c r="K424" i="2"/>
  <c r="J424" i="2"/>
  <c r="I424" i="2"/>
  <c r="H424" i="2"/>
  <c r="G424" i="2"/>
  <c r="F424" i="2"/>
  <c r="E424" i="2"/>
  <c r="D424" i="2"/>
  <c r="C424" i="2"/>
  <c r="Q423" i="2"/>
  <c r="P423" i="2"/>
  <c r="O423" i="2"/>
  <c r="N423" i="2"/>
  <c r="M423" i="2"/>
  <c r="L423" i="2"/>
  <c r="K423" i="2"/>
  <c r="J423" i="2"/>
  <c r="I423" i="2"/>
  <c r="H423" i="2"/>
  <c r="G423" i="2"/>
  <c r="F423" i="2"/>
  <c r="E423" i="2"/>
  <c r="D423" i="2"/>
  <c r="C423" i="2"/>
  <c r="Q422" i="2"/>
  <c r="P422" i="2"/>
  <c r="O422" i="2"/>
  <c r="N422" i="2"/>
  <c r="M422" i="2"/>
  <c r="L422" i="2"/>
  <c r="K422" i="2"/>
  <c r="J422" i="2"/>
  <c r="I422" i="2"/>
  <c r="H422" i="2"/>
  <c r="G422" i="2"/>
  <c r="F422" i="2"/>
  <c r="E422" i="2"/>
  <c r="D422" i="2"/>
  <c r="C422" i="2"/>
  <c r="Q421" i="2"/>
  <c r="P421" i="2"/>
  <c r="O421" i="2"/>
  <c r="N421" i="2"/>
  <c r="M421" i="2"/>
  <c r="L421" i="2"/>
  <c r="K421" i="2"/>
  <c r="J421" i="2"/>
  <c r="I421" i="2"/>
  <c r="H421" i="2"/>
  <c r="G421" i="2"/>
  <c r="F421" i="2"/>
  <c r="E421" i="2"/>
  <c r="D421" i="2"/>
  <c r="C421" i="2"/>
  <c r="Q420" i="2"/>
  <c r="P420" i="2"/>
  <c r="O420" i="2"/>
  <c r="N420" i="2"/>
  <c r="M420" i="2"/>
  <c r="L420" i="2"/>
  <c r="K420" i="2"/>
  <c r="J420" i="2"/>
  <c r="I420" i="2"/>
  <c r="H420" i="2"/>
  <c r="G420" i="2"/>
  <c r="F420" i="2"/>
  <c r="E420" i="2"/>
  <c r="D420" i="2"/>
  <c r="C420" i="2"/>
  <c r="Q419" i="2"/>
  <c r="P419" i="2"/>
  <c r="O419" i="2"/>
  <c r="N419" i="2"/>
  <c r="M419" i="2"/>
  <c r="L419" i="2"/>
  <c r="K419" i="2"/>
  <c r="J419" i="2"/>
  <c r="I419" i="2"/>
  <c r="H419" i="2"/>
  <c r="G419" i="2"/>
  <c r="F419" i="2"/>
  <c r="E419" i="2"/>
  <c r="D419" i="2"/>
  <c r="C419" i="2"/>
  <c r="Q418" i="2"/>
  <c r="P418" i="2"/>
  <c r="O418" i="2"/>
  <c r="N418" i="2"/>
  <c r="M418" i="2"/>
  <c r="L418" i="2"/>
  <c r="K418" i="2"/>
  <c r="J418" i="2"/>
  <c r="I418" i="2"/>
  <c r="H418" i="2"/>
  <c r="G418" i="2"/>
  <c r="F418" i="2"/>
  <c r="E418" i="2"/>
  <c r="D418" i="2"/>
  <c r="C418" i="2"/>
  <c r="Q417" i="2"/>
  <c r="P417" i="2"/>
  <c r="O417" i="2"/>
  <c r="N417" i="2"/>
  <c r="M417" i="2"/>
  <c r="L417" i="2"/>
  <c r="K417" i="2"/>
  <c r="J417" i="2"/>
  <c r="I417" i="2"/>
  <c r="H417" i="2"/>
  <c r="G417" i="2"/>
  <c r="F417" i="2"/>
  <c r="E417" i="2"/>
  <c r="D417" i="2"/>
  <c r="C417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Q412" i="2"/>
  <c r="P412" i="2"/>
  <c r="O412" i="2"/>
  <c r="N412" i="2"/>
  <c r="M412" i="2"/>
  <c r="L412" i="2"/>
  <c r="K412" i="2"/>
  <c r="J412" i="2"/>
  <c r="I412" i="2"/>
  <c r="H412" i="2"/>
  <c r="G412" i="2"/>
  <c r="F412" i="2"/>
  <c r="E412" i="2"/>
  <c r="D412" i="2"/>
  <c r="C412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D411" i="2"/>
  <c r="C411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Q403" i="2"/>
  <c r="P403" i="2"/>
  <c r="O403" i="2"/>
  <c r="N403" i="2"/>
  <c r="M403" i="2"/>
  <c r="L403" i="2"/>
  <c r="K403" i="2"/>
  <c r="J403" i="2"/>
  <c r="I403" i="2"/>
  <c r="H403" i="2"/>
  <c r="G403" i="2"/>
  <c r="F403" i="2"/>
  <c r="E403" i="2"/>
  <c r="D403" i="2"/>
  <c r="C403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Q396" i="2"/>
  <c r="P396" i="2"/>
  <c r="O396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Q395" i="2"/>
  <c r="P395" i="2"/>
  <c r="O395" i="2"/>
  <c r="N395" i="2"/>
  <c r="M395" i="2"/>
  <c r="L395" i="2"/>
  <c r="K395" i="2"/>
  <c r="J395" i="2"/>
  <c r="I395" i="2"/>
  <c r="H395" i="2"/>
  <c r="G395" i="2"/>
  <c r="F395" i="2"/>
  <c r="E395" i="2"/>
  <c r="D395" i="2"/>
  <c r="C395" i="2"/>
  <c r="Q394" i="2"/>
  <c r="P394" i="2"/>
  <c r="O394" i="2"/>
  <c r="N394" i="2"/>
  <c r="M394" i="2"/>
  <c r="L394" i="2"/>
  <c r="K394" i="2"/>
  <c r="J394" i="2"/>
  <c r="I394" i="2"/>
  <c r="H394" i="2"/>
  <c r="G394" i="2"/>
  <c r="F394" i="2"/>
  <c r="E394" i="2"/>
  <c r="D394" i="2"/>
  <c r="C394" i="2"/>
  <c r="Q393" i="2"/>
  <c r="P393" i="2"/>
  <c r="O393" i="2"/>
  <c r="N393" i="2"/>
  <c r="M393" i="2"/>
  <c r="L393" i="2"/>
  <c r="K393" i="2"/>
  <c r="J393" i="2"/>
  <c r="I393" i="2"/>
  <c r="H393" i="2"/>
  <c r="G393" i="2"/>
  <c r="F393" i="2"/>
  <c r="E393" i="2"/>
  <c r="D393" i="2"/>
  <c r="C393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Q387" i="2"/>
  <c r="P387" i="2"/>
  <c r="O387" i="2"/>
  <c r="N387" i="2"/>
  <c r="M387" i="2"/>
  <c r="L387" i="2"/>
  <c r="K387" i="2"/>
  <c r="J387" i="2"/>
  <c r="I387" i="2"/>
  <c r="H387" i="2"/>
  <c r="G387" i="2"/>
  <c r="F387" i="2"/>
  <c r="E387" i="2"/>
  <c r="D387" i="2"/>
  <c r="C387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Q379" i="2"/>
  <c r="P379" i="2"/>
  <c r="O379" i="2"/>
  <c r="N379" i="2"/>
  <c r="M379" i="2"/>
  <c r="L379" i="2"/>
  <c r="K379" i="2"/>
  <c r="J379" i="2"/>
  <c r="I379" i="2"/>
  <c r="H379" i="2"/>
  <c r="G379" i="2"/>
  <c r="F379" i="2"/>
  <c r="E379" i="2"/>
  <c r="D379" i="2"/>
  <c r="C379" i="2"/>
  <c r="Q378" i="2"/>
  <c r="P378" i="2"/>
  <c r="O378" i="2"/>
  <c r="N378" i="2"/>
  <c r="M378" i="2"/>
  <c r="L378" i="2"/>
  <c r="K378" i="2"/>
  <c r="J378" i="2"/>
  <c r="I378" i="2"/>
  <c r="H378" i="2"/>
  <c r="G378" i="2"/>
  <c r="F378" i="2"/>
  <c r="E378" i="2"/>
  <c r="D378" i="2"/>
  <c r="C378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Q370" i="2"/>
  <c r="P370" i="2"/>
  <c r="O370" i="2"/>
  <c r="N370" i="2"/>
  <c r="M370" i="2"/>
  <c r="L370" i="2"/>
  <c r="K370" i="2"/>
  <c r="J370" i="2"/>
  <c r="I370" i="2"/>
  <c r="H370" i="2"/>
  <c r="G370" i="2"/>
  <c r="F370" i="2"/>
  <c r="E370" i="2"/>
  <c r="D370" i="2"/>
  <c r="C370" i="2"/>
  <c r="Q369" i="2"/>
  <c r="P369" i="2"/>
  <c r="O369" i="2"/>
  <c r="N369" i="2"/>
  <c r="M369" i="2"/>
  <c r="L369" i="2"/>
  <c r="K369" i="2"/>
  <c r="J369" i="2"/>
  <c r="I369" i="2"/>
  <c r="H369" i="2"/>
  <c r="G369" i="2"/>
  <c r="F369" i="2"/>
  <c r="E369" i="2"/>
  <c r="D369" i="2"/>
  <c r="C369" i="2"/>
  <c r="Q368" i="2"/>
  <c r="P368" i="2"/>
  <c r="O368" i="2"/>
  <c r="N368" i="2"/>
  <c r="M368" i="2"/>
  <c r="L368" i="2"/>
  <c r="K368" i="2"/>
  <c r="J368" i="2"/>
  <c r="I368" i="2"/>
  <c r="H368" i="2"/>
  <c r="G368" i="2"/>
  <c r="F368" i="2"/>
  <c r="E368" i="2"/>
  <c r="D368" i="2"/>
  <c r="C368" i="2"/>
  <c r="Q367" i="2"/>
  <c r="P367" i="2"/>
  <c r="O367" i="2"/>
  <c r="N367" i="2"/>
  <c r="M367" i="2"/>
  <c r="L367" i="2"/>
  <c r="K367" i="2"/>
  <c r="J367" i="2"/>
  <c r="I367" i="2"/>
  <c r="H367" i="2"/>
  <c r="G367" i="2"/>
  <c r="F367" i="2"/>
  <c r="E367" i="2"/>
  <c r="D367" i="2"/>
  <c r="C367" i="2"/>
  <c r="Q366" i="2"/>
  <c r="P366" i="2"/>
  <c r="O366" i="2"/>
  <c r="N366" i="2"/>
  <c r="M366" i="2"/>
  <c r="L366" i="2"/>
  <c r="K366" i="2"/>
  <c r="J366" i="2"/>
  <c r="I366" i="2"/>
  <c r="H366" i="2"/>
  <c r="G366" i="2"/>
  <c r="F366" i="2"/>
  <c r="E366" i="2"/>
  <c r="D366" i="2"/>
  <c r="C366" i="2"/>
  <c r="Q365" i="2"/>
  <c r="P365" i="2"/>
  <c r="O365" i="2"/>
  <c r="N365" i="2"/>
  <c r="M365" i="2"/>
  <c r="L365" i="2"/>
  <c r="K365" i="2"/>
  <c r="J365" i="2"/>
  <c r="I365" i="2"/>
  <c r="H365" i="2"/>
  <c r="G365" i="2"/>
  <c r="F365" i="2"/>
  <c r="E365" i="2"/>
  <c r="D365" i="2"/>
  <c r="C365" i="2"/>
  <c r="Q364" i="2"/>
  <c r="P364" i="2"/>
  <c r="O364" i="2"/>
  <c r="N364" i="2"/>
  <c r="M364" i="2"/>
  <c r="L364" i="2"/>
  <c r="K364" i="2"/>
  <c r="J364" i="2"/>
  <c r="I364" i="2"/>
  <c r="H364" i="2"/>
  <c r="G364" i="2"/>
  <c r="F364" i="2"/>
  <c r="E364" i="2"/>
  <c r="D364" i="2"/>
  <c r="C364" i="2"/>
  <c r="Q363" i="2"/>
  <c r="P363" i="2"/>
  <c r="O363" i="2"/>
  <c r="N363" i="2"/>
  <c r="M363" i="2"/>
  <c r="L363" i="2"/>
  <c r="K363" i="2"/>
  <c r="J363" i="2"/>
  <c r="I363" i="2"/>
  <c r="H363" i="2"/>
  <c r="G363" i="2"/>
  <c r="F363" i="2"/>
  <c r="E363" i="2"/>
  <c r="D363" i="2"/>
  <c r="C363" i="2"/>
  <c r="Q362" i="2"/>
  <c r="P362" i="2"/>
  <c r="O362" i="2"/>
  <c r="N362" i="2"/>
  <c r="M362" i="2"/>
  <c r="L362" i="2"/>
  <c r="K362" i="2"/>
  <c r="J362" i="2"/>
  <c r="I362" i="2"/>
  <c r="H362" i="2"/>
  <c r="G362" i="2"/>
  <c r="F362" i="2"/>
  <c r="E362" i="2"/>
  <c r="D362" i="2"/>
  <c r="C362" i="2"/>
  <c r="Q361" i="2"/>
  <c r="P361" i="2"/>
  <c r="O361" i="2"/>
  <c r="N361" i="2"/>
  <c r="M361" i="2"/>
  <c r="L361" i="2"/>
  <c r="K361" i="2"/>
  <c r="J361" i="2"/>
  <c r="I361" i="2"/>
  <c r="H361" i="2"/>
  <c r="G361" i="2"/>
  <c r="F361" i="2"/>
  <c r="E361" i="2"/>
  <c r="D361" i="2"/>
  <c r="C361" i="2"/>
  <c r="Q360" i="2"/>
  <c r="P360" i="2"/>
  <c r="O360" i="2"/>
  <c r="N360" i="2"/>
  <c r="M360" i="2"/>
  <c r="L360" i="2"/>
  <c r="K360" i="2"/>
  <c r="J360" i="2"/>
  <c r="I360" i="2"/>
  <c r="H360" i="2"/>
  <c r="G360" i="2"/>
  <c r="F360" i="2"/>
  <c r="E360" i="2"/>
  <c r="D360" i="2"/>
  <c r="C360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Q337" i="2"/>
  <c r="P337" i="2"/>
  <c r="O337" i="2"/>
  <c r="N337" i="2"/>
  <c r="M337" i="2"/>
  <c r="L337" i="2"/>
  <c r="K337" i="2"/>
  <c r="J337" i="2"/>
  <c r="I337" i="2"/>
  <c r="H337" i="2"/>
  <c r="G337" i="2"/>
  <c r="F337" i="2"/>
  <c r="E337" i="2"/>
  <c r="D337" i="2"/>
  <c r="C337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E336" i="2"/>
  <c r="D336" i="2"/>
  <c r="C336" i="2"/>
  <c r="Q335" i="2"/>
  <c r="P335" i="2"/>
  <c r="O335" i="2"/>
  <c r="N335" i="2"/>
  <c r="M335" i="2"/>
  <c r="L335" i="2"/>
  <c r="K335" i="2"/>
  <c r="J335" i="2"/>
  <c r="I335" i="2"/>
  <c r="H335" i="2"/>
  <c r="G335" i="2"/>
  <c r="F335" i="2"/>
  <c r="E335" i="2"/>
  <c r="D335" i="2"/>
  <c r="C335" i="2"/>
  <c r="Q334" i="2"/>
  <c r="P334" i="2"/>
  <c r="O334" i="2"/>
  <c r="N334" i="2"/>
  <c r="M334" i="2"/>
  <c r="L334" i="2"/>
  <c r="K334" i="2"/>
  <c r="J334" i="2"/>
  <c r="I334" i="2"/>
  <c r="H334" i="2"/>
  <c r="G334" i="2"/>
  <c r="F334" i="2"/>
  <c r="E334" i="2"/>
  <c r="D334" i="2"/>
  <c r="C334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E333" i="2"/>
  <c r="D333" i="2"/>
  <c r="C333" i="2"/>
  <c r="Q332" i="2"/>
  <c r="P332" i="2"/>
  <c r="O332" i="2"/>
  <c r="N332" i="2"/>
  <c r="M332" i="2"/>
  <c r="L332" i="2"/>
  <c r="K332" i="2"/>
  <c r="J332" i="2"/>
  <c r="I332" i="2"/>
  <c r="H332" i="2"/>
  <c r="G332" i="2"/>
  <c r="F332" i="2"/>
  <c r="E332" i="2"/>
  <c r="D332" i="2"/>
  <c r="C332" i="2"/>
  <c r="Q331" i="2"/>
  <c r="P331" i="2"/>
  <c r="O331" i="2"/>
  <c r="N331" i="2"/>
  <c r="M331" i="2"/>
  <c r="L331" i="2"/>
  <c r="K331" i="2"/>
  <c r="J331" i="2"/>
  <c r="I331" i="2"/>
  <c r="H331" i="2"/>
  <c r="G331" i="2"/>
  <c r="F331" i="2"/>
  <c r="E331" i="2"/>
  <c r="D331" i="2"/>
  <c r="C331" i="2"/>
  <c r="Q330" i="2"/>
  <c r="P330" i="2"/>
  <c r="O330" i="2"/>
  <c r="N330" i="2"/>
  <c r="M330" i="2"/>
  <c r="L330" i="2"/>
  <c r="K330" i="2"/>
  <c r="J330" i="2"/>
  <c r="I330" i="2"/>
  <c r="H330" i="2"/>
  <c r="G330" i="2"/>
  <c r="F330" i="2"/>
  <c r="E330" i="2"/>
  <c r="D330" i="2"/>
  <c r="C330" i="2"/>
  <c r="Q329" i="2"/>
  <c r="P329" i="2"/>
  <c r="O329" i="2"/>
  <c r="N329" i="2"/>
  <c r="M329" i="2"/>
  <c r="L329" i="2"/>
  <c r="K329" i="2"/>
  <c r="J329" i="2"/>
  <c r="I329" i="2"/>
  <c r="H329" i="2"/>
  <c r="G329" i="2"/>
  <c r="F329" i="2"/>
  <c r="E329" i="2"/>
  <c r="D329" i="2"/>
  <c r="C329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Q327" i="2"/>
  <c r="P327" i="2"/>
  <c r="O327" i="2"/>
  <c r="N327" i="2"/>
  <c r="M327" i="2"/>
  <c r="L327" i="2"/>
  <c r="K327" i="2"/>
  <c r="J327" i="2"/>
  <c r="I327" i="2"/>
  <c r="H327" i="2"/>
  <c r="G327" i="2"/>
  <c r="F327" i="2"/>
  <c r="E327" i="2"/>
  <c r="D327" i="2"/>
  <c r="C327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E326" i="2"/>
  <c r="D326" i="2"/>
  <c r="C326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E321" i="2"/>
  <c r="D321" i="2"/>
  <c r="C321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Q319" i="2"/>
  <c r="P319" i="2"/>
  <c r="O319" i="2"/>
  <c r="N319" i="2"/>
  <c r="M319" i="2"/>
  <c r="L319" i="2"/>
  <c r="K319" i="2"/>
  <c r="J319" i="2"/>
  <c r="I319" i="2"/>
  <c r="H319" i="2"/>
  <c r="G319" i="2"/>
  <c r="F319" i="2"/>
  <c r="E319" i="2"/>
  <c r="D319" i="2"/>
  <c r="C319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E318" i="2"/>
  <c r="D318" i="2"/>
  <c r="C318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D317" i="2"/>
  <c r="C317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D315" i="2"/>
  <c r="C315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E309" i="2"/>
  <c r="D309" i="2"/>
  <c r="C309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Q307" i="2"/>
  <c r="P307" i="2"/>
  <c r="O307" i="2"/>
  <c r="N307" i="2"/>
  <c r="M307" i="2"/>
  <c r="L307" i="2"/>
  <c r="K307" i="2"/>
  <c r="J307" i="2"/>
  <c r="I307" i="2"/>
  <c r="H307" i="2"/>
  <c r="G307" i="2"/>
  <c r="F307" i="2"/>
  <c r="E307" i="2"/>
  <c r="D307" i="2"/>
  <c r="C307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E305" i="2"/>
  <c r="D305" i="2"/>
  <c r="C305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Q302" i="2"/>
  <c r="P302" i="2"/>
  <c r="O302" i="2"/>
  <c r="N302" i="2"/>
  <c r="M302" i="2"/>
  <c r="L302" i="2"/>
  <c r="K302" i="2"/>
  <c r="J302" i="2"/>
  <c r="I302" i="2"/>
  <c r="H302" i="2"/>
  <c r="G302" i="2"/>
  <c r="F302" i="2"/>
  <c r="E302" i="2"/>
  <c r="D302" i="2"/>
  <c r="C302" i="2"/>
  <c r="Q301" i="2"/>
  <c r="P301" i="2"/>
  <c r="O301" i="2"/>
  <c r="N301" i="2"/>
  <c r="M301" i="2"/>
  <c r="L301" i="2"/>
  <c r="K301" i="2"/>
  <c r="J301" i="2"/>
  <c r="I301" i="2"/>
  <c r="H301" i="2"/>
  <c r="G301" i="2"/>
  <c r="F301" i="2"/>
  <c r="E301" i="2"/>
  <c r="D301" i="2"/>
  <c r="C301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Q296" i="2"/>
  <c r="P296" i="2"/>
  <c r="O296" i="2"/>
  <c r="N296" i="2"/>
  <c r="M296" i="2"/>
  <c r="L296" i="2"/>
  <c r="K296" i="2"/>
  <c r="J296" i="2"/>
  <c r="I296" i="2"/>
  <c r="H296" i="2"/>
  <c r="G296" i="2"/>
  <c r="F296" i="2"/>
  <c r="E296" i="2"/>
  <c r="D296" i="2"/>
  <c r="C296" i="2"/>
  <c r="Q295" i="2"/>
  <c r="P295" i="2"/>
  <c r="O295" i="2"/>
  <c r="N295" i="2"/>
  <c r="M295" i="2"/>
  <c r="L295" i="2"/>
  <c r="K295" i="2"/>
  <c r="J295" i="2"/>
  <c r="I295" i="2"/>
  <c r="H295" i="2"/>
  <c r="G295" i="2"/>
  <c r="F295" i="2"/>
  <c r="E295" i="2"/>
  <c r="D295" i="2"/>
  <c r="C295" i="2"/>
  <c r="Q294" i="2"/>
  <c r="P294" i="2"/>
  <c r="O294" i="2"/>
  <c r="N294" i="2"/>
  <c r="M294" i="2"/>
  <c r="L294" i="2"/>
  <c r="K294" i="2"/>
  <c r="J294" i="2"/>
  <c r="I294" i="2"/>
  <c r="H294" i="2"/>
  <c r="G294" i="2"/>
  <c r="F294" i="2"/>
  <c r="E294" i="2"/>
  <c r="D294" i="2"/>
  <c r="C294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E293" i="2"/>
  <c r="D293" i="2"/>
  <c r="C293" i="2"/>
  <c r="Q292" i="2"/>
  <c r="P292" i="2"/>
  <c r="O292" i="2"/>
  <c r="N292" i="2"/>
  <c r="M292" i="2"/>
  <c r="L292" i="2"/>
  <c r="K292" i="2"/>
  <c r="J292" i="2"/>
  <c r="I292" i="2"/>
  <c r="H292" i="2"/>
  <c r="G292" i="2"/>
  <c r="F292" i="2"/>
  <c r="E292" i="2"/>
  <c r="D292" i="2"/>
  <c r="C292" i="2"/>
  <c r="Q291" i="2"/>
  <c r="P291" i="2"/>
  <c r="O291" i="2"/>
  <c r="N291" i="2"/>
  <c r="M291" i="2"/>
  <c r="L291" i="2"/>
  <c r="K291" i="2"/>
  <c r="J291" i="2"/>
  <c r="I291" i="2"/>
  <c r="H291" i="2"/>
  <c r="G291" i="2"/>
  <c r="F291" i="2"/>
  <c r="E291" i="2"/>
  <c r="D291" i="2"/>
  <c r="C291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E290" i="2"/>
  <c r="D290" i="2"/>
  <c r="C290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E287" i="2"/>
  <c r="D287" i="2"/>
  <c r="C287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D235" i="2"/>
  <c r="C235" i="2"/>
  <c r="Q234" i="2"/>
  <c r="P234" i="2"/>
  <c r="O234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A4" i="2"/>
  <c r="A4" i="3" s="1"/>
  <c r="A5" i="2"/>
  <c r="A5" i="3" s="1"/>
  <c r="A6" i="2"/>
  <c r="A6" i="3" s="1"/>
  <c r="A7" i="2"/>
  <c r="A7" i="3" s="1"/>
  <c r="A8" i="2"/>
  <c r="A8" i="3" s="1"/>
  <c r="A9" i="2"/>
  <c r="A9" i="3" s="1"/>
  <c r="A10" i="2"/>
  <c r="A10" i="3" s="1"/>
  <c r="A11" i="2"/>
  <c r="A11" i="3" s="1"/>
  <c r="A12" i="2"/>
  <c r="A12" i="3" s="1"/>
  <c r="A13" i="2"/>
  <c r="A13" i="3" s="1"/>
  <c r="A14" i="2"/>
  <c r="A14" i="3" s="1"/>
  <c r="A15" i="2"/>
  <c r="A15" i="3" s="1"/>
  <c r="A16" i="2"/>
  <c r="A16" i="3" s="1"/>
  <c r="A17" i="2"/>
  <c r="A17" i="3" s="1"/>
  <c r="A18" i="2"/>
  <c r="A18" i="3" s="1"/>
  <c r="A19" i="2"/>
  <c r="A19" i="3" s="1"/>
  <c r="A20" i="2"/>
  <c r="A20" i="3" s="1"/>
  <c r="A21" i="2"/>
  <c r="A21" i="3" s="1"/>
  <c r="A22" i="2"/>
  <c r="A22" i="3" s="1"/>
  <c r="A23" i="2"/>
  <c r="A23" i="3" s="1"/>
  <c r="A24" i="2"/>
  <c r="A24" i="3" s="1"/>
  <c r="A25" i="2"/>
  <c r="A25" i="3" s="1"/>
  <c r="A26" i="2"/>
  <c r="A26" i="3" s="1"/>
  <c r="A27" i="2"/>
  <c r="A27" i="3" s="1"/>
  <c r="A28" i="2"/>
  <c r="A28" i="3" s="1"/>
  <c r="A29" i="2"/>
  <c r="A29" i="3" s="1"/>
  <c r="A30" i="2"/>
  <c r="A30" i="3" s="1"/>
  <c r="A31" i="2"/>
  <c r="A31" i="3" s="1"/>
  <c r="A32" i="2"/>
  <c r="A32" i="3" s="1"/>
  <c r="A33" i="2"/>
  <c r="A33" i="3" s="1"/>
  <c r="A34" i="2"/>
  <c r="A34" i="3" s="1"/>
  <c r="A35" i="2"/>
  <c r="A35" i="3" s="1"/>
  <c r="A36" i="2"/>
  <c r="A36" i="3" s="1"/>
  <c r="A37" i="2"/>
  <c r="A37" i="3" s="1"/>
  <c r="A38" i="2"/>
  <c r="A38" i="3" s="1"/>
  <c r="A39" i="2"/>
  <c r="A39" i="3" s="1"/>
  <c r="A40" i="2"/>
  <c r="A40" i="3" s="1"/>
  <c r="A41" i="2"/>
  <c r="A41" i="3" s="1"/>
  <c r="A42" i="2"/>
  <c r="A42" i="3" s="1"/>
  <c r="A43" i="2"/>
  <c r="A43" i="3" s="1"/>
  <c r="A44" i="2"/>
  <c r="A44" i="3" s="1"/>
  <c r="A45" i="2"/>
  <c r="A45" i="3" s="1"/>
  <c r="A46" i="2"/>
  <c r="A46" i="3" s="1"/>
  <c r="A47" i="2"/>
  <c r="A47" i="3" s="1"/>
  <c r="A48" i="2"/>
  <c r="A48" i="3" s="1"/>
  <c r="A49" i="2"/>
  <c r="A49" i="3" s="1"/>
  <c r="A50" i="2"/>
  <c r="A50" i="3" s="1"/>
  <c r="A51" i="2"/>
  <c r="A51" i="3" s="1"/>
  <c r="A52" i="2"/>
  <c r="A52" i="3" s="1"/>
  <c r="A53" i="2"/>
  <c r="A53" i="3" s="1"/>
  <c r="A54" i="2"/>
  <c r="A54" i="3" s="1"/>
  <c r="A55" i="2"/>
  <c r="A55" i="3" s="1"/>
  <c r="A56" i="2"/>
  <c r="A56" i="3" s="1"/>
  <c r="A57" i="2"/>
  <c r="A57" i="3" s="1"/>
  <c r="A58" i="2"/>
  <c r="A58" i="3" s="1"/>
  <c r="A59" i="2"/>
  <c r="A59" i="3" s="1"/>
  <c r="A60" i="2"/>
  <c r="A60" i="3" s="1"/>
  <c r="A61" i="2"/>
  <c r="A61" i="3" s="1"/>
  <c r="A62" i="2"/>
  <c r="A62" i="3" s="1"/>
  <c r="A63" i="2"/>
  <c r="A63" i="3" s="1"/>
  <c r="A64" i="2"/>
  <c r="A64" i="3" s="1"/>
  <c r="A65" i="2"/>
  <c r="A65" i="3" s="1"/>
  <c r="A66" i="2"/>
  <c r="A66" i="3" s="1"/>
  <c r="A67" i="2"/>
  <c r="A67" i="3" s="1"/>
  <c r="A68" i="2"/>
  <c r="A68" i="3" s="1"/>
  <c r="A69" i="2"/>
  <c r="A69" i="3" s="1"/>
  <c r="A70" i="2"/>
  <c r="A70" i="3" s="1"/>
  <c r="A71" i="2"/>
  <c r="A71" i="3" s="1"/>
  <c r="A72" i="2"/>
  <c r="A72" i="3" s="1"/>
  <c r="A73" i="2"/>
  <c r="A73" i="3" s="1"/>
  <c r="A74" i="2"/>
  <c r="A74" i="3" s="1"/>
  <c r="A75" i="2"/>
  <c r="A75" i="3" s="1"/>
  <c r="A76" i="2"/>
  <c r="A76" i="3" s="1"/>
  <c r="A77" i="2"/>
  <c r="A77" i="3" s="1"/>
  <c r="A78" i="2"/>
  <c r="A78" i="3" s="1"/>
  <c r="A79" i="2"/>
  <c r="A79" i="3" s="1"/>
  <c r="A80" i="2"/>
  <c r="A80" i="3" s="1"/>
  <c r="A81" i="2"/>
  <c r="A81" i="3" s="1"/>
  <c r="A82" i="2"/>
  <c r="A82" i="3" s="1"/>
  <c r="A83" i="2"/>
  <c r="A83" i="3" s="1"/>
  <c r="A84" i="2"/>
  <c r="A84" i="3" s="1"/>
  <c r="A85" i="2"/>
  <c r="A85" i="3" s="1"/>
  <c r="A86" i="2"/>
  <c r="A86" i="3" s="1"/>
  <c r="A87" i="2"/>
  <c r="A87" i="3" s="1"/>
  <c r="A88" i="2"/>
  <c r="A88" i="3" s="1"/>
  <c r="A89" i="2"/>
  <c r="A89" i="3" s="1"/>
  <c r="A90" i="2"/>
  <c r="A90" i="3" s="1"/>
  <c r="A91" i="2"/>
  <c r="A91" i="3" s="1"/>
  <c r="A92" i="2"/>
  <c r="A92" i="3" s="1"/>
  <c r="A93" i="2"/>
  <c r="A93" i="3" s="1"/>
  <c r="A94" i="2"/>
  <c r="A94" i="3" s="1"/>
  <c r="A95" i="2"/>
  <c r="A95" i="3" s="1"/>
  <c r="A96" i="2"/>
  <c r="A96" i="3" s="1"/>
  <c r="A97" i="2"/>
  <c r="A97" i="3" s="1"/>
  <c r="A98" i="2"/>
  <c r="A98" i="3" s="1"/>
  <c r="A99" i="2"/>
  <c r="A99" i="3" s="1"/>
  <c r="A100" i="2"/>
  <c r="A100" i="3" s="1"/>
  <c r="A101" i="2"/>
  <c r="A101" i="3" s="1"/>
  <c r="A102" i="2"/>
  <c r="A102" i="3" s="1"/>
  <c r="A103" i="2"/>
  <c r="A103" i="3" s="1"/>
  <c r="A104" i="2"/>
  <c r="A104" i="3" s="1"/>
  <c r="A105" i="2"/>
  <c r="A105" i="3" s="1"/>
  <c r="A106" i="2"/>
  <c r="A106" i="3" s="1"/>
  <c r="A107" i="2"/>
  <c r="A107" i="3" s="1"/>
  <c r="A108" i="2"/>
  <c r="A108" i="3" s="1"/>
  <c r="A109" i="2"/>
  <c r="A109" i="3" s="1"/>
  <c r="A110" i="2"/>
  <c r="A110" i="3" s="1"/>
  <c r="A111" i="2"/>
  <c r="A111" i="3" s="1"/>
  <c r="A112" i="2"/>
  <c r="A112" i="3" s="1"/>
  <c r="A113" i="2"/>
  <c r="A113" i="3" s="1"/>
  <c r="A114" i="2"/>
  <c r="A114" i="3" s="1"/>
  <c r="A115" i="2"/>
  <c r="A115" i="3" s="1"/>
  <c r="A116" i="2"/>
  <c r="A116" i="3" s="1"/>
  <c r="A117" i="2"/>
  <c r="A117" i="3" s="1"/>
  <c r="A118" i="2"/>
  <c r="A118" i="3" s="1"/>
  <c r="A119" i="2"/>
  <c r="A119" i="3" s="1"/>
  <c r="A120" i="2"/>
  <c r="A120" i="3" s="1"/>
  <c r="A121" i="2"/>
  <c r="A121" i="3" s="1"/>
  <c r="A122" i="2"/>
  <c r="A122" i="3" s="1"/>
  <c r="A123" i="2"/>
  <c r="A123" i="3" s="1"/>
  <c r="A124" i="2"/>
  <c r="A124" i="3" s="1"/>
  <c r="A125" i="2"/>
  <c r="A125" i="3" s="1"/>
  <c r="A126" i="2"/>
  <c r="A126" i="3" s="1"/>
  <c r="A127" i="2"/>
  <c r="A127" i="3" s="1"/>
  <c r="A128" i="2"/>
  <c r="A128" i="3" s="1"/>
  <c r="A129" i="2"/>
  <c r="A129" i="3" s="1"/>
  <c r="A130" i="2"/>
  <c r="A130" i="3" s="1"/>
  <c r="A131" i="2"/>
  <c r="A131" i="3" s="1"/>
  <c r="A132" i="2"/>
  <c r="A132" i="3" s="1"/>
  <c r="A133" i="2"/>
  <c r="A133" i="3" s="1"/>
  <c r="A134" i="2"/>
  <c r="A134" i="3" s="1"/>
  <c r="A135" i="2"/>
  <c r="A135" i="3" s="1"/>
  <c r="A136" i="2"/>
  <c r="A136" i="3" s="1"/>
  <c r="A137" i="2"/>
  <c r="A137" i="3" s="1"/>
  <c r="A138" i="2"/>
  <c r="A138" i="3" s="1"/>
  <c r="A139" i="2"/>
  <c r="A139" i="3" s="1"/>
  <c r="A140" i="2"/>
  <c r="A140" i="3" s="1"/>
  <c r="A141" i="2"/>
  <c r="A141" i="3" s="1"/>
  <c r="A142" i="2"/>
  <c r="A142" i="3" s="1"/>
  <c r="A143" i="2"/>
  <c r="A143" i="3" s="1"/>
  <c r="A144" i="2"/>
  <c r="A144" i="3" s="1"/>
  <c r="A145" i="2"/>
  <c r="A145" i="3" s="1"/>
  <c r="A146" i="2"/>
  <c r="A146" i="3" s="1"/>
  <c r="A147" i="2"/>
  <c r="A147" i="3" s="1"/>
  <c r="A148" i="2"/>
  <c r="A148" i="3" s="1"/>
  <c r="A149" i="2"/>
  <c r="A149" i="3" s="1"/>
  <c r="A150" i="2"/>
  <c r="A150" i="3" s="1"/>
  <c r="A151" i="2"/>
  <c r="A151" i="3" s="1"/>
  <c r="A152" i="2"/>
  <c r="A152" i="3" s="1"/>
  <c r="A153" i="2"/>
  <c r="A153" i="3" s="1"/>
  <c r="A154" i="2"/>
  <c r="A154" i="3" s="1"/>
  <c r="A155" i="2"/>
  <c r="A155" i="3" s="1"/>
  <c r="A156" i="2"/>
  <c r="A156" i="3" s="1"/>
  <c r="A157" i="2"/>
  <c r="A157" i="3" s="1"/>
  <c r="A158" i="2"/>
  <c r="A158" i="3" s="1"/>
  <c r="A159" i="2"/>
  <c r="A159" i="3" s="1"/>
  <c r="A160" i="2"/>
  <c r="A160" i="3" s="1"/>
  <c r="A161" i="2"/>
  <c r="A161" i="3" s="1"/>
  <c r="A162" i="2"/>
  <c r="A162" i="3" s="1"/>
  <c r="A163" i="2"/>
  <c r="A163" i="3" s="1"/>
  <c r="A164" i="2"/>
  <c r="A164" i="3" s="1"/>
  <c r="A165" i="2"/>
  <c r="A165" i="3" s="1"/>
  <c r="A166" i="2"/>
  <c r="A166" i="3" s="1"/>
  <c r="A167" i="2"/>
  <c r="A167" i="3" s="1"/>
  <c r="A168" i="2"/>
  <c r="A168" i="3" s="1"/>
  <c r="A169" i="2"/>
  <c r="A169" i="3" s="1"/>
  <c r="A170" i="2"/>
  <c r="A170" i="3" s="1"/>
  <c r="A171" i="2"/>
  <c r="A171" i="3" s="1"/>
  <c r="A172" i="2"/>
  <c r="A172" i="3" s="1"/>
  <c r="A173" i="2"/>
  <c r="A173" i="3" s="1"/>
  <c r="A174" i="2"/>
  <c r="A174" i="3" s="1"/>
  <c r="A175" i="2"/>
  <c r="A175" i="3" s="1"/>
  <c r="A176" i="2"/>
  <c r="A176" i="3" s="1"/>
  <c r="A177" i="2"/>
  <c r="A177" i="3" s="1"/>
  <c r="A178" i="2"/>
  <c r="A178" i="3" s="1"/>
  <c r="A179" i="2"/>
  <c r="A179" i="3" s="1"/>
  <c r="A180" i="2"/>
  <c r="A180" i="3" s="1"/>
  <c r="A181" i="2"/>
  <c r="A181" i="3" s="1"/>
  <c r="A182" i="2"/>
  <c r="A182" i="3" s="1"/>
  <c r="A183" i="2"/>
  <c r="A183" i="3" s="1"/>
  <c r="A184" i="2"/>
  <c r="A184" i="3" s="1"/>
  <c r="A185" i="2"/>
  <c r="A185" i="3" s="1"/>
  <c r="A186" i="2"/>
  <c r="A186" i="3" s="1"/>
  <c r="A187" i="2"/>
  <c r="A187" i="3" s="1"/>
  <c r="A188" i="2"/>
  <c r="A188" i="3" s="1"/>
  <c r="A189" i="2"/>
  <c r="A189" i="3" s="1"/>
  <c r="A190" i="2"/>
  <c r="A190" i="3" s="1"/>
  <c r="A191" i="2"/>
  <c r="A191" i="3" s="1"/>
  <c r="A192" i="2"/>
  <c r="A192" i="3" s="1"/>
  <c r="A193" i="2"/>
  <c r="A193" i="3" s="1"/>
  <c r="A194" i="2"/>
  <c r="A194" i="3" s="1"/>
  <c r="A195" i="2"/>
  <c r="A195" i="3" s="1"/>
  <c r="A196" i="2"/>
  <c r="A196" i="3" s="1"/>
  <c r="A197" i="2"/>
  <c r="A197" i="3" s="1"/>
  <c r="A198" i="2"/>
  <c r="A198" i="3" s="1"/>
  <c r="A199" i="2"/>
  <c r="A199" i="3" s="1"/>
  <c r="A200" i="2"/>
  <c r="A200" i="3" s="1"/>
  <c r="A201" i="2"/>
  <c r="A201" i="3" s="1"/>
  <c r="A202" i="2"/>
  <c r="A202" i="3" s="1"/>
  <c r="A203" i="2"/>
  <c r="A203" i="3" s="1"/>
  <c r="A204" i="2"/>
  <c r="A204" i="3" s="1"/>
  <c r="A205" i="2"/>
  <c r="A205" i="3" s="1"/>
  <c r="A206" i="2"/>
  <c r="A206" i="3" s="1"/>
  <c r="A207" i="2"/>
  <c r="A207" i="3" s="1"/>
  <c r="A208" i="2"/>
  <c r="A208" i="3" s="1"/>
  <c r="A209" i="2"/>
  <c r="A209" i="3" s="1"/>
  <c r="A210" i="2"/>
  <c r="A210" i="3" s="1"/>
  <c r="A211" i="2"/>
  <c r="A211" i="3" s="1"/>
  <c r="A212" i="2"/>
  <c r="A212" i="3" s="1"/>
  <c r="A213" i="2"/>
  <c r="A213" i="3" s="1"/>
  <c r="A214" i="2"/>
  <c r="A214" i="3" s="1"/>
  <c r="A215" i="2"/>
  <c r="A215" i="3" s="1"/>
  <c r="A216" i="2"/>
  <c r="A216" i="3" s="1"/>
  <c r="A217" i="2"/>
  <c r="A217" i="3" s="1"/>
  <c r="A218" i="2"/>
  <c r="A218" i="3" s="1"/>
  <c r="A219" i="2"/>
  <c r="A219" i="3" s="1"/>
  <c r="A220" i="2"/>
  <c r="A220" i="3" s="1"/>
  <c r="A221" i="2"/>
  <c r="A221" i="3" s="1"/>
  <c r="A222" i="2"/>
  <c r="A222" i="3" s="1"/>
  <c r="A223" i="2"/>
  <c r="A223" i="3" s="1"/>
  <c r="A224" i="2"/>
  <c r="A224" i="3" s="1"/>
  <c r="A225" i="2"/>
  <c r="A225" i="3" s="1"/>
  <c r="A226" i="2"/>
  <c r="A226" i="3" s="1"/>
  <c r="A227" i="2"/>
  <c r="A227" i="3" s="1"/>
  <c r="A228" i="2"/>
  <c r="A228" i="3" s="1"/>
  <c r="A229" i="2"/>
  <c r="A229" i="3" s="1"/>
  <c r="A230" i="2"/>
  <c r="A230" i="3" s="1"/>
  <c r="A231" i="2"/>
  <c r="A231" i="3" s="1"/>
  <c r="A232" i="2"/>
  <c r="A232" i="3" s="1"/>
  <c r="A233" i="2"/>
  <c r="A233" i="3" s="1"/>
  <c r="A234" i="2"/>
  <c r="A234" i="3" s="1"/>
  <c r="A235" i="2"/>
  <c r="A235" i="3" s="1"/>
  <c r="A236" i="2"/>
  <c r="A236" i="3" s="1"/>
  <c r="A237" i="2"/>
  <c r="A237" i="3" s="1"/>
  <c r="A238" i="2"/>
  <c r="A238" i="3" s="1"/>
  <c r="A239" i="2"/>
  <c r="A239" i="3" s="1"/>
  <c r="A240" i="2"/>
  <c r="A240" i="3" s="1"/>
  <c r="A241" i="2"/>
  <c r="A241" i="3" s="1"/>
  <c r="A242" i="2"/>
  <c r="A242" i="3" s="1"/>
  <c r="A243" i="2"/>
  <c r="A243" i="3" s="1"/>
  <c r="A244" i="2"/>
  <c r="A244" i="3" s="1"/>
  <c r="A245" i="2"/>
  <c r="A245" i="3" s="1"/>
  <c r="A246" i="2"/>
  <c r="A246" i="3" s="1"/>
  <c r="A247" i="2"/>
  <c r="A247" i="3" s="1"/>
  <c r="A248" i="2"/>
  <c r="A248" i="3" s="1"/>
  <c r="A249" i="2"/>
  <c r="A249" i="3" s="1"/>
  <c r="A250" i="2"/>
  <c r="A250" i="3" s="1"/>
  <c r="A251" i="2"/>
  <c r="A251" i="3" s="1"/>
  <c r="A252" i="2"/>
  <c r="A252" i="3" s="1"/>
  <c r="A253" i="2"/>
  <c r="A253" i="3" s="1"/>
  <c r="A254" i="2"/>
  <c r="A254" i="3" s="1"/>
  <c r="A255" i="2"/>
  <c r="A255" i="3" s="1"/>
  <c r="A256" i="2"/>
  <c r="A256" i="3" s="1"/>
  <c r="A257" i="2"/>
  <c r="A257" i="3" s="1"/>
  <c r="A258" i="2"/>
  <c r="A258" i="3" s="1"/>
  <c r="A259" i="2"/>
  <c r="A259" i="3" s="1"/>
  <c r="A260" i="2"/>
  <c r="A260" i="3" s="1"/>
  <c r="A261" i="2"/>
  <c r="A261" i="3" s="1"/>
  <c r="A262" i="2"/>
  <c r="A262" i="3" s="1"/>
  <c r="A263" i="2"/>
  <c r="A263" i="3" s="1"/>
  <c r="A264" i="2"/>
  <c r="A264" i="3" s="1"/>
  <c r="A265" i="2"/>
  <c r="A265" i="3" s="1"/>
  <c r="A266" i="2"/>
  <c r="A266" i="3" s="1"/>
  <c r="A267" i="2"/>
  <c r="A267" i="3" s="1"/>
  <c r="A268" i="2"/>
  <c r="A268" i="3" s="1"/>
  <c r="A269" i="2"/>
  <c r="A269" i="3" s="1"/>
  <c r="A270" i="2"/>
  <c r="A270" i="3" s="1"/>
  <c r="A271" i="2"/>
  <c r="A271" i="3" s="1"/>
  <c r="A272" i="2"/>
  <c r="A272" i="3" s="1"/>
  <c r="A273" i="2"/>
  <c r="A273" i="3" s="1"/>
  <c r="A274" i="2"/>
  <c r="A274" i="3" s="1"/>
  <c r="A275" i="2"/>
  <c r="A275" i="3" s="1"/>
  <c r="A276" i="2"/>
  <c r="A276" i="3" s="1"/>
  <c r="A277" i="2"/>
  <c r="A277" i="3" s="1"/>
  <c r="A278" i="2"/>
  <c r="A278" i="3" s="1"/>
  <c r="A279" i="2"/>
  <c r="A279" i="3" s="1"/>
  <c r="A280" i="2"/>
  <c r="A280" i="3" s="1"/>
  <c r="A281" i="2"/>
  <c r="A281" i="3" s="1"/>
  <c r="A282" i="2"/>
  <c r="A282" i="3" s="1"/>
  <c r="A283" i="2"/>
  <c r="A283" i="3" s="1"/>
  <c r="A284" i="2"/>
  <c r="A284" i="3" s="1"/>
  <c r="A285" i="2"/>
  <c r="A285" i="3" s="1"/>
  <c r="A286" i="2"/>
  <c r="A286" i="3" s="1"/>
  <c r="A287" i="2"/>
  <c r="A287" i="3" s="1"/>
  <c r="A288" i="2"/>
  <c r="A288" i="3" s="1"/>
  <c r="A289" i="2"/>
  <c r="A289" i="3" s="1"/>
  <c r="A290" i="2"/>
  <c r="A290" i="3" s="1"/>
  <c r="A291" i="2"/>
  <c r="A291" i="3" s="1"/>
  <c r="A292" i="2"/>
  <c r="A292" i="3" s="1"/>
  <c r="A293" i="2"/>
  <c r="A293" i="3" s="1"/>
  <c r="A294" i="2"/>
  <c r="A294" i="3" s="1"/>
  <c r="A295" i="2"/>
  <c r="A295" i="3" s="1"/>
  <c r="A296" i="2"/>
  <c r="A296" i="3" s="1"/>
  <c r="A297" i="2"/>
  <c r="A297" i="3" s="1"/>
  <c r="A298" i="2"/>
  <c r="A298" i="3" s="1"/>
  <c r="A299" i="2"/>
  <c r="A299" i="3" s="1"/>
  <c r="A300" i="2"/>
  <c r="A300" i="3" s="1"/>
  <c r="A301" i="2"/>
  <c r="A301" i="3" s="1"/>
  <c r="A302" i="2"/>
  <c r="A302" i="3" s="1"/>
  <c r="A303" i="2"/>
  <c r="A303" i="3" s="1"/>
  <c r="A304" i="2"/>
  <c r="A304" i="3" s="1"/>
  <c r="A305" i="2"/>
  <c r="A305" i="3" s="1"/>
  <c r="A306" i="2"/>
  <c r="A306" i="3" s="1"/>
  <c r="A307" i="2"/>
  <c r="A307" i="3" s="1"/>
  <c r="A308" i="2"/>
  <c r="A308" i="3" s="1"/>
  <c r="A309" i="2"/>
  <c r="A309" i="3" s="1"/>
  <c r="A310" i="2"/>
  <c r="A310" i="3" s="1"/>
  <c r="A311" i="2"/>
  <c r="A311" i="3" s="1"/>
  <c r="A312" i="2"/>
  <c r="A312" i="3" s="1"/>
  <c r="A313" i="2"/>
  <c r="A313" i="3" s="1"/>
  <c r="A314" i="2"/>
  <c r="A314" i="3" s="1"/>
  <c r="A315" i="2"/>
  <c r="A315" i="3" s="1"/>
  <c r="A316" i="2"/>
  <c r="A316" i="3" s="1"/>
  <c r="A317" i="2"/>
  <c r="A317" i="3" s="1"/>
  <c r="A318" i="2"/>
  <c r="A318" i="3" s="1"/>
  <c r="A319" i="2"/>
  <c r="A319" i="3" s="1"/>
  <c r="A320" i="2"/>
  <c r="A320" i="3" s="1"/>
  <c r="A321" i="2"/>
  <c r="A321" i="3" s="1"/>
  <c r="A322" i="2"/>
  <c r="A322" i="3" s="1"/>
  <c r="A323" i="2"/>
  <c r="A323" i="3" s="1"/>
  <c r="A324" i="2"/>
  <c r="A324" i="3" s="1"/>
  <c r="A325" i="2"/>
  <c r="A325" i="3" s="1"/>
  <c r="A326" i="2"/>
  <c r="A326" i="3" s="1"/>
  <c r="A327" i="2"/>
  <c r="A327" i="3" s="1"/>
  <c r="A328" i="2"/>
  <c r="A328" i="3" s="1"/>
  <c r="A329" i="2"/>
  <c r="A329" i="3" s="1"/>
  <c r="A330" i="2"/>
  <c r="A330" i="3" s="1"/>
  <c r="A331" i="2"/>
  <c r="A331" i="3" s="1"/>
  <c r="A332" i="2"/>
  <c r="A332" i="3" s="1"/>
  <c r="A333" i="2"/>
  <c r="A333" i="3" s="1"/>
  <c r="A334" i="2"/>
  <c r="A334" i="3" s="1"/>
  <c r="A335" i="2"/>
  <c r="A335" i="3" s="1"/>
  <c r="A336" i="2"/>
  <c r="A336" i="3" s="1"/>
  <c r="A337" i="2"/>
  <c r="A337" i="3" s="1"/>
  <c r="A338" i="2"/>
  <c r="A338" i="3" s="1"/>
  <c r="A339" i="2"/>
  <c r="A339" i="3" s="1"/>
  <c r="A340" i="2"/>
  <c r="A340" i="3" s="1"/>
  <c r="A341" i="2"/>
  <c r="A341" i="3" s="1"/>
  <c r="A342" i="2"/>
  <c r="A342" i="3" s="1"/>
  <c r="A343" i="2"/>
  <c r="A343" i="3" s="1"/>
  <c r="A344" i="2"/>
  <c r="A344" i="3" s="1"/>
  <c r="A345" i="2"/>
  <c r="A345" i="3" s="1"/>
  <c r="A346" i="2"/>
  <c r="A346" i="3" s="1"/>
  <c r="A347" i="2"/>
  <c r="A347" i="3" s="1"/>
  <c r="A348" i="2"/>
  <c r="A348" i="3" s="1"/>
  <c r="A349" i="2"/>
  <c r="A349" i="3" s="1"/>
  <c r="A350" i="2"/>
  <c r="A350" i="3" s="1"/>
  <c r="A351" i="2"/>
  <c r="A351" i="3" s="1"/>
  <c r="A352" i="2"/>
  <c r="A352" i="3" s="1"/>
  <c r="A353" i="2"/>
  <c r="A353" i="3" s="1"/>
  <c r="A354" i="2"/>
  <c r="A354" i="3" s="1"/>
  <c r="A355" i="2"/>
  <c r="A355" i="3" s="1"/>
  <c r="A356" i="2"/>
  <c r="A356" i="3" s="1"/>
  <c r="A357" i="2"/>
  <c r="A357" i="3" s="1"/>
  <c r="A358" i="2"/>
  <c r="A358" i="3" s="1"/>
  <c r="A359" i="2"/>
  <c r="A359" i="3" s="1"/>
  <c r="A360" i="2"/>
  <c r="A360" i="3" s="1"/>
  <c r="A361" i="2"/>
  <c r="A361" i="3" s="1"/>
  <c r="A362" i="2"/>
  <c r="A362" i="3" s="1"/>
  <c r="A363" i="2"/>
  <c r="A363" i="3" s="1"/>
  <c r="A364" i="2"/>
  <c r="A364" i="3" s="1"/>
  <c r="A365" i="2"/>
  <c r="A365" i="3" s="1"/>
  <c r="A366" i="2"/>
  <c r="A366" i="3" s="1"/>
  <c r="A367" i="2"/>
  <c r="A367" i="3" s="1"/>
  <c r="A368" i="2"/>
  <c r="A368" i="3" s="1"/>
  <c r="A369" i="2"/>
  <c r="A369" i="3" s="1"/>
  <c r="A370" i="2"/>
  <c r="A370" i="3" s="1"/>
  <c r="A371" i="2"/>
  <c r="A371" i="3" s="1"/>
  <c r="A372" i="2"/>
  <c r="A372" i="3" s="1"/>
  <c r="A373" i="2"/>
  <c r="A373" i="3" s="1"/>
  <c r="A374" i="2"/>
  <c r="A374" i="3" s="1"/>
  <c r="A375" i="2"/>
  <c r="A375" i="3" s="1"/>
  <c r="A376" i="2"/>
  <c r="A376" i="3" s="1"/>
  <c r="A377" i="2"/>
  <c r="A377" i="3" s="1"/>
  <c r="A378" i="2"/>
  <c r="A378" i="3" s="1"/>
  <c r="A379" i="2"/>
  <c r="A379" i="3" s="1"/>
  <c r="A380" i="2"/>
  <c r="A380" i="3" s="1"/>
  <c r="A381" i="2"/>
  <c r="A381" i="3" s="1"/>
  <c r="A382" i="2"/>
  <c r="A382" i="3" s="1"/>
  <c r="A383" i="2"/>
  <c r="A383" i="3" s="1"/>
  <c r="A384" i="2"/>
  <c r="A384" i="3" s="1"/>
  <c r="A385" i="2"/>
  <c r="A385" i="3" s="1"/>
  <c r="A386" i="2"/>
  <c r="A386" i="3" s="1"/>
  <c r="A387" i="2"/>
  <c r="A387" i="3" s="1"/>
  <c r="A388" i="2"/>
  <c r="A388" i="3" s="1"/>
  <c r="A389" i="2"/>
  <c r="A389" i="3" s="1"/>
  <c r="A390" i="2"/>
  <c r="A390" i="3" s="1"/>
  <c r="A391" i="2"/>
  <c r="A391" i="3" s="1"/>
  <c r="A392" i="2"/>
  <c r="A392" i="3" s="1"/>
  <c r="A393" i="2"/>
  <c r="A393" i="3" s="1"/>
  <c r="A394" i="2"/>
  <c r="A394" i="3" s="1"/>
  <c r="A395" i="2"/>
  <c r="A395" i="3" s="1"/>
  <c r="A396" i="2"/>
  <c r="A396" i="3" s="1"/>
  <c r="A397" i="2"/>
  <c r="A397" i="3" s="1"/>
  <c r="A398" i="2"/>
  <c r="A398" i="3" s="1"/>
  <c r="A399" i="2"/>
  <c r="A399" i="3" s="1"/>
  <c r="A400" i="2"/>
  <c r="A400" i="3" s="1"/>
  <c r="A401" i="2"/>
  <c r="A401" i="3" s="1"/>
  <c r="A402" i="2"/>
  <c r="A402" i="3" s="1"/>
  <c r="A403" i="2"/>
  <c r="A403" i="3" s="1"/>
  <c r="A404" i="2"/>
  <c r="A404" i="3" s="1"/>
  <c r="A405" i="2"/>
  <c r="A405" i="3" s="1"/>
  <c r="A406" i="2"/>
  <c r="A406" i="3" s="1"/>
  <c r="A407" i="2"/>
  <c r="A407" i="3" s="1"/>
  <c r="A408" i="2"/>
  <c r="A408" i="3" s="1"/>
  <c r="A409" i="2"/>
  <c r="A409" i="3" s="1"/>
  <c r="A410" i="2"/>
  <c r="A410" i="3" s="1"/>
  <c r="A411" i="2"/>
  <c r="A411" i="3" s="1"/>
  <c r="A412" i="2"/>
  <c r="A412" i="3" s="1"/>
  <c r="A413" i="2"/>
  <c r="A413" i="3" s="1"/>
  <c r="A414" i="2"/>
  <c r="A414" i="3" s="1"/>
  <c r="A415" i="2"/>
  <c r="A415" i="3" s="1"/>
  <c r="A416" i="2"/>
  <c r="A416" i="3" s="1"/>
  <c r="A417" i="2"/>
  <c r="A417" i="3" s="1"/>
  <c r="A418" i="2"/>
  <c r="A418" i="3" s="1"/>
  <c r="A419" i="2"/>
  <c r="A419" i="3" s="1"/>
  <c r="A420" i="2"/>
  <c r="A420" i="3" s="1"/>
  <c r="A421" i="2"/>
  <c r="A421" i="3" s="1"/>
  <c r="A422" i="2"/>
  <c r="A422" i="3" s="1"/>
  <c r="A423" i="2"/>
  <c r="A423" i="3" s="1"/>
  <c r="A424" i="2"/>
  <c r="A424" i="3" s="1"/>
  <c r="A425" i="2"/>
  <c r="A425" i="3" s="1"/>
  <c r="A426" i="2"/>
  <c r="A426" i="3" s="1"/>
  <c r="A427" i="2"/>
  <c r="A427" i="3" s="1"/>
  <c r="A428" i="2"/>
  <c r="A428" i="3" s="1"/>
  <c r="A429" i="2"/>
  <c r="A429" i="3" s="1"/>
  <c r="A430" i="2"/>
  <c r="A430" i="3" s="1"/>
  <c r="A431" i="2"/>
  <c r="A431" i="3" s="1"/>
  <c r="A432" i="2"/>
  <c r="A432" i="3" s="1"/>
  <c r="A433" i="2"/>
  <c r="A433" i="3" s="1"/>
  <c r="A434" i="2"/>
  <c r="A434" i="3" s="1"/>
  <c r="A435" i="2"/>
  <c r="A435" i="3" s="1"/>
  <c r="A436" i="2"/>
  <c r="A436" i="3" s="1"/>
  <c r="A437" i="2"/>
  <c r="A437" i="3" s="1"/>
  <c r="A438" i="2"/>
  <c r="A438" i="3" s="1"/>
  <c r="A439" i="2"/>
  <c r="A439" i="3" s="1"/>
  <c r="A440" i="2"/>
  <c r="A440" i="3" s="1"/>
  <c r="A441" i="2"/>
  <c r="A441" i="3" s="1"/>
  <c r="A442" i="2"/>
  <c r="A442" i="3" s="1"/>
  <c r="A443" i="2"/>
  <c r="A443" i="3" s="1"/>
  <c r="A444" i="2"/>
  <c r="A444" i="3" s="1"/>
  <c r="A445" i="2"/>
  <c r="A445" i="3" s="1"/>
  <c r="A446" i="2"/>
  <c r="A446" i="3" s="1"/>
  <c r="A447" i="2"/>
  <c r="A447" i="3" s="1"/>
  <c r="A448" i="2"/>
  <c r="A448" i="3" s="1"/>
  <c r="A449" i="2"/>
  <c r="A449" i="3" s="1"/>
  <c r="A450" i="2"/>
  <c r="A450" i="3" s="1"/>
  <c r="A451" i="2"/>
  <c r="A451" i="3" s="1"/>
  <c r="A452" i="2"/>
  <c r="A452" i="3" s="1"/>
  <c r="A453" i="2"/>
  <c r="A453" i="3" s="1"/>
  <c r="A454" i="2"/>
  <c r="A454" i="3" s="1"/>
  <c r="A455" i="2"/>
  <c r="A455" i="3" s="1"/>
  <c r="A456" i="2"/>
  <c r="A456" i="3" s="1"/>
  <c r="A457" i="2"/>
  <c r="A457" i="3" s="1"/>
  <c r="A458" i="2"/>
  <c r="A458" i="3" s="1"/>
  <c r="A459" i="2"/>
  <c r="A459" i="3" s="1"/>
  <c r="A460" i="2"/>
  <c r="A460" i="3" s="1"/>
  <c r="A461" i="2"/>
  <c r="A461" i="3" s="1"/>
  <c r="A462" i="2"/>
  <c r="A462" i="3" s="1"/>
  <c r="A463" i="2"/>
  <c r="A463" i="3" s="1"/>
  <c r="A464" i="2"/>
  <c r="A464" i="3" s="1"/>
  <c r="A465" i="2"/>
  <c r="A465" i="3" s="1"/>
  <c r="A466" i="2"/>
  <c r="A466" i="3" s="1"/>
  <c r="A467" i="2"/>
  <c r="A467" i="3" s="1"/>
  <c r="A468" i="2"/>
  <c r="A468" i="3" s="1"/>
  <c r="A469" i="2"/>
  <c r="A469" i="3" s="1"/>
  <c r="A470" i="2"/>
  <c r="A470" i="3" s="1"/>
  <c r="A471" i="2"/>
  <c r="A471" i="3" s="1"/>
  <c r="A472" i="2"/>
  <c r="A472" i="3" s="1"/>
  <c r="A473" i="2"/>
  <c r="A473" i="3" s="1"/>
  <c r="A474" i="2"/>
  <c r="A474" i="3" s="1"/>
  <c r="A475" i="2"/>
  <c r="A475" i="3" s="1"/>
  <c r="A476" i="2"/>
  <c r="A476" i="3" s="1"/>
  <c r="A477" i="2"/>
  <c r="A477" i="3" s="1"/>
  <c r="A478" i="2"/>
  <c r="A478" i="3" s="1"/>
  <c r="A479" i="2"/>
  <c r="A479" i="3" s="1"/>
  <c r="A480" i="2"/>
  <c r="A480" i="3" s="1"/>
  <c r="A481" i="2"/>
  <c r="A481" i="3" s="1"/>
  <c r="A482" i="2"/>
  <c r="A482" i="3" s="1"/>
  <c r="A483" i="2"/>
  <c r="A483" i="3" s="1"/>
  <c r="A484" i="2"/>
  <c r="A484" i="3" s="1"/>
  <c r="A485" i="2"/>
  <c r="A485" i="3" s="1"/>
  <c r="A486" i="2"/>
  <c r="A486" i="3" s="1"/>
  <c r="A487" i="2"/>
  <c r="A487" i="3" s="1"/>
  <c r="A488" i="2"/>
  <c r="A488" i="3" s="1"/>
  <c r="A489" i="2"/>
  <c r="A489" i="3" s="1"/>
  <c r="A490" i="2"/>
  <c r="A490" i="3" s="1"/>
  <c r="A491" i="2"/>
  <c r="A491" i="3" s="1"/>
  <c r="A492" i="2"/>
  <c r="A492" i="3" s="1"/>
  <c r="A493" i="2"/>
  <c r="A493" i="3" s="1"/>
  <c r="A494" i="2"/>
  <c r="A494" i="3" s="1"/>
  <c r="A495" i="2"/>
  <c r="A495" i="3" s="1"/>
  <c r="A496" i="2"/>
  <c r="A496" i="3" s="1"/>
  <c r="A497" i="2"/>
  <c r="A497" i="3" s="1"/>
  <c r="A498" i="2"/>
  <c r="A498" i="3" s="1"/>
  <c r="A499" i="2"/>
  <c r="A499" i="3" s="1"/>
  <c r="A500" i="2"/>
  <c r="A500" i="3" s="1"/>
  <c r="A501" i="2"/>
  <c r="A501" i="3" s="1"/>
  <c r="A502" i="2"/>
  <c r="A502" i="3" s="1"/>
  <c r="A503" i="2"/>
  <c r="A503" i="3" s="1"/>
  <c r="A504" i="2"/>
  <c r="A504" i="3" s="1"/>
  <c r="A505" i="2"/>
  <c r="A505" i="3" s="1"/>
  <c r="A506" i="2"/>
  <c r="A506" i="3" s="1"/>
  <c r="A507" i="2"/>
  <c r="A507" i="3" s="1"/>
  <c r="A508" i="2"/>
  <c r="A508" i="3" s="1"/>
  <c r="A509" i="2"/>
  <c r="A509" i="3" s="1"/>
  <c r="A510" i="2"/>
  <c r="A510" i="3" s="1"/>
  <c r="A511" i="2"/>
  <c r="A511" i="3" s="1"/>
  <c r="A512" i="2"/>
  <c r="A512" i="3" s="1"/>
  <c r="A513" i="2"/>
  <c r="A513" i="3" s="1"/>
  <c r="A514" i="2"/>
  <c r="A514" i="3" s="1"/>
  <c r="A515" i="2"/>
  <c r="A515" i="3" s="1"/>
  <c r="A516" i="2"/>
  <c r="A516" i="3" s="1"/>
  <c r="A517" i="2"/>
  <c r="A517" i="3" s="1"/>
  <c r="A518" i="2"/>
  <c r="A518" i="3" s="1"/>
  <c r="A519" i="2"/>
  <c r="A519" i="3" s="1"/>
  <c r="A520" i="2"/>
  <c r="A520" i="3" s="1"/>
  <c r="A521" i="2"/>
  <c r="A521" i="3" s="1"/>
  <c r="A522" i="2"/>
  <c r="A522" i="3" s="1"/>
  <c r="A523" i="2"/>
  <c r="A523" i="3" s="1"/>
  <c r="A524" i="2"/>
  <c r="A524" i="3" s="1"/>
  <c r="A525" i="2"/>
  <c r="A525" i="3" s="1"/>
  <c r="A526" i="2"/>
  <c r="A526" i="3" s="1"/>
  <c r="A527" i="2"/>
  <c r="A527" i="3" s="1"/>
  <c r="A528" i="2"/>
  <c r="A528" i="3" s="1"/>
  <c r="A529" i="2"/>
  <c r="A529" i="3" s="1"/>
  <c r="A530" i="2"/>
  <c r="A530" i="3" s="1"/>
  <c r="A531" i="2"/>
  <c r="A531" i="3" s="1"/>
  <c r="A532" i="2"/>
  <c r="A532" i="3" s="1"/>
  <c r="A533" i="2"/>
  <c r="A533" i="3" s="1"/>
  <c r="A534" i="2"/>
  <c r="A534" i="3" s="1"/>
  <c r="A535" i="2"/>
  <c r="A535" i="3" s="1"/>
  <c r="A536" i="2"/>
  <c r="A536" i="3" s="1"/>
  <c r="A537" i="2"/>
  <c r="A537" i="3" s="1"/>
  <c r="A538" i="2"/>
  <c r="A538" i="3" s="1"/>
  <c r="A539" i="2"/>
  <c r="A539" i="3" s="1"/>
  <c r="A540" i="2"/>
  <c r="A540" i="3" s="1"/>
  <c r="A541" i="2"/>
  <c r="A541" i="3" s="1"/>
  <c r="A542" i="2"/>
  <c r="A542" i="3" s="1"/>
  <c r="A543" i="2"/>
  <c r="A543" i="3" s="1"/>
  <c r="A544" i="2"/>
  <c r="A544" i="3" s="1"/>
  <c r="A545" i="2"/>
  <c r="A545" i="3" s="1"/>
  <c r="A546" i="2"/>
  <c r="A546" i="3" s="1"/>
  <c r="A547" i="2"/>
  <c r="A547" i="3" s="1"/>
  <c r="A548" i="2"/>
  <c r="A548" i="3" s="1"/>
  <c r="A549" i="2"/>
  <c r="A549" i="3" s="1"/>
  <c r="A550" i="2"/>
  <c r="A550" i="3" s="1"/>
  <c r="A551" i="2"/>
  <c r="A551" i="3" s="1"/>
  <c r="A552" i="2"/>
  <c r="A552" i="3" s="1"/>
  <c r="A553" i="2"/>
  <c r="A553" i="3" s="1"/>
  <c r="A554" i="2"/>
  <c r="A554" i="3" s="1"/>
  <c r="A555" i="2"/>
  <c r="A555" i="3" s="1"/>
  <c r="A556" i="2"/>
  <c r="A556" i="3" s="1"/>
  <c r="A557" i="2"/>
  <c r="A557" i="3" s="1"/>
  <c r="A558" i="2"/>
  <c r="A558" i="3" s="1"/>
  <c r="A559" i="2"/>
  <c r="A559" i="3" s="1"/>
  <c r="A560" i="2"/>
  <c r="A560" i="3" s="1"/>
  <c r="A561" i="2"/>
  <c r="A561" i="3" s="1"/>
  <c r="A562" i="2"/>
  <c r="A562" i="3" s="1"/>
  <c r="A563" i="2"/>
  <c r="A563" i="3" s="1"/>
  <c r="A564" i="2"/>
  <c r="A564" i="3" s="1"/>
  <c r="A565" i="2"/>
  <c r="A565" i="3" s="1"/>
  <c r="A566" i="2"/>
  <c r="A566" i="3" s="1"/>
  <c r="A567" i="2"/>
  <c r="A567" i="3" s="1"/>
  <c r="A568" i="2"/>
  <c r="A568" i="3" s="1"/>
  <c r="A569" i="2"/>
  <c r="A569" i="3" s="1"/>
  <c r="A570" i="2"/>
  <c r="A570" i="3" s="1"/>
  <c r="A571" i="2"/>
  <c r="A571" i="3" s="1"/>
  <c r="A572" i="2"/>
  <c r="A572" i="3" s="1"/>
  <c r="A573" i="2"/>
  <c r="A573" i="3" s="1"/>
  <c r="A574" i="2"/>
  <c r="A574" i="3" s="1"/>
  <c r="A575" i="2"/>
  <c r="A575" i="3" s="1"/>
  <c r="A576" i="2"/>
  <c r="A576" i="3" s="1"/>
  <c r="A577" i="2"/>
  <c r="A577" i="3" s="1"/>
  <c r="A578" i="2"/>
  <c r="A578" i="3" s="1"/>
  <c r="A579" i="2"/>
  <c r="A579" i="3" s="1"/>
  <c r="A580" i="2"/>
  <c r="A580" i="3" s="1"/>
  <c r="A581" i="2"/>
  <c r="A581" i="3" s="1"/>
  <c r="A582" i="2"/>
  <c r="A582" i="3" s="1"/>
  <c r="A583" i="2"/>
  <c r="A583" i="3" s="1"/>
  <c r="A584" i="2"/>
  <c r="A584" i="3" s="1"/>
  <c r="A585" i="2"/>
  <c r="A585" i="3" s="1"/>
  <c r="A586" i="2"/>
  <c r="A586" i="3" s="1"/>
  <c r="A587" i="2"/>
  <c r="A587" i="3" s="1"/>
  <c r="A588" i="2"/>
  <c r="A588" i="3" s="1"/>
  <c r="A589" i="2"/>
  <c r="A589" i="3" s="1"/>
  <c r="A3" i="2"/>
  <c r="A3" i="3" s="1"/>
  <c r="A2" i="2"/>
  <c r="A2" i="3" s="1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A483" i="5"/>
  <c r="S483" i="5" s="1"/>
  <c r="AK483" i="5" s="1"/>
  <c r="A484" i="5"/>
  <c r="S484" i="5" s="1"/>
  <c r="AK484" i="5" s="1"/>
  <c r="A485" i="5"/>
  <c r="S485" i="5" s="1"/>
  <c r="AK485" i="5" s="1"/>
  <c r="A486" i="5"/>
  <c r="S486" i="5" s="1"/>
  <c r="AK486" i="5" s="1"/>
  <c r="A487" i="5"/>
  <c r="S487" i="5" s="1"/>
  <c r="AK487" i="5" s="1"/>
  <c r="A488" i="5"/>
  <c r="S488" i="5" s="1"/>
  <c r="AK488" i="5" s="1"/>
  <c r="A489" i="5"/>
  <c r="S489" i="5" s="1"/>
  <c r="AK489" i="5" s="1"/>
  <c r="A490" i="5"/>
  <c r="S490" i="5" s="1"/>
  <c r="AK490" i="5" s="1"/>
  <c r="A491" i="5"/>
  <c r="S491" i="5" s="1"/>
  <c r="AK491" i="5" s="1"/>
  <c r="A492" i="5"/>
  <c r="S492" i="5" s="1"/>
  <c r="AK492" i="5" s="1"/>
  <c r="A493" i="5"/>
  <c r="S493" i="5" s="1"/>
  <c r="AK493" i="5" s="1"/>
  <c r="A494" i="5"/>
  <c r="S494" i="5" s="1"/>
  <c r="AK494" i="5" s="1"/>
  <c r="A495" i="5"/>
  <c r="S495" i="5" s="1"/>
  <c r="AK495" i="5" s="1"/>
  <c r="A496" i="5"/>
  <c r="S496" i="5" s="1"/>
  <c r="AK496" i="5" s="1"/>
  <c r="A497" i="5"/>
  <c r="S497" i="5" s="1"/>
  <c r="AK497" i="5" s="1"/>
  <c r="A498" i="5"/>
  <c r="S498" i="5" s="1"/>
  <c r="AK498" i="5" s="1"/>
  <c r="A499" i="5"/>
  <c r="S499" i="5" s="1"/>
  <c r="AK499" i="5" s="1"/>
  <c r="A500" i="5"/>
  <c r="S500" i="5" s="1"/>
  <c r="AK500" i="5" s="1"/>
  <c r="A501" i="5"/>
  <c r="S501" i="5" s="1"/>
  <c r="AK501" i="5" s="1"/>
  <c r="A502" i="5"/>
  <c r="S502" i="5" s="1"/>
  <c r="AK502" i="5" s="1"/>
  <c r="A503" i="5"/>
  <c r="S503" i="5" s="1"/>
  <c r="AK503" i="5" s="1"/>
  <c r="A504" i="5"/>
  <c r="S504" i="5" s="1"/>
  <c r="AK504" i="5" s="1"/>
  <c r="A505" i="5"/>
  <c r="S505" i="5" s="1"/>
  <c r="AK505" i="5" s="1"/>
  <c r="A506" i="5"/>
  <c r="S506" i="5" s="1"/>
  <c r="AK506" i="5" s="1"/>
  <c r="A507" i="5"/>
  <c r="S507" i="5" s="1"/>
  <c r="AK507" i="5" s="1"/>
  <c r="A508" i="5"/>
  <c r="S508" i="5" s="1"/>
  <c r="AK508" i="5" s="1"/>
  <c r="A509" i="5"/>
  <c r="S509" i="5" s="1"/>
  <c r="AK509" i="5" s="1"/>
  <c r="A510" i="5"/>
  <c r="S510" i="5" s="1"/>
  <c r="AK510" i="5" s="1"/>
  <c r="A511" i="5"/>
  <c r="S511" i="5" s="1"/>
  <c r="AK511" i="5" s="1"/>
  <c r="A512" i="5"/>
  <c r="S512" i="5" s="1"/>
  <c r="AK512" i="5" s="1"/>
  <c r="A513" i="5"/>
  <c r="S513" i="5" s="1"/>
  <c r="AK513" i="5" s="1"/>
  <c r="A514" i="5"/>
  <c r="S514" i="5" s="1"/>
  <c r="AK514" i="5" s="1"/>
  <c r="A515" i="5"/>
  <c r="S515" i="5" s="1"/>
  <c r="AK515" i="5" s="1"/>
  <c r="A516" i="5"/>
  <c r="S516" i="5" s="1"/>
  <c r="AK516" i="5" s="1"/>
  <c r="A517" i="5"/>
  <c r="S517" i="5" s="1"/>
  <c r="AK517" i="5" s="1"/>
  <c r="A518" i="5"/>
  <c r="S518" i="5" s="1"/>
  <c r="AK518" i="5" s="1"/>
  <c r="A519" i="5"/>
  <c r="S519" i="5" s="1"/>
  <c r="AK519" i="5" s="1"/>
  <c r="A520" i="5"/>
  <c r="S520" i="5" s="1"/>
  <c r="AK520" i="5" s="1"/>
  <c r="A521" i="5"/>
  <c r="S521" i="5" s="1"/>
  <c r="AK521" i="5" s="1"/>
  <c r="A522" i="5"/>
  <c r="S522" i="5" s="1"/>
  <c r="AK522" i="5" s="1"/>
  <c r="A523" i="5"/>
  <c r="S523" i="5" s="1"/>
  <c r="AK523" i="5" s="1"/>
  <c r="A524" i="5"/>
  <c r="S524" i="5" s="1"/>
  <c r="AK524" i="5" s="1"/>
  <c r="A525" i="5"/>
  <c r="S525" i="5" s="1"/>
  <c r="AK525" i="5" s="1"/>
  <c r="A526" i="5"/>
  <c r="S526" i="5" s="1"/>
  <c r="AK526" i="5" s="1"/>
  <c r="A527" i="5"/>
  <c r="S527" i="5" s="1"/>
  <c r="AK527" i="5" s="1"/>
  <c r="A528" i="5"/>
  <c r="S528" i="5" s="1"/>
  <c r="AK528" i="5" s="1"/>
  <c r="A529" i="5"/>
  <c r="S529" i="5" s="1"/>
  <c r="AK529" i="5" s="1"/>
  <c r="A530" i="5"/>
  <c r="S530" i="5" s="1"/>
  <c r="AK530" i="5" s="1"/>
  <c r="A531" i="5"/>
  <c r="S531" i="5" s="1"/>
  <c r="AK531" i="5" s="1"/>
  <c r="A532" i="5"/>
  <c r="S532" i="5" s="1"/>
  <c r="AK532" i="5" s="1"/>
  <c r="A533" i="5"/>
  <c r="S533" i="5" s="1"/>
  <c r="AK533" i="5" s="1"/>
  <c r="A534" i="5"/>
  <c r="S534" i="5" s="1"/>
  <c r="AK534" i="5" s="1"/>
  <c r="A535" i="5"/>
  <c r="S535" i="5" s="1"/>
  <c r="AK535" i="5" s="1"/>
  <c r="A536" i="5"/>
  <c r="S536" i="5" s="1"/>
  <c r="AK536" i="5" s="1"/>
  <c r="A537" i="5"/>
  <c r="S537" i="5" s="1"/>
  <c r="AK537" i="5" s="1"/>
  <c r="A538" i="5"/>
  <c r="S538" i="5" s="1"/>
  <c r="AK538" i="5" s="1"/>
  <c r="A539" i="5"/>
  <c r="S539" i="5" s="1"/>
  <c r="AK539" i="5" s="1"/>
  <c r="A540" i="5"/>
  <c r="S540" i="5" s="1"/>
  <c r="AK540" i="5" s="1"/>
  <c r="A541" i="5"/>
  <c r="S541" i="5" s="1"/>
  <c r="AK541" i="5" s="1"/>
  <c r="A542" i="5"/>
  <c r="S542" i="5" s="1"/>
  <c r="AK542" i="5" s="1"/>
  <c r="A543" i="5"/>
  <c r="S543" i="5" s="1"/>
  <c r="AK543" i="5" s="1"/>
  <c r="A544" i="5"/>
  <c r="S544" i="5" s="1"/>
  <c r="AK544" i="5" s="1"/>
  <c r="A545" i="5"/>
  <c r="S545" i="5" s="1"/>
  <c r="AK545" i="5" s="1"/>
  <c r="A546" i="5"/>
  <c r="S546" i="5" s="1"/>
  <c r="AK546" i="5" s="1"/>
  <c r="A547" i="5"/>
  <c r="S547" i="5" s="1"/>
  <c r="AK547" i="5" s="1"/>
  <c r="A548" i="5"/>
  <c r="S548" i="5" s="1"/>
  <c r="AK548" i="5" s="1"/>
  <c r="A549" i="5"/>
  <c r="S549" i="5" s="1"/>
  <c r="AK549" i="5" s="1"/>
  <c r="A550" i="5"/>
  <c r="S550" i="5" s="1"/>
  <c r="AK550" i="5" s="1"/>
  <c r="A551" i="5"/>
  <c r="S551" i="5" s="1"/>
  <c r="AK551" i="5" s="1"/>
  <c r="A552" i="5"/>
  <c r="S552" i="5" s="1"/>
  <c r="AK552" i="5" s="1"/>
  <c r="A553" i="5"/>
  <c r="S553" i="5" s="1"/>
  <c r="AK553" i="5" s="1"/>
  <c r="A554" i="5"/>
  <c r="S554" i="5" s="1"/>
  <c r="AK554" i="5" s="1"/>
  <c r="A555" i="5"/>
  <c r="S555" i="5" s="1"/>
  <c r="AK555" i="5" s="1"/>
  <c r="A556" i="5"/>
  <c r="S556" i="5" s="1"/>
  <c r="AK556" i="5" s="1"/>
  <c r="A557" i="5"/>
  <c r="S557" i="5" s="1"/>
  <c r="AK557" i="5" s="1"/>
  <c r="A558" i="5"/>
  <c r="S558" i="5" s="1"/>
  <c r="AK558" i="5" s="1"/>
  <c r="A559" i="5"/>
  <c r="S559" i="5" s="1"/>
  <c r="AK559" i="5" s="1"/>
  <c r="A560" i="5"/>
  <c r="S560" i="5" s="1"/>
  <c r="AK560" i="5" s="1"/>
  <c r="A561" i="5"/>
  <c r="S561" i="5" s="1"/>
  <c r="AK561" i="5" s="1"/>
  <c r="A562" i="5"/>
  <c r="S562" i="5" s="1"/>
  <c r="AK562" i="5" s="1"/>
  <c r="A563" i="5"/>
  <c r="S563" i="5" s="1"/>
  <c r="AK563" i="5" s="1"/>
  <c r="A564" i="5"/>
  <c r="S564" i="5" s="1"/>
  <c r="AK564" i="5" s="1"/>
  <c r="A565" i="5"/>
  <c r="S565" i="5" s="1"/>
  <c r="AK565" i="5" s="1"/>
  <c r="A566" i="5"/>
  <c r="S566" i="5" s="1"/>
  <c r="AK566" i="5" s="1"/>
  <c r="A567" i="5"/>
  <c r="S567" i="5" s="1"/>
  <c r="AK567" i="5" s="1"/>
  <c r="A568" i="5"/>
  <c r="S568" i="5" s="1"/>
  <c r="AK568" i="5" s="1"/>
  <c r="A569" i="5"/>
  <c r="S569" i="5" s="1"/>
  <c r="AK569" i="5" s="1"/>
  <c r="A570" i="5"/>
  <c r="S570" i="5" s="1"/>
  <c r="AK570" i="5" s="1"/>
  <c r="A571" i="5"/>
  <c r="S571" i="5" s="1"/>
  <c r="AK571" i="5" s="1"/>
  <c r="A572" i="5"/>
  <c r="S572" i="5" s="1"/>
  <c r="AK572" i="5" s="1"/>
  <c r="A573" i="5"/>
  <c r="S573" i="5" s="1"/>
  <c r="AK573" i="5" s="1"/>
  <c r="A574" i="5"/>
  <c r="S574" i="5" s="1"/>
  <c r="AK574" i="5" s="1"/>
  <c r="A575" i="5"/>
  <c r="S575" i="5" s="1"/>
  <c r="AK575" i="5" s="1"/>
  <c r="A576" i="5"/>
  <c r="S576" i="5" s="1"/>
  <c r="AK576" i="5" s="1"/>
  <c r="A577" i="5"/>
  <c r="S577" i="5" s="1"/>
  <c r="AK577" i="5" s="1"/>
  <c r="A578" i="5"/>
  <c r="S578" i="5" s="1"/>
  <c r="AK578" i="5" s="1"/>
  <c r="A579" i="5"/>
  <c r="S579" i="5" s="1"/>
  <c r="AK579" i="5" s="1"/>
  <c r="A580" i="5"/>
  <c r="S580" i="5" s="1"/>
  <c r="AK580" i="5" s="1"/>
  <c r="A581" i="5"/>
  <c r="S581" i="5" s="1"/>
  <c r="AK581" i="5" s="1"/>
  <c r="A582" i="5"/>
  <c r="S582" i="5" s="1"/>
  <c r="AK582" i="5" s="1"/>
  <c r="A583" i="5"/>
  <c r="S583" i="5" s="1"/>
  <c r="AK583" i="5" s="1"/>
  <c r="A584" i="5"/>
  <c r="S584" i="5" s="1"/>
  <c r="AK584" i="5" s="1"/>
  <c r="A585" i="5"/>
  <c r="S585" i="5" s="1"/>
  <c r="AK585" i="5" s="1"/>
  <c r="A586" i="5"/>
  <c r="S586" i="5" s="1"/>
  <c r="AK586" i="5" s="1"/>
  <c r="A587" i="5"/>
  <c r="S587" i="5" s="1"/>
  <c r="AK587" i="5" s="1"/>
  <c r="A588" i="5"/>
  <c r="S588" i="5" s="1"/>
  <c r="AK588" i="5" s="1"/>
  <c r="A589" i="5"/>
  <c r="S589" i="5" s="1"/>
  <c r="AK589" i="5" s="1"/>
  <c r="A590" i="5"/>
  <c r="S590" i="5" s="1"/>
  <c r="AK590" i="5" s="1"/>
  <c r="S591" i="5"/>
  <c r="AK591" i="5" s="1"/>
  <c r="S592" i="5"/>
  <c r="AK592" i="5" s="1"/>
  <c r="S593" i="5"/>
  <c r="AK593" i="5" s="1"/>
  <c r="S594" i="5"/>
  <c r="AK594" i="5" s="1"/>
  <c r="S595" i="5"/>
  <c r="AK595" i="5" s="1"/>
  <c r="S596" i="5"/>
  <c r="AK596" i="5" s="1"/>
  <c r="S597" i="5"/>
  <c r="AK597" i="5" s="1"/>
  <c r="S598" i="5"/>
  <c r="AK598" i="5" s="1"/>
  <c r="S599" i="5"/>
  <c r="AK599" i="5" s="1"/>
  <c r="S600" i="5"/>
  <c r="AK600" i="5" s="1"/>
  <c r="S601" i="5"/>
  <c r="AK601" i="5" s="1"/>
  <c r="S602" i="5"/>
  <c r="S602" i="4"/>
  <c r="AK602" i="4" s="1"/>
  <c r="S601" i="4"/>
  <c r="AK601" i="4" s="1"/>
  <c r="S600" i="4"/>
  <c r="AK600" i="4" s="1"/>
  <c r="S599" i="4"/>
  <c r="AK599" i="4" s="1"/>
  <c r="S598" i="4"/>
  <c r="AK598" i="4" s="1"/>
  <c r="S597" i="4"/>
  <c r="AK597" i="4" s="1"/>
  <c r="S596" i="4"/>
  <c r="AK596" i="4" s="1"/>
  <c r="S595" i="4"/>
  <c r="AK595" i="4" s="1"/>
  <c r="S594" i="4"/>
  <c r="AK594" i="4" s="1"/>
  <c r="S593" i="4"/>
  <c r="AK593" i="4" s="1"/>
  <c r="S592" i="4"/>
  <c r="AK592" i="4" s="1"/>
  <c r="S591" i="4"/>
  <c r="AK591" i="4" s="1"/>
  <c r="A590" i="4"/>
  <c r="S590" i="4" s="1"/>
  <c r="AK590" i="4" s="1"/>
  <c r="A589" i="4"/>
  <c r="S589" i="4" s="1"/>
  <c r="AK589" i="4" s="1"/>
  <c r="A588" i="4"/>
  <c r="S588" i="4" s="1"/>
  <c r="AK588" i="4" s="1"/>
  <c r="A587" i="4"/>
  <c r="S587" i="4" s="1"/>
  <c r="AK587" i="4" s="1"/>
  <c r="A586" i="4"/>
  <c r="S586" i="4" s="1"/>
  <c r="AK586" i="4" s="1"/>
  <c r="A585" i="4"/>
  <c r="S585" i="4" s="1"/>
  <c r="AK585" i="4" s="1"/>
  <c r="A584" i="4"/>
  <c r="S584" i="4" s="1"/>
  <c r="AK584" i="4" s="1"/>
  <c r="A583" i="4"/>
  <c r="S583" i="4" s="1"/>
  <c r="AK583" i="4" s="1"/>
  <c r="A582" i="4"/>
  <c r="S582" i="4" s="1"/>
  <c r="AK582" i="4" s="1"/>
  <c r="A581" i="4"/>
  <c r="S581" i="4" s="1"/>
  <c r="AK581" i="4" s="1"/>
  <c r="A580" i="4"/>
  <c r="S580" i="4" s="1"/>
  <c r="AK580" i="4" s="1"/>
  <c r="A579" i="4"/>
  <c r="S579" i="4" s="1"/>
  <c r="AK579" i="4" s="1"/>
  <c r="A578" i="4"/>
  <c r="S578" i="4" s="1"/>
  <c r="AK578" i="4" s="1"/>
  <c r="A577" i="4"/>
  <c r="S577" i="4" s="1"/>
  <c r="AK577" i="4" s="1"/>
  <c r="A576" i="4"/>
  <c r="S576" i="4" s="1"/>
  <c r="AK576" i="4" s="1"/>
  <c r="A575" i="4"/>
  <c r="S575" i="4" s="1"/>
  <c r="AK575" i="4" s="1"/>
  <c r="A574" i="4"/>
  <c r="S574" i="4" s="1"/>
  <c r="AK574" i="4" s="1"/>
  <c r="A573" i="4"/>
  <c r="S573" i="4" s="1"/>
  <c r="AK573" i="4" s="1"/>
  <c r="A572" i="4"/>
  <c r="S572" i="4" s="1"/>
  <c r="AK572" i="4" s="1"/>
  <c r="A571" i="4"/>
  <c r="S571" i="4" s="1"/>
  <c r="AK571" i="4" s="1"/>
  <c r="A570" i="4"/>
  <c r="S570" i="4" s="1"/>
  <c r="AK570" i="4" s="1"/>
  <c r="A569" i="4"/>
  <c r="S569" i="4" s="1"/>
  <c r="AK569" i="4" s="1"/>
  <c r="A568" i="4"/>
  <c r="S568" i="4" s="1"/>
  <c r="AK568" i="4" s="1"/>
  <c r="A567" i="4"/>
  <c r="S567" i="4" s="1"/>
  <c r="AK567" i="4" s="1"/>
  <c r="A566" i="4"/>
  <c r="S566" i="4" s="1"/>
  <c r="AK566" i="4" s="1"/>
  <c r="A565" i="4"/>
  <c r="S565" i="4" s="1"/>
  <c r="AK565" i="4" s="1"/>
  <c r="A564" i="4"/>
  <c r="S564" i="4" s="1"/>
  <c r="AK564" i="4" s="1"/>
  <c r="A563" i="4"/>
  <c r="S563" i="4" s="1"/>
  <c r="AK563" i="4" s="1"/>
  <c r="A562" i="4"/>
  <c r="S562" i="4" s="1"/>
  <c r="AK562" i="4" s="1"/>
  <c r="A561" i="4"/>
  <c r="S561" i="4" s="1"/>
  <c r="AK561" i="4" s="1"/>
  <c r="A560" i="4"/>
  <c r="S560" i="4" s="1"/>
  <c r="AK560" i="4" s="1"/>
  <c r="A559" i="4"/>
  <c r="S559" i="4" s="1"/>
  <c r="AK559" i="4" s="1"/>
  <c r="A558" i="4"/>
  <c r="S558" i="4" s="1"/>
  <c r="AK558" i="4" s="1"/>
  <c r="A557" i="4"/>
  <c r="S557" i="4" s="1"/>
  <c r="AK557" i="4" s="1"/>
  <c r="A556" i="4"/>
  <c r="S556" i="4" s="1"/>
  <c r="AK556" i="4" s="1"/>
  <c r="A555" i="4"/>
  <c r="S555" i="4" s="1"/>
  <c r="AK555" i="4" s="1"/>
  <c r="A554" i="4"/>
  <c r="S554" i="4" s="1"/>
  <c r="AK554" i="4" s="1"/>
  <c r="A553" i="4"/>
  <c r="S553" i="4" s="1"/>
  <c r="AK553" i="4" s="1"/>
  <c r="A552" i="4"/>
  <c r="S552" i="4" s="1"/>
  <c r="AK552" i="4" s="1"/>
  <c r="A551" i="4"/>
  <c r="S551" i="4" s="1"/>
  <c r="AK551" i="4" s="1"/>
  <c r="A550" i="4"/>
  <c r="S550" i="4" s="1"/>
  <c r="AK550" i="4" s="1"/>
  <c r="A549" i="4"/>
  <c r="S549" i="4" s="1"/>
  <c r="AK549" i="4" s="1"/>
  <c r="A548" i="4"/>
  <c r="S548" i="4" s="1"/>
  <c r="AK548" i="4" s="1"/>
  <c r="A547" i="4"/>
  <c r="S547" i="4" s="1"/>
  <c r="AK547" i="4" s="1"/>
  <c r="A546" i="4"/>
  <c r="S546" i="4" s="1"/>
  <c r="AK546" i="4" s="1"/>
  <c r="A545" i="4"/>
  <c r="S545" i="4" s="1"/>
  <c r="AK545" i="4" s="1"/>
  <c r="A544" i="4"/>
  <c r="S544" i="4" s="1"/>
  <c r="AK544" i="4" s="1"/>
  <c r="A543" i="4"/>
  <c r="S543" i="4" s="1"/>
  <c r="AK543" i="4" s="1"/>
  <c r="A542" i="4"/>
  <c r="S542" i="4" s="1"/>
  <c r="AK542" i="4" s="1"/>
  <c r="A541" i="4"/>
  <c r="S541" i="4" s="1"/>
  <c r="AK541" i="4" s="1"/>
  <c r="A540" i="4"/>
  <c r="S540" i="4" s="1"/>
  <c r="AK540" i="4" s="1"/>
  <c r="A539" i="4"/>
  <c r="S539" i="4" s="1"/>
  <c r="AK539" i="4" s="1"/>
  <c r="A538" i="4"/>
  <c r="S538" i="4" s="1"/>
  <c r="AK538" i="4" s="1"/>
  <c r="A537" i="4"/>
  <c r="S537" i="4" s="1"/>
  <c r="AK537" i="4" s="1"/>
  <c r="A536" i="4"/>
  <c r="S536" i="4" s="1"/>
  <c r="AK536" i="4" s="1"/>
  <c r="A535" i="4"/>
  <c r="S535" i="4" s="1"/>
  <c r="AK535" i="4" s="1"/>
  <c r="A534" i="4"/>
  <c r="S534" i="4" s="1"/>
  <c r="AK534" i="4" s="1"/>
  <c r="A533" i="4"/>
  <c r="S533" i="4" s="1"/>
  <c r="AK533" i="4" s="1"/>
  <c r="A532" i="4"/>
  <c r="S532" i="4" s="1"/>
  <c r="AK532" i="4" s="1"/>
  <c r="A531" i="4"/>
  <c r="S531" i="4" s="1"/>
  <c r="AK531" i="4" s="1"/>
  <c r="A530" i="4"/>
  <c r="S530" i="4" s="1"/>
  <c r="AK530" i="4" s="1"/>
  <c r="A529" i="4"/>
  <c r="S529" i="4" s="1"/>
  <c r="AK529" i="4" s="1"/>
  <c r="A528" i="4"/>
  <c r="S528" i="4" s="1"/>
  <c r="AK528" i="4" s="1"/>
  <c r="A527" i="4"/>
  <c r="S527" i="4" s="1"/>
  <c r="AK527" i="4" s="1"/>
  <c r="A526" i="4"/>
  <c r="S526" i="4" s="1"/>
  <c r="AK526" i="4" s="1"/>
  <c r="A525" i="4"/>
  <c r="S525" i="4" s="1"/>
  <c r="AK525" i="4" s="1"/>
  <c r="A524" i="4"/>
  <c r="S524" i="4" s="1"/>
  <c r="AK524" i="4" s="1"/>
  <c r="A523" i="4"/>
  <c r="S523" i="4" s="1"/>
  <c r="AK523" i="4" s="1"/>
  <c r="A522" i="4"/>
  <c r="S522" i="4" s="1"/>
  <c r="AK522" i="4" s="1"/>
  <c r="A521" i="4"/>
  <c r="S521" i="4" s="1"/>
  <c r="AK521" i="4" s="1"/>
  <c r="A520" i="4"/>
  <c r="S520" i="4" s="1"/>
  <c r="AK520" i="4" s="1"/>
  <c r="A519" i="4"/>
  <c r="S519" i="4" s="1"/>
  <c r="AK519" i="4" s="1"/>
  <c r="A518" i="4"/>
  <c r="S518" i="4" s="1"/>
  <c r="AK518" i="4" s="1"/>
  <c r="A517" i="4"/>
  <c r="S517" i="4" s="1"/>
  <c r="AK517" i="4" s="1"/>
  <c r="A516" i="4"/>
  <c r="S516" i="4" s="1"/>
  <c r="AK516" i="4" s="1"/>
  <c r="A515" i="4"/>
  <c r="S515" i="4" s="1"/>
  <c r="AK515" i="4" s="1"/>
  <c r="A514" i="4"/>
  <c r="S514" i="4" s="1"/>
  <c r="AK514" i="4" s="1"/>
  <c r="A513" i="4"/>
  <c r="S513" i="4" s="1"/>
  <c r="AK513" i="4" s="1"/>
  <c r="A512" i="4"/>
  <c r="S512" i="4" s="1"/>
  <c r="AK512" i="4" s="1"/>
  <c r="A511" i="4"/>
  <c r="S511" i="4" s="1"/>
  <c r="AK511" i="4" s="1"/>
  <c r="A510" i="4"/>
  <c r="S510" i="4" s="1"/>
  <c r="AK510" i="4" s="1"/>
  <c r="A509" i="4"/>
  <c r="S509" i="4" s="1"/>
  <c r="AK509" i="4" s="1"/>
  <c r="A508" i="4"/>
  <c r="S508" i="4" s="1"/>
  <c r="AK508" i="4" s="1"/>
  <c r="A507" i="4"/>
  <c r="S507" i="4" s="1"/>
  <c r="AK507" i="4" s="1"/>
  <c r="A506" i="4"/>
  <c r="S506" i="4" s="1"/>
  <c r="AK506" i="4" s="1"/>
  <c r="A505" i="4"/>
  <c r="S505" i="4" s="1"/>
  <c r="AK505" i="4" s="1"/>
  <c r="A504" i="4"/>
  <c r="S504" i="4" s="1"/>
  <c r="AK504" i="4" s="1"/>
  <c r="A503" i="4"/>
  <c r="S503" i="4" s="1"/>
  <c r="AK503" i="4" s="1"/>
  <c r="A502" i="4"/>
  <c r="S502" i="4" s="1"/>
  <c r="AK502" i="4" s="1"/>
  <c r="A501" i="4"/>
  <c r="S501" i="4" s="1"/>
  <c r="AK501" i="4" s="1"/>
  <c r="A500" i="4"/>
  <c r="S500" i="4" s="1"/>
  <c r="AK500" i="4" s="1"/>
  <c r="A499" i="4"/>
  <c r="S499" i="4" s="1"/>
  <c r="AK499" i="4" s="1"/>
  <c r="A498" i="4"/>
  <c r="S498" i="4" s="1"/>
  <c r="AK498" i="4" s="1"/>
  <c r="A497" i="4"/>
  <c r="S497" i="4" s="1"/>
  <c r="AK497" i="4" s="1"/>
  <c r="A496" i="4"/>
  <c r="S496" i="4" s="1"/>
  <c r="AK496" i="4" s="1"/>
  <c r="A495" i="4"/>
  <c r="S495" i="4" s="1"/>
  <c r="AK495" i="4" s="1"/>
  <c r="A494" i="4"/>
  <c r="S494" i="4" s="1"/>
  <c r="AK494" i="4" s="1"/>
  <c r="A493" i="4"/>
  <c r="S493" i="4" s="1"/>
  <c r="AK493" i="4" s="1"/>
  <c r="A492" i="4"/>
  <c r="S492" i="4" s="1"/>
  <c r="AK492" i="4" s="1"/>
  <c r="A491" i="4"/>
  <c r="S491" i="4" s="1"/>
  <c r="AK491" i="4" s="1"/>
  <c r="A490" i="4"/>
  <c r="S490" i="4" s="1"/>
  <c r="AK490" i="4" s="1"/>
  <c r="A489" i="4"/>
  <c r="S489" i="4" s="1"/>
  <c r="AK489" i="4" s="1"/>
  <c r="A488" i="4"/>
  <c r="S488" i="4" s="1"/>
  <c r="AK488" i="4" s="1"/>
  <c r="A487" i="4"/>
  <c r="S487" i="4" s="1"/>
  <c r="AK487" i="4" s="1"/>
  <c r="A486" i="4"/>
  <c r="S486" i="4" s="1"/>
  <c r="AK486" i="4" s="1"/>
  <c r="A485" i="4"/>
  <c r="S485" i="4" s="1"/>
  <c r="AK485" i="4" s="1"/>
  <c r="A484" i="4"/>
  <c r="S484" i="4" s="1"/>
  <c r="AK484" i="4" s="1"/>
  <c r="A483" i="4"/>
  <c r="S483" i="4" s="1"/>
  <c r="AK483" i="4" s="1"/>
  <c r="A3" i="5"/>
  <c r="A3" i="4"/>
  <c r="C5" i="7" l="1"/>
  <c r="D5" i="7"/>
  <c r="D4" i="7"/>
  <c r="E4" i="7" s="1"/>
  <c r="AR411" i="5"/>
  <c r="AR579" i="5"/>
  <c r="AR111" i="5"/>
  <c r="AR39" i="5"/>
  <c r="AR387" i="5"/>
  <c r="AR63" i="5"/>
  <c r="AR567" i="5"/>
  <c r="AR363" i="5"/>
  <c r="AR207" i="5"/>
  <c r="AR339" i="5"/>
  <c r="AR267" i="5"/>
  <c r="AR135" i="5"/>
  <c r="AR123" i="5"/>
  <c r="AR591" i="5"/>
  <c r="AR51" i="5"/>
  <c r="AR519" i="5"/>
  <c r="AR231" i="5"/>
  <c r="AR255" i="5"/>
  <c r="AR15" i="5"/>
  <c r="AR555" i="5"/>
  <c r="AR147" i="5"/>
  <c r="AR279" i="5"/>
  <c r="AR531" i="5"/>
  <c r="AR327" i="5"/>
  <c r="AR183" i="5"/>
  <c r="AR159" i="5"/>
  <c r="AR471" i="5"/>
  <c r="AR243" i="5"/>
  <c r="AR99" i="5"/>
  <c r="AR543" i="5"/>
  <c r="AR495" i="5"/>
  <c r="AR483" i="5"/>
  <c r="AR171" i="5"/>
  <c r="AR507" i="5"/>
  <c r="AR447" i="5"/>
  <c r="AR195" i="5"/>
  <c r="AR435" i="5"/>
  <c r="AR75" i="5"/>
  <c r="AR399" i="5"/>
  <c r="AR423" i="5"/>
  <c r="AR87" i="5"/>
  <c r="AR375" i="5"/>
  <c r="AR303" i="5"/>
  <c r="AR351" i="5"/>
  <c r="AR291" i="5"/>
  <c r="AR219" i="5"/>
  <c r="AR459" i="5"/>
  <c r="AR315" i="5"/>
  <c r="AR27" i="5"/>
  <c r="AK602" i="5"/>
  <c r="AL3" i="5"/>
  <c r="AO3" i="5" s="1"/>
  <c r="A482" i="5"/>
  <c r="S482" i="5" s="1"/>
  <c r="AK482" i="5" s="1"/>
  <c r="A481" i="5"/>
  <c r="S481" i="5" s="1"/>
  <c r="AK481" i="5" s="1"/>
  <c r="A480" i="5"/>
  <c r="S480" i="5" s="1"/>
  <c r="AK480" i="5" s="1"/>
  <c r="A479" i="5"/>
  <c r="S479" i="5" s="1"/>
  <c r="AK479" i="5" s="1"/>
  <c r="A478" i="5"/>
  <c r="S478" i="5" s="1"/>
  <c r="AK478" i="5" s="1"/>
  <c r="A477" i="5"/>
  <c r="S477" i="5" s="1"/>
  <c r="AK477" i="5" s="1"/>
  <c r="A476" i="5"/>
  <c r="S476" i="5" s="1"/>
  <c r="AK476" i="5" s="1"/>
  <c r="A475" i="5"/>
  <c r="S475" i="5" s="1"/>
  <c r="AK475" i="5" s="1"/>
  <c r="A474" i="5"/>
  <c r="S474" i="5" s="1"/>
  <c r="AK474" i="5" s="1"/>
  <c r="A473" i="5"/>
  <c r="S473" i="5" s="1"/>
  <c r="AK473" i="5" s="1"/>
  <c r="A472" i="5"/>
  <c r="S472" i="5" s="1"/>
  <c r="AK472" i="5" s="1"/>
  <c r="A471" i="5"/>
  <c r="S471" i="5" s="1"/>
  <c r="AK471" i="5" s="1"/>
  <c r="A470" i="5"/>
  <c r="S470" i="5" s="1"/>
  <c r="AK470" i="5" s="1"/>
  <c r="A469" i="5"/>
  <c r="S469" i="5" s="1"/>
  <c r="AK469" i="5" s="1"/>
  <c r="A468" i="5"/>
  <c r="S468" i="5" s="1"/>
  <c r="AK468" i="5" s="1"/>
  <c r="A467" i="5"/>
  <c r="S467" i="5" s="1"/>
  <c r="AK467" i="5" s="1"/>
  <c r="A466" i="5"/>
  <c r="S466" i="5" s="1"/>
  <c r="AK466" i="5" s="1"/>
  <c r="A465" i="5"/>
  <c r="S465" i="5" s="1"/>
  <c r="AK465" i="5" s="1"/>
  <c r="A464" i="5"/>
  <c r="S464" i="5" s="1"/>
  <c r="AK464" i="5" s="1"/>
  <c r="A463" i="5"/>
  <c r="S463" i="5" s="1"/>
  <c r="AK463" i="5" s="1"/>
  <c r="A462" i="5"/>
  <c r="S462" i="5" s="1"/>
  <c r="AK462" i="5" s="1"/>
  <c r="A461" i="5"/>
  <c r="S461" i="5" s="1"/>
  <c r="AK461" i="5" s="1"/>
  <c r="A460" i="5"/>
  <c r="S460" i="5" s="1"/>
  <c r="AK460" i="5" s="1"/>
  <c r="A459" i="5"/>
  <c r="S459" i="5" s="1"/>
  <c r="AK459" i="5" s="1"/>
  <c r="A458" i="5"/>
  <c r="S458" i="5" s="1"/>
  <c r="AK458" i="5" s="1"/>
  <c r="A457" i="5"/>
  <c r="S457" i="5" s="1"/>
  <c r="AK457" i="5" s="1"/>
  <c r="A456" i="5"/>
  <c r="S456" i="5" s="1"/>
  <c r="AK456" i="5" s="1"/>
  <c r="A455" i="5"/>
  <c r="S455" i="5" s="1"/>
  <c r="AK455" i="5" s="1"/>
  <c r="A454" i="5"/>
  <c r="S454" i="5" s="1"/>
  <c r="AK454" i="5" s="1"/>
  <c r="A453" i="5"/>
  <c r="S453" i="5" s="1"/>
  <c r="AK453" i="5" s="1"/>
  <c r="A452" i="5"/>
  <c r="S452" i="5" s="1"/>
  <c r="AK452" i="5" s="1"/>
  <c r="A451" i="5"/>
  <c r="S451" i="5" s="1"/>
  <c r="AK451" i="5" s="1"/>
  <c r="A450" i="5"/>
  <c r="S450" i="5" s="1"/>
  <c r="AK450" i="5" s="1"/>
  <c r="A449" i="5"/>
  <c r="S449" i="5" s="1"/>
  <c r="AK449" i="5" s="1"/>
  <c r="A448" i="5"/>
  <c r="S448" i="5" s="1"/>
  <c r="AK448" i="5" s="1"/>
  <c r="A447" i="5"/>
  <c r="S447" i="5" s="1"/>
  <c r="AK447" i="5" s="1"/>
  <c r="A446" i="5"/>
  <c r="S446" i="5" s="1"/>
  <c r="AK446" i="5" s="1"/>
  <c r="A445" i="5"/>
  <c r="S445" i="5" s="1"/>
  <c r="AK445" i="5" s="1"/>
  <c r="A444" i="5"/>
  <c r="S444" i="5" s="1"/>
  <c r="AK444" i="5" s="1"/>
  <c r="A443" i="5"/>
  <c r="S443" i="5" s="1"/>
  <c r="AK443" i="5" s="1"/>
  <c r="A442" i="5"/>
  <c r="S442" i="5" s="1"/>
  <c r="AK442" i="5" s="1"/>
  <c r="A441" i="5"/>
  <c r="S441" i="5" s="1"/>
  <c r="AK441" i="5" s="1"/>
  <c r="A440" i="5"/>
  <c r="S440" i="5" s="1"/>
  <c r="AK440" i="5" s="1"/>
  <c r="A439" i="5"/>
  <c r="S439" i="5" s="1"/>
  <c r="AK439" i="5" s="1"/>
  <c r="A438" i="5"/>
  <c r="S438" i="5" s="1"/>
  <c r="AK438" i="5" s="1"/>
  <c r="A437" i="5"/>
  <c r="S437" i="5" s="1"/>
  <c r="AK437" i="5" s="1"/>
  <c r="A436" i="5"/>
  <c r="S436" i="5" s="1"/>
  <c r="AK436" i="5" s="1"/>
  <c r="A435" i="5"/>
  <c r="S435" i="5" s="1"/>
  <c r="AK435" i="5" s="1"/>
  <c r="A434" i="5"/>
  <c r="S434" i="5" s="1"/>
  <c r="AK434" i="5" s="1"/>
  <c r="A433" i="5"/>
  <c r="S433" i="5" s="1"/>
  <c r="AK433" i="5" s="1"/>
  <c r="A432" i="5"/>
  <c r="S432" i="5" s="1"/>
  <c r="AK432" i="5" s="1"/>
  <c r="A431" i="5"/>
  <c r="S431" i="5" s="1"/>
  <c r="AK431" i="5" s="1"/>
  <c r="A430" i="5"/>
  <c r="S430" i="5" s="1"/>
  <c r="AK430" i="5" s="1"/>
  <c r="A429" i="5"/>
  <c r="S429" i="5" s="1"/>
  <c r="AK429" i="5" s="1"/>
  <c r="A428" i="5"/>
  <c r="S428" i="5" s="1"/>
  <c r="AK428" i="5" s="1"/>
  <c r="A427" i="5"/>
  <c r="S427" i="5" s="1"/>
  <c r="AK427" i="5" s="1"/>
  <c r="A426" i="5"/>
  <c r="S426" i="5" s="1"/>
  <c r="AK426" i="5" s="1"/>
  <c r="A425" i="5"/>
  <c r="S425" i="5" s="1"/>
  <c r="AK425" i="5" s="1"/>
  <c r="A424" i="5"/>
  <c r="S424" i="5" s="1"/>
  <c r="AK424" i="5" s="1"/>
  <c r="A423" i="5"/>
  <c r="S423" i="5" s="1"/>
  <c r="AK423" i="5" s="1"/>
  <c r="A422" i="5"/>
  <c r="S422" i="5" s="1"/>
  <c r="AK422" i="5" s="1"/>
  <c r="A421" i="5"/>
  <c r="S421" i="5" s="1"/>
  <c r="AK421" i="5" s="1"/>
  <c r="A420" i="5"/>
  <c r="S420" i="5" s="1"/>
  <c r="AK420" i="5" s="1"/>
  <c r="A419" i="5"/>
  <c r="S419" i="5" s="1"/>
  <c r="AK419" i="5" s="1"/>
  <c r="A418" i="5"/>
  <c r="S418" i="5" s="1"/>
  <c r="AK418" i="5" s="1"/>
  <c r="A417" i="5"/>
  <c r="S417" i="5" s="1"/>
  <c r="AK417" i="5" s="1"/>
  <c r="A416" i="5"/>
  <c r="S416" i="5" s="1"/>
  <c r="AK416" i="5" s="1"/>
  <c r="A415" i="5"/>
  <c r="S415" i="5" s="1"/>
  <c r="AK415" i="5" s="1"/>
  <c r="A414" i="5"/>
  <c r="S414" i="5" s="1"/>
  <c r="AK414" i="5" s="1"/>
  <c r="A413" i="5"/>
  <c r="S413" i="5" s="1"/>
  <c r="AK413" i="5" s="1"/>
  <c r="A412" i="5"/>
  <c r="S412" i="5" s="1"/>
  <c r="AK412" i="5" s="1"/>
  <c r="A411" i="5"/>
  <c r="S411" i="5" s="1"/>
  <c r="AK411" i="5" s="1"/>
  <c r="A410" i="5"/>
  <c r="S410" i="5" s="1"/>
  <c r="AK410" i="5" s="1"/>
  <c r="A409" i="5"/>
  <c r="S409" i="5" s="1"/>
  <c r="AK409" i="5" s="1"/>
  <c r="A408" i="5"/>
  <c r="S408" i="5" s="1"/>
  <c r="AK408" i="5" s="1"/>
  <c r="A407" i="5"/>
  <c r="S407" i="5" s="1"/>
  <c r="AK407" i="5" s="1"/>
  <c r="A406" i="5"/>
  <c r="S406" i="5" s="1"/>
  <c r="AK406" i="5" s="1"/>
  <c r="A405" i="5"/>
  <c r="S405" i="5" s="1"/>
  <c r="AK405" i="5" s="1"/>
  <c r="A404" i="5"/>
  <c r="S404" i="5" s="1"/>
  <c r="AK404" i="5" s="1"/>
  <c r="A403" i="5"/>
  <c r="S403" i="5" s="1"/>
  <c r="AK403" i="5" s="1"/>
  <c r="A402" i="5"/>
  <c r="S402" i="5" s="1"/>
  <c r="AK402" i="5" s="1"/>
  <c r="A401" i="5"/>
  <c r="S401" i="5" s="1"/>
  <c r="AK401" i="5" s="1"/>
  <c r="A400" i="5"/>
  <c r="S400" i="5" s="1"/>
  <c r="AK400" i="5" s="1"/>
  <c r="A399" i="5"/>
  <c r="S399" i="5" s="1"/>
  <c r="AK399" i="5" s="1"/>
  <c r="A398" i="5"/>
  <c r="S398" i="5" s="1"/>
  <c r="AK398" i="5" s="1"/>
  <c r="A397" i="5"/>
  <c r="S397" i="5" s="1"/>
  <c r="AK397" i="5" s="1"/>
  <c r="A396" i="5"/>
  <c r="S396" i="5" s="1"/>
  <c r="AK396" i="5" s="1"/>
  <c r="A395" i="5"/>
  <c r="S395" i="5" s="1"/>
  <c r="AK395" i="5" s="1"/>
  <c r="A394" i="5"/>
  <c r="S394" i="5" s="1"/>
  <c r="AK394" i="5" s="1"/>
  <c r="A393" i="5"/>
  <c r="S393" i="5" s="1"/>
  <c r="AK393" i="5" s="1"/>
  <c r="A392" i="5"/>
  <c r="S392" i="5" s="1"/>
  <c r="AK392" i="5" s="1"/>
  <c r="A391" i="5"/>
  <c r="S391" i="5" s="1"/>
  <c r="AK391" i="5" s="1"/>
  <c r="A390" i="5"/>
  <c r="S390" i="5" s="1"/>
  <c r="AK390" i="5" s="1"/>
  <c r="A389" i="5"/>
  <c r="S389" i="5" s="1"/>
  <c r="AK389" i="5" s="1"/>
  <c r="A388" i="5"/>
  <c r="S388" i="5" s="1"/>
  <c r="AK388" i="5" s="1"/>
  <c r="A387" i="5"/>
  <c r="S387" i="5" s="1"/>
  <c r="AK387" i="5" s="1"/>
  <c r="A386" i="5"/>
  <c r="S386" i="5" s="1"/>
  <c r="AK386" i="5" s="1"/>
  <c r="A385" i="5"/>
  <c r="S385" i="5" s="1"/>
  <c r="AK385" i="5" s="1"/>
  <c r="A384" i="5"/>
  <c r="S384" i="5" s="1"/>
  <c r="AK384" i="5" s="1"/>
  <c r="A383" i="5"/>
  <c r="S383" i="5" s="1"/>
  <c r="AK383" i="5" s="1"/>
  <c r="A382" i="5"/>
  <c r="S382" i="5" s="1"/>
  <c r="AK382" i="5" s="1"/>
  <c r="A381" i="5"/>
  <c r="S381" i="5" s="1"/>
  <c r="AK381" i="5" s="1"/>
  <c r="A380" i="5"/>
  <c r="S380" i="5" s="1"/>
  <c r="AK380" i="5" s="1"/>
  <c r="A379" i="5"/>
  <c r="S379" i="5" s="1"/>
  <c r="AK379" i="5" s="1"/>
  <c r="A378" i="5"/>
  <c r="S378" i="5" s="1"/>
  <c r="AK378" i="5" s="1"/>
  <c r="A377" i="5"/>
  <c r="S377" i="5" s="1"/>
  <c r="AK377" i="5" s="1"/>
  <c r="A376" i="5"/>
  <c r="S376" i="5" s="1"/>
  <c r="AK376" i="5" s="1"/>
  <c r="A375" i="5"/>
  <c r="S375" i="5" s="1"/>
  <c r="AK375" i="5" s="1"/>
  <c r="A374" i="5"/>
  <c r="S374" i="5" s="1"/>
  <c r="AK374" i="5" s="1"/>
  <c r="A373" i="5"/>
  <c r="S373" i="5" s="1"/>
  <c r="AK373" i="5" s="1"/>
  <c r="A372" i="5"/>
  <c r="S372" i="5" s="1"/>
  <c r="AK372" i="5" s="1"/>
  <c r="A371" i="5"/>
  <c r="S371" i="5" s="1"/>
  <c r="AK371" i="5" s="1"/>
  <c r="A370" i="5"/>
  <c r="S370" i="5" s="1"/>
  <c r="AK370" i="5" s="1"/>
  <c r="A369" i="5"/>
  <c r="S369" i="5" s="1"/>
  <c r="AK369" i="5" s="1"/>
  <c r="A368" i="5"/>
  <c r="S368" i="5" s="1"/>
  <c r="AK368" i="5" s="1"/>
  <c r="A367" i="5"/>
  <c r="S367" i="5" s="1"/>
  <c r="AK367" i="5" s="1"/>
  <c r="A366" i="5"/>
  <c r="S366" i="5" s="1"/>
  <c r="AK366" i="5" s="1"/>
  <c r="A365" i="5"/>
  <c r="S365" i="5" s="1"/>
  <c r="AK365" i="5" s="1"/>
  <c r="A364" i="5"/>
  <c r="S364" i="5" s="1"/>
  <c r="AK364" i="5" s="1"/>
  <c r="A363" i="5"/>
  <c r="S363" i="5" s="1"/>
  <c r="AK363" i="5" s="1"/>
  <c r="A362" i="5"/>
  <c r="S362" i="5" s="1"/>
  <c r="AK362" i="5" s="1"/>
  <c r="A361" i="5"/>
  <c r="S361" i="5" s="1"/>
  <c r="AK361" i="5" s="1"/>
  <c r="A360" i="5"/>
  <c r="S360" i="5" s="1"/>
  <c r="AK360" i="5" s="1"/>
  <c r="A359" i="5"/>
  <c r="S359" i="5" s="1"/>
  <c r="AK359" i="5" s="1"/>
  <c r="A358" i="5"/>
  <c r="S358" i="5" s="1"/>
  <c r="AK358" i="5" s="1"/>
  <c r="A357" i="5"/>
  <c r="S357" i="5" s="1"/>
  <c r="AK357" i="5" s="1"/>
  <c r="A356" i="5"/>
  <c r="S356" i="5" s="1"/>
  <c r="AK356" i="5" s="1"/>
  <c r="A355" i="5"/>
  <c r="S355" i="5" s="1"/>
  <c r="AK355" i="5" s="1"/>
  <c r="A354" i="5"/>
  <c r="S354" i="5" s="1"/>
  <c r="AK354" i="5" s="1"/>
  <c r="A353" i="5"/>
  <c r="S353" i="5" s="1"/>
  <c r="AK353" i="5" s="1"/>
  <c r="A352" i="5"/>
  <c r="S352" i="5" s="1"/>
  <c r="AK352" i="5" s="1"/>
  <c r="A351" i="5"/>
  <c r="S351" i="5" s="1"/>
  <c r="AK351" i="5" s="1"/>
  <c r="A350" i="5"/>
  <c r="S350" i="5" s="1"/>
  <c r="AK350" i="5" s="1"/>
  <c r="A349" i="5"/>
  <c r="S349" i="5" s="1"/>
  <c r="AK349" i="5" s="1"/>
  <c r="A348" i="5"/>
  <c r="S348" i="5" s="1"/>
  <c r="AK348" i="5" s="1"/>
  <c r="A347" i="5"/>
  <c r="S347" i="5" s="1"/>
  <c r="AK347" i="5" s="1"/>
  <c r="A346" i="5"/>
  <c r="S346" i="5" s="1"/>
  <c r="AK346" i="5" s="1"/>
  <c r="A345" i="5"/>
  <c r="S345" i="5" s="1"/>
  <c r="AK345" i="5" s="1"/>
  <c r="A344" i="5"/>
  <c r="S344" i="5" s="1"/>
  <c r="AK344" i="5" s="1"/>
  <c r="A343" i="5"/>
  <c r="S343" i="5" s="1"/>
  <c r="AK343" i="5" s="1"/>
  <c r="A342" i="5"/>
  <c r="S342" i="5" s="1"/>
  <c r="AK342" i="5" s="1"/>
  <c r="A341" i="5"/>
  <c r="S341" i="5" s="1"/>
  <c r="AK341" i="5" s="1"/>
  <c r="A340" i="5"/>
  <c r="S340" i="5" s="1"/>
  <c r="AK340" i="5" s="1"/>
  <c r="A339" i="5"/>
  <c r="S339" i="5" s="1"/>
  <c r="AK339" i="5" s="1"/>
  <c r="A338" i="5"/>
  <c r="S338" i="5" s="1"/>
  <c r="AK338" i="5" s="1"/>
  <c r="A337" i="5"/>
  <c r="S337" i="5" s="1"/>
  <c r="AK337" i="5" s="1"/>
  <c r="A336" i="5"/>
  <c r="S336" i="5" s="1"/>
  <c r="AK336" i="5" s="1"/>
  <c r="A335" i="5"/>
  <c r="S335" i="5" s="1"/>
  <c r="AK335" i="5" s="1"/>
  <c r="A334" i="5"/>
  <c r="S334" i="5" s="1"/>
  <c r="AK334" i="5" s="1"/>
  <c r="A333" i="5"/>
  <c r="S333" i="5" s="1"/>
  <c r="AK333" i="5" s="1"/>
  <c r="A332" i="5"/>
  <c r="S332" i="5" s="1"/>
  <c r="AK332" i="5" s="1"/>
  <c r="A331" i="5"/>
  <c r="S331" i="5" s="1"/>
  <c r="AK331" i="5" s="1"/>
  <c r="A330" i="5"/>
  <c r="S330" i="5" s="1"/>
  <c r="AK330" i="5" s="1"/>
  <c r="A329" i="5"/>
  <c r="S329" i="5" s="1"/>
  <c r="AK329" i="5" s="1"/>
  <c r="A328" i="5"/>
  <c r="S328" i="5" s="1"/>
  <c r="AK328" i="5" s="1"/>
  <c r="A327" i="5"/>
  <c r="S327" i="5" s="1"/>
  <c r="AK327" i="5" s="1"/>
  <c r="A326" i="5"/>
  <c r="S326" i="5" s="1"/>
  <c r="AK326" i="5" s="1"/>
  <c r="A325" i="5"/>
  <c r="S325" i="5" s="1"/>
  <c r="AK325" i="5" s="1"/>
  <c r="A324" i="5"/>
  <c r="S324" i="5" s="1"/>
  <c r="AK324" i="5" s="1"/>
  <c r="A323" i="5"/>
  <c r="S323" i="5" s="1"/>
  <c r="AK323" i="5" s="1"/>
  <c r="A322" i="5"/>
  <c r="S322" i="5" s="1"/>
  <c r="AK322" i="5" s="1"/>
  <c r="A321" i="5"/>
  <c r="S321" i="5" s="1"/>
  <c r="AK321" i="5" s="1"/>
  <c r="A320" i="5"/>
  <c r="S320" i="5" s="1"/>
  <c r="AK320" i="5" s="1"/>
  <c r="A319" i="5"/>
  <c r="S319" i="5" s="1"/>
  <c r="AK319" i="5" s="1"/>
  <c r="A318" i="5"/>
  <c r="S318" i="5" s="1"/>
  <c r="AK318" i="5" s="1"/>
  <c r="A317" i="5"/>
  <c r="S317" i="5" s="1"/>
  <c r="AK317" i="5" s="1"/>
  <c r="A316" i="5"/>
  <c r="S316" i="5" s="1"/>
  <c r="AK316" i="5" s="1"/>
  <c r="A315" i="5"/>
  <c r="S315" i="5" s="1"/>
  <c r="AK315" i="5" s="1"/>
  <c r="A314" i="5"/>
  <c r="S314" i="5" s="1"/>
  <c r="AK314" i="5" s="1"/>
  <c r="A313" i="5"/>
  <c r="S313" i="5" s="1"/>
  <c r="AK313" i="5" s="1"/>
  <c r="A312" i="5"/>
  <c r="S312" i="5" s="1"/>
  <c r="AK312" i="5" s="1"/>
  <c r="A311" i="5"/>
  <c r="S311" i="5" s="1"/>
  <c r="AK311" i="5" s="1"/>
  <c r="A310" i="5"/>
  <c r="S310" i="5" s="1"/>
  <c r="AK310" i="5" s="1"/>
  <c r="A309" i="5"/>
  <c r="S309" i="5" s="1"/>
  <c r="AK309" i="5" s="1"/>
  <c r="A308" i="5"/>
  <c r="S308" i="5" s="1"/>
  <c r="AK308" i="5" s="1"/>
  <c r="A307" i="5"/>
  <c r="S307" i="5" s="1"/>
  <c r="AK307" i="5" s="1"/>
  <c r="A306" i="5"/>
  <c r="S306" i="5" s="1"/>
  <c r="AK306" i="5" s="1"/>
  <c r="A305" i="5"/>
  <c r="S305" i="5" s="1"/>
  <c r="AK305" i="5" s="1"/>
  <c r="A304" i="5"/>
  <c r="S304" i="5" s="1"/>
  <c r="AK304" i="5" s="1"/>
  <c r="A303" i="5"/>
  <c r="S303" i="5" s="1"/>
  <c r="AK303" i="5" s="1"/>
  <c r="A302" i="5"/>
  <c r="S302" i="5" s="1"/>
  <c r="AK302" i="5" s="1"/>
  <c r="A301" i="5"/>
  <c r="S301" i="5" s="1"/>
  <c r="AK301" i="5" s="1"/>
  <c r="A300" i="5"/>
  <c r="S300" i="5" s="1"/>
  <c r="AK300" i="5" s="1"/>
  <c r="A299" i="5"/>
  <c r="S299" i="5" s="1"/>
  <c r="AK299" i="5" s="1"/>
  <c r="A298" i="5"/>
  <c r="S298" i="5" s="1"/>
  <c r="AK298" i="5" s="1"/>
  <c r="A297" i="5"/>
  <c r="S297" i="5" s="1"/>
  <c r="AK297" i="5" s="1"/>
  <c r="A296" i="5"/>
  <c r="S296" i="5" s="1"/>
  <c r="AK296" i="5" s="1"/>
  <c r="A295" i="5"/>
  <c r="S295" i="5" s="1"/>
  <c r="AK295" i="5" s="1"/>
  <c r="A294" i="5"/>
  <c r="S294" i="5" s="1"/>
  <c r="AK294" i="5" s="1"/>
  <c r="A293" i="5"/>
  <c r="S293" i="5" s="1"/>
  <c r="AK293" i="5" s="1"/>
  <c r="A292" i="5"/>
  <c r="S292" i="5" s="1"/>
  <c r="AK292" i="5" s="1"/>
  <c r="A291" i="5"/>
  <c r="S291" i="5" s="1"/>
  <c r="AK291" i="5" s="1"/>
  <c r="A290" i="5"/>
  <c r="S290" i="5" s="1"/>
  <c r="AK290" i="5" s="1"/>
  <c r="A289" i="5"/>
  <c r="S289" i="5" s="1"/>
  <c r="AK289" i="5" s="1"/>
  <c r="A288" i="5"/>
  <c r="S288" i="5" s="1"/>
  <c r="AK288" i="5" s="1"/>
  <c r="A287" i="5"/>
  <c r="S287" i="5" s="1"/>
  <c r="AK287" i="5" s="1"/>
  <c r="A286" i="5"/>
  <c r="S286" i="5" s="1"/>
  <c r="AK286" i="5" s="1"/>
  <c r="A285" i="5"/>
  <c r="S285" i="5" s="1"/>
  <c r="AK285" i="5" s="1"/>
  <c r="A284" i="5"/>
  <c r="S284" i="5" s="1"/>
  <c r="AK284" i="5" s="1"/>
  <c r="A283" i="5"/>
  <c r="S283" i="5" s="1"/>
  <c r="AK283" i="5" s="1"/>
  <c r="A282" i="5"/>
  <c r="S282" i="5" s="1"/>
  <c r="AK282" i="5" s="1"/>
  <c r="A281" i="5"/>
  <c r="S281" i="5" s="1"/>
  <c r="AK281" i="5" s="1"/>
  <c r="A280" i="5"/>
  <c r="S280" i="5" s="1"/>
  <c r="AK280" i="5" s="1"/>
  <c r="A279" i="5"/>
  <c r="S279" i="5" s="1"/>
  <c r="AK279" i="5" s="1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482" i="4"/>
  <c r="S482" i="4" s="1"/>
  <c r="AK482" i="4" s="1"/>
  <c r="A481" i="4"/>
  <c r="S481" i="4" s="1"/>
  <c r="AK481" i="4" s="1"/>
  <c r="A480" i="4"/>
  <c r="S480" i="4" s="1"/>
  <c r="AK480" i="4" s="1"/>
  <c r="A479" i="4"/>
  <c r="S479" i="4" s="1"/>
  <c r="AK479" i="4" s="1"/>
  <c r="A478" i="4"/>
  <c r="S478" i="4" s="1"/>
  <c r="AK478" i="4" s="1"/>
  <c r="A477" i="4"/>
  <c r="S477" i="4" s="1"/>
  <c r="AK477" i="4" s="1"/>
  <c r="A476" i="4"/>
  <c r="S476" i="4" s="1"/>
  <c r="AK476" i="4" s="1"/>
  <c r="A475" i="4"/>
  <c r="S475" i="4" s="1"/>
  <c r="AK475" i="4" s="1"/>
  <c r="A474" i="4"/>
  <c r="S474" i="4" s="1"/>
  <c r="AK474" i="4" s="1"/>
  <c r="A473" i="4"/>
  <c r="S473" i="4" s="1"/>
  <c r="AK473" i="4" s="1"/>
  <c r="A472" i="4"/>
  <c r="S472" i="4" s="1"/>
  <c r="AK472" i="4" s="1"/>
  <c r="A471" i="4"/>
  <c r="S471" i="4" s="1"/>
  <c r="AK471" i="4" s="1"/>
  <c r="A470" i="4"/>
  <c r="S470" i="4" s="1"/>
  <c r="AK470" i="4" s="1"/>
  <c r="A469" i="4"/>
  <c r="S469" i="4" s="1"/>
  <c r="AK469" i="4" s="1"/>
  <c r="A468" i="4"/>
  <c r="S468" i="4" s="1"/>
  <c r="AK468" i="4" s="1"/>
  <c r="A467" i="4"/>
  <c r="S467" i="4" s="1"/>
  <c r="AK467" i="4" s="1"/>
  <c r="A466" i="4"/>
  <c r="S466" i="4" s="1"/>
  <c r="AK466" i="4" s="1"/>
  <c r="A465" i="4"/>
  <c r="S465" i="4" s="1"/>
  <c r="AK465" i="4" s="1"/>
  <c r="A464" i="4"/>
  <c r="S464" i="4" s="1"/>
  <c r="AK464" i="4" s="1"/>
  <c r="A463" i="4"/>
  <c r="S463" i="4" s="1"/>
  <c r="AK463" i="4" s="1"/>
  <c r="A462" i="4"/>
  <c r="S462" i="4" s="1"/>
  <c r="AK462" i="4" s="1"/>
  <c r="A461" i="4"/>
  <c r="S461" i="4" s="1"/>
  <c r="AK461" i="4" s="1"/>
  <c r="A460" i="4"/>
  <c r="S460" i="4" s="1"/>
  <c r="AK460" i="4" s="1"/>
  <c r="A459" i="4"/>
  <c r="S459" i="4" s="1"/>
  <c r="AK459" i="4" s="1"/>
  <c r="A458" i="4"/>
  <c r="S458" i="4" s="1"/>
  <c r="AK458" i="4" s="1"/>
  <c r="A457" i="4"/>
  <c r="S457" i="4" s="1"/>
  <c r="AK457" i="4" s="1"/>
  <c r="A456" i="4"/>
  <c r="S456" i="4" s="1"/>
  <c r="AK456" i="4" s="1"/>
  <c r="A455" i="4"/>
  <c r="S455" i="4" s="1"/>
  <c r="AK455" i="4" s="1"/>
  <c r="A454" i="4"/>
  <c r="S454" i="4" s="1"/>
  <c r="AK454" i="4" s="1"/>
  <c r="A453" i="4"/>
  <c r="S453" i="4" s="1"/>
  <c r="AK453" i="4" s="1"/>
  <c r="A452" i="4"/>
  <c r="S452" i="4" s="1"/>
  <c r="AK452" i="4" s="1"/>
  <c r="A451" i="4"/>
  <c r="S451" i="4" s="1"/>
  <c r="AK451" i="4" s="1"/>
  <c r="A450" i="4"/>
  <c r="S450" i="4" s="1"/>
  <c r="AK450" i="4" s="1"/>
  <c r="A449" i="4"/>
  <c r="S449" i="4" s="1"/>
  <c r="AK449" i="4" s="1"/>
  <c r="A448" i="4"/>
  <c r="S448" i="4" s="1"/>
  <c r="AK448" i="4" s="1"/>
  <c r="A447" i="4"/>
  <c r="S447" i="4" s="1"/>
  <c r="AK447" i="4" s="1"/>
  <c r="A446" i="4"/>
  <c r="S446" i="4" s="1"/>
  <c r="AK446" i="4" s="1"/>
  <c r="A445" i="4"/>
  <c r="S445" i="4" s="1"/>
  <c r="AK445" i="4" s="1"/>
  <c r="A444" i="4"/>
  <c r="S444" i="4" s="1"/>
  <c r="AK444" i="4" s="1"/>
  <c r="A443" i="4"/>
  <c r="S443" i="4" s="1"/>
  <c r="AK443" i="4" s="1"/>
  <c r="A442" i="4"/>
  <c r="S442" i="4" s="1"/>
  <c r="AK442" i="4" s="1"/>
  <c r="A441" i="4"/>
  <c r="S441" i="4" s="1"/>
  <c r="AK441" i="4" s="1"/>
  <c r="A440" i="4"/>
  <c r="S440" i="4" s="1"/>
  <c r="AK440" i="4" s="1"/>
  <c r="A439" i="4"/>
  <c r="S439" i="4" s="1"/>
  <c r="AK439" i="4" s="1"/>
  <c r="A438" i="4"/>
  <c r="S438" i="4" s="1"/>
  <c r="AK438" i="4" s="1"/>
  <c r="A437" i="4"/>
  <c r="S437" i="4" s="1"/>
  <c r="AK437" i="4" s="1"/>
  <c r="A436" i="4"/>
  <c r="S436" i="4" s="1"/>
  <c r="AK436" i="4" s="1"/>
  <c r="A435" i="4"/>
  <c r="S435" i="4" s="1"/>
  <c r="AK435" i="4" s="1"/>
  <c r="A434" i="4"/>
  <c r="S434" i="4" s="1"/>
  <c r="AK434" i="4" s="1"/>
  <c r="A433" i="4"/>
  <c r="S433" i="4" s="1"/>
  <c r="AK433" i="4" s="1"/>
  <c r="A432" i="4"/>
  <c r="S432" i="4" s="1"/>
  <c r="AK432" i="4" s="1"/>
  <c r="A431" i="4"/>
  <c r="S431" i="4" s="1"/>
  <c r="AK431" i="4" s="1"/>
  <c r="A430" i="4"/>
  <c r="S430" i="4" s="1"/>
  <c r="AK430" i="4" s="1"/>
  <c r="A429" i="4"/>
  <c r="S429" i="4" s="1"/>
  <c r="AK429" i="4" s="1"/>
  <c r="A428" i="4"/>
  <c r="S428" i="4" s="1"/>
  <c r="AK428" i="4" s="1"/>
  <c r="A427" i="4"/>
  <c r="S427" i="4" s="1"/>
  <c r="AK427" i="4" s="1"/>
  <c r="A426" i="4"/>
  <c r="S426" i="4" s="1"/>
  <c r="AK426" i="4" s="1"/>
  <c r="A425" i="4"/>
  <c r="S425" i="4" s="1"/>
  <c r="AK425" i="4" s="1"/>
  <c r="A424" i="4"/>
  <c r="S424" i="4" s="1"/>
  <c r="AK424" i="4" s="1"/>
  <c r="A423" i="4"/>
  <c r="S423" i="4" s="1"/>
  <c r="AK423" i="4" s="1"/>
  <c r="A422" i="4"/>
  <c r="S422" i="4" s="1"/>
  <c r="AK422" i="4" s="1"/>
  <c r="A421" i="4"/>
  <c r="S421" i="4" s="1"/>
  <c r="AK421" i="4" s="1"/>
  <c r="A420" i="4"/>
  <c r="S420" i="4" s="1"/>
  <c r="AK420" i="4" s="1"/>
  <c r="A419" i="4"/>
  <c r="S419" i="4" s="1"/>
  <c r="AK419" i="4" s="1"/>
  <c r="A418" i="4"/>
  <c r="S418" i="4" s="1"/>
  <c r="AK418" i="4" s="1"/>
  <c r="A417" i="4"/>
  <c r="S417" i="4" s="1"/>
  <c r="AK417" i="4" s="1"/>
  <c r="A416" i="4"/>
  <c r="S416" i="4" s="1"/>
  <c r="AK416" i="4" s="1"/>
  <c r="A415" i="4"/>
  <c r="S415" i="4" s="1"/>
  <c r="AK415" i="4" s="1"/>
  <c r="A414" i="4"/>
  <c r="S414" i="4" s="1"/>
  <c r="AK414" i="4" s="1"/>
  <c r="A413" i="4"/>
  <c r="S413" i="4" s="1"/>
  <c r="AK413" i="4" s="1"/>
  <c r="A412" i="4"/>
  <c r="S412" i="4" s="1"/>
  <c r="AK412" i="4" s="1"/>
  <c r="A411" i="4"/>
  <c r="S411" i="4" s="1"/>
  <c r="AK411" i="4" s="1"/>
  <c r="A410" i="4"/>
  <c r="S410" i="4" s="1"/>
  <c r="AK410" i="4" s="1"/>
  <c r="A409" i="4"/>
  <c r="S409" i="4" s="1"/>
  <c r="AK409" i="4" s="1"/>
  <c r="A408" i="4"/>
  <c r="S408" i="4" s="1"/>
  <c r="AK408" i="4" s="1"/>
  <c r="A407" i="4"/>
  <c r="S407" i="4" s="1"/>
  <c r="AK407" i="4" s="1"/>
  <c r="A406" i="4"/>
  <c r="S406" i="4" s="1"/>
  <c r="AK406" i="4" s="1"/>
  <c r="A405" i="4"/>
  <c r="S405" i="4" s="1"/>
  <c r="AK405" i="4" s="1"/>
  <c r="A404" i="4"/>
  <c r="S404" i="4" s="1"/>
  <c r="AK404" i="4" s="1"/>
  <c r="A403" i="4"/>
  <c r="S403" i="4" s="1"/>
  <c r="AK403" i="4" s="1"/>
  <c r="A402" i="4"/>
  <c r="S402" i="4" s="1"/>
  <c r="AK402" i="4" s="1"/>
  <c r="A401" i="4"/>
  <c r="S401" i="4" s="1"/>
  <c r="AK401" i="4" s="1"/>
  <c r="A400" i="4"/>
  <c r="S400" i="4" s="1"/>
  <c r="AK400" i="4" s="1"/>
  <c r="A399" i="4"/>
  <c r="S399" i="4" s="1"/>
  <c r="AK399" i="4" s="1"/>
  <c r="A398" i="4"/>
  <c r="S398" i="4" s="1"/>
  <c r="AK398" i="4" s="1"/>
  <c r="A397" i="4"/>
  <c r="S397" i="4" s="1"/>
  <c r="AK397" i="4" s="1"/>
  <c r="A396" i="4"/>
  <c r="S396" i="4" s="1"/>
  <c r="AK396" i="4" s="1"/>
  <c r="A395" i="4"/>
  <c r="S395" i="4" s="1"/>
  <c r="AK395" i="4" s="1"/>
  <c r="A394" i="4"/>
  <c r="S394" i="4" s="1"/>
  <c r="AK394" i="4" s="1"/>
  <c r="A393" i="4"/>
  <c r="S393" i="4" s="1"/>
  <c r="AK393" i="4" s="1"/>
  <c r="A392" i="4"/>
  <c r="S392" i="4" s="1"/>
  <c r="AK392" i="4" s="1"/>
  <c r="A391" i="4"/>
  <c r="S391" i="4" s="1"/>
  <c r="AK391" i="4" s="1"/>
  <c r="A390" i="4"/>
  <c r="S390" i="4" s="1"/>
  <c r="AK390" i="4" s="1"/>
  <c r="A389" i="4"/>
  <c r="S389" i="4" s="1"/>
  <c r="AK389" i="4" s="1"/>
  <c r="A388" i="4"/>
  <c r="S388" i="4" s="1"/>
  <c r="AK388" i="4" s="1"/>
  <c r="A387" i="4"/>
  <c r="S387" i="4" s="1"/>
  <c r="AK387" i="4" s="1"/>
  <c r="A386" i="4"/>
  <c r="S386" i="4" s="1"/>
  <c r="AK386" i="4" s="1"/>
  <c r="A385" i="4"/>
  <c r="S385" i="4" s="1"/>
  <c r="AK385" i="4" s="1"/>
  <c r="A384" i="4"/>
  <c r="S384" i="4" s="1"/>
  <c r="AK384" i="4" s="1"/>
  <c r="A383" i="4"/>
  <c r="S383" i="4" s="1"/>
  <c r="AK383" i="4" s="1"/>
  <c r="A382" i="4"/>
  <c r="S382" i="4" s="1"/>
  <c r="AK382" i="4" s="1"/>
  <c r="A381" i="4"/>
  <c r="S381" i="4" s="1"/>
  <c r="AK381" i="4" s="1"/>
  <c r="A380" i="4"/>
  <c r="S380" i="4" s="1"/>
  <c r="AK380" i="4" s="1"/>
  <c r="A379" i="4"/>
  <c r="S379" i="4" s="1"/>
  <c r="AK379" i="4" s="1"/>
  <c r="A378" i="4"/>
  <c r="S378" i="4" s="1"/>
  <c r="AK378" i="4" s="1"/>
  <c r="A377" i="4"/>
  <c r="S377" i="4" s="1"/>
  <c r="AK377" i="4" s="1"/>
  <c r="A376" i="4"/>
  <c r="S376" i="4" s="1"/>
  <c r="AK376" i="4" s="1"/>
  <c r="A375" i="4"/>
  <c r="S375" i="4" s="1"/>
  <c r="AK375" i="4" s="1"/>
  <c r="A374" i="4"/>
  <c r="S374" i="4" s="1"/>
  <c r="AK374" i="4" s="1"/>
  <c r="A373" i="4"/>
  <c r="S373" i="4" s="1"/>
  <c r="AK373" i="4" s="1"/>
  <c r="A372" i="4"/>
  <c r="S372" i="4" s="1"/>
  <c r="AK372" i="4" s="1"/>
  <c r="A371" i="4"/>
  <c r="S371" i="4" s="1"/>
  <c r="AK371" i="4" s="1"/>
  <c r="A370" i="4"/>
  <c r="S370" i="4" s="1"/>
  <c r="AK370" i="4" s="1"/>
  <c r="A369" i="4"/>
  <c r="S369" i="4" s="1"/>
  <c r="AK369" i="4" s="1"/>
  <c r="A368" i="4"/>
  <c r="S368" i="4" s="1"/>
  <c r="AK368" i="4" s="1"/>
  <c r="A367" i="4"/>
  <c r="S367" i="4" s="1"/>
  <c r="AK367" i="4" s="1"/>
  <c r="A366" i="4"/>
  <c r="S366" i="4" s="1"/>
  <c r="AK366" i="4" s="1"/>
  <c r="A365" i="4"/>
  <c r="S365" i="4" s="1"/>
  <c r="AK365" i="4" s="1"/>
  <c r="A364" i="4"/>
  <c r="S364" i="4" s="1"/>
  <c r="AK364" i="4" s="1"/>
  <c r="A363" i="4"/>
  <c r="S363" i="4" s="1"/>
  <c r="AK363" i="4" s="1"/>
  <c r="A362" i="4"/>
  <c r="S362" i="4" s="1"/>
  <c r="AK362" i="4" s="1"/>
  <c r="A361" i="4"/>
  <c r="S361" i="4" s="1"/>
  <c r="AK361" i="4" s="1"/>
  <c r="A360" i="4"/>
  <c r="S360" i="4" s="1"/>
  <c r="AK360" i="4" s="1"/>
  <c r="A359" i="4"/>
  <c r="S359" i="4" s="1"/>
  <c r="AK359" i="4" s="1"/>
  <c r="A358" i="4"/>
  <c r="S358" i="4" s="1"/>
  <c r="AK358" i="4" s="1"/>
  <c r="A357" i="4"/>
  <c r="S357" i="4" s="1"/>
  <c r="AK357" i="4" s="1"/>
  <c r="A356" i="4"/>
  <c r="S356" i="4" s="1"/>
  <c r="AK356" i="4" s="1"/>
  <c r="A355" i="4"/>
  <c r="S355" i="4" s="1"/>
  <c r="AK355" i="4" s="1"/>
  <c r="A354" i="4"/>
  <c r="S354" i="4" s="1"/>
  <c r="AK354" i="4" s="1"/>
  <c r="A353" i="4"/>
  <c r="S353" i="4" s="1"/>
  <c r="AK353" i="4" s="1"/>
  <c r="A352" i="4"/>
  <c r="S352" i="4" s="1"/>
  <c r="AK352" i="4" s="1"/>
  <c r="A351" i="4"/>
  <c r="S351" i="4" s="1"/>
  <c r="AK351" i="4" s="1"/>
  <c r="A350" i="4"/>
  <c r="S350" i="4" s="1"/>
  <c r="AK350" i="4" s="1"/>
  <c r="A349" i="4"/>
  <c r="S349" i="4" s="1"/>
  <c r="AK349" i="4" s="1"/>
  <c r="A348" i="4"/>
  <c r="S348" i="4" s="1"/>
  <c r="AK348" i="4" s="1"/>
  <c r="A347" i="4"/>
  <c r="S347" i="4" s="1"/>
  <c r="AK347" i="4" s="1"/>
  <c r="A346" i="4"/>
  <c r="S346" i="4" s="1"/>
  <c r="AK346" i="4" s="1"/>
  <c r="A345" i="4"/>
  <c r="S345" i="4" s="1"/>
  <c r="AK345" i="4" s="1"/>
  <c r="A344" i="4"/>
  <c r="S344" i="4" s="1"/>
  <c r="AK344" i="4" s="1"/>
  <c r="A343" i="4"/>
  <c r="S343" i="4" s="1"/>
  <c r="AK343" i="4" s="1"/>
  <c r="A342" i="4"/>
  <c r="S342" i="4" s="1"/>
  <c r="AK342" i="4" s="1"/>
  <c r="A341" i="4"/>
  <c r="S341" i="4" s="1"/>
  <c r="AK341" i="4" s="1"/>
  <c r="A340" i="4"/>
  <c r="S340" i="4" s="1"/>
  <c r="AK340" i="4" s="1"/>
  <c r="A339" i="4"/>
  <c r="S339" i="4" s="1"/>
  <c r="AK339" i="4" s="1"/>
  <c r="A338" i="4"/>
  <c r="S338" i="4" s="1"/>
  <c r="AK338" i="4" s="1"/>
  <c r="A337" i="4"/>
  <c r="S337" i="4" s="1"/>
  <c r="AK337" i="4" s="1"/>
  <c r="A336" i="4"/>
  <c r="S336" i="4" s="1"/>
  <c r="AK336" i="4" s="1"/>
  <c r="A335" i="4"/>
  <c r="S335" i="4" s="1"/>
  <c r="AK335" i="4" s="1"/>
  <c r="A334" i="4"/>
  <c r="S334" i="4" s="1"/>
  <c r="AK334" i="4" s="1"/>
  <c r="A333" i="4"/>
  <c r="S333" i="4" s="1"/>
  <c r="AK333" i="4" s="1"/>
  <c r="A332" i="4"/>
  <c r="S332" i="4" s="1"/>
  <c r="AK332" i="4" s="1"/>
  <c r="A331" i="4"/>
  <c r="S331" i="4" s="1"/>
  <c r="AK331" i="4" s="1"/>
  <c r="A330" i="4"/>
  <c r="S330" i="4" s="1"/>
  <c r="AK330" i="4" s="1"/>
  <c r="A329" i="4"/>
  <c r="S329" i="4" s="1"/>
  <c r="AK329" i="4" s="1"/>
  <c r="A328" i="4"/>
  <c r="S328" i="4" s="1"/>
  <c r="AK328" i="4" s="1"/>
  <c r="A327" i="4"/>
  <c r="S327" i="4" s="1"/>
  <c r="AK327" i="4" s="1"/>
  <c r="A326" i="4"/>
  <c r="S326" i="4" s="1"/>
  <c r="AK326" i="4" s="1"/>
  <c r="A325" i="4"/>
  <c r="S325" i="4" s="1"/>
  <c r="AK325" i="4" s="1"/>
  <c r="A324" i="4"/>
  <c r="S324" i="4" s="1"/>
  <c r="AK324" i="4" s="1"/>
  <c r="A323" i="4"/>
  <c r="S323" i="4" s="1"/>
  <c r="AK323" i="4" s="1"/>
  <c r="A322" i="4"/>
  <c r="S322" i="4" s="1"/>
  <c r="AK322" i="4" s="1"/>
  <c r="A321" i="4"/>
  <c r="S321" i="4" s="1"/>
  <c r="AK321" i="4" s="1"/>
  <c r="A320" i="4"/>
  <c r="S320" i="4" s="1"/>
  <c r="AK320" i="4" s="1"/>
  <c r="A319" i="4"/>
  <c r="S319" i="4" s="1"/>
  <c r="AK319" i="4" s="1"/>
  <c r="A318" i="4"/>
  <c r="S318" i="4" s="1"/>
  <c r="AK318" i="4" s="1"/>
  <c r="A317" i="4"/>
  <c r="S317" i="4" s="1"/>
  <c r="AK317" i="4" s="1"/>
  <c r="A316" i="4"/>
  <c r="S316" i="4" s="1"/>
  <c r="AK316" i="4" s="1"/>
  <c r="A315" i="4"/>
  <c r="S315" i="4" s="1"/>
  <c r="AK315" i="4" s="1"/>
  <c r="A314" i="4"/>
  <c r="S314" i="4" s="1"/>
  <c r="AK314" i="4" s="1"/>
  <c r="A313" i="4"/>
  <c r="S313" i="4" s="1"/>
  <c r="AK313" i="4" s="1"/>
  <c r="A312" i="4"/>
  <c r="S312" i="4" s="1"/>
  <c r="AK312" i="4" s="1"/>
  <c r="A311" i="4"/>
  <c r="S311" i="4" s="1"/>
  <c r="AK311" i="4" s="1"/>
  <c r="A310" i="4"/>
  <c r="S310" i="4" s="1"/>
  <c r="AK310" i="4" s="1"/>
  <c r="A309" i="4"/>
  <c r="S309" i="4" s="1"/>
  <c r="AK309" i="4" s="1"/>
  <c r="A308" i="4"/>
  <c r="S308" i="4" s="1"/>
  <c r="AK308" i="4" s="1"/>
  <c r="A307" i="4"/>
  <c r="S307" i="4" s="1"/>
  <c r="AK307" i="4" s="1"/>
  <c r="A306" i="4"/>
  <c r="S306" i="4" s="1"/>
  <c r="AK306" i="4" s="1"/>
  <c r="A305" i="4"/>
  <c r="S305" i="4" s="1"/>
  <c r="AK305" i="4" s="1"/>
  <c r="A304" i="4"/>
  <c r="S304" i="4" s="1"/>
  <c r="AK304" i="4" s="1"/>
  <c r="A303" i="4"/>
  <c r="S303" i="4" s="1"/>
  <c r="AK303" i="4" s="1"/>
  <c r="A302" i="4"/>
  <c r="S302" i="4" s="1"/>
  <c r="AK302" i="4" s="1"/>
  <c r="A301" i="4"/>
  <c r="S301" i="4" s="1"/>
  <c r="AK301" i="4" s="1"/>
  <c r="A300" i="4"/>
  <c r="S300" i="4" s="1"/>
  <c r="AK300" i="4" s="1"/>
  <c r="A299" i="4"/>
  <c r="S299" i="4" s="1"/>
  <c r="AK299" i="4" s="1"/>
  <c r="A298" i="4"/>
  <c r="S298" i="4" s="1"/>
  <c r="AK298" i="4" s="1"/>
  <c r="A297" i="4"/>
  <c r="S297" i="4" s="1"/>
  <c r="AK297" i="4" s="1"/>
  <c r="A296" i="4"/>
  <c r="S296" i="4" s="1"/>
  <c r="AK296" i="4" s="1"/>
  <c r="A295" i="4"/>
  <c r="S295" i="4" s="1"/>
  <c r="AK295" i="4" s="1"/>
  <c r="A294" i="4"/>
  <c r="S294" i="4" s="1"/>
  <c r="AK294" i="4" s="1"/>
  <c r="A293" i="4"/>
  <c r="S293" i="4" s="1"/>
  <c r="AK293" i="4" s="1"/>
  <c r="A292" i="4"/>
  <c r="S292" i="4" s="1"/>
  <c r="AK292" i="4" s="1"/>
  <c r="A291" i="4"/>
  <c r="S291" i="4" s="1"/>
  <c r="AK291" i="4" s="1"/>
  <c r="A290" i="4"/>
  <c r="S290" i="4" s="1"/>
  <c r="AK290" i="4" s="1"/>
  <c r="A289" i="4"/>
  <c r="S289" i="4" s="1"/>
  <c r="AK289" i="4" s="1"/>
  <c r="A288" i="4"/>
  <c r="S288" i="4" s="1"/>
  <c r="AK288" i="4" s="1"/>
  <c r="A287" i="4"/>
  <c r="S287" i="4" s="1"/>
  <c r="AK287" i="4" s="1"/>
  <c r="A286" i="4"/>
  <c r="S286" i="4" s="1"/>
  <c r="AK286" i="4" s="1"/>
  <c r="A285" i="4"/>
  <c r="S285" i="4" s="1"/>
  <c r="AK285" i="4" s="1"/>
  <c r="A284" i="4"/>
  <c r="S284" i="4" s="1"/>
  <c r="AK284" i="4" s="1"/>
  <c r="A283" i="4"/>
  <c r="S283" i="4" s="1"/>
  <c r="AK283" i="4" s="1"/>
  <c r="A282" i="4"/>
  <c r="S282" i="4" s="1"/>
  <c r="AK282" i="4" s="1"/>
  <c r="A281" i="4"/>
  <c r="S281" i="4" s="1"/>
  <c r="AK281" i="4" s="1"/>
  <c r="A280" i="4"/>
  <c r="S280" i="4" s="1"/>
  <c r="AK280" i="4" s="1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C6" i="7" l="1"/>
  <c r="E5" i="7"/>
  <c r="D6" i="7"/>
  <c r="AP3" i="5"/>
  <c r="AR3" i="5" s="1"/>
  <c r="S279" i="4"/>
  <c r="AK279" i="4" s="1"/>
  <c r="S275" i="4"/>
  <c r="AK275" i="4" s="1"/>
  <c r="S271" i="5"/>
  <c r="AK271" i="5" s="1"/>
  <c r="S271" i="4"/>
  <c r="AK271" i="4" s="1"/>
  <c r="S270" i="4"/>
  <c r="AK270" i="4" s="1"/>
  <c r="S268" i="4"/>
  <c r="AK268" i="4" s="1"/>
  <c r="C7" i="7" l="1"/>
  <c r="E6" i="7"/>
  <c r="AX3" i="5"/>
  <c r="S269" i="5"/>
  <c r="AK269" i="5" s="1"/>
  <c r="S272" i="4"/>
  <c r="AK272" i="4" s="1"/>
  <c r="S267" i="5"/>
  <c r="AK267" i="5" s="1"/>
  <c r="S278" i="4"/>
  <c r="AK278" i="4" s="1"/>
  <c r="S277" i="5"/>
  <c r="AK277" i="5" s="1"/>
  <c r="S268" i="5"/>
  <c r="AK268" i="5" s="1"/>
  <c r="S269" i="4"/>
  <c r="AK269" i="4" s="1"/>
  <c r="S274" i="4"/>
  <c r="AK274" i="4" s="1"/>
  <c r="S273" i="5"/>
  <c r="AK273" i="5" s="1"/>
  <c r="S276" i="4"/>
  <c r="AK276" i="4" s="1"/>
  <c r="S275" i="5"/>
  <c r="AK275" i="5" s="1"/>
  <c r="S273" i="4"/>
  <c r="AK273" i="4" s="1"/>
  <c r="S272" i="5"/>
  <c r="AK272" i="5" s="1"/>
  <c r="S276" i="5"/>
  <c r="AK276" i="5" s="1"/>
  <c r="S277" i="4"/>
  <c r="AK277" i="4" s="1"/>
  <c r="S270" i="5"/>
  <c r="AK270" i="5" s="1"/>
  <c r="S278" i="5"/>
  <c r="AK278" i="5" s="1"/>
  <c r="S274" i="5"/>
  <c r="AK274" i="5" s="1"/>
  <c r="S2" i="5"/>
  <c r="S3" i="4"/>
  <c r="C8" i="7" l="1"/>
  <c r="D7" i="7"/>
  <c r="E7" i="7" s="1"/>
  <c r="D8" i="7"/>
  <c r="AX5" i="5"/>
  <c r="AK2" i="5"/>
  <c r="C9" i="7" l="1"/>
  <c r="E8" i="7"/>
  <c r="AK3" i="4"/>
  <c r="C10" i="7" l="1"/>
  <c r="D9" i="7"/>
  <c r="E9" i="7" s="1"/>
  <c r="K2" i="3"/>
  <c r="S267" i="4"/>
  <c r="AK267" i="4" s="1"/>
  <c r="S114" i="4"/>
  <c r="AK114" i="4" s="1"/>
  <c r="S137" i="4"/>
  <c r="AK137" i="4" s="1"/>
  <c r="C2" i="3"/>
  <c r="B2" i="3"/>
  <c r="Q2" i="3"/>
  <c r="P2" i="3"/>
  <c r="O2" i="3"/>
  <c r="N2" i="3"/>
  <c r="M2" i="3"/>
  <c r="L2" i="3"/>
  <c r="D2" i="3"/>
  <c r="E2" i="3"/>
  <c r="F2" i="3"/>
  <c r="I2" i="3"/>
  <c r="G2" i="3"/>
  <c r="H2" i="3"/>
  <c r="J2" i="3"/>
  <c r="S67" i="5"/>
  <c r="AK67" i="5" s="1"/>
  <c r="S68" i="4"/>
  <c r="AK68" i="4" s="1"/>
  <c r="S5" i="5"/>
  <c r="AK5" i="5" s="1"/>
  <c r="S6" i="4"/>
  <c r="AK6" i="4" s="1"/>
  <c r="S165" i="4"/>
  <c r="AK165" i="4" s="1"/>
  <c r="S89" i="4"/>
  <c r="AK89" i="4" s="1"/>
  <c r="S25" i="5"/>
  <c r="AK25" i="5" s="1"/>
  <c r="S26" i="4"/>
  <c r="AK26" i="4" s="1"/>
  <c r="S115" i="4"/>
  <c r="AK115" i="4" s="1"/>
  <c r="S139" i="4"/>
  <c r="AK139" i="4" s="1"/>
  <c r="S107" i="4"/>
  <c r="AK107" i="4" s="1"/>
  <c r="S4" i="4"/>
  <c r="AK4" i="4" s="1"/>
  <c r="S130" i="4"/>
  <c r="AK130" i="4" s="1"/>
  <c r="S106" i="4"/>
  <c r="AK106" i="4" s="1"/>
  <c r="S237" i="5"/>
  <c r="AK237" i="5" s="1"/>
  <c r="S83" i="5"/>
  <c r="AK83" i="5" s="1"/>
  <c r="S122" i="5"/>
  <c r="AK122" i="5" s="1"/>
  <c r="S81" i="5"/>
  <c r="AK81" i="5" s="1"/>
  <c r="S88" i="5"/>
  <c r="AK88" i="5" s="1"/>
  <c r="S259" i="5"/>
  <c r="AK259" i="5" s="1"/>
  <c r="S139" i="5"/>
  <c r="AK139" i="5" s="1"/>
  <c r="S103" i="5"/>
  <c r="AK103" i="5" s="1"/>
  <c r="S142" i="5"/>
  <c r="AK142" i="5" s="1"/>
  <c r="S101" i="5"/>
  <c r="AK101" i="5" s="1"/>
  <c r="S3" i="5"/>
  <c r="S86" i="5"/>
  <c r="AK86" i="5" s="1"/>
  <c r="S183" i="5"/>
  <c r="AK183" i="5" s="1"/>
  <c r="S182" i="5"/>
  <c r="AK182" i="5" s="1"/>
  <c r="S141" i="5"/>
  <c r="AK141" i="5" s="1"/>
  <c r="S138" i="5"/>
  <c r="AK138" i="5" s="1"/>
  <c r="S143" i="5"/>
  <c r="AK143" i="5" s="1"/>
  <c r="S82" i="5"/>
  <c r="AK82" i="5" s="1"/>
  <c r="S121" i="5"/>
  <c r="AK121" i="5" s="1"/>
  <c r="S65" i="5"/>
  <c r="AK65" i="5" s="1"/>
  <c r="S162" i="5"/>
  <c r="AK162" i="5" s="1"/>
  <c r="S114" i="5"/>
  <c r="AK114" i="5" s="1"/>
  <c r="S223" i="5"/>
  <c r="AK223" i="5" s="1"/>
  <c r="S23" i="5"/>
  <c r="AK23" i="5" s="1"/>
  <c r="S222" i="5"/>
  <c r="AK222" i="5" s="1"/>
  <c r="S42" i="5"/>
  <c r="AK42" i="5" s="1"/>
  <c r="S261" i="5"/>
  <c r="AK261" i="5" s="1"/>
  <c r="S241" i="5"/>
  <c r="AK241" i="5" s="1"/>
  <c r="S201" i="5"/>
  <c r="AK201" i="5" s="1"/>
  <c r="S61" i="5"/>
  <c r="AK61" i="5" s="1"/>
  <c r="S233" i="5"/>
  <c r="AK233" i="5" s="1"/>
  <c r="S163" i="5"/>
  <c r="AK163" i="5" s="1"/>
  <c r="S102" i="5"/>
  <c r="AK102" i="5" s="1"/>
  <c r="S229" i="5"/>
  <c r="AK229" i="5" s="1"/>
  <c r="S263" i="5"/>
  <c r="AK263" i="5" s="1"/>
  <c r="S203" i="5"/>
  <c r="AK203" i="5" s="1"/>
  <c r="S63" i="5"/>
  <c r="AK63" i="5" s="1"/>
  <c r="S242" i="5"/>
  <c r="AK242" i="5" s="1"/>
  <c r="S22" i="5"/>
  <c r="AK22" i="5" s="1"/>
  <c r="S17" i="5"/>
  <c r="AK17" i="5" s="1"/>
  <c r="S16" i="4"/>
  <c r="AK16" i="4" s="1"/>
  <c r="S228" i="5"/>
  <c r="AK228" i="5" s="1"/>
  <c r="S165" i="5"/>
  <c r="AK165" i="5" s="1"/>
  <c r="S243" i="5"/>
  <c r="AK243" i="5" s="1"/>
  <c r="S43" i="5"/>
  <c r="AK43" i="5" s="1"/>
  <c r="S202" i="5"/>
  <c r="AK202" i="5" s="1"/>
  <c r="S62" i="5"/>
  <c r="AK62" i="5" s="1"/>
  <c r="S221" i="5"/>
  <c r="AK221" i="5" s="1"/>
  <c r="S41" i="5"/>
  <c r="AK41" i="5" s="1"/>
  <c r="S226" i="5"/>
  <c r="AK226" i="5" s="1"/>
  <c r="S168" i="5"/>
  <c r="AK168" i="5" s="1"/>
  <c r="S125" i="5"/>
  <c r="AK125" i="5" s="1"/>
  <c r="S136" i="5"/>
  <c r="AK136" i="5" s="1"/>
  <c r="S36" i="5"/>
  <c r="AK36" i="5" s="1"/>
  <c r="S225" i="5"/>
  <c r="AK225" i="5" s="1"/>
  <c r="S124" i="5"/>
  <c r="AK124" i="5" s="1"/>
  <c r="S235" i="5"/>
  <c r="AK235" i="5" s="1"/>
  <c r="S35" i="5"/>
  <c r="AK35" i="5" s="1"/>
  <c r="S15" i="5"/>
  <c r="AK15" i="5" s="1"/>
  <c r="S266" i="5"/>
  <c r="AK266" i="5" s="1"/>
  <c r="S59" i="5"/>
  <c r="AK59" i="5" s="1"/>
  <c r="S9" i="5"/>
  <c r="AK9" i="5" s="1"/>
  <c r="S112" i="5"/>
  <c r="AK112" i="5" s="1"/>
  <c r="S207" i="5"/>
  <c r="AK207" i="5" s="1"/>
  <c r="S231" i="5"/>
  <c r="AK231" i="5" s="1"/>
  <c r="S111" i="5"/>
  <c r="AK111" i="5" s="1"/>
  <c r="S69" i="5"/>
  <c r="AK69" i="5" s="1"/>
  <c r="S149" i="5"/>
  <c r="AK149" i="5" s="1"/>
  <c r="S129" i="5"/>
  <c r="AK129" i="5" s="1"/>
  <c r="S148" i="5"/>
  <c r="AK148" i="5" s="1"/>
  <c r="S209" i="5"/>
  <c r="AK209" i="5" s="1"/>
  <c r="S239" i="5"/>
  <c r="AK239" i="5" s="1"/>
  <c r="S206" i="5"/>
  <c r="AK206" i="5" s="1"/>
  <c r="S49" i="5"/>
  <c r="AK49" i="5" s="1"/>
  <c r="S189" i="5"/>
  <c r="AK189" i="5" s="1"/>
  <c r="S39" i="5"/>
  <c r="AK39" i="5" s="1"/>
  <c r="S205" i="5"/>
  <c r="AK205" i="5" s="1"/>
  <c r="S26" i="5"/>
  <c r="AK26" i="5" s="1"/>
  <c r="S220" i="5"/>
  <c r="AK220" i="5" s="1"/>
  <c r="S200" i="5"/>
  <c r="AK200" i="5" s="1"/>
  <c r="S180" i="5"/>
  <c r="AK180" i="5" s="1"/>
  <c r="S160" i="5"/>
  <c r="AK160" i="5" s="1"/>
  <c r="S140" i="5"/>
  <c r="AK140" i="5" s="1"/>
  <c r="S100" i="5"/>
  <c r="AK100" i="5" s="1"/>
  <c r="S80" i="5"/>
  <c r="AK80" i="5" s="1"/>
  <c r="S60" i="5"/>
  <c r="AK60" i="5" s="1"/>
  <c r="S40" i="5"/>
  <c r="AK40" i="5" s="1"/>
  <c r="S20" i="5"/>
  <c r="AK20" i="5" s="1"/>
  <c r="S166" i="5"/>
  <c r="AK166" i="5" s="1"/>
  <c r="S199" i="5"/>
  <c r="AK199" i="5" s="1"/>
  <c r="S99" i="5"/>
  <c r="AK99" i="5" s="1"/>
  <c r="S227" i="5"/>
  <c r="AK227" i="5" s="1"/>
  <c r="S119" i="5"/>
  <c r="AK119" i="5" s="1"/>
  <c r="S79" i="5"/>
  <c r="AK79" i="5" s="1"/>
  <c r="S213" i="5"/>
  <c r="AK213" i="5" s="1"/>
  <c r="S113" i="5"/>
  <c r="AK113" i="5" s="1"/>
  <c r="S73" i="5"/>
  <c r="AK73" i="5" s="1"/>
  <c r="S185" i="5"/>
  <c r="AK185" i="5" s="1"/>
  <c r="S147" i="5"/>
  <c r="AK147" i="5" s="1"/>
  <c r="S7" i="5"/>
  <c r="AK7" i="5" s="1"/>
  <c r="S219" i="5"/>
  <c r="AK219" i="5" s="1"/>
  <c r="S247" i="5"/>
  <c r="AK247" i="5" s="1"/>
  <c r="S106" i="5"/>
  <c r="AK106" i="5" s="1"/>
  <c r="S105" i="5"/>
  <c r="AK105" i="5" s="1"/>
  <c r="S164" i="5"/>
  <c r="AK164" i="5" s="1"/>
  <c r="C11" i="7" l="1"/>
  <c r="D10" i="7"/>
  <c r="E10" i="7" s="1"/>
  <c r="AK3" i="5"/>
  <c r="H3" i="4"/>
  <c r="F3" i="4"/>
  <c r="E3" i="4"/>
  <c r="C3" i="4"/>
  <c r="G3" i="4"/>
  <c r="L3" i="4"/>
  <c r="AD3" i="4" s="1"/>
  <c r="K3" i="4"/>
  <c r="D3" i="4"/>
  <c r="M3" i="4"/>
  <c r="AE3" i="4" s="1"/>
  <c r="J3" i="4"/>
  <c r="N3" i="4"/>
  <c r="AF3" i="4" s="1"/>
  <c r="O3" i="4"/>
  <c r="AG3" i="4" s="1"/>
  <c r="P3" i="4"/>
  <c r="AH3" i="4" s="1"/>
  <c r="Q3" i="4"/>
  <c r="AI3" i="4" s="1"/>
  <c r="B3" i="4"/>
  <c r="I3" i="4"/>
  <c r="S182" i="4"/>
  <c r="AK182" i="4" s="1"/>
  <c r="S118" i="5"/>
  <c r="AK118" i="5" s="1"/>
  <c r="S220" i="4"/>
  <c r="AK220" i="4" s="1"/>
  <c r="S97" i="5"/>
  <c r="AK97" i="5" s="1"/>
  <c r="S153" i="5"/>
  <c r="AK153" i="5" s="1"/>
  <c r="S147" i="4"/>
  <c r="AK147" i="4" s="1"/>
  <c r="S126" i="4"/>
  <c r="AK126" i="4" s="1"/>
  <c r="S200" i="4"/>
  <c r="AK200" i="4" s="1"/>
  <c r="S158" i="5"/>
  <c r="AK158" i="5" s="1"/>
  <c r="S45" i="4"/>
  <c r="AK45" i="4" s="1"/>
  <c r="S50" i="4"/>
  <c r="AK50" i="4" s="1"/>
  <c r="S237" i="4"/>
  <c r="AK237" i="4" s="1"/>
  <c r="S159" i="4"/>
  <c r="AK159" i="4" s="1"/>
  <c r="S88" i="4"/>
  <c r="AK88" i="4" s="1"/>
  <c r="S127" i="5"/>
  <c r="AK127" i="5" s="1"/>
  <c r="S196" i="5"/>
  <c r="AK196" i="5" s="1"/>
  <c r="S119" i="4"/>
  <c r="AK119" i="4" s="1"/>
  <c r="S53" i="4"/>
  <c r="AK53" i="4" s="1"/>
  <c r="S222" i="4"/>
  <c r="AK222" i="4" s="1"/>
  <c r="S243" i="4"/>
  <c r="AK243" i="4" s="1"/>
  <c r="S257" i="4"/>
  <c r="AK257" i="4" s="1"/>
  <c r="S131" i="5"/>
  <c r="AK131" i="5" s="1"/>
  <c r="S128" i="4"/>
  <c r="AK128" i="4" s="1"/>
  <c r="S10" i="4"/>
  <c r="AK10" i="4" s="1"/>
  <c r="S54" i="4"/>
  <c r="AK54" i="4" s="1"/>
  <c r="S118" i="4"/>
  <c r="AK118" i="4" s="1"/>
  <c r="S136" i="4"/>
  <c r="AK136" i="4" s="1"/>
  <c r="S236" i="5"/>
  <c r="AK236" i="5" s="1"/>
  <c r="S187" i="4"/>
  <c r="AK187" i="4" s="1"/>
  <c r="S172" i="5"/>
  <c r="AK172" i="5" s="1"/>
  <c r="S202" i="4"/>
  <c r="AK202" i="4" s="1"/>
  <c r="S167" i="5"/>
  <c r="AK167" i="5" s="1"/>
  <c r="S135" i="5"/>
  <c r="AK135" i="5" s="1"/>
  <c r="S89" i="5"/>
  <c r="AK89" i="5" s="1"/>
  <c r="S93" i="4"/>
  <c r="AK93" i="4" s="1"/>
  <c r="S197" i="5"/>
  <c r="AK197" i="5" s="1"/>
  <c r="S92" i="5"/>
  <c r="AK92" i="5" s="1"/>
  <c r="S41" i="4"/>
  <c r="AK41" i="4" s="1"/>
  <c r="S24" i="4"/>
  <c r="AK24" i="4" s="1"/>
  <c r="S190" i="4"/>
  <c r="AK190" i="4" s="1"/>
  <c r="S198" i="4"/>
  <c r="AK198" i="4" s="1"/>
  <c r="S76" i="5"/>
  <c r="AK76" i="5" s="1"/>
  <c r="S137" i="5"/>
  <c r="AK137" i="5" s="1"/>
  <c r="S121" i="4"/>
  <c r="AK121" i="4" s="1"/>
  <c r="S174" i="4"/>
  <c r="AK174" i="4" s="1"/>
  <c r="S55" i="4"/>
  <c r="AK55" i="4" s="1"/>
  <c r="S76" i="4"/>
  <c r="AK76" i="4" s="1"/>
  <c r="S256" i="4"/>
  <c r="AK256" i="4" s="1"/>
  <c r="S180" i="4"/>
  <c r="AK180" i="4" s="1"/>
  <c r="S98" i="5"/>
  <c r="AK98" i="5" s="1"/>
  <c r="S105" i="4"/>
  <c r="AK105" i="4" s="1"/>
  <c r="S150" i="5"/>
  <c r="AK150" i="5" s="1"/>
  <c r="S192" i="5"/>
  <c r="AK192" i="5" s="1"/>
  <c r="S191" i="5"/>
  <c r="AK191" i="5" s="1"/>
  <c r="S134" i="4"/>
  <c r="AK134" i="4" s="1"/>
  <c r="S31" i="5"/>
  <c r="AK31" i="5" s="1"/>
  <c r="S166" i="4"/>
  <c r="AK166" i="4" s="1"/>
  <c r="S70" i="4"/>
  <c r="AK70" i="4" s="1"/>
  <c r="S87" i="5"/>
  <c r="AK87" i="5" s="1"/>
  <c r="S29" i="4"/>
  <c r="AK29" i="4" s="1"/>
  <c r="S92" i="4"/>
  <c r="AK92" i="4" s="1"/>
  <c r="S138" i="4"/>
  <c r="AK138" i="4" s="1"/>
  <c r="S217" i="5"/>
  <c r="AK217" i="5" s="1"/>
  <c r="S133" i="5"/>
  <c r="AK133" i="5" s="1"/>
  <c r="S28" i="5"/>
  <c r="AK28" i="5" s="1"/>
  <c r="S218" i="5"/>
  <c r="AK218" i="5" s="1"/>
  <c r="S15" i="4"/>
  <c r="AK15" i="4" s="1"/>
  <c r="S51" i="4"/>
  <c r="AK51" i="4" s="1"/>
  <c r="S210" i="4"/>
  <c r="AK210" i="4" s="1"/>
  <c r="S54" i="5"/>
  <c r="AK54" i="5" s="1"/>
  <c r="S104" i="5"/>
  <c r="AK104" i="5" s="1"/>
  <c r="S32" i="4"/>
  <c r="AK32" i="4" s="1"/>
  <c r="S81" i="4"/>
  <c r="AK81" i="4" s="1"/>
  <c r="S64" i="4"/>
  <c r="AK64" i="4" s="1"/>
  <c r="S230" i="4"/>
  <c r="AK230" i="4" s="1"/>
  <c r="S250" i="4"/>
  <c r="AK250" i="4" s="1"/>
  <c r="S128" i="5"/>
  <c r="AK128" i="5" s="1"/>
  <c r="S265" i="5"/>
  <c r="AK265" i="5" s="1"/>
  <c r="S241" i="4"/>
  <c r="AK241" i="4" s="1"/>
  <c r="S253" i="5"/>
  <c r="AK253" i="5" s="1"/>
  <c r="S74" i="5"/>
  <c r="AK74" i="5" s="1"/>
  <c r="S116" i="4"/>
  <c r="AK116" i="4" s="1"/>
  <c r="S263" i="4"/>
  <c r="AK263" i="4" s="1"/>
  <c r="S218" i="4"/>
  <c r="AK218" i="4" s="1"/>
  <c r="S198" i="5"/>
  <c r="AK198" i="5" s="1"/>
  <c r="S145" i="4"/>
  <c r="AK145" i="4" s="1"/>
  <c r="S250" i="5"/>
  <c r="AK250" i="5" s="1"/>
  <c r="S212" i="5"/>
  <c r="AK212" i="5" s="1"/>
  <c r="S8" i="5"/>
  <c r="AK8" i="5" s="1"/>
  <c r="S34" i="5"/>
  <c r="AK34" i="5" s="1"/>
  <c r="S11" i="5"/>
  <c r="AK11" i="5" s="1"/>
  <c r="S66" i="4"/>
  <c r="AK66" i="4" s="1"/>
  <c r="S38" i="4"/>
  <c r="AK38" i="4" s="1"/>
  <c r="S120" i="5"/>
  <c r="AK120" i="5" s="1"/>
  <c r="S77" i="4"/>
  <c r="AK77" i="4" s="1"/>
  <c r="S193" i="4"/>
  <c r="AK193" i="4" s="1"/>
  <c r="S101" i="4"/>
  <c r="AK101" i="4" s="1"/>
  <c r="S129" i="4"/>
  <c r="AK129" i="4" s="1"/>
  <c r="S175" i="5"/>
  <c r="AK175" i="5" s="1"/>
  <c r="S213" i="4"/>
  <c r="AK213" i="4" s="1"/>
  <c r="S37" i="5"/>
  <c r="AK37" i="5" s="1"/>
  <c r="S197" i="4"/>
  <c r="AK197" i="4" s="1"/>
  <c r="S240" i="4"/>
  <c r="AK240" i="4" s="1"/>
  <c r="S259" i="4"/>
  <c r="AK259" i="4" s="1"/>
  <c r="S211" i="5"/>
  <c r="AK211" i="5" s="1"/>
  <c r="S90" i="4"/>
  <c r="AK90" i="4" s="1"/>
  <c r="S219" i="4"/>
  <c r="AK219" i="4" s="1"/>
  <c r="S33" i="5"/>
  <c r="AK33" i="5" s="1"/>
  <c r="S61" i="4"/>
  <c r="AK61" i="4" s="1"/>
  <c r="S249" i="5"/>
  <c r="AK249" i="5" s="1"/>
  <c r="S254" i="4"/>
  <c r="AK254" i="4" s="1"/>
  <c r="S115" i="5"/>
  <c r="AK115" i="5" s="1"/>
  <c r="S99" i="4"/>
  <c r="AK99" i="4" s="1"/>
  <c r="S151" i="4"/>
  <c r="AK151" i="4" s="1"/>
  <c r="S206" i="4"/>
  <c r="AK206" i="4" s="1"/>
  <c r="S112" i="4"/>
  <c r="AK112" i="4" s="1"/>
  <c r="S266" i="4"/>
  <c r="AK266" i="4" s="1"/>
  <c r="S10" i="5"/>
  <c r="AK10" i="5" s="1"/>
  <c r="S57" i="5"/>
  <c r="AK57" i="5" s="1"/>
  <c r="S199" i="4"/>
  <c r="AK199" i="4" s="1"/>
  <c r="S251" i="4"/>
  <c r="AK251" i="4" s="1"/>
  <c r="S35" i="4"/>
  <c r="AK35" i="4" s="1"/>
  <c r="S186" i="4"/>
  <c r="AK186" i="4" s="1"/>
  <c r="S141" i="4"/>
  <c r="AK141" i="4" s="1"/>
  <c r="S104" i="4"/>
  <c r="AK104" i="4" s="1"/>
  <c r="S232" i="4"/>
  <c r="AK232" i="4" s="1"/>
  <c r="S78" i="5"/>
  <c r="AK78" i="5" s="1"/>
  <c r="S176" i="5"/>
  <c r="AK176" i="5" s="1"/>
  <c r="S161" i="5"/>
  <c r="AK161" i="5" s="1"/>
  <c r="S261" i="4"/>
  <c r="AK261" i="4" s="1"/>
  <c r="S11" i="4"/>
  <c r="AK11" i="4" s="1"/>
  <c r="S154" i="5"/>
  <c r="AK154" i="5" s="1"/>
  <c r="S176" i="4"/>
  <c r="AK176" i="4" s="1"/>
  <c r="S58" i="4"/>
  <c r="AK58" i="4" s="1"/>
  <c r="S247" i="4"/>
  <c r="AK247" i="4" s="1"/>
  <c r="S19" i="5"/>
  <c r="AK19" i="5" s="1"/>
  <c r="S205" i="4"/>
  <c r="AK205" i="4" s="1"/>
  <c r="S170" i="5"/>
  <c r="AK170" i="5" s="1"/>
  <c r="S72" i="5"/>
  <c r="AK72" i="5" s="1"/>
  <c r="S209" i="4"/>
  <c r="AK209" i="4" s="1"/>
  <c r="S134" i="5"/>
  <c r="AK134" i="5" s="1"/>
  <c r="S32" i="5"/>
  <c r="AK32" i="5" s="1"/>
  <c r="S226" i="4"/>
  <c r="AK226" i="4" s="1"/>
  <c r="S86" i="4"/>
  <c r="AK86" i="4" s="1"/>
  <c r="S52" i="5"/>
  <c r="AK52" i="5" s="1"/>
  <c r="S154" i="4"/>
  <c r="AK154" i="4" s="1"/>
  <c r="S260" i="4"/>
  <c r="AK260" i="4" s="1"/>
  <c r="S64" i="5"/>
  <c r="AK64" i="5" s="1"/>
  <c r="S44" i="4"/>
  <c r="AK44" i="4" s="1"/>
  <c r="S240" i="5"/>
  <c r="AK240" i="5" s="1"/>
  <c r="S262" i="5"/>
  <c r="AK262" i="5" s="1"/>
  <c r="S192" i="4"/>
  <c r="AK192" i="4" s="1"/>
  <c r="S84" i="4"/>
  <c r="AK84" i="4" s="1"/>
  <c r="S238" i="4"/>
  <c r="AK238" i="4" s="1"/>
  <c r="S260" i="5"/>
  <c r="AK260" i="5" s="1"/>
  <c r="S75" i="4"/>
  <c r="AK75" i="4" s="1"/>
  <c r="S246" i="5"/>
  <c r="AK246" i="5" s="1"/>
  <c r="S144" i="5"/>
  <c r="AK144" i="5" s="1"/>
  <c r="S9" i="4"/>
  <c r="AK9" i="4" s="1"/>
  <c r="S12" i="4"/>
  <c r="AK12" i="4" s="1"/>
  <c r="S161" i="4"/>
  <c r="AK161" i="4" s="1"/>
  <c r="S144" i="4"/>
  <c r="AK144" i="4" s="1"/>
  <c r="S23" i="4"/>
  <c r="AK23" i="4" s="1"/>
  <c r="S79" i="4"/>
  <c r="AK79" i="4" s="1"/>
  <c r="S177" i="4"/>
  <c r="AK177" i="4" s="1"/>
  <c r="S162" i="4"/>
  <c r="AK162" i="4" s="1"/>
  <c r="S16" i="5"/>
  <c r="AK16" i="5" s="1"/>
  <c r="S110" i="5"/>
  <c r="AK110" i="5" s="1"/>
  <c r="S155" i="4"/>
  <c r="AK155" i="4" s="1"/>
  <c r="S215" i="5"/>
  <c r="AK215" i="5" s="1"/>
  <c r="S157" i="5"/>
  <c r="AK157" i="5" s="1"/>
  <c r="S125" i="4"/>
  <c r="AK125" i="4" s="1"/>
  <c r="S20" i="4"/>
  <c r="AK20" i="4" s="1"/>
  <c r="S204" i="5"/>
  <c r="AK204" i="5" s="1"/>
  <c r="S171" i="4"/>
  <c r="AK171" i="4" s="1"/>
  <c r="S73" i="4"/>
  <c r="AK73" i="4" s="1"/>
  <c r="S208" i="5"/>
  <c r="AK208" i="5" s="1"/>
  <c r="S135" i="4"/>
  <c r="AK135" i="4" s="1"/>
  <c r="S33" i="4"/>
  <c r="AK33" i="4" s="1"/>
  <c r="S169" i="4"/>
  <c r="AK169" i="4" s="1"/>
  <c r="S109" i="4"/>
  <c r="AK109" i="4" s="1"/>
  <c r="S85" i="5"/>
  <c r="AK85" i="5" s="1"/>
  <c r="S231" i="4"/>
  <c r="AK231" i="4" s="1"/>
  <c r="S181" i="4"/>
  <c r="AK181" i="4" s="1"/>
  <c r="S43" i="4"/>
  <c r="AK43" i="4" s="1"/>
  <c r="S178" i="5"/>
  <c r="AK178" i="5" s="1"/>
  <c r="S38" i="5"/>
  <c r="AK38" i="5" s="1"/>
  <c r="S111" i="4"/>
  <c r="AK111" i="4" s="1"/>
  <c r="S216" i="4"/>
  <c r="AK216" i="4" s="1"/>
  <c r="S113" i="4"/>
  <c r="AK113" i="4" s="1"/>
  <c r="S245" i="4"/>
  <c r="AK245" i="4" s="1"/>
  <c r="S95" i="5"/>
  <c r="AK95" i="5" s="1"/>
  <c r="S169" i="5"/>
  <c r="AK169" i="5" s="1"/>
  <c r="S214" i="4"/>
  <c r="AK214" i="4" s="1"/>
  <c r="S108" i="5"/>
  <c r="AK108" i="5" s="1"/>
  <c r="S230" i="5"/>
  <c r="AK230" i="5" s="1"/>
  <c r="S164" i="4"/>
  <c r="AK164" i="4" s="1"/>
  <c r="S30" i="5"/>
  <c r="AK30" i="5" s="1"/>
  <c r="S17" i="4"/>
  <c r="AK17" i="4" s="1"/>
  <c r="S174" i="5"/>
  <c r="AK174" i="5" s="1"/>
  <c r="S158" i="4"/>
  <c r="AK158" i="4" s="1"/>
  <c r="S49" i="4"/>
  <c r="AK49" i="4" s="1"/>
  <c r="S51" i="5"/>
  <c r="AK51" i="5" s="1"/>
  <c r="S252" i="5"/>
  <c r="AK252" i="5" s="1"/>
  <c r="S132" i="5"/>
  <c r="AK132" i="5" s="1"/>
  <c r="S201" i="4"/>
  <c r="AK201" i="4" s="1"/>
  <c r="S184" i="4"/>
  <c r="AK184" i="4" s="1"/>
  <c r="S63" i="4"/>
  <c r="AK63" i="4" s="1"/>
  <c r="S179" i="4"/>
  <c r="AK179" i="4" s="1"/>
  <c r="S31" i="4"/>
  <c r="AK31" i="4" s="1"/>
  <c r="S39" i="4"/>
  <c r="AK39" i="4" s="1"/>
  <c r="S68" i="5"/>
  <c r="AK68" i="5" s="1"/>
  <c r="S210" i="5"/>
  <c r="AK210" i="5" s="1"/>
  <c r="S175" i="4"/>
  <c r="AK175" i="4" s="1"/>
  <c r="S46" i="4"/>
  <c r="AK46" i="4" s="1"/>
  <c r="S257" i="5"/>
  <c r="AK257" i="5" s="1"/>
  <c r="S225" i="4"/>
  <c r="AK225" i="4" s="1"/>
  <c r="S48" i="5"/>
  <c r="AK48" i="5" s="1"/>
  <c r="S244" i="5"/>
  <c r="AK244" i="5" s="1"/>
  <c r="S52" i="4"/>
  <c r="AK52" i="4" s="1"/>
  <c r="S96" i="4"/>
  <c r="AK96" i="4" s="1"/>
  <c r="S253" i="4"/>
  <c r="AK253" i="4" s="1"/>
  <c r="S170" i="4"/>
  <c r="AK170" i="4" s="1"/>
  <c r="S133" i="4"/>
  <c r="AK133" i="4" s="1"/>
  <c r="S74" i="4"/>
  <c r="AK74" i="4" s="1"/>
  <c r="S44" i="5"/>
  <c r="AK44" i="5" s="1"/>
  <c r="S146" i="5"/>
  <c r="AK146" i="5" s="1"/>
  <c r="S173" i="5"/>
  <c r="AK173" i="5" s="1"/>
  <c r="S83" i="4"/>
  <c r="AK83" i="4" s="1"/>
  <c r="S214" i="5"/>
  <c r="AK214" i="5" s="1"/>
  <c r="S251" i="5"/>
  <c r="AK251" i="5" s="1"/>
  <c r="S27" i="4"/>
  <c r="AK27" i="4" s="1"/>
  <c r="S30" i="4"/>
  <c r="AK30" i="4" s="1"/>
  <c r="S215" i="4"/>
  <c r="AK215" i="4" s="1"/>
  <c r="S252" i="4"/>
  <c r="AK252" i="4" s="1"/>
  <c r="S234" i="4"/>
  <c r="AK234" i="4" s="1"/>
  <c r="S65" i="4"/>
  <c r="AK65" i="4" s="1"/>
  <c r="S262" i="4"/>
  <c r="AK262" i="4" s="1"/>
  <c r="S212" i="4"/>
  <c r="AK212" i="4" s="1"/>
  <c r="S29" i="5"/>
  <c r="AK29" i="5" s="1"/>
  <c r="S224" i="5"/>
  <c r="AK224" i="5" s="1"/>
  <c r="S235" i="4"/>
  <c r="AK235" i="4" s="1"/>
  <c r="S103" i="4"/>
  <c r="AK103" i="4" s="1"/>
  <c r="S87" i="4"/>
  <c r="AK87" i="4" s="1"/>
  <c r="S155" i="5"/>
  <c r="AK155" i="5" s="1"/>
  <c r="S196" i="4"/>
  <c r="AK196" i="4" s="1"/>
  <c r="S234" i="5"/>
  <c r="AK234" i="5" s="1"/>
  <c r="S40" i="4"/>
  <c r="AK40" i="4" s="1"/>
  <c r="S42" i="4"/>
  <c r="AK42" i="4" s="1"/>
  <c r="S244" i="4"/>
  <c r="AK244" i="4" s="1"/>
  <c r="S123" i="4"/>
  <c r="AK123" i="4" s="1"/>
  <c r="S6" i="5"/>
  <c r="AK6" i="5" s="1"/>
  <c r="S77" i="5"/>
  <c r="AK77" i="5" s="1"/>
  <c r="S238" i="5"/>
  <c r="AK238" i="5" s="1"/>
  <c r="S117" i="4"/>
  <c r="AK117" i="4" s="1"/>
  <c r="S187" i="5"/>
  <c r="AK187" i="5" s="1"/>
  <c r="S254" i="5"/>
  <c r="AK254" i="5" s="1"/>
  <c r="S145" i="5"/>
  <c r="AK145" i="5" s="1"/>
  <c r="S59" i="4"/>
  <c r="AK59" i="4" s="1"/>
  <c r="S156" i="4"/>
  <c r="AK156" i="4" s="1"/>
  <c r="S55" i="5"/>
  <c r="AK55" i="5" s="1"/>
  <c r="S94" i="5"/>
  <c r="AK94" i="5" s="1"/>
  <c r="S71" i="5"/>
  <c r="AK71" i="5" s="1"/>
  <c r="S96" i="5"/>
  <c r="AK96" i="5" s="1"/>
  <c r="S107" i="5"/>
  <c r="AK107" i="5" s="1"/>
  <c r="S70" i="5"/>
  <c r="AK70" i="5" s="1"/>
  <c r="S236" i="4"/>
  <c r="AK236" i="4" s="1"/>
  <c r="S258" i="5"/>
  <c r="AK258" i="5" s="1"/>
  <c r="S132" i="4"/>
  <c r="AK132" i="4" s="1"/>
  <c r="S168" i="4"/>
  <c r="AK168" i="4" s="1"/>
  <c r="S34" i="4"/>
  <c r="AK34" i="4" s="1"/>
  <c r="S18" i="4"/>
  <c r="AK18" i="4" s="1"/>
  <c r="S75" i="5"/>
  <c r="AK75" i="5" s="1"/>
  <c r="S126" i="5"/>
  <c r="AK126" i="5" s="1"/>
  <c r="S258" i="4"/>
  <c r="AK258" i="4" s="1"/>
  <c r="S109" i="5"/>
  <c r="AK109" i="5" s="1"/>
  <c r="S224" i="4"/>
  <c r="AK224" i="4" s="1"/>
  <c r="S67" i="4"/>
  <c r="AK67" i="4" s="1"/>
  <c r="S146" i="4"/>
  <c r="AK146" i="4" s="1"/>
  <c r="S249" i="4"/>
  <c r="AK249" i="4" s="1"/>
  <c r="S110" i="4"/>
  <c r="AK110" i="4" s="1"/>
  <c r="S264" i="4"/>
  <c r="AK264" i="4" s="1"/>
  <c r="S239" i="4"/>
  <c r="AK239" i="4" s="1"/>
  <c r="S245" i="5"/>
  <c r="AK245" i="5" s="1"/>
  <c r="S56" i="4"/>
  <c r="AK56" i="4" s="1"/>
  <c r="S72" i="4"/>
  <c r="AK72" i="4" s="1"/>
  <c r="S108" i="4"/>
  <c r="AK108" i="4" s="1"/>
  <c r="S227" i="4"/>
  <c r="AK227" i="4" s="1"/>
  <c r="S242" i="4"/>
  <c r="AK242" i="4" s="1"/>
  <c r="S91" i="5"/>
  <c r="AK91" i="5" s="1"/>
  <c r="S255" i="5"/>
  <c r="AK255" i="5" s="1"/>
  <c r="S66" i="5"/>
  <c r="AK66" i="5" s="1"/>
  <c r="S248" i="5"/>
  <c r="AK248" i="5" s="1"/>
  <c r="S233" i="4"/>
  <c r="AK233" i="4" s="1"/>
  <c r="S21" i="4"/>
  <c r="AK21" i="4" s="1"/>
  <c r="S127" i="4"/>
  <c r="AK127" i="4" s="1"/>
  <c r="S116" i="5"/>
  <c r="AK116" i="5" s="1"/>
  <c r="S58" i="5"/>
  <c r="AK58" i="5" s="1"/>
  <c r="S264" i="5"/>
  <c r="AK264" i="5" s="1"/>
  <c r="S232" i="5"/>
  <c r="AK232" i="5" s="1"/>
  <c r="S60" i="4"/>
  <c r="AK60" i="4" s="1"/>
  <c r="S62" i="4"/>
  <c r="AK62" i="4" s="1"/>
  <c r="S143" i="4"/>
  <c r="AK143" i="4" s="1"/>
  <c r="S7" i="4"/>
  <c r="AK7" i="4" s="1"/>
  <c r="S78" i="4"/>
  <c r="AK78" i="4" s="1"/>
  <c r="S216" i="5"/>
  <c r="AK216" i="5" s="1"/>
  <c r="S188" i="4"/>
  <c r="AK188" i="4" s="1"/>
  <c r="S255" i="4"/>
  <c r="AK255" i="4" s="1"/>
  <c r="S193" i="5"/>
  <c r="AK193" i="5" s="1"/>
  <c r="S36" i="4"/>
  <c r="AK36" i="4" s="1"/>
  <c r="S95" i="4"/>
  <c r="AK95" i="4" s="1"/>
  <c r="S97" i="4"/>
  <c r="AK97" i="4" s="1"/>
  <c r="S71" i="4"/>
  <c r="AK71" i="4" s="1"/>
  <c r="S80" i="4"/>
  <c r="AK80" i="4" s="1"/>
  <c r="S82" i="4"/>
  <c r="AK82" i="4" s="1"/>
  <c r="S148" i="4"/>
  <c r="AK148" i="4" s="1"/>
  <c r="S163" i="4"/>
  <c r="AK163" i="4" s="1"/>
  <c r="S130" i="5"/>
  <c r="AK130" i="5" s="1"/>
  <c r="S177" i="5"/>
  <c r="AK177" i="5" s="1"/>
  <c r="S207" i="4"/>
  <c r="AK207" i="4" s="1"/>
  <c r="S217" i="4"/>
  <c r="AK217" i="4" s="1"/>
  <c r="S156" i="5"/>
  <c r="AK156" i="5" s="1"/>
  <c r="S8" i="4"/>
  <c r="AK8" i="4" s="1"/>
  <c r="S246" i="4"/>
  <c r="AK246" i="4" s="1"/>
  <c r="S194" i="4"/>
  <c r="AK194" i="4" s="1"/>
  <c r="S18" i="5"/>
  <c r="AK18" i="5" s="1"/>
  <c r="S123" i="5"/>
  <c r="AK123" i="5" s="1"/>
  <c r="S159" i="5"/>
  <c r="AK159" i="5" s="1"/>
  <c r="S171" i="5"/>
  <c r="AK171" i="5" s="1"/>
  <c r="S90" i="5"/>
  <c r="AK90" i="5" s="1"/>
  <c r="S151" i="5"/>
  <c r="AK151" i="5" s="1"/>
  <c r="S85" i="4"/>
  <c r="AK85" i="4" s="1"/>
  <c r="S167" i="4"/>
  <c r="AK167" i="4" s="1"/>
  <c r="S98" i="4"/>
  <c r="AK98" i="4" s="1"/>
  <c r="S50" i="5"/>
  <c r="AK50" i="5" s="1"/>
  <c r="S204" i="4"/>
  <c r="AK204" i="4" s="1"/>
  <c r="S69" i="4"/>
  <c r="AK69" i="4" s="1"/>
  <c r="S45" i="5"/>
  <c r="AK45" i="5" s="1"/>
  <c r="S195" i="5"/>
  <c r="AK195" i="5" s="1"/>
  <c r="S100" i="4"/>
  <c r="AK100" i="4" s="1"/>
  <c r="S102" i="4"/>
  <c r="AK102" i="4" s="1"/>
  <c r="S208" i="4"/>
  <c r="AK208" i="4" s="1"/>
  <c r="S183" i="4"/>
  <c r="AK183" i="4" s="1"/>
  <c r="S131" i="4"/>
  <c r="AK131" i="4" s="1"/>
  <c r="S178" i="4"/>
  <c r="AK178" i="4" s="1"/>
  <c r="S21" i="5"/>
  <c r="AK21" i="5" s="1"/>
  <c r="S13" i="5"/>
  <c r="AK13" i="5" s="1"/>
  <c r="S157" i="4"/>
  <c r="AK157" i="4" s="1"/>
  <c r="S56" i="5"/>
  <c r="AK56" i="5" s="1"/>
  <c r="S25" i="4"/>
  <c r="AK25" i="4" s="1"/>
  <c r="S47" i="4"/>
  <c r="AK47" i="4" s="1"/>
  <c r="S19" i="4"/>
  <c r="AK19" i="4" s="1"/>
  <c r="S124" i="4"/>
  <c r="AK124" i="4" s="1"/>
  <c r="S160" i="4"/>
  <c r="AK160" i="4" s="1"/>
  <c r="S172" i="4"/>
  <c r="AK172" i="4" s="1"/>
  <c r="S91" i="4"/>
  <c r="AK91" i="4" s="1"/>
  <c r="S152" i="4"/>
  <c r="AK152" i="4" s="1"/>
  <c r="S84" i="5"/>
  <c r="AK84" i="5" s="1"/>
  <c r="S149" i="4"/>
  <c r="AK149" i="4" s="1"/>
  <c r="S150" i="4"/>
  <c r="AK150" i="4" s="1"/>
  <c r="S221" i="4"/>
  <c r="AK221" i="4" s="1"/>
  <c r="S122" i="4"/>
  <c r="AK122" i="4" s="1"/>
  <c r="S203" i="4"/>
  <c r="AK203" i="4" s="1"/>
  <c r="S188" i="5"/>
  <c r="AK188" i="5" s="1"/>
  <c r="S93" i="5"/>
  <c r="AK93" i="5" s="1"/>
  <c r="S24" i="5"/>
  <c r="AK24" i="5" s="1"/>
  <c r="S4" i="5"/>
  <c r="AK4" i="5" s="1"/>
  <c r="S190" i="5"/>
  <c r="AK190" i="5" s="1"/>
  <c r="S173" i="4"/>
  <c r="AK173" i="4" s="1"/>
  <c r="S14" i="5"/>
  <c r="AK14" i="5" s="1"/>
  <c r="S179" i="5"/>
  <c r="AK179" i="5" s="1"/>
  <c r="S211" i="4"/>
  <c r="AK211" i="4" s="1"/>
  <c r="S265" i="4"/>
  <c r="AK265" i="4" s="1"/>
  <c r="S120" i="4"/>
  <c r="AK120" i="4" s="1"/>
  <c r="S228" i="4"/>
  <c r="AK228" i="4" s="1"/>
  <c r="S27" i="5"/>
  <c r="AK27" i="5" s="1"/>
  <c r="S22" i="4"/>
  <c r="AK22" i="4" s="1"/>
  <c r="S14" i="4"/>
  <c r="AK14" i="4" s="1"/>
  <c r="S57" i="4"/>
  <c r="AK57" i="4" s="1"/>
  <c r="S46" i="5"/>
  <c r="AK46" i="5" s="1"/>
  <c r="S47" i="5"/>
  <c r="AK47" i="5" s="1"/>
  <c r="S194" i="5"/>
  <c r="AK194" i="5" s="1"/>
  <c r="S12" i="5"/>
  <c r="AK12" i="5" s="1"/>
  <c r="S152" i="5"/>
  <c r="AK152" i="5" s="1"/>
  <c r="S185" i="4"/>
  <c r="AK185" i="4" s="1"/>
  <c r="S229" i="4"/>
  <c r="AK229" i="4" s="1"/>
  <c r="S140" i="4"/>
  <c r="AK140" i="4" s="1"/>
  <c r="S142" i="4"/>
  <c r="AK142" i="4" s="1"/>
  <c r="S248" i="4"/>
  <c r="AK248" i="4" s="1"/>
  <c r="S223" i="4"/>
  <c r="AK223" i="4" s="1"/>
  <c r="S28" i="4"/>
  <c r="AK28" i="4" s="1"/>
  <c r="S189" i="4"/>
  <c r="AK189" i="4" s="1"/>
  <c r="S181" i="5"/>
  <c r="AK181" i="5" s="1"/>
  <c r="S53" i="5"/>
  <c r="AK53" i="5" s="1"/>
  <c r="S94" i="4"/>
  <c r="AK94" i="4" s="1"/>
  <c r="S256" i="5"/>
  <c r="AK256" i="5" s="1"/>
  <c r="S186" i="5"/>
  <c r="AK186" i="5" s="1"/>
  <c r="S117" i="5"/>
  <c r="AK117" i="5" s="1"/>
  <c r="S48" i="4"/>
  <c r="AK48" i="4" s="1"/>
  <c r="S5" i="4"/>
  <c r="AK5" i="4" s="1"/>
  <c r="S195" i="4"/>
  <c r="AK195" i="4" s="1"/>
  <c r="S13" i="4"/>
  <c r="AK13" i="4" s="1"/>
  <c r="S191" i="4"/>
  <c r="AK191" i="4" s="1"/>
  <c r="S153" i="4"/>
  <c r="AK153" i="4" s="1"/>
  <c r="S184" i="5"/>
  <c r="AK184" i="5" s="1"/>
  <c r="S37" i="4"/>
  <c r="AK37" i="4" s="1"/>
  <c r="C12" i="7" l="1"/>
  <c r="D12" i="7"/>
  <c r="D11" i="7"/>
  <c r="E11" i="7" s="1"/>
  <c r="T3" i="4"/>
  <c r="W3" i="4"/>
  <c r="AA3" i="4"/>
  <c r="X3" i="4"/>
  <c r="Y3" i="4"/>
  <c r="C13" i="7" l="1"/>
  <c r="E12" i="7"/>
  <c r="AB3" i="4"/>
  <c r="U3" i="4"/>
  <c r="C14" i="7" l="1"/>
  <c r="D13" i="7"/>
  <c r="E13" i="7" s="1"/>
  <c r="V3" i="4"/>
  <c r="AC3" i="4"/>
  <c r="Z3" i="4"/>
  <c r="C15" i="7" l="1"/>
  <c r="D14" i="7"/>
  <c r="E14" i="7" s="1"/>
  <c r="AL3" i="4"/>
  <c r="C16" i="7" l="1"/>
  <c r="D15" i="7"/>
  <c r="E15" i="7" s="1"/>
  <c r="C17" i="7" l="1"/>
  <c r="D16" i="7"/>
  <c r="E16" i="7" s="1"/>
  <c r="C18" i="7" l="1"/>
  <c r="D17" i="7"/>
  <c r="E17" i="7" s="1"/>
  <c r="C19" i="7" l="1"/>
  <c r="D18" i="7"/>
  <c r="E18" i="7" s="1"/>
  <c r="C20" i="7" l="1"/>
  <c r="D19" i="7"/>
  <c r="E19" i="7" s="1"/>
  <c r="C21" i="7" l="1"/>
  <c r="D20" i="7"/>
  <c r="E20" i="7" s="1"/>
  <c r="C22" i="7" l="1"/>
  <c r="D21" i="7"/>
  <c r="E21" i="7" s="1"/>
  <c r="C23" i="7" l="1"/>
  <c r="D22" i="7"/>
  <c r="E22" i="7" s="1"/>
  <c r="C24" i="7" l="1"/>
  <c r="D23" i="7"/>
  <c r="E23" i="7" s="1"/>
  <c r="C25" i="7" l="1"/>
  <c r="D24" i="7"/>
  <c r="E24" i="7" s="1"/>
  <c r="C26" i="7" l="1"/>
  <c r="D25" i="7"/>
  <c r="E25" i="7" s="1"/>
  <c r="C27" i="7" l="1"/>
  <c r="D26" i="7"/>
  <c r="E26" i="7" s="1"/>
  <c r="C28" i="7" l="1"/>
  <c r="D27" i="7"/>
  <c r="E27" i="7" s="1"/>
  <c r="C29" i="7" l="1"/>
  <c r="D28" i="7"/>
  <c r="E28" i="7" s="1"/>
  <c r="C30" i="7" l="1"/>
  <c r="D29" i="7"/>
  <c r="E29" i="7" s="1"/>
  <c r="C31" i="7" l="1"/>
  <c r="D30" i="7"/>
  <c r="E30" i="7" s="1"/>
  <c r="C32" i="7" l="1"/>
  <c r="D31" i="7"/>
  <c r="E31" i="7" s="1"/>
  <c r="C33" i="7" l="1"/>
  <c r="D32" i="7"/>
  <c r="E32" i="7" s="1"/>
  <c r="C34" i="7" l="1"/>
  <c r="D33" i="7"/>
  <c r="E33" i="7" s="1"/>
  <c r="C35" i="7" l="1"/>
  <c r="D34" i="7"/>
  <c r="E34" i="7" s="1"/>
  <c r="C36" i="7" l="1"/>
  <c r="D35" i="7"/>
  <c r="E35" i="7" s="1"/>
  <c r="C37" i="7" l="1"/>
  <c r="D36" i="7"/>
  <c r="E36" i="7" s="1"/>
  <c r="C38" i="7" l="1"/>
  <c r="D37" i="7"/>
  <c r="E37" i="7" s="1"/>
  <c r="C39" i="7" l="1"/>
  <c r="D38" i="7"/>
  <c r="E38" i="7" s="1"/>
  <c r="C40" i="7" l="1"/>
  <c r="D39" i="7"/>
  <c r="E39" i="7" s="1"/>
  <c r="C41" i="7" l="1"/>
  <c r="D40" i="7"/>
  <c r="E40" i="7" s="1"/>
  <c r="C42" i="7" l="1"/>
  <c r="D41" i="7"/>
  <c r="E41" i="7" s="1"/>
  <c r="C43" i="7" l="1"/>
  <c r="D42" i="7"/>
  <c r="E42" i="7" s="1"/>
  <c r="C44" i="7" l="1"/>
  <c r="D43" i="7"/>
  <c r="E43" i="7" s="1"/>
  <c r="C45" i="7" l="1"/>
  <c r="D44" i="7"/>
  <c r="E44" i="7" s="1"/>
  <c r="C46" i="7" l="1"/>
  <c r="D45" i="7"/>
  <c r="E45" i="7" s="1"/>
  <c r="C47" i="7" l="1"/>
  <c r="D46" i="7"/>
  <c r="E46" i="7" s="1"/>
  <c r="C48" i="7" l="1"/>
  <c r="D47" i="7"/>
  <c r="E47" i="7" s="1"/>
  <c r="C49" i="7" l="1"/>
  <c r="D48" i="7"/>
  <c r="E48" i="7" s="1"/>
  <c r="C50" i="7" l="1"/>
  <c r="D49" i="7"/>
  <c r="E49" i="7" s="1"/>
  <c r="C51" i="7" l="1"/>
  <c r="D50" i="7"/>
  <c r="E50" i="7" s="1"/>
  <c r="C52" i="7" l="1"/>
  <c r="D51" i="7"/>
  <c r="E51" i="7" s="1"/>
  <c r="C53" i="7" l="1"/>
  <c r="D52" i="7"/>
  <c r="E52" i="7" s="1"/>
  <c r="C54" i="7" l="1"/>
  <c r="D53" i="7"/>
  <c r="E53" i="7" s="1"/>
  <c r="C55" i="7" l="1"/>
  <c r="D54" i="7"/>
  <c r="E54" i="7" s="1"/>
  <c r="C56" i="7" l="1"/>
  <c r="D55" i="7"/>
  <c r="E55" i="7" s="1"/>
  <c r="C57" i="7" l="1"/>
  <c r="D56" i="7"/>
  <c r="E56" i="7" s="1"/>
  <c r="C58" i="7" l="1"/>
  <c r="D57" i="7"/>
  <c r="E57" i="7" s="1"/>
  <c r="C59" i="7" l="1"/>
  <c r="D58" i="7"/>
  <c r="E58" i="7" s="1"/>
  <c r="C60" i="7" l="1"/>
  <c r="D59" i="7"/>
  <c r="E59" i="7" s="1"/>
  <c r="C61" i="7" l="1"/>
  <c r="D60" i="7"/>
  <c r="E60" i="7" s="1"/>
  <c r="C62" i="7" l="1"/>
  <c r="D61" i="7"/>
  <c r="E61" i="7" s="1"/>
  <c r="C63" i="7" l="1"/>
  <c r="D62" i="7"/>
  <c r="E62" i="7" s="1"/>
  <c r="C64" i="7" l="1"/>
  <c r="D63" i="7"/>
  <c r="E63" i="7" s="1"/>
  <c r="C65" i="7" l="1"/>
  <c r="D64" i="7"/>
  <c r="E64" i="7" s="1"/>
  <c r="C66" i="7" l="1"/>
  <c r="D65" i="7"/>
  <c r="E65" i="7" s="1"/>
  <c r="C67" i="7" l="1"/>
  <c r="D66" i="7"/>
  <c r="E66" i="7" s="1"/>
  <c r="C68" i="7" l="1"/>
  <c r="D67" i="7"/>
  <c r="E67" i="7" s="1"/>
  <c r="C69" i="7" l="1"/>
  <c r="D68" i="7"/>
  <c r="E68" i="7" s="1"/>
  <c r="C70" i="7" l="1"/>
  <c r="D69" i="7"/>
  <c r="E69" i="7" s="1"/>
  <c r="C71" i="7" l="1"/>
  <c r="D70" i="7"/>
  <c r="E70" i="7" s="1"/>
  <c r="C72" i="7" l="1"/>
  <c r="D71" i="7"/>
  <c r="E71" i="7" s="1"/>
  <c r="C73" i="7" l="1"/>
  <c r="D72" i="7"/>
  <c r="E72" i="7" s="1"/>
  <c r="C74" i="7" l="1"/>
  <c r="D73" i="7"/>
  <c r="E73" i="7" s="1"/>
  <c r="C75" i="7" l="1"/>
  <c r="D74" i="7"/>
  <c r="E74" i="7" s="1"/>
  <c r="C76" i="7" l="1"/>
  <c r="D75" i="7"/>
  <c r="E75" i="7" s="1"/>
  <c r="C77" i="7" l="1"/>
  <c r="D76" i="7"/>
  <c r="E76" i="7" s="1"/>
  <c r="C78" i="7" l="1"/>
  <c r="D77" i="7"/>
  <c r="E77" i="7" s="1"/>
  <c r="C79" i="7" l="1"/>
  <c r="D78" i="7"/>
  <c r="E78" i="7" s="1"/>
  <c r="C80" i="7" l="1"/>
  <c r="D79" i="7"/>
  <c r="E79" i="7" s="1"/>
  <c r="C81" i="7" l="1"/>
  <c r="D80" i="7"/>
  <c r="E80" i="7" s="1"/>
  <c r="C82" i="7" l="1"/>
  <c r="D81" i="7"/>
  <c r="E81" i="7" s="1"/>
  <c r="C83" i="7" l="1"/>
  <c r="D82" i="7"/>
  <c r="E82" i="7" s="1"/>
  <c r="C84" i="7" l="1"/>
  <c r="D83" i="7"/>
  <c r="E83" i="7" s="1"/>
  <c r="C85" i="7" l="1"/>
  <c r="D84" i="7"/>
  <c r="E84" i="7" s="1"/>
  <c r="C86" i="7" l="1"/>
  <c r="D85" i="7"/>
  <c r="E85" i="7" s="1"/>
  <c r="C87" i="7" l="1"/>
  <c r="D86" i="7"/>
  <c r="E86" i="7" s="1"/>
  <c r="C88" i="7" l="1"/>
  <c r="D87" i="7"/>
  <c r="E87" i="7" s="1"/>
  <c r="C89" i="7" l="1"/>
  <c r="D88" i="7"/>
  <c r="E88" i="7" s="1"/>
  <c r="C90" i="7" l="1"/>
  <c r="D89" i="7"/>
  <c r="E89" i="7" s="1"/>
  <c r="C91" i="7" l="1"/>
  <c r="D90" i="7"/>
  <c r="E90" i="7" s="1"/>
  <c r="C92" i="7" l="1"/>
  <c r="D91" i="7"/>
  <c r="E91" i="7" s="1"/>
  <c r="C93" i="7" l="1"/>
  <c r="D92" i="7"/>
  <c r="E92" i="7" s="1"/>
  <c r="C94" i="7" l="1"/>
  <c r="D93" i="7"/>
  <c r="E93" i="7" s="1"/>
  <c r="C95" i="7" l="1"/>
  <c r="D94" i="7"/>
  <c r="E94" i="7" s="1"/>
  <c r="C96" i="7" l="1"/>
  <c r="D95" i="7"/>
  <c r="E95" i="7" s="1"/>
  <c r="C97" i="7" l="1"/>
  <c r="D96" i="7"/>
  <c r="E96" i="7" s="1"/>
  <c r="C98" i="7" l="1"/>
  <c r="D97" i="7"/>
  <c r="E97" i="7" s="1"/>
  <c r="C99" i="7" l="1"/>
  <c r="D98" i="7"/>
  <c r="E98" i="7" s="1"/>
  <c r="C100" i="7" l="1"/>
  <c r="D99" i="7"/>
  <c r="E99" i="7" s="1"/>
  <c r="C101" i="7" l="1"/>
  <c r="D100" i="7"/>
  <c r="E100" i="7" s="1"/>
  <c r="C102" i="7" l="1"/>
  <c r="D101" i="7"/>
  <c r="E101" i="7" s="1"/>
  <c r="C103" i="7" l="1"/>
  <c r="D102" i="7"/>
  <c r="E102" i="7" s="1"/>
  <c r="C104" i="7" l="1"/>
  <c r="D103" i="7"/>
  <c r="E103" i="7" s="1"/>
  <c r="C105" i="7" l="1"/>
  <c r="D104" i="7"/>
  <c r="E104" i="7" s="1"/>
  <c r="C106" i="7" l="1"/>
  <c r="D105" i="7"/>
  <c r="E105" i="7" s="1"/>
  <c r="C107" i="7" l="1"/>
  <c r="D106" i="7"/>
  <c r="E106" i="7" s="1"/>
  <c r="C108" i="7" l="1"/>
  <c r="D107" i="7"/>
  <c r="E107" i="7" s="1"/>
  <c r="C109" i="7" l="1"/>
  <c r="D108" i="7"/>
  <c r="E108" i="7" s="1"/>
  <c r="C110" i="7" l="1"/>
  <c r="D109" i="7"/>
  <c r="E109" i="7" s="1"/>
  <c r="C111" i="7" l="1"/>
  <c r="D110" i="7"/>
  <c r="E110" i="7" s="1"/>
  <c r="C112" i="7" l="1"/>
  <c r="D111" i="7"/>
  <c r="E111" i="7" s="1"/>
  <c r="C113" i="7" l="1"/>
  <c r="D112" i="7"/>
  <c r="E112" i="7" s="1"/>
  <c r="C114" i="7" l="1"/>
  <c r="D113" i="7"/>
  <c r="E113" i="7" s="1"/>
  <c r="C115" i="7" l="1"/>
  <c r="D114" i="7"/>
  <c r="E114" i="7" s="1"/>
  <c r="C116" i="7" l="1"/>
  <c r="D115" i="7"/>
  <c r="E115" i="7" s="1"/>
  <c r="C117" i="7" l="1"/>
  <c r="D116" i="7"/>
  <c r="E116" i="7" s="1"/>
  <c r="C118" i="7" l="1"/>
  <c r="D117" i="7"/>
  <c r="E117" i="7" s="1"/>
  <c r="C119" i="7" l="1"/>
  <c r="D118" i="7"/>
  <c r="E118" i="7" s="1"/>
  <c r="C120" i="7" l="1"/>
  <c r="D119" i="7"/>
  <c r="E119" i="7" s="1"/>
  <c r="C121" i="7" l="1"/>
  <c r="D120" i="7"/>
  <c r="E120" i="7" s="1"/>
  <c r="C122" i="7" l="1"/>
  <c r="D121" i="7"/>
  <c r="E121" i="7" s="1"/>
  <c r="C123" i="7" l="1"/>
  <c r="D122" i="7"/>
  <c r="E122" i="7" s="1"/>
  <c r="C124" i="7" l="1"/>
  <c r="D123" i="7"/>
  <c r="E123" i="7" s="1"/>
  <c r="C125" i="7" l="1"/>
  <c r="D124" i="7"/>
  <c r="E124" i="7" s="1"/>
  <c r="C126" i="7" l="1"/>
  <c r="D125" i="7"/>
  <c r="E125" i="7" s="1"/>
  <c r="C127" i="7" l="1"/>
  <c r="D126" i="7"/>
  <c r="E126" i="7" s="1"/>
  <c r="C128" i="7" l="1"/>
  <c r="D127" i="7"/>
  <c r="E127" i="7" s="1"/>
  <c r="C129" i="7" l="1"/>
  <c r="D128" i="7"/>
  <c r="E128" i="7" s="1"/>
  <c r="C130" i="7" l="1"/>
  <c r="D129" i="7"/>
  <c r="E129" i="7" s="1"/>
  <c r="C131" i="7" l="1"/>
  <c r="D130" i="7"/>
  <c r="E130" i="7" s="1"/>
  <c r="C132" i="7" l="1"/>
  <c r="D131" i="7"/>
  <c r="E131" i="7" s="1"/>
  <c r="C133" i="7" l="1"/>
  <c r="D132" i="7"/>
  <c r="E132" i="7" s="1"/>
  <c r="C134" i="7" l="1"/>
  <c r="D133" i="7"/>
  <c r="E133" i="7" s="1"/>
  <c r="C135" i="7" l="1"/>
  <c r="D134" i="7"/>
  <c r="E134" i="7" s="1"/>
  <c r="C136" i="7" l="1"/>
  <c r="D135" i="7"/>
  <c r="E135" i="7" s="1"/>
  <c r="C137" i="7" l="1"/>
  <c r="D136" i="7"/>
  <c r="E136" i="7" s="1"/>
  <c r="C138" i="7" l="1"/>
  <c r="D137" i="7"/>
  <c r="E137" i="7" s="1"/>
  <c r="C139" i="7" l="1"/>
  <c r="D138" i="7"/>
  <c r="E138" i="7" s="1"/>
  <c r="C140" i="7" l="1"/>
  <c r="D139" i="7"/>
  <c r="E139" i="7" s="1"/>
  <c r="C141" i="7" l="1"/>
  <c r="D140" i="7"/>
  <c r="E140" i="7" s="1"/>
  <c r="C142" i="7" l="1"/>
  <c r="D141" i="7"/>
  <c r="E141" i="7" s="1"/>
  <c r="C143" i="7" l="1"/>
  <c r="D142" i="7"/>
  <c r="E142" i="7" s="1"/>
  <c r="C144" i="7" l="1"/>
  <c r="D143" i="7"/>
  <c r="E143" i="7" s="1"/>
  <c r="C145" i="7" l="1"/>
  <c r="D144" i="7"/>
  <c r="E144" i="7" s="1"/>
  <c r="C146" i="7" l="1"/>
  <c r="D145" i="7"/>
  <c r="E145" i="7" s="1"/>
  <c r="C147" i="7" l="1"/>
  <c r="D146" i="7"/>
  <c r="E146" i="7" s="1"/>
  <c r="C148" i="7" l="1"/>
  <c r="D147" i="7"/>
  <c r="E147" i="7" s="1"/>
  <c r="C149" i="7" l="1"/>
  <c r="D148" i="7"/>
  <c r="E148" i="7" s="1"/>
  <c r="C150" i="7" l="1"/>
  <c r="D149" i="7"/>
  <c r="E149" i="7" s="1"/>
  <c r="C151" i="7" l="1"/>
  <c r="D150" i="7"/>
  <c r="E150" i="7" s="1"/>
  <c r="C152" i="7" l="1"/>
  <c r="D151" i="7"/>
  <c r="E151" i="7" s="1"/>
  <c r="C153" i="7" l="1"/>
  <c r="D152" i="7"/>
  <c r="E152" i="7" s="1"/>
  <c r="C154" i="7" l="1"/>
  <c r="D153" i="7"/>
  <c r="E153" i="7" s="1"/>
  <c r="C155" i="7" l="1"/>
  <c r="D154" i="7"/>
  <c r="E154" i="7" s="1"/>
  <c r="C156" i="7" l="1"/>
  <c r="D155" i="7"/>
  <c r="E155" i="7" s="1"/>
  <c r="C157" i="7" l="1"/>
  <c r="D156" i="7"/>
  <c r="E156" i="7" s="1"/>
  <c r="C158" i="7" l="1"/>
  <c r="D157" i="7"/>
  <c r="E157" i="7" s="1"/>
  <c r="C159" i="7" l="1"/>
  <c r="D158" i="7"/>
  <c r="E158" i="7" s="1"/>
  <c r="C160" i="7" l="1"/>
  <c r="D159" i="7"/>
  <c r="E159" i="7" s="1"/>
  <c r="C161" i="7" l="1"/>
  <c r="D160" i="7"/>
  <c r="E160" i="7" s="1"/>
  <c r="C162" i="7" l="1"/>
  <c r="D161" i="7"/>
  <c r="E161" i="7" s="1"/>
  <c r="C163" i="7" l="1"/>
  <c r="D162" i="7"/>
  <c r="E162" i="7" s="1"/>
  <c r="C164" i="7" l="1"/>
  <c r="D163" i="7"/>
  <c r="E163" i="7" s="1"/>
  <c r="C165" i="7" l="1"/>
  <c r="D164" i="7"/>
  <c r="E164" i="7" s="1"/>
  <c r="C166" i="7" l="1"/>
  <c r="D165" i="7"/>
  <c r="E165" i="7" s="1"/>
  <c r="C167" i="7" l="1"/>
  <c r="D166" i="7"/>
  <c r="E166" i="7" s="1"/>
  <c r="C168" i="7" l="1"/>
  <c r="D167" i="7"/>
  <c r="E167" i="7" s="1"/>
  <c r="C169" i="7" l="1"/>
  <c r="D168" i="7"/>
  <c r="E168" i="7" s="1"/>
  <c r="C170" i="7" l="1"/>
  <c r="D169" i="7"/>
  <c r="E169" i="7" s="1"/>
  <c r="C171" i="7" l="1"/>
  <c r="D170" i="7"/>
  <c r="E170" i="7" s="1"/>
  <c r="C172" i="7" l="1"/>
  <c r="D171" i="7"/>
  <c r="E171" i="7" s="1"/>
  <c r="C173" i="7" l="1"/>
  <c r="D172" i="7"/>
  <c r="E172" i="7" s="1"/>
  <c r="C174" i="7" l="1"/>
  <c r="D173" i="7"/>
  <c r="E173" i="7" s="1"/>
  <c r="C175" i="7" l="1"/>
  <c r="D174" i="7"/>
  <c r="E174" i="7" s="1"/>
  <c r="C176" i="7" l="1"/>
  <c r="D175" i="7"/>
  <c r="E175" i="7" s="1"/>
  <c r="C177" i="7" l="1"/>
  <c r="D176" i="7"/>
  <c r="E176" i="7" s="1"/>
  <c r="C178" i="7" l="1"/>
  <c r="D177" i="7"/>
  <c r="E177" i="7" s="1"/>
  <c r="C179" i="7" l="1"/>
  <c r="D178" i="7"/>
  <c r="E178" i="7" s="1"/>
  <c r="C180" i="7" l="1"/>
  <c r="D179" i="7"/>
  <c r="E179" i="7" s="1"/>
  <c r="C181" i="7" l="1"/>
  <c r="D180" i="7"/>
  <c r="E180" i="7" s="1"/>
  <c r="C182" i="7" l="1"/>
  <c r="D181" i="7"/>
  <c r="E181" i="7" s="1"/>
  <c r="C183" i="7" l="1"/>
  <c r="D182" i="7"/>
  <c r="E182" i="7" s="1"/>
  <c r="C184" i="7" l="1"/>
  <c r="D183" i="7"/>
  <c r="E183" i="7" s="1"/>
  <c r="C185" i="7" l="1"/>
  <c r="D184" i="7"/>
  <c r="E184" i="7" s="1"/>
  <c r="C186" i="7" l="1"/>
  <c r="D185" i="7"/>
  <c r="E185" i="7" s="1"/>
  <c r="C187" i="7" l="1"/>
  <c r="D186" i="7"/>
  <c r="E186" i="7" s="1"/>
  <c r="C188" i="7" l="1"/>
  <c r="D187" i="7"/>
  <c r="E187" i="7" s="1"/>
  <c r="C189" i="7" l="1"/>
  <c r="D188" i="7"/>
  <c r="E188" i="7" s="1"/>
  <c r="C190" i="7" l="1"/>
  <c r="D189" i="7"/>
  <c r="E189" i="7" s="1"/>
  <c r="C191" i="7" l="1"/>
  <c r="D190" i="7"/>
  <c r="E190" i="7" s="1"/>
  <c r="C192" i="7" l="1"/>
  <c r="D191" i="7"/>
  <c r="E191" i="7" s="1"/>
  <c r="C193" i="7" l="1"/>
  <c r="D192" i="7"/>
  <c r="E192" i="7" s="1"/>
  <c r="C194" i="7" l="1"/>
  <c r="D193" i="7"/>
  <c r="E193" i="7" s="1"/>
  <c r="C195" i="7" l="1"/>
  <c r="D194" i="7"/>
  <c r="E194" i="7" s="1"/>
  <c r="C196" i="7" l="1"/>
  <c r="D195" i="7"/>
  <c r="E195" i="7" s="1"/>
  <c r="C197" i="7" l="1"/>
  <c r="D196" i="7"/>
  <c r="E196" i="7" s="1"/>
  <c r="C198" i="7" l="1"/>
  <c r="D197" i="7"/>
  <c r="E197" i="7" s="1"/>
  <c r="C199" i="7" l="1"/>
  <c r="D198" i="7"/>
  <c r="E198" i="7" s="1"/>
  <c r="C200" i="7" l="1"/>
  <c r="D199" i="7"/>
  <c r="E199" i="7" s="1"/>
  <c r="C201" i="7" l="1"/>
  <c r="D200" i="7"/>
  <c r="E200" i="7" s="1"/>
  <c r="C202" i="7" l="1"/>
  <c r="D201" i="7"/>
  <c r="E201" i="7" s="1"/>
  <c r="C203" i="7" l="1"/>
  <c r="D202" i="7"/>
  <c r="E202" i="7" s="1"/>
  <c r="C204" i="7" l="1"/>
  <c r="D203" i="7"/>
  <c r="E203" i="7" s="1"/>
  <c r="C205" i="7" l="1"/>
  <c r="D204" i="7"/>
  <c r="E204" i="7" s="1"/>
  <c r="C206" i="7" l="1"/>
  <c r="D205" i="7"/>
  <c r="E205" i="7" s="1"/>
  <c r="C207" i="7" l="1"/>
  <c r="D206" i="7"/>
  <c r="E206" i="7" s="1"/>
  <c r="C208" i="7" l="1"/>
  <c r="D207" i="7"/>
  <c r="E207" i="7" s="1"/>
  <c r="C209" i="7" l="1"/>
  <c r="D208" i="7"/>
  <c r="E208" i="7" s="1"/>
  <c r="C210" i="7" l="1"/>
  <c r="D209" i="7"/>
  <c r="E209" i="7" s="1"/>
  <c r="C211" i="7" l="1"/>
  <c r="D210" i="7"/>
  <c r="E210" i="7" s="1"/>
  <c r="C212" i="7" l="1"/>
  <c r="D211" i="7"/>
  <c r="E211" i="7" s="1"/>
  <c r="C213" i="7" l="1"/>
  <c r="D212" i="7"/>
  <c r="E212" i="7" s="1"/>
  <c r="C214" i="7" l="1"/>
  <c r="D213" i="7"/>
  <c r="E213" i="7" s="1"/>
  <c r="C215" i="7" l="1"/>
  <c r="D214" i="7"/>
  <c r="E214" i="7" s="1"/>
  <c r="C216" i="7" l="1"/>
  <c r="D215" i="7"/>
  <c r="E215" i="7" s="1"/>
  <c r="C217" i="7" l="1"/>
  <c r="D216" i="7"/>
  <c r="E216" i="7" s="1"/>
  <c r="C218" i="7" l="1"/>
  <c r="D217" i="7"/>
  <c r="E217" i="7" s="1"/>
  <c r="C219" i="7" l="1"/>
  <c r="D218" i="7"/>
  <c r="E218" i="7" s="1"/>
  <c r="C220" i="7" l="1"/>
  <c r="D219" i="7"/>
  <c r="E219" i="7" s="1"/>
  <c r="C221" i="7" l="1"/>
  <c r="D220" i="7"/>
  <c r="E220" i="7" s="1"/>
  <c r="C222" i="7" l="1"/>
  <c r="D221" i="7"/>
  <c r="E221" i="7" s="1"/>
  <c r="C223" i="7" l="1"/>
  <c r="D222" i="7"/>
  <c r="E222" i="7" s="1"/>
  <c r="C224" i="7" l="1"/>
  <c r="D223" i="7"/>
  <c r="E223" i="7" s="1"/>
  <c r="C225" i="7" l="1"/>
  <c r="D224" i="7"/>
  <c r="E224" i="7" s="1"/>
  <c r="C226" i="7" l="1"/>
  <c r="D225" i="7"/>
  <c r="E225" i="7" s="1"/>
  <c r="C227" i="7" l="1"/>
  <c r="D226" i="7"/>
  <c r="E226" i="7" s="1"/>
  <c r="C228" i="7" l="1"/>
  <c r="D227" i="7"/>
  <c r="E227" i="7" s="1"/>
  <c r="C229" i="7" l="1"/>
  <c r="D228" i="7"/>
  <c r="E228" i="7" s="1"/>
  <c r="C230" i="7" l="1"/>
  <c r="D229" i="7"/>
  <c r="E229" i="7" s="1"/>
  <c r="C231" i="7" l="1"/>
  <c r="D230" i="7"/>
  <c r="E230" i="7" s="1"/>
  <c r="C232" i="7" l="1"/>
  <c r="D231" i="7"/>
  <c r="E231" i="7" s="1"/>
  <c r="C233" i="7" l="1"/>
  <c r="D232" i="7"/>
  <c r="E232" i="7" s="1"/>
  <c r="C234" i="7" l="1"/>
  <c r="D233" i="7"/>
  <c r="E233" i="7" s="1"/>
  <c r="C235" i="7" l="1"/>
  <c r="D234" i="7"/>
  <c r="E234" i="7" s="1"/>
  <c r="C236" i="7" l="1"/>
  <c r="D235" i="7"/>
  <c r="E235" i="7" s="1"/>
  <c r="C237" i="7" l="1"/>
  <c r="D236" i="7"/>
  <c r="E236" i="7" s="1"/>
  <c r="C238" i="7" l="1"/>
  <c r="D237" i="7"/>
  <c r="E237" i="7" s="1"/>
  <c r="C239" i="7" l="1"/>
  <c r="D238" i="7"/>
  <c r="E238" i="7" s="1"/>
  <c r="C240" i="7" l="1"/>
  <c r="D239" i="7"/>
  <c r="E239" i="7" s="1"/>
  <c r="C241" i="7" l="1"/>
  <c r="D240" i="7"/>
  <c r="E240" i="7" s="1"/>
  <c r="C242" i="7" l="1"/>
  <c r="D241" i="7"/>
  <c r="E241" i="7" s="1"/>
  <c r="C243" i="7" l="1"/>
  <c r="D242" i="7"/>
  <c r="E242" i="7" s="1"/>
  <c r="C244" i="7" l="1"/>
  <c r="D243" i="7"/>
  <c r="E243" i="7" s="1"/>
  <c r="C245" i="7" l="1"/>
  <c r="D244" i="7"/>
  <c r="E244" i="7" s="1"/>
  <c r="C246" i="7" l="1"/>
  <c r="D245" i="7"/>
  <c r="E245" i="7" s="1"/>
  <c r="C247" i="7" l="1"/>
  <c r="D246" i="7"/>
  <c r="E246" i="7" s="1"/>
  <c r="C248" i="7" l="1"/>
  <c r="D247" i="7"/>
  <c r="E247" i="7" s="1"/>
  <c r="C249" i="7" l="1"/>
  <c r="D248" i="7"/>
  <c r="E248" i="7" s="1"/>
  <c r="C250" i="7" l="1"/>
  <c r="D249" i="7"/>
  <c r="E249" i="7" s="1"/>
  <c r="C251" i="7" l="1"/>
  <c r="D250" i="7"/>
  <c r="E250" i="7" s="1"/>
  <c r="C252" i="7" l="1"/>
  <c r="D251" i="7"/>
  <c r="E251" i="7" s="1"/>
  <c r="C253" i="7" l="1"/>
  <c r="D252" i="7"/>
  <c r="E252" i="7" s="1"/>
  <c r="C254" i="7" l="1"/>
  <c r="D253" i="7"/>
  <c r="E253" i="7" s="1"/>
  <c r="C255" i="7" l="1"/>
  <c r="D254" i="7"/>
  <c r="E254" i="7" s="1"/>
  <c r="C256" i="7" l="1"/>
  <c r="D255" i="7"/>
  <c r="E255" i="7" s="1"/>
  <c r="C257" i="7" l="1"/>
  <c r="D256" i="7"/>
  <c r="E256" i="7" s="1"/>
  <c r="C258" i="7" l="1"/>
  <c r="D257" i="7"/>
  <c r="E257" i="7" s="1"/>
  <c r="C259" i="7" l="1"/>
  <c r="D258" i="7"/>
  <c r="E258" i="7" s="1"/>
  <c r="C260" i="7" l="1"/>
  <c r="D259" i="7"/>
  <c r="E259" i="7" s="1"/>
  <c r="C261" i="7" l="1"/>
  <c r="D260" i="7"/>
  <c r="E260" i="7" s="1"/>
  <c r="C262" i="7" l="1"/>
  <c r="D261" i="7"/>
  <c r="E261" i="7" s="1"/>
  <c r="C263" i="7" l="1"/>
  <c r="D262" i="7"/>
  <c r="E262" i="7" s="1"/>
  <c r="C264" i="7" l="1"/>
  <c r="D263" i="7"/>
  <c r="E263" i="7" s="1"/>
  <c r="C265" i="7" l="1"/>
  <c r="D264" i="7"/>
  <c r="E264" i="7" s="1"/>
  <c r="C266" i="7" l="1"/>
  <c r="D265" i="7"/>
  <c r="E265" i="7" s="1"/>
  <c r="C267" i="7" l="1"/>
  <c r="D266" i="7"/>
  <c r="E266" i="7" s="1"/>
  <c r="C268" i="7" l="1"/>
  <c r="D267" i="7"/>
  <c r="E267" i="7" s="1"/>
  <c r="C269" i="7" l="1"/>
  <c r="D268" i="7"/>
  <c r="E268" i="7" s="1"/>
  <c r="C270" i="7" l="1"/>
  <c r="D269" i="7"/>
  <c r="E269" i="7" s="1"/>
  <c r="C271" i="7" l="1"/>
  <c r="D270" i="7"/>
  <c r="E270" i="7" s="1"/>
  <c r="C272" i="7" l="1"/>
  <c r="D271" i="7"/>
  <c r="E271" i="7" s="1"/>
  <c r="C273" i="7" l="1"/>
  <c r="D272" i="7"/>
  <c r="E272" i="7" s="1"/>
  <c r="C274" i="7" l="1"/>
  <c r="D273" i="7"/>
  <c r="E273" i="7" s="1"/>
  <c r="C275" i="7" l="1"/>
  <c r="D274" i="7"/>
  <c r="E274" i="7" s="1"/>
  <c r="C276" i="7" l="1"/>
  <c r="D275" i="7"/>
  <c r="E275" i="7" s="1"/>
  <c r="C277" i="7" l="1"/>
  <c r="D276" i="7"/>
  <c r="E276" i="7" s="1"/>
  <c r="C278" i="7" l="1"/>
  <c r="D277" i="7"/>
  <c r="E277" i="7" s="1"/>
  <c r="C279" i="7" l="1"/>
  <c r="D278" i="7"/>
  <c r="E278" i="7" s="1"/>
  <c r="C280" i="7" l="1"/>
  <c r="D279" i="7"/>
  <c r="E279" i="7" s="1"/>
  <c r="C281" i="7" l="1"/>
  <c r="D280" i="7"/>
  <c r="E280" i="7" s="1"/>
  <c r="C282" i="7" l="1"/>
  <c r="D281" i="7"/>
  <c r="E281" i="7" s="1"/>
  <c r="C283" i="7" l="1"/>
  <c r="D282" i="7"/>
  <c r="E282" i="7" s="1"/>
  <c r="C284" i="7" l="1"/>
  <c r="D283" i="7"/>
  <c r="E283" i="7" s="1"/>
  <c r="C285" i="7" l="1"/>
  <c r="D284" i="7"/>
  <c r="E284" i="7" s="1"/>
  <c r="C286" i="7" l="1"/>
  <c r="D285" i="7"/>
  <c r="E285" i="7" s="1"/>
  <c r="C287" i="7" l="1"/>
  <c r="D286" i="7"/>
  <c r="E286" i="7" s="1"/>
  <c r="C288" i="7" l="1"/>
  <c r="D287" i="7"/>
  <c r="E287" i="7" s="1"/>
  <c r="C289" i="7" l="1"/>
  <c r="D288" i="7"/>
  <c r="E288" i="7" s="1"/>
  <c r="C290" i="7" l="1"/>
  <c r="D289" i="7"/>
  <c r="E289" i="7" s="1"/>
  <c r="C291" i="7" l="1"/>
  <c r="D290" i="7"/>
  <c r="E290" i="7" s="1"/>
  <c r="C292" i="7" l="1"/>
  <c r="D291" i="7"/>
  <c r="E291" i="7" s="1"/>
  <c r="C293" i="7" l="1"/>
  <c r="D292" i="7"/>
  <c r="E292" i="7" s="1"/>
  <c r="C294" i="7" l="1"/>
  <c r="D293" i="7"/>
  <c r="E293" i="7" s="1"/>
  <c r="C295" i="7" l="1"/>
  <c r="D294" i="7"/>
  <c r="E294" i="7" s="1"/>
  <c r="C296" i="7" l="1"/>
  <c r="D295" i="7"/>
  <c r="E295" i="7" s="1"/>
  <c r="C297" i="7" l="1"/>
  <c r="D296" i="7"/>
  <c r="E296" i="7" s="1"/>
  <c r="C298" i="7" l="1"/>
  <c r="D297" i="7"/>
  <c r="E297" i="7" s="1"/>
  <c r="C299" i="7" l="1"/>
  <c r="D298" i="7"/>
  <c r="E298" i="7" s="1"/>
  <c r="C300" i="7" l="1"/>
  <c r="D299" i="7"/>
  <c r="E299" i="7" s="1"/>
  <c r="C301" i="7" l="1"/>
  <c r="D300" i="7"/>
  <c r="E300" i="7" s="1"/>
  <c r="C302" i="7" l="1"/>
  <c r="D301" i="7"/>
  <c r="E301" i="7" s="1"/>
  <c r="C303" i="7" l="1"/>
  <c r="D302" i="7"/>
  <c r="E302" i="7" s="1"/>
  <c r="C304" i="7" l="1"/>
  <c r="D303" i="7"/>
  <c r="E303" i="7" s="1"/>
  <c r="C305" i="7" l="1"/>
  <c r="D304" i="7"/>
  <c r="E304" i="7" s="1"/>
  <c r="C306" i="7" l="1"/>
  <c r="D305" i="7"/>
  <c r="E305" i="7" s="1"/>
  <c r="C307" i="7" l="1"/>
  <c r="D306" i="7"/>
  <c r="E306" i="7" s="1"/>
  <c r="C308" i="7" l="1"/>
  <c r="D307" i="7"/>
  <c r="E307" i="7" s="1"/>
  <c r="C309" i="7" l="1"/>
  <c r="D308" i="7"/>
  <c r="E308" i="7" s="1"/>
  <c r="C310" i="7" l="1"/>
  <c r="D309" i="7"/>
  <c r="E309" i="7" s="1"/>
  <c r="C311" i="7" l="1"/>
  <c r="D310" i="7"/>
  <c r="E310" i="7" s="1"/>
  <c r="C312" i="7" l="1"/>
  <c r="D311" i="7"/>
  <c r="E311" i="7" s="1"/>
  <c r="C313" i="7" l="1"/>
  <c r="D312" i="7"/>
  <c r="E312" i="7" s="1"/>
  <c r="C314" i="7" l="1"/>
  <c r="D313" i="7"/>
  <c r="E313" i="7" s="1"/>
  <c r="C315" i="7" l="1"/>
  <c r="D314" i="7"/>
  <c r="E314" i="7" s="1"/>
  <c r="C316" i="7" l="1"/>
  <c r="D315" i="7"/>
  <c r="E315" i="7" s="1"/>
  <c r="C317" i="7" l="1"/>
  <c r="D316" i="7"/>
  <c r="E316" i="7" s="1"/>
  <c r="C318" i="7" l="1"/>
  <c r="D317" i="7"/>
  <c r="E317" i="7" s="1"/>
  <c r="C319" i="7" l="1"/>
  <c r="D318" i="7"/>
  <c r="E318" i="7" s="1"/>
  <c r="C320" i="7" l="1"/>
  <c r="D319" i="7"/>
  <c r="E319" i="7" s="1"/>
  <c r="C321" i="7" l="1"/>
  <c r="D320" i="7"/>
  <c r="E320" i="7" s="1"/>
  <c r="C322" i="7" l="1"/>
  <c r="D321" i="7"/>
  <c r="E321" i="7" s="1"/>
  <c r="C323" i="7" l="1"/>
  <c r="D322" i="7"/>
  <c r="E322" i="7" s="1"/>
  <c r="C324" i="7" l="1"/>
  <c r="D323" i="7"/>
  <c r="E323" i="7" s="1"/>
  <c r="C325" i="7" l="1"/>
  <c r="D324" i="7"/>
  <c r="E324" i="7" s="1"/>
  <c r="C326" i="7" l="1"/>
  <c r="D325" i="7"/>
  <c r="E325" i="7" s="1"/>
  <c r="C327" i="7" l="1"/>
  <c r="D326" i="7"/>
  <c r="E326" i="7" s="1"/>
  <c r="C328" i="7" l="1"/>
  <c r="D327" i="7"/>
  <c r="E327" i="7" s="1"/>
  <c r="C329" i="7" l="1"/>
  <c r="D328" i="7"/>
  <c r="E328" i="7" s="1"/>
  <c r="C330" i="7" l="1"/>
  <c r="D329" i="7"/>
  <c r="E329" i="7" s="1"/>
  <c r="C331" i="7" l="1"/>
  <c r="D330" i="7"/>
  <c r="E330" i="7" s="1"/>
  <c r="C332" i="7" l="1"/>
  <c r="D331" i="7"/>
  <c r="E331" i="7" s="1"/>
  <c r="C333" i="7" l="1"/>
  <c r="D332" i="7"/>
  <c r="E332" i="7" s="1"/>
  <c r="C334" i="7" l="1"/>
  <c r="D333" i="7"/>
  <c r="E333" i="7" s="1"/>
  <c r="C335" i="7" l="1"/>
  <c r="D334" i="7"/>
  <c r="E334" i="7" s="1"/>
  <c r="C336" i="7" l="1"/>
  <c r="D335" i="7"/>
  <c r="E335" i="7" s="1"/>
  <c r="C337" i="7" l="1"/>
  <c r="D336" i="7"/>
  <c r="E336" i="7" s="1"/>
  <c r="C338" i="7" l="1"/>
  <c r="D337" i="7"/>
  <c r="E337" i="7" s="1"/>
  <c r="C339" i="7" l="1"/>
  <c r="D338" i="7"/>
  <c r="E338" i="7" s="1"/>
  <c r="C340" i="7" l="1"/>
  <c r="D339" i="7"/>
  <c r="E339" i="7" s="1"/>
  <c r="C341" i="7" l="1"/>
  <c r="D340" i="7"/>
  <c r="E340" i="7" s="1"/>
  <c r="C342" i="7" l="1"/>
  <c r="D341" i="7"/>
  <c r="E341" i="7" s="1"/>
  <c r="C343" i="7" l="1"/>
  <c r="D342" i="7"/>
  <c r="E342" i="7" s="1"/>
  <c r="C344" i="7" l="1"/>
  <c r="D343" i="7"/>
  <c r="E343" i="7" s="1"/>
  <c r="C345" i="7" l="1"/>
  <c r="D344" i="7"/>
  <c r="E344" i="7" s="1"/>
  <c r="C346" i="7" l="1"/>
  <c r="D345" i="7"/>
  <c r="E345" i="7" s="1"/>
  <c r="C347" i="7" l="1"/>
  <c r="D346" i="7"/>
  <c r="E346" i="7" s="1"/>
  <c r="C348" i="7" l="1"/>
  <c r="D347" i="7"/>
  <c r="E347" i="7" s="1"/>
  <c r="C349" i="7" l="1"/>
  <c r="D348" i="7"/>
  <c r="E348" i="7" s="1"/>
  <c r="C350" i="7" l="1"/>
  <c r="D349" i="7"/>
  <c r="E349" i="7" s="1"/>
  <c r="C351" i="7" l="1"/>
  <c r="D350" i="7"/>
  <c r="E350" i="7" s="1"/>
  <c r="C352" i="7" l="1"/>
  <c r="D351" i="7"/>
  <c r="E351" i="7" s="1"/>
  <c r="C353" i="7" l="1"/>
  <c r="D352" i="7"/>
  <c r="E352" i="7" s="1"/>
  <c r="C354" i="7" l="1"/>
  <c r="D353" i="7"/>
  <c r="E353" i="7" s="1"/>
  <c r="C355" i="7" l="1"/>
  <c r="D354" i="7"/>
  <c r="E354" i="7" s="1"/>
  <c r="C356" i="7" l="1"/>
  <c r="D355" i="7"/>
  <c r="E355" i="7" s="1"/>
  <c r="C357" i="7" l="1"/>
  <c r="D356" i="7"/>
  <c r="E356" i="7" s="1"/>
  <c r="C358" i="7" l="1"/>
  <c r="D357" i="7"/>
  <c r="E357" i="7" s="1"/>
  <c r="C359" i="7" l="1"/>
  <c r="D358" i="7"/>
  <c r="E358" i="7" s="1"/>
  <c r="C360" i="7" l="1"/>
  <c r="D359" i="7"/>
  <c r="E359" i="7" s="1"/>
  <c r="C361" i="7" l="1"/>
  <c r="D360" i="7"/>
  <c r="E360" i="7" s="1"/>
  <c r="C362" i="7" l="1"/>
  <c r="D361" i="7"/>
  <c r="E361" i="7" s="1"/>
  <c r="C363" i="7" l="1"/>
  <c r="D362" i="7"/>
  <c r="E362" i="7" s="1"/>
  <c r="C364" i="7" l="1"/>
  <c r="D363" i="7"/>
  <c r="E363" i="7" s="1"/>
  <c r="C365" i="7" l="1"/>
  <c r="D364" i="7"/>
  <c r="E364" i="7" s="1"/>
  <c r="C366" i="7" l="1"/>
  <c r="D365" i="7"/>
  <c r="E365" i="7" s="1"/>
  <c r="C367" i="7" l="1"/>
  <c r="D366" i="7"/>
  <c r="E366" i="7" s="1"/>
  <c r="C368" i="7" l="1"/>
  <c r="D367" i="7"/>
  <c r="E367" i="7" s="1"/>
  <c r="C369" i="7" l="1"/>
  <c r="D368" i="7"/>
  <c r="E368" i="7" s="1"/>
  <c r="C370" i="7" l="1"/>
  <c r="D369" i="7"/>
  <c r="E369" i="7" s="1"/>
  <c r="C371" i="7" l="1"/>
  <c r="D370" i="7"/>
  <c r="E370" i="7" s="1"/>
  <c r="C372" i="7" l="1"/>
  <c r="D371" i="7"/>
  <c r="E371" i="7" s="1"/>
  <c r="C373" i="7" l="1"/>
  <c r="D372" i="7"/>
  <c r="E372" i="7" s="1"/>
  <c r="C374" i="7" l="1"/>
  <c r="D373" i="7"/>
  <c r="E373" i="7" s="1"/>
  <c r="C375" i="7" l="1"/>
  <c r="D374" i="7"/>
  <c r="E374" i="7" s="1"/>
  <c r="C376" i="7" l="1"/>
  <c r="D375" i="7"/>
  <c r="E375" i="7" s="1"/>
  <c r="C377" i="7" l="1"/>
  <c r="D376" i="7"/>
  <c r="E376" i="7" s="1"/>
  <c r="C378" i="7" l="1"/>
  <c r="D377" i="7"/>
  <c r="E377" i="7" s="1"/>
  <c r="C379" i="7" l="1"/>
  <c r="D378" i="7"/>
  <c r="E378" i="7" s="1"/>
  <c r="C380" i="7" l="1"/>
  <c r="D379" i="7"/>
  <c r="E379" i="7" s="1"/>
  <c r="C381" i="7" l="1"/>
  <c r="D380" i="7"/>
  <c r="E380" i="7" s="1"/>
  <c r="C382" i="7" l="1"/>
  <c r="D381" i="7"/>
  <c r="E381" i="7" s="1"/>
  <c r="C383" i="7" l="1"/>
  <c r="D382" i="7"/>
  <c r="E382" i="7" s="1"/>
  <c r="C384" i="7" l="1"/>
  <c r="D383" i="7"/>
  <c r="E383" i="7" s="1"/>
  <c r="C385" i="7" l="1"/>
  <c r="D384" i="7"/>
  <c r="E384" i="7" s="1"/>
  <c r="C386" i="7" l="1"/>
  <c r="D385" i="7"/>
  <c r="E385" i="7" s="1"/>
  <c r="C387" i="7" l="1"/>
  <c r="D386" i="7"/>
  <c r="E386" i="7" s="1"/>
  <c r="C388" i="7" l="1"/>
  <c r="D387" i="7"/>
  <c r="E387" i="7" s="1"/>
  <c r="C389" i="7" l="1"/>
  <c r="D388" i="7"/>
  <c r="E388" i="7" s="1"/>
  <c r="C390" i="7" l="1"/>
  <c r="D389" i="7"/>
  <c r="E389" i="7" s="1"/>
  <c r="C391" i="7" l="1"/>
  <c r="D390" i="7"/>
  <c r="E390" i="7" s="1"/>
  <c r="C392" i="7" l="1"/>
  <c r="D391" i="7"/>
  <c r="E391" i="7" s="1"/>
  <c r="C393" i="7" l="1"/>
  <c r="D392" i="7"/>
  <c r="E392" i="7" s="1"/>
  <c r="C394" i="7" l="1"/>
  <c r="D393" i="7"/>
  <c r="E393" i="7" s="1"/>
  <c r="C395" i="7" l="1"/>
  <c r="D394" i="7"/>
  <c r="E394" i="7" s="1"/>
  <c r="C396" i="7" l="1"/>
  <c r="D395" i="7"/>
  <c r="E395" i="7" s="1"/>
  <c r="C397" i="7" l="1"/>
  <c r="D396" i="7"/>
  <c r="E396" i="7" s="1"/>
  <c r="C398" i="7" l="1"/>
  <c r="D397" i="7"/>
  <c r="E397" i="7" s="1"/>
  <c r="C399" i="7" l="1"/>
  <c r="D398" i="7"/>
  <c r="E398" i="7" s="1"/>
  <c r="C400" i="7" l="1"/>
  <c r="D399" i="7"/>
  <c r="E399" i="7" s="1"/>
  <c r="C401" i="7" l="1"/>
  <c r="D400" i="7"/>
  <c r="E400" i="7" s="1"/>
  <c r="C402" i="7" l="1"/>
  <c r="D401" i="7"/>
  <c r="E401" i="7" s="1"/>
  <c r="C403" i="7" l="1"/>
  <c r="D402" i="7"/>
  <c r="E402" i="7" s="1"/>
  <c r="C404" i="7" l="1"/>
  <c r="D403" i="7"/>
  <c r="E403" i="7" s="1"/>
  <c r="C405" i="7" l="1"/>
  <c r="D404" i="7"/>
  <c r="E404" i="7" s="1"/>
  <c r="C406" i="7" l="1"/>
  <c r="D405" i="7"/>
  <c r="E405" i="7" s="1"/>
  <c r="C407" i="7" l="1"/>
  <c r="D406" i="7"/>
  <c r="E406" i="7" s="1"/>
  <c r="C408" i="7" l="1"/>
  <c r="D407" i="7"/>
  <c r="E407" i="7" s="1"/>
  <c r="C409" i="7" l="1"/>
  <c r="D408" i="7"/>
  <c r="E408" i="7" s="1"/>
  <c r="C410" i="7" l="1"/>
  <c r="D409" i="7"/>
  <c r="E409" i="7" s="1"/>
  <c r="C411" i="7" l="1"/>
  <c r="D410" i="7"/>
  <c r="E410" i="7" s="1"/>
  <c r="C412" i="7" l="1"/>
  <c r="D411" i="7"/>
  <c r="E411" i="7" l="1"/>
  <c r="C413" i="7"/>
  <c r="D412" i="7"/>
  <c r="E412" i="7" s="1"/>
  <c r="C414" i="7" l="1"/>
  <c r="D413" i="7"/>
  <c r="E413" i="7" s="1"/>
  <c r="C415" i="7" l="1"/>
  <c r="D414" i="7"/>
  <c r="E414" i="7" s="1"/>
  <c r="C416" i="7" l="1"/>
  <c r="D415" i="7"/>
  <c r="E415" i="7" s="1"/>
  <c r="C417" i="7" l="1"/>
  <c r="D416" i="7"/>
  <c r="E416" i="7" s="1"/>
  <c r="C418" i="7" l="1"/>
  <c r="D417" i="7"/>
  <c r="E417" i="7" s="1"/>
  <c r="C419" i="7" l="1"/>
  <c r="D418" i="7"/>
  <c r="E418" i="7" s="1"/>
  <c r="C420" i="7" l="1"/>
  <c r="D419" i="7"/>
  <c r="E419" i="7" s="1"/>
  <c r="C421" i="7" l="1"/>
  <c r="D420" i="7"/>
  <c r="E420" i="7" s="1"/>
  <c r="C422" i="7" l="1"/>
  <c r="D421" i="7"/>
  <c r="E421" i="7" s="1"/>
  <c r="C423" i="7" l="1"/>
  <c r="D422" i="7"/>
  <c r="E422" i="7" s="1"/>
  <c r="C424" i="7" l="1"/>
  <c r="D423" i="7"/>
  <c r="E423" i="7" s="1"/>
  <c r="C425" i="7" l="1"/>
  <c r="D424" i="7"/>
  <c r="E424" i="7" s="1"/>
  <c r="C426" i="7" l="1"/>
  <c r="D425" i="7"/>
  <c r="E425" i="7" s="1"/>
  <c r="C427" i="7" l="1"/>
  <c r="D426" i="7"/>
  <c r="E426" i="7" s="1"/>
  <c r="C428" i="7" l="1"/>
  <c r="D427" i="7"/>
  <c r="E427" i="7" s="1"/>
  <c r="C429" i="7" l="1"/>
  <c r="D428" i="7"/>
  <c r="E428" i="7" s="1"/>
  <c r="C430" i="7" l="1"/>
  <c r="D429" i="7"/>
  <c r="E429" i="7" s="1"/>
  <c r="C431" i="7" l="1"/>
  <c r="D430" i="7"/>
  <c r="E430" i="7" s="1"/>
  <c r="C432" i="7" l="1"/>
  <c r="D431" i="7"/>
  <c r="E431" i="7" s="1"/>
  <c r="C433" i="7" l="1"/>
  <c r="D432" i="7"/>
  <c r="E432" i="7" s="1"/>
  <c r="C434" i="7" l="1"/>
  <c r="D433" i="7"/>
  <c r="E433" i="7" s="1"/>
  <c r="C435" i="7" l="1"/>
  <c r="D434" i="7"/>
  <c r="E434" i="7" s="1"/>
  <c r="C436" i="7" l="1"/>
  <c r="D435" i="7"/>
  <c r="E435" i="7" s="1"/>
  <c r="C437" i="7" l="1"/>
  <c r="D436" i="7"/>
  <c r="E436" i="7" s="1"/>
  <c r="C438" i="7" l="1"/>
  <c r="D437" i="7"/>
  <c r="E437" i="7" s="1"/>
  <c r="C439" i="7" l="1"/>
  <c r="D438" i="7"/>
  <c r="E438" i="7" s="1"/>
  <c r="C440" i="7" l="1"/>
  <c r="D439" i="7"/>
  <c r="E439" i="7" s="1"/>
  <c r="C441" i="7" l="1"/>
  <c r="D440" i="7"/>
  <c r="E440" i="7" s="1"/>
  <c r="C442" i="7" l="1"/>
  <c r="D441" i="7"/>
  <c r="E441" i="7" s="1"/>
  <c r="C443" i="7" l="1"/>
  <c r="D442" i="7"/>
  <c r="E442" i="7" s="1"/>
  <c r="C444" i="7" l="1"/>
  <c r="D443" i="7"/>
  <c r="E443" i="7" s="1"/>
  <c r="C445" i="7" l="1"/>
  <c r="D444" i="7"/>
  <c r="E444" i="7" s="1"/>
  <c r="C446" i="7" l="1"/>
  <c r="D445" i="7"/>
  <c r="E445" i="7" s="1"/>
  <c r="C447" i="7" l="1"/>
  <c r="D446" i="7"/>
  <c r="E446" i="7" s="1"/>
  <c r="C448" i="7" l="1"/>
  <c r="D447" i="7"/>
  <c r="E447" i="7" s="1"/>
  <c r="C449" i="7" l="1"/>
  <c r="D448" i="7"/>
  <c r="E448" i="7" s="1"/>
  <c r="C450" i="7" l="1"/>
  <c r="D449" i="7"/>
  <c r="E449" i="7" s="1"/>
  <c r="C451" i="7" l="1"/>
  <c r="D450" i="7"/>
  <c r="E450" i="7" s="1"/>
  <c r="C452" i="7" l="1"/>
  <c r="D451" i="7"/>
  <c r="E451" i="7" s="1"/>
  <c r="C453" i="7" l="1"/>
  <c r="D452" i="7"/>
  <c r="E452" i="7" s="1"/>
  <c r="C454" i="7" l="1"/>
  <c r="D453" i="7"/>
  <c r="E453" i="7" s="1"/>
  <c r="C455" i="7" l="1"/>
  <c r="D454" i="7"/>
  <c r="E454" i="7" s="1"/>
  <c r="C456" i="7" l="1"/>
  <c r="D455" i="7"/>
  <c r="E455" i="7" s="1"/>
  <c r="C457" i="7" l="1"/>
  <c r="D456" i="7"/>
  <c r="E456" i="7" s="1"/>
  <c r="C458" i="7" l="1"/>
  <c r="D457" i="7"/>
  <c r="E457" i="7" s="1"/>
  <c r="C459" i="7" l="1"/>
  <c r="D458" i="7"/>
  <c r="E458" i="7" s="1"/>
  <c r="C460" i="7" l="1"/>
  <c r="D459" i="7"/>
  <c r="E459" i="7" s="1"/>
  <c r="C461" i="7" l="1"/>
  <c r="D460" i="7"/>
  <c r="E460" i="7" s="1"/>
  <c r="C462" i="7" l="1"/>
  <c r="D461" i="7"/>
  <c r="E461" i="7" s="1"/>
  <c r="C463" i="7" l="1"/>
  <c r="D462" i="7"/>
  <c r="E462" i="7" s="1"/>
  <c r="C464" i="7" l="1"/>
  <c r="D463" i="7"/>
  <c r="E463" i="7" s="1"/>
  <c r="C465" i="7" l="1"/>
  <c r="D464" i="7"/>
  <c r="E464" i="7" s="1"/>
  <c r="C466" i="7" l="1"/>
  <c r="D465" i="7"/>
  <c r="E465" i="7" s="1"/>
  <c r="C467" i="7" l="1"/>
  <c r="D466" i="7"/>
  <c r="E466" i="7" s="1"/>
  <c r="C468" i="7" l="1"/>
  <c r="D467" i="7"/>
  <c r="E467" i="7" s="1"/>
  <c r="C469" i="7" l="1"/>
  <c r="D468" i="7"/>
  <c r="E468" i="7" s="1"/>
  <c r="C470" i="7" l="1"/>
  <c r="D469" i="7"/>
  <c r="E469" i="7" s="1"/>
  <c r="C471" i="7" l="1"/>
  <c r="D470" i="7"/>
  <c r="E470" i="7" s="1"/>
  <c r="C472" i="7" l="1"/>
  <c r="D471" i="7"/>
  <c r="E471" i="7" s="1"/>
  <c r="C473" i="7" l="1"/>
  <c r="D472" i="7"/>
  <c r="E472" i="7" s="1"/>
  <c r="C474" i="7" l="1"/>
  <c r="D473" i="7"/>
  <c r="E473" i="7" s="1"/>
  <c r="C475" i="7" l="1"/>
  <c r="D474" i="7"/>
  <c r="E474" i="7" s="1"/>
  <c r="C476" i="7" l="1"/>
  <c r="D475" i="7"/>
  <c r="E475" i="7" s="1"/>
  <c r="C477" i="7" l="1"/>
  <c r="D476" i="7"/>
  <c r="E476" i="7" s="1"/>
  <c r="C478" i="7" l="1"/>
  <c r="D477" i="7"/>
  <c r="E477" i="7" s="1"/>
  <c r="C479" i="7" l="1"/>
  <c r="D478" i="7"/>
  <c r="E478" i="7" s="1"/>
  <c r="C480" i="7" l="1"/>
  <c r="D479" i="7"/>
  <c r="E479" i="7" s="1"/>
  <c r="C481" i="7" l="1"/>
  <c r="D480" i="7"/>
  <c r="E480" i="7" s="1"/>
  <c r="C482" i="7" l="1"/>
  <c r="D481" i="7"/>
  <c r="E481" i="7" s="1"/>
  <c r="C483" i="7" l="1"/>
  <c r="D482" i="7"/>
  <c r="E482" i="7" s="1"/>
  <c r="C484" i="7" l="1"/>
  <c r="D483" i="7"/>
  <c r="E483" i="7" s="1"/>
  <c r="C485" i="7" l="1"/>
  <c r="D484" i="7"/>
  <c r="E484" i="7" s="1"/>
  <c r="C486" i="7" l="1"/>
  <c r="D485" i="7"/>
  <c r="E485" i="7" s="1"/>
  <c r="C487" i="7" l="1"/>
  <c r="D486" i="7"/>
  <c r="E486" i="7" s="1"/>
  <c r="C488" i="7" l="1"/>
  <c r="D487" i="7"/>
  <c r="E487" i="7" s="1"/>
  <c r="C489" i="7" l="1"/>
  <c r="D488" i="7"/>
  <c r="E488" i="7" s="1"/>
  <c r="C490" i="7" l="1"/>
  <c r="D489" i="7"/>
  <c r="E489" i="7" s="1"/>
  <c r="C491" i="7" l="1"/>
  <c r="D490" i="7"/>
  <c r="E490" i="7" s="1"/>
  <c r="C492" i="7" l="1"/>
  <c r="D491" i="7"/>
  <c r="E491" i="7" s="1"/>
  <c r="C493" i="7" l="1"/>
  <c r="D492" i="7"/>
  <c r="E492" i="7" s="1"/>
  <c r="C494" i="7" l="1"/>
  <c r="D493" i="7"/>
  <c r="E493" i="7" s="1"/>
  <c r="C495" i="7" l="1"/>
  <c r="D494" i="7"/>
  <c r="E494" i="7" s="1"/>
  <c r="C496" i="7" l="1"/>
  <c r="D495" i="7"/>
  <c r="E495" i="7" s="1"/>
  <c r="C497" i="7" l="1"/>
  <c r="D496" i="7"/>
  <c r="E496" i="7" s="1"/>
  <c r="C498" i="7" l="1"/>
  <c r="D497" i="7"/>
  <c r="E497" i="7" s="1"/>
  <c r="C499" i="7" l="1"/>
  <c r="D498" i="7"/>
  <c r="E498" i="7" s="1"/>
  <c r="C500" i="7" l="1"/>
  <c r="D499" i="7"/>
  <c r="E499" i="7" s="1"/>
  <c r="C501" i="7" l="1"/>
  <c r="D500" i="7"/>
  <c r="E500" i="7" s="1"/>
  <c r="C502" i="7" l="1"/>
  <c r="D501" i="7"/>
  <c r="E501" i="7" s="1"/>
  <c r="C503" i="7" l="1"/>
  <c r="D502" i="7"/>
  <c r="E502" i="7" s="1"/>
  <c r="C504" i="7" l="1"/>
  <c r="D503" i="7"/>
  <c r="E503" i="7" s="1"/>
  <c r="C505" i="7" l="1"/>
  <c r="D504" i="7"/>
  <c r="E504" i="7" s="1"/>
  <c r="C506" i="7" l="1"/>
  <c r="D505" i="7"/>
  <c r="E505" i="7" s="1"/>
  <c r="C507" i="7" l="1"/>
  <c r="D506" i="7"/>
  <c r="E506" i="7" s="1"/>
  <c r="C508" i="7" l="1"/>
  <c r="D507" i="7"/>
  <c r="E507" i="7" s="1"/>
  <c r="C509" i="7" l="1"/>
  <c r="D508" i="7"/>
  <c r="E508" i="7" s="1"/>
  <c r="C510" i="7" l="1"/>
  <c r="D509" i="7"/>
  <c r="E509" i="7" s="1"/>
  <c r="C511" i="7" l="1"/>
  <c r="D510" i="7"/>
  <c r="E510" i="7" s="1"/>
  <c r="C512" i="7" l="1"/>
  <c r="D511" i="7"/>
  <c r="E511" i="7" s="1"/>
  <c r="C513" i="7" l="1"/>
  <c r="D512" i="7"/>
  <c r="E512" i="7" s="1"/>
  <c r="C514" i="7" l="1"/>
  <c r="D513" i="7"/>
  <c r="E513" i="7" s="1"/>
  <c r="C515" i="7" l="1"/>
  <c r="D514" i="7"/>
  <c r="E514" i="7" s="1"/>
  <c r="C516" i="7" l="1"/>
  <c r="D515" i="7"/>
  <c r="E515" i="7" s="1"/>
  <c r="C517" i="7" l="1"/>
  <c r="D516" i="7"/>
  <c r="E516" i="7" s="1"/>
  <c r="C518" i="7" l="1"/>
  <c r="D517" i="7"/>
  <c r="E517" i="7" s="1"/>
  <c r="C519" i="7" l="1"/>
  <c r="D518" i="7"/>
  <c r="E518" i="7" s="1"/>
  <c r="C520" i="7" l="1"/>
  <c r="D519" i="7"/>
  <c r="E519" i="7" s="1"/>
  <c r="C521" i="7" l="1"/>
  <c r="D520" i="7"/>
  <c r="E520" i="7" s="1"/>
  <c r="C522" i="7" l="1"/>
  <c r="D521" i="7"/>
  <c r="E521" i="7" s="1"/>
  <c r="C523" i="7" l="1"/>
  <c r="D522" i="7"/>
  <c r="E522" i="7" s="1"/>
  <c r="C524" i="7" l="1"/>
  <c r="D523" i="7"/>
  <c r="E523" i="7" s="1"/>
  <c r="C525" i="7" l="1"/>
  <c r="D524" i="7"/>
  <c r="E524" i="7" s="1"/>
  <c r="C526" i="7" l="1"/>
  <c r="D525" i="7"/>
  <c r="E525" i="7" s="1"/>
  <c r="C527" i="7" l="1"/>
  <c r="D526" i="7"/>
  <c r="E526" i="7" s="1"/>
  <c r="C528" i="7" l="1"/>
  <c r="D527" i="7"/>
  <c r="E527" i="7" s="1"/>
  <c r="C529" i="7" l="1"/>
  <c r="D528" i="7"/>
  <c r="E528" i="7" s="1"/>
  <c r="C530" i="7" l="1"/>
  <c r="D529" i="7"/>
  <c r="E529" i="7" s="1"/>
  <c r="C531" i="7" l="1"/>
  <c r="D530" i="7"/>
  <c r="E530" i="7" s="1"/>
  <c r="C532" i="7" l="1"/>
  <c r="D531" i="7"/>
  <c r="E531" i="7" s="1"/>
  <c r="C533" i="7" l="1"/>
  <c r="D532" i="7"/>
  <c r="E532" i="7" s="1"/>
  <c r="C534" i="7" l="1"/>
  <c r="D533" i="7"/>
  <c r="E533" i="7" s="1"/>
  <c r="C535" i="7" l="1"/>
  <c r="D534" i="7"/>
  <c r="E534" i="7" s="1"/>
  <c r="C536" i="7" l="1"/>
  <c r="D535" i="7"/>
  <c r="E535" i="7" s="1"/>
  <c r="C537" i="7" l="1"/>
  <c r="D536" i="7"/>
  <c r="E536" i="7" s="1"/>
  <c r="C538" i="7" l="1"/>
  <c r="D537" i="7"/>
  <c r="E537" i="7" s="1"/>
  <c r="C539" i="7" l="1"/>
  <c r="D538" i="7"/>
  <c r="E538" i="7" s="1"/>
  <c r="C540" i="7" l="1"/>
  <c r="D539" i="7"/>
  <c r="E539" i="7" s="1"/>
  <c r="C541" i="7" l="1"/>
  <c r="D540" i="7"/>
  <c r="E540" i="7" s="1"/>
  <c r="C542" i="7" l="1"/>
  <c r="D541" i="7"/>
  <c r="E541" i="7" s="1"/>
  <c r="C543" i="7" l="1"/>
  <c r="D542" i="7"/>
  <c r="E542" i="7" s="1"/>
  <c r="C544" i="7" l="1"/>
  <c r="D543" i="7"/>
  <c r="E543" i="7" s="1"/>
  <c r="C545" i="7" l="1"/>
  <c r="D544" i="7"/>
  <c r="E544" i="7" s="1"/>
  <c r="C546" i="7" l="1"/>
  <c r="D545" i="7"/>
  <c r="E545" i="7" s="1"/>
  <c r="C547" i="7" l="1"/>
  <c r="D546" i="7"/>
  <c r="E546" i="7" s="1"/>
  <c r="C548" i="7" l="1"/>
  <c r="D547" i="7"/>
  <c r="E547" i="7" s="1"/>
  <c r="C549" i="7" l="1"/>
  <c r="D548" i="7"/>
  <c r="E548" i="7" s="1"/>
  <c r="C550" i="7" l="1"/>
  <c r="D549" i="7"/>
  <c r="E549" i="7" s="1"/>
  <c r="C551" i="7" l="1"/>
  <c r="D550" i="7"/>
  <c r="E550" i="7" s="1"/>
  <c r="C552" i="7" l="1"/>
  <c r="D551" i="7"/>
  <c r="E551" i="7" s="1"/>
  <c r="C553" i="7" l="1"/>
  <c r="D552" i="7"/>
  <c r="E552" i="7" s="1"/>
  <c r="C554" i="7" l="1"/>
  <c r="D553" i="7"/>
  <c r="E553" i="7" s="1"/>
  <c r="C555" i="7" l="1"/>
  <c r="D554" i="7"/>
  <c r="E554" i="7" s="1"/>
  <c r="C556" i="7" l="1"/>
  <c r="D555" i="7"/>
  <c r="E555" i="7" s="1"/>
  <c r="C557" i="7" l="1"/>
  <c r="D556" i="7"/>
  <c r="E556" i="7" s="1"/>
  <c r="C558" i="7" l="1"/>
  <c r="D557" i="7"/>
  <c r="E557" i="7" s="1"/>
  <c r="C559" i="7" l="1"/>
  <c r="D558" i="7"/>
  <c r="E558" i="7" s="1"/>
  <c r="C560" i="7" l="1"/>
  <c r="D559" i="7"/>
  <c r="E559" i="7" s="1"/>
  <c r="C561" i="7" l="1"/>
  <c r="D560" i="7"/>
  <c r="E560" i="7" s="1"/>
  <c r="C562" i="7" l="1"/>
  <c r="D561" i="7"/>
  <c r="E561" i="7" s="1"/>
  <c r="C563" i="7" l="1"/>
  <c r="D562" i="7"/>
  <c r="E562" i="7" s="1"/>
  <c r="C564" i="7" l="1"/>
  <c r="D563" i="7"/>
  <c r="E563" i="7" s="1"/>
  <c r="C565" i="7" l="1"/>
  <c r="D564" i="7"/>
  <c r="E564" i="7" s="1"/>
  <c r="C566" i="7" l="1"/>
  <c r="D565" i="7"/>
  <c r="E565" i="7" s="1"/>
  <c r="C567" i="7" l="1"/>
  <c r="D566" i="7"/>
  <c r="E566" i="7" s="1"/>
  <c r="C568" i="7" l="1"/>
  <c r="D567" i="7"/>
  <c r="E567" i="7" s="1"/>
  <c r="C569" i="7" l="1"/>
  <c r="D568" i="7"/>
  <c r="E568" i="7" s="1"/>
  <c r="C570" i="7" l="1"/>
  <c r="D569" i="7"/>
  <c r="E569" i="7" s="1"/>
  <c r="C571" i="7" l="1"/>
  <c r="D570" i="7"/>
  <c r="E570" i="7" s="1"/>
  <c r="C572" i="7" l="1"/>
  <c r="D571" i="7"/>
  <c r="E571" i="7" s="1"/>
  <c r="C573" i="7" l="1"/>
  <c r="D572" i="7"/>
  <c r="E572" i="7" s="1"/>
  <c r="C574" i="7" l="1"/>
  <c r="D573" i="7"/>
  <c r="E573" i="7" s="1"/>
  <c r="C575" i="7" l="1"/>
  <c r="D574" i="7"/>
  <c r="E574" i="7" s="1"/>
  <c r="C576" i="7" l="1"/>
  <c r="D575" i="7"/>
  <c r="E575" i="7" s="1"/>
  <c r="C577" i="7" l="1"/>
  <c r="D576" i="7"/>
  <c r="E576" i="7" s="1"/>
  <c r="C578" i="7" l="1"/>
  <c r="D577" i="7"/>
  <c r="E577" i="7" s="1"/>
  <c r="C579" i="7" l="1"/>
  <c r="D578" i="7"/>
  <c r="E578" i="7" s="1"/>
  <c r="C580" i="7" l="1"/>
  <c r="D579" i="7"/>
  <c r="E579" i="7" s="1"/>
  <c r="C581" i="7" l="1"/>
  <c r="D580" i="7"/>
  <c r="E580" i="7" s="1"/>
  <c r="C582" i="7" l="1"/>
  <c r="D581" i="7"/>
  <c r="E581" i="7" s="1"/>
  <c r="C583" i="7" l="1"/>
  <c r="D582" i="7"/>
  <c r="E582" i="7" s="1"/>
  <c r="C584" i="7" l="1"/>
  <c r="D583" i="7"/>
  <c r="E583" i="7" s="1"/>
  <c r="C585" i="7" l="1"/>
  <c r="D584" i="7"/>
  <c r="E584" i="7" s="1"/>
  <c r="C586" i="7" l="1"/>
  <c r="D585" i="7"/>
  <c r="E585" i="7" s="1"/>
  <c r="C587" i="7" l="1"/>
  <c r="D586" i="7"/>
  <c r="E586" i="7" s="1"/>
  <c r="C588" i="7" l="1"/>
  <c r="D587" i="7"/>
  <c r="E587" i="7" s="1"/>
  <c r="C589" i="7" l="1"/>
  <c r="D588" i="7"/>
  <c r="E588" i="7" s="1"/>
  <c r="C590" i="7" l="1"/>
  <c r="D589" i="7"/>
  <c r="E589" i="7" s="1"/>
  <c r="C591" i="7" l="1"/>
  <c r="D590" i="7"/>
  <c r="E590" i="7" s="1"/>
  <c r="C592" i="7" l="1"/>
  <c r="D591" i="7"/>
  <c r="E591" i="7" s="1"/>
  <c r="C593" i="7" l="1"/>
  <c r="D592" i="7"/>
  <c r="E592" i="7" s="1"/>
  <c r="C594" i="7" l="1"/>
  <c r="D593" i="7"/>
  <c r="E593" i="7" s="1"/>
  <c r="C595" i="7" l="1"/>
  <c r="D594" i="7"/>
  <c r="E594" i="7" s="1"/>
  <c r="C596" i="7" l="1"/>
  <c r="D595" i="7"/>
  <c r="E595" i="7" s="1"/>
  <c r="C597" i="7" l="1"/>
  <c r="D596" i="7"/>
  <c r="E596" i="7" s="1"/>
  <c r="C598" i="7" l="1"/>
  <c r="D597" i="7"/>
  <c r="E597" i="7" s="1"/>
  <c r="C599" i="7" l="1"/>
  <c r="D598" i="7"/>
  <c r="E598" i="7" s="1"/>
  <c r="C600" i="7" l="1"/>
  <c r="D599" i="7"/>
  <c r="E599" i="7" s="1"/>
  <c r="C601" i="7" l="1"/>
  <c r="C602" i="7" s="1"/>
  <c r="D600" i="7"/>
  <c r="E600" i="7" s="1"/>
  <c r="D602" i="7" l="1"/>
  <c r="E602" i="7" s="1"/>
  <c r="H3" i="7" s="1"/>
  <c r="H5" i="7" s="1"/>
  <c r="H2" i="7" s="1" a="1"/>
  <c r="H2" i="7" s="1"/>
  <c r="H4" i="7" s="1"/>
  <c r="H6" i="7" s="1" a="1"/>
  <c r="H6" i="7" s="1"/>
  <c r="H8" i="7" s="1" a="1"/>
  <c r="H8" i="7" s="1"/>
  <c r="D601" i="7"/>
  <c r="E601" i="7" s="1"/>
  <c r="H9" i="7" l="1"/>
  <c r="H7" i="7" a="1"/>
  <c r="H7" i="7" s="1"/>
  <c r="H1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Jeffrey Bacidore</author>
  </authors>
  <commentList>
    <comment ref="A2" authorId="0" shapeId="0" xr:uid="{4DF868AC-5DD8-46BF-B6E5-5C4E0393AB90}">
      <text>
        <r>
          <rPr>
            <b/>
            <sz val="9"/>
            <color rgb="FF000000"/>
            <rFont val="Tahoma"/>
            <family val="2"/>
          </rPr>
          <t xml:space="preserve">Jeffrey Bacidore:First month of analysis is January 1984 since signal is not available before that date
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Jeffrey Bacidore</author>
  </authors>
  <commentList>
    <comment ref="A3" authorId="0" shapeId="0" xr:uid="{0E5D7C2B-7071-4FB2-8AC3-E8461F8599E8}">
      <text>
        <r>
          <rPr>
            <b/>
            <sz val="9"/>
            <color rgb="FF000000"/>
            <rFont val="Tahoma"/>
            <family val="2"/>
          </rPr>
          <t xml:space="preserve">Jeffrey Bacidore:First month of analysis is January 1984 since signal is not available before that date
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Jeffrey Bacidore</author>
  </authors>
  <commentList>
    <comment ref="A3" authorId="0" shapeId="0" xr:uid="{A093C35C-8C27-47B2-8E80-4924B94CB5A6}">
      <text>
        <r>
          <rPr>
            <b/>
            <sz val="9"/>
            <color rgb="FF000000"/>
            <rFont val="Tahoma"/>
            <family val="2"/>
          </rPr>
          <t xml:space="preserve">Jeffrey Bacidore:First month of analysis is January 1984 since signal is not available before that date
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Jeffrey Bacidore</author>
  </authors>
  <commentList>
    <comment ref="A2" authorId="0" shapeId="0" xr:uid="{0A8EF8C7-2F03-4AF7-8701-087CD9E86F13}">
      <text>
        <r>
          <rPr>
            <b/>
            <sz val="9"/>
            <color rgb="FF000000"/>
            <rFont val="Tahoma"/>
            <family val="2"/>
          </rPr>
          <t xml:space="preserve">Jeffrey Bacidore:First month of analysis is January 1984 since signal is not available before that date
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<sst xmlns="http://schemas.openxmlformats.org/spreadsheetml/2006/main" count="335" uniqueCount="99">
  <si>
    <t>Date</t>
  </si>
  <si>
    <t>Weights in High Momentum Portfolio * Returns</t>
  </si>
  <si>
    <t>Return on High Momentum Portfolio</t>
  </si>
  <si>
    <t>Return</t>
  </si>
  <si>
    <t>Weights in Low Momentum Portfolio * Returns</t>
  </si>
  <si>
    <t>Return on Low Momentum Portfolio</t>
  </si>
  <si>
    <t>date</t>
  </si>
  <si>
    <t>mktrf</t>
  </si>
  <si>
    <t>smb</t>
  </si>
  <si>
    <t>hml</t>
  </si>
  <si>
    <t>umd</t>
  </si>
  <si>
    <t>High Momentum Portfolio Weights</t>
  </si>
  <si>
    <t>Low Momentum Portfolio Weights</t>
  </si>
  <si>
    <t xml:space="preserve">Food </t>
  </si>
  <si>
    <t>Mines</t>
  </si>
  <si>
    <t xml:space="preserve">Oil  </t>
  </si>
  <si>
    <t>Clths</t>
  </si>
  <si>
    <t>Durbl</t>
  </si>
  <si>
    <t>Chems</t>
  </si>
  <si>
    <t>Cnsum</t>
  </si>
  <si>
    <t>Cnstr</t>
  </si>
  <si>
    <t>Steel</t>
  </si>
  <si>
    <t>FabPr</t>
  </si>
  <si>
    <t>Machn</t>
  </si>
  <si>
    <t xml:space="preserve">Cars </t>
  </si>
  <si>
    <t>Trans</t>
  </si>
  <si>
    <t>Utils</t>
  </si>
  <si>
    <t>Rtail</t>
  </si>
  <si>
    <t>Finan</t>
  </si>
  <si>
    <t>LS Portfolio</t>
  </si>
  <si>
    <t>Annualized Mean Return</t>
  </si>
  <si>
    <t>Annualized Std Dev</t>
  </si>
  <si>
    <t>Sharpe Ratio</t>
  </si>
  <si>
    <t>Max Drawdown</t>
  </si>
  <si>
    <t>High Water Mark</t>
  </si>
  <si>
    <t>Drawdown</t>
  </si>
  <si>
    <t>x</t>
  </si>
  <si>
    <t>Trough Date</t>
  </si>
  <si>
    <t>Trough Row</t>
  </si>
  <si>
    <t>Cumulative Wealth</t>
  </si>
  <si>
    <t>Recovery Date</t>
  </si>
  <si>
    <t>Drawdown Start Date</t>
  </si>
  <si>
    <t>Start Row</t>
  </si>
  <si>
    <t>High-Water Mark at Drawdown Start</t>
  </si>
  <si>
    <t>Recovery Row</t>
  </si>
  <si>
    <t>Recovery Period</t>
  </si>
  <si>
    <t>Unlevered Annual Volatility</t>
  </si>
  <si>
    <t>Target Annual Volatility</t>
  </si>
  <si>
    <t>Required Weight Per Side</t>
  </si>
  <si>
    <t>Long HM Weight</t>
  </si>
  <si>
    <t>Short LM Weight</t>
  </si>
  <si>
    <t>Leverage</t>
  </si>
  <si>
    <t>Long-Short return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</si>
  <si>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</si>
  <si>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</si>
  <si>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</si>
  <si>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</si>
  <si>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</si>
  <si>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</si>
  <si>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</si>
  <si>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</si>
  <si>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</si>
  <si>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</si>
  <si>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</si>
  <si>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</si>
  <si>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</si>
  <si>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</si>
  <si>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</si>
  <si>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</si>
  <si>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</si>
  <si>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</si>
  <si>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</si>
  <si>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</si>
  <si>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</si>
  <si>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</si>
  <si>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</si>
  <si>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</si>
  <si>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</si>
  <si>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Alpha</t>
  </si>
  <si>
    <t>Market Beta</t>
  </si>
  <si>
    <t>R^2</t>
  </si>
  <si>
    <t>Alpha t-stat</t>
  </si>
  <si>
    <t>Alpha p</t>
  </si>
  <si>
    <t>Volatility</t>
  </si>
  <si>
    <t>Strategy Alpha</t>
  </si>
  <si>
    <t>Strategy Beta</t>
  </si>
  <si>
    <t>Idiosyncratic Volatility</t>
  </si>
  <si>
    <t>Expected Market Risk Premium</t>
  </si>
  <si>
    <t>Market Volatility</t>
  </si>
  <si>
    <t>Market Variance</t>
  </si>
  <si>
    <t>Idiosyncratic Variance</t>
  </si>
  <si>
    <t>Unadjusted Active Weight</t>
  </si>
  <si>
    <t>Adjusted Active Weight</t>
  </si>
  <si>
    <t>Market Weight</t>
  </si>
  <si>
    <t>MKT</t>
  </si>
  <si>
    <t>SMB</t>
  </si>
  <si>
    <t>HML</t>
  </si>
  <si>
    <t>UMD</t>
  </si>
  <si>
    <t>Correlations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</si>
</sst>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0000000"/>
    <numFmt numFmtId="166" formatCode="0.0%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49" fontId="2" fillId="0" borderId="0" xfId="0" applyNumberFormat="1" applyFont="1"/>
    <xf numFmtId="49" fontId="0" fillId="0" borderId="0" xfId="0" applyNumberFormat="1"/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0" fontId="2" fillId="0" borderId="4" xfId="0" applyFont="1" applyBorder="1"/>
    <xf numFmtId="10" fontId="1" fillId="0" borderId="0" xfId="1" applyNumberFormat="1" applyFont="1"/>
    <xf numFmtId="10" fontId="0" fillId="0" borderId="0" xfId="1" applyNumberFormat="1" applyFont="1"/>
    <xf numFmtId="10" fontId="0" fillId="0" borderId="0" xfId="0" applyNumberFormat="1"/>
    <xf numFmtId="10" fontId="0" fillId="0" borderId="1" xfId="1" applyNumberFormat="1" applyFont="1" applyBorder="1"/>
    <xf numFmtId="10" fontId="0" fillId="0" borderId="1" xfId="0" applyNumberFormat="1" applyBorder="1"/>
    <xf numFmtId="10" fontId="0" fillId="0" borderId="2" xfId="0" applyNumberFormat="1" applyBorder="1"/>
    <xf numFmtId="10" fontId="0" fillId="0" borderId="3" xfId="0" applyNumberFormat="1" applyBorder="1"/>
    <xf numFmtId="166" fontId="0" fillId="0" borderId="0" xfId="0" applyNumberFormat="1"/>
    <xf numFmtId="4" fontId="0" fillId="0" borderId="0" xfId="0" applyNumberFormat="1"/>
    <xf numFmtId="0" fontId="4" fillId="2" borderId="0" xfId="0" applyFont="1" applyFill="1"/>
    <xf numFmtId="2" fontId="0" fillId="0" borderId="0" xfId="0" applyNumberFormat="1"/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0" xfId="0" applyFill="1" applyBorder="1" applyAlignment="1"/>
    <xf numFmtId="0" fontId="0" fillId="0" borderId="5" xfId="0" applyFill="1" applyBorder="1" applyAlignment="1"/>
    <xf numFmtId="0" fontId="9" fillId="0" borderId="6" xfId="0" applyFont="1" applyFill="1" applyBorder="1" applyAlignment="1">
      <alignment horizontal="center"/>
    </xf>
    <xf numFmtId="0" fontId="9" fillId="0" borderId="6" xfId="0" applyFont="1" applyFill="1" applyBorder="1" applyAlignment="1">
      <alignment horizontal="centerContinuous"/>
    </xf>
    <xf numFmtId="0" fontId="0" fillId="0" borderId="0" xfId="0" applyFont="1" applyFill="1" applyBorder="1" applyAlignment="1"/>
    <xf numFmtId="0" fontId="0" fillId="0" borderId="5" xfId="0" applyFont="1" applyFill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84138-9A5A-4FE7-AE88-4FD6D1CEACB5}">
  <dimension ref="A1:S733"/>
  <sheetViews>
    <sheetView workbookViewId="0"/>
  </sheetViews>
  <sheetFormatPr defaultColWidth="8.85546875" defaultRowHeight="15" x14ac:dyDescent="0.25"/>
  <cols>
    <col min="1" max="1" width="13.7109375" bestFit="1" customWidth="1"/>
    <col min="2" max="2" width="23.140625" bestFit="1" customWidth="1"/>
    <col min="3" max="3" width="22.42578125" bestFit="1" customWidth="1"/>
    <col min="4" max="4" width="17" bestFit="1" customWidth="1"/>
    <col min="5" max="6" width="9.7109375" bestFit="1" customWidth="1"/>
    <col min="7" max="7" width="11.28515625" bestFit="1" customWidth="1"/>
    <col min="8" max="8" width="10.28515625" bestFit="1" customWidth="1"/>
    <col min="9" max="9" width="9.42578125" customWidth="1"/>
    <col min="10" max="11" width="9.7109375" bestFit="1" customWidth="1"/>
  </cols>
  <sheetData>
    <row r="1" spans="1:19" x14ac:dyDescent="0.2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</row>
    <row r="2" spans="1:19" x14ac:dyDescent="0.25">
      <c r="A2" s="3">
        <v>197401</v>
      </c>
      <c r="B2" s="10">
        <v>1.55E-2</v>
      </c>
      <c r="C2" s="10">
        <v>0.05</v>
      </c>
      <c r="D2" s="10">
        <v>-8.5000000000000006E-2</v>
      </c>
      <c r="E2" s="10">
        <v>0.1032</v>
      </c>
      <c r="F2" s="10">
        <v>-1.8000000000000002E-2</v>
      </c>
      <c r="G2" s="10">
        <v>1.9099999999999999E-2</v>
      </c>
      <c r="H2" s="10">
        <v>-1.77E-2</v>
      </c>
      <c r="I2" s="10">
        <v>6.2300000000000001E-2</v>
      </c>
      <c r="J2" s="10">
        <v>4.9000000000000002E-2</v>
      </c>
      <c r="K2" s="10">
        <v>-5.8999999999999999E-3</v>
      </c>
      <c r="L2" s="10">
        <v>-3.8E-3</v>
      </c>
      <c r="M2" s="10">
        <v>0.11749999999999999</v>
      </c>
      <c r="N2" s="10">
        <v>2.9600000000000001E-2</v>
      </c>
      <c r="O2" s="10">
        <v>4.5499999999999999E-2</v>
      </c>
      <c r="P2" s="10">
        <v>6.7500000000000004E-2</v>
      </c>
      <c r="Q2" s="10">
        <v>3.0000000000000001E-3</v>
      </c>
      <c r="R2" s="7"/>
      <c r="S2" s="3"/>
    </row>
    <row r="3" spans="1:19" x14ac:dyDescent="0.25">
      <c r="A3" s="3">
        <v>197402</v>
      </c>
      <c r="B3" s="10">
        <v>1.2999999999999999E-3</v>
      </c>
      <c r="C3" s="10">
        <v>2.1400000000000002E-2</v>
      </c>
      <c r="D3" s="10">
        <v>-1.3500000000000002E-2</v>
      </c>
      <c r="E3" s="10">
        <v>1.29E-2</v>
      </c>
      <c r="F3" s="10">
        <v>-3.2899999999999999E-2</v>
      </c>
      <c r="G3" s="10">
        <v>1.9299999999999998E-2</v>
      </c>
      <c r="H3" s="10">
        <v>-1.3600000000000001E-2</v>
      </c>
      <c r="I3" s="10">
        <v>3.8300000000000001E-2</v>
      </c>
      <c r="J3" s="10">
        <v>3.44E-2</v>
      </c>
      <c r="K3" s="10">
        <v>-3.0999999999999999E-3</v>
      </c>
      <c r="L3" s="10">
        <v>-6.0999999999999995E-3</v>
      </c>
      <c r="M3" s="10">
        <v>-3.4000000000000002E-3</v>
      </c>
      <c r="N3" s="10">
        <v>6.9500000000000006E-2</v>
      </c>
      <c r="O3" s="10">
        <v>2.8999999999999998E-3</v>
      </c>
      <c r="P3" s="10">
        <v>6.5000000000000006E-3</v>
      </c>
      <c r="Q3" s="10">
        <v>5.8999999999999999E-3</v>
      </c>
      <c r="R3" s="7"/>
    </row>
    <row r="4" spans="1:19" x14ac:dyDescent="0.25">
      <c r="A4" s="3">
        <v>197403</v>
      </c>
      <c r="B4" s="10">
        <v>-2.3799999999999998E-2</v>
      </c>
      <c r="C4" s="10">
        <v>-4.5700000000000005E-2</v>
      </c>
      <c r="D4" s="10">
        <v>-3.5499999999999997E-2</v>
      </c>
      <c r="E4" s="10">
        <v>6.4000000000000003E-3</v>
      </c>
      <c r="F4" s="10">
        <v>-4.6999999999999993E-3</v>
      </c>
      <c r="G4" s="10">
        <v>1.5600000000000001E-2</v>
      </c>
      <c r="H4" s="10">
        <v>2E-3</v>
      </c>
      <c r="I4" s="10">
        <v>-6.6E-3</v>
      </c>
      <c r="J4" s="10">
        <v>-2.6600000000000002E-2</v>
      </c>
      <c r="K4" s="10">
        <v>-3.4200000000000001E-2</v>
      </c>
      <c r="L4" s="10">
        <v>-2.8300000000000002E-2</v>
      </c>
      <c r="M4" s="10">
        <v>2.7000000000000001E-3</v>
      </c>
      <c r="N4" s="10">
        <v>-5.0199999999999995E-2</v>
      </c>
      <c r="O4" s="10">
        <v>-3.6400000000000002E-2</v>
      </c>
      <c r="P4" s="10">
        <v>-3.6400000000000002E-2</v>
      </c>
      <c r="Q4" s="10">
        <v>-4.1200000000000001E-2</v>
      </c>
      <c r="R4" s="7"/>
    </row>
    <row r="5" spans="1:19" x14ac:dyDescent="0.25">
      <c r="A5" s="3">
        <v>197404</v>
      </c>
      <c r="B5" s="10">
        <v>-3.3799999999999997E-2</v>
      </c>
      <c r="C5" s="10">
        <v>-7.1599999999999997E-2</v>
      </c>
      <c r="D5" s="10">
        <v>-6.7799999999999999E-2</v>
      </c>
      <c r="E5" s="10">
        <v>-2.6099999999999998E-2</v>
      </c>
      <c r="F5" s="10">
        <v>-5.5199999999999999E-2</v>
      </c>
      <c r="G5" s="10">
        <v>9.8999999999999991E-3</v>
      </c>
      <c r="H5" s="10">
        <v>-1.4800000000000001E-2</v>
      </c>
      <c r="I5" s="10">
        <v>-4.4400000000000002E-2</v>
      </c>
      <c r="J5" s="10">
        <v>1.8E-3</v>
      </c>
      <c r="K5" s="10">
        <v>-6.0700000000000004E-2</v>
      </c>
      <c r="L5" s="10">
        <v>-3.39E-2</v>
      </c>
      <c r="M5" s="10">
        <v>-2.7900000000000001E-2</v>
      </c>
      <c r="N5" s="10">
        <v>-3.5200000000000002E-2</v>
      </c>
      <c r="O5" s="10">
        <v>-0.12189999999999999</v>
      </c>
      <c r="P5" s="10">
        <v>-1.8700000000000001E-2</v>
      </c>
      <c r="Q5" s="10">
        <v>-6.8400000000000002E-2</v>
      </c>
      <c r="R5" s="7"/>
    </row>
    <row r="6" spans="1:19" x14ac:dyDescent="0.25">
      <c r="A6" s="3">
        <v>197405</v>
      </c>
      <c r="B6" s="10">
        <v>-3.9399999999999998E-2</v>
      </c>
      <c r="C6" s="10">
        <v>-7.8399999999999997E-2</v>
      </c>
      <c r="D6" s="10">
        <v>-7.5600000000000001E-2</v>
      </c>
      <c r="E6" s="10">
        <v>-6.9199999999999998E-2</v>
      </c>
      <c r="F6" s="10">
        <v>1.8E-3</v>
      </c>
      <c r="G6" s="10">
        <v>-1.1000000000000001E-3</v>
      </c>
      <c r="H6" s="10">
        <v>1.04E-2</v>
      </c>
      <c r="I6" s="10">
        <v>-6.7500000000000004E-2</v>
      </c>
      <c r="J6" s="10">
        <v>-8.8699999999999987E-2</v>
      </c>
      <c r="K6" s="10">
        <v>-0.11410000000000001</v>
      </c>
      <c r="L6" s="10">
        <v>-4.6300000000000001E-2</v>
      </c>
      <c r="M6" s="10">
        <v>2.8300000000000002E-2</v>
      </c>
      <c r="N6" s="10">
        <v>-5.1399999999999994E-2</v>
      </c>
      <c r="O6" s="10">
        <v>-4.9000000000000002E-2</v>
      </c>
      <c r="P6" s="10">
        <v>1.89E-2</v>
      </c>
      <c r="Q6" s="10">
        <v>-0.1008</v>
      </c>
      <c r="R6" s="7"/>
    </row>
    <row r="7" spans="1:19" x14ac:dyDescent="0.25">
      <c r="A7" s="3">
        <v>197406</v>
      </c>
      <c r="B7" s="10">
        <v>-4.5999999999999999E-3</v>
      </c>
      <c r="C7" s="10">
        <v>7.7000000000000002E-3</v>
      </c>
      <c r="D7" s="10">
        <v>8.0000000000000004E-4</v>
      </c>
      <c r="E7" s="10">
        <v>-2.5600000000000001E-2</v>
      </c>
      <c r="F7" s="10">
        <v>-1.8200000000000001E-2</v>
      </c>
      <c r="G7" s="10">
        <v>5.0000000000000001E-3</v>
      </c>
      <c r="H7" s="10">
        <v>-5.1000000000000004E-3</v>
      </c>
      <c r="I7" s="10">
        <v>-4.6799999999999994E-2</v>
      </c>
      <c r="J7" s="10">
        <v>0.03</v>
      </c>
      <c r="K7" s="10">
        <v>-2.07E-2</v>
      </c>
      <c r="L7" s="10">
        <v>-2.63E-2</v>
      </c>
      <c r="M7" s="10">
        <v>-3.3799999999999997E-2</v>
      </c>
      <c r="N7" s="10">
        <v>-1.15E-2</v>
      </c>
      <c r="O7" s="10">
        <v>-6.1799999999999994E-2</v>
      </c>
      <c r="P7" s="10">
        <v>-2.5499999999999998E-2</v>
      </c>
      <c r="Q7" s="10">
        <v>-6.8099999999999994E-2</v>
      </c>
      <c r="R7" s="7"/>
    </row>
    <row r="8" spans="1:19" x14ac:dyDescent="0.25">
      <c r="A8" s="3">
        <v>197407</v>
      </c>
      <c r="B8" s="10">
        <v>-0.12189999999999999</v>
      </c>
      <c r="C8" s="10">
        <v>4.9400000000000006E-2</v>
      </c>
      <c r="D8" s="10">
        <v>-8.3000000000000001E-3</v>
      </c>
      <c r="E8" s="10">
        <v>-3.3000000000000002E-2</v>
      </c>
      <c r="F8" s="10">
        <v>-0.13769999999999999</v>
      </c>
      <c r="G8" s="10">
        <v>-4.3700000000000003E-2</v>
      </c>
      <c r="H8" s="10">
        <v>-0.12869999999999998</v>
      </c>
      <c r="I8" s="10">
        <v>-5.4699999999999999E-2</v>
      </c>
      <c r="J8" s="10">
        <v>3.9800000000000002E-2</v>
      </c>
      <c r="K8" s="10">
        <v>-7.0000000000000007E-2</v>
      </c>
      <c r="L8" s="10">
        <v>-7.7800000000000008E-2</v>
      </c>
      <c r="M8" s="10">
        <v>-0.1201</v>
      </c>
      <c r="N8" s="10">
        <v>-6.5299999999999997E-2</v>
      </c>
      <c r="O8" s="10">
        <v>7.7000000000000002E-3</v>
      </c>
      <c r="P8" s="10">
        <v>-0.1376</v>
      </c>
      <c r="Q8" s="10">
        <v>-7.2300000000000003E-2</v>
      </c>
      <c r="R8" s="7"/>
    </row>
    <row r="9" spans="1:19" x14ac:dyDescent="0.25">
      <c r="A9" s="3">
        <v>197408</v>
      </c>
      <c r="B9" s="10">
        <v>-0.12179999999999999</v>
      </c>
      <c r="C9" s="10">
        <v>-9.1400000000000009E-2</v>
      </c>
      <c r="D9" s="10">
        <v>-8.5099999999999995E-2</v>
      </c>
      <c r="E9" s="10">
        <v>-6.1799999999999994E-2</v>
      </c>
      <c r="F9" s="10">
        <v>-0.1057</v>
      </c>
      <c r="G9" s="10">
        <v>-0.11130000000000001</v>
      </c>
      <c r="H9" s="10">
        <v>-8.1699999999999995E-2</v>
      </c>
      <c r="I9" s="10">
        <v>-9.4600000000000004E-2</v>
      </c>
      <c r="J9" s="10">
        <v>-7.9899999999999999E-2</v>
      </c>
      <c r="K9" s="10">
        <v>-8.14E-2</v>
      </c>
      <c r="L9" s="10">
        <v>-6.7900000000000002E-2</v>
      </c>
      <c r="M9" s="10">
        <v>-3.9599999999999996E-2</v>
      </c>
      <c r="N9" s="10">
        <v>-9.3800000000000008E-2</v>
      </c>
      <c r="O9" s="10">
        <v>-8.6199999999999999E-2</v>
      </c>
      <c r="P9" s="10">
        <v>-0.1358</v>
      </c>
      <c r="Q9" s="10">
        <v>-0.1176</v>
      </c>
      <c r="R9" s="7"/>
    </row>
    <row r="10" spans="1:19" x14ac:dyDescent="0.25">
      <c r="A10" s="3">
        <v>197409</v>
      </c>
      <c r="B10" s="10">
        <v>-0.1346</v>
      </c>
      <c r="C10" s="10">
        <v>-0.1234</v>
      </c>
      <c r="D10" s="10">
        <v>-7.9899999999999999E-2</v>
      </c>
      <c r="E10" s="10">
        <v>-9.6999999999999989E-2</v>
      </c>
      <c r="F10" s="10">
        <v>-0.18260000000000001</v>
      </c>
      <c r="G10" s="10">
        <v>-0.10220000000000001</v>
      </c>
      <c r="H10" s="10">
        <v>-0.15049999999999999</v>
      </c>
      <c r="I10" s="10">
        <v>-0.1067</v>
      </c>
      <c r="J10" s="10">
        <v>-8.14E-2</v>
      </c>
      <c r="K10" s="10">
        <v>-9.1999999999999998E-2</v>
      </c>
      <c r="L10" s="10">
        <v>-0.15960000000000002</v>
      </c>
      <c r="M10" s="10">
        <v>-9.9399999999999988E-2</v>
      </c>
      <c r="N10" s="10">
        <v>-8.72E-2</v>
      </c>
      <c r="O10" s="10">
        <v>-1.3100000000000001E-2</v>
      </c>
      <c r="P10" s="10">
        <v>-0.12570000000000001</v>
      </c>
      <c r="Q10" s="10">
        <v>-7.1199999999999999E-2</v>
      </c>
      <c r="R10" s="7"/>
    </row>
    <row r="11" spans="1:19" x14ac:dyDescent="0.25">
      <c r="A11" s="3">
        <v>197410</v>
      </c>
      <c r="B11" s="10">
        <v>0.1888</v>
      </c>
      <c r="C11" s="10">
        <v>0.22270000000000001</v>
      </c>
      <c r="D11" s="10">
        <v>0.215</v>
      </c>
      <c r="E11" s="10">
        <v>4.7599999999999996E-2</v>
      </c>
      <c r="F11" s="10">
        <v>0.1323</v>
      </c>
      <c r="G11" s="10">
        <v>0.1794</v>
      </c>
      <c r="H11" s="10">
        <v>0.28970000000000001</v>
      </c>
      <c r="I11" s="10">
        <v>0.14580000000000001</v>
      </c>
      <c r="J11" s="10">
        <v>9.8100000000000007E-2</v>
      </c>
      <c r="K11" s="10">
        <v>0.14910000000000001</v>
      </c>
      <c r="L11" s="10">
        <v>0.1772</v>
      </c>
      <c r="M11" s="10">
        <v>-3.0099999999999998E-2</v>
      </c>
      <c r="N11" s="10">
        <v>0.15629999999999999</v>
      </c>
      <c r="O11" s="10">
        <v>0.13009999999999999</v>
      </c>
      <c r="P11" s="10">
        <v>8.9499999999999996E-2</v>
      </c>
      <c r="Q11" s="10">
        <v>0.21030000000000001</v>
      </c>
      <c r="R11" s="7"/>
    </row>
    <row r="12" spans="1:19" x14ac:dyDescent="0.25">
      <c r="A12" s="3">
        <v>197411</v>
      </c>
      <c r="B12" s="10">
        <v>-3.5000000000000003E-2</v>
      </c>
      <c r="C12" s="10">
        <v>-1.6799999999999999E-2</v>
      </c>
      <c r="D12" s="10">
        <v>-4.1500000000000002E-2</v>
      </c>
      <c r="E12" s="10">
        <v>-0.12809999999999999</v>
      </c>
      <c r="F12" s="10">
        <v>-7.2599999999999998E-2</v>
      </c>
      <c r="G12" s="10">
        <v>-0.1008</v>
      </c>
      <c r="H12" s="10">
        <v>-2E-3</v>
      </c>
      <c r="I12" s="10">
        <v>-5.5300000000000002E-2</v>
      </c>
      <c r="J12" s="10">
        <v>-1.3999999999999999E-2</v>
      </c>
      <c r="K12" s="10">
        <v>2.8000000000000004E-3</v>
      </c>
      <c r="L12" s="10">
        <v>-4.7500000000000001E-2</v>
      </c>
      <c r="M12" s="10">
        <v>-6.2899999999999998E-2</v>
      </c>
      <c r="N12" s="10">
        <v>-5.0999999999999997E-2</v>
      </c>
      <c r="O12" s="10">
        <v>-1.2999999999999999E-3</v>
      </c>
      <c r="P12" s="10">
        <v>-5.9800000000000006E-2</v>
      </c>
      <c r="Q12" s="10">
        <v>-2.12E-2</v>
      </c>
      <c r="R12" s="7"/>
    </row>
    <row r="13" spans="1:19" x14ac:dyDescent="0.25">
      <c r="A13" s="3">
        <v>197412</v>
      </c>
      <c r="B13" s="10">
        <v>-3.9000000000000003E-3</v>
      </c>
      <c r="C13" s="10">
        <v>-5.9500000000000004E-2</v>
      </c>
      <c r="D13" s="10">
        <v>1.2E-2</v>
      </c>
      <c r="E13" s="10">
        <v>-2.7099999999999999E-2</v>
      </c>
      <c r="F13" s="10">
        <v>-7.5600000000000001E-2</v>
      </c>
      <c r="G13" s="10">
        <v>-3.78E-2</v>
      </c>
      <c r="H13" s="10">
        <v>-2.2799999999999997E-2</v>
      </c>
      <c r="I13" s="10">
        <v>-5.4000000000000006E-2</v>
      </c>
      <c r="J13" s="10">
        <v>-3.8300000000000001E-2</v>
      </c>
      <c r="K13" s="10">
        <v>-3.4000000000000002E-3</v>
      </c>
      <c r="L13" s="10">
        <v>-5.0700000000000002E-2</v>
      </c>
      <c r="M13" s="10">
        <v>3.3E-3</v>
      </c>
      <c r="N13" s="10">
        <v>-6.0100000000000001E-2</v>
      </c>
      <c r="O13" s="10">
        <v>-8.1000000000000013E-3</v>
      </c>
      <c r="P13" s="10">
        <v>-3.4200000000000001E-2</v>
      </c>
      <c r="Q13" s="10">
        <v>-2.6699999999999998E-2</v>
      </c>
      <c r="R13" s="7"/>
    </row>
    <row r="14" spans="1:19" x14ac:dyDescent="0.25">
      <c r="A14">
        <v>197501</v>
      </c>
      <c r="B14" s="11">
        <v>0.20100000000000001</v>
      </c>
      <c r="C14" s="11">
        <v>0.1182</v>
      </c>
      <c r="D14" s="11">
        <v>4.8799999999999996E-2</v>
      </c>
      <c r="E14" s="11">
        <v>0.26179999999999998</v>
      </c>
      <c r="F14" s="11">
        <v>0.2026</v>
      </c>
      <c r="G14" s="11">
        <v>0.10210000000000001</v>
      </c>
      <c r="H14" s="11">
        <v>2.3399999999999997E-2</v>
      </c>
      <c r="I14" s="11">
        <v>0.26100000000000001</v>
      </c>
      <c r="J14" s="11">
        <v>0.17730000000000001</v>
      </c>
      <c r="K14" s="11">
        <v>0.15689999999999998</v>
      </c>
      <c r="L14" s="11">
        <v>0.13390000000000002</v>
      </c>
      <c r="M14" s="11">
        <v>0.22769999999999999</v>
      </c>
      <c r="N14" s="11">
        <v>0.18</v>
      </c>
      <c r="O14" s="11">
        <v>0.188</v>
      </c>
      <c r="P14" s="11">
        <v>0.26860000000000001</v>
      </c>
      <c r="Q14" s="11">
        <v>0.17269999999999999</v>
      </c>
      <c r="R14" s="7"/>
    </row>
    <row r="15" spans="1:19" x14ac:dyDescent="0.25">
      <c r="A15">
        <v>197502</v>
      </c>
      <c r="B15" s="11">
        <v>5.4400000000000004E-2</v>
      </c>
      <c r="C15" s="11">
        <v>5.7300000000000004E-2</v>
      </c>
      <c r="D15" s="11">
        <v>2.41E-2</v>
      </c>
      <c r="E15" s="11">
        <v>1.6299999999999999E-2</v>
      </c>
      <c r="F15" s="11">
        <v>0.13150000000000001</v>
      </c>
      <c r="G15" s="11">
        <v>9.11E-2</v>
      </c>
      <c r="H15" s="11">
        <v>0.11269999999999999</v>
      </c>
      <c r="I15" s="11">
        <v>3.3500000000000002E-2</v>
      </c>
      <c r="J15" s="11">
        <v>1.6299999999999999E-2</v>
      </c>
      <c r="K15" s="11">
        <v>5.6600000000000004E-2</v>
      </c>
      <c r="L15" s="11">
        <v>0.1263</v>
      </c>
      <c r="M15" s="11">
        <v>4.5000000000000005E-3</v>
      </c>
      <c r="N15" s="11">
        <v>5.9200000000000003E-2</v>
      </c>
      <c r="O15" s="11">
        <v>9.0000000000000011E-3</v>
      </c>
      <c r="P15" s="11">
        <v>5.0900000000000001E-2</v>
      </c>
      <c r="Q15" s="11">
        <v>2.7000000000000001E-3</v>
      </c>
      <c r="R15" s="7"/>
    </row>
    <row r="16" spans="1:19" x14ac:dyDescent="0.25">
      <c r="A16">
        <v>197503</v>
      </c>
      <c r="B16" s="11">
        <v>5.5599999999999997E-2</v>
      </c>
      <c r="C16" s="11">
        <v>9.06E-2</v>
      </c>
      <c r="D16" s="11">
        <v>-2.1400000000000002E-2</v>
      </c>
      <c r="E16" s="11">
        <v>0.156</v>
      </c>
      <c r="F16" s="11">
        <v>4.87E-2</v>
      </c>
      <c r="G16" s="11">
        <v>0.06</v>
      </c>
      <c r="H16" s="11">
        <v>2.1700000000000001E-2</v>
      </c>
      <c r="I16" s="11">
        <v>8.4499999999999992E-2</v>
      </c>
      <c r="J16" s="11">
        <v>0.11630000000000001</v>
      </c>
      <c r="K16" s="11">
        <v>3.2500000000000001E-2</v>
      </c>
      <c r="L16" s="11">
        <v>2.0400000000000001E-2</v>
      </c>
      <c r="M16" s="11">
        <v>7.0199999999999999E-2</v>
      </c>
      <c r="N16" s="11">
        <v>5.4199999999999998E-2</v>
      </c>
      <c r="O16" s="11">
        <v>-1.32E-2</v>
      </c>
      <c r="P16" s="11">
        <v>0.1124</v>
      </c>
      <c r="Q16" s="11">
        <v>2.5099999999999997E-2</v>
      </c>
      <c r="R16" s="7"/>
    </row>
    <row r="17" spans="1:18" x14ac:dyDescent="0.25">
      <c r="A17">
        <v>197504</v>
      </c>
      <c r="B17" s="11">
        <v>0.01</v>
      </c>
      <c r="C17" s="11">
        <v>0.10189999999999999</v>
      </c>
      <c r="D17" s="11">
        <v>7.4099999999999999E-2</v>
      </c>
      <c r="E17" s="11">
        <v>7.2900000000000006E-2</v>
      </c>
      <c r="F17" s="11">
        <v>8.4900000000000003E-2</v>
      </c>
      <c r="G17" s="11">
        <v>0.16269999999999998</v>
      </c>
      <c r="H17" s="11">
        <v>1.4199999999999999E-2</v>
      </c>
      <c r="I17" s="11">
        <v>3.3500000000000002E-2</v>
      </c>
      <c r="J17" s="11">
        <v>9.5100000000000004E-2</v>
      </c>
      <c r="K17" s="11">
        <v>1.4499999999999999E-2</v>
      </c>
      <c r="L17" s="11">
        <v>5.7099999999999998E-2</v>
      </c>
      <c r="M17" s="11">
        <v>3.4500000000000003E-2</v>
      </c>
      <c r="N17" s="11">
        <v>6.1399999999999996E-2</v>
      </c>
      <c r="O17" s="11">
        <v>-1.61E-2</v>
      </c>
      <c r="P17" s="11">
        <v>2.4900000000000002E-2</v>
      </c>
      <c r="Q17" s="11">
        <v>1.3500000000000002E-2</v>
      </c>
      <c r="R17" s="7"/>
    </row>
    <row r="18" spans="1:18" x14ac:dyDescent="0.25">
      <c r="A18">
        <v>197505</v>
      </c>
      <c r="B18" s="11">
        <v>6.480000000000001E-2</v>
      </c>
      <c r="C18" s="11">
        <v>7.8399999999999997E-2</v>
      </c>
      <c r="D18" s="11">
        <v>0.1255</v>
      </c>
      <c r="E18" s="11">
        <v>3.0200000000000001E-2</v>
      </c>
      <c r="F18" s="11">
        <v>7.4000000000000003E-3</v>
      </c>
      <c r="G18" s="11">
        <v>2.5999999999999999E-3</v>
      </c>
      <c r="H18" s="11">
        <v>6.1600000000000002E-2</v>
      </c>
      <c r="I18" s="11">
        <v>5.3600000000000002E-2</v>
      </c>
      <c r="J18" s="11">
        <v>-5.1100000000000007E-2</v>
      </c>
      <c r="K18" s="11">
        <v>3.2199999999999999E-2</v>
      </c>
      <c r="L18" s="11">
        <v>5.1200000000000002E-2</v>
      </c>
      <c r="M18" s="11">
        <v>4.9699999999999994E-2</v>
      </c>
      <c r="N18" s="11">
        <v>3.2099999999999997E-2</v>
      </c>
      <c r="O18" s="11">
        <v>8.5199999999999998E-2</v>
      </c>
      <c r="P18" s="11">
        <v>4.0999999999999995E-2</v>
      </c>
      <c r="Q18" s="11">
        <v>6.4100000000000004E-2</v>
      </c>
      <c r="R18" s="7"/>
    </row>
    <row r="19" spans="1:18" x14ac:dyDescent="0.25">
      <c r="A19">
        <v>197506</v>
      </c>
      <c r="B19" s="11">
        <v>4.87E-2</v>
      </c>
      <c r="C19" s="11">
        <v>4.3099999999999999E-2</v>
      </c>
      <c r="D19" s="11">
        <v>6.7199999999999996E-2</v>
      </c>
      <c r="E19" s="11">
        <v>8.5999999999999993E-2</v>
      </c>
      <c r="F19" s="11">
        <v>3.8300000000000001E-2</v>
      </c>
      <c r="G19" s="11">
        <v>4.3200000000000002E-2</v>
      </c>
      <c r="H19" s="11">
        <v>1.3999999999999999E-2</v>
      </c>
      <c r="I19" s="11">
        <v>5.5599999999999997E-2</v>
      </c>
      <c r="J19" s="11">
        <v>6.3700000000000007E-2</v>
      </c>
      <c r="K19" s="11">
        <v>8.4600000000000009E-2</v>
      </c>
      <c r="L19" s="11">
        <v>2.6800000000000001E-2</v>
      </c>
      <c r="M19" s="11">
        <v>9.1499999999999998E-2</v>
      </c>
      <c r="N19" s="11">
        <v>5.7599999999999998E-2</v>
      </c>
      <c r="O19" s="11">
        <v>0.10710000000000001</v>
      </c>
      <c r="P19" s="11">
        <v>7.4800000000000005E-2</v>
      </c>
      <c r="Q19" s="11">
        <v>6.3500000000000001E-2</v>
      </c>
      <c r="R19" s="7"/>
    </row>
    <row r="20" spans="1:18" x14ac:dyDescent="0.25">
      <c r="A20">
        <v>197507</v>
      </c>
      <c r="B20" s="11">
        <v>-5.33E-2</v>
      </c>
      <c r="C20" s="11">
        <v>-3.85E-2</v>
      </c>
      <c r="D20" s="11">
        <v>-4.3700000000000003E-2</v>
      </c>
      <c r="E20" s="11">
        <v>-3.5400000000000001E-2</v>
      </c>
      <c r="F20" s="11">
        <v>-7.8299999999999995E-2</v>
      </c>
      <c r="G20" s="11">
        <v>-4.5199999999999997E-2</v>
      </c>
      <c r="H20" s="11">
        <v>-0.1075</v>
      </c>
      <c r="I20" s="11">
        <v>-5.74E-2</v>
      </c>
      <c r="J20" s="11">
        <v>-6.6000000000000003E-2</v>
      </c>
      <c r="K20" s="11">
        <v>-3.61E-2</v>
      </c>
      <c r="L20" s="11">
        <v>-8.2400000000000001E-2</v>
      </c>
      <c r="M20" s="11">
        <v>2.7000000000000003E-2</v>
      </c>
      <c r="N20" s="11">
        <v>-4.1700000000000001E-2</v>
      </c>
      <c r="O20" s="11">
        <v>-4.7800000000000002E-2</v>
      </c>
      <c r="P20" s="11">
        <v>-8.2200000000000009E-2</v>
      </c>
      <c r="Q20" s="11">
        <v>-7.3200000000000001E-2</v>
      </c>
      <c r="R20" s="7"/>
    </row>
    <row r="21" spans="1:18" x14ac:dyDescent="0.25">
      <c r="A21">
        <v>197508</v>
      </c>
      <c r="B21" s="11">
        <v>-2.3799999999999998E-2</v>
      </c>
      <c r="C21" s="11">
        <v>-7.2700000000000001E-2</v>
      </c>
      <c r="D21" s="11">
        <v>-5.6999999999999993E-3</v>
      </c>
      <c r="E21" s="11">
        <v>-4.2599999999999999E-2</v>
      </c>
      <c r="F21" s="11">
        <v>-3.5499999999999997E-2</v>
      </c>
      <c r="G21" s="11">
        <v>1.9799999999999998E-2</v>
      </c>
      <c r="H21" s="11">
        <v>-4.1799999999999997E-2</v>
      </c>
      <c r="I21" s="11">
        <v>-1.3899999999999999E-2</v>
      </c>
      <c r="J21" s="11">
        <v>3.7400000000000003E-2</v>
      </c>
      <c r="K21" s="11">
        <v>-1.84E-2</v>
      </c>
      <c r="L21" s="11">
        <v>-2.5399999999999999E-2</v>
      </c>
      <c r="M21" s="11">
        <v>-3.0699999999999998E-2</v>
      </c>
      <c r="N21" s="11">
        <v>-2.7200000000000002E-2</v>
      </c>
      <c r="O21" s="11">
        <v>-1.24E-2</v>
      </c>
      <c r="P21" s="11">
        <v>1.4000000000000002E-3</v>
      </c>
      <c r="Q21" s="11">
        <v>-6.1399999999999996E-2</v>
      </c>
      <c r="R21" s="7"/>
    </row>
    <row r="22" spans="1:18" x14ac:dyDescent="0.25">
      <c r="A22">
        <v>197509</v>
      </c>
      <c r="B22" s="11">
        <v>-3.1800000000000002E-2</v>
      </c>
      <c r="C22" s="11">
        <v>-2.6800000000000001E-2</v>
      </c>
      <c r="D22" s="11">
        <v>-1.0700000000000001E-2</v>
      </c>
      <c r="E22" s="11">
        <v>6.8000000000000005E-3</v>
      </c>
      <c r="F22" s="11">
        <v>-4.1599999999999998E-2</v>
      </c>
      <c r="G22" s="11">
        <v>-8.4900000000000003E-2</v>
      </c>
      <c r="H22" s="11">
        <v>-4.7899999999999998E-2</v>
      </c>
      <c r="I22" s="11">
        <v>-6.54E-2</v>
      </c>
      <c r="J22" s="11">
        <v>-5.2499999999999998E-2</v>
      </c>
      <c r="K22" s="11">
        <v>-4.5400000000000003E-2</v>
      </c>
      <c r="L22" s="11">
        <v>-2.0400000000000001E-2</v>
      </c>
      <c r="M22" s="11">
        <v>-1.1000000000000001E-2</v>
      </c>
      <c r="N22" s="11">
        <v>-3.9699999999999999E-2</v>
      </c>
      <c r="O22" s="11">
        <v>-9.8999999999999991E-3</v>
      </c>
      <c r="P22" s="11">
        <v>-3.4200000000000001E-2</v>
      </c>
      <c r="Q22" s="11">
        <v>-7.51E-2</v>
      </c>
      <c r="R22" s="7"/>
    </row>
    <row r="23" spans="1:18" x14ac:dyDescent="0.25">
      <c r="A23">
        <v>197510</v>
      </c>
      <c r="B23" s="11">
        <v>0.1177</v>
      </c>
      <c r="C23" s="11">
        <v>-5.0099999999999999E-2</v>
      </c>
      <c r="D23" s="11">
        <v>-1.47E-2</v>
      </c>
      <c r="E23" s="11">
        <v>0.10619999999999999</v>
      </c>
      <c r="F23" s="11">
        <v>8.7799999999999989E-2</v>
      </c>
      <c r="G23" s="11">
        <v>6.83E-2</v>
      </c>
      <c r="H23" s="11">
        <v>9.7200000000000009E-2</v>
      </c>
      <c r="I23" s="11">
        <v>4.1599999999999998E-2</v>
      </c>
      <c r="J23" s="11">
        <v>-2.8199999999999999E-2</v>
      </c>
      <c r="K23" s="11">
        <v>1.5800000000000002E-2</v>
      </c>
      <c r="L23" s="11">
        <v>6.8099999999999994E-2</v>
      </c>
      <c r="M23" s="11">
        <v>9.5000000000000001E-2</v>
      </c>
      <c r="N23" s="11">
        <v>3.8300000000000001E-2</v>
      </c>
      <c r="O23" s="11">
        <v>6.5799999999999997E-2</v>
      </c>
      <c r="P23" s="11">
        <v>0.10769999999999999</v>
      </c>
      <c r="Q23" s="11">
        <v>5.0300000000000004E-2</v>
      </c>
      <c r="R23" s="7"/>
    </row>
    <row r="24" spans="1:18" x14ac:dyDescent="0.25">
      <c r="A24">
        <v>197511</v>
      </c>
      <c r="B24" s="11">
        <v>3.2099999999999997E-2</v>
      </c>
      <c r="C24" s="11">
        <v>-1.4499999999999999E-2</v>
      </c>
      <c r="D24" s="11">
        <v>-1.9799999999999998E-2</v>
      </c>
      <c r="E24" s="11">
        <v>6.6799999999999998E-2</v>
      </c>
      <c r="F24" s="11">
        <v>3.2099999999999997E-2</v>
      </c>
      <c r="G24" s="11">
        <v>2.0299999999999999E-2</v>
      </c>
      <c r="H24" s="11">
        <v>5.1299999999999998E-2</v>
      </c>
      <c r="I24" s="11">
        <v>3.2500000000000001E-2</v>
      </c>
      <c r="J24" s="11">
        <v>1.6299999999999999E-2</v>
      </c>
      <c r="K24" s="11">
        <v>4.5000000000000005E-3</v>
      </c>
      <c r="L24" s="11">
        <v>3.7000000000000005E-2</v>
      </c>
      <c r="M24" s="11">
        <v>3.7200000000000004E-2</v>
      </c>
      <c r="N24" s="11">
        <v>3.3599999999999998E-2</v>
      </c>
      <c r="O24" s="11">
        <v>3.15E-2</v>
      </c>
      <c r="P24" s="11">
        <v>5.1200000000000002E-2</v>
      </c>
      <c r="Q24" s="11">
        <v>4.8300000000000003E-2</v>
      </c>
      <c r="R24" s="7"/>
    </row>
    <row r="25" spans="1:18" x14ac:dyDescent="0.25">
      <c r="A25">
        <v>197512</v>
      </c>
      <c r="B25" s="11">
        <v>-1.9699999999999999E-2</v>
      </c>
      <c r="C25" s="11">
        <v>2.3599999999999999E-2</v>
      </c>
      <c r="D25" s="11">
        <v>2.8000000000000004E-3</v>
      </c>
      <c r="E25" s="11">
        <v>-1.0500000000000001E-2</v>
      </c>
      <c r="F25" s="11">
        <v>-2.2000000000000002E-2</v>
      </c>
      <c r="G25" s="11">
        <v>2.0000000000000001E-4</v>
      </c>
      <c r="H25" s="11">
        <v>-5.67E-2</v>
      </c>
      <c r="I25" s="11">
        <v>7.1999999999999998E-3</v>
      </c>
      <c r="J25" s="11">
        <v>2.1299999999999999E-2</v>
      </c>
      <c r="K25" s="11">
        <v>-3.61E-2</v>
      </c>
      <c r="L25" s="11">
        <v>-1.1699999999999999E-2</v>
      </c>
      <c r="M25" s="11">
        <v>1.7100000000000001E-2</v>
      </c>
      <c r="N25" s="11">
        <v>3.0000000000000001E-3</v>
      </c>
      <c r="O25" s="11">
        <v>1.34E-2</v>
      </c>
      <c r="P25" s="11">
        <v>-3.4700000000000002E-2</v>
      </c>
      <c r="Q25" s="11">
        <v>-4.5999999999999999E-3</v>
      </c>
      <c r="R25" s="7"/>
    </row>
    <row r="26" spans="1:18" x14ac:dyDescent="0.25">
      <c r="A26">
        <v>197601</v>
      </c>
      <c r="B26" s="11">
        <v>8.900000000000001E-2</v>
      </c>
      <c r="C26" s="11">
        <v>0.1472</v>
      </c>
      <c r="D26" s="11">
        <v>7.7100000000000002E-2</v>
      </c>
      <c r="E26" s="11">
        <v>0.21429999999999999</v>
      </c>
      <c r="F26" s="11">
        <v>0.14910000000000001</v>
      </c>
      <c r="G26" s="11">
        <v>0.19949999999999998</v>
      </c>
      <c r="H26" s="11">
        <v>7.2000000000000008E-2</v>
      </c>
      <c r="I26" s="11">
        <v>0.17859999999999998</v>
      </c>
      <c r="J26" s="11">
        <v>0.2122</v>
      </c>
      <c r="K26" s="11">
        <v>0.1832</v>
      </c>
      <c r="L26" s="11">
        <v>0.1797</v>
      </c>
      <c r="M26" s="11">
        <v>0.13089999999999999</v>
      </c>
      <c r="N26" s="11">
        <v>0.156</v>
      </c>
      <c r="O26" s="11">
        <v>8.3000000000000004E-2</v>
      </c>
      <c r="P26" s="11">
        <v>7.9299999999999995E-2</v>
      </c>
      <c r="Q26" s="11">
        <v>0.1222</v>
      </c>
      <c r="R26" s="7"/>
    </row>
    <row r="27" spans="1:18" x14ac:dyDescent="0.25">
      <c r="A27">
        <v>197602</v>
      </c>
      <c r="B27" s="11">
        <v>-3.0299999999999997E-2</v>
      </c>
      <c r="C27" s="11">
        <v>2.1499999999999998E-2</v>
      </c>
      <c r="D27" s="11">
        <v>-3.2099999999999997E-2</v>
      </c>
      <c r="E27" s="11">
        <v>4.8399999999999999E-2</v>
      </c>
      <c r="F27" s="11">
        <v>-3.8E-3</v>
      </c>
      <c r="G27" s="11">
        <v>2.5099999999999997E-2</v>
      </c>
      <c r="H27" s="11">
        <v>-5.8700000000000002E-2</v>
      </c>
      <c r="I27" s="11">
        <v>6.0400000000000002E-2</v>
      </c>
      <c r="J27" s="11">
        <v>5.2000000000000005E-2</v>
      </c>
      <c r="K27" s="11">
        <v>3.61E-2</v>
      </c>
      <c r="L27" s="11">
        <v>0.02</v>
      </c>
      <c r="M27" s="11">
        <v>5.5300000000000002E-2</v>
      </c>
      <c r="N27" s="11">
        <v>5.9800000000000006E-2</v>
      </c>
      <c r="O27" s="11">
        <v>-3.5200000000000002E-2</v>
      </c>
      <c r="P27" s="11">
        <v>4.2800000000000005E-2</v>
      </c>
      <c r="Q27" s="11">
        <v>1.9E-2</v>
      </c>
      <c r="R27" s="7"/>
    </row>
    <row r="28" spans="1:18" x14ac:dyDescent="0.25">
      <c r="A28">
        <v>197603</v>
      </c>
      <c r="B28" s="11">
        <v>6.5000000000000006E-3</v>
      </c>
      <c r="C28" s="11">
        <v>4.3899999999999995E-2</v>
      </c>
      <c r="D28" s="11">
        <v>7.5499999999999998E-2</v>
      </c>
      <c r="E28" s="11">
        <v>3.0800000000000001E-2</v>
      </c>
      <c r="F28" s="11">
        <v>1.8600000000000002E-2</v>
      </c>
      <c r="G28" s="11">
        <v>-3.6000000000000004E-2</v>
      </c>
      <c r="H28" s="11">
        <v>5.8299999999999998E-2</v>
      </c>
      <c r="I28" s="11">
        <v>2.81E-2</v>
      </c>
      <c r="J28" s="11">
        <v>-4.0000000000000002E-4</v>
      </c>
      <c r="K28" s="11">
        <v>4.0000000000000001E-3</v>
      </c>
      <c r="L28" s="11">
        <v>2.1600000000000001E-2</v>
      </c>
      <c r="M28" s="11">
        <v>5.4800000000000001E-2</v>
      </c>
      <c r="N28" s="11">
        <v>9.1999999999999998E-3</v>
      </c>
      <c r="O28" s="11">
        <v>1.44E-2</v>
      </c>
      <c r="P28" s="11">
        <v>3.9199999999999999E-2</v>
      </c>
      <c r="Q28" s="11">
        <v>3.2300000000000002E-2</v>
      </c>
      <c r="R28" s="7"/>
    </row>
    <row r="29" spans="1:18" x14ac:dyDescent="0.25">
      <c r="A29">
        <v>197604</v>
      </c>
      <c r="B29" s="11">
        <v>-1.29E-2</v>
      </c>
      <c r="C29" s="11">
        <v>2.7999999999999997E-2</v>
      </c>
      <c r="D29" s="11">
        <v>1.8000000000000002E-2</v>
      </c>
      <c r="E29" s="11">
        <v>-3.0099999999999998E-2</v>
      </c>
      <c r="F29" s="11">
        <v>-4.9200000000000001E-2</v>
      </c>
      <c r="G29" s="11">
        <v>1E-3</v>
      </c>
      <c r="H29" s="11">
        <v>-3.5900000000000001E-2</v>
      </c>
      <c r="I29" s="11">
        <v>0</v>
      </c>
      <c r="J29" s="11">
        <v>1.3600000000000001E-2</v>
      </c>
      <c r="K29" s="11">
        <v>-1.09E-2</v>
      </c>
      <c r="L29" s="11">
        <v>-2.29E-2</v>
      </c>
      <c r="M29" s="11">
        <v>1.83E-2</v>
      </c>
      <c r="N29" s="11">
        <v>1.26E-2</v>
      </c>
      <c r="O29" s="11">
        <v>6.3E-3</v>
      </c>
      <c r="P29" s="11">
        <v>-5.1200000000000002E-2</v>
      </c>
      <c r="Q29" s="11">
        <v>-2.6200000000000001E-2</v>
      </c>
      <c r="R29" s="7"/>
    </row>
    <row r="30" spans="1:18" x14ac:dyDescent="0.25">
      <c r="A30">
        <v>197605</v>
      </c>
      <c r="B30" s="11">
        <v>-9.5999999999999992E-3</v>
      </c>
      <c r="C30" s="11">
        <v>2.5699999999999997E-2</v>
      </c>
      <c r="D30" s="11">
        <v>6.2300000000000001E-2</v>
      </c>
      <c r="E30" s="11">
        <v>-7.1500000000000008E-2</v>
      </c>
      <c r="F30" s="11">
        <v>-3.1600000000000003E-2</v>
      </c>
      <c r="G30" s="11">
        <v>-2.7000000000000003E-2</v>
      </c>
      <c r="H30" s="11">
        <v>-2.3700000000000002E-2</v>
      </c>
      <c r="I30" s="11">
        <v>-3.9800000000000002E-2</v>
      </c>
      <c r="J30" s="11">
        <v>4.0999999999999995E-3</v>
      </c>
      <c r="K30" s="11">
        <v>1.2199999999999999E-2</v>
      </c>
      <c r="L30" s="11">
        <v>8.0000000000000002E-3</v>
      </c>
      <c r="M30" s="11">
        <v>-2.6800000000000001E-2</v>
      </c>
      <c r="N30" s="11">
        <v>1.83E-2</v>
      </c>
      <c r="O30" s="11">
        <v>-1.46E-2</v>
      </c>
      <c r="P30" s="11">
        <v>-6.6500000000000004E-2</v>
      </c>
      <c r="Q30" s="11">
        <v>-2.1400000000000002E-2</v>
      </c>
      <c r="R30" s="7"/>
    </row>
    <row r="31" spans="1:18" x14ac:dyDescent="0.25">
      <c r="A31">
        <v>197606</v>
      </c>
      <c r="B31" s="11">
        <v>5.4600000000000003E-2</v>
      </c>
      <c r="C31" s="11">
        <v>4.6399999999999997E-2</v>
      </c>
      <c r="D31" s="11">
        <v>4.9500000000000002E-2</v>
      </c>
      <c r="E31" s="11">
        <v>9.3999999999999986E-3</v>
      </c>
      <c r="F31" s="11">
        <v>5.2199999999999996E-2</v>
      </c>
      <c r="G31" s="11">
        <v>-5.3E-3</v>
      </c>
      <c r="H31" s="11">
        <v>4.6100000000000002E-2</v>
      </c>
      <c r="I31" s="11">
        <v>3.8199999999999998E-2</v>
      </c>
      <c r="J31" s="11">
        <v>4.7100000000000003E-2</v>
      </c>
      <c r="K31" s="11">
        <v>8.8900000000000007E-2</v>
      </c>
      <c r="L31" s="11">
        <v>7.6600000000000001E-2</v>
      </c>
      <c r="M31" s="11">
        <v>2.2599999999999999E-2</v>
      </c>
      <c r="N31" s="11">
        <v>7.0199999999999999E-2</v>
      </c>
      <c r="O31" s="11">
        <v>4.2500000000000003E-2</v>
      </c>
      <c r="P31" s="11">
        <v>1.52E-2</v>
      </c>
      <c r="Q31" s="11">
        <v>6.4399999999999999E-2</v>
      </c>
      <c r="R31" s="7"/>
    </row>
    <row r="32" spans="1:18" x14ac:dyDescent="0.25">
      <c r="A32">
        <v>197607</v>
      </c>
      <c r="B32" s="11">
        <v>1.77E-2</v>
      </c>
      <c r="C32" s="11">
        <v>-3.7999999999999999E-2</v>
      </c>
      <c r="D32" s="11">
        <v>-3.0999999999999999E-3</v>
      </c>
      <c r="E32" s="11">
        <v>-1.6299999999999999E-2</v>
      </c>
      <c r="F32" s="11">
        <v>-3.1699999999999999E-2</v>
      </c>
      <c r="G32" s="11">
        <v>-2.2499999999999999E-2</v>
      </c>
      <c r="H32" s="11">
        <v>-1.1000000000000001E-3</v>
      </c>
      <c r="I32" s="11">
        <v>-2.0499999999999997E-2</v>
      </c>
      <c r="J32" s="11">
        <v>-2.46E-2</v>
      </c>
      <c r="K32" s="11">
        <v>-2.1000000000000001E-2</v>
      </c>
      <c r="L32" s="11">
        <v>-2.3900000000000001E-2</v>
      </c>
      <c r="M32" s="11">
        <v>-3.4000000000000002E-3</v>
      </c>
      <c r="N32" s="11">
        <v>-1.26E-2</v>
      </c>
      <c r="O32" s="11">
        <v>2.8199999999999999E-2</v>
      </c>
      <c r="P32" s="11">
        <v>-2.46E-2</v>
      </c>
      <c r="Q32" s="11">
        <v>1.1599999999999999E-2</v>
      </c>
      <c r="R32" s="7"/>
    </row>
    <row r="33" spans="1:18" x14ac:dyDescent="0.25">
      <c r="A33">
        <v>197608</v>
      </c>
      <c r="B33" s="11">
        <v>-4.5000000000000005E-3</v>
      </c>
      <c r="C33" s="11">
        <v>-3.7900000000000003E-2</v>
      </c>
      <c r="D33" s="11">
        <v>-6.0999999999999995E-3</v>
      </c>
      <c r="E33" s="11">
        <v>-2.8799999999999999E-2</v>
      </c>
      <c r="F33" s="11">
        <v>-1.1699999999999999E-2</v>
      </c>
      <c r="G33" s="11">
        <v>-3.3500000000000002E-2</v>
      </c>
      <c r="H33" s="11">
        <v>1.8200000000000001E-2</v>
      </c>
      <c r="I33" s="11">
        <v>-1.1200000000000002E-2</v>
      </c>
      <c r="J33" s="11">
        <v>-3.61E-2</v>
      </c>
      <c r="K33" s="11">
        <v>-1.6299999999999999E-2</v>
      </c>
      <c r="L33" s="11">
        <v>-1.5600000000000001E-2</v>
      </c>
      <c r="M33" s="11">
        <v>-5.4000000000000003E-3</v>
      </c>
      <c r="N33" s="11">
        <v>-2.4E-2</v>
      </c>
      <c r="O33" s="11">
        <v>2.9600000000000001E-2</v>
      </c>
      <c r="P33" s="11">
        <v>3.7499999999999999E-2</v>
      </c>
      <c r="Q33" s="11">
        <v>-1.5E-3</v>
      </c>
      <c r="R33" s="7"/>
    </row>
    <row r="34" spans="1:18" x14ac:dyDescent="0.25">
      <c r="A34">
        <v>197609</v>
      </c>
      <c r="B34" s="11">
        <v>1.6000000000000001E-3</v>
      </c>
      <c r="C34" s="11">
        <v>2.5699999999999997E-2</v>
      </c>
      <c r="D34" s="11">
        <v>6.0299999999999999E-2</v>
      </c>
      <c r="E34" s="11">
        <v>8.8000000000000005E-3</v>
      </c>
      <c r="F34" s="11">
        <v>-7.4000000000000003E-3</v>
      </c>
      <c r="G34" s="11">
        <v>3.2000000000000002E-3</v>
      </c>
      <c r="H34" s="11">
        <v>3.2300000000000002E-2</v>
      </c>
      <c r="I34" s="11">
        <v>2.8799999999999999E-2</v>
      </c>
      <c r="J34" s="11">
        <v>1.66E-2</v>
      </c>
      <c r="K34" s="11">
        <v>3.1200000000000002E-2</v>
      </c>
      <c r="L34" s="11">
        <v>2.3099999999999999E-2</v>
      </c>
      <c r="M34" s="11">
        <v>5.9200000000000003E-2</v>
      </c>
      <c r="N34" s="11">
        <v>1.1399999999999999E-2</v>
      </c>
      <c r="O34" s="11">
        <v>4.0800000000000003E-2</v>
      </c>
      <c r="P34" s="11">
        <v>3.7000000000000002E-3</v>
      </c>
      <c r="Q34" s="11">
        <v>5.1999999999999998E-3</v>
      </c>
      <c r="R34" s="7"/>
    </row>
    <row r="35" spans="1:18" x14ac:dyDescent="0.25">
      <c r="A35">
        <v>197610</v>
      </c>
      <c r="B35" s="11">
        <v>-2.2799999999999997E-2</v>
      </c>
      <c r="C35" s="11">
        <v>-2.3900000000000001E-2</v>
      </c>
      <c r="D35" s="11">
        <v>-2.35E-2</v>
      </c>
      <c r="E35" s="11">
        <v>-1.04E-2</v>
      </c>
      <c r="F35" s="11">
        <v>-2.87E-2</v>
      </c>
      <c r="G35" s="11">
        <v>-2.41E-2</v>
      </c>
      <c r="H35" s="11">
        <v>-2.6600000000000002E-2</v>
      </c>
      <c r="I35" s="11">
        <v>1.9E-3</v>
      </c>
      <c r="J35" s="11">
        <v>-5.9400000000000001E-2</v>
      </c>
      <c r="K35" s="11">
        <v>-4.2199999999999994E-2</v>
      </c>
      <c r="L35" s="11">
        <v>-4.1299999999999996E-2</v>
      </c>
      <c r="M35" s="11">
        <v>-7.4000000000000003E-3</v>
      </c>
      <c r="N35" s="11">
        <v>-4.4299999999999999E-2</v>
      </c>
      <c r="O35" s="11">
        <v>-8.1000000000000013E-3</v>
      </c>
      <c r="P35" s="11">
        <v>-5.1999999999999998E-3</v>
      </c>
      <c r="Q35" s="11">
        <v>6.4000000000000003E-3</v>
      </c>
      <c r="R35" s="7"/>
    </row>
    <row r="36" spans="1:18" x14ac:dyDescent="0.25">
      <c r="A36">
        <v>197611</v>
      </c>
      <c r="B36" s="11">
        <v>3.7000000000000002E-3</v>
      </c>
      <c r="C36" s="11">
        <v>9.5999999999999992E-3</v>
      </c>
      <c r="D36" s="11">
        <v>1.1200000000000002E-2</v>
      </c>
      <c r="E36" s="11">
        <v>6.9099999999999995E-2</v>
      </c>
      <c r="F36" s="11">
        <v>-1.4499999999999999E-2</v>
      </c>
      <c r="G36" s="11">
        <v>-5.1299999999999998E-2</v>
      </c>
      <c r="H36" s="11">
        <v>-6.2300000000000001E-2</v>
      </c>
      <c r="I36" s="11">
        <v>3.56E-2</v>
      </c>
      <c r="J36" s="11">
        <v>-1.4000000000000002E-3</v>
      </c>
      <c r="K36" s="11">
        <v>4.8999999999999998E-3</v>
      </c>
      <c r="L36" s="11">
        <v>1.3600000000000001E-2</v>
      </c>
      <c r="M36" s="11">
        <v>-2.0999999999999999E-3</v>
      </c>
      <c r="N36" s="11">
        <v>4.1900000000000007E-2</v>
      </c>
      <c r="O36" s="11">
        <v>3.1400000000000004E-2</v>
      </c>
      <c r="P36" s="11">
        <v>5.0599999999999999E-2</v>
      </c>
      <c r="Q36" s="11">
        <v>1.7100000000000001E-2</v>
      </c>
      <c r="R36" s="7"/>
    </row>
    <row r="37" spans="1:18" x14ac:dyDescent="0.25">
      <c r="A37">
        <v>197612</v>
      </c>
      <c r="B37" s="11">
        <v>4.6100000000000002E-2</v>
      </c>
      <c r="C37" s="11">
        <v>5.96E-2</v>
      </c>
      <c r="D37" s="11">
        <v>6.25E-2</v>
      </c>
      <c r="E37" s="11">
        <v>6.3899999999999998E-2</v>
      </c>
      <c r="F37" s="11">
        <v>4.7300000000000002E-2</v>
      </c>
      <c r="G37" s="11">
        <v>0.1018</v>
      </c>
      <c r="H37" s="11">
        <v>5.28E-2</v>
      </c>
      <c r="I37" s="11">
        <v>8.1199999999999994E-2</v>
      </c>
      <c r="J37" s="11">
        <v>7.5999999999999998E-2</v>
      </c>
      <c r="K37" s="11">
        <v>7.4700000000000003E-2</v>
      </c>
      <c r="L37" s="11">
        <v>4.1200000000000001E-2</v>
      </c>
      <c r="M37" s="11">
        <v>0.1065</v>
      </c>
      <c r="N37" s="11">
        <v>5.3899999999999997E-2</v>
      </c>
      <c r="O37" s="11">
        <v>6.4899999999999999E-2</v>
      </c>
      <c r="P37" s="11">
        <v>1.54E-2</v>
      </c>
      <c r="Q37" s="11">
        <v>8.929999999999999E-2</v>
      </c>
      <c r="R37" s="7"/>
    </row>
    <row r="38" spans="1:18" x14ac:dyDescent="0.25">
      <c r="A38">
        <v>197701</v>
      </c>
      <c r="B38" s="11">
        <v>-5.0199999999999995E-2</v>
      </c>
      <c r="C38" s="11">
        <v>-1.5700000000000002E-2</v>
      </c>
      <c r="D38" s="11">
        <v>-1.1000000000000001E-3</v>
      </c>
      <c r="E38" s="11">
        <v>-6.5000000000000006E-3</v>
      </c>
      <c r="F38" s="11">
        <v>-7.980000000000001E-2</v>
      </c>
      <c r="G38" s="11">
        <v>-5.7300000000000004E-2</v>
      </c>
      <c r="H38" s="11">
        <v>-8.0700000000000008E-2</v>
      </c>
      <c r="I38" s="11">
        <v>-4.8300000000000003E-2</v>
      </c>
      <c r="J38" s="11">
        <v>-3.7999999999999999E-2</v>
      </c>
      <c r="K38" s="11">
        <v>6.7000000000000002E-3</v>
      </c>
      <c r="L38" s="11">
        <v>-4.1599999999999998E-2</v>
      </c>
      <c r="M38" s="11">
        <v>-3.4500000000000003E-2</v>
      </c>
      <c r="N38" s="11">
        <v>-2.6099999999999998E-2</v>
      </c>
      <c r="O38" s="11">
        <v>8.3999999999999995E-3</v>
      </c>
      <c r="P38" s="11">
        <v>-8.1099999999999992E-2</v>
      </c>
      <c r="Q38" s="11">
        <v>-4.5999999999999999E-2</v>
      </c>
      <c r="R38" s="7"/>
    </row>
    <row r="39" spans="1:18" x14ac:dyDescent="0.25">
      <c r="A39">
        <v>197702</v>
      </c>
      <c r="B39" s="11">
        <v>-6.5000000000000006E-3</v>
      </c>
      <c r="C39" s="11">
        <v>-3.3E-3</v>
      </c>
      <c r="D39" s="11">
        <v>-3.0499999999999999E-2</v>
      </c>
      <c r="E39" s="11">
        <v>-4.5700000000000005E-2</v>
      </c>
      <c r="F39" s="11">
        <v>-2.58E-2</v>
      </c>
      <c r="G39" s="11">
        <v>-7.6E-3</v>
      </c>
      <c r="H39" s="11">
        <v>-3.5999999999999999E-3</v>
      </c>
      <c r="I39" s="11">
        <v>-1.6500000000000001E-2</v>
      </c>
      <c r="J39" s="11">
        <v>-5.6000000000000008E-3</v>
      </c>
      <c r="K39" s="11">
        <v>-2.8000000000000004E-3</v>
      </c>
      <c r="L39" s="11">
        <v>-2.5000000000000001E-3</v>
      </c>
      <c r="M39" s="11">
        <v>-3.6499999999999998E-2</v>
      </c>
      <c r="N39" s="11">
        <v>-2.2200000000000001E-2</v>
      </c>
      <c r="O39" s="11">
        <v>-3.4000000000000002E-2</v>
      </c>
      <c r="P39" s="11">
        <v>-1.6500000000000001E-2</v>
      </c>
      <c r="Q39" s="11">
        <v>-1.6299999999999999E-2</v>
      </c>
      <c r="R39" s="7"/>
    </row>
    <row r="40" spans="1:18" x14ac:dyDescent="0.25">
      <c r="A40">
        <v>197703</v>
      </c>
      <c r="B40" s="11">
        <v>-1.1899999999999999E-2</v>
      </c>
      <c r="C40" s="11">
        <v>2.4199999999999999E-2</v>
      </c>
      <c r="D40" s="11">
        <v>-1.9599999999999999E-2</v>
      </c>
      <c r="E40" s="11">
        <v>-9.7999999999999997E-3</v>
      </c>
      <c r="F40" s="11">
        <v>-3.8699999999999998E-2</v>
      </c>
      <c r="G40" s="11">
        <v>-4.0999999999999995E-3</v>
      </c>
      <c r="H40" s="11">
        <v>-2.2400000000000003E-2</v>
      </c>
      <c r="I40" s="11">
        <v>5.9999999999999995E-4</v>
      </c>
      <c r="J40" s="11">
        <v>6.0000000000000001E-3</v>
      </c>
      <c r="K40" s="11">
        <v>1.8700000000000001E-2</v>
      </c>
      <c r="L40" s="11">
        <v>1.03E-2</v>
      </c>
      <c r="M40" s="11">
        <v>-0.05</v>
      </c>
      <c r="N40" s="11">
        <v>-1.1999999999999999E-3</v>
      </c>
      <c r="O40" s="11">
        <v>1.9E-3</v>
      </c>
      <c r="P40" s="11">
        <v>-3.4300000000000004E-2</v>
      </c>
      <c r="Q40" s="11">
        <v>-5.3E-3</v>
      </c>
      <c r="R40" s="7"/>
    </row>
    <row r="41" spans="1:18" x14ac:dyDescent="0.25">
      <c r="A41">
        <v>197704</v>
      </c>
      <c r="B41" s="11">
        <v>-2E-3</v>
      </c>
      <c r="C41" s="11">
        <v>-1.9E-2</v>
      </c>
      <c r="D41" s="11">
        <v>2.76E-2</v>
      </c>
      <c r="E41" s="11">
        <v>2.3099999999999999E-2</v>
      </c>
      <c r="F41" s="11">
        <v>-1.0500000000000001E-2</v>
      </c>
      <c r="G41" s="11">
        <v>-5.4000000000000003E-3</v>
      </c>
      <c r="H41" s="11">
        <v>-2.9399999999999999E-2</v>
      </c>
      <c r="I41" s="11">
        <v>2.3099999999999999E-2</v>
      </c>
      <c r="J41" s="11">
        <v>9.300000000000001E-3</v>
      </c>
      <c r="K41" s="11">
        <v>5.1100000000000007E-2</v>
      </c>
      <c r="L41" s="11">
        <v>-1.9400000000000001E-2</v>
      </c>
      <c r="M41" s="11">
        <v>2.3900000000000001E-2</v>
      </c>
      <c r="N41" s="11">
        <v>4.3099999999999999E-2</v>
      </c>
      <c r="O41" s="11">
        <v>1.9400000000000001E-2</v>
      </c>
      <c r="P41" s="11">
        <v>-3.6900000000000002E-2</v>
      </c>
      <c r="Q41" s="11">
        <v>2.3300000000000001E-2</v>
      </c>
      <c r="R41" s="7"/>
    </row>
    <row r="42" spans="1:18" x14ac:dyDescent="0.25">
      <c r="A42">
        <v>197705</v>
      </c>
      <c r="B42" s="11">
        <v>-8.8000000000000005E-3</v>
      </c>
      <c r="C42" s="11">
        <v>-7.3899999999999993E-2</v>
      </c>
      <c r="D42" s="11">
        <v>-2.2000000000000001E-3</v>
      </c>
      <c r="E42" s="11">
        <v>-4.5599999999999995E-2</v>
      </c>
      <c r="F42" s="11">
        <v>-3.7200000000000004E-2</v>
      </c>
      <c r="G42" s="11">
        <v>-3.6799999999999999E-2</v>
      </c>
      <c r="H42" s="11">
        <v>-1.7600000000000001E-2</v>
      </c>
      <c r="I42" s="11">
        <v>-2.9300000000000003E-2</v>
      </c>
      <c r="J42" s="11">
        <v>-5.7999999999999996E-2</v>
      </c>
      <c r="K42" s="11">
        <v>3.9000000000000003E-3</v>
      </c>
      <c r="L42" s="11">
        <v>-1.5100000000000001E-2</v>
      </c>
      <c r="M42" s="11">
        <v>1E-4</v>
      </c>
      <c r="N42" s="11">
        <v>1.41E-2</v>
      </c>
      <c r="O42" s="11">
        <v>1.6799999999999999E-2</v>
      </c>
      <c r="P42" s="11">
        <v>-3.32E-2</v>
      </c>
      <c r="Q42" s="11">
        <v>-5.8999999999999999E-3</v>
      </c>
      <c r="R42" s="7"/>
    </row>
    <row r="43" spans="1:18" x14ac:dyDescent="0.25">
      <c r="A43">
        <v>197706</v>
      </c>
      <c r="B43" s="11">
        <v>4.07E-2</v>
      </c>
      <c r="C43" s="11">
        <v>1.06E-2</v>
      </c>
      <c r="D43" s="11">
        <v>5.6799999999999996E-2</v>
      </c>
      <c r="E43" s="11">
        <v>6.0700000000000004E-2</v>
      </c>
      <c r="F43" s="11">
        <v>5.0499999999999996E-2</v>
      </c>
      <c r="G43" s="11">
        <v>0</v>
      </c>
      <c r="H43" s="11">
        <v>7.6100000000000001E-2</v>
      </c>
      <c r="I43" s="11">
        <v>4.2800000000000005E-2</v>
      </c>
      <c r="J43" s="11">
        <v>-2.9999999999999997E-4</v>
      </c>
      <c r="K43" s="11">
        <v>4.1500000000000002E-2</v>
      </c>
      <c r="L43" s="11">
        <v>6.3899999999999998E-2</v>
      </c>
      <c r="M43" s="11">
        <v>4.2599999999999999E-2</v>
      </c>
      <c r="N43" s="11">
        <v>4.7899999999999998E-2</v>
      </c>
      <c r="O43" s="11">
        <v>5.7000000000000002E-2</v>
      </c>
      <c r="P43" s="11">
        <v>6.54E-2</v>
      </c>
      <c r="Q43" s="11">
        <v>6.0100000000000001E-2</v>
      </c>
      <c r="R43" s="7"/>
    </row>
    <row r="44" spans="1:18" x14ac:dyDescent="0.25">
      <c r="A44">
        <v>197707</v>
      </c>
      <c r="B44" s="11">
        <v>1.8700000000000001E-2</v>
      </c>
      <c r="C44" s="11">
        <v>-5.9299999999999999E-2</v>
      </c>
      <c r="D44" s="11">
        <v>-0.02</v>
      </c>
      <c r="E44" s="11">
        <v>-8.8999999999999999E-3</v>
      </c>
      <c r="F44" s="11">
        <v>-2.2200000000000001E-2</v>
      </c>
      <c r="G44" s="11">
        <v>-3.2599999999999997E-2</v>
      </c>
      <c r="H44" s="11">
        <v>-7.6E-3</v>
      </c>
      <c r="I44" s="11">
        <v>-3.32E-2</v>
      </c>
      <c r="J44" s="11">
        <v>-7.4099999999999999E-2</v>
      </c>
      <c r="K44" s="11">
        <v>-2.4199999999999999E-2</v>
      </c>
      <c r="L44" s="11">
        <v>-1.6200000000000003E-2</v>
      </c>
      <c r="M44" s="11">
        <v>-2.53E-2</v>
      </c>
      <c r="N44" s="11">
        <v>-2.12E-2</v>
      </c>
      <c r="O44" s="11">
        <v>8.6999999999999994E-3</v>
      </c>
      <c r="P44" s="11">
        <v>2.2000000000000001E-3</v>
      </c>
      <c r="Q44" s="11">
        <v>4.4000000000000003E-3</v>
      </c>
      <c r="R44" s="7"/>
    </row>
    <row r="45" spans="1:18" x14ac:dyDescent="0.25">
      <c r="A45">
        <v>197708</v>
      </c>
      <c r="B45" s="11">
        <v>-5.0000000000000001E-4</v>
      </c>
      <c r="C45" s="11">
        <v>-1.4499999999999999E-2</v>
      </c>
      <c r="D45" s="11">
        <v>-5.8099999999999999E-2</v>
      </c>
      <c r="E45" s="11">
        <v>-3.3E-3</v>
      </c>
      <c r="F45" s="11">
        <v>1.3300000000000001E-2</v>
      </c>
      <c r="G45" s="11">
        <v>-3.04E-2</v>
      </c>
      <c r="H45" s="11">
        <v>3.5799999999999998E-2</v>
      </c>
      <c r="I45" s="11">
        <v>-1.9299999999999998E-2</v>
      </c>
      <c r="J45" s="11">
        <v>-5.2199999999999996E-2</v>
      </c>
      <c r="K45" s="11">
        <v>9.3999999999999986E-3</v>
      </c>
      <c r="L45" s="11">
        <v>2.0000000000000001E-4</v>
      </c>
      <c r="M45" s="11">
        <v>-4.3E-3</v>
      </c>
      <c r="N45" s="11">
        <v>-3.5099999999999999E-2</v>
      </c>
      <c r="O45" s="11">
        <v>-3.2300000000000002E-2</v>
      </c>
      <c r="P45" s="11">
        <v>5.3499999999999999E-2</v>
      </c>
      <c r="Q45" s="11">
        <v>-1.2199999999999999E-2</v>
      </c>
      <c r="R45" s="7"/>
    </row>
    <row r="46" spans="1:18" x14ac:dyDescent="0.25">
      <c r="A46">
        <v>197709</v>
      </c>
      <c r="B46" s="11">
        <v>6.4000000000000003E-3</v>
      </c>
      <c r="C46" s="11">
        <v>-1.3600000000000001E-2</v>
      </c>
      <c r="D46" s="11">
        <v>6.5000000000000006E-3</v>
      </c>
      <c r="E46" s="11">
        <v>1.6399999999999998E-2</v>
      </c>
      <c r="F46" s="11">
        <v>-9.3999999999999986E-3</v>
      </c>
      <c r="G46" s="11">
        <v>-2.5000000000000001E-3</v>
      </c>
      <c r="H46" s="11">
        <v>-1.21E-2</v>
      </c>
      <c r="I46" s="11">
        <v>-1.21E-2</v>
      </c>
      <c r="J46" s="11">
        <v>-5.7500000000000002E-2</v>
      </c>
      <c r="K46" s="11">
        <v>1.4000000000000002E-3</v>
      </c>
      <c r="L46" s="11">
        <v>-1.1699999999999999E-2</v>
      </c>
      <c r="M46" s="11">
        <v>3.7599999999999995E-2</v>
      </c>
      <c r="N46" s="11">
        <v>-2.1299999999999999E-2</v>
      </c>
      <c r="O46" s="11">
        <v>2.0099999999999996E-2</v>
      </c>
      <c r="P46" s="11">
        <v>-7.8000000000000005E-3</v>
      </c>
      <c r="Q46" s="11">
        <v>-1E-4</v>
      </c>
      <c r="R46" s="7"/>
    </row>
    <row r="47" spans="1:18" x14ac:dyDescent="0.25">
      <c r="A47">
        <v>197710</v>
      </c>
      <c r="B47" s="11">
        <v>-4.4999999999999998E-2</v>
      </c>
      <c r="C47" s="11">
        <v>-5.62E-2</v>
      </c>
      <c r="D47" s="11">
        <v>-3.6600000000000001E-2</v>
      </c>
      <c r="E47" s="11">
        <v>-2.58E-2</v>
      </c>
      <c r="F47" s="11">
        <v>-7.5399999999999995E-2</v>
      </c>
      <c r="G47" s="11">
        <v>-3.1099999999999999E-2</v>
      </c>
      <c r="H47" s="11">
        <v>-3.1899999999999998E-2</v>
      </c>
      <c r="I47" s="11">
        <v>-2.1400000000000002E-2</v>
      </c>
      <c r="J47" s="11">
        <v>-2.9999999999999997E-4</v>
      </c>
      <c r="K47" s="11">
        <v>-3.3700000000000001E-2</v>
      </c>
      <c r="L47" s="11">
        <v>-3.6000000000000004E-2</v>
      </c>
      <c r="M47" s="11">
        <v>-4.6100000000000002E-2</v>
      </c>
      <c r="N47" s="11">
        <v>-3.85E-2</v>
      </c>
      <c r="O47" s="11">
        <v>-3.1400000000000004E-2</v>
      </c>
      <c r="P47" s="11">
        <v>-3.1600000000000003E-2</v>
      </c>
      <c r="Q47" s="11">
        <v>-4.8499999999999995E-2</v>
      </c>
      <c r="R47" s="7"/>
    </row>
    <row r="48" spans="1:18" x14ac:dyDescent="0.25">
      <c r="A48">
        <v>197711</v>
      </c>
      <c r="B48" s="11">
        <v>3.6200000000000003E-2</v>
      </c>
      <c r="C48" s="11">
        <v>3.78E-2</v>
      </c>
      <c r="D48" s="11">
        <v>3.49E-2</v>
      </c>
      <c r="E48" s="11">
        <v>8.1099999999999992E-2</v>
      </c>
      <c r="F48" s="11">
        <v>1.7100000000000001E-2</v>
      </c>
      <c r="G48" s="11">
        <v>2.8399999999999998E-2</v>
      </c>
      <c r="H48" s="11">
        <v>5.4000000000000006E-2</v>
      </c>
      <c r="I48" s="11">
        <v>7.690000000000001E-2</v>
      </c>
      <c r="J48" s="11">
        <v>1.49E-2</v>
      </c>
      <c r="K48" s="11">
        <v>4.36E-2</v>
      </c>
      <c r="L48" s="11">
        <v>5.5E-2</v>
      </c>
      <c r="M48" s="11">
        <v>1.8700000000000001E-2</v>
      </c>
      <c r="N48" s="11">
        <v>7.3399999999999993E-2</v>
      </c>
      <c r="O48" s="11">
        <v>4.2800000000000005E-2</v>
      </c>
      <c r="P48" s="11">
        <v>5.4100000000000002E-2</v>
      </c>
      <c r="Q48" s="11">
        <v>5.8600000000000006E-2</v>
      </c>
      <c r="R48" s="7"/>
    </row>
    <row r="49" spans="1:18" x14ac:dyDescent="0.25">
      <c r="A49">
        <v>197712</v>
      </c>
      <c r="B49" s="11">
        <v>-2.0999999999999999E-3</v>
      </c>
      <c r="C49" s="11">
        <v>9.8999999999999991E-3</v>
      </c>
      <c r="D49" s="11">
        <v>1.9099999999999999E-2</v>
      </c>
      <c r="E49" s="11">
        <v>1E-4</v>
      </c>
      <c r="F49" s="11">
        <v>-4.8999999999999998E-3</v>
      </c>
      <c r="G49" s="11">
        <v>1.37E-2</v>
      </c>
      <c r="H49" s="11">
        <v>-3.9000000000000003E-3</v>
      </c>
      <c r="I49" s="11">
        <v>4.0000000000000001E-3</v>
      </c>
      <c r="J49" s="11">
        <v>4.41E-2</v>
      </c>
      <c r="K49" s="11">
        <v>4.0999999999999995E-3</v>
      </c>
      <c r="L49" s="11">
        <v>2.3300000000000001E-2</v>
      </c>
      <c r="M49" s="11">
        <v>-9.1000000000000004E-3</v>
      </c>
      <c r="N49" s="11">
        <v>1.2E-2</v>
      </c>
      <c r="O49" s="11">
        <v>-3.3E-3</v>
      </c>
      <c r="P49" s="11">
        <v>-2.0400000000000001E-2</v>
      </c>
      <c r="Q49" s="11">
        <v>-1E-3</v>
      </c>
      <c r="R49" s="7"/>
    </row>
    <row r="50" spans="1:18" x14ac:dyDescent="0.25">
      <c r="A50">
        <v>197801</v>
      </c>
      <c r="B50" s="11">
        <v>-4.7699999999999992E-2</v>
      </c>
      <c r="C50" s="11">
        <v>-5.0900000000000001E-2</v>
      </c>
      <c r="D50" s="11">
        <v>-6.9900000000000004E-2</v>
      </c>
      <c r="E50" s="11">
        <v>-3.95E-2</v>
      </c>
      <c r="F50" s="11">
        <v>-7.1399999999999991E-2</v>
      </c>
      <c r="G50" s="11">
        <v>-6.3899999999999998E-2</v>
      </c>
      <c r="H50" s="11">
        <v>-3.49E-2</v>
      </c>
      <c r="I50" s="11">
        <v>-6.2699999999999992E-2</v>
      </c>
      <c r="J50" s="11">
        <v>-4.5599999999999995E-2</v>
      </c>
      <c r="K50" s="11">
        <v>-3.7200000000000004E-2</v>
      </c>
      <c r="L50" s="11">
        <v>-4.9100000000000005E-2</v>
      </c>
      <c r="M50" s="11">
        <v>-6.7500000000000004E-2</v>
      </c>
      <c r="N50" s="11">
        <v>-3.3399999999999999E-2</v>
      </c>
      <c r="O50" s="11">
        <v>-4.53E-2</v>
      </c>
      <c r="P50" s="11">
        <v>-7.17E-2</v>
      </c>
      <c r="Q50" s="11">
        <v>-6.0199999999999997E-2</v>
      </c>
      <c r="R50" s="7"/>
    </row>
    <row r="51" spans="1:18" x14ac:dyDescent="0.25">
      <c r="A51">
        <v>197802</v>
      </c>
      <c r="B51" s="11">
        <v>8.9999999999999998E-4</v>
      </c>
      <c r="C51" s="11">
        <v>-1.1399999999999999E-2</v>
      </c>
      <c r="D51" s="11">
        <v>-1.1699999999999999E-2</v>
      </c>
      <c r="E51" s="11">
        <v>1.2699999999999999E-2</v>
      </c>
      <c r="F51" s="11">
        <v>-3.1899999999999998E-2</v>
      </c>
      <c r="G51" s="11">
        <v>-4.8300000000000003E-2</v>
      </c>
      <c r="H51" s="11">
        <v>-2.3E-2</v>
      </c>
      <c r="I51" s="11">
        <v>4.0000000000000002E-4</v>
      </c>
      <c r="J51" s="11">
        <v>-3.7900000000000003E-2</v>
      </c>
      <c r="K51" s="11">
        <v>-3.4999999999999996E-3</v>
      </c>
      <c r="L51" s="11">
        <v>-3.04E-2</v>
      </c>
      <c r="M51" s="11">
        <v>1.7500000000000002E-2</v>
      </c>
      <c r="N51" s="11">
        <v>2.3E-3</v>
      </c>
      <c r="O51" s="11">
        <v>-4.0999999999999995E-3</v>
      </c>
      <c r="P51" s="11">
        <v>-7.1999999999999998E-3</v>
      </c>
      <c r="Q51" s="11">
        <v>5.9999999999999995E-4</v>
      </c>
      <c r="R51" s="7"/>
    </row>
    <row r="52" spans="1:18" x14ac:dyDescent="0.25">
      <c r="A52">
        <v>197803</v>
      </c>
      <c r="B52" s="11">
        <v>2.7400000000000001E-2</v>
      </c>
      <c r="C52" s="11">
        <v>3.0099999999999998E-2</v>
      </c>
      <c r="D52" s="11">
        <v>2.2700000000000001E-2</v>
      </c>
      <c r="E52" s="11">
        <v>5.7099999999999998E-2</v>
      </c>
      <c r="F52" s="11">
        <v>4.2000000000000003E-2</v>
      </c>
      <c r="G52" s="11">
        <v>4.0300000000000002E-2</v>
      </c>
      <c r="H52" s="11">
        <v>3.0899999999999997E-2</v>
      </c>
      <c r="I52" s="11">
        <v>5.5099999999999996E-2</v>
      </c>
      <c r="J52" s="11">
        <v>6.13E-2</v>
      </c>
      <c r="K52" s="11">
        <v>5.8499999999999996E-2</v>
      </c>
      <c r="L52" s="11">
        <v>-2.3999999999999998E-3</v>
      </c>
      <c r="M52" s="11">
        <v>6.6100000000000006E-2</v>
      </c>
      <c r="N52" s="11">
        <v>6.9099999999999995E-2</v>
      </c>
      <c r="O52" s="11">
        <v>2.4700000000000003E-2</v>
      </c>
      <c r="P52" s="11">
        <v>2.12E-2</v>
      </c>
      <c r="Q52" s="11">
        <v>5.16E-2</v>
      </c>
      <c r="R52" s="7"/>
    </row>
    <row r="53" spans="1:18" x14ac:dyDescent="0.25">
      <c r="A53">
        <v>197804</v>
      </c>
      <c r="B53" s="11">
        <v>6.2699999999999992E-2</v>
      </c>
      <c r="C53" s="11">
        <v>5.8899999999999994E-2</v>
      </c>
      <c r="D53" s="11">
        <v>7.17E-2</v>
      </c>
      <c r="E53" s="11">
        <v>6.3600000000000004E-2</v>
      </c>
      <c r="F53" s="11">
        <v>0.13819999999999999</v>
      </c>
      <c r="G53" s="11">
        <v>0.10949999999999999</v>
      </c>
      <c r="H53" s="11">
        <v>9.6000000000000002E-2</v>
      </c>
      <c r="I53" s="11">
        <v>9.7899999999999987E-2</v>
      </c>
      <c r="J53" s="11">
        <v>8.8900000000000007E-2</v>
      </c>
      <c r="K53" s="11">
        <v>7.4299999999999991E-2</v>
      </c>
      <c r="L53" s="11">
        <v>0.13200000000000001</v>
      </c>
      <c r="M53" s="11">
        <v>8.2500000000000004E-2</v>
      </c>
      <c r="N53" s="11">
        <v>0.1057</v>
      </c>
      <c r="O53" s="11">
        <v>1.8E-3</v>
      </c>
      <c r="P53" s="11">
        <v>0.1153</v>
      </c>
      <c r="Q53" s="11">
        <v>0.10009999999999999</v>
      </c>
      <c r="R53" s="7"/>
    </row>
    <row r="54" spans="1:18" x14ac:dyDescent="0.25">
      <c r="A54">
        <v>197805</v>
      </c>
      <c r="B54" s="11">
        <v>4.4500000000000005E-2</v>
      </c>
      <c r="C54" s="11">
        <v>2.4799999999999999E-2</v>
      </c>
      <c r="D54" s="11">
        <v>1.2699999999999999E-2</v>
      </c>
      <c r="E54" s="11">
        <v>3.4700000000000002E-2</v>
      </c>
      <c r="F54" s="11">
        <v>5.1900000000000002E-2</v>
      </c>
      <c r="G54" s="11">
        <v>1.1999999999999999E-3</v>
      </c>
      <c r="H54" s="11">
        <v>4.5999999999999999E-2</v>
      </c>
      <c r="I54" s="11">
        <v>3.9399999999999998E-2</v>
      </c>
      <c r="J54" s="11">
        <v>3.4099999999999998E-2</v>
      </c>
      <c r="K54" s="11">
        <v>2.3199999999999998E-2</v>
      </c>
      <c r="L54" s="11">
        <v>2.9300000000000003E-2</v>
      </c>
      <c r="M54" s="11">
        <v>-1.4800000000000001E-2</v>
      </c>
      <c r="N54" s="11">
        <v>5.8799999999999998E-2</v>
      </c>
      <c r="O54" s="11">
        <v>7.0999999999999995E-3</v>
      </c>
      <c r="P54" s="11">
        <v>5.6000000000000008E-3</v>
      </c>
      <c r="Q54" s="11">
        <v>1.3100000000000001E-2</v>
      </c>
      <c r="R54" s="7"/>
    </row>
    <row r="55" spans="1:18" x14ac:dyDescent="0.25">
      <c r="A55">
        <v>197806</v>
      </c>
      <c r="B55" s="11">
        <v>4.8999999999999998E-3</v>
      </c>
      <c r="C55" s="11">
        <v>-4.1599999999999998E-2</v>
      </c>
      <c r="D55" s="11">
        <v>-3.9399999999999998E-2</v>
      </c>
      <c r="E55" s="11">
        <v>-2.35E-2</v>
      </c>
      <c r="F55" s="11">
        <v>-2.6600000000000002E-2</v>
      </c>
      <c r="G55" s="11">
        <v>-2.5600000000000001E-2</v>
      </c>
      <c r="H55" s="11">
        <v>3.0999999999999999E-3</v>
      </c>
      <c r="I55" s="11">
        <v>-1.54E-2</v>
      </c>
      <c r="J55" s="11">
        <v>-6.1799999999999994E-2</v>
      </c>
      <c r="K55" s="11">
        <v>7.4000000000000003E-3</v>
      </c>
      <c r="L55" s="11">
        <v>-4.5000000000000005E-3</v>
      </c>
      <c r="M55" s="11">
        <v>-2.87E-2</v>
      </c>
      <c r="N55" s="11">
        <v>1.15E-2</v>
      </c>
      <c r="O55" s="11">
        <v>8.3999999999999995E-3</v>
      </c>
      <c r="P55" s="11">
        <v>-2.1700000000000001E-2</v>
      </c>
      <c r="Q55" s="11">
        <v>-5.3E-3</v>
      </c>
      <c r="R55" s="7"/>
    </row>
    <row r="56" spans="1:18" x14ac:dyDescent="0.25">
      <c r="A56">
        <v>197807</v>
      </c>
      <c r="B56" s="11">
        <v>2.5899999999999999E-2</v>
      </c>
      <c r="C56" s="11">
        <v>8.2799999999999999E-2</v>
      </c>
      <c r="D56" s="11">
        <v>3.2400000000000005E-2</v>
      </c>
      <c r="E56" s="11">
        <v>2.5699999999999997E-2</v>
      </c>
      <c r="F56" s="11">
        <v>8.6699999999999999E-2</v>
      </c>
      <c r="G56" s="11">
        <v>5.4900000000000004E-2</v>
      </c>
      <c r="H56" s="11">
        <v>7.2300000000000003E-2</v>
      </c>
      <c r="I56" s="11">
        <v>8.0700000000000008E-2</v>
      </c>
      <c r="J56" s="11">
        <v>8.14E-2</v>
      </c>
      <c r="K56" s="11">
        <v>5.8600000000000006E-2</v>
      </c>
      <c r="L56" s="11">
        <v>8.2200000000000009E-2</v>
      </c>
      <c r="M56" s="11">
        <v>3.8300000000000001E-2</v>
      </c>
      <c r="N56" s="11">
        <v>0.12720000000000001</v>
      </c>
      <c r="O56" s="11">
        <v>2.8300000000000002E-2</v>
      </c>
      <c r="P56" s="11">
        <v>5.1100000000000007E-2</v>
      </c>
      <c r="Q56" s="11">
        <v>5.2199999999999996E-2</v>
      </c>
      <c r="R56" s="7"/>
    </row>
    <row r="57" spans="1:18" x14ac:dyDescent="0.25">
      <c r="A57">
        <v>197808</v>
      </c>
      <c r="B57" s="11">
        <v>3.3500000000000002E-2</v>
      </c>
      <c r="C57" s="11">
        <v>3.7999999999999999E-2</v>
      </c>
      <c r="D57" s="11">
        <v>5.6399999999999999E-2</v>
      </c>
      <c r="E57" s="11">
        <v>7.8700000000000006E-2</v>
      </c>
      <c r="F57" s="11">
        <v>3.2500000000000001E-2</v>
      </c>
      <c r="G57" s="11">
        <v>4.7800000000000002E-2</v>
      </c>
      <c r="H57" s="11">
        <v>7.1999999999999998E-3</v>
      </c>
      <c r="I57" s="11">
        <v>9.3699999999999992E-2</v>
      </c>
      <c r="J57" s="11">
        <v>4.8999999999999998E-3</v>
      </c>
      <c r="K57" s="11">
        <v>5.2499999999999998E-2</v>
      </c>
      <c r="L57" s="11">
        <v>5.1299999999999998E-2</v>
      </c>
      <c r="M57" s="11">
        <v>2.92E-2</v>
      </c>
      <c r="N57" s="11">
        <v>4.4999999999999998E-2</v>
      </c>
      <c r="O57" s="11">
        <v>4.5999999999999999E-3</v>
      </c>
      <c r="P57" s="11">
        <v>5.1500000000000004E-2</v>
      </c>
      <c r="Q57" s="11">
        <v>5.5800000000000002E-2</v>
      </c>
      <c r="R57" s="7"/>
    </row>
    <row r="58" spans="1:18" x14ac:dyDescent="0.25">
      <c r="A58">
        <v>197809</v>
      </c>
      <c r="B58" s="11">
        <v>-6.3E-3</v>
      </c>
      <c r="C58" s="11">
        <v>2.2799999999999997E-2</v>
      </c>
      <c r="D58" s="11">
        <v>4.9699999999999994E-2</v>
      </c>
      <c r="E58" s="11">
        <v>4.5000000000000005E-3</v>
      </c>
      <c r="F58" s="11">
        <v>-2.9700000000000001E-2</v>
      </c>
      <c r="G58" s="11">
        <v>-1.7000000000000001E-3</v>
      </c>
      <c r="H58" s="11">
        <v>-2.2799999999999997E-2</v>
      </c>
      <c r="I58" s="11">
        <v>-2.2700000000000001E-2</v>
      </c>
      <c r="J58" s="11">
        <v>1.26E-2</v>
      </c>
      <c r="K58" s="11">
        <v>-3.6799999999999999E-2</v>
      </c>
      <c r="L58" s="11">
        <v>-3.4000000000000002E-2</v>
      </c>
      <c r="M58" s="11">
        <v>5.6000000000000008E-3</v>
      </c>
      <c r="N58" s="11">
        <v>-5.0099999999999999E-2</v>
      </c>
      <c r="O58" s="11">
        <v>-2.3999999999999998E-3</v>
      </c>
      <c r="P58" s="11">
        <v>-2.7000000000000003E-2</v>
      </c>
      <c r="Q58" s="11">
        <v>-8.8000000000000005E-3</v>
      </c>
      <c r="R58" s="7"/>
    </row>
    <row r="59" spans="1:18" x14ac:dyDescent="0.25">
      <c r="A59">
        <v>197810</v>
      </c>
      <c r="B59" s="11">
        <v>-0.10710000000000001</v>
      </c>
      <c r="C59" s="11">
        <v>-0.11509999999999999</v>
      </c>
      <c r="D59" s="11">
        <v>-0.10630000000000001</v>
      </c>
      <c r="E59" s="11">
        <v>-0.16940000000000002</v>
      </c>
      <c r="F59" s="11">
        <v>-0.1081</v>
      </c>
      <c r="G59" s="11">
        <v>-9.4299999999999995E-2</v>
      </c>
      <c r="H59" s="11">
        <v>-0.1011</v>
      </c>
      <c r="I59" s="11">
        <v>-0.16620000000000001</v>
      </c>
      <c r="J59" s="11">
        <v>-0.1195</v>
      </c>
      <c r="K59" s="11">
        <v>-0.13089999999999999</v>
      </c>
      <c r="L59" s="11">
        <v>-0.1134</v>
      </c>
      <c r="M59" s="11">
        <v>-0.10550000000000001</v>
      </c>
      <c r="N59" s="11">
        <v>-0.16899999999999998</v>
      </c>
      <c r="O59" s="11">
        <v>-7.0699999999999999E-2</v>
      </c>
      <c r="P59" s="11">
        <v>-0.13470000000000001</v>
      </c>
      <c r="Q59" s="11">
        <v>-0.1142</v>
      </c>
      <c r="R59" s="7"/>
    </row>
    <row r="60" spans="1:18" x14ac:dyDescent="0.25">
      <c r="A60">
        <v>197811</v>
      </c>
      <c r="B60" s="11">
        <v>1.6899999999999998E-2</v>
      </c>
      <c r="C60" s="11">
        <v>8.0000000000000002E-3</v>
      </c>
      <c r="D60" s="11">
        <v>5.8099999999999999E-2</v>
      </c>
      <c r="E60" s="11">
        <v>3.7699999999999997E-2</v>
      </c>
      <c r="F60" s="11">
        <v>3.2000000000000001E-2</v>
      </c>
      <c r="G60" s="11">
        <v>1.0200000000000001E-2</v>
      </c>
      <c r="H60" s="11">
        <v>3.9E-2</v>
      </c>
      <c r="I60" s="11">
        <v>1.3300000000000001E-2</v>
      </c>
      <c r="J60" s="11">
        <v>1.2800000000000001E-2</v>
      </c>
      <c r="K60" s="11">
        <v>2.87E-2</v>
      </c>
      <c r="L60" s="11">
        <v>4.2800000000000005E-2</v>
      </c>
      <c r="M60" s="11">
        <v>8.199999999999999E-3</v>
      </c>
      <c r="N60" s="11">
        <v>5.8600000000000006E-2</v>
      </c>
      <c r="O60" s="11">
        <v>0.03</v>
      </c>
      <c r="P60" s="11">
        <v>0.02</v>
      </c>
      <c r="Q60" s="11">
        <v>1.7399999999999999E-2</v>
      </c>
      <c r="R60" s="7"/>
    </row>
    <row r="61" spans="1:18" x14ac:dyDescent="0.25">
      <c r="A61">
        <v>197812</v>
      </c>
      <c r="B61" s="11">
        <v>1.5100000000000001E-2</v>
      </c>
      <c r="C61" s="11">
        <v>3.3599999999999998E-2</v>
      </c>
      <c r="D61" s="11">
        <v>3.0800000000000001E-2</v>
      </c>
      <c r="E61" s="11">
        <v>3.4000000000000002E-3</v>
      </c>
      <c r="F61" s="11">
        <v>2.7000000000000001E-3</v>
      </c>
      <c r="G61" s="11">
        <v>-8.0000000000000004E-4</v>
      </c>
      <c r="H61" s="11">
        <v>3.3300000000000003E-2</v>
      </c>
      <c r="I61" s="11">
        <v>1.0500000000000001E-2</v>
      </c>
      <c r="J61" s="11">
        <v>1.9E-3</v>
      </c>
      <c r="K61" s="11">
        <v>2.1899999999999999E-2</v>
      </c>
      <c r="L61" s="11">
        <v>6.1100000000000002E-2</v>
      </c>
      <c r="M61" s="11">
        <v>-2.8000000000000004E-3</v>
      </c>
      <c r="N61" s="11">
        <v>9.1000000000000004E-3</v>
      </c>
      <c r="O61" s="11">
        <v>-1.23E-2</v>
      </c>
      <c r="P61" s="11">
        <v>-1.24E-2</v>
      </c>
      <c r="Q61" s="11">
        <v>1.3999999999999999E-2</v>
      </c>
      <c r="R61" s="7"/>
    </row>
    <row r="62" spans="1:18" x14ac:dyDescent="0.25">
      <c r="A62">
        <v>197901</v>
      </c>
      <c r="B62" s="11">
        <v>3.4599999999999999E-2</v>
      </c>
      <c r="C62" s="11">
        <v>0.1047</v>
      </c>
      <c r="D62" s="11">
        <v>2.9600000000000001E-2</v>
      </c>
      <c r="E62" s="11">
        <v>9.7200000000000009E-2</v>
      </c>
      <c r="F62" s="11">
        <v>4.5899999999999996E-2</v>
      </c>
      <c r="G62" s="11">
        <v>6.4899999999999999E-2</v>
      </c>
      <c r="H62" s="11">
        <v>9.3999999999999986E-3</v>
      </c>
      <c r="I62" s="11">
        <v>8.7300000000000003E-2</v>
      </c>
      <c r="J62" s="11">
        <v>0.1351</v>
      </c>
      <c r="K62" s="11">
        <v>6.0700000000000004E-2</v>
      </c>
      <c r="L62" s="11">
        <v>4.3400000000000001E-2</v>
      </c>
      <c r="M62" s="11">
        <v>5.0099999999999999E-2</v>
      </c>
      <c r="N62" s="11">
        <v>4.4999999999999998E-2</v>
      </c>
      <c r="O62" s="11">
        <v>6.3600000000000004E-2</v>
      </c>
      <c r="P62" s="11">
        <v>5.6900000000000006E-2</v>
      </c>
      <c r="Q62" s="11">
        <v>5.2999999999999999E-2</v>
      </c>
      <c r="R62" s="7"/>
    </row>
    <row r="63" spans="1:18" x14ac:dyDescent="0.25">
      <c r="A63">
        <v>197902</v>
      </c>
      <c r="B63" s="11">
        <v>-3.9E-2</v>
      </c>
      <c r="C63" s="11">
        <v>1.8200000000000001E-2</v>
      </c>
      <c r="D63" s="11">
        <v>7.4000000000000003E-3</v>
      </c>
      <c r="E63" s="11">
        <v>-1.8100000000000002E-2</v>
      </c>
      <c r="F63" s="11">
        <v>-4.5400000000000003E-2</v>
      </c>
      <c r="G63" s="11">
        <v>-2.2799999999999997E-2</v>
      </c>
      <c r="H63" s="11">
        <v>-4.3700000000000003E-2</v>
      </c>
      <c r="I63" s="11">
        <v>-2.87E-2</v>
      </c>
      <c r="J63" s="11">
        <v>-3.6900000000000002E-2</v>
      </c>
      <c r="K63" s="11">
        <v>-5.3200000000000004E-2</v>
      </c>
      <c r="L63" s="11">
        <v>-3.1899999999999998E-2</v>
      </c>
      <c r="M63" s="11">
        <v>-3.5799999999999998E-2</v>
      </c>
      <c r="N63" s="11">
        <v>-8.2400000000000001E-2</v>
      </c>
      <c r="O63" s="11">
        <v>-1.6299999999999999E-2</v>
      </c>
      <c r="P63" s="11">
        <v>-4.9599999999999998E-2</v>
      </c>
      <c r="Q63" s="11">
        <v>-3.3700000000000001E-2</v>
      </c>
      <c r="R63" s="7"/>
    </row>
    <row r="64" spans="1:18" x14ac:dyDescent="0.25">
      <c r="A64">
        <v>197903</v>
      </c>
      <c r="B64" s="11">
        <v>2.8799999999999999E-2</v>
      </c>
      <c r="C64" s="11">
        <v>0.10679999999999999</v>
      </c>
      <c r="D64" s="11">
        <v>9.4E-2</v>
      </c>
      <c r="E64" s="11">
        <v>8.7899999999999992E-2</v>
      </c>
      <c r="F64" s="11">
        <v>6.4899999999999999E-2</v>
      </c>
      <c r="G64" s="11">
        <v>9.7200000000000009E-2</v>
      </c>
      <c r="H64" s="11">
        <v>3.9699999999999999E-2</v>
      </c>
      <c r="I64" s="11">
        <v>8.5500000000000007E-2</v>
      </c>
      <c r="J64" s="11">
        <v>9.1400000000000009E-2</v>
      </c>
      <c r="K64" s="11">
        <v>6.3500000000000001E-2</v>
      </c>
      <c r="L64" s="11">
        <v>7.4900000000000008E-2</v>
      </c>
      <c r="M64" s="11">
        <v>6.7699999999999996E-2</v>
      </c>
      <c r="N64" s="11">
        <v>8.5999999999999993E-2</v>
      </c>
      <c r="O64" s="11">
        <v>2.3300000000000001E-2</v>
      </c>
      <c r="P64" s="11">
        <v>5.8200000000000002E-2</v>
      </c>
      <c r="Q64" s="11">
        <v>7.4200000000000002E-2</v>
      </c>
      <c r="R64" s="7"/>
    </row>
    <row r="65" spans="1:18" x14ac:dyDescent="0.25">
      <c r="A65">
        <v>197904</v>
      </c>
      <c r="B65" s="11">
        <v>-5.9999999999999995E-4</v>
      </c>
      <c r="C65" s="11">
        <v>-3.0499999999999999E-2</v>
      </c>
      <c r="D65" s="11">
        <v>4.4299999999999999E-2</v>
      </c>
      <c r="E65" s="11">
        <v>3.0999999999999999E-3</v>
      </c>
      <c r="F65" s="11">
        <v>1.4199999999999999E-2</v>
      </c>
      <c r="G65" s="11">
        <v>-2.0299999999999999E-2</v>
      </c>
      <c r="H65" s="11">
        <v>5.6999999999999993E-3</v>
      </c>
      <c r="I65" s="11">
        <v>2.6600000000000002E-2</v>
      </c>
      <c r="J65" s="11">
        <v>-6.9999999999999993E-3</v>
      </c>
      <c r="K65" s="11">
        <v>1.34E-2</v>
      </c>
      <c r="L65" s="11">
        <v>1.6000000000000001E-3</v>
      </c>
      <c r="M65" s="11">
        <v>2.2200000000000001E-2</v>
      </c>
      <c r="N65" s="11">
        <v>8.9999999999999998E-4</v>
      </c>
      <c r="O65" s="11">
        <v>-2.7400000000000001E-2</v>
      </c>
      <c r="P65" s="11">
        <v>1.2E-2</v>
      </c>
      <c r="Q65" s="11">
        <v>1.49E-2</v>
      </c>
      <c r="R65" s="7"/>
    </row>
    <row r="66" spans="1:18" x14ac:dyDescent="0.25">
      <c r="A66">
        <v>197905</v>
      </c>
      <c r="B66" s="11">
        <v>-1.7399999999999999E-2</v>
      </c>
      <c r="C66" s="11">
        <v>2.1700000000000001E-2</v>
      </c>
      <c r="D66" s="11">
        <v>-2.4700000000000003E-2</v>
      </c>
      <c r="E66" s="11">
        <v>-4.3E-3</v>
      </c>
      <c r="F66" s="11">
        <v>-2.3099999999999999E-2</v>
      </c>
      <c r="G66" s="11">
        <v>-2.9399999999999999E-2</v>
      </c>
      <c r="H66" s="11">
        <v>-3.1E-2</v>
      </c>
      <c r="I66" s="11">
        <v>-1.8200000000000001E-2</v>
      </c>
      <c r="J66" s="11">
        <v>-2.5899999999999999E-2</v>
      </c>
      <c r="K66" s="11">
        <v>7.0999999999999995E-3</v>
      </c>
      <c r="L66" s="11">
        <v>-1.61E-2</v>
      </c>
      <c r="M66" s="11">
        <v>-1.01E-2</v>
      </c>
      <c r="N66" s="11">
        <v>-1.89E-2</v>
      </c>
      <c r="O66" s="11">
        <v>1.43E-2</v>
      </c>
      <c r="P66" s="11">
        <v>-2.6099999999999998E-2</v>
      </c>
      <c r="Q66" s="11">
        <v>1.5E-3</v>
      </c>
      <c r="R66" s="7"/>
    </row>
    <row r="67" spans="1:18" x14ac:dyDescent="0.25">
      <c r="A67">
        <v>197906</v>
      </c>
      <c r="B67" s="11">
        <v>3.4300000000000004E-2</v>
      </c>
      <c r="C67" s="11">
        <v>0.1017</v>
      </c>
      <c r="D67" s="11">
        <v>9.2300000000000007E-2</v>
      </c>
      <c r="E67" s="11">
        <v>1.9400000000000001E-2</v>
      </c>
      <c r="F67" s="11">
        <v>2.1099999999999997E-2</v>
      </c>
      <c r="G67" s="11">
        <v>3.7999999999999999E-2</v>
      </c>
      <c r="H67" s="11">
        <v>3.39E-2</v>
      </c>
      <c r="I67" s="11">
        <v>4.4299999999999999E-2</v>
      </c>
      <c r="J67" s="11">
        <v>2.1600000000000001E-2</v>
      </c>
      <c r="K67" s="11">
        <v>5.4100000000000002E-2</v>
      </c>
      <c r="L67" s="11">
        <v>1.9299999999999998E-2</v>
      </c>
      <c r="M67" s="11">
        <v>2.5499999999999998E-2</v>
      </c>
      <c r="N67" s="11">
        <v>3.9800000000000002E-2</v>
      </c>
      <c r="O67" s="11">
        <v>4.9699999999999994E-2</v>
      </c>
      <c r="P67" s="11">
        <v>2.4900000000000002E-2</v>
      </c>
      <c r="Q67" s="11">
        <v>8.7499999999999994E-2</v>
      </c>
      <c r="R67" s="7"/>
    </row>
    <row r="68" spans="1:18" x14ac:dyDescent="0.25">
      <c r="A68">
        <v>197907</v>
      </c>
      <c r="B68" s="11">
        <v>9.4999999999999998E-3</v>
      </c>
      <c r="C68" s="11">
        <v>1.2E-2</v>
      </c>
      <c r="D68" s="11">
        <v>1.5700000000000002E-2</v>
      </c>
      <c r="E68" s="11">
        <v>1.6799999999999999E-2</v>
      </c>
      <c r="F68" s="11">
        <v>6.7000000000000002E-3</v>
      </c>
      <c r="G68" s="11">
        <v>3.9100000000000003E-2</v>
      </c>
      <c r="H68" s="11">
        <v>4.7999999999999996E-3</v>
      </c>
      <c r="I68" s="11">
        <v>2.81E-2</v>
      </c>
      <c r="J68" s="11">
        <v>4.4600000000000001E-2</v>
      </c>
      <c r="K68" s="11">
        <v>4.9500000000000002E-2</v>
      </c>
      <c r="L68" s="11">
        <v>-6.6E-3</v>
      </c>
      <c r="M68" s="11">
        <v>1.1899999999999999E-2</v>
      </c>
      <c r="N68" s="11">
        <v>5.8499999999999996E-2</v>
      </c>
      <c r="O68" s="11">
        <v>2.0799999999999999E-2</v>
      </c>
      <c r="P68" s="11">
        <v>1.0700000000000001E-2</v>
      </c>
      <c r="Q68" s="11">
        <v>3.27E-2</v>
      </c>
      <c r="R68" s="7"/>
    </row>
    <row r="69" spans="1:18" x14ac:dyDescent="0.25">
      <c r="A69">
        <v>197908</v>
      </c>
      <c r="B69" s="11">
        <v>7.2800000000000004E-2</v>
      </c>
      <c r="C69" s="11">
        <v>7.690000000000001E-2</v>
      </c>
      <c r="D69" s="11">
        <v>8.1799999999999998E-2</v>
      </c>
      <c r="E69" s="11">
        <v>6.9599999999999995E-2</v>
      </c>
      <c r="F69" s="11">
        <v>5.5300000000000002E-2</v>
      </c>
      <c r="G69" s="11">
        <v>6.7400000000000002E-2</v>
      </c>
      <c r="H69" s="11">
        <v>8.8399999999999992E-2</v>
      </c>
      <c r="I69" s="11">
        <v>9.8599999999999993E-2</v>
      </c>
      <c r="J69" s="11">
        <v>7.17E-2</v>
      </c>
      <c r="K69" s="11">
        <v>8.0500000000000002E-2</v>
      </c>
      <c r="L69" s="11">
        <v>5.7800000000000004E-2</v>
      </c>
      <c r="M69" s="11">
        <v>5.5899999999999998E-2</v>
      </c>
      <c r="N69" s="11">
        <v>9.0800000000000006E-2</v>
      </c>
      <c r="O69" s="11">
        <v>2.0400000000000001E-2</v>
      </c>
      <c r="P69" s="11">
        <v>9.1899999999999996E-2</v>
      </c>
      <c r="Q69" s="11">
        <v>5.04E-2</v>
      </c>
      <c r="R69" s="7"/>
    </row>
    <row r="70" spans="1:18" x14ac:dyDescent="0.25">
      <c r="A70">
        <v>197909</v>
      </c>
      <c r="B70" s="11">
        <v>-1.7000000000000001E-2</v>
      </c>
      <c r="C70" s="11">
        <v>7.6200000000000004E-2</v>
      </c>
      <c r="D70" s="11">
        <v>6.13E-2</v>
      </c>
      <c r="E70" s="11">
        <v>-1.6E-2</v>
      </c>
      <c r="F70" s="11">
        <v>-3.5699999999999996E-2</v>
      </c>
      <c r="G70" s="11">
        <v>2.7300000000000001E-2</v>
      </c>
      <c r="H70" s="11">
        <v>-1.54E-2</v>
      </c>
      <c r="I70" s="11">
        <v>-5.9999999999999995E-4</v>
      </c>
      <c r="J70" s="11">
        <v>2.5099999999999997E-2</v>
      </c>
      <c r="K70" s="11">
        <v>-1.15E-2</v>
      </c>
      <c r="L70" s="11">
        <v>-1.5600000000000001E-2</v>
      </c>
      <c r="M70" s="11">
        <v>2.5600000000000001E-2</v>
      </c>
      <c r="N70" s="11">
        <v>-2.0499999999999997E-2</v>
      </c>
      <c r="O70" s="11">
        <v>-2.1700000000000001E-2</v>
      </c>
      <c r="P70" s="11">
        <v>-1.6899999999999998E-2</v>
      </c>
      <c r="Q70" s="11">
        <v>-1.1299999999999999E-2</v>
      </c>
      <c r="R70" s="7"/>
    </row>
    <row r="71" spans="1:18" x14ac:dyDescent="0.25">
      <c r="A71">
        <v>197910</v>
      </c>
      <c r="B71" s="11">
        <v>-8.5500000000000007E-2</v>
      </c>
      <c r="C71" s="11">
        <v>-0.1159</v>
      </c>
      <c r="D71" s="11">
        <v>-2.2200000000000001E-2</v>
      </c>
      <c r="E71" s="11">
        <v>-9.1499999999999998E-2</v>
      </c>
      <c r="F71" s="11">
        <v>-7.3599999999999999E-2</v>
      </c>
      <c r="G71" s="11">
        <v>-7.9699999999999993E-2</v>
      </c>
      <c r="H71" s="11">
        <v>-4.8000000000000001E-2</v>
      </c>
      <c r="I71" s="11">
        <v>-0.10310000000000001</v>
      </c>
      <c r="J71" s="11">
        <v>-0.11609999999999999</v>
      </c>
      <c r="K71" s="11">
        <v>-6.9699999999999998E-2</v>
      </c>
      <c r="L71" s="11">
        <v>-7.9899999999999999E-2</v>
      </c>
      <c r="M71" s="11">
        <v>-0.10949999999999999</v>
      </c>
      <c r="N71" s="11">
        <v>-9.9000000000000005E-2</v>
      </c>
      <c r="O71" s="11">
        <v>-5.7999999999999996E-2</v>
      </c>
      <c r="P71" s="11">
        <v>-8.8900000000000007E-2</v>
      </c>
      <c r="Q71" s="11">
        <v>-0.1009</v>
      </c>
      <c r="R71" s="7"/>
    </row>
    <row r="72" spans="1:18" x14ac:dyDescent="0.25">
      <c r="A72">
        <v>197911</v>
      </c>
      <c r="B72" s="11">
        <v>5.2999999999999999E-2</v>
      </c>
      <c r="C72" s="11">
        <v>0.11749999999999999</v>
      </c>
      <c r="D72" s="11">
        <v>8.8900000000000007E-2</v>
      </c>
      <c r="E72" s="11">
        <v>6.1600000000000002E-2</v>
      </c>
      <c r="F72" s="11">
        <v>8.5000000000000006E-3</v>
      </c>
      <c r="G72" s="11">
        <v>6.0999999999999999E-2</v>
      </c>
      <c r="H72" s="11">
        <v>6.4600000000000005E-2</v>
      </c>
      <c r="I72" s="11">
        <v>6.3600000000000004E-2</v>
      </c>
      <c r="J72" s="11">
        <v>7.4000000000000003E-3</v>
      </c>
      <c r="K72" s="11">
        <v>6.2199999999999998E-2</v>
      </c>
      <c r="L72" s="11">
        <v>7.6999999999999999E-2</v>
      </c>
      <c r="M72" s="11">
        <v>-3.3300000000000003E-2</v>
      </c>
      <c r="N72" s="11">
        <v>9.3900000000000011E-2</v>
      </c>
      <c r="O72" s="11">
        <v>7.7399999999999997E-2</v>
      </c>
      <c r="P72" s="11">
        <v>2.53E-2</v>
      </c>
      <c r="Q72" s="11">
        <v>6.3500000000000001E-2</v>
      </c>
      <c r="R72" s="7"/>
    </row>
    <row r="73" spans="1:18" x14ac:dyDescent="0.25">
      <c r="A73">
        <v>197912</v>
      </c>
      <c r="B73" s="11">
        <v>2.4799999999999999E-2</v>
      </c>
      <c r="C73" s="11">
        <v>0.17449999999999999</v>
      </c>
      <c r="D73" s="11">
        <v>2.7300000000000001E-2</v>
      </c>
      <c r="E73" s="11">
        <v>6.1500000000000006E-2</v>
      </c>
      <c r="F73" s="11">
        <v>4.0899999999999999E-2</v>
      </c>
      <c r="G73" s="11">
        <v>5.5800000000000002E-2</v>
      </c>
      <c r="H73" s="11">
        <v>1.3000000000000001E-2</v>
      </c>
      <c r="I73" s="11">
        <v>4.4699999999999997E-2</v>
      </c>
      <c r="J73" s="11">
        <v>8.2400000000000001E-2</v>
      </c>
      <c r="K73" s="11">
        <v>5.3099999999999994E-2</v>
      </c>
      <c r="L73" s="11">
        <v>2.3900000000000001E-2</v>
      </c>
      <c r="M73" s="11">
        <v>8.8000000000000005E-3</v>
      </c>
      <c r="N73" s="11">
        <v>6.25E-2</v>
      </c>
      <c r="O73" s="11">
        <v>-9.8999999999999991E-3</v>
      </c>
      <c r="P73" s="11">
        <v>1.4800000000000001E-2</v>
      </c>
      <c r="Q73" s="11">
        <v>1.7600000000000001E-2</v>
      </c>
      <c r="R73" s="7"/>
    </row>
    <row r="74" spans="1:18" x14ac:dyDescent="0.25">
      <c r="A74">
        <v>198001</v>
      </c>
      <c r="B74" s="11">
        <v>3.8599999999999995E-2</v>
      </c>
      <c r="C74" s="11">
        <v>0.13769999999999999</v>
      </c>
      <c r="D74" s="11">
        <v>0.13880000000000001</v>
      </c>
      <c r="E74" s="11">
        <v>2.8300000000000002E-2</v>
      </c>
      <c r="F74" s="11">
        <v>4.7199999999999999E-2</v>
      </c>
      <c r="G74" s="11">
        <v>3.9900000000000005E-2</v>
      </c>
      <c r="H74" s="11">
        <v>-2.3E-2</v>
      </c>
      <c r="I74" s="11">
        <v>8.7899999999999992E-2</v>
      </c>
      <c r="J74" s="11">
        <v>0.1757</v>
      </c>
      <c r="K74" s="11">
        <v>7.2400000000000006E-2</v>
      </c>
      <c r="L74" s="11">
        <v>7.7499999999999999E-2</v>
      </c>
      <c r="M74" s="11">
        <v>0.1076</v>
      </c>
      <c r="N74" s="11">
        <v>0.16070000000000001</v>
      </c>
      <c r="O74" s="11">
        <v>1.5600000000000001E-2</v>
      </c>
      <c r="P74" s="11">
        <v>1.7000000000000001E-3</v>
      </c>
      <c r="Q74" s="11">
        <v>2.12E-2</v>
      </c>
      <c r="R74" s="7"/>
    </row>
    <row r="75" spans="1:18" x14ac:dyDescent="0.25">
      <c r="A75">
        <v>198002</v>
      </c>
      <c r="B75" s="11">
        <v>-5.28E-2</v>
      </c>
      <c r="C75" s="11">
        <v>3.7699999999999997E-2</v>
      </c>
      <c r="D75" s="11">
        <v>0.13</v>
      </c>
      <c r="E75" s="11">
        <v>-8.8999999999999999E-3</v>
      </c>
      <c r="F75" s="11">
        <v>-5.2999999999999999E-2</v>
      </c>
      <c r="G75" s="11">
        <v>-1.6E-2</v>
      </c>
      <c r="H75" s="11">
        <v>-4.0099999999999997E-2</v>
      </c>
      <c r="I75" s="11">
        <v>-2.1000000000000001E-2</v>
      </c>
      <c r="J75" s="11">
        <v>1.2999999999999999E-3</v>
      </c>
      <c r="K75" s="11">
        <v>-1.0200000000000001E-2</v>
      </c>
      <c r="L75" s="11">
        <v>-3.8199999999999998E-2</v>
      </c>
      <c r="M75" s="11">
        <v>-6.4500000000000002E-2</v>
      </c>
      <c r="N75" s="11">
        <v>-6.5599999999999992E-2</v>
      </c>
      <c r="O75" s="11">
        <v>-3.39E-2</v>
      </c>
      <c r="P75" s="11">
        <v>-5.3499999999999999E-2</v>
      </c>
      <c r="Q75" s="11">
        <v>-5.0700000000000002E-2</v>
      </c>
      <c r="R75" s="7"/>
    </row>
    <row r="76" spans="1:18" x14ac:dyDescent="0.25">
      <c r="A76">
        <v>198003</v>
      </c>
      <c r="B76" s="11">
        <v>-8.9600000000000013E-2</v>
      </c>
      <c r="C76" s="11">
        <v>-0.18729999999999999</v>
      </c>
      <c r="D76" s="11">
        <v>-0.1787</v>
      </c>
      <c r="E76" s="11">
        <v>-9.06E-2</v>
      </c>
      <c r="F76" s="11">
        <v>-5.5500000000000001E-2</v>
      </c>
      <c r="G76" s="11">
        <v>-0.1207</v>
      </c>
      <c r="H76" s="11">
        <v>-2.7999999999999997E-2</v>
      </c>
      <c r="I76" s="11">
        <v>-0.1484</v>
      </c>
      <c r="J76" s="11">
        <v>-0.18640000000000001</v>
      </c>
      <c r="K76" s="11">
        <v>-0.16699999999999998</v>
      </c>
      <c r="L76" s="11">
        <v>-0.12759999999999999</v>
      </c>
      <c r="M76" s="11">
        <v>-9.5500000000000002E-2</v>
      </c>
      <c r="N76" s="11">
        <v>-0.12909999999999999</v>
      </c>
      <c r="O76" s="11">
        <v>-6.59E-2</v>
      </c>
      <c r="P76" s="11">
        <v>-8.0600000000000005E-2</v>
      </c>
      <c r="Q76" s="11">
        <v>-8.8900000000000007E-2</v>
      </c>
      <c r="R76" s="7"/>
    </row>
    <row r="77" spans="1:18" x14ac:dyDescent="0.25">
      <c r="A77">
        <v>198004</v>
      </c>
      <c r="B77" s="11">
        <v>7.1500000000000008E-2</v>
      </c>
      <c r="C77" s="11">
        <v>-5.3E-3</v>
      </c>
      <c r="D77" s="11">
        <v>6.8400000000000002E-2</v>
      </c>
      <c r="E77" s="11">
        <v>3.7100000000000001E-2</v>
      </c>
      <c r="F77" s="11">
        <v>2.2000000000000002E-2</v>
      </c>
      <c r="G77" s="11">
        <v>4.8399999999999999E-2</v>
      </c>
      <c r="H77" s="11">
        <v>5.0599999999999999E-2</v>
      </c>
      <c r="I77" s="11">
        <v>4.0399999999999998E-2</v>
      </c>
      <c r="J77" s="11">
        <v>2.3099999999999999E-2</v>
      </c>
      <c r="K77" s="11">
        <v>4.0099999999999997E-2</v>
      </c>
      <c r="L77" s="11">
        <v>1E-3</v>
      </c>
      <c r="M77" s="11">
        <v>-2.8999999999999998E-2</v>
      </c>
      <c r="N77" s="11">
        <v>-6.3E-3</v>
      </c>
      <c r="O77" s="11">
        <v>0.12</v>
      </c>
      <c r="P77" s="11">
        <v>4.7500000000000001E-2</v>
      </c>
      <c r="Q77" s="11">
        <v>6.8099999999999994E-2</v>
      </c>
      <c r="R77" s="7"/>
    </row>
    <row r="78" spans="1:18" x14ac:dyDescent="0.25">
      <c r="A78">
        <v>198005</v>
      </c>
      <c r="B78" s="11">
        <v>7.9399999999999998E-2</v>
      </c>
      <c r="C78" s="11">
        <v>9.7799999999999998E-2</v>
      </c>
      <c r="D78" s="11">
        <v>4.1399999999999999E-2</v>
      </c>
      <c r="E78" s="11">
        <v>3.8300000000000001E-2</v>
      </c>
      <c r="F78" s="11">
        <v>5.79E-2</v>
      </c>
      <c r="G78" s="11">
        <v>7.4900000000000008E-2</v>
      </c>
      <c r="H78" s="11">
        <v>8.0399999999999985E-2</v>
      </c>
      <c r="I78" s="11">
        <v>8.8699999999999987E-2</v>
      </c>
      <c r="J78" s="11">
        <v>5.1699999999999996E-2</v>
      </c>
      <c r="K78" s="11">
        <v>5.6799999999999996E-2</v>
      </c>
      <c r="L78" s="11">
        <v>4.8799999999999996E-2</v>
      </c>
      <c r="M78" s="11">
        <v>3.0499999999999999E-2</v>
      </c>
      <c r="N78" s="11">
        <v>5.8499999999999996E-2</v>
      </c>
      <c r="O78" s="11">
        <v>4.5899999999999996E-2</v>
      </c>
      <c r="P78" s="11">
        <v>0.1032</v>
      </c>
      <c r="Q78" s="11">
        <v>7.8899999999999998E-2</v>
      </c>
      <c r="R78" s="7"/>
    </row>
    <row r="79" spans="1:18" x14ac:dyDescent="0.25">
      <c r="A79">
        <v>198006</v>
      </c>
      <c r="B79" s="11">
        <v>2.3300000000000001E-2</v>
      </c>
      <c r="C79" s="11">
        <v>0.10710000000000001</v>
      </c>
      <c r="D79" s="11">
        <v>5.9699999999999996E-2</v>
      </c>
      <c r="E79" s="11">
        <v>3.3399999999999999E-2</v>
      </c>
      <c r="F79" s="11">
        <v>2.7099999999999999E-2</v>
      </c>
      <c r="G79" s="11">
        <v>2.0799999999999999E-2</v>
      </c>
      <c r="H79" s="11">
        <v>3.4000000000000002E-3</v>
      </c>
      <c r="I79" s="11">
        <v>4.9800000000000004E-2</v>
      </c>
      <c r="J79" s="11">
        <v>2.4E-2</v>
      </c>
      <c r="K79" s="11">
        <v>5.2000000000000005E-2</v>
      </c>
      <c r="L79" s="11">
        <v>3.8599999999999995E-2</v>
      </c>
      <c r="M79" s="11">
        <v>2.0799999999999999E-2</v>
      </c>
      <c r="N79" s="11">
        <v>1.1399999999999999E-2</v>
      </c>
      <c r="O79" s="11">
        <v>4.5400000000000003E-2</v>
      </c>
      <c r="P79" s="11">
        <v>2.3399999999999997E-2</v>
      </c>
      <c r="Q79" s="11">
        <v>4.8399999999999999E-2</v>
      </c>
      <c r="R79" s="7"/>
    </row>
    <row r="80" spans="1:18" x14ac:dyDescent="0.25">
      <c r="A80">
        <v>198007</v>
      </c>
      <c r="B80" s="11">
        <v>5.8499999999999996E-2</v>
      </c>
      <c r="C80" s="11">
        <v>9.2600000000000002E-2</v>
      </c>
      <c r="D80" s="11">
        <v>2.0400000000000001E-2</v>
      </c>
      <c r="E80" s="11">
        <v>0.1353</v>
      </c>
      <c r="F80" s="11">
        <v>9.7899999999999987E-2</v>
      </c>
      <c r="G80" s="11">
        <v>8.7400000000000005E-2</v>
      </c>
      <c r="H80" s="11">
        <v>8.4600000000000009E-2</v>
      </c>
      <c r="I80" s="11">
        <v>0.12789999999999999</v>
      </c>
      <c r="J80" s="11">
        <v>0.12759999999999999</v>
      </c>
      <c r="K80" s="11">
        <v>0.10150000000000001</v>
      </c>
      <c r="L80" s="11">
        <v>0.14580000000000001</v>
      </c>
      <c r="M80" s="11">
        <v>0.12659999999999999</v>
      </c>
      <c r="N80" s="11">
        <v>0.14029999999999998</v>
      </c>
      <c r="O80" s="11">
        <v>-1E-3</v>
      </c>
      <c r="P80" s="11">
        <v>0.10630000000000001</v>
      </c>
      <c r="Q80" s="11">
        <v>3.2599999999999997E-2</v>
      </c>
      <c r="R80" s="7"/>
    </row>
    <row r="81" spans="1:18" x14ac:dyDescent="0.25">
      <c r="A81">
        <v>198008</v>
      </c>
      <c r="B81" s="11">
        <v>5.6999999999999993E-3</v>
      </c>
      <c r="C81" s="11">
        <v>6.6000000000000003E-2</v>
      </c>
      <c r="D81" s="11">
        <v>3.7200000000000004E-2</v>
      </c>
      <c r="E81" s="11">
        <v>2.9600000000000001E-2</v>
      </c>
      <c r="F81" s="11">
        <v>2.2200000000000001E-2</v>
      </c>
      <c r="G81" s="11">
        <v>2.8900000000000002E-2</v>
      </c>
      <c r="H81" s="11">
        <v>-7.0999999999999995E-3</v>
      </c>
      <c r="I81" s="11">
        <v>1.43E-2</v>
      </c>
      <c r="J81" s="11">
        <v>1.11E-2</v>
      </c>
      <c r="K81" s="11">
        <v>2.2499999999999999E-2</v>
      </c>
      <c r="L81" s="11">
        <v>2.4300000000000002E-2</v>
      </c>
      <c r="M81" s="11">
        <v>3.0699999999999998E-2</v>
      </c>
      <c r="N81" s="11">
        <v>1.15E-2</v>
      </c>
      <c r="O81" s="11">
        <v>-1.1699999999999999E-2</v>
      </c>
      <c r="P81" s="11">
        <v>4.5999999999999999E-3</v>
      </c>
      <c r="Q81" s="11">
        <v>1.8500000000000003E-2</v>
      </c>
      <c r="R81" s="7"/>
    </row>
    <row r="82" spans="1:18" x14ac:dyDescent="0.25">
      <c r="A82">
        <v>198009</v>
      </c>
      <c r="B82" s="11">
        <v>-1.1999999999999999E-3</v>
      </c>
      <c r="C82" s="11">
        <v>0.12300000000000001</v>
      </c>
      <c r="D82" s="11">
        <v>6.9800000000000001E-2</v>
      </c>
      <c r="E82" s="11">
        <v>1.7500000000000002E-2</v>
      </c>
      <c r="F82" s="11">
        <v>2.0400000000000001E-2</v>
      </c>
      <c r="G82" s="11">
        <v>1.7100000000000001E-2</v>
      </c>
      <c r="H82" s="11">
        <v>8.8999999999999999E-3</v>
      </c>
      <c r="I82" s="11">
        <v>1.6799999999999999E-2</v>
      </c>
      <c r="J82" s="11">
        <v>4.58E-2</v>
      </c>
      <c r="K82" s="11">
        <v>3.7699999999999997E-2</v>
      </c>
      <c r="L82" s="11">
        <v>2.6099999999999998E-2</v>
      </c>
      <c r="M82" s="11">
        <v>1.5700000000000002E-2</v>
      </c>
      <c r="N82" s="11">
        <v>3.0699999999999998E-2</v>
      </c>
      <c r="O82" s="11">
        <v>1.5E-3</v>
      </c>
      <c r="P82" s="11">
        <v>-4.4000000000000003E-3</v>
      </c>
      <c r="Q82" s="11">
        <v>2.58E-2</v>
      </c>
      <c r="R82" s="7"/>
    </row>
    <row r="83" spans="1:18" x14ac:dyDescent="0.25">
      <c r="A83">
        <v>198010</v>
      </c>
      <c r="B83" s="11">
        <v>-9.3999999999999986E-3</v>
      </c>
      <c r="C83" s="11">
        <v>-3.0000000000000001E-3</v>
      </c>
      <c r="D83" s="11">
        <v>7.7800000000000008E-2</v>
      </c>
      <c r="E83" s="11">
        <v>1.24E-2</v>
      </c>
      <c r="F83" s="11">
        <v>2.1600000000000001E-2</v>
      </c>
      <c r="G83" s="11">
        <v>-1.2699999999999999E-2</v>
      </c>
      <c r="H83" s="11">
        <v>-1.6E-2</v>
      </c>
      <c r="I83" s="11">
        <v>3.1E-2</v>
      </c>
      <c r="J83" s="11">
        <v>-1.03E-2</v>
      </c>
      <c r="K83" s="11">
        <v>5.3499999999999999E-2</v>
      </c>
      <c r="L83" s="11">
        <v>2.1000000000000001E-2</v>
      </c>
      <c r="M83" s="11">
        <v>-5.5500000000000001E-2</v>
      </c>
      <c r="N83" s="11">
        <v>2.1400000000000002E-2</v>
      </c>
      <c r="O83" s="11">
        <v>1.9400000000000001E-2</v>
      </c>
      <c r="P83" s="11">
        <v>-1.4800000000000001E-2</v>
      </c>
      <c r="Q83" s="11">
        <v>1.1999999999999999E-3</v>
      </c>
      <c r="R83" s="7"/>
    </row>
    <row r="84" spans="1:18" x14ac:dyDescent="0.25">
      <c r="A84">
        <v>198011</v>
      </c>
      <c r="B84" s="11">
        <v>7.000000000000001E-4</v>
      </c>
      <c r="C84" s="11">
        <v>8.8200000000000001E-2</v>
      </c>
      <c r="D84" s="11">
        <v>0.23760000000000001</v>
      </c>
      <c r="E84" s="11">
        <v>1.03E-2</v>
      </c>
      <c r="F84" s="11">
        <v>7.9199999999999993E-2</v>
      </c>
      <c r="G84" s="11">
        <v>8.6199999999999999E-2</v>
      </c>
      <c r="H84" s="11">
        <v>5.7599999999999998E-2</v>
      </c>
      <c r="I84" s="11">
        <v>7.1199999999999999E-2</v>
      </c>
      <c r="J84" s="11">
        <v>5.5500000000000001E-2</v>
      </c>
      <c r="K84" s="11">
        <v>0.1076</v>
      </c>
      <c r="L84" s="11">
        <v>0.1066</v>
      </c>
      <c r="M84" s="11">
        <v>-1.1200000000000002E-2</v>
      </c>
      <c r="N84" s="11">
        <v>0.15079999999999999</v>
      </c>
      <c r="O84" s="11">
        <v>7.3800000000000004E-2</v>
      </c>
      <c r="P84" s="11">
        <v>6.8999999999999999E-3</v>
      </c>
      <c r="Q84" s="11">
        <v>5.6299999999999996E-2</v>
      </c>
      <c r="R84" s="7"/>
    </row>
    <row r="85" spans="1:18" x14ac:dyDescent="0.25">
      <c r="A85">
        <v>198012</v>
      </c>
      <c r="B85" s="11">
        <v>1.8500000000000003E-2</v>
      </c>
      <c r="C85" s="11">
        <v>-8.1600000000000006E-2</v>
      </c>
      <c r="D85" s="11">
        <v>-0.1061</v>
      </c>
      <c r="E85" s="11">
        <v>-1.9E-2</v>
      </c>
      <c r="F85" s="11">
        <v>-2.3900000000000001E-2</v>
      </c>
      <c r="G85" s="11">
        <v>-1.9099999999999999E-2</v>
      </c>
      <c r="H85" s="11">
        <v>3.8699999999999998E-2</v>
      </c>
      <c r="I85" s="11">
        <v>-3.9300000000000002E-2</v>
      </c>
      <c r="J85" s="11">
        <v>-4.3200000000000002E-2</v>
      </c>
      <c r="K85" s="11">
        <v>-2.5699999999999997E-2</v>
      </c>
      <c r="L85" s="11">
        <v>-2.23E-2</v>
      </c>
      <c r="M85" s="11">
        <v>-2.8000000000000004E-3</v>
      </c>
      <c r="N85" s="11">
        <v>-6.5000000000000006E-3</v>
      </c>
      <c r="O85" s="11">
        <v>-1.95E-2</v>
      </c>
      <c r="P85" s="11">
        <v>5.6999999999999993E-3</v>
      </c>
      <c r="Q85" s="11">
        <v>3.1099999999999999E-2</v>
      </c>
      <c r="R85" s="7"/>
    </row>
    <row r="86" spans="1:18" x14ac:dyDescent="0.25">
      <c r="A86">
        <v>198101</v>
      </c>
      <c r="B86" s="11">
        <v>2.6600000000000002E-2</v>
      </c>
      <c r="C86" s="11">
        <v>-8.7799999999999989E-2</v>
      </c>
      <c r="D86" s="11">
        <v>-9.98E-2</v>
      </c>
      <c r="E86" s="11">
        <v>7.5999999999999998E-2</v>
      </c>
      <c r="F86" s="11">
        <v>-1.61E-2</v>
      </c>
      <c r="G86" s="11">
        <v>1.4999999999999999E-2</v>
      </c>
      <c r="H86" s="11">
        <v>-1.1699999999999999E-2</v>
      </c>
      <c r="I86" s="11">
        <v>-2.4300000000000002E-2</v>
      </c>
      <c r="J86" s="11">
        <v>7.0999999999999995E-3</v>
      </c>
      <c r="K86" s="11">
        <v>-4.3200000000000002E-2</v>
      </c>
      <c r="L86" s="11">
        <v>-7.400000000000001E-2</v>
      </c>
      <c r="M86" s="11">
        <v>-1.83E-2</v>
      </c>
      <c r="N86" s="11">
        <v>-2.9399999999999999E-2</v>
      </c>
      <c r="O86" s="11">
        <v>-2.5699999999999997E-2</v>
      </c>
      <c r="P86" s="11">
        <v>1.55E-2</v>
      </c>
      <c r="Q86" s="11">
        <v>-2.52E-2</v>
      </c>
      <c r="R86" s="7"/>
    </row>
    <row r="87" spans="1:18" x14ac:dyDescent="0.25">
      <c r="A87">
        <v>198102</v>
      </c>
      <c r="B87" s="11">
        <v>2.29E-2</v>
      </c>
      <c r="C87" s="11">
        <v>-3.5900000000000001E-2</v>
      </c>
      <c r="D87" s="11">
        <v>-4.0999999999999995E-3</v>
      </c>
      <c r="E87" s="11">
        <v>1.95E-2</v>
      </c>
      <c r="F87" s="11">
        <v>8.2100000000000006E-2</v>
      </c>
      <c r="G87" s="11">
        <v>3.9599999999999996E-2</v>
      </c>
      <c r="H87" s="11">
        <v>3.1899999999999998E-2</v>
      </c>
      <c r="I87" s="11">
        <v>3.9399999999999998E-2</v>
      </c>
      <c r="J87" s="11">
        <v>2.5699999999999997E-2</v>
      </c>
      <c r="K87" s="11">
        <v>1.6299999999999999E-2</v>
      </c>
      <c r="L87" s="11">
        <v>1.49E-2</v>
      </c>
      <c r="M87" s="11">
        <v>6.5000000000000002E-2</v>
      </c>
      <c r="N87" s="11">
        <v>-6.8000000000000005E-3</v>
      </c>
      <c r="O87" s="11">
        <v>-1.2699999999999999E-2</v>
      </c>
      <c r="P87" s="11">
        <v>3.9E-2</v>
      </c>
      <c r="Q87" s="11">
        <v>1.9699999999999999E-2</v>
      </c>
      <c r="R87" s="7"/>
    </row>
    <row r="88" spans="1:18" x14ac:dyDescent="0.25">
      <c r="A88">
        <v>198103</v>
      </c>
      <c r="B88" s="11">
        <v>6.8900000000000003E-2</v>
      </c>
      <c r="C88" s="11">
        <v>0.15990000000000001</v>
      </c>
      <c r="D88" s="11">
        <v>-2.1600000000000001E-2</v>
      </c>
      <c r="E88" s="11">
        <v>7.2700000000000001E-2</v>
      </c>
      <c r="F88" s="11">
        <v>4.4000000000000004E-2</v>
      </c>
      <c r="G88" s="11">
        <v>2.35E-2</v>
      </c>
      <c r="H88" s="11">
        <v>4.58E-2</v>
      </c>
      <c r="I88" s="11">
        <v>7.6999999999999999E-2</v>
      </c>
      <c r="J88" s="11">
        <v>0.1993</v>
      </c>
      <c r="K88" s="11">
        <v>6.6400000000000001E-2</v>
      </c>
      <c r="L88" s="11">
        <v>4.4999999999999998E-2</v>
      </c>
      <c r="M88" s="11">
        <v>8.1300000000000011E-2</v>
      </c>
      <c r="N88" s="11">
        <v>7.8200000000000006E-2</v>
      </c>
      <c r="O88" s="11">
        <v>2.98E-2</v>
      </c>
      <c r="P88" s="11">
        <v>0.13039999999999999</v>
      </c>
      <c r="Q88" s="11">
        <v>6.9000000000000006E-2</v>
      </c>
      <c r="R88" s="7"/>
    </row>
    <row r="89" spans="1:18" x14ac:dyDescent="0.25">
      <c r="A89">
        <v>198104</v>
      </c>
      <c r="B89" s="11">
        <v>-7.000000000000001E-4</v>
      </c>
      <c r="C89" s="11">
        <v>-2.86E-2</v>
      </c>
      <c r="D89" s="11">
        <v>-7.8600000000000003E-2</v>
      </c>
      <c r="E89" s="11">
        <v>1.5300000000000001E-2</v>
      </c>
      <c r="F89" s="11">
        <v>-7.6E-3</v>
      </c>
      <c r="G89" s="11">
        <v>-2.3300000000000001E-2</v>
      </c>
      <c r="H89" s="11">
        <v>2.5600000000000001E-2</v>
      </c>
      <c r="I89" s="11">
        <v>-1.6899999999999998E-2</v>
      </c>
      <c r="J89" s="11">
        <v>-1.5900000000000001E-2</v>
      </c>
      <c r="K89" s="11">
        <v>-2.2000000000000001E-3</v>
      </c>
      <c r="L89" s="11">
        <v>-1.9E-3</v>
      </c>
      <c r="M89" s="11">
        <v>2.1899999999999999E-2</v>
      </c>
      <c r="N89" s="11">
        <v>1.89E-2</v>
      </c>
      <c r="O89" s="11">
        <v>-2.6800000000000001E-2</v>
      </c>
      <c r="P89" s="11">
        <v>4.1700000000000001E-2</v>
      </c>
      <c r="Q89" s="11">
        <v>6.4000000000000003E-3</v>
      </c>
      <c r="R89" s="7"/>
    </row>
    <row r="90" spans="1:18" x14ac:dyDescent="0.25">
      <c r="A90">
        <v>198105</v>
      </c>
      <c r="B90" s="11">
        <v>2.4500000000000001E-2</v>
      </c>
      <c r="C90" s="11">
        <v>4.0000000000000002E-4</v>
      </c>
      <c r="D90" s="11">
        <v>-3.85E-2</v>
      </c>
      <c r="E90" s="11">
        <v>1.3600000000000001E-2</v>
      </c>
      <c r="F90" s="11">
        <v>4.8999999999999998E-3</v>
      </c>
      <c r="G90" s="11">
        <v>-1.8200000000000001E-2</v>
      </c>
      <c r="H90" s="11">
        <v>1.43E-2</v>
      </c>
      <c r="I90" s="11">
        <v>5.1000000000000004E-3</v>
      </c>
      <c r="J90" s="11">
        <v>-8.9999999999999998E-4</v>
      </c>
      <c r="K90" s="11">
        <v>8.6E-3</v>
      </c>
      <c r="L90" s="11">
        <v>2.63E-2</v>
      </c>
      <c r="M90" s="11">
        <v>3.39E-2</v>
      </c>
      <c r="N90" s="11">
        <v>2.6099999999999998E-2</v>
      </c>
      <c r="O90" s="11">
        <v>1.8200000000000001E-2</v>
      </c>
      <c r="P90" s="11">
        <v>3.1E-2</v>
      </c>
      <c r="Q90" s="11">
        <v>2.7699999999999999E-2</v>
      </c>
      <c r="R90" s="7"/>
    </row>
    <row r="91" spans="1:18" x14ac:dyDescent="0.25">
      <c r="A91">
        <v>198106</v>
      </c>
      <c r="B91" s="11">
        <v>-5.7999999999999996E-3</v>
      </c>
      <c r="C91" s="11">
        <v>-3.2000000000000001E-2</v>
      </c>
      <c r="D91" s="11">
        <v>4.8399999999999999E-2</v>
      </c>
      <c r="E91" s="11">
        <v>8.8000000000000005E-3</v>
      </c>
      <c r="F91" s="11">
        <v>-3.0200000000000001E-2</v>
      </c>
      <c r="G91" s="11">
        <v>2.7000000000000003E-2</v>
      </c>
      <c r="H91" s="11">
        <v>-2.4900000000000002E-2</v>
      </c>
      <c r="I91" s="11">
        <v>-1.78E-2</v>
      </c>
      <c r="J91" s="11">
        <v>-6.3500000000000001E-2</v>
      </c>
      <c r="K91" s="11">
        <v>-3.49E-2</v>
      </c>
      <c r="L91" s="11">
        <v>-5.6399999999999999E-2</v>
      </c>
      <c r="M91" s="11">
        <v>-3.2000000000000001E-2</v>
      </c>
      <c r="N91" s="11">
        <v>-5.2699999999999997E-2</v>
      </c>
      <c r="O91" s="11">
        <v>3.44E-2</v>
      </c>
      <c r="P91" s="11">
        <v>-1.21E-2</v>
      </c>
      <c r="Q91" s="11">
        <v>1.6799999999999999E-2</v>
      </c>
      <c r="R91" s="7"/>
    </row>
    <row r="92" spans="1:18" x14ac:dyDescent="0.25">
      <c r="A92">
        <v>198107</v>
      </c>
      <c r="B92" s="11">
        <v>-1.3300000000000001E-2</v>
      </c>
      <c r="C92" s="11">
        <v>4.1500000000000002E-2</v>
      </c>
      <c r="D92" s="11">
        <v>8.0600000000000005E-2</v>
      </c>
      <c r="E92" s="11">
        <v>-8.0000000000000002E-3</v>
      </c>
      <c r="F92" s="11">
        <v>-2.8399999999999998E-2</v>
      </c>
      <c r="G92" s="11">
        <v>-5.0900000000000001E-2</v>
      </c>
      <c r="H92" s="11">
        <v>-2.8399999999999998E-2</v>
      </c>
      <c r="I92" s="11">
        <v>-4.1399999999999999E-2</v>
      </c>
      <c r="J92" s="11">
        <v>1.5E-3</v>
      </c>
      <c r="K92" s="11">
        <v>-2.9999999999999997E-4</v>
      </c>
      <c r="L92" s="11">
        <v>-2.7799999999999998E-2</v>
      </c>
      <c r="M92" s="11">
        <v>-2.98E-2</v>
      </c>
      <c r="N92" s="11">
        <v>-5.6500000000000002E-2</v>
      </c>
      <c r="O92" s="11">
        <v>2.7999999999999997E-2</v>
      </c>
      <c r="P92" s="11">
        <v>-3.27E-2</v>
      </c>
      <c r="Q92" s="11">
        <v>-3.1E-2</v>
      </c>
      <c r="R92" s="7"/>
    </row>
    <row r="93" spans="1:18" x14ac:dyDescent="0.25">
      <c r="A93">
        <v>198108</v>
      </c>
      <c r="B93" s="11">
        <v>-4.9200000000000001E-2</v>
      </c>
      <c r="C93" s="11">
        <v>-2.9999999999999997E-4</v>
      </c>
      <c r="D93" s="11">
        <v>-6.4600000000000005E-2</v>
      </c>
      <c r="E93" s="11">
        <v>-5.8200000000000002E-2</v>
      </c>
      <c r="F93" s="11">
        <v>-7.0599999999999996E-2</v>
      </c>
      <c r="G93" s="11">
        <v>-7.1199999999999999E-2</v>
      </c>
      <c r="H93" s="11">
        <v>-5.16E-2</v>
      </c>
      <c r="I93" s="11">
        <v>-5.2000000000000005E-2</v>
      </c>
      <c r="J93" s="11">
        <v>-7.3700000000000002E-2</v>
      </c>
      <c r="K93" s="11">
        <v>-5.57E-2</v>
      </c>
      <c r="L93" s="11">
        <v>-6.7599999999999993E-2</v>
      </c>
      <c r="M93" s="11">
        <v>-9.0899999999999995E-2</v>
      </c>
      <c r="N93" s="11">
        <v>-9.4800000000000009E-2</v>
      </c>
      <c r="O93" s="11">
        <v>-8.3000000000000001E-3</v>
      </c>
      <c r="P93" s="11">
        <v>-6.2899999999999998E-2</v>
      </c>
      <c r="Q93" s="11">
        <v>-5.1799999999999999E-2</v>
      </c>
      <c r="R93" s="7"/>
    </row>
    <row r="94" spans="1:18" x14ac:dyDescent="0.25">
      <c r="A94">
        <v>198109</v>
      </c>
      <c r="B94" s="11">
        <v>-1.89E-2</v>
      </c>
      <c r="C94" s="11">
        <v>-0.14899999999999999</v>
      </c>
      <c r="D94" s="11">
        <v>-0.1245</v>
      </c>
      <c r="E94" s="11">
        <v>-2.92E-2</v>
      </c>
      <c r="F94" s="11">
        <v>-3.2599999999999997E-2</v>
      </c>
      <c r="G94" s="11">
        <v>-8.5199999999999998E-2</v>
      </c>
      <c r="H94" s="11">
        <v>-1.3100000000000001E-2</v>
      </c>
      <c r="I94" s="11">
        <v>-0.1011</v>
      </c>
      <c r="J94" s="11">
        <v>-9.4299999999999995E-2</v>
      </c>
      <c r="K94" s="11">
        <v>-7.5399999999999995E-2</v>
      </c>
      <c r="L94" s="11">
        <v>-5.96E-2</v>
      </c>
      <c r="M94" s="11">
        <v>-3.7100000000000001E-2</v>
      </c>
      <c r="N94" s="11">
        <v>-5.5199999999999999E-2</v>
      </c>
      <c r="O94" s="11">
        <v>-5.5300000000000002E-2</v>
      </c>
      <c r="P94" s="11">
        <v>-2.1899999999999999E-2</v>
      </c>
      <c r="Q94" s="11">
        <v>-2.5000000000000001E-2</v>
      </c>
      <c r="R94" s="7"/>
    </row>
    <row r="95" spans="1:18" x14ac:dyDescent="0.25">
      <c r="A95">
        <v>198110</v>
      </c>
      <c r="B95" s="11">
        <v>8.5999999999999993E-2</v>
      </c>
      <c r="C95" s="11">
        <v>3.7499999999999999E-2</v>
      </c>
      <c r="D95" s="11">
        <v>0.10289999999999999</v>
      </c>
      <c r="E95" s="11">
        <v>2.92E-2</v>
      </c>
      <c r="F95" s="11">
        <v>1.1399999999999999E-2</v>
      </c>
      <c r="G95" s="11">
        <v>5.4199999999999998E-2</v>
      </c>
      <c r="H95" s="11">
        <v>6.1600000000000002E-2</v>
      </c>
      <c r="I95" s="11">
        <v>1.49E-2</v>
      </c>
      <c r="J95" s="11">
        <v>1.37E-2</v>
      </c>
      <c r="K95" s="11">
        <v>7.5600000000000001E-2</v>
      </c>
      <c r="L95" s="11">
        <v>3.7499999999999999E-2</v>
      </c>
      <c r="M95" s="11">
        <v>-9.0500000000000011E-2</v>
      </c>
      <c r="N95" s="11">
        <v>8.6699999999999999E-2</v>
      </c>
      <c r="O95" s="11">
        <v>4.8799999999999996E-2</v>
      </c>
      <c r="P95" s="11">
        <v>6.2199999999999998E-2</v>
      </c>
      <c r="Q95" s="11">
        <v>7.4700000000000003E-2</v>
      </c>
      <c r="R95" s="7"/>
    </row>
    <row r="96" spans="1:18" x14ac:dyDescent="0.25">
      <c r="A96">
        <v>198111</v>
      </c>
      <c r="B96" s="11">
        <v>2.0299999999999999E-2</v>
      </c>
      <c r="C96" s="11">
        <v>2.2499999999999999E-2</v>
      </c>
      <c r="D96" s="11">
        <v>6.93E-2</v>
      </c>
      <c r="E96" s="11">
        <v>2.3999999999999998E-3</v>
      </c>
      <c r="F96" s="11">
        <v>6.0700000000000004E-2</v>
      </c>
      <c r="G96" s="11">
        <v>3.7599999999999995E-2</v>
      </c>
      <c r="H96" s="11">
        <v>3.73E-2</v>
      </c>
      <c r="I96" s="11">
        <v>6.3299999999999995E-2</v>
      </c>
      <c r="J96" s="11">
        <v>4.4000000000000004E-2</v>
      </c>
      <c r="K96" s="11">
        <v>-7.4000000000000003E-3</v>
      </c>
      <c r="L96" s="11">
        <v>3.1600000000000003E-2</v>
      </c>
      <c r="M96" s="11">
        <v>2.9900000000000003E-2</v>
      </c>
      <c r="N96" s="11">
        <v>1.6399999999999998E-2</v>
      </c>
      <c r="O96" s="11">
        <v>5.9200000000000003E-2</v>
      </c>
      <c r="P96" s="11">
        <v>9.4999999999999998E-3</v>
      </c>
      <c r="Q96" s="11">
        <v>5.6600000000000004E-2</v>
      </c>
      <c r="R96" s="7"/>
    </row>
    <row r="97" spans="1:18" x14ac:dyDescent="0.25">
      <c r="A97">
        <v>198112</v>
      </c>
      <c r="B97" s="11">
        <v>1E-3</v>
      </c>
      <c r="C97" s="11">
        <v>-6.1100000000000002E-2</v>
      </c>
      <c r="D97" s="11">
        <v>-6.6100000000000006E-2</v>
      </c>
      <c r="E97" s="11">
        <v>-1.41E-2</v>
      </c>
      <c r="F97" s="11">
        <v>-7.6E-3</v>
      </c>
      <c r="G97" s="11">
        <v>-1.7500000000000002E-2</v>
      </c>
      <c r="H97" s="11">
        <v>-1.6799999999999999E-2</v>
      </c>
      <c r="I97" s="11">
        <v>-2.6099999999999998E-2</v>
      </c>
      <c r="J97" s="11">
        <v>-2.69E-2</v>
      </c>
      <c r="K97" s="11">
        <v>-7.7000000000000002E-3</v>
      </c>
      <c r="L97" s="11">
        <v>-5.5000000000000005E-3</v>
      </c>
      <c r="M97" s="11">
        <v>3.04E-2</v>
      </c>
      <c r="N97" s="11">
        <v>-1.9299999999999998E-2</v>
      </c>
      <c r="O97" s="11">
        <v>-2.3300000000000001E-2</v>
      </c>
      <c r="P97" s="11">
        <v>-1.9199999999999998E-2</v>
      </c>
      <c r="Q97" s="11">
        <v>-3.8599999999999995E-2</v>
      </c>
      <c r="R97" s="7"/>
    </row>
    <row r="98" spans="1:18" x14ac:dyDescent="0.25">
      <c r="A98">
        <v>198201</v>
      </c>
      <c r="B98" s="11">
        <v>-5.1999999999999998E-3</v>
      </c>
      <c r="C98" s="11">
        <v>-0.1133</v>
      </c>
      <c r="D98" s="11">
        <v>-8.6400000000000005E-2</v>
      </c>
      <c r="E98" s="11">
        <v>-3.0000000000000001E-3</v>
      </c>
      <c r="F98" s="11">
        <v>3.7499999999999999E-2</v>
      </c>
      <c r="G98" s="11">
        <v>-4.2900000000000001E-2</v>
      </c>
      <c r="H98" s="11">
        <v>2.4300000000000002E-2</v>
      </c>
      <c r="I98" s="11">
        <v>-7.2300000000000003E-2</v>
      </c>
      <c r="J98" s="11">
        <v>-8.8599999999999998E-2</v>
      </c>
      <c r="K98" s="11">
        <v>-2.7799999999999998E-2</v>
      </c>
      <c r="L98" s="11">
        <v>1.26E-2</v>
      </c>
      <c r="M98" s="11">
        <v>-6.1999999999999998E-3</v>
      </c>
      <c r="N98" s="11">
        <v>-3.7100000000000001E-2</v>
      </c>
      <c r="O98" s="11">
        <v>-6.7000000000000002E-3</v>
      </c>
      <c r="P98" s="11">
        <v>9.7999999999999997E-3</v>
      </c>
      <c r="Q98" s="11">
        <v>-2.1700000000000001E-2</v>
      </c>
      <c r="R98" s="7"/>
    </row>
    <row r="99" spans="1:18" x14ac:dyDescent="0.25">
      <c r="A99">
        <v>198202</v>
      </c>
      <c r="B99" s="11">
        <v>-7.4000000000000003E-3</v>
      </c>
      <c r="C99" s="11">
        <v>-8.4199999999999997E-2</v>
      </c>
      <c r="D99" s="11">
        <v>-0.11550000000000001</v>
      </c>
      <c r="E99" s="11">
        <v>-4.3099999999999999E-2</v>
      </c>
      <c r="F99" s="11">
        <v>-3.7999999999999999E-2</v>
      </c>
      <c r="G99" s="11">
        <v>-6.3500000000000001E-2</v>
      </c>
      <c r="H99" s="11">
        <v>-2.2400000000000003E-2</v>
      </c>
      <c r="I99" s="11">
        <v>-7.1900000000000006E-2</v>
      </c>
      <c r="J99" s="11">
        <v>-4.7E-2</v>
      </c>
      <c r="K99" s="11">
        <v>-5.4000000000000006E-2</v>
      </c>
      <c r="L99" s="11">
        <v>-5.8200000000000002E-2</v>
      </c>
      <c r="M99" s="11">
        <v>-2.6099999999999998E-2</v>
      </c>
      <c r="N99" s="11">
        <v>-5.2499999999999998E-2</v>
      </c>
      <c r="O99" s="11">
        <v>-3.5999999999999999E-3</v>
      </c>
      <c r="P99" s="11">
        <v>-8.1000000000000013E-3</v>
      </c>
      <c r="Q99" s="11">
        <v>-2.92E-2</v>
      </c>
      <c r="R99" s="7"/>
    </row>
    <row r="100" spans="1:18" x14ac:dyDescent="0.25">
      <c r="A100">
        <v>198203</v>
      </c>
      <c r="B100" s="11">
        <v>3.4200000000000001E-2</v>
      </c>
      <c r="C100" s="11">
        <v>-0.10279999999999999</v>
      </c>
      <c r="D100" s="11">
        <v>-3.6600000000000001E-2</v>
      </c>
      <c r="E100" s="11">
        <v>5.6000000000000008E-3</v>
      </c>
      <c r="F100" s="11">
        <v>2.3700000000000002E-2</v>
      </c>
      <c r="G100" s="11">
        <v>-1.2E-2</v>
      </c>
      <c r="H100" s="11">
        <v>-1.2199999999999999E-2</v>
      </c>
      <c r="I100" s="11">
        <v>-2.69E-2</v>
      </c>
      <c r="J100" s="11">
        <v>-5.1500000000000004E-2</v>
      </c>
      <c r="K100" s="11">
        <v>-6.2400000000000004E-2</v>
      </c>
      <c r="L100" s="11">
        <v>-3.5699999999999996E-2</v>
      </c>
      <c r="M100" s="11">
        <v>4.1299999999999996E-2</v>
      </c>
      <c r="N100" s="11">
        <v>3.8E-3</v>
      </c>
      <c r="O100" s="11">
        <v>1.66E-2</v>
      </c>
      <c r="P100" s="11">
        <v>5.7999999999999996E-2</v>
      </c>
      <c r="Q100" s="11">
        <v>-1.06E-2</v>
      </c>
      <c r="R100" s="7"/>
    </row>
    <row r="101" spans="1:18" x14ac:dyDescent="0.25">
      <c r="A101">
        <v>198204</v>
      </c>
      <c r="B101" s="11">
        <v>6.7799999999999999E-2</v>
      </c>
      <c r="C101" s="11">
        <v>4.1999999999999997E-3</v>
      </c>
      <c r="D101" s="11">
        <v>4.6199999999999998E-2</v>
      </c>
      <c r="E101" s="11">
        <v>7.9100000000000004E-2</v>
      </c>
      <c r="F101" s="11">
        <v>1.18E-2</v>
      </c>
      <c r="G101" s="11">
        <v>5.2000000000000005E-2</v>
      </c>
      <c r="H101" s="11">
        <v>6.4100000000000004E-2</v>
      </c>
      <c r="I101" s="11">
        <v>2.4399999999999998E-2</v>
      </c>
      <c r="J101" s="11">
        <v>1.6E-2</v>
      </c>
      <c r="K101" s="11">
        <v>3.0099999999999998E-2</v>
      </c>
      <c r="L101" s="11">
        <v>5.7699999999999994E-2</v>
      </c>
      <c r="M101" s="11">
        <v>5.0099999999999999E-2</v>
      </c>
      <c r="N101" s="11">
        <v>4.9200000000000001E-2</v>
      </c>
      <c r="O101" s="11">
        <v>3.8399999999999997E-2</v>
      </c>
      <c r="P101" s="11">
        <v>5.8099999999999999E-2</v>
      </c>
      <c r="Q101" s="11">
        <v>3.2799999999999996E-2</v>
      </c>
      <c r="R101" s="7"/>
    </row>
    <row r="102" spans="1:18" x14ac:dyDescent="0.25">
      <c r="A102">
        <v>198205</v>
      </c>
      <c r="B102" s="11">
        <v>-2.4E-2</v>
      </c>
      <c r="C102" s="11">
        <v>-6.0199999999999997E-2</v>
      </c>
      <c r="D102" s="11">
        <v>2.4E-2</v>
      </c>
      <c r="E102" s="11">
        <v>-1.1699999999999999E-2</v>
      </c>
      <c r="F102" s="11">
        <v>-2.2700000000000001E-2</v>
      </c>
      <c r="G102" s="11">
        <v>-4.3200000000000002E-2</v>
      </c>
      <c r="H102" s="11">
        <v>-3.1800000000000002E-2</v>
      </c>
      <c r="I102" s="11">
        <v>-5.4600000000000003E-2</v>
      </c>
      <c r="J102" s="11">
        <v>-6.93E-2</v>
      </c>
      <c r="K102" s="11">
        <v>-2.1600000000000001E-2</v>
      </c>
      <c r="L102" s="11">
        <v>-5.67E-2</v>
      </c>
      <c r="M102" s="11">
        <v>-3.4999999999999996E-3</v>
      </c>
      <c r="N102" s="11">
        <v>-5.8700000000000002E-2</v>
      </c>
      <c r="O102" s="11">
        <v>-5.1999999999999998E-3</v>
      </c>
      <c r="P102" s="11">
        <v>-2.7900000000000001E-2</v>
      </c>
      <c r="Q102" s="11">
        <v>-5.5500000000000001E-2</v>
      </c>
      <c r="R102" s="7"/>
    </row>
    <row r="103" spans="1:18" x14ac:dyDescent="0.25">
      <c r="A103">
        <v>198206</v>
      </c>
      <c r="B103" s="11">
        <v>0.02</v>
      </c>
      <c r="C103" s="11">
        <v>-6.2100000000000002E-2</v>
      </c>
      <c r="D103" s="11">
        <v>-6.480000000000001E-2</v>
      </c>
      <c r="E103" s="11">
        <v>8.5000000000000006E-3</v>
      </c>
      <c r="F103" s="11">
        <v>2.4900000000000002E-2</v>
      </c>
      <c r="G103" s="11">
        <v>-4.7500000000000001E-2</v>
      </c>
      <c r="H103" s="11">
        <v>-6.0999999999999995E-3</v>
      </c>
      <c r="I103" s="11">
        <v>-2.7000000000000003E-2</v>
      </c>
      <c r="J103" s="11">
        <v>-6.8499999999999991E-2</v>
      </c>
      <c r="K103" s="11">
        <v>-5.9200000000000003E-2</v>
      </c>
      <c r="L103" s="11">
        <v>-2.5399999999999999E-2</v>
      </c>
      <c r="M103" s="11">
        <v>2.63E-2</v>
      </c>
      <c r="N103" s="11">
        <v>-1.6000000000000001E-3</v>
      </c>
      <c r="O103" s="11">
        <v>-2.2099999999999998E-2</v>
      </c>
      <c r="P103" s="11">
        <v>3.6299999999999999E-2</v>
      </c>
      <c r="Q103" s="11">
        <v>-2.4799999999999999E-2</v>
      </c>
      <c r="R103" s="7"/>
    </row>
    <row r="104" spans="1:18" x14ac:dyDescent="0.25">
      <c r="A104">
        <v>198207</v>
      </c>
      <c r="B104" s="11">
        <v>1.9400000000000001E-2</v>
      </c>
      <c r="C104" s="11">
        <v>-5.6500000000000002E-2</v>
      </c>
      <c r="D104" s="11">
        <v>-7.980000000000001E-2</v>
      </c>
      <c r="E104" s="11">
        <v>-4.7999999999999996E-3</v>
      </c>
      <c r="F104" s="11">
        <v>1.9299999999999998E-2</v>
      </c>
      <c r="G104" s="11">
        <v>-3.9800000000000002E-2</v>
      </c>
      <c r="H104" s="11">
        <v>-6.5000000000000006E-3</v>
      </c>
      <c r="I104" s="11">
        <v>-3.1099999999999999E-2</v>
      </c>
      <c r="J104" s="11">
        <v>-4.5700000000000005E-2</v>
      </c>
      <c r="K104" s="11">
        <v>-2.3700000000000002E-2</v>
      </c>
      <c r="L104" s="11">
        <v>1.9E-3</v>
      </c>
      <c r="M104" s="11">
        <v>-3.85E-2</v>
      </c>
      <c r="N104" s="11">
        <v>-1.7600000000000001E-2</v>
      </c>
      <c r="O104" s="11">
        <v>-2.5699999999999997E-2</v>
      </c>
      <c r="P104" s="11">
        <v>6.8000000000000005E-3</v>
      </c>
      <c r="Q104" s="11">
        <v>-0.03</v>
      </c>
      <c r="R104" s="7"/>
    </row>
    <row r="105" spans="1:18" x14ac:dyDescent="0.25">
      <c r="A105">
        <v>198208</v>
      </c>
      <c r="B105" s="11">
        <v>6.9599999999999995E-2</v>
      </c>
      <c r="C105" s="11">
        <v>0.2087</v>
      </c>
      <c r="D105" s="11">
        <v>9.8800000000000013E-2</v>
      </c>
      <c r="E105" s="11">
        <v>0.10679999999999999</v>
      </c>
      <c r="F105" s="11">
        <v>0.1164</v>
      </c>
      <c r="G105" s="11">
        <v>0.15240000000000001</v>
      </c>
      <c r="H105" s="11">
        <v>0.11789999999999999</v>
      </c>
      <c r="I105" s="11">
        <v>0.1769</v>
      </c>
      <c r="J105" s="11">
        <v>0.1333</v>
      </c>
      <c r="K105" s="11">
        <v>9.7599999999999992E-2</v>
      </c>
      <c r="L105" s="11">
        <v>0.12920000000000001</v>
      </c>
      <c r="M105" s="11">
        <v>0.16020000000000001</v>
      </c>
      <c r="N105" s="11">
        <v>0.16879999999999998</v>
      </c>
      <c r="O105" s="11">
        <v>0.12</v>
      </c>
      <c r="P105" s="11">
        <v>0.11630000000000001</v>
      </c>
      <c r="Q105" s="11">
        <v>0.11470000000000001</v>
      </c>
      <c r="R105" s="7"/>
    </row>
    <row r="106" spans="1:18" x14ac:dyDescent="0.25">
      <c r="A106">
        <v>198209</v>
      </c>
      <c r="B106" s="11">
        <v>4.0199999999999993E-2</v>
      </c>
      <c r="C106" s="11">
        <v>4.4000000000000003E-3</v>
      </c>
      <c r="D106" s="11">
        <v>1.7600000000000001E-2</v>
      </c>
      <c r="E106" s="11">
        <v>8.3599999999999994E-2</v>
      </c>
      <c r="F106" s="11">
        <v>1.1000000000000001E-3</v>
      </c>
      <c r="G106" s="11">
        <v>-2.8000000000000004E-3</v>
      </c>
      <c r="H106" s="11">
        <v>2.3E-2</v>
      </c>
      <c r="I106" s="11">
        <v>-5.4000000000000003E-3</v>
      </c>
      <c r="J106" s="11">
        <v>-5.1799999999999999E-2</v>
      </c>
      <c r="K106" s="11">
        <v>-6.9999999999999993E-3</v>
      </c>
      <c r="L106" s="11">
        <v>-4.3E-3</v>
      </c>
      <c r="M106" s="11">
        <v>-1.34E-2</v>
      </c>
      <c r="N106" s="11">
        <v>-1.54E-2</v>
      </c>
      <c r="O106" s="11">
        <v>1.06E-2</v>
      </c>
      <c r="P106" s="11">
        <v>4.8799999999999996E-2</v>
      </c>
      <c r="Q106" s="11">
        <v>6.0100000000000001E-2</v>
      </c>
      <c r="R106" s="7"/>
    </row>
    <row r="107" spans="1:18" x14ac:dyDescent="0.25">
      <c r="A107">
        <v>198210</v>
      </c>
      <c r="B107" s="11">
        <v>7.3800000000000004E-2</v>
      </c>
      <c r="C107" s="11">
        <v>0.17629999999999998</v>
      </c>
      <c r="D107" s="11">
        <v>5.5399999999999998E-2</v>
      </c>
      <c r="E107" s="11">
        <v>0.1409</v>
      </c>
      <c r="F107" s="11">
        <v>0.1278</v>
      </c>
      <c r="G107" s="11">
        <v>0.1278</v>
      </c>
      <c r="H107" s="11">
        <v>9.06E-2</v>
      </c>
      <c r="I107" s="11">
        <v>0.18429999999999999</v>
      </c>
      <c r="J107" s="11">
        <v>9.2499999999999999E-2</v>
      </c>
      <c r="K107" s="11">
        <v>0.1464</v>
      </c>
      <c r="L107" s="11">
        <v>0.1464</v>
      </c>
      <c r="M107" s="11">
        <v>0.16920000000000002</v>
      </c>
      <c r="N107" s="11">
        <v>0.1593</v>
      </c>
      <c r="O107" s="11">
        <v>4.7300000000000002E-2</v>
      </c>
      <c r="P107" s="11">
        <v>0.1663</v>
      </c>
      <c r="Q107" s="11">
        <v>0.152</v>
      </c>
      <c r="R107" s="7"/>
    </row>
    <row r="108" spans="1:18" x14ac:dyDescent="0.25">
      <c r="A108">
        <v>198211</v>
      </c>
      <c r="B108" s="11">
        <v>5.28E-2</v>
      </c>
      <c r="C108" s="11">
        <v>6.2E-2</v>
      </c>
      <c r="D108" s="11">
        <v>-4.7500000000000001E-2</v>
      </c>
      <c r="E108" s="11">
        <v>8.3299999999999999E-2</v>
      </c>
      <c r="F108" s="11">
        <v>9.2300000000000007E-2</v>
      </c>
      <c r="G108" s="11">
        <v>2.9500000000000002E-2</v>
      </c>
      <c r="H108" s="11">
        <v>3.3399999999999999E-2</v>
      </c>
      <c r="I108" s="11">
        <v>0.11699999999999999</v>
      </c>
      <c r="J108" s="11">
        <v>3.6499999999999998E-2</v>
      </c>
      <c r="K108" s="11">
        <v>5.5099999999999996E-2</v>
      </c>
      <c r="L108" s="11">
        <v>9.6300000000000011E-2</v>
      </c>
      <c r="M108" s="11">
        <v>7.8700000000000006E-2</v>
      </c>
      <c r="N108" s="11">
        <v>7.3200000000000001E-2</v>
      </c>
      <c r="O108" s="11">
        <v>1.6000000000000001E-3</v>
      </c>
      <c r="P108" s="11">
        <v>0.111</v>
      </c>
      <c r="Q108" s="11">
        <v>6.5500000000000003E-2</v>
      </c>
      <c r="R108" s="7"/>
    </row>
    <row r="109" spans="1:18" x14ac:dyDescent="0.25">
      <c r="A109">
        <v>198212</v>
      </c>
      <c r="B109" s="11">
        <v>6.8000000000000005E-3</v>
      </c>
      <c r="C109" s="11">
        <v>5.9500000000000004E-2</v>
      </c>
      <c r="D109" s="11">
        <v>5.74E-2</v>
      </c>
      <c r="E109" s="11">
        <v>1.72E-2</v>
      </c>
      <c r="F109" s="11">
        <v>-2.2200000000000001E-2</v>
      </c>
      <c r="G109" s="11">
        <v>-2.3399999999999997E-2</v>
      </c>
      <c r="H109" s="11">
        <v>-7.3000000000000001E-3</v>
      </c>
      <c r="I109" s="11">
        <v>2.9900000000000003E-2</v>
      </c>
      <c r="J109" s="11">
        <v>5.7200000000000001E-2</v>
      </c>
      <c r="K109" s="11">
        <v>-2.5699999999999997E-2</v>
      </c>
      <c r="L109" s="11">
        <v>3.9100000000000003E-2</v>
      </c>
      <c r="M109" s="11">
        <v>5.2900000000000003E-2</v>
      </c>
      <c r="N109" s="11">
        <v>1.1399999999999999E-2</v>
      </c>
      <c r="O109" s="11">
        <v>4.3200000000000002E-2</v>
      </c>
      <c r="P109" s="11">
        <v>-2.87E-2</v>
      </c>
      <c r="Q109" s="11">
        <v>-2.3300000000000001E-2</v>
      </c>
      <c r="R109" s="7"/>
    </row>
    <row r="110" spans="1:18" x14ac:dyDescent="0.25">
      <c r="A110">
        <v>198301</v>
      </c>
      <c r="B110" s="11">
        <v>-1.2999999999999999E-3</v>
      </c>
      <c r="C110" s="11">
        <v>0.14219999999999999</v>
      </c>
      <c r="D110" s="11">
        <v>3.5900000000000001E-2</v>
      </c>
      <c r="E110" s="11">
        <v>2.9999999999999997E-4</v>
      </c>
      <c r="F110" s="11">
        <v>5.21E-2</v>
      </c>
      <c r="G110" s="11">
        <v>9.9900000000000003E-2</v>
      </c>
      <c r="H110" s="11">
        <v>1.78E-2</v>
      </c>
      <c r="I110" s="11">
        <v>2.0799999999999999E-2</v>
      </c>
      <c r="J110" s="11">
        <v>8.1099999999999992E-2</v>
      </c>
      <c r="K110" s="11">
        <v>6.5299999999999997E-2</v>
      </c>
      <c r="L110" s="11">
        <v>7.9000000000000001E-2</v>
      </c>
      <c r="M110" s="11">
        <v>2.3599999999999999E-2</v>
      </c>
      <c r="N110" s="11">
        <v>6.9599999999999995E-2</v>
      </c>
      <c r="O110" s="11">
        <v>3.6699999999999997E-2</v>
      </c>
      <c r="P110" s="11">
        <v>4.1999999999999997E-3</v>
      </c>
      <c r="Q110" s="11">
        <v>4.7999999999999996E-3</v>
      </c>
      <c r="R110" s="7"/>
    </row>
    <row r="111" spans="1:18" x14ac:dyDescent="0.25">
      <c r="A111">
        <v>198302</v>
      </c>
      <c r="B111" s="11">
        <v>1.6899999999999998E-2</v>
      </c>
      <c r="C111" s="11">
        <v>-7.3200000000000001E-2</v>
      </c>
      <c r="D111" s="11">
        <v>-5.7999999999999996E-3</v>
      </c>
      <c r="E111" s="11">
        <v>8.5699999999999998E-2</v>
      </c>
      <c r="F111" s="11">
        <v>6.8199999999999997E-2</v>
      </c>
      <c r="G111" s="11">
        <v>4.4800000000000006E-2</v>
      </c>
      <c r="H111" s="11">
        <v>1.8799999999999997E-2</v>
      </c>
      <c r="I111" s="11">
        <v>4.3400000000000001E-2</v>
      </c>
      <c r="J111" s="11">
        <v>3.8900000000000004E-2</v>
      </c>
      <c r="K111" s="11">
        <v>4.8399999999999999E-2</v>
      </c>
      <c r="L111" s="11">
        <v>2.9500000000000002E-2</v>
      </c>
      <c r="M111" s="11">
        <v>1.7100000000000001E-2</v>
      </c>
      <c r="N111" s="11">
        <v>5.74E-2</v>
      </c>
      <c r="O111" s="11">
        <v>1.5900000000000001E-2</v>
      </c>
      <c r="P111" s="11">
        <v>7.9500000000000001E-2</v>
      </c>
      <c r="Q111" s="11">
        <v>5.4299999999999994E-2</v>
      </c>
      <c r="R111" s="7"/>
    </row>
    <row r="112" spans="1:18" x14ac:dyDescent="0.25">
      <c r="A112">
        <v>198303</v>
      </c>
      <c r="B112" s="11">
        <v>5.9800000000000006E-2</v>
      </c>
      <c r="C112" s="11">
        <v>3.7900000000000003E-2</v>
      </c>
      <c r="D112" s="11">
        <v>6.13E-2</v>
      </c>
      <c r="E112" s="11">
        <v>0.11460000000000001</v>
      </c>
      <c r="F112" s="11">
        <v>-2.4399999999999998E-2</v>
      </c>
      <c r="G112" s="11">
        <v>6.8000000000000005E-3</v>
      </c>
      <c r="H112" s="11">
        <v>4.2500000000000003E-2</v>
      </c>
      <c r="I112" s="11">
        <v>5.8400000000000001E-2</v>
      </c>
      <c r="J112" s="11">
        <v>2.9399999999999999E-2</v>
      </c>
      <c r="K112" s="11">
        <v>2.07E-2</v>
      </c>
      <c r="L112" s="11">
        <v>4.3E-3</v>
      </c>
      <c r="M112" s="11">
        <v>-5.6000000000000008E-3</v>
      </c>
      <c r="N112" s="11">
        <v>4.0099999999999997E-2</v>
      </c>
      <c r="O112" s="11">
        <v>2.7000000000000001E-3</v>
      </c>
      <c r="P112" s="11">
        <v>9.8699999999999996E-2</v>
      </c>
      <c r="Q112" s="11">
        <v>6.83E-2</v>
      </c>
      <c r="R112" s="7"/>
    </row>
    <row r="113" spans="1:18" x14ac:dyDescent="0.25">
      <c r="A113">
        <v>198304</v>
      </c>
      <c r="B113" s="11">
        <v>5.0199999999999995E-2</v>
      </c>
      <c r="C113" s="11">
        <v>9.0899999999999995E-2</v>
      </c>
      <c r="D113" s="11">
        <v>9.4200000000000006E-2</v>
      </c>
      <c r="E113" s="11">
        <v>8.3499999999999991E-2</v>
      </c>
      <c r="F113" s="11">
        <v>6.0199999999999997E-2</v>
      </c>
      <c r="G113" s="11">
        <v>8.9099999999999999E-2</v>
      </c>
      <c r="H113" s="11">
        <v>5.1799999999999999E-2</v>
      </c>
      <c r="I113" s="11">
        <v>5.5500000000000001E-2</v>
      </c>
      <c r="J113" s="11">
        <v>3.0499999999999999E-2</v>
      </c>
      <c r="K113" s="11">
        <v>5.0099999999999999E-2</v>
      </c>
      <c r="L113" s="11">
        <v>6.9500000000000006E-2</v>
      </c>
      <c r="M113" s="11">
        <v>0.15439999999999998</v>
      </c>
      <c r="N113" s="11">
        <v>4.9800000000000004E-2</v>
      </c>
      <c r="O113" s="11">
        <v>4.7599999999999996E-2</v>
      </c>
      <c r="P113" s="11">
        <v>9.1400000000000009E-2</v>
      </c>
      <c r="Q113" s="11">
        <v>9.0999999999999998E-2</v>
      </c>
      <c r="R113" s="7"/>
    </row>
    <row r="114" spans="1:18" x14ac:dyDescent="0.25">
      <c r="A114">
        <v>198305</v>
      </c>
      <c r="B114" s="11">
        <v>-9.1000000000000004E-3</v>
      </c>
      <c r="C114" s="11">
        <v>6.54E-2</v>
      </c>
      <c r="D114" s="11">
        <v>1.4999999999999999E-2</v>
      </c>
      <c r="E114" s="11">
        <v>9.1000000000000004E-3</v>
      </c>
      <c r="F114" s="11">
        <v>-4.3799999999999999E-2</v>
      </c>
      <c r="G114" s="11">
        <v>4.4400000000000002E-2</v>
      </c>
      <c r="H114" s="11">
        <v>-4.0899999999999999E-2</v>
      </c>
      <c r="I114" s="11">
        <v>2.8500000000000001E-2</v>
      </c>
      <c r="J114" s="11">
        <v>9.5700000000000007E-2</v>
      </c>
      <c r="K114" s="11">
        <v>4.87E-2</v>
      </c>
      <c r="L114" s="11">
        <v>3.0499999999999999E-2</v>
      </c>
      <c r="M114" s="11">
        <v>-1.8600000000000002E-2</v>
      </c>
      <c r="N114" s="11">
        <v>3.27E-2</v>
      </c>
      <c r="O114" s="11">
        <v>2.6000000000000002E-2</v>
      </c>
      <c r="P114" s="11">
        <v>2.9999999999999997E-4</v>
      </c>
      <c r="Q114" s="11">
        <v>6.5000000000000006E-3</v>
      </c>
      <c r="R114" s="7"/>
    </row>
    <row r="115" spans="1:18" x14ac:dyDescent="0.25">
      <c r="A115">
        <v>198306</v>
      </c>
      <c r="B115" s="11">
        <v>1.54E-2</v>
      </c>
      <c r="C115" s="11">
        <v>0.01</v>
      </c>
      <c r="D115" s="11">
        <v>6.6299999999999998E-2</v>
      </c>
      <c r="E115" s="11">
        <v>8.5900000000000004E-2</v>
      </c>
      <c r="F115" s="11">
        <v>5.3399999999999996E-2</v>
      </c>
      <c r="G115" s="11">
        <v>1.0500000000000001E-2</v>
      </c>
      <c r="H115" s="11">
        <v>5.0599999999999999E-2</v>
      </c>
      <c r="I115" s="11">
        <v>-1.7000000000000001E-3</v>
      </c>
      <c r="J115" s="11">
        <v>-2.0199999999999999E-2</v>
      </c>
      <c r="K115" s="11">
        <v>1.34E-2</v>
      </c>
      <c r="L115" s="11">
        <v>5.7500000000000002E-2</v>
      </c>
      <c r="M115" s="11">
        <v>0.12520000000000001</v>
      </c>
      <c r="N115" s="11">
        <v>7.6600000000000001E-2</v>
      </c>
      <c r="O115" s="11">
        <v>-5.4000000000000003E-3</v>
      </c>
      <c r="P115" s="11">
        <v>5.8400000000000001E-2</v>
      </c>
      <c r="Q115" s="11">
        <v>3.5999999999999999E-3</v>
      </c>
      <c r="R115" s="7"/>
    </row>
    <row r="116" spans="1:18" x14ac:dyDescent="0.25">
      <c r="A116">
        <v>198307</v>
      </c>
      <c r="B116" s="11">
        <v>-2.3E-2</v>
      </c>
      <c r="C116" s="11">
        <v>-5.0099999999999999E-2</v>
      </c>
      <c r="D116" s="11">
        <v>-2.5399999999999999E-2</v>
      </c>
      <c r="E116" s="11">
        <v>-4.3299999999999998E-2</v>
      </c>
      <c r="F116" s="11">
        <v>-5.1500000000000004E-2</v>
      </c>
      <c r="G116" s="11">
        <v>2.9999999999999997E-4</v>
      </c>
      <c r="H116" s="11">
        <v>-3.5400000000000001E-2</v>
      </c>
      <c r="I116" s="11">
        <v>-3.9300000000000002E-2</v>
      </c>
      <c r="J116" s="11">
        <v>-8.1000000000000013E-3</v>
      </c>
      <c r="K116" s="11">
        <v>1.9E-3</v>
      </c>
      <c r="L116" s="11">
        <v>-4.7599999999999996E-2</v>
      </c>
      <c r="M116" s="11">
        <v>-1.9299999999999998E-2</v>
      </c>
      <c r="N116" s="11">
        <v>-4.9500000000000002E-2</v>
      </c>
      <c r="O116" s="11">
        <v>1.03E-2</v>
      </c>
      <c r="P116" s="11">
        <v>-2.18E-2</v>
      </c>
      <c r="Q116" s="11">
        <v>-2.8500000000000001E-2</v>
      </c>
      <c r="R116" s="7"/>
    </row>
    <row r="117" spans="1:18" x14ac:dyDescent="0.25">
      <c r="A117">
        <v>198308</v>
      </c>
      <c r="B117" s="11">
        <v>1.8200000000000001E-2</v>
      </c>
      <c r="C117" s="11">
        <v>8.5000000000000006E-3</v>
      </c>
      <c r="D117" s="11">
        <v>6.9599999999999995E-2</v>
      </c>
      <c r="E117" s="11">
        <v>-4.5599999999999995E-2</v>
      </c>
      <c r="F117" s="11">
        <v>-1.09E-2</v>
      </c>
      <c r="G117" s="11">
        <v>6.9500000000000006E-2</v>
      </c>
      <c r="H117" s="11">
        <v>1.0700000000000001E-2</v>
      </c>
      <c r="I117" s="11">
        <v>-4.3899999999999995E-2</v>
      </c>
      <c r="J117" s="11">
        <v>7.7699999999999991E-2</v>
      </c>
      <c r="K117" s="11">
        <v>-1.52E-2</v>
      </c>
      <c r="L117" s="11">
        <v>-6.6E-3</v>
      </c>
      <c r="M117" s="11">
        <v>-3.6200000000000003E-2</v>
      </c>
      <c r="N117" s="11">
        <v>-3.9E-2</v>
      </c>
      <c r="O117" s="11">
        <v>1.52E-2</v>
      </c>
      <c r="P117" s="11">
        <v>-5.2499999999999998E-2</v>
      </c>
      <c r="Q117" s="11">
        <v>1.04E-2</v>
      </c>
      <c r="R117" s="7"/>
    </row>
    <row r="118" spans="1:18" x14ac:dyDescent="0.25">
      <c r="A118">
        <v>198309</v>
      </c>
      <c r="B118" s="11">
        <v>5.4699999999999999E-2</v>
      </c>
      <c r="C118" s="11">
        <v>-5.7999999999999996E-2</v>
      </c>
      <c r="D118" s="11">
        <v>-4.7699999999999992E-2</v>
      </c>
      <c r="E118" s="11">
        <v>1.55E-2</v>
      </c>
      <c r="F118" s="11">
        <v>2.81E-2</v>
      </c>
      <c r="G118" s="11">
        <v>-4.5999999999999999E-3</v>
      </c>
      <c r="H118" s="11">
        <v>3.27E-2</v>
      </c>
      <c r="I118" s="11">
        <v>3.3500000000000002E-2</v>
      </c>
      <c r="J118" s="11">
        <v>-2.58E-2</v>
      </c>
      <c r="K118" s="11">
        <v>6.8000000000000005E-3</v>
      </c>
      <c r="L118" s="11">
        <v>2.76E-2</v>
      </c>
      <c r="M118" s="11">
        <v>4.87E-2</v>
      </c>
      <c r="N118" s="11">
        <v>3.5000000000000003E-2</v>
      </c>
      <c r="O118" s="11">
        <v>4.6600000000000003E-2</v>
      </c>
      <c r="P118" s="11">
        <v>2.0899999999999998E-2</v>
      </c>
      <c r="Q118" s="11">
        <v>1.95E-2</v>
      </c>
      <c r="R118" s="7"/>
    </row>
    <row r="119" spans="1:18" x14ac:dyDescent="0.25">
      <c r="A119">
        <v>198310</v>
      </c>
      <c r="B119" s="11">
        <v>2.2000000000000002E-2</v>
      </c>
      <c r="C119" s="11">
        <v>-9.5500000000000002E-2</v>
      </c>
      <c r="D119" s="11">
        <v>-2.0099999999999996E-2</v>
      </c>
      <c r="E119" s="11">
        <v>-4.5100000000000001E-2</v>
      </c>
      <c r="F119" s="11">
        <v>-2.0899999999999998E-2</v>
      </c>
      <c r="G119" s="11">
        <v>-3.0800000000000001E-2</v>
      </c>
      <c r="H119" s="11">
        <v>8.8000000000000005E-3</v>
      </c>
      <c r="I119" s="11">
        <v>-4.82E-2</v>
      </c>
      <c r="J119" s="11">
        <v>-5.2499999999999998E-2</v>
      </c>
      <c r="K119" s="11">
        <v>-5.5000000000000005E-3</v>
      </c>
      <c r="L119" s="11">
        <v>-5.5500000000000001E-2</v>
      </c>
      <c r="M119" s="11">
        <v>1.46E-2</v>
      </c>
      <c r="N119" s="11">
        <v>-5.1000000000000004E-3</v>
      </c>
      <c r="O119" s="11">
        <v>3.0699999999999998E-2</v>
      </c>
      <c r="P119" s="11">
        <v>-7.4000000000000003E-3</v>
      </c>
      <c r="Q119" s="11">
        <v>-2.9900000000000003E-2</v>
      </c>
      <c r="R119" s="7"/>
    </row>
    <row r="120" spans="1:18" x14ac:dyDescent="0.25">
      <c r="A120">
        <v>198311</v>
      </c>
      <c r="B120" s="11">
        <v>2.46E-2</v>
      </c>
      <c r="C120" s="11">
        <v>8.8699999999999987E-2</v>
      </c>
      <c r="D120" s="11">
        <v>-5.5000000000000005E-3</v>
      </c>
      <c r="E120" s="11">
        <v>3.7000000000000005E-2</v>
      </c>
      <c r="F120" s="11">
        <v>8.7799999999999989E-2</v>
      </c>
      <c r="G120" s="11">
        <v>2.7400000000000001E-2</v>
      </c>
      <c r="H120" s="11">
        <v>-6.3E-3</v>
      </c>
      <c r="I120" s="11">
        <v>7.4099999999999999E-2</v>
      </c>
      <c r="J120" s="11">
        <v>9.5199999999999993E-2</v>
      </c>
      <c r="K120" s="11">
        <v>6.3099999999999989E-2</v>
      </c>
      <c r="L120" s="11">
        <v>2.41E-2</v>
      </c>
      <c r="M120" s="11">
        <v>-1.1000000000000001E-3</v>
      </c>
      <c r="N120" s="11">
        <v>7.6600000000000001E-2</v>
      </c>
      <c r="O120" s="11">
        <v>-1.61E-2</v>
      </c>
      <c r="P120" s="11">
        <v>4.4000000000000004E-2</v>
      </c>
      <c r="Q120" s="11">
        <v>3.9800000000000002E-2</v>
      </c>
      <c r="R120" s="7"/>
    </row>
    <row r="121" spans="1:18" x14ac:dyDescent="0.25">
      <c r="A121">
        <v>198312</v>
      </c>
      <c r="B121" s="11">
        <v>-5.6999999999999993E-3</v>
      </c>
      <c r="C121" s="11">
        <v>-1.9799999999999998E-2</v>
      </c>
      <c r="D121" s="11">
        <v>2.18E-2</v>
      </c>
      <c r="E121" s="11">
        <v>-3.0099999999999998E-2</v>
      </c>
      <c r="F121" s="11">
        <v>1.2199999999999999E-2</v>
      </c>
      <c r="G121" s="11">
        <v>-3.1600000000000003E-2</v>
      </c>
      <c r="H121" s="11">
        <v>-2.87E-2</v>
      </c>
      <c r="I121" s="11">
        <v>-1.18E-2</v>
      </c>
      <c r="J121" s="11">
        <v>1.0800000000000001E-2</v>
      </c>
      <c r="K121" s="11">
        <v>-9.4999999999999998E-3</v>
      </c>
      <c r="L121" s="11">
        <v>1.44E-2</v>
      </c>
      <c r="M121" s="11">
        <v>1.24E-2</v>
      </c>
      <c r="N121" s="11">
        <v>-1.0500000000000001E-2</v>
      </c>
      <c r="O121" s="11">
        <v>-3.6900000000000002E-2</v>
      </c>
      <c r="P121" s="11">
        <v>-5.7599999999999998E-2</v>
      </c>
      <c r="Q121" s="11">
        <v>-7.4999999999999997E-3</v>
      </c>
      <c r="R121" s="7"/>
    </row>
    <row r="122" spans="1:18" x14ac:dyDescent="0.25">
      <c r="A122">
        <v>198401</v>
      </c>
      <c r="B122" s="11">
        <v>3.9000000000000003E-3</v>
      </c>
      <c r="C122" s="11">
        <v>-1.61E-2</v>
      </c>
      <c r="D122" s="11">
        <v>0.1018</v>
      </c>
      <c r="E122" s="11">
        <v>-6.4399999999999999E-2</v>
      </c>
      <c r="F122" s="11">
        <v>-6.5000000000000002E-2</v>
      </c>
      <c r="G122" s="11">
        <v>-4.0399999999999998E-2</v>
      </c>
      <c r="H122" s="11">
        <v>2.7000000000000001E-3</v>
      </c>
      <c r="I122" s="11">
        <v>-3.8100000000000002E-2</v>
      </c>
      <c r="J122" s="11">
        <v>-1.9599999999999999E-2</v>
      </c>
      <c r="K122" s="11">
        <v>-2.3300000000000001E-2</v>
      </c>
      <c r="L122" s="11">
        <v>-4.9699999999999994E-2</v>
      </c>
      <c r="M122" s="11">
        <v>-3.3399999999999999E-2</v>
      </c>
      <c r="N122" s="11">
        <v>-3.3700000000000001E-2</v>
      </c>
      <c r="O122" s="11">
        <v>1.4499999999999999E-2</v>
      </c>
      <c r="P122" s="11">
        <v>-6.3E-2</v>
      </c>
      <c r="Q122" s="11">
        <v>-4.5999999999999999E-3</v>
      </c>
      <c r="R122" s="7"/>
    </row>
    <row r="123" spans="1:18" x14ac:dyDescent="0.25">
      <c r="A123">
        <v>198402</v>
      </c>
      <c r="B123" s="11">
        <v>-4.2800000000000005E-2</v>
      </c>
      <c r="C123" s="11">
        <v>1.5800000000000002E-2</v>
      </c>
      <c r="D123" s="11">
        <v>3.3599999999999998E-2</v>
      </c>
      <c r="E123" s="11">
        <v>-3.56E-2</v>
      </c>
      <c r="F123" s="11">
        <v>-5.6500000000000002E-2</v>
      </c>
      <c r="G123" s="11">
        <v>-7.2700000000000001E-2</v>
      </c>
      <c r="H123" s="11">
        <v>-2.7200000000000002E-2</v>
      </c>
      <c r="I123" s="11">
        <v>-5.8600000000000006E-2</v>
      </c>
      <c r="J123" s="11">
        <v>-7.6299999999999993E-2</v>
      </c>
      <c r="K123" s="11">
        <v>-7.5600000000000001E-2</v>
      </c>
      <c r="L123" s="11">
        <v>-5.8499999999999996E-2</v>
      </c>
      <c r="M123" s="11">
        <v>-6.6900000000000001E-2</v>
      </c>
      <c r="N123" s="11">
        <v>-7.2800000000000004E-2</v>
      </c>
      <c r="O123" s="11">
        <v>-3.3300000000000003E-2</v>
      </c>
      <c r="P123" s="11">
        <v>-4.4400000000000002E-2</v>
      </c>
      <c r="Q123" s="11">
        <v>-4.5999999999999999E-2</v>
      </c>
      <c r="R123" s="7"/>
    </row>
    <row r="124" spans="1:18" x14ac:dyDescent="0.25">
      <c r="A124">
        <v>198403</v>
      </c>
      <c r="B124" s="11">
        <v>1.1699999999999999E-2</v>
      </c>
      <c r="C124" s="11">
        <v>5.5899999999999998E-2</v>
      </c>
      <c r="D124" s="11">
        <v>9.7000000000000003E-3</v>
      </c>
      <c r="E124" s="11">
        <v>8.9999999999999998E-4</v>
      </c>
      <c r="F124" s="11">
        <v>2.0499999999999997E-2</v>
      </c>
      <c r="G124" s="11">
        <v>5.9400000000000001E-2</v>
      </c>
      <c r="H124" s="11">
        <v>5.0000000000000001E-4</v>
      </c>
      <c r="I124" s="11">
        <v>4.3200000000000002E-2</v>
      </c>
      <c r="J124" s="11">
        <v>5.8200000000000002E-2</v>
      </c>
      <c r="K124" s="11">
        <v>3.6699999999999997E-2</v>
      </c>
      <c r="L124" s="11">
        <v>2.3900000000000001E-2</v>
      </c>
      <c r="M124" s="11">
        <v>-2.5499999999999998E-2</v>
      </c>
      <c r="N124" s="11">
        <v>-7.7000000000000002E-3</v>
      </c>
      <c r="O124" s="11">
        <v>-2.8999999999999998E-3</v>
      </c>
      <c r="P124" s="11">
        <v>8.0000000000000002E-3</v>
      </c>
      <c r="Q124" s="11">
        <v>2.06E-2</v>
      </c>
      <c r="R124" s="7"/>
    </row>
    <row r="125" spans="1:18" x14ac:dyDescent="0.25">
      <c r="A125">
        <v>198404</v>
      </c>
      <c r="B125" s="11">
        <v>4.8999999999999998E-3</v>
      </c>
      <c r="C125" s="11">
        <v>-5.79E-2</v>
      </c>
      <c r="D125" s="11">
        <v>4.0899999999999999E-2</v>
      </c>
      <c r="E125" s="11">
        <v>2.0000000000000001E-4</v>
      </c>
      <c r="F125" s="11">
        <v>2.2000000000000001E-3</v>
      </c>
      <c r="G125" s="11">
        <v>1.21E-2</v>
      </c>
      <c r="H125" s="11">
        <v>7.6E-3</v>
      </c>
      <c r="I125" s="11">
        <v>-2.75E-2</v>
      </c>
      <c r="J125" s="11">
        <v>-5.5899999999999998E-2</v>
      </c>
      <c r="K125" s="11">
        <v>1.4199999999999999E-2</v>
      </c>
      <c r="L125" s="11">
        <v>1E-3</v>
      </c>
      <c r="M125" s="11">
        <v>1.4999999999999999E-2</v>
      </c>
      <c r="N125" s="11">
        <v>-1.0700000000000001E-2</v>
      </c>
      <c r="O125" s="11">
        <v>-4.7999999999999996E-3</v>
      </c>
      <c r="P125" s="11">
        <v>8.199999999999999E-3</v>
      </c>
      <c r="Q125" s="11">
        <v>-1.1599999999999999E-2</v>
      </c>
      <c r="R125" s="7"/>
    </row>
    <row r="126" spans="1:18" x14ac:dyDescent="0.25">
      <c r="A126">
        <v>198405</v>
      </c>
      <c r="B126" s="11">
        <v>-1.89E-2</v>
      </c>
      <c r="C126" s="11">
        <v>-7.7699999999999991E-2</v>
      </c>
      <c r="D126" s="11">
        <v>-4.7800000000000002E-2</v>
      </c>
      <c r="E126" s="11">
        <v>-5.5800000000000002E-2</v>
      </c>
      <c r="F126" s="11">
        <v>-3.4799999999999998E-2</v>
      </c>
      <c r="G126" s="11">
        <v>-7.0300000000000001E-2</v>
      </c>
      <c r="H126" s="11">
        <v>-3.39E-2</v>
      </c>
      <c r="I126" s="11">
        <v>-8.9499999999999996E-2</v>
      </c>
      <c r="J126" s="11">
        <v>-9.4800000000000009E-2</v>
      </c>
      <c r="K126" s="11">
        <v>-4.6500000000000007E-2</v>
      </c>
      <c r="L126" s="11">
        <v>-6.3899999999999998E-2</v>
      </c>
      <c r="M126" s="11">
        <v>-5.1699999999999996E-2</v>
      </c>
      <c r="N126" s="11">
        <v>-3.9E-2</v>
      </c>
      <c r="O126" s="11">
        <v>-8.0000000000000002E-3</v>
      </c>
      <c r="P126" s="11">
        <v>-4.99E-2</v>
      </c>
      <c r="Q126" s="11">
        <v>-7.3899999999999993E-2</v>
      </c>
      <c r="R126" s="7"/>
    </row>
    <row r="127" spans="1:18" x14ac:dyDescent="0.25">
      <c r="A127">
        <v>198406</v>
      </c>
      <c r="B127" s="11">
        <v>6.5099999999999991E-2</v>
      </c>
      <c r="C127" s="11">
        <v>-5.0799999999999998E-2</v>
      </c>
      <c r="D127" s="11">
        <v>-2.0499999999999997E-2</v>
      </c>
      <c r="E127" s="11">
        <v>4.2800000000000005E-2</v>
      </c>
      <c r="F127" s="11">
        <v>1.7100000000000001E-2</v>
      </c>
      <c r="G127" s="11">
        <v>2.8999999999999998E-3</v>
      </c>
      <c r="H127" s="11">
        <v>5.6100000000000004E-2</v>
      </c>
      <c r="I127" s="11">
        <v>1.3899999999999999E-2</v>
      </c>
      <c r="J127" s="11">
        <v>-1.4999999999999999E-2</v>
      </c>
      <c r="K127" s="11">
        <v>0.1118</v>
      </c>
      <c r="L127" s="11">
        <v>1.09E-2</v>
      </c>
      <c r="M127" s="11">
        <v>3.2799999999999996E-2</v>
      </c>
      <c r="N127" s="11">
        <v>5.7699999999999994E-2</v>
      </c>
      <c r="O127" s="11">
        <v>4.5000000000000005E-3</v>
      </c>
      <c r="P127" s="11">
        <v>7.9100000000000004E-2</v>
      </c>
      <c r="Q127" s="11">
        <v>2.3E-2</v>
      </c>
      <c r="R127" s="7"/>
    </row>
    <row r="128" spans="1:18" x14ac:dyDescent="0.25">
      <c r="A128">
        <v>198407</v>
      </c>
      <c r="B128" s="11">
        <v>-1.01E-2</v>
      </c>
      <c r="C128" s="11">
        <v>-0.13</v>
      </c>
      <c r="D128" s="11">
        <v>-7.5800000000000006E-2</v>
      </c>
      <c r="E128" s="11">
        <v>-5.9000000000000004E-2</v>
      </c>
      <c r="F128" s="11">
        <v>2.8999999999999998E-3</v>
      </c>
      <c r="G128" s="11">
        <v>-2.07E-2</v>
      </c>
      <c r="H128" s="11">
        <v>-3.27E-2</v>
      </c>
      <c r="I128" s="11">
        <v>-3.0200000000000001E-2</v>
      </c>
      <c r="J128" s="11">
        <v>-9.2300000000000007E-2</v>
      </c>
      <c r="K128" s="11">
        <v>-2.46E-2</v>
      </c>
      <c r="L128" s="11">
        <v>-1.3300000000000001E-2</v>
      </c>
      <c r="M128" s="11">
        <v>4.3899999999999995E-2</v>
      </c>
      <c r="N128" s="11">
        <v>3.3E-3</v>
      </c>
      <c r="O128" s="11">
        <v>-1E-4</v>
      </c>
      <c r="P128" s="11">
        <v>1.21E-2</v>
      </c>
      <c r="Q128" s="11">
        <v>-6.7000000000000002E-3</v>
      </c>
      <c r="R128" s="7"/>
    </row>
    <row r="129" spans="1:18" x14ac:dyDescent="0.25">
      <c r="A129">
        <v>198408</v>
      </c>
      <c r="B129" s="11">
        <v>7.3599999999999999E-2</v>
      </c>
      <c r="C129" s="11">
        <v>0.19699999999999998</v>
      </c>
      <c r="D129" s="11">
        <v>0.1399</v>
      </c>
      <c r="E129" s="11">
        <v>9.4200000000000006E-2</v>
      </c>
      <c r="F129" s="11">
        <v>9.1499999999999998E-2</v>
      </c>
      <c r="G129" s="11">
        <v>0.13489999999999999</v>
      </c>
      <c r="H129" s="11">
        <v>8.0100000000000005E-2</v>
      </c>
      <c r="I129" s="11">
        <v>0.1268</v>
      </c>
      <c r="J129" s="11">
        <v>0.14019999999999999</v>
      </c>
      <c r="K129" s="11">
        <v>0.1017</v>
      </c>
      <c r="L129" s="11">
        <v>0.13639999999999999</v>
      </c>
      <c r="M129" s="11">
        <v>9.5399999999999985E-2</v>
      </c>
      <c r="N129" s="11">
        <v>0.12300000000000001</v>
      </c>
      <c r="O129" s="11">
        <v>7.7600000000000002E-2</v>
      </c>
      <c r="P129" s="11">
        <v>9.0899999999999995E-2</v>
      </c>
      <c r="Q129" s="11">
        <v>0.1104</v>
      </c>
      <c r="R129" s="7"/>
    </row>
    <row r="130" spans="1:18" x14ac:dyDescent="0.25">
      <c r="A130">
        <v>198409</v>
      </c>
      <c r="B130" s="11">
        <v>2.46E-2</v>
      </c>
      <c r="C130" s="11">
        <v>1.2999999999999999E-3</v>
      </c>
      <c r="D130" s="11">
        <v>2.1700000000000001E-2</v>
      </c>
      <c r="E130" s="11">
        <v>-1.47E-2</v>
      </c>
      <c r="F130" s="11">
        <v>-2.9300000000000003E-2</v>
      </c>
      <c r="G130" s="11">
        <v>-3.2000000000000001E-2</v>
      </c>
      <c r="H130" s="11">
        <v>-1.24E-2</v>
      </c>
      <c r="I130" s="11">
        <v>7.7000000000000002E-3</v>
      </c>
      <c r="J130" s="11">
        <v>-3.3799999999999997E-2</v>
      </c>
      <c r="K130" s="11">
        <v>-2.1600000000000001E-2</v>
      </c>
      <c r="L130" s="11">
        <v>-3.4099999999999998E-2</v>
      </c>
      <c r="M130" s="11">
        <v>2.53E-2</v>
      </c>
      <c r="N130" s="11">
        <v>-8.6999999999999994E-3</v>
      </c>
      <c r="O130" s="11">
        <v>4.82E-2</v>
      </c>
      <c r="P130" s="11">
        <v>1E-3</v>
      </c>
      <c r="Q130" s="11">
        <v>3.2300000000000002E-2</v>
      </c>
      <c r="R130" s="7"/>
    </row>
    <row r="131" spans="1:18" x14ac:dyDescent="0.25">
      <c r="A131">
        <v>198410</v>
      </c>
      <c r="B131" s="11">
        <v>2.1600000000000001E-2</v>
      </c>
      <c r="C131" s="11">
        <v>-5.8899999999999994E-2</v>
      </c>
      <c r="D131" s="11">
        <v>-4.2599999999999999E-2</v>
      </c>
      <c r="E131" s="11">
        <v>-2.3999999999999998E-3</v>
      </c>
      <c r="F131" s="11">
        <v>6.4000000000000003E-3</v>
      </c>
      <c r="G131" s="11">
        <v>-1.15E-2</v>
      </c>
      <c r="H131" s="11">
        <v>2.9300000000000003E-2</v>
      </c>
      <c r="I131" s="11">
        <v>2.8000000000000004E-3</v>
      </c>
      <c r="J131" s="11">
        <v>-1.84E-2</v>
      </c>
      <c r="K131" s="11">
        <v>9.3999999999999986E-3</v>
      </c>
      <c r="L131" s="11">
        <v>-5.5000000000000005E-3</v>
      </c>
      <c r="M131" s="11">
        <v>2.9700000000000001E-2</v>
      </c>
      <c r="N131" s="11">
        <v>4.5700000000000005E-2</v>
      </c>
      <c r="O131" s="11">
        <v>3.3399999999999999E-2</v>
      </c>
      <c r="P131" s="11">
        <v>-1.0700000000000001E-2</v>
      </c>
      <c r="Q131" s="11">
        <v>1.1899999999999999E-2</v>
      </c>
      <c r="R131" s="7"/>
    </row>
    <row r="132" spans="1:18" x14ac:dyDescent="0.25">
      <c r="A132">
        <v>198411</v>
      </c>
      <c r="B132" s="11">
        <v>-3.0000000000000001E-3</v>
      </c>
      <c r="C132" s="11">
        <v>-8.199999999999999E-3</v>
      </c>
      <c r="D132" s="11">
        <v>-1.1399999999999999E-2</v>
      </c>
      <c r="E132" s="11">
        <v>-3.3E-3</v>
      </c>
      <c r="F132" s="11">
        <v>-1.55E-2</v>
      </c>
      <c r="G132" s="11">
        <v>-4.0000000000000001E-3</v>
      </c>
      <c r="H132" s="11">
        <v>4.1999999999999997E-3</v>
      </c>
      <c r="I132" s="11">
        <v>-5.9999999999999995E-4</v>
      </c>
      <c r="J132" s="11">
        <v>-1.2E-2</v>
      </c>
      <c r="K132" s="11">
        <v>-2.6099999999999998E-2</v>
      </c>
      <c r="L132" s="11">
        <v>-3.1800000000000002E-2</v>
      </c>
      <c r="M132" s="11">
        <v>-2.98E-2</v>
      </c>
      <c r="N132" s="11">
        <v>-3.1899999999999998E-2</v>
      </c>
      <c r="O132" s="11">
        <v>3.0600000000000002E-2</v>
      </c>
      <c r="P132" s="11">
        <v>-3.2300000000000002E-2</v>
      </c>
      <c r="Q132" s="11">
        <v>3.4999999999999996E-3</v>
      </c>
      <c r="R132" s="7"/>
    </row>
    <row r="133" spans="1:18" x14ac:dyDescent="0.25">
      <c r="A133">
        <v>198412</v>
      </c>
      <c r="B133" s="11">
        <v>2.4700000000000003E-2</v>
      </c>
      <c r="C133" s="11">
        <v>-2.7900000000000001E-2</v>
      </c>
      <c r="D133" s="11">
        <v>-5.4000000000000003E-3</v>
      </c>
      <c r="E133" s="11">
        <v>9.1999999999999998E-3</v>
      </c>
      <c r="F133" s="11">
        <v>2.7099999999999999E-2</v>
      </c>
      <c r="G133" s="11">
        <v>6.0000000000000001E-3</v>
      </c>
      <c r="H133" s="11">
        <v>2.9900000000000003E-2</v>
      </c>
      <c r="I133" s="11">
        <v>1.9099999999999999E-2</v>
      </c>
      <c r="J133" s="11">
        <v>2.2000000000000002E-2</v>
      </c>
      <c r="K133" s="11">
        <v>2.4399999999999998E-2</v>
      </c>
      <c r="L133" s="11">
        <v>2.3300000000000001E-2</v>
      </c>
      <c r="M133" s="11">
        <v>4.8399999999999999E-2</v>
      </c>
      <c r="N133" s="11">
        <v>4.1299999999999996E-2</v>
      </c>
      <c r="O133" s="11">
        <v>2.63E-2</v>
      </c>
      <c r="P133" s="11">
        <v>-1E-4</v>
      </c>
      <c r="Q133" s="11">
        <v>4.4999999999999998E-2</v>
      </c>
      <c r="R133" s="7"/>
    </row>
    <row r="134" spans="1:18" x14ac:dyDescent="0.25">
      <c r="A134">
        <v>198501</v>
      </c>
      <c r="B134" s="11">
        <v>1.9400000000000001E-2</v>
      </c>
      <c r="C134" s="11">
        <v>0.15770000000000001</v>
      </c>
      <c r="D134" s="11">
        <v>6.6400000000000001E-2</v>
      </c>
      <c r="E134" s="11">
        <v>0.11539999999999999</v>
      </c>
      <c r="F134" s="11">
        <v>9.8900000000000002E-2</v>
      </c>
      <c r="G134" s="11">
        <v>7.0499999999999993E-2</v>
      </c>
      <c r="H134" s="11">
        <v>4.41E-2</v>
      </c>
      <c r="I134" s="11">
        <v>0.12619999999999998</v>
      </c>
      <c r="J134" s="11">
        <v>0.106</v>
      </c>
      <c r="K134" s="11">
        <v>5.5399999999999998E-2</v>
      </c>
      <c r="L134" s="11">
        <v>0.1215</v>
      </c>
      <c r="M134" s="11">
        <v>8.8499999999999995E-2</v>
      </c>
      <c r="N134" s="11">
        <v>9.9499999999999991E-2</v>
      </c>
      <c r="O134" s="11">
        <v>2.3900000000000001E-2</v>
      </c>
      <c r="P134" s="11">
        <v>0.12480000000000001</v>
      </c>
      <c r="Q134" s="11">
        <v>8.8800000000000004E-2</v>
      </c>
      <c r="R134" s="7"/>
    </row>
    <row r="135" spans="1:18" x14ac:dyDescent="0.25">
      <c r="A135">
        <v>198502</v>
      </c>
      <c r="B135" s="11">
        <v>5.3499999999999999E-2</v>
      </c>
      <c r="C135" s="11">
        <v>-4.0399999999999998E-2</v>
      </c>
      <c r="D135" s="11">
        <v>0.04</v>
      </c>
      <c r="E135" s="11">
        <v>2.3799999999999998E-2</v>
      </c>
      <c r="F135" s="11">
        <v>3.4999999999999996E-3</v>
      </c>
      <c r="G135" s="11">
        <v>2.4799999999999999E-2</v>
      </c>
      <c r="H135" s="11">
        <v>4.1799999999999997E-2</v>
      </c>
      <c r="I135" s="11">
        <v>1E-4</v>
      </c>
      <c r="J135" s="11">
        <v>-4.1999999999999997E-3</v>
      </c>
      <c r="K135" s="11">
        <v>2.8399999999999998E-2</v>
      </c>
      <c r="L135" s="11">
        <v>-1.34E-2</v>
      </c>
      <c r="M135" s="11">
        <v>-2.3799999999999998E-2</v>
      </c>
      <c r="N135" s="11">
        <v>3.9699999999999999E-2</v>
      </c>
      <c r="O135" s="11">
        <v>1.38E-2</v>
      </c>
      <c r="P135" s="11">
        <v>2.64E-2</v>
      </c>
      <c r="Q135" s="11">
        <v>2.1700000000000001E-2</v>
      </c>
      <c r="R135" s="7"/>
    </row>
    <row r="136" spans="1:18" x14ac:dyDescent="0.25">
      <c r="A136">
        <v>198503</v>
      </c>
      <c r="B136" s="11">
        <v>6.1500000000000006E-2</v>
      </c>
      <c r="C136" s="11">
        <v>5.16E-2</v>
      </c>
      <c r="D136" s="11">
        <v>1.5100000000000001E-2</v>
      </c>
      <c r="E136" s="11">
        <v>-2.2000000000000001E-3</v>
      </c>
      <c r="F136" s="11">
        <v>-4.2999999999999997E-2</v>
      </c>
      <c r="G136" s="11">
        <v>-2.3700000000000002E-2</v>
      </c>
      <c r="H136" s="11">
        <v>3.0899999999999997E-2</v>
      </c>
      <c r="I136" s="11">
        <v>-4.6100000000000002E-2</v>
      </c>
      <c r="J136" s="11">
        <v>-3.3399999999999999E-2</v>
      </c>
      <c r="K136" s="11">
        <v>-3.3799999999999997E-2</v>
      </c>
      <c r="L136" s="11">
        <v>-6.1600000000000002E-2</v>
      </c>
      <c r="M136" s="11">
        <v>-4.8899999999999999E-2</v>
      </c>
      <c r="N136" s="11">
        <v>-3.44E-2</v>
      </c>
      <c r="O136" s="11">
        <v>6.0999999999999999E-2</v>
      </c>
      <c r="P136" s="11">
        <v>-5.1000000000000004E-3</v>
      </c>
      <c r="Q136" s="11">
        <v>8.9999999999999998E-4</v>
      </c>
      <c r="R136" s="7"/>
    </row>
    <row r="137" spans="1:18" x14ac:dyDescent="0.25">
      <c r="A137">
        <v>198504</v>
      </c>
      <c r="B137" s="11">
        <v>-1.32E-2</v>
      </c>
      <c r="C137" s="11">
        <v>-2.3199999999999998E-2</v>
      </c>
      <c r="D137" s="11">
        <v>3.5499999999999997E-2</v>
      </c>
      <c r="E137" s="11">
        <v>-6.7000000000000002E-3</v>
      </c>
      <c r="F137" s="11">
        <v>-1.21E-2</v>
      </c>
      <c r="G137" s="11">
        <v>7.8000000000000005E-3</v>
      </c>
      <c r="H137" s="11">
        <v>-2.7200000000000002E-2</v>
      </c>
      <c r="I137" s="11">
        <v>-9.5999999999999992E-3</v>
      </c>
      <c r="J137" s="11">
        <v>-4.8799999999999996E-2</v>
      </c>
      <c r="K137" s="11">
        <v>-4.3200000000000002E-2</v>
      </c>
      <c r="L137" s="11">
        <v>-3.27E-2</v>
      </c>
      <c r="M137" s="11">
        <v>-4.2300000000000004E-2</v>
      </c>
      <c r="N137" s="11">
        <v>-3.3099999999999997E-2</v>
      </c>
      <c r="O137" s="11">
        <v>1.61E-2</v>
      </c>
      <c r="P137" s="11">
        <v>2.8000000000000004E-3</v>
      </c>
      <c r="Q137" s="11">
        <v>2.5399999999999999E-2</v>
      </c>
      <c r="R137" s="7"/>
    </row>
    <row r="138" spans="1:18" x14ac:dyDescent="0.25">
      <c r="A138">
        <v>198505</v>
      </c>
      <c r="B138" s="11">
        <v>0.10710000000000001</v>
      </c>
      <c r="C138" s="11">
        <v>2.7999999999999997E-2</v>
      </c>
      <c r="D138" s="11">
        <v>1.0700000000000001E-2</v>
      </c>
      <c r="E138" s="11">
        <v>8.3400000000000002E-2</v>
      </c>
      <c r="F138" s="11">
        <v>4.8399999999999999E-2</v>
      </c>
      <c r="G138" s="11">
        <v>7.8100000000000003E-2</v>
      </c>
      <c r="H138" s="11">
        <v>7.0400000000000004E-2</v>
      </c>
      <c r="I138" s="11">
        <v>0.06</v>
      </c>
      <c r="J138" s="11">
        <v>1.5900000000000001E-2</v>
      </c>
      <c r="K138" s="11">
        <v>5.45E-2</v>
      </c>
      <c r="L138" s="11">
        <v>3.4300000000000004E-2</v>
      </c>
      <c r="M138" s="11">
        <v>6.9199999999999998E-2</v>
      </c>
      <c r="N138" s="11">
        <v>0.10210000000000001</v>
      </c>
      <c r="O138" s="11">
        <v>5.45E-2</v>
      </c>
      <c r="P138" s="11">
        <v>0.11210000000000001</v>
      </c>
      <c r="Q138" s="11">
        <v>6.2400000000000004E-2</v>
      </c>
      <c r="R138" s="7"/>
    </row>
    <row r="139" spans="1:18" x14ac:dyDescent="0.25">
      <c r="A139">
        <v>198506</v>
      </c>
      <c r="B139" s="11">
        <v>3.44E-2</v>
      </c>
      <c r="C139" s="11">
        <v>-3.2000000000000002E-3</v>
      </c>
      <c r="D139" s="11">
        <v>-9.1000000000000004E-3</v>
      </c>
      <c r="E139" s="11">
        <v>1.9099999999999999E-2</v>
      </c>
      <c r="F139" s="11">
        <v>2.0099999999999996E-2</v>
      </c>
      <c r="G139" s="11">
        <v>1.52E-2</v>
      </c>
      <c r="H139" s="11">
        <v>1.8799999999999997E-2</v>
      </c>
      <c r="I139" s="11">
        <v>8.6E-3</v>
      </c>
      <c r="J139" s="11">
        <v>-7.4000000000000003E-3</v>
      </c>
      <c r="K139" s="11">
        <v>1.54E-2</v>
      </c>
      <c r="L139" s="11">
        <v>-9.300000000000001E-3</v>
      </c>
      <c r="M139" s="11">
        <v>1.15E-2</v>
      </c>
      <c r="N139" s="11">
        <v>2.3199999999999998E-2</v>
      </c>
      <c r="O139" s="11">
        <v>3.6299999999999999E-2</v>
      </c>
      <c r="P139" s="11">
        <v>1.34E-2</v>
      </c>
      <c r="Q139" s="11">
        <v>2.98E-2</v>
      </c>
      <c r="R139" s="7"/>
    </row>
    <row r="140" spans="1:18" x14ac:dyDescent="0.25">
      <c r="A140">
        <v>198507</v>
      </c>
      <c r="B140" s="11">
        <v>-2.2799999999999997E-2</v>
      </c>
      <c r="C140" s="11">
        <v>8.8200000000000001E-2</v>
      </c>
      <c r="D140" s="11">
        <v>-5.1000000000000004E-3</v>
      </c>
      <c r="E140" s="11">
        <v>2.2099999999999998E-2</v>
      </c>
      <c r="F140" s="11">
        <v>2.5600000000000001E-2</v>
      </c>
      <c r="G140" s="11">
        <v>4.0999999999999995E-2</v>
      </c>
      <c r="H140" s="11">
        <v>-8.3000000000000001E-3</v>
      </c>
      <c r="I140" s="11">
        <v>2.9399999999999999E-2</v>
      </c>
      <c r="J140" s="11">
        <v>7.8299999999999995E-2</v>
      </c>
      <c r="K140" s="11">
        <v>2.63E-2</v>
      </c>
      <c r="L140" s="11">
        <v>4.7800000000000002E-2</v>
      </c>
      <c r="M140" s="11">
        <v>9.3999999999999986E-3</v>
      </c>
      <c r="N140" s="11">
        <v>3.6000000000000004E-2</v>
      </c>
      <c r="O140" s="11">
        <v>-4.7E-2</v>
      </c>
      <c r="P140" s="11">
        <v>-5.33E-2</v>
      </c>
      <c r="Q140" s="11">
        <v>-1.3600000000000001E-2</v>
      </c>
      <c r="R140" s="7"/>
    </row>
    <row r="141" spans="1:18" x14ac:dyDescent="0.25">
      <c r="A141">
        <v>198508</v>
      </c>
      <c r="B141" s="11">
        <v>2.4399999999999998E-2</v>
      </c>
      <c r="C141" s="11">
        <v>-1.3999999999999999E-2</v>
      </c>
      <c r="D141" s="11">
        <v>1.5300000000000001E-2</v>
      </c>
      <c r="E141" s="11">
        <v>1.43E-2</v>
      </c>
      <c r="F141" s="11">
        <v>-2.9600000000000001E-2</v>
      </c>
      <c r="G141" s="11">
        <v>-1.09E-2</v>
      </c>
      <c r="H141" s="11">
        <v>-2.3999999999999998E-3</v>
      </c>
      <c r="I141" s="11">
        <v>-2.7000000000000003E-2</v>
      </c>
      <c r="J141" s="11">
        <v>-1.9E-2</v>
      </c>
      <c r="K141" s="11">
        <v>-1.9599999999999999E-2</v>
      </c>
      <c r="L141" s="11">
        <v>-2.4399999999999998E-2</v>
      </c>
      <c r="M141" s="11">
        <v>-7.0999999999999995E-3</v>
      </c>
      <c r="N141" s="11">
        <v>-8.5000000000000006E-3</v>
      </c>
      <c r="O141" s="11">
        <v>1.9099999999999999E-2</v>
      </c>
      <c r="P141" s="11">
        <v>-3.9000000000000003E-3</v>
      </c>
      <c r="Q141" s="11">
        <v>-4.0000000000000001E-3</v>
      </c>
      <c r="R141" s="7"/>
    </row>
    <row r="142" spans="1:18" x14ac:dyDescent="0.25">
      <c r="A142">
        <v>198509</v>
      </c>
      <c r="B142" s="11">
        <v>3.2400000000000005E-2</v>
      </c>
      <c r="C142" s="11">
        <v>-8.8499999999999995E-2</v>
      </c>
      <c r="D142" s="11">
        <v>-1.34E-2</v>
      </c>
      <c r="E142" s="11">
        <v>-2.7900000000000001E-2</v>
      </c>
      <c r="F142" s="11">
        <v>-3.73E-2</v>
      </c>
      <c r="G142" s="11">
        <v>-3.4799999999999998E-2</v>
      </c>
      <c r="H142" s="11">
        <v>-2.7999999999999997E-2</v>
      </c>
      <c r="I142" s="11">
        <v>-4.4800000000000006E-2</v>
      </c>
      <c r="J142" s="11">
        <v>-4.4900000000000002E-2</v>
      </c>
      <c r="K142" s="11">
        <v>-3.15E-2</v>
      </c>
      <c r="L142" s="11">
        <v>-4.1200000000000001E-2</v>
      </c>
      <c r="M142" s="11">
        <v>-2.06E-2</v>
      </c>
      <c r="N142" s="11">
        <v>-7.4200000000000002E-2</v>
      </c>
      <c r="O142" s="11">
        <v>-5.3499999999999999E-2</v>
      </c>
      <c r="P142" s="11">
        <v>-4.2099999999999999E-2</v>
      </c>
      <c r="Q142" s="11">
        <v>-4.4400000000000002E-2</v>
      </c>
      <c r="R142" s="7"/>
    </row>
    <row r="143" spans="1:18" x14ac:dyDescent="0.25">
      <c r="A143">
        <v>198510</v>
      </c>
      <c r="B143" s="11">
        <v>4.2500000000000003E-2</v>
      </c>
      <c r="C143" s="11">
        <v>-1.5700000000000002E-2</v>
      </c>
      <c r="D143" s="11">
        <v>5.7999999999999996E-2</v>
      </c>
      <c r="E143" s="11">
        <v>7.2900000000000006E-2</v>
      </c>
      <c r="F143" s="11">
        <v>5.6000000000000008E-3</v>
      </c>
      <c r="G143" s="11">
        <v>4.9500000000000002E-2</v>
      </c>
      <c r="H143" s="11">
        <v>4.9400000000000006E-2</v>
      </c>
      <c r="I143" s="11">
        <v>3.0099999999999998E-2</v>
      </c>
      <c r="J143" s="11">
        <v>-4.3700000000000003E-2</v>
      </c>
      <c r="K143" s="11">
        <v>3.6400000000000002E-2</v>
      </c>
      <c r="L143" s="11">
        <v>3.1400000000000004E-2</v>
      </c>
      <c r="M143" s="11">
        <v>1.8700000000000001E-2</v>
      </c>
      <c r="N143" s="11">
        <v>9.4999999999999998E-3</v>
      </c>
      <c r="O143" s="11">
        <v>6.3200000000000006E-2</v>
      </c>
      <c r="P143" s="11">
        <v>7.6499999999999999E-2</v>
      </c>
      <c r="Q143" s="11">
        <v>7.6700000000000004E-2</v>
      </c>
      <c r="R143" s="7"/>
    </row>
    <row r="144" spans="1:18" x14ac:dyDescent="0.25">
      <c r="A144">
        <v>198511</v>
      </c>
      <c r="B144" s="11">
        <v>9.35E-2</v>
      </c>
      <c r="C144" s="11">
        <v>5.2400000000000002E-2</v>
      </c>
      <c r="D144" s="11">
        <v>1.3100000000000001E-2</v>
      </c>
      <c r="E144" s="11">
        <v>7.0000000000000007E-2</v>
      </c>
      <c r="F144" s="11">
        <v>0.12809999999999999</v>
      </c>
      <c r="G144" s="11">
        <v>6.1799999999999994E-2</v>
      </c>
      <c r="H144" s="11">
        <v>0.10300000000000001</v>
      </c>
      <c r="I144" s="11">
        <v>8.6599999999999996E-2</v>
      </c>
      <c r="J144" s="11">
        <v>6.0100000000000001E-2</v>
      </c>
      <c r="K144" s="11">
        <v>8.8800000000000004E-2</v>
      </c>
      <c r="L144" s="11">
        <v>8.8399999999999992E-2</v>
      </c>
      <c r="M144" s="11">
        <v>7.5600000000000001E-2</v>
      </c>
      <c r="N144" s="11">
        <v>6.3E-2</v>
      </c>
      <c r="O144" s="11">
        <v>4.24E-2</v>
      </c>
      <c r="P144" s="11">
        <v>7.9000000000000001E-2</v>
      </c>
      <c r="Q144" s="11">
        <v>7.6399999999999996E-2</v>
      </c>
      <c r="R144" s="7"/>
    </row>
    <row r="145" spans="1:18" x14ac:dyDescent="0.25">
      <c r="A145">
        <v>198512</v>
      </c>
      <c r="B145" s="11">
        <v>3.85E-2</v>
      </c>
      <c r="C145" s="11">
        <v>-2.7699999999999999E-2</v>
      </c>
      <c r="D145" s="11">
        <v>-2.5099999999999997E-2</v>
      </c>
      <c r="E145" s="11">
        <v>4.0300000000000002E-2</v>
      </c>
      <c r="F145" s="11">
        <v>7.2999999999999995E-2</v>
      </c>
      <c r="G145" s="11">
        <v>6.7299999999999999E-2</v>
      </c>
      <c r="H145" s="11">
        <v>3.9900000000000005E-2</v>
      </c>
      <c r="I145" s="11">
        <v>4.87E-2</v>
      </c>
      <c r="J145" s="11">
        <v>2.7400000000000001E-2</v>
      </c>
      <c r="K145" s="11">
        <v>5.0999999999999997E-2</v>
      </c>
      <c r="L145" s="11">
        <v>7.0400000000000004E-2</v>
      </c>
      <c r="M145" s="11">
        <v>5.2600000000000001E-2</v>
      </c>
      <c r="N145" s="11">
        <v>2.18E-2</v>
      </c>
      <c r="O145" s="11">
        <v>4.8499999999999995E-2</v>
      </c>
      <c r="P145" s="11">
        <v>3.9900000000000005E-2</v>
      </c>
      <c r="Q145" s="11">
        <v>4.9800000000000004E-2</v>
      </c>
      <c r="R145" s="7"/>
    </row>
    <row r="146" spans="1:18" x14ac:dyDescent="0.25">
      <c r="A146">
        <v>198601</v>
      </c>
      <c r="B146" s="11">
        <v>1.15E-2</v>
      </c>
      <c r="C146" s="11">
        <v>2.3099999999999999E-2</v>
      </c>
      <c r="D146" s="11">
        <v>-6.8900000000000003E-2</v>
      </c>
      <c r="E146" s="11">
        <v>4.99E-2</v>
      </c>
      <c r="F146" s="11">
        <v>3.7000000000000002E-3</v>
      </c>
      <c r="G146" s="11">
        <v>1.8000000000000002E-2</v>
      </c>
      <c r="H146" s="11">
        <v>1.2500000000000001E-2</v>
      </c>
      <c r="I146" s="11">
        <v>2.4399999999999998E-2</v>
      </c>
      <c r="J146" s="11">
        <v>2.7300000000000001E-2</v>
      </c>
      <c r="K146" s="11">
        <v>2.3E-2</v>
      </c>
      <c r="L146" s="11">
        <v>2.7000000000000001E-3</v>
      </c>
      <c r="M146" s="11">
        <v>4.5100000000000001E-2</v>
      </c>
      <c r="N146" s="11">
        <v>2.8500000000000001E-2</v>
      </c>
      <c r="O146" s="11">
        <v>3.78E-2</v>
      </c>
      <c r="P146" s="11">
        <v>1.37E-2</v>
      </c>
      <c r="Q146" s="11">
        <v>3.5200000000000002E-2</v>
      </c>
      <c r="R146" s="7"/>
    </row>
    <row r="147" spans="1:18" x14ac:dyDescent="0.25">
      <c r="A147">
        <v>198602</v>
      </c>
      <c r="B147" s="11">
        <v>8.900000000000001E-2</v>
      </c>
      <c r="C147" s="11">
        <v>-3.1600000000000003E-2</v>
      </c>
      <c r="D147" s="11">
        <v>5.5000000000000005E-3</v>
      </c>
      <c r="E147" s="11">
        <v>9.98E-2</v>
      </c>
      <c r="F147" s="11">
        <v>0.1158</v>
      </c>
      <c r="G147" s="11">
        <v>0.12130000000000001</v>
      </c>
      <c r="H147" s="11">
        <v>9.1700000000000004E-2</v>
      </c>
      <c r="I147" s="11">
        <v>0.12130000000000001</v>
      </c>
      <c r="J147" s="11">
        <v>5.2999999999999999E-2</v>
      </c>
      <c r="K147" s="11">
        <v>7.2999999999999995E-2</v>
      </c>
      <c r="L147" s="11">
        <v>5.28E-2</v>
      </c>
      <c r="M147" s="11">
        <v>0.1134</v>
      </c>
      <c r="N147" s="11">
        <v>8.9200000000000002E-2</v>
      </c>
      <c r="O147" s="11">
        <v>6.5700000000000008E-2</v>
      </c>
      <c r="P147" s="11">
        <v>7.4400000000000008E-2</v>
      </c>
      <c r="Q147" s="11">
        <v>8.6699999999999999E-2</v>
      </c>
      <c r="R147" s="7"/>
    </row>
    <row r="148" spans="1:18" x14ac:dyDescent="0.25">
      <c r="A148">
        <v>198603</v>
      </c>
      <c r="B148" s="11">
        <v>8.7899999999999992E-2</v>
      </c>
      <c r="C148" s="11">
        <v>2.3700000000000002E-2</v>
      </c>
      <c r="D148" s="11">
        <v>8.3000000000000001E-3</v>
      </c>
      <c r="E148" s="11">
        <v>7.22E-2</v>
      </c>
      <c r="F148" s="11">
        <v>4.8099999999999997E-2</v>
      </c>
      <c r="G148" s="11">
        <v>6.3600000000000004E-2</v>
      </c>
      <c r="H148" s="11">
        <v>0.11470000000000001</v>
      </c>
      <c r="I148" s="11">
        <v>0.1084</v>
      </c>
      <c r="J148" s="11">
        <v>3.9399999999999998E-2</v>
      </c>
      <c r="K148" s="11">
        <v>1.77E-2</v>
      </c>
      <c r="L148" s="11">
        <v>8.6999999999999994E-3</v>
      </c>
      <c r="M148" s="11">
        <v>0.11349999999999999</v>
      </c>
      <c r="N148" s="11">
        <v>4.9800000000000004E-2</v>
      </c>
      <c r="O148" s="11">
        <v>3.9599999999999996E-2</v>
      </c>
      <c r="P148" s="11">
        <v>8.8300000000000003E-2</v>
      </c>
      <c r="Q148" s="11">
        <v>5.8700000000000002E-2</v>
      </c>
      <c r="R148" s="7"/>
    </row>
    <row r="149" spans="1:18" x14ac:dyDescent="0.25">
      <c r="A149">
        <v>198604</v>
      </c>
      <c r="B149" s="11">
        <v>5.4000000000000003E-3</v>
      </c>
      <c r="C149" s="11">
        <v>-5.0999999999999997E-2</v>
      </c>
      <c r="D149" s="11">
        <v>6.0999999999999995E-3</v>
      </c>
      <c r="E149" s="11">
        <v>-1.04E-2</v>
      </c>
      <c r="F149" s="11">
        <v>-1.4199999999999999E-2</v>
      </c>
      <c r="G149" s="11">
        <v>2.18E-2</v>
      </c>
      <c r="H149" s="11">
        <v>3.0000000000000001E-3</v>
      </c>
      <c r="I149" s="11">
        <v>-1.89E-2</v>
      </c>
      <c r="J149" s="11">
        <v>-5.4600000000000003E-2</v>
      </c>
      <c r="K149" s="11">
        <v>-1.3500000000000002E-2</v>
      </c>
      <c r="L149" s="11">
        <v>2.52E-2</v>
      </c>
      <c r="M149" s="11">
        <v>-6.7199999999999996E-2</v>
      </c>
      <c r="N149" s="11">
        <v>-3.2000000000000001E-2</v>
      </c>
      <c r="O149" s="11">
        <v>-3.9699999999999999E-2</v>
      </c>
      <c r="P149" s="11">
        <v>1.1000000000000001E-3</v>
      </c>
      <c r="Q149" s="11">
        <v>-3.2899999999999999E-2</v>
      </c>
      <c r="R149" s="7"/>
    </row>
    <row r="150" spans="1:18" x14ac:dyDescent="0.25">
      <c r="A150">
        <v>198605</v>
      </c>
      <c r="B150" s="11">
        <v>7.8600000000000003E-2</v>
      </c>
      <c r="C150" s="11">
        <v>3.1099999999999999E-2</v>
      </c>
      <c r="D150" s="11">
        <v>7.4200000000000002E-2</v>
      </c>
      <c r="E150" s="11">
        <v>7.7800000000000008E-2</v>
      </c>
      <c r="F150" s="11">
        <v>4.3200000000000002E-2</v>
      </c>
      <c r="G150" s="11">
        <v>5.8200000000000002E-2</v>
      </c>
      <c r="H150" s="11">
        <v>8.5199999999999998E-2</v>
      </c>
      <c r="I150" s="11">
        <v>5.2000000000000005E-2</v>
      </c>
      <c r="J150" s="11">
        <v>1.6200000000000003E-2</v>
      </c>
      <c r="K150" s="11">
        <v>3.6200000000000003E-2</v>
      </c>
      <c r="L150" s="11">
        <v>7.9000000000000008E-3</v>
      </c>
      <c r="M150" s="11">
        <v>4.1399999999999999E-2</v>
      </c>
      <c r="N150" s="11">
        <v>1.6299999999999999E-2</v>
      </c>
      <c r="O150" s="11">
        <v>3.6299999999999999E-2</v>
      </c>
      <c r="P150" s="11">
        <v>0.1114</v>
      </c>
      <c r="Q150" s="11">
        <v>0.05</v>
      </c>
      <c r="R150" s="7"/>
    </row>
    <row r="151" spans="1:18" x14ac:dyDescent="0.25">
      <c r="A151">
        <v>198606</v>
      </c>
      <c r="B151" s="11">
        <v>6.1600000000000002E-2</v>
      </c>
      <c r="C151" s="11">
        <v>-3.7499999999999999E-2</v>
      </c>
      <c r="D151" s="11">
        <v>-1.9E-2</v>
      </c>
      <c r="E151" s="11">
        <v>4.4999999999999998E-2</v>
      </c>
      <c r="F151" s="11">
        <v>-6.0000000000000001E-3</v>
      </c>
      <c r="G151" s="11">
        <v>6.6E-3</v>
      </c>
      <c r="H151" s="11">
        <v>7.2000000000000008E-2</v>
      </c>
      <c r="I151" s="11">
        <v>-4.7999999999999996E-3</v>
      </c>
      <c r="J151" s="11">
        <v>-3.4799999999999998E-2</v>
      </c>
      <c r="K151" s="11">
        <v>-2.4900000000000002E-2</v>
      </c>
      <c r="L151" s="11">
        <v>-4.53E-2</v>
      </c>
      <c r="M151" s="11">
        <v>-3.0999999999999999E-3</v>
      </c>
      <c r="N151" s="11">
        <v>-3.3E-3</v>
      </c>
      <c r="O151" s="11">
        <v>5.04E-2</v>
      </c>
      <c r="P151" s="11">
        <v>4.5499999999999999E-2</v>
      </c>
      <c r="Q151" s="11">
        <v>1.9599999999999999E-2</v>
      </c>
      <c r="R151" s="7"/>
    </row>
    <row r="152" spans="1:18" x14ac:dyDescent="0.25">
      <c r="A152">
        <v>198607</v>
      </c>
      <c r="B152" s="11">
        <v>-4.8399999999999999E-2</v>
      </c>
      <c r="C152" s="11">
        <v>-2.3599999999999999E-2</v>
      </c>
      <c r="D152" s="11">
        <v>-5.2300000000000006E-2</v>
      </c>
      <c r="E152" s="11">
        <v>-8.5999999999999993E-2</v>
      </c>
      <c r="F152" s="11">
        <v>-8.6599999999999996E-2</v>
      </c>
      <c r="G152" s="11">
        <v>-7.3300000000000004E-2</v>
      </c>
      <c r="H152" s="11">
        <v>-4.41E-2</v>
      </c>
      <c r="I152" s="11">
        <v>-9.2100000000000015E-2</v>
      </c>
      <c r="J152" s="11">
        <v>-0.16420000000000001</v>
      </c>
      <c r="K152" s="11">
        <v>-7.9299999999999995E-2</v>
      </c>
      <c r="L152" s="11">
        <v>-8.0199999999999994E-2</v>
      </c>
      <c r="M152" s="11">
        <v>-8.72E-2</v>
      </c>
      <c r="N152" s="11">
        <v>-9.0500000000000011E-2</v>
      </c>
      <c r="O152" s="11">
        <v>5.1500000000000004E-2</v>
      </c>
      <c r="P152" s="11">
        <v>-9.5100000000000004E-2</v>
      </c>
      <c r="Q152" s="11">
        <v>-5.4900000000000004E-2</v>
      </c>
      <c r="R152" s="7"/>
    </row>
    <row r="153" spans="1:18" x14ac:dyDescent="0.25">
      <c r="A153">
        <v>198608</v>
      </c>
      <c r="B153" s="11">
        <v>1.8200000000000001E-2</v>
      </c>
      <c r="C153" s="11">
        <v>0.1462</v>
      </c>
      <c r="D153" s="11">
        <v>0.16899999999999998</v>
      </c>
      <c r="E153" s="11">
        <v>2.58E-2</v>
      </c>
      <c r="F153" s="11">
        <v>6.0700000000000004E-2</v>
      </c>
      <c r="G153" s="11">
        <v>6.1100000000000002E-2</v>
      </c>
      <c r="H153" s="11">
        <v>3.1699999999999999E-2</v>
      </c>
      <c r="I153" s="11">
        <v>7.5800000000000006E-2</v>
      </c>
      <c r="J153" s="11">
        <v>9.8400000000000001E-2</v>
      </c>
      <c r="K153" s="11">
        <v>6.1600000000000002E-2</v>
      </c>
      <c r="L153" s="11">
        <v>7.4900000000000008E-2</v>
      </c>
      <c r="M153" s="11">
        <v>6.9800000000000001E-2</v>
      </c>
      <c r="N153" s="11">
        <v>5.8200000000000002E-2</v>
      </c>
      <c r="O153" s="11">
        <v>7.9000000000000001E-2</v>
      </c>
      <c r="P153" s="11">
        <v>1.2199999999999999E-2</v>
      </c>
      <c r="Q153" s="11">
        <v>7.1399999999999991E-2</v>
      </c>
      <c r="R153" s="7"/>
    </row>
    <row r="154" spans="1:18" x14ac:dyDescent="0.25">
      <c r="A154">
        <v>198609</v>
      </c>
      <c r="B154" s="11">
        <v>-0.1137</v>
      </c>
      <c r="C154" s="11">
        <v>2.3199999999999998E-2</v>
      </c>
      <c r="D154" s="11">
        <v>-1.01E-2</v>
      </c>
      <c r="E154" s="11">
        <v>-8.7400000000000005E-2</v>
      </c>
      <c r="F154" s="11">
        <v>-8.7400000000000005E-2</v>
      </c>
      <c r="G154" s="11">
        <v>-4.9400000000000006E-2</v>
      </c>
      <c r="H154" s="11">
        <v>-0.12890000000000001</v>
      </c>
      <c r="I154" s="11">
        <v>-6.9900000000000004E-2</v>
      </c>
      <c r="J154" s="11">
        <v>4.8300000000000003E-2</v>
      </c>
      <c r="K154" s="11">
        <v>-3.7999999999999999E-2</v>
      </c>
      <c r="L154" s="11">
        <v>-6.93E-2</v>
      </c>
      <c r="M154" s="11">
        <v>-7.8600000000000003E-2</v>
      </c>
      <c r="N154" s="11">
        <v>-2.5699999999999997E-2</v>
      </c>
      <c r="O154" s="11">
        <v>-9.0899999999999995E-2</v>
      </c>
      <c r="P154" s="11">
        <v>-8.5999999999999993E-2</v>
      </c>
      <c r="Q154" s="11">
        <v>-0.10349999999999999</v>
      </c>
      <c r="R154" s="7"/>
    </row>
    <row r="155" spans="1:18" x14ac:dyDescent="0.25">
      <c r="A155">
        <v>198610</v>
      </c>
      <c r="B155" s="11">
        <v>9.9199999999999997E-2</v>
      </c>
      <c r="C155" s="11">
        <v>-2.5000000000000001E-3</v>
      </c>
      <c r="D155" s="11">
        <v>1.8000000000000002E-2</v>
      </c>
      <c r="E155" s="11">
        <v>7.3399999999999993E-2</v>
      </c>
      <c r="F155" s="11">
        <v>7.3399999999999993E-2</v>
      </c>
      <c r="G155" s="11">
        <v>8.1699999999999995E-2</v>
      </c>
      <c r="H155" s="11">
        <v>8.9800000000000005E-2</v>
      </c>
      <c r="I155" s="11">
        <v>6.7500000000000004E-2</v>
      </c>
      <c r="J155" s="11">
        <v>3.78E-2</v>
      </c>
      <c r="K155" s="11">
        <v>3.5400000000000001E-2</v>
      </c>
      <c r="L155" s="11">
        <v>1.9E-3</v>
      </c>
      <c r="M155" s="11">
        <v>6.6900000000000001E-2</v>
      </c>
      <c r="N155" s="11">
        <v>3.8100000000000002E-2</v>
      </c>
      <c r="O155" s="11">
        <v>5.2499999999999998E-2</v>
      </c>
      <c r="P155" s="11">
        <v>7.9199999999999993E-2</v>
      </c>
      <c r="Q155" s="11">
        <v>3.4300000000000004E-2</v>
      </c>
      <c r="R155" s="7"/>
    </row>
    <row r="156" spans="1:18" x14ac:dyDescent="0.25">
      <c r="A156">
        <v>198611</v>
      </c>
      <c r="B156" s="11">
        <v>3.7000000000000002E-3</v>
      </c>
      <c r="C156" s="11">
        <v>1.5100000000000001E-2</v>
      </c>
      <c r="D156" s="11">
        <v>3.5499999999999997E-2</v>
      </c>
      <c r="E156" s="11">
        <v>3.1600000000000003E-2</v>
      </c>
      <c r="F156" s="11">
        <v>7.2599999999999998E-2</v>
      </c>
      <c r="G156" s="11">
        <v>4.0300000000000002E-2</v>
      </c>
      <c r="H156" s="11">
        <v>2.2799999999999997E-2</v>
      </c>
      <c r="I156" s="11">
        <v>2.6000000000000002E-2</v>
      </c>
      <c r="J156" s="11">
        <v>-7.4099999999999999E-2</v>
      </c>
      <c r="K156" s="11">
        <v>1.26E-2</v>
      </c>
      <c r="L156" s="11">
        <v>3.78E-2</v>
      </c>
      <c r="M156" s="11">
        <v>2.7999999999999997E-2</v>
      </c>
      <c r="N156" s="11">
        <v>1.1200000000000002E-2</v>
      </c>
      <c r="O156" s="11">
        <v>5.5000000000000005E-3</v>
      </c>
      <c r="P156" s="11">
        <v>1.9299999999999998E-2</v>
      </c>
      <c r="Q156" s="11">
        <v>-8.6E-3</v>
      </c>
      <c r="R156" s="7"/>
    </row>
    <row r="157" spans="1:18" x14ac:dyDescent="0.25">
      <c r="A157">
        <v>198612</v>
      </c>
      <c r="B157" s="11">
        <v>-2.64E-2</v>
      </c>
      <c r="C157" s="11">
        <v>-2.4900000000000002E-2</v>
      </c>
      <c r="D157" s="11">
        <v>-6.8999999999999999E-3</v>
      </c>
      <c r="E157" s="11">
        <v>-4.53E-2</v>
      </c>
      <c r="F157" s="11">
        <v>2.5999999999999999E-3</v>
      </c>
      <c r="G157" s="11">
        <v>-3.85E-2</v>
      </c>
      <c r="H157" s="11">
        <v>-1.8E-3</v>
      </c>
      <c r="I157" s="11">
        <v>-2.8900000000000002E-2</v>
      </c>
      <c r="J157" s="11">
        <v>-2.4199999999999999E-2</v>
      </c>
      <c r="K157" s="11">
        <v>-5.3399999999999996E-2</v>
      </c>
      <c r="L157" s="11">
        <v>-3.2199999999999999E-2</v>
      </c>
      <c r="M157" s="11">
        <v>-5.0799999999999998E-2</v>
      </c>
      <c r="N157" s="11">
        <v>-4.7699999999999992E-2</v>
      </c>
      <c r="O157" s="11">
        <v>-3.2899999999999999E-2</v>
      </c>
      <c r="P157" s="11">
        <v>-6.9099999999999995E-2</v>
      </c>
      <c r="Q157" s="11">
        <v>-2.3399999999999997E-2</v>
      </c>
      <c r="R157" s="7"/>
    </row>
    <row r="158" spans="1:18" x14ac:dyDescent="0.25">
      <c r="A158">
        <v>198701</v>
      </c>
      <c r="B158" s="11">
        <v>0.1361</v>
      </c>
      <c r="C158" s="11">
        <v>0.13900000000000001</v>
      </c>
      <c r="D158" s="11">
        <v>0.1472</v>
      </c>
      <c r="E158" s="11">
        <v>0.1056</v>
      </c>
      <c r="F158" s="11">
        <v>0.15240000000000001</v>
      </c>
      <c r="G158" s="11">
        <v>0.15130000000000002</v>
      </c>
      <c r="H158" s="11">
        <v>0.1477</v>
      </c>
      <c r="I158" s="11">
        <v>0.16879999999999998</v>
      </c>
      <c r="J158" s="11">
        <v>0.13039999999999999</v>
      </c>
      <c r="K158" s="11">
        <v>0.11699999999999999</v>
      </c>
      <c r="L158" s="11">
        <v>0.15890000000000001</v>
      </c>
      <c r="M158" s="11">
        <v>0.19760000000000003</v>
      </c>
      <c r="N158" s="11">
        <v>6.0899999999999996E-2</v>
      </c>
      <c r="O158" s="11">
        <v>9.3000000000000013E-2</v>
      </c>
      <c r="P158" s="11">
        <v>0.10619999999999999</v>
      </c>
      <c r="Q158" s="11">
        <v>0.1043</v>
      </c>
      <c r="R158" s="7"/>
    </row>
    <row r="159" spans="1:18" x14ac:dyDescent="0.25">
      <c r="A159">
        <v>198702</v>
      </c>
      <c r="B159" s="11">
        <v>4.41E-2</v>
      </c>
      <c r="C159" s="11">
        <v>0.1234</v>
      </c>
      <c r="D159" s="11">
        <v>-1.4800000000000001E-2</v>
      </c>
      <c r="E159" s="11">
        <v>0.1125</v>
      </c>
      <c r="F159" s="11">
        <v>4.4299999999999999E-2</v>
      </c>
      <c r="G159" s="11">
        <v>5.4100000000000002E-2</v>
      </c>
      <c r="H159" s="11">
        <v>7.6200000000000004E-2</v>
      </c>
      <c r="I159" s="11">
        <v>3.8300000000000001E-2</v>
      </c>
      <c r="J159" s="11">
        <v>7.3200000000000001E-2</v>
      </c>
      <c r="K159" s="11">
        <v>8.0600000000000005E-2</v>
      </c>
      <c r="L159" s="11">
        <v>8.8499999999999995E-2</v>
      </c>
      <c r="M159" s="11">
        <v>2.5499999999999998E-2</v>
      </c>
      <c r="N159" s="11">
        <v>5.9200000000000003E-2</v>
      </c>
      <c r="O159" s="11">
        <v>-2.1400000000000002E-2</v>
      </c>
      <c r="P159" s="11">
        <v>0.1144</v>
      </c>
      <c r="Q159" s="11">
        <v>3.9E-2</v>
      </c>
      <c r="R159" s="7"/>
    </row>
    <row r="160" spans="1:18" x14ac:dyDescent="0.25">
      <c r="A160">
        <v>198703</v>
      </c>
      <c r="B160" s="11">
        <v>2.3E-2</v>
      </c>
      <c r="C160" s="11">
        <v>0.15539999999999998</v>
      </c>
      <c r="D160" s="11">
        <v>0.1207</v>
      </c>
      <c r="E160" s="11">
        <v>1.8100000000000002E-2</v>
      </c>
      <c r="F160" s="11">
        <v>1.5900000000000001E-2</v>
      </c>
      <c r="G160" s="11">
        <v>5.4800000000000001E-2</v>
      </c>
      <c r="H160" s="11">
        <v>4.0999999999999995E-3</v>
      </c>
      <c r="I160" s="11">
        <v>4.9299999999999997E-2</v>
      </c>
      <c r="J160" s="11">
        <v>8.4700000000000011E-2</v>
      </c>
      <c r="K160" s="11">
        <v>-9.5999999999999992E-3</v>
      </c>
      <c r="L160" s="11">
        <v>2.6499999999999999E-2</v>
      </c>
      <c r="M160" s="11">
        <v>6.0400000000000002E-2</v>
      </c>
      <c r="N160" s="11">
        <v>-1.7399999999999999E-2</v>
      </c>
      <c r="O160" s="11">
        <v>-1.67E-2</v>
      </c>
      <c r="P160" s="11">
        <v>2.3399999999999997E-2</v>
      </c>
      <c r="Q160" s="11">
        <v>-1.5100000000000001E-2</v>
      </c>
      <c r="R160" s="7"/>
    </row>
    <row r="161" spans="1:18" x14ac:dyDescent="0.25">
      <c r="A161">
        <v>198704</v>
      </c>
      <c r="B161" s="11">
        <v>-4.4900000000000002E-2</v>
      </c>
      <c r="C161" s="11">
        <v>2.9300000000000003E-2</v>
      </c>
      <c r="D161" s="11">
        <v>5.6999999999999993E-3</v>
      </c>
      <c r="E161" s="11">
        <v>-1.7100000000000001E-2</v>
      </c>
      <c r="F161" s="11">
        <v>-8.6999999999999994E-3</v>
      </c>
      <c r="G161" s="11">
        <v>1.1399999999999999E-2</v>
      </c>
      <c r="H161" s="11">
        <v>-2.6600000000000002E-2</v>
      </c>
      <c r="I161" s="11">
        <v>-4.0999999999999995E-2</v>
      </c>
      <c r="J161" s="11">
        <v>3.1699999999999999E-2</v>
      </c>
      <c r="K161" s="11">
        <v>-6.0000000000000001E-3</v>
      </c>
      <c r="L161" s="11">
        <v>3.9E-2</v>
      </c>
      <c r="M161" s="11">
        <v>7.3599999999999999E-2</v>
      </c>
      <c r="N161" s="11">
        <v>-5.5500000000000001E-2</v>
      </c>
      <c r="O161" s="11">
        <v>-4.3299999999999998E-2</v>
      </c>
      <c r="P161" s="11">
        <v>-2.0400000000000001E-2</v>
      </c>
      <c r="Q161" s="11">
        <v>-4.9500000000000002E-2</v>
      </c>
      <c r="R161" s="7"/>
    </row>
    <row r="162" spans="1:18" x14ac:dyDescent="0.25">
      <c r="A162">
        <v>198705</v>
      </c>
      <c r="B162" s="11">
        <v>2.1700000000000001E-2</v>
      </c>
      <c r="C162" s="11">
        <v>-3.0800000000000001E-2</v>
      </c>
      <c r="D162" s="11">
        <v>2.7099999999999999E-2</v>
      </c>
      <c r="E162" s="11">
        <v>1.43E-2</v>
      </c>
      <c r="F162" s="11">
        <v>8.1000000000000013E-3</v>
      </c>
      <c r="G162" s="11">
        <v>5.6999999999999993E-3</v>
      </c>
      <c r="H162" s="11">
        <v>1.47E-2</v>
      </c>
      <c r="I162" s="11">
        <v>-1.8500000000000003E-2</v>
      </c>
      <c r="J162" s="11">
        <v>4.3700000000000003E-2</v>
      </c>
      <c r="K162" s="11">
        <v>-5.9999999999999995E-4</v>
      </c>
      <c r="L162" s="11">
        <v>2.8999999999999998E-3</v>
      </c>
      <c r="M162" s="11">
        <v>-2.8900000000000002E-2</v>
      </c>
      <c r="N162" s="11">
        <v>4.0500000000000001E-2</v>
      </c>
      <c r="O162" s="11">
        <v>-1.84E-2</v>
      </c>
      <c r="P162" s="11">
        <v>2.2000000000000001E-3</v>
      </c>
      <c r="Q162" s="11">
        <v>-7.7000000000000002E-3</v>
      </c>
      <c r="R162" s="7"/>
    </row>
    <row r="163" spans="1:18" x14ac:dyDescent="0.25">
      <c r="A163">
        <v>198706</v>
      </c>
      <c r="B163" s="11">
        <v>6.1200000000000004E-2</v>
      </c>
      <c r="C163" s="11">
        <v>-1.3999999999999999E-2</v>
      </c>
      <c r="D163" s="11">
        <v>5.9800000000000006E-2</v>
      </c>
      <c r="E163" s="11">
        <v>6.480000000000001E-2</v>
      </c>
      <c r="F163" s="11">
        <v>4.0399999999999998E-2</v>
      </c>
      <c r="G163" s="11">
        <v>4.8600000000000004E-2</v>
      </c>
      <c r="H163" s="11">
        <v>4.9200000000000001E-2</v>
      </c>
      <c r="I163" s="11">
        <v>6.4100000000000004E-2</v>
      </c>
      <c r="J163" s="11">
        <v>3.6499999999999998E-2</v>
      </c>
      <c r="K163" s="11">
        <v>3.27E-2</v>
      </c>
      <c r="L163" s="11">
        <v>8.8999999999999999E-3</v>
      </c>
      <c r="M163" s="11">
        <v>2.29E-2</v>
      </c>
      <c r="N163" s="11">
        <v>5.3200000000000004E-2</v>
      </c>
      <c r="O163" s="11">
        <v>3.4000000000000002E-2</v>
      </c>
      <c r="P163" s="11">
        <v>6.54E-2</v>
      </c>
      <c r="Q163" s="11">
        <v>4.9699999999999994E-2</v>
      </c>
      <c r="R163" s="7"/>
    </row>
    <row r="164" spans="1:18" x14ac:dyDescent="0.25">
      <c r="A164">
        <v>198707</v>
      </c>
      <c r="B164" s="11">
        <v>3.61E-2</v>
      </c>
      <c r="C164" s="11">
        <v>0.16539999999999999</v>
      </c>
      <c r="D164" s="11">
        <v>2.6800000000000001E-2</v>
      </c>
      <c r="E164" s="11">
        <v>4.8600000000000004E-2</v>
      </c>
      <c r="F164" s="11">
        <v>6.2600000000000003E-2</v>
      </c>
      <c r="G164" s="11">
        <v>6.0499999999999998E-2</v>
      </c>
      <c r="H164" s="11">
        <v>5.8600000000000006E-2</v>
      </c>
      <c r="I164" s="11">
        <v>5.6500000000000002E-2</v>
      </c>
      <c r="J164" s="11">
        <v>0.19440000000000002</v>
      </c>
      <c r="K164" s="11">
        <v>7.1599999999999997E-2</v>
      </c>
      <c r="L164" s="11">
        <v>0.03</v>
      </c>
      <c r="M164" s="11">
        <v>6.2100000000000002E-2</v>
      </c>
      <c r="N164" s="11">
        <v>6.7299999999999999E-2</v>
      </c>
      <c r="O164" s="11">
        <v>-1.67E-2</v>
      </c>
      <c r="P164" s="11">
        <v>6.2100000000000002E-2</v>
      </c>
      <c r="Q164" s="11">
        <v>1.83E-2</v>
      </c>
      <c r="R164" s="7"/>
    </row>
    <row r="165" spans="1:18" x14ac:dyDescent="0.25">
      <c r="A165">
        <v>198708</v>
      </c>
      <c r="B165" s="11">
        <v>2.8300000000000002E-2</v>
      </c>
      <c r="C165" s="11">
        <v>-2.7900000000000001E-2</v>
      </c>
      <c r="D165" s="11">
        <v>2.3300000000000001E-2</v>
      </c>
      <c r="E165" s="11">
        <v>2.0999999999999999E-3</v>
      </c>
      <c r="F165" s="11">
        <v>6.2400000000000004E-2</v>
      </c>
      <c r="G165" s="11">
        <v>2.63E-2</v>
      </c>
      <c r="H165" s="11">
        <v>4.8600000000000004E-2</v>
      </c>
      <c r="I165" s="11">
        <v>2.1299999999999999E-2</v>
      </c>
      <c r="J165" s="11">
        <v>-4.3700000000000003E-2</v>
      </c>
      <c r="K165" s="11">
        <v>1.8200000000000001E-2</v>
      </c>
      <c r="L165" s="11">
        <v>6.3799999999999996E-2</v>
      </c>
      <c r="M165" s="11">
        <v>5.2000000000000005E-2</v>
      </c>
      <c r="N165" s="11">
        <v>5.6000000000000008E-3</v>
      </c>
      <c r="O165" s="11">
        <v>3.7000000000000005E-2</v>
      </c>
      <c r="P165" s="11">
        <v>3.6000000000000004E-2</v>
      </c>
      <c r="Q165" s="11">
        <v>5.8799999999999998E-2</v>
      </c>
      <c r="R165" s="7"/>
    </row>
    <row r="166" spans="1:18" x14ac:dyDescent="0.25">
      <c r="A166">
        <v>198709</v>
      </c>
      <c r="B166" s="11">
        <v>-2.6499999999999999E-2</v>
      </c>
      <c r="C166" s="11">
        <v>3.9900000000000005E-2</v>
      </c>
      <c r="D166" s="11">
        <v>-3.78E-2</v>
      </c>
      <c r="E166" s="11">
        <v>-6.5500000000000003E-2</v>
      </c>
      <c r="F166" s="11">
        <v>-0.01</v>
      </c>
      <c r="G166" s="11">
        <v>-4.3E-3</v>
      </c>
      <c r="H166" s="11">
        <v>-1.67E-2</v>
      </c>
      <c r="I166" s="11">
        <v>-1.7500000000000002E-2</v>
      </c>
      <c r="J166" s="11">
        <v>4.0999999999999995E-2</v>
      </c>
      <c r="K166" s="11">
        <v>-1.32E-2</v>
      </c>
      <c r="L166" s="11">
        <v>-2.2700000000000001E-2</v>
      </c>
      <c r="M166" s="11">
        <v>-7.51E-2</v>
      </c>
      <c r="N166" s="11">
        <v>-1.9900000000000001E-2</v>
      </c>
      <c r="O166" s="11">
        <v>-2.3099999999999999E-2</v>
      </c>
      <c r="P166" s="11">
        <v>-6.9099999999999995E-2</v>
      </c>
      <c r="Q166" s="11">
        <v>-2.3599999999999999E-2</v>
      </c>
      <c r="R166" s="7"/>
    </row>
    <row r="167" spans="1:18" x14ac:dyDescent="0.25">
      <c r="A167">
        <v>198710</v>
      </c>
      <c r="B167" s="11">
        <v>-0.182</v>
      </c>
      <c r="C167" s="11">
        <v>-0.32049999999999995</v>
      </c>
      <c r="D167" s="11">
        <v>-0.1827</v>
      </c>
      <c r="E167" s="11">
        <v>-0.31440000000000001</v>
      </c>
      <c r="F167" s="11">
        <v>-0.25280000000000002</v>
      </c>
      <c r="G167" s="11">
        <v>-0.27910000000000001</v>
      </c>
      <c r="H167" s="11">
        <v>-0.191</v>
      </c>
      <c r="I167" s="11">
        <v>-0.29239999999999999</v>
      </c>
      <c r="J167" s="11">
        <v>-0.30599999999999999</v>
      </c>
      <c r="K167" s="11">
        <v>-0.28550000000000003</v>
      </c>
      <c r="L167" s="11">
        <v>-0.27110000000000001</v>
      </c>
      <c r="M167" s="11">
        <v>-0.2712</v>
      </c>
      <c r="N167" s="11">
        <v>-0.29059999999999997</v>
      </c>
      <c r="O167" s="11">
        <v>-6.9199999999999998E-2</v>
      </c>
      <c r="P167" s="11">
        <v>-0.27940000000000004</v>
      </c>
      <c r="Q167" s="11">
        <v>-0.2127</v>
      </c>
      <c r="R167" s="7"/>
    </row>
    <row r="168" spans="1:18" x14ac:dyDescent="0.25">
      <c r="A168">
        <v>198711</v>
      </c>
      <c r="B168" s="11">
        <v>-7.690000000000001E-2</v>
      </c>
      <c r="C168" s="11">
        <v>5.8499999999999996E-2</v>
      </c>
      <c r="D168" s="11">
        <v>-0.1096</v>
      </c>
      <c r="E168" s="11">
        <v>-0.10529999999999999</v>
      </c>
      <c r="F168" s="11">
        <v>-0.1096</v>
      </c>
      <c r="G168" s="11">
        <v>-5.4199999999999998E-2</v>
      </c>
      <c r="H168" s="11">
        <v>-9.4600000000000004E-2</v>
      </c>
      <c r="I168" s="11">
        <v>-4.8499999999999995E-2</v>
      </c>
      <c r="J168" s="11">
        <v>2.5699999999999997E-2</v>
      </c>
      <c r="K168" s="11">
        <v>-6.5099999999999991E-2</v>
      </c>
      <c r="L168" s="11">
        <v>-8.2799999999999999E-2</v>
      </c>
      <c r="M168" s="11">
        <v>-6.6900000000000001E-2</v>
      </c>
      <c r="N168" s="11">
        <v>-8.1900000000000001E-2</v>
      </c>
      <c r="O168" s="11">
        <v>-2.5099999999999997E-2</v>
      </c>
      <c r="P168" s="11">
        <v>-9.3100000000000002E-2</v>
      </c>
      <c r="Q168" s="11">
        <v>-7.1199999999999999E-2</v>
      </c>
      <c r="R168" s="7"/>
    </row>
    <row r="169" spans="1:18" x14ac:dyDescent="0.25">
      <c r="A169">
        <v>198712</v>
      </c>
      <c r="B169" s="11">
        <v>7.7800000000000008E-2</v>
      </c>
      <c r="C169" s="11">
        <v>6.0400000000000002E-2</v>
      </c>
      <c r="D169" s="11">
        <v>6.1600000000000002E-2</v>
      </c>
      <c r="E169" s="11">
        <v>9.06E-2</v>
      </c>
      <c r="F169" s="11">
        <v>8.5699999999999998E-2</v>
      </c>
      <c r="G169" s="11">
        <v>0.14899999999999999</v>
      </c>
      <c r="H169" s="11">
        <v>5.6900000000000006E-2</v>
      </c>
      <c r="I169" s="11">
        <v>8.3900000000000002E-2</v>
      </c>
      <c r="J169" s="11">
        <v>0.1052</v>
      </c>
      <c r="K169" s="11">
        <v>7.5700000000000003E-2</v>
      </c>
      <c r="L169" s="11">
        <v>0.1183</v>
      </c>
      <c r="M169" s="11">
        <v>8.5699999999999998E-2</v>
      </c>
      <c r="N169" s="11">
        <v>7.1199999999999999E-2</v>
      </c>
      <c r="O169" s="11">
        <v>5.5000000000000005E-3</v>
      </c>
      <c r="P169" s="11">
        <v>7.6799999999999993E-2</v>
      </c>
      <c r="Q169" s="11">
        <v>3.6200000000000003E-2</v>
      </c>
      <c r="R169" s="7"/>
    </row>
    <row r="170" spans="1:18" x14ac:dyDescent="0.25">
      <c r="A170">
        <v>198801</v>
      </c>
      <c r="B170" s="11">
        <v>3.0099999999999998E-2</v>
      </c>
      <c r="C170" s="11">
        <v>-7.8700000000000006E-2</v>
      </c>
      <c r="D170" s="11">
        <v>8.9600000000000013E-2</v>
      </c>
      <c r="E170" s="11">
        <v>6.3700000000000007E-2</v>
      </c>
      <c r="F170" s="11">
        <v>-7.4999999999999997E-3</v>
      </c>
      <c r="G170" s="11">
        <v>-2.6499999999999999E-2</v>
      </c>
      <c r="H170" s="11">
        <v>5.5399999999999998E-2</v>
      </c>
      <c r="I170" s="11">
        <v>3.7699999999999997E-2</v>
      </c>
      <c r="J170" s="11">
        <v>-3.4000000000000002E-2</v>
      </c>
      <c r="K170" s="11">
        <v>5.6900000000000006E-2</v>
      </c>
      <c r="L170" s="11">
        <v>-1.9199999999999998E-2</v>
      </c>
      <c r="M170" s="11">
        <v>7.8399999999999997E-2</v>
      </c>
      <c r="N170" s="11">
        <v>8.0600000000000005E-2</v>
      </c>
      <c r="O170" s="11">
        <v>9.7699999999999995E-2</v>
      </c>
      <c r="P170" s="11">
        <v>6.5599999999999992E-2</v>
      </c>
      <c r="Q170" s="11">
        <v>8.9399999999999993E-2</v>
      </c>
      <c r="R170" s="7"/>
    </row>
    <row r="171" spans="1:18" x14ac:dyDescent="0.25">
      <c r="A171">
        <v>198802</v>
      </c>
      <c r="B171" s="11">
        <v>4.6799999999999994E-2</v>
      </c>
      <c r="C171" s="11">
        <v>7.7399999999999997E-2</v>
      </c>
      <c r="D171" s="11">
        <v>0.03</v>
      </c>
      <c r="E171" s="11">
        <v>0.1474</v>
      </c>
      <c r="F171" s="11">
        <v>4.3799999999999999E-2</v>
      </c>
      <c r="G171" s="11">
        <v>8.3800000000000013E-2</v>
      </c>
      <c r="H171" s="11">
        <v>3.8100000000000002E-2</v>
      </c>
      <c r="I171" s="11">
        <v>0.1157</v>
      </c>
      <c r="J171" s="11">
        <v>9.6099999999999991E-2</v>
      </c>
      <c r="K171" s="11">
        <v>8.3599999999999994E-2</v>
      </c>
      <c r="L171" s="11">
        <v>7.8299999999999995E-2</v>
      </c>
      <c r="M171" s="11">
        <v>7.5700000000000003E-2</v>
      </c>
      <c r="N171" s="11">
        <v>6.7699999999999996E-2</v>
      </c>
      <c r="O171" s="11">
        <v>-1.4199999999999999E-2</v>
      </c>
      <c r="P171" s="11">
        <v>0.1084</v>
      </c>
      <c r="Q171" s="11">
        <v>3.0200000000000001E-2</v>
      </c>
      <c r="R171" s="7"/>
    </row>
    <row r="172" spans="1:18" x14ac:dyDescent="0.25">
      <c r="A172">
        <v>198803</v>
      </c>
      <c r="B172" s="11">
        <v>-2.5999999999999999E-3</v>
      </c>
      <c r="C172" s="11">
        <v>8.6599999999999996E-2</v>
      </c>
      <c r="D172" s="11">
        <v>2.0499999999999997E-2</v>
      </c>
      <c r="E172" s="11">
        <v>2.2599999999999999E-2</v>
      </c>
      <c r="F172" s="11">
        <v>-5.4600000000000003E-2</v>
      </c>
      <c r="G172" s="11">
        <v>-1.9599999999999999E-2</v>
      </c>
      <c r="H172" s="11">
        <v>-3.9399999999999998E-2</v>
      </c>
      <c r="I172" s="11">
        <v>1.04E-2</v>
      </c>
      <c r="J172" s="11">
        <v>-3.56E-2</v>
      </c>
      <c r="K172" s="11">
        <v>1.09E-2</v>
      </c>
      <c r="L172" s="11">
        <v>-3.78E-2</v>
      </c>
      <c r="M172" s="11">
        <v>-1.3100000000000001E-2</v>
      </c>
      <c r="N172" s="11">
        <v>1.7299999999999999E-2</v>
      </c>
      <c r="O172" s="11">
        <v>-3.1800000000000002E-2</v>
      </c>
      <c r="P172" s="11">
        <v>-1.66E-2</v>
      </c>
      <c r="Q172" s="11">
        <v>-2.7300000000000001E-2</v>
      </c>
      <c r="R172" s="7"/>
    </row>
    <row r="173" spans="1:18" x14ac:dyDescent="0.25">
      <c r="A173">
        <v>198804</v>
      </c>
      <c r="B173" s="11">
        <v>1.1999999999999999E-3</v>
      </c>
      <c r="C173" s="11">
        <v>1.55E-2</v>
      </c>
      <c r="D173" s="11">
        <v>4.5100000000000001E-2</v>
      </c>
      <c r="E173" s="11">
        <v>-2.5999999999999999E-3</v>
      </c>
      <c r="F173" s="11">
        <v>1.06E-2</v>
      </c>
      <c r="G173" s="11">
        <v>1.7899999999999999E-2</v>
      </c>
      <c r="H173" s="11">
        <v>-1.47E-2</v>
      </c>
      <c r="I173" s="11">
        <v>2.3300000000000001E-2</v>
      </c>
      <c r="J173" s="11">
        <v>5.6799999999999996E-2</v>
      </c>
      <c r="K173" s="11">
        <v>-4.5999999999999999E-3</v>
      </c>
      <c r="L173" s="11">
        <v>2.9100000000000001E-2</v>
      </c>
      <c r="M173" s="11">
        <v>3.9E-2</v>
      </c>
      <c r="N173" s="11">
        <v>-3.7000000000000002E-3</v>
      </c>
      <c r="O173" s="11">
        <v>-2.8999999999999998E-3</v>
      </c>
      <c r="P173" s="11">
        <v>1.9E-2</v>
      </c>
      <c r="Q173" s="11">
        <v>-5.8999999999999999E-3</v>
      </c>
      <c r="R173" s="7"/>
    </row>
    <row r="174" spans="1:18" x14ac:dyDescent="0.25">
      <c r="A174">
        <v>198805</v>
      </c>
      <c r="B174" s="11">
        <v>-1.1000000000000001E-3</v>
      </c>
      <c r="C174" s="11">
        <v>4.8999999999999998E-3</v>
      </c>
      <c r="D174" s="11">
        <v>-4.5999999999999999E-3</v>
      </c>
      <c r="E174" s="11">
        <v>-1.26E-2</v>
      </c>
      <c r="F174" s="11">
        <v>1.78E-2</v>
      </c>
      <c r="G174" s="11">
        <v>-2.1700000000000001E-2</v>
      </c>
      <c r="H174" s="11">
        <v>-6.8000000000000005E-3</v>
      </c>
      <c r="I174" s="11">
        <v>-1.1699999999999999E-2</v>
      </c>
      <c r="J174" s="11">
        <v>-5.5000000000000005E-3</v>
      </c>
      <c r="K174" s="11">
        <v>-5.6000000000000008E-3</v>
      </c>
      <c r="L174" s="11">
        <v>-1.1399999999999999E-2</v>
      </c>
      <c r="M174" s="11">
        <v>1.1000000000000001E-2</v>
      </c>
      <c r="N174" s="11">
        <v>-5.0000000000000001E-4</v>
      </c>
      <c r="O174" s="11">
        <v>3.5799999999999998E-2</v>
      </c>
      <c r="P174" s="11">
        <v>-1.3500000000000002E-2</v>
      </c>
      <c r="Q174" s="11">
        <v>1.9900000000000001E-2</v>
      </c>
      <c r="R174" s="7"/>
    </row>
    <row r="175" spans="1:18" x14ac:dyDescent="0.25">
      <c r="A175">
        <v>198806</v>
      </c>
      <c r="B175" s="11">
        <v>2.2200000000000001E-2</v>
      </c>
      <c r="C175" s="11">
        <v>1.72E-2</v>
      </c>
      <c r="D175" s="11">
        <v>-1.8200000000000001E-2</v>
      </c>
      <c r="E175" s="11">
        <v>6.7699999999999996E-2</v>
      </c>
      <c r="F175" s="11">
        <v>6.7599999999999993E-2</v>
      </c>
      <c r="G175" s="11">
        <v>9.820000000000001E-2</v>
      </c>
      <c r="H175" s="11">
        <v>1.8700000000000001E-2</v>
      </c>
      <c r="I175" s="11">
        <v>9.0200000000000002E-2</v>
      </c>
      <c r="J175" s="11">
        <v>6.4899999999999999E-2</v>
      </c>
      <c r="K175" s="11">
        <v>6.8699999999999997E-2</v>
      </c>
      <c r="L175" s="11">
        <v>8.8000000000000009E-2</v>
      </c>
      <c r="M175" s="11">
        <v>8.6800000000000002E-2</v>
      </c>
      <c r="N175" s="11">
        <v>8.4100000000000008E-2</v>
      </c>
      <c r="O175" s="11">
        <v>3.2199999999999999E-2</v>
      </c>
      <c r="P175" s="11">
        <v>6.3899999999999998E-2</v>
      </c>
      <c r="Q175" s="11">
        <v>5.5500000000000001E-2</v>
      </c>
      <c r="R175" s="7"/>
    </row>
    <row r="176" spans="1:18" x14ac:dyDescent="0.25">
      <c r="A176">
        <v>198807</v>
      </c>
      <c r="B176" s="11">
        <v>1.09E-2</v>
      </c>
      <c r="C176" s="11">
        <v>-1.3100000000000001E-2</v>
      </c>
      <c r="D176" s="11">
        <v>3.56E-2</v>
      </c>
      <c r="E176" s="11">
        <v>5.6999999999999993E-3</v>
      </c>
      <c r="F176" s="11">
        <v>2.2000000000000001E-3</v>
      </c>
      <c r="G176" s="11">
        <v>-4.0999999999999995E-2</v>
      </c>
      <c r="H176" s="11">
        <v>1.72E-2</v>
      </c>
      <c r="I176" s="11">
        <v>-2.7400000000000001E-2</v>
      </c>
      <c r="J176" s="11">
        <v>1.49E-2</v>
      </c>
      <c r="K176" s="11">
        <v>-1.24E-2</v>
      </c>
      <c r="L176" s="11">
        <v>-4.5700000000000005E-2</v>
      </c>
      <c r="M176" s="11">
        <v>-6.9999999999999993E-3</v>
      </c>
      <c r="N176" s="11">
        <v>-1.44E-2</v>
      </c>
      <c r="O176" s="11">
        <v>-2.2000000000000001E-3</v>
      </c>
      <c r="P176" s="11">
        <v>-4.5000000000000005E-3</v>
      </c>
      <c r="Q176" s="11">
        <v>2.2000000000000001E-3</v>
      </c>
      <c r="R176" s="7"/>
    </row>
    <row r="177" spans="1:18" x14ac:dyDescent="0.25">
      <c r="A177">
        <v>198808</v>
      </c>
      <c r="B177" s="11">
        <v>9.0000000000000011E-3</v>
      </c>
      <c r="C177" s="11">
        <v>-4.5100000000000001E-2</v>
      </c>
      <c r="D177" s="11">
        <v>-1.46E-2</v>
      </c>
      <c r="E177" s="11">
        <v>1.26E-2</v>
      </c>
      <c r="F177" s="11">
        <v>-4.4900000000000002E-2</v>
      </c>
      <c r="G177" s="11">
        <v>-4.1299999999999996E-2</v>
      </c>
      <c r="H177" s="11">
        <v>-9.5999999999999992E-3</v>
      </c>
      <c r="I177" s="11">
        <v>-3.5299999999999998E-2</v>
      </c>
      <c r="J177" s="11">
        <v>-4.9800000000000004E-2</v>
      </c>
      <c r="K177" s="11">
        <v>-9.5999999999999992E-3</v>
      </c>
      <c r="L177" s="11">
        <v>-7.6700000000000004E-2</v>
      </c>
      <c r="M177" s="11">
        <v>-6.6299999999999998E-2</v>
      </c>
      <c r="N177" s="11">
        <v>-3.1800000000000002E-2</v>
      </c>
      <c r="O177" s="11">
        <v>-1.1999999999999999E-3</v>
      </c>
      <c r="P177" s="11">
        <v>-2.5499999999999998E-2</v>
      </c>
      <c r="Q177" s="11">
        <v>-4.0000000000000002E-4</v>
      </c>
      <c r="R177" s="7"/>
    </row>
    <row r="178" spans="1:18" x14ac:dyDescent="0.25">
      <c r="A178">
        <v>198809</v>
      </c>
      <c r="B178" s="11">
        <v>6.5000000000000002E-2</v>
      </c>
      <c r="C178" s="11">
        <v>-2.3900000000000001E-2</v>
      </c>
      <c r="D178" s="11">
        <v>-2.3E-2</v>
      </c>
      <c r="E178" s="11">
        <v>1.1899999999999999E-2</v>
      </c>
      <c r="F178" s="11">
        <v>4.1500000000000002E-2</v>
      </c>
      <c r="G178" s="11">
        <v>2.1000000000000001E-2</v>
      </c>
      <c r="H178" s="11">
        <v>4.8600000000000004E-2</v>
      </c>
      <c r="I178" s="11">
        <v>4.1999999999999997E-3</v>
      </c>
      <c r="J178" s="11">
        <v>7.8000000000000005E-3</v>
      </c>
      <c r="K178" s="11">
        <v>4.2800000000000005E-2</v>
      </c>
      <c r="L178" s="11">
        <v>3.1899999999999998E-2</v>
      </c>
      <c r="M178" s="11">
        <v>4.0800000000000003E-2</v>
      </c>
      <c r="N178" s="11">
        <v>6.4299999999999996E-2</v>
      </c>
      <c r="O178" s="11">
        <v>2.6699999999999998E-2</v>
      </c>
      <c r="P178" s="11">
        <v>9.3599999999999989E-2</v>
      </c>
      <c r="Q178" s="11">
        <v>3.9399999999999998E-2</v>
      </c>
      <c r="R178" s="7"/>
    </row>
    <row r="179" spans="1:18" x14ac:dyDescent="0.25">
      <c r="A179">
        <v>198810</v>
      </c>
      <c r="B179" s="11">
        <v>0.12470000000000001</v>
      </c>
      <c r="C179" s="11">
        <v>-1.1000000000000001E-3</v>
      </c>
      <c r="D179" s="11">
        <v>1.84E-2</v>
      </c>
      <c r="E179" s="11">
        <v>1.1699999999999999E-2</v>
      </c>
      <c r="F179" s="11">
        <v>2.4500000000000001E-2</v>
      </c>
      <c r="G179" s="11">
        <v>1.1299999999999999E-2</v>
      </c>
      <c r="H179" s="11">
        <v>1.4199999999999999E-2</v>
      </c>
      <c r="I179" s="11">
        <v>-2.9999999999999997E-4</v>
      </c>
      <c r="J179" s="11">
        <v>4.3099999999999999E-2</v>
      </c>
      <c r="K179" s="11">
        <v>-8.0000000000000004E-4</v>
      </c>
      <c r="L179" s="11">
        <v>1E-3</v>
      </c>
      <c r="M179" s="11">
        <v>4.9699999999999994E-2</v>
      </c>
      <c r="N179" s="11">
        <v>1.44E-2</v>
      </c>
      <c r="O179" s="11">
        <v>2.52E-2</v>
      </c>
      <c r="P179" s="11">
        <v>1.9299999999999998E-2</v>
      </c>
      <c r="Q179" s="11">
        <v>-1.9E-3</v>
      </c>
      <c r="R179" s="7"/>
    </row>
    <row r="180" spans="1:18" x14ac:dyDescent="0.25">
      <c r="A180">
        <v>198811</v>
      </c>
      <c r="B180" s="11">
        <v>-5.6000000000000008E-3</v>
      </c>
      <c r="C180" s="11">
        <v>7.1999999999999998E-3</v>
      </c>
      <c r="D180" s="11">
        <v>-3.2000000000000002E-3</v>
      </c>
      <c r="E180" s="11">
        <v>-5.28E-2</v>
      </c>
      <c r="F180" s="11">
        <v>-5.0099999999999999E-2</v>
      </c>
      <c r="G180" s="11">
        <v>-2.2099999999999998E-2</v>
      </c>
      <c r="H180" s="11">
        <v>-1.1000000000000001E-2</v>
      </c>
      <c r="I180" s="11">
        <v>-3.1699999999999999E-2</v>
      </c>
      <c r="J180" s="11">
        <v>-1.8200000000000001E-2</v>
      </c>
      <c r="K180" s="11">
        <v>-2.3E-3</v>
      </c>
      <c r="L180" s="11">
        <v>-1.9699999999999999E-2</v>
      </c>
      <c r="M180" s="11">
        <v>-1E-3</v>
      </c>
      <c r="N180" s="11">
        <v>-1.4499999999999999E-2</v>
      </c>
      <c r="O180" s="11">
        <v>-4.7999999999999996E-3</v>
      </c>
      <c r="P180" s="11">
        <v>-2.5399999999999999E-2</v>
      </c>
      <c r="Q180" s="11">
        <v>-2.6099999999999998E-2</v>
      </c>
      <c r="R180" s="7"/>
    </row>
    <row r="181" spans="1:18" x14ac:dyDescent="0.25">
      <c r="A181">
        <v>198812</v>
      </c>
      <c r="B181" s="11">
        <v>2.5000000000000001E-2</v>
      </c>
      <c r="C181" s="11">
        <v>-1.6899999999999998E-2</v>
      </c>
      <c r="D181" s="11">
        <v>1.77E-2</v>
      </c>
      <c r="E181" s="11">
        <v>6.3899999999999998E-2</v>
      </c>
      <c r="F181" s="11">
        <v>2.81E-2</v>
      </c>
      <c r="G181" s="11">
        <v>4.7400000000000005E-2</v>
      </c>
      <c r="H181" s="11">
        <v>2.9700000000000001E-2</v>
      </c>
      <c r="I181" s="11">
        <v>3.8100000000000002E-2</v>
      </c>
      <c r="J181" s="11">
        <v>4.0599999999999997E-2</v>
      </c>
      <c r="K181" s="11">
        <v>2.58E-2</v>
      </c>
      <c r="L181" s="11">
        <v>3.95E-2</v>
      </c>
      <c r="M181" s="11">
        <v>-5.6999999999999993E-3</v>
      </c>
      <c r="N181" s="11">
        <v>1.3999999999999999E-2</v>
      </c>
      <c r="O181" s="11">
        <v>1.04E-2</v>
      </c>
      <c r="P181" s="11">
        <v>1.2199999999999999E-2</v>
      </c>
      <c r="Q181" s="11">
        <v>-1.2999999999999999E-3</v>
      </c>
      <c r="R181" s="7"/>
    </row>
    <row r="182" spans="1:18" x14ac:dyDescent="0.25">
      <c r="A182">
        <v>198901</v>
      </c>
      <c r="B182" s="11">
        <v>5.0700000000000002E-2</v>
      </c>
      <c r="C182" s="11">
        <v>2.5499999999999998E-2</v>
      </c>
      <c r="D182" s="11">
        <v>6.2899999999999998E-2</v>
      </c>
      <c r="E182" s="11">
        <v>5.2300000000000006E-2</v>
      </c>
      <c r="F182" s="11">
        <v>6.3E-2</v>
      </c>
      <c r="G182" s="11">
        <v>0.105</v>
      </c>
      <c r="H182" s="11">
        <v>6.4299999999999996E-2</v>
      </c>
      <c r="I182" s="11">
        <v>6.0199999999999997E-2</v>
      </c>
      <c r="J182" s="11">
        <v>0.11939999999999999</v>
      </c>
      <c r="K182" s="11">
        <v>3.6200000000000003E-2</v>
      </c>
      <c r="L182" s="11">
        <v>6.7299999999999999E-2</v>
      </c>
      <c r="M182" s="11">
        <v>9.01E-2</v>
      </c>
      <c r="N182" s="11">
        <v>7.7300000000000008E-2</v>
      </c>
      <c r="O182" s="11">
        <v>2.7400000000000001E-2</v>
      </c>
      <c r="P182" s="11">
        <v>6.3600000000000004E-2</v>
      </c>
      <c r="Q182" s="11">
        <v>6.7599999999999993E-2</v>
      </c>
      <c r="R182" s="7"/>
    </row>
    <row r="183" spans="1:18" x14ac:dyDescent="0.25">
      <c r="A183">
        <v>198902</v>
      </c>
      <c r="B183" s="11">
        <v>-1.6200000000000003E-2</v>
      </c>
      <c r="C183" s="11">
        <v>5.91E-2</v>
      </c>
      <c r="D183" s="11">
        <v>-1.34E-2</v>
      </c>
      <c r="E183" s="11">
        <v>3.0499999999999999E-2</v>
      </c>
      <c r="F183" s="11">
        <v>5.6999999999999993E-3</v>
      </c>
      <c r="G183" s="11">
        <v>-2.18E-2</v>
      </c>
      <c r="H183" s="11">
        <v>-1.5900000000000001E-2</v>
      </c>
      <c r="I183" s="11">
        <v>6.6E-3</v>
      </c>
      <c r="J183" s="11">
        <v>-3.61E-2</v>
      </c>
      <c r="K183" s="11">
        <v>-8.1000000000000013E-3</v>
      </c>
      <c r="L183" s="11">
        <v>-3.8399999999999997E-2</v>
      </c>
      <c r="M183" s="11">
        <v>-4.7100000000000003E-2</v>
      </c>
      <c r="N183" s="11">
        <v>-2.3999999999999998E-3</v>
      </c>
      <c r="O183" s="11">
        <v>-1.8200000000000001E-2</v>
      </c>
      <c r="P183" s="11">
        <v>-1.8200000000000001E-2</v>
      </c>
      <c r="Q183" s="11">
        <v>-3.8E-3</v>
      </c>
      <c r="R183" s="7"/>
    </row>
    <row r="184" spans="1:18" x14ac:dyDescent="0.25">
      <c r="A184">
        <v>198903</v>
      </c>
      <c r="B184" s="11">
        <v>5.1699999999999996E-2</v>
      </c>
      <c r="C184" s="11">
        <v>-2.4E-2</v>
      </c>
      <c r="D184" s="11">
        <v>3.7900000000000003E-2</v>
      </c>
      <c r="E184" s="11">
        <v>4.4299999999999999E-2</v>
      </c>
      <c r="F184" s="11">
        <v>6.9999999999999993E-3</v>
      </c>
      <c r="G184" s="11">
        <v>2.3799999999999998E-2</v>
      </c>
      <c r="H184" s="11">
        <v>5.7099999999999998E-2</v>
      </c>
      <c r="I184" s="11">
        <v>1.44E-2</v>
      </c>
      <c r="J184" s="11">
        <v>-1.9400000000000001E-2</v>
      </c>
      <c r="K184" s="11">
        <v>3.2799999999999996E-2</v>
      </c>
      <c r="L184" s="11">
        <v>-3.8900000000000004E-2</v>
      </c>
      <c r="M184" s="11">
        <v>-2.46E-2</v>
      </c>
      <c r="N184" s="11">
        <v>9.7000000000000003E-3</v>
      </c>
      <c r="O184" s="11">
        <v>5.4000000000000003E-3</v>
      </c>
      <c r="P184" s="11">
        <v>3.0800000000000001E-2</v>
      </c>
      <c r="Q184" s="11">
        <v>4.7800000000000002E-2</v>
      </c>
      <c r="R184" s="7"/>
    </row>
    <row r="185" spans="1:18" x14ac:dyDescent="0.25">
      <c r="A185">
        <v>198904</v>
      </c>
      <c r="B185" s="11">
        <v>5.7500000000000002E-2</v>
      </c>
      <c r="C185" s="11">
        <v>-1.7100000000000001E-2</v>
      </c>
      <c r="D185" s="11">
        <v>2.3099999999999999E-2</v>
      </c>
      <c r="E185" s="11">
        <v>2.2200000000000001E-2</v>
      </c>
      <c r="F185" s="11">
        <v>6.1200000000000004E-2</v>
      </c>
      <c r="G185" s="11">
        <v>5.1100000000000007E-2</v>
      </c>
      <c r="H185" s="11">
        <v>5.2400000000000002E-2</v>
      </c>
      <c r="I185" s="11">
        <v>5.8299999999999998E-2</v>
      </c>
      <c r="J185" s="11">
        <v>3.3399999999999999E-2</v>
      </c>
      <c r="K185" s="11">
        <v>4.3499999999999997E-2</v>
      </c>
      <c r="L185" s="11">
        <v>5.3800000000000001E-2</v>
      </c>
      <c r="M185" s="11">
        <v>-3.8E-3</v>
      </c>
      <c r="N185" s="11">
        <v>4.82E-2</v>
      </c>
      <c r="O185" s="11">
        <v>3.9399999999999998E-2</v>
      </c>
      <c r="P185" s="11">
        <v>5.7800000000000004E-2</v>
      </c>
      <c r="Q185" s="11">
        <v>3.8199999999999998E-2</v>
      </c>
      <c r="R185" s="7"/>
    </row>
    <row r="186" spans="1:18" x14ac:dyDescent="0.25">
      <c r="A186">
        <v>198905</v>
      </c>
      <c r="B186" s="11">
        <v>6.0299999999999999E-2</v>
      </c>
      <c r="C186" s="11">
        <v>-4.3899999999999995E-2</v>
      </c>
      <c r="D186" s="11">
        <v>2.76E-2</v>
      </c>
      <c r="E186" s="11">
        <v>3.2199999999999999E-2</v>
      </c>
      <c r="F186" s="11">
        <v>1.09E-2</v>
      </c>
      <c r="G186" s="11">
        <v>7.3000000000000001E-3</v>
      </c>
      <c r="H186" s="11">
        <v>4.41E-2</v>
      </c>
      <c r="I186" s="11">
        <v>3.2000000000000001E-2</v>
      </c>
      <c r="J186" s="11">
        <v>1.1699999999999999E-2</v>
      </c>
      <c r="K186" s="11">
        <v>3.2799999999999996E-2</v>
      </c>
      <c r="L186" s="11">
        <v>4.4900000000000002E-2</v>
      </c>
      <c r="M186" s="11">
        <v>1.3600000000000001E-2</v>
      </c>
      <c r="N186" s="11">
        <v>2.8300000000000002E-2</v>
      </c>
      <c r="O186" s="11">
        <v>5.3699999999999998E-2</v>
      </c>
      <c r="P186" s="11">
        <v>5.8099999999999999E-2</v>
      </c>
      <c r="Q186" s="11">
        <v>4.0599999999999997E-2</v>
      </c>
      <c r="R186" s="7"/>
    </row>
    <row r="187" spans="1:18" x14ac:dyDescent="0.25">
      <c r="A187">
        <v>198906</v>
      </c>
      <c r="B187" s="11">
        <v>8.6E-3</v>
      </c>
      <c r="C187" s="11">
        <v>4.2999999999999997E-2</v>
      </c>
      <c r="D187" s="11">
        <v>-1.0700000000000001E-2</v>
      </c>
      <c r="E187" s="11">
        <v>-7.9000000000000008E-3</v>
      </c>
      <c r="F187" s="11">
        <v>1.52E-2</v>
      </c>
      <c r="G187" s="11">
        <v>-2.7000000000000003E-2</v>
      </c>
      <c r="H187" s="11">
        <v>-1.47E-2</v>
      </c>
      <c r="I187" s="11">
        <v>-8.8999999999999999E-3</v>
      </c>
      <c r="J187" s="11">
        <v>-3.8300000000000001E-2</v>
      </c>
      <c r="K187" s="11">
        <v>-1.2500000000000001E-2</v>
      </c>
      <c r="L187" s="11">
        <v>-3.32E-2</v>
      </c>
      <c r="M187" s="11">
        <v>2.7000000000000001E-3</v>
      </c>
      <c r="N187" s="11">
        <v>-2.5699999999999997E-2</v>
      </c>
      <c r="O187" s="11">
        <v>3.3799999999999997E-2</v>
      </c>
      <c r="P187" s="11">
        <v>-2.23E-2</v>
      </c>
      <c r="Q187" s="11">
        <v>9.0000000000000011E-3</v>
      </c>
      <c r="R187" s="7"/>
    </row>
    <row r="188" spans="1:18" x14ac:dyDescent="0.25">
      <c r="A188">
        <v>198907</v>
      </c>
      <c r="B188" s="11">
        <v>0.13589999999999999</v>
      </c>
      <c r="C188" s="11">
        <v>-7.4000000000000003E-3</v>
      </c>
      <c r="D188" s="11">
        <v>3.9E-2</v>
      </c>
      <c r="E188" s="11">
        <v>8.4900000000000003E-2</v>
      </c>
      <c r="F188" s="11">
        <v>6.9199999999999998E-2</v>
      </c>
      <c r="G188" s="11">
        <v>6.9099999999999995E-2</v>
      </c>
      <c r="H188" s="11">
        <v>0.1399</v>
      </c>
      <c r="I188" s="11">
        <v>8.9900000000000008E-2</v>
      </c>
      <c r="J188" s="11">
        <v>6.6400000000000001E-2</v>
      </c>
      <c r="K188" s="11">
        <v>6.7099999999999993E-2</v>
      </c>
      <c r="L188" s="11">
        <v>5.6600000000000004E-2</v>
      </c>
      <c r="M188" s="11">
        <v>4.41E-2</v>
      </c>
      <c r="N188" s="11">
        <v>7.4999999999999997E-2</v>
      </c>
      <c r="O188" s="11">
        <v>5.7999999999999996E-2</v>
      </c>
      <c r="P188" s="11">
        <v>0.10009999999999999</v>
      </c>
      <c r="Q188" s="11">
        <v>8.1099999999999992E-2</v>
      </c>
      <c r="R188" s="7"/>
    </row>
    <row r="189" spans="1:18" x14ac:dyDescent="0.25">
      <c r="A189">
        <v>198908</v>
      </c>
      <c r="B189" s="11">
        <v>-4.0899999999999999E-2</v>
      </c>
      <c r="C189" s="11">
        <v>6.9800000000000001E-2</v>
      </c>
      <c r="D189" s="11">
        <v>3.4300000000000004E-2</v>
      </c>
      <c r="E189" s="11">
        <v>4.5100000000000001E-2</v>
      </c>
      <c r="F189" s="11">
        <v>5.4000000000000003E-3</v>
      </c>
      <c r="G189" s="11">
        <v>7.5700000000000003E-2</v>
      </c>
      <c r="H189" s="11">
        <v>1.2500000000000001E-2</v>
      </c>
      <c r="I189" s="11">
        <v>2.8900000000000002E-2</v>
      </c>
      <c r="J189" s="11">
        <v>7.9600000000000004E-2</v>
      </c>
      <c r="K189" s="11">
        <v>5.1200000000000002E-2</v>
      </c>
      <c r="L189" s="11">
        <v>2.0299999999999999E-2</v>
      </c>
      <c r="M189" s="11">
        <v>7.7399999999999997E-2</v>
      </c>
      <c r="N189" s="11">
        <v>7.9299999999999995E-2</v>
      </c>
      <c r="O189" s="11">
        <v>-8.0000000000000002E-3</v>
      </c>
      <c r="P189" s="11">
        <v>2.63E-2</v>
      </c>
      <c r="Q189" s="11">
        <v>1.9900000000000001E-2</v>
      </c>
      <c r="R189" s="7"/>
    </row>
    <row r="190" spans="1:18" x14ac:dyDescent="0.25">
      <c r="A190">
        <v>198909</v>
      </c>
      <c r="B190" s="11">
        <v>-1.7000000000000001E-3</v>
      </c>
      <c r="C190" s="11">
        <v>3.32E-2</v>
      </c>
      <c r="D190" s="11">
        <v>1.26E-2</v>
      </c>
      <c r="E190" s="11">
        <v>1.5100000000000001E-2</v>
      </c>
      <c r="F190" s="11">
        <v>-2.58E-2</v>
      </c>
      <c r="G190" s="11">
        <v>-3.4599999999999999E-2</v>
      </c>
      <c r="H190" s="11">
        <v>1.37E-2</v>
      </c>
      <c r="I190" s="11">
        <v>-1.6299999999999999E-2</v>
      </c>
      <c r="J190" s="11">
        <v>-2.4E-2</v>
      </c>
      <c r="K190" s="11">
        <v>-4.3899999999999995E-2</v>
      </c>
      <c r="L190" s="11">
        <v>-3.2000000000000001E-2</v>
      </c>
      <c r="M190" s="11">
        <v>-5.8200000000000002E-2</v>
      </c>
      <c r="N190" s="11">
        <v>-2.64E-2</v>
      </c>
      <c r="O190" s="11">
        <v>4.7999999999999996E-3</v>
      </c>
      <c r="P190" s="11">
        <v>-2.4500000000000001E-2</v>
      </c>
      <c r="Q190" s="11">
        <v>2.1000000000000001E-2</v>
      </c>
      <c r="R190" s="7"/>
    </row>
    <row r="191" spans="1:18" x14ac:dyDescent="0.25">
      <c r="A191">
        <v>198910</v>
      </c>
      <c r="B191" s="11">
        <v>-1.47E-2</v>
      </c>
      <c r="C191" s="11">
        <v>-4.0999999999999995E-3</v>
      </c>
      <c r="D191" s="11">
        <v>6.7000000000000002E-3</v>
      </c>
      <c r="E191" s="11">
        <v>-5.5899999999999998E-2</v>
      </c>
      <c r="F191" s="11">
        <v>-5.45E-2</v>
      </c>
      <c r="G191" s="11">
        <v>-5.8299999999999998E-2</v>
      </c>
      <c r="H191" s="11">
        <v>1.38E-2</v>
      </c>
      <c r="I191" s="11">
        <v>-7.4099999999999999E-2</v>
      </c>
      <c r="J191" s="11">
        <v>-9.2100000000000015E-2</v>
      </c>
      <c r="K191" s="11">
        <v>-5.67E-2</v>
      </c>
      <c r="L191" s="11">
        <v>-4.58E-2</v>
      </c>
      <c r="M191" s="11">
        <v>-6.2400000000000004E-2</v>
      </c>
      <c r="N191" s="11">
        <v>-7.2599999999999998E-2</v>
      </c>
      <c r="O191" s="11">
        <v>0.01</v>
      </c>
      <c r="P191" s="11">
        <v>-3.7599999999999995E-2</v>
      </c>
      <c r="Q191" s="11">
        <v>-4.0899999999999999E-2</v>
      </c>
      <c r="R191" s="7"/>
    </row>
    <row r="192" spans="1:18" x14ac:dyDescent="0.25">
      <c r="A192">
        <v>198911</v>
      </c>
      <c r="B192" s="11">
        <v>3.5900000000000001E-2</v>
      </c>
      <c r="C192" s="11">
        <v>0.10640000000000001</v>
      </c>
      <c r="D192" s="11">
        <v>3.8300000000000001E-2</v>
      </c>
      <c r="E192" s="11">
        <v>-8.6E-3</v>
      </c>
      <c r="F192" s="11">
        <v>5.0000000000000001E-4</v>
      </c>
      <c r="G192" s="11">
        <v>2.52E-2</v>
      </c>
      <c r="H192" s="11">
        <v>3.32E-2</v>
      </c>
      <c r="I192" s="11">
        <v>2.87E-2</v>
      </c>
      <c r="J192" s="11">
        <v>2.3300000000000001E-2</v>
      </c>
      <c r="K192" s="11">
        <v>8.3000000000000001E-3</v>
      </c>
      <c r="L192" s="11">
        <v>2.0199999999999999E-2</v>
      </c>
      <c r="M192" s="11">
        <v>-2.2099999999999998E-2</v>
      </c>
      <c r="N192" s="11">
        <v>-1.84E-2</v>
      </c>
      <c r="O192" s="11">
        <v>3.2300000000000002E-2</v>
      </c>
      <c r="P192" s="11">
        <v>1.2800000000000001E-2</v>
      </c>
      <c r="Q192" s="11">
        <v>-5.1999999999999998E-3</v>
      </c>
      <c r="R192" s="7"/>
    </row>
    <row r="193" spans="1:18" x14ac:dyDescent="0.25">
      <c r="A193">
        <v>198912</v>
      </c>
      <c r="B193" s="11">
        <v>2.7900000000000001E-2</v>
      </c>
      <c r="C193" s="11">
        <v>1.84E-2</v>
      </c>
      <c r="D193" s="11">
        <v>5.9800000000000006E-2</v>
      </c>
      <c r="E193" s="11">
        <v>-1.1399999999999999E-2</v>
      </c>
      <c r="F193" s="11">
        <v>-8.0000000000000004E-4</v>
      </c>
      <c r="G193" s="11">
        <v>4.4299999999999999E-2</v>
      </c>
      <c r="H193" s="11">
        <v>1.1200000000000002E-2</v>
      </c>
      <c r="I193" s="11">
        <v>1.1999999999999999E-3</v>
      </c>
      <c r="J193" s="11">
        <v>5.8999999999999999E-3</v>
      </c>
      <c r="K193" s="11">
        <v>2.5499999999999998E-2</v>
      </c>
      <c r="L193" s="11">
        <v>6.4000000000000003E-3</v>
      </c>
      <c r="M193" s="11">
        <v>-1.7000000000000001E-2</v>
      </c>
      <c r="N193" s="11">
        <v>2.3900000000000001E-2</v>
      </c>
      <c r="O193" s="11">
        <v>4.7899999999999998E-2</v>
      </c>
      <c r="P193" s="11">
        <v>7.7000000000000002E-3</v>
      </c>
      <c r="Q193" s="11">
        <v>-2.5000000000000001E-2</v>
      </c>
      <c r="R193" s="7"/>
    </row>
    <row r="194" spans="1:18" x14ac:dyDescent="0.25">
      <c r="A194">
        <v>199001</v>
      </c>
      <c r="B194" s="11">
        <v>-9.6300000000000011E-2</v>
      </c>
      <c r="C194" s="11">
        <v>4.1799999999999997E-2</v>
      </c>
      <c r="D194" s="11">
        <v>-4.3499999999999997E-2</v>
      </c>
      <c r="E194" s="11">
        <v>-9.7899999999999987E-2</v>
      </c>
      <c r="F194" s="11">
        <v>-7.1199999999999999E-2</v>
      </c>
      <c r="G194" s="11">
        <v>-7.8899999999999998E-2</v>
      </c>
      <c r="H194" s="11">
        <v>-7.0900000000000005E-2</v>
      </c>
      <c r="I194" s="11">
        <v>-5.5199999999999999E-2</v>
      </c>
      <c r="J194" s="11">
        <v>-8.7899999999999992E-2</v>
      </c>
      <c r="K194" s="11">
        <v>-4.41E-2</v>
      </c>
      <c r="L194" s="11">
        <v>-2.0799999999999999E-2</v>
      </c>
      <c r="M194" s="11">
        <v>-3.2400000000000005E-2</v>
      </c>
      <c r="N194" s="11">
        <v>-6.0899999999999996E-2</v>
      </c>
      <c r="O194" s="11">
        <v>-5.3399999999999996E-2</v>
      </c>
      <c r="P194" s="11">
        <v>-6.0499999999999998E-2</v>
      </c>
      <c r="Q194" s="11">
        <v>-9.7799999999999998E-2</v>
      </c>
      <c r="R194" s="7"/>
    </row>
    <row r="195" spans="1:18" x14ac:dyDescent="0.25">
      <c r="A195">
        <v>199002</v>
      </c>
      <c r="B195" s="11">
        <v>-2.8999999999999998E-3</v>
      </c>
      <c r="C195" s="11">
        <v>1E-3</v>
      </c>
      <c r="D195" s="11">
        <v>3.1300000000000001E-2</v>
      </c>
      <c r="E195" s="11">
        <v>2.0799999999999999E-2</v>
      </c>
      <c r="F195" s="11">
        <v>5.4000000000000003E-3</v>
      </c>
      <c r="G195" s="11">
        <v>2.69E-2</v>
      </c>
      <c r="H195" s="11">
        <v>-2.2599999999999999E-2</v>
      </c>
      <c r="I195" s="11">
        <v>3.4700000000000002E-2</v>
      </c>
      <c r="J195" s="11">
        <v>3.3099999999999997E-2</v>
      </c>
      <c r="K195" s="11">
        <v>3.5400000000000001E-2</v>
      </c>
      <c r="L195" s="11">
        <v>3.6799999999999999E-2</v>
      </c>
      <c r="M195" s="11">
        <v>6.0400000000000002E-2</v>
      </c>
      <c r="N195" s="11">
        <v>4.1200000000000001E-2</v>
      </c>
      <c r="O195" s="11">
        <v>2.0999999999999999E-3</v>
      </c>
      <c r="P195" s="11">
        <v>1.6899999999999998E-2</v>
      </c>
      <c r="Q195" s="11">
        <v>2.3199999999999998E-2</v>
      </c>
      <c r="R195" s="7"/>
    </row>
    <row r="196" spans="1:18" x14ac:dyDescent="0.25">
      <c r="A196">
        <v>199003</v>
      </c>
      <c r="B196" s="11">
        <v>5.5500000000000001E-2</v>
      </c>
      <c r="C196" s="11">
        <v>-4.9100000000000005E-2</v>
      </c>
      <c r="D196" s="11">
        <v>-6.6E-3</v>
      </c>
      <c r="E196" s="11">
        <v>5.7200000000000001E-2</v>
      </c>
      <c r="F196" s="11">
        <v>4.2099999999999999E-2</v>
      </c>
      <c r="G196" s="11">
        <v>1.1000000000000001E-2</v>
      </c>
      <c r="H196" s="11">
        <v>4.4400000000000002E-2</v>
      </c>
      <c r="I196" s="11">
        <v>5.0799999999999998E-2</v>
      </c>
      <c r="J196" s="11">
        <v>6.2899999999999998E-2</v>
      </c>
      <c r="K196" s="11">
        <v>4.9000000000000002E-2</v>
      </c>
      <c r="L196" s="11">
        <v>3.9800000000000002E-2</v>
      </c>
      <c r="M196" s="11">
        <v>3.2899999999999999E-2</v>
      </c>
      <c r="N196" s="11">
        <v>5.0300000000000004E-2</v>
      </c>
      <c r="O196" s="11">
        <v>-7.4999999999999997E-3</v>
      </c>
      <c r="P196" s="11">
        <v>5.1500000000000004E-2</v>
      </c>
      <c r="Q196" s="11">
        <v>-1.6E-2</v>
      </c>
      <c r="R196" s="7"/>
    </row>
    <row r="197" spans="1:18" x14ac:dyDescent="0.25">
      <c r="A197">
        <v>199004</v>
      </c>
      <c r="B197" s="11">
        <v>5.5000000000000005E-3</v>
      </c>
      <c r="C197" s="11">
        <v>-8.7400000000000005E-2</v>
      </c>
      <c r="D197" s="11">
        <v>-3.5000000000000003E-2</v>
      </c>
      <c r="E197" s="11">
        <v>-1.5800000000000002E-2</v>
      </c>
      <c r="F197" s="11">
        <v>-5.8600000000000006E-2</v>
      </c>
      <c r="G197" s="11">
        <v>-3.7200000000000004E-2</v>
      </c>
      <c r="H197" s="11">
        <v>1.77E-2</v>
      </c>
      <c r="I197" s="11">
        <v>-2.2200000000000001E-2</v>
      </c>
      <c r="J197" s="11">
        <v>-7.0199999999999999E-2</v>
      </c>
      <c r="K197" s="11">
        <v>1.9E-3</v>
      </c>
      <c r="L197" s="11">
        <v>-1.41E-2</v>
      </c>
      <c r="M197" s="11">
        <v>-3.9399999999999998E-2</v>
      </c>
      <c r="N197" s="11">
        <v>-4.0999999999999995E-2</v>
      </c>
      <c r="O197" s="11">
        <v>-5.5E-2</v>
      </c>
      <c r="P197" s="11">
        <v>-2.2200000000000001E-2</v>
      </c>
      <c r="Q197" s="11">
        <v>-4.1900000000000007E-2</v>
      </c>
      <c r="R197" s="7"/>
    </row>
    <row r="198" spans="1:18" x14ac:dyDescent="0.25">
      <c r="A198">
        <v>199005</v>
      </c>
      <c r="B198" s="11">
        <v>0.1159</v>
      </c>
      <c r="C198" s="11">
        <v>7.8799999999999995E-2</v>
      </c>
      <c r="D198" s="11">
        <v>6.1699999999999998E-2</v>
      </c>
      <c r="E198" s="11">
        <v>6.6299999999999998E-2</v>
      </c>
      <c r="F198" s="11">
        <v>6.4899999999999999E-2</v>
      </c>
      <c r="G198" s="11">
        <v>7.1300000000000002E-2</v>
      </c>
      <c r="H198" s="11">
        <v>0.1038</v>
      </c>
      <c r="I198" s="11">
        <v>0.1115</v>
      </c>
      <c r="J198" s="11">
        <v>7.3700000000000002E-2</v>
      </c>
      <c r="K198" s="11">
        <v>7.9399999999999998E-2</v>
      </c>
      <c r="L198" s="11">
        <v>0.10060000000000001</v>
      </c>
      <c r="M198" s="11">
        <v>8.2400000000000001E-2</v>
      </c>
      <c r="N198" s="11">
        <v>7.5600000000000001E-2</v>
      </c>
      <c r="O198" s="11">
        <v>5.4299999999999994E-2</v>
      </c>
      <c r="P198" s="11">
        <v>0.11609999999999999</v>
      </c>
      <c r="Q198" s="11">
        <v>9.2899999999999996E-2</v>
      </c>
      <c r="R198" s="7"/>
    </row>
    <row r="199" spans="1:18" x14ac:dyDescent="0.25">
      <c r="A199">
        <v>199006</v>
      </c>
      <c r="B199" s="11">
        <v>1.8200000000000001E-2</v>
      </c>
      <c r="C199" s="11">
        <v>-5.6299999999999996E-2</v>
      </c>
      <c r="D199" s="11">
        <v>-2.07E-2</v>
      </c>
      <c r="E199" s="11">
        <v>-2.8399999999999998E-2</v>
      </c>
      <c r="F199" s="11">
        <v>-5.8999999999999999E-3</v>
      </c>
      <c r="G199" s="11">
        <v>-2.29E-2</v>
      </c>
      <c r="H199" s="11">
        <v>5.1399999999999994E-2</v>
      </c>
      <c r="I199" s="11">
        <v>-2.6000000000000002E-2</v>
      </c>
      <c r="J199" s="11">
        <v>-1.46E-2</v>
      </c>
      <c r="K199" s="11">
        <v>1.11E-2</v>
      </c>
      <c r="L199" s="11">
        <v>-1.49E-2</v>
      </c>
      <c r="M199" s="11">
        <v>-2.29E-2</v>
      </c>
      <c r="N199" s="11">
        <v>-8.8999999999999999E-3</v>
      </c>
      <c r="O199" s="11">
        <v>7.4999999999999997E-3</v>
      </c>
      <c r="P199" s="11">
        <v>1.7600000000000001E-2</v>
      </c>
      <c r="Q199" s="11">
        <v>-1.8799999999999997E-2</v>
      </c>
      <c r="R199" s="7"/>
    </row>
    <row r="200" spans="1:18" x14ac:dyDescent="0.25">
      <c r="A200">
        <v>199007</v>
      </c>
      <c r="B200" s="11">
        <v>3.2000000000000002E-3</v>
      </c>
      <c r="C200" s="11">
        <v>9.2899999999999996E-2</v>
      </c>
      <c r="D200" s="11">
        <v>8.2400000000000001E-2</v>
      </c>
      <c r="E200" s="11">
        <v>-3.8100000000000002E-2</v>
      </c>
      <c r="F200" s="11">
        <v>-4.7500000000000001E-2</v>
      </c>
      <c r="G200" s="11">
        <v>3.5999999999999999E-3</v>
      </c>
      <c r="H200" s="11">
        <v>2.9500000000000002E-2</v>
      </c>
      <c r="I200" s="11">
        <v>5.1999999999999998E-3</v>
      </c>
      <c r="J200" s="11">
        <v>5.6600000000000004E-2</v>
      </c>
      <c r="K200" s="11">
        <v>-1.66E-2</v>
      </c>
      <c r="L200" s="11">
        <v>-3.6299999999999999E-2</v>
      </c>
      <c r="M200" s="11">
        <v>-2.69E-2</v>
      </c>
      <c r="N200" s="11">
        <v>-3.1400000000000004E-2</v>
      </c>
      <c r="O200" s="11">
        <v>8.8999999999999999E-3</v>
      </c>
      <c r="P200" s="11">
        <v>-3.6299999999999999E-2</v>
      </c>
      <c r="Q200" s="11">
        <v>-4.7E-2</v>
      </c>
      <c r="R200" s="7"/>
    </row>
    <row r="201" spans="1:18" x14ac:dyDescent="0.25">
      <c r="A201">
        <v>199008</v>
      </c>
      <c r="B201" s="11">
        <v>-6.6299999999999998E-2</v>
      </c>
      <c r="C201" s="11">
        <v>-6.9400000000000003E-2</v>
      </c>
      <c r="D201" s="11">
        <v>-1.21E-2</v>
      </c>
      <c r="E201" s="11">
        <v>-0.15759999999999999</v>
      </c>
      <c r="F201" s="11">
        <v>-8.1199999999999994E-2</v>
      </c>
      <c r="G201" s="11">
        <v>-0.1278</v>
      </c>
      <c r="H201" s="11">
        <v>-7.2000000000000008E-2</v>
      </c>
      <c r="I201" s="11">
        <v>-0.1197</v>
      </c>
      <c r="J201" s="11">
        <v>-0.10220000000000001</v>
      </c>
      <c r="K201" s="11">
        <v>-0.1255</v>
      </c>
      <c r="L201" s="11">
        <v>-0.1278</v>
      </c>
      <c r="M201" s="11">
        <v>-0.1389</v>
      </c>
      <c r="N201" s="11">
        <v>-0.1258</v>
      </c>
      <c r="O201" s="11">
        <v>-6.6199999999999995E-2</v>
      </c>
      <c r="P201" s="11">
        <v>-0.1288</v>
      </c>
      <c r="Q201" s="11">
        <v>-0.1099</v>
      </c>
      <c r="R201" s="7"/>
    </row>
    <row r="202" spans="1:18" x14ac:dyDescent="0.25">
      <c r="A202">
        <v>199009</v>
      </c>
      <c r="B202" s="11">
        <v>-3.1E-2</v>
      </c>
      <c r="C202" s="11">
        <v>-1.4499999999999999E-2</v>
      </c>
      <c r="D202" s="11">
        <v>-1.6200000000000003E-2</v>
      </c>
      <c r="E202" s="11">
        <v>-0.1434</v>
      </c>
      <c r="F202" s="11">
        <v>-7.7399999999999997E-2</v>
      </c>
      <c r="G202" s="11">
        <v>-6.7299999999999999E-2</v>
      </c>
      <c r="H202" s="11">
        <v>-4.58E-2</v>
      </c>
      <c r="I202" s="11">
        <v>-8.8499999999999995E-2</v>
      </c>
      <c r="J202" s="11">
        <v>-6.1200000000000004E-2</v>
      </c>
      <c r="K202" s="11">
        <v>-9.6500000000000002E-2</v>
      </c>
      <c r="L202" s="11">
        <v>-7.46E-2</v>
      </c>
      <c r="M202" s="11">
        <v>-0.1076</v>
      </c>
      <c r="N202" s="11">
        <v>-7.5600000000000001E-2</v>
      </c>
      <c r="O202" s="11">
        <v>4.7999999999999996E-3</v>
      </c>
      <c r="P202" s="11">
        <v>-9.3699999999999992E-2</v>
      </c>
      <c r="Q202" s="11">
        <v>-0.11560000000000001</v>
      </c>
      <c r="R202" s="7"/>
    </row>
    <row r="203" spans="1:18" x14ac:dyDescent="0.25">
      <c r="A203">
        <v>199010</v>
      </c>
      <c r="B203" s="11">
        <v>4.2699999999999995E-2</v>
      </c>
      <c r="C203" s="11">
        <v>-0.1605</v>
      </c>
      <c r="D203" s="11">
        <v>-4.0500000000000001E-2</v>
      </c>
      <c r="E203" s="11">
        <v>-8.48E-2</v>
      </c>
      <c r="F203" s="11">
        <v>-4.7800000000000002E-2</v>
      </c>
      <c r="G203" s="11">
        <v>1.18E-2</v>
      </c>
      <c r="H203" s="11">
        <v>2.8500000000000001E-2</v>
      </c>
      <c r="I203" s="11">
        <v>-6.2600000000000003E-2</v>
      </c>
      <c r="J203" s="11">
        <v>-0.1143</v>
      </c>
      <c r="K203" s="11">
        <v>-3.0800000000000001E-2</v>
      </c>
      <c r="L203" s="11">
        <v>-4.7199999999999999E-2</v>
      </c>
      <c r="M203" s="11">
        <v>-2.6099999999999998E-2</v>
      </c>
      <c r="N203" s="11">
        <v>-1.1000000000000001E-3</v>
      </c>
      <c r="O203" s="11">
        <v>7.2300000000000003E-2</v>
      </c>
      <c r="P203" s="11">
        <v>-2.9700000000000001E-2</v>
      </c>
      <c r="Q203" s="11">
        <v>-7.1500000000000008E-2</v>
      </c>
      <c r="R203" s="7"/>
    </row>
    <row r="204" spans="1:18" x14ac:dyDescent="0.25">
      <c r="A204">
        <v>199011</v>
      </c>
      <c r="B204" s="11">
        <v>5.1699999999999996E-2</v>
      </c>
      <c r="C204" s="11">
        <v>-2.1299999999999999E-2</v>
      </c>
      <c r="D204" s="11">
        <v>1.6899999999999998E-2</v>
      </c>
      <c r="E204" s="11">
        <v>0.13300000000000001</v>
      </c>
      <c r="F204" s="11">
        <v>0.10289999999999999</v>
      </c>
      <c r="G204" s="11">
        <v>9.8100000000000007E-2</v>
      </c>
      <c r="H204" s="11">
        <v>8.4600000000000009E-2</v>
      </c>
      <c r="I204" s="11">
        <v>0.1009</v>
      </c>
      <c r="J204" s="11">
        <v>2.9300000000000003E-2</v>
      </c>
      <c r="K204" s="11">
        <v>0.08</v>
      </c>
      <c r="L204" s="11">
        <v>9.74E-2</v>
      </c>
      <c r="M204" s="11">
        <v>2.7699999999999999E-2</v>
      </c>
      <c r="N204" s="11">
        <v>4.8099999999999997E-2</v>
      </c>
      <c r="O204" s="11">
        <v>2.29E-2</v>
      </c>
      <c r="P204" s="11">
        <v>0.1115</v>
      </c>
      <c r="Q204" s="11">
        <v>0.14269999999999999</v>
      </c>
      <c r="R204" s="7"/>
    </row>
    <row r="205" spans="1:18" x14ac:dyDescent="0.25">
      <c r="A205">
        <v>199012</v>
      </c>
      <c r="B205" s="11">
        <v>3.95E-2</v>
      </c>
      <c r="C205" s="11">
        <v>9.4700000000000006E-2</v>
      </c>
      <c r="D205" s="11">
        <v>-2.0099999999999996E-2</v>
      </c>
      <c r="E205" s="11">
        <v>7.9899999999999999E-2</v>
      </c>
      <c r="F205" s="11">
        <v>2.2499999999999999E-2</v>
      </c>
      <c r="G205" s="11">
        <v>2.9900000000000003E-2</v>
      </c>
      <c r="H205" s="11">
        <v>3.1099999999999999E-2</v>
      </c>
      <c r="I205" s="11">
        <v>4.9599999999999998E-2</v>
      </c>
      <c r="J205" s="11">
        <v>0.08</v>
      </c>
      <c r="K205" s="11">
        <v>1.0800000000000001E-2</v>
      </c>
      <c r="L205" s="11">
        <v>4.5899999999999996E-2</v>
      </c>
      <c r="M205" s="11">
        <v>-1.54E-2</v>
      </c>
      <c r="N205" s="11">
        <v>4.7199999999999999E-2</v>
      </c>
      <c r="O205" s="11">
        <v>7.8000000000000005E-3</v>
      </c>
      <c r="P205" s="11">
        <v>2.8300000000000002E-2</v>
      </c>
      <c r="Q205" s="11">
        <v>5.5199999999999999E-2</v>
      </c>
      <c r="R205" s="7"/>
    </row>
    <row r="206" spans="1:18" x14ac:dyDescent="0.25">
      <c r="A206">
        <v>199101</v>
      </c>
      <c r="B206" s="11">
        <v>3.5799999999999998E-2</v>
      </c>
      <c r="C206" s="11">
        <v>-8.7400000000000005E-2</v>
      </c>
      <c r="D206" s="11">
        <v>-2.07E-2</v>
      </c>
      <c r="E206" s="11">
        <v>0.1603</v>
      </c>
      <c r="F206" s="11">
        <v>8.48E-2</v>
      </c>
      <c r="G206" s="11">
        <v>5.8499999999999996E-2</v>
      </c>
      <c r="H206" s="11">
        <v>1.9900000000000001E-2</v>
      </c>
      <c r="I206" s="11">
        <v>8.14E-2</v>
      </c>
      <c r="J206" s="11">
        <v>8.14E-2</v>
      </c>
      <c r="K206" s="11">
        <v>0.114</v>
      </c>
      <c r="L206" s="11">
        <v>0.1258</v>
      </c>
      <c r="M206" s="11">
        <v>6.6100000000000006E-2</v>
      </c>
      <c r="N206" s="11">
        <v>9.4800000000000009E-2</v>
      </c>
      <c r="O206" s="11">
        <v>-1.37E-2</v>
      </c>
      <c r="P206" s="11">
        <v>0.1065</v>
      </c>
      <c r="Q206" s="11">
        <v>7.2499999999999995E-2</v>
      </c>
      <c r="R206" s="7"/>
    </row>
    <row r="207" spans="1:18" x14ac:dyDescent="0.25">
      <c r="A207">
        <v>199102</v>
      </c>
      <c r="B207" s="11">
        <v>0.1144</v>
      </c>
      <c r="C207" s="11">
        <v>8.5000000000000006E-2</v>
      </c>
      <c r="D207" s="11">
        <v>8.6099999999999996E-2</v>
      </c>
      <c r="E207" s="11">
        <v>0.1459</v>
      </c>
      <c r="F207" s="11">
        <v>7.9500000000000001E-2</v>
      </c>
      <c r="G207" s="11">
        <v>5.8899999999999994E-2</v>
      </c>
      <c r="H207" s="11">
        <v>8.929999999999999E-2</v>
      </c>
      <c r="I207" s="11">
        <v>0.11789999999999999</v>
      </c>
      <c r="J207" s="11">
        <v>6.6600000000000006E-2</v>
      </c>
      <c r="K207" s="11">
        <v>5.9500000000000004E-2</v>
      </c>
      <c r="L207" s="11">
        <v>6.4699999999999994E-2</v>
      </c>
      <c r="M207" s="11">
        <v>0.10800000000000001</v>
      </c>
      <c r="N207" s="11">
        <v>3.0499999999999999E-2</v>
      </c>
      <c r="O207" s="11">
        <v>4.8399999999999999E-2</v>
      </c>
      <c r="P207" s="11">
        <v>8.2100000000000006E-2</v>
      </c>
      <c r="Q207" s="11">
        <v>0.10830000000000001</v>
      </c>
      <c r="R207" s="7"/>
    </row>
    <row r="208" spans="1:18" x14ac:dyDescent="0.25">
      <c r="A208">
        <v>199103</v>
      </c>
      <c r="B208" s="11">
        <v>5.8400000000000001E-2</v>
      </c>
      <c r="C208" s="11">
        <v>-1.6E-2</v>
      </c>
      <c r="D208" s="11">
        <v>1.38E-2</v>
      </c>
      <c r="E208" s="11">
        <v>4.2599999999999999E-2</v>
      </c>
      <c r="F208" s="11">
        <v>4.4900000000000002E-2</v>
      </c>
      <c r="G208" s="11">
        <v>1.1999999999999999E-3</v>
      </c>
      <c r="H208" s="11">
        <v>4.2300000000000004E-2</v>
      </c>
      <c r="I208" s="11">
        <v>1.6000000000000001E-3</v>
      </c>
      <c r="J208" s="11">
        <v>5.1000000000000004E-3</v>
      </c>
      <c r="K208" s="11">
        <v>4.0099999999999997E-2</v>
      </c>
      <c r="L208" s="11">
        <v>-4.5999999999999999E-3</v>
      </c>
      <c r="M208" s="11">
        <v>-1.2E-2</v>
      </c>
      <c r="N208" s="11">
        <v>1E-4</v>
      </c>
      <c r="O208" s="11">
        <v>1.7100000000000001E-2</v>
      </c>
      <c r="P208" s="11">
        <v>9.6799999999999997E-2</v>
      </c>
      <c r="Q208" s="11">
        <v>5.79E-2</v>
      </c>
      <c r="R208" s="7"/>
    </row>
    <row r="209" spans="1:18" x14ac:dyDescent="0.25">
      <c r="A209">
        <v>199104</v>
      </c>
      <c r="B209" s="11">
        <v>-1.6399999999999998E-2</v>
      </c>
      <c r="C209" s="11">
        <v>7.1999999999999998E-3</v>
      </c>
      <c r="D209" s="11">
        <v>2.6200000000000001E-2</v>
      </c>
      <c r="E209" s="11">
        <v>1.83E-2</v>
      </c>
      <c r="F209" s="11">
        <v>-1.3300000000000001E-2</v>
      </c>
      <c r="G209" s="11">
        <v>3.4599999999999999E-2</v>
      </c>
      <c r="H209" s="11">
        <v>-7.6E-3</v>
      </c>
      <c r="I209" s="11">
        <v>4.5999999999999999E-3</v>
      </c>
      <c r="J209" s="11">
        <v>-1.4000000000000002E-3</v>
      </c>
      <c r="K209" s="11">
        <v>4.7999999999999996E-3</v>
      </c>
      <c r="L209" s="11">
        <v>-2.3599999999999999E-2</v>
      </c>
      <c r="M209" s="11">
        <v>-2.1499999999999998E-2</v>
      </c>
      <c r="N209" s="11">
        <v>1.37E-2</v>
      </c>
      <c r="O209" s="11">
        <v>-4.0000000000000002E-4</v>
      </c>
      <c r="P209" s="11">
        <v>1.9699999999999999E-2</v>
      </c>
      <c r="Q209" s="11">
        <v>1.78E-2</v>
      </c>
      <c r="R209" s="7"/>
    </row>
    <row r="210" spans="1:18" x14ac:dyDescent="0.25">
      <c r="A210">
        <v>199105</v>
      </c>
      <c r="B210" s="11">
        <v>3.27E-2</v>
      </c>
      <c r="C210" s="11">
        <v>1.5100000000000001E-2</v>
      </c>
      <c r="D210" s="11">
        <v>-1.26E-2</v>
      </c>
      <c r="E210" s="11">
        <v>3.1E-2</v>
      </c>
      <c r="F210" s="11">
        <v>5.4900000000000004E-2</v>
      </c>
      <c r="G210" s="11">
        <v>9.9700000000000011E-2</v>
      </c>
      <c r="H210" s="11">
        <v>4.0800000000000003E-2</v>
      </c>
      <c r="I210" s="11">
        <v>8.6400000000000005E-2</v>
      </c>
      <c r="J210" s="11">
        <v>4.2300000000000004E-2</v>
      </c>
      <c r="K210" s="11">
        <v>6.4199999999999993E-2</v>
      </c>
      <c r="L210" s="11">
        <v>5.7999999999999996E-2</v>
      </c>
      <c r="M210" s="11">
        <v>0.157</v>
      </c>
      <c r="N210" s="11">
        <v>6.6900000000000001E-2</v>
      </c>
      <c r="O210" s="11">
        <v>1.5E-3</v>
      </c>
      <c r="P210" s="11">
        <v>7.7399999999999997E-2</v>
      </c>
      <c r="Q210" s="11">
        <v>4.6600000000000003E-2</v>
      </c>
      <c r="R210" s="7"/>
    </row>
    <row r="211" spans="1:18" x14ac:dyDescent="0.25">
      <c r="A211">
        <v>199106</v>
      </c>
      <c r="B211" s="11">
        <v>-4.58E-2</v>
      </c>
      <c r="C211" s="11">
        <v>7.3700000000000002E-2</v>
      </c>
      <c r="D211" s="11">
        <v>-3.7999999999999999E-2</v>
      </c>
      <c r="E211" s="11">
        <v>-1.5700000000000002E-2</v>
      </c>
      <c r="F211" s="11">
        <v>-5.8099999999999999E-2</v>
      </c>
      <c r="G211" s="11">
        <v>-3.73E-2</v>
      </c>
      <c r="H211" s="11">
        <v>-4.4699999999999997E-2</v>
      </c>
      <c r="I211" s="11">
        <v>-4.6399999999999997E-2</v>
      </c>
      <c r="J211" s="11">
        <v>-4.7199999999999999E-2</v>
      </c>
      <c r="K211" s="11">
        <v>-1.5E-3</v>
      </c>
      <c r="L211" s="11">
        <v>-7.7199999999999991E-2</v>
      </c>
      <c r="M211" s="11">
        <v>-3.49E-2</v>
      </c>
      <c r="N211" s="11">
        <v>-4.0199999999999993E-2</v>
      </c>
      <c r="O211" s="11">
        <v>-2.3700000000000002E-2</v>
      </c>
      <c r="P211" s="11">
        <v>-4.9000000000000002E-2</v>
      </c>
      <c r="Q211" s="11">
        <v>-5.3200000000000004E-2</v>
      </c>
      <c r="R211" s="7"/>
    </row>
    <row r="212" spans="1:18" x14ac:dyDescent="0.25">
      <c r="A212">
        <v>199107</v>
      </c>
      <c r="B212" s="11">
        <v>6.59E-2</v>
      </c>
      <c r="C212" s="11">
        <v>-2.12E-2</v>
      </c>
      <c r="D212" s="11">
        <v>5.1200000000000002E-2</v>
      </c>
      <c r="E212" s="11">
        <v>5.7999999999999996E-2</v>
      </c>
      <c r="F212" s="11">
        <v>3.6000000000000004E-2</v>
      </c>
      <c r="G212" s="11">
        <v>5.3099999999999994E-2</v>
      </c>
      <c r="H212" s="11">
        <v>7.7199999999999991E-2</v>
      </c>
      <c r="I212" s="11">
        <v>5.28E-2</v>
      </c>
      <c r="J212" s="11">
        <v>4.4600000000000001E-2</v>
      </c>
      <c r="K212" s="11">
        <v>4.1599999999999998E-2</v>
      </c>
      <c r="L212" s="11">
        <v>2.9600000000000001E-2</v>
      </c>
      <c r="M212" s="11">
        <v>-1.2E-2</v>
      </c>
      <c r="N212" s="11">
        <v>5.2300000000000006E-2</v>
      </c>
      <c r="O212" s="11">
        <v>3.9900000000000005E-2</v>
      </c>
      <c r="P212" s="11">
        <v>5.0700000000000002E-2</v>
      </c>
      <c r="Q212" s="11">
        <v>5.7500000000000002E-2</v>
      </c>
      <c r="R212" s="7"/>
    </row>
    <row r="213" spans="1:18" x14ac:dyDescent="0.25">
      <c r="A213">
        <v>199108</v>
      </c>
      <c r="B213" s="11">
        <v>5.9000000000000004E-2</v>
      </c>
      <c r="C213" s="11">
        <v>-6.2100000000000002E-2</v>
      </c>
      <c r="D213" s="11">
        <v>1.1899999999999999E-2</v>
      </c>
      <c r="E213" s="11">
        <v>6.0100000000000001E-2</v>
      </c>
      <c r="F213" s="11">
        <v>5.0700000000000002E-2</v>
      </c>
      <c r="G213" s="11">
        <v>8.5000000000000006E-3</v>
      </c>
      <c r="H213" s="11">
        <v>3.2400000000000005E-2</v>
      </c>
      <c r="I213" s="11">
        <v>3.6499999999999998E-2</v>
      </c>
      <c r="J213" s="11">
        <v>7.9000000000000008E-3</v>
      </c>
      <c r="K213" s="11">
        <v>2.86E-2</v>
      </c>
      <c r="L213" s="11">
        <v>1.26E-2</v>
      </c>
      <c r="M213" s="11">
        <v>-3.1899999999999998E-2</v>
      </c>
      <c r="N213" s="11">
        <v>1.24E-2</v>
      </c>
      <c r="O213" s="11">
        <v>3.5099999999999999E-2</v>
      </c>
      <c r="P213" s="11">
        <v>4.1900000000000007E-2</v>
      </c>
      <c r="Q213" s="11">
        <v>4.4500000000000005E-2</v>
      </c>
      <c r="R213" s="7"/>
    </row>
    <row r="214" spans="1:18" x14ac:dyDescent="0.25">
      <c r="A214">
        <v>199109</v>
      </c>
      <c r="B214" s="11">
        <v>-3.9100000000000003E-2</v>
      </c>
      <c r="C214" s="11">
        <v>3.7100000000000001E-2</v>
      </c>
      <c r="D214" s="11">
        <v>-7.4000000000000003E-3</v>
      </c>
      <c r="E214" s="11">
        <v>3.2099999999999997E-2</v>
      </c>
      <c r="F214" s="11">
        <v>9.3999999999999986E-3</v>
      </c>
      <c r="G214" s="11">
        <v>-3.2799999999999996E-2</v>
      </c>
      <c r="H214" s="11">
        <v>-6.3E-3</v>
      </c>
      <c r="I214" s="11">
        <v>-2.9300000000000003E-2</v>
      </c>
      <c r="J214" s="11">
        <v>-3.32E-2</v>
      </c>
      <c r="K214" s="11">
        <v>-8.6999999999999994E-3</v>
      </c>
      <c r="L214" s="11">
        <v>-3.15E-2</v>
      </c>
      <c r="M214" s="11">
        <v>-2.1899999999999999E-2</v>
      </c>
      <c r="N214" s="11">
        <v>-2.8999999999999998E-3</v>
      </c>
      <c r="O214" s="11">
        <v>3.7100000000000001E-2</v>
      </c>
      <c r="P214" s="11">
        <v>-3.8599999999999995E-2</v>
      </c>
      <c r="Q214" s="11">
        <v>-2.5000000000000001E-3</v>
      </c>
      <c r="R214" s="7"/>
    </row>
    <row r="215" spans="1:18" x14ac:dyDescent="0.25">
      <c r="A215">
        <v>199110</v>
      </c>
      <c r="B215" s="11">
        <v>-1.1999999999999999E-3</v>
      </c>
      <c r="C215" s="11">
        <v>1.9699999999999999E-2</v>
      </c>
      <c r="D215" s="11">
        <v>2.2000000000000002E-2</v>
      </c>
      <c r="E215" s="11">
        <v>-3.4300000000000004E-2</v>
      </c>
      <c r="F215" s="11">
        <v>4.2800000000000005E-2</v>
      </c>
      <c r="G215" s="11">
        <v>2.41E-2</v>
      </c>
      <c r="H215" s="11">
        <v>4.5599999999999995E-2</v>
      </c>
      <c r="I215" s="11">
        <v>-2.7200000000000002E-2</v>
      </c>
      <c r="J215" s="11">
        <v>-9.4999999999999998E-3</v>
      </c>
      <c r="K215" s="11">
        <v>-1.21E-2</v>
      </c>
      <c r="L215" s="11">
        <v>-2.5999999999999999E-3</v>
      </c>
      <c r="M215" s="11">
        <v>-3.8199999999999998E-2</v>
      </c>
      <c r="N215" s="11">
        <v>5.2999999999999999E-2</v>
      </c>
      <c r="O215" s="11">
        <v>1.2500000000000001E-2</v>
      </c>
      <c r="P215" s="11">
        <v>-2.8799999999999999E-2</v>
      </c>
      <c r="Q215" s="11">
        <v>2.06E-2</v>
      </c>
      <c r="R215" s="7"/>
    </row>
    <row r="216" spans="1:18" x14ac:dyDescent="0.25">
      <c r="A216">
        <v>199111</v>
      </c>
      <c r="B216" s="11">
        <v>7.4999999999999997E-3</v>
      </c>
      <c r="C216" s="11">
        <v>-2.7000000000000001E-3</v>
      </c>
      <c r="D216" s="11">
        <v>-7.6200000000000004E-2</v>
      </c>
      <c r="E216" s="11">
        <v>-3.8900000000000004E-2</v>
      </c>
      <c r="F216" s="11">
        <v>-1.7600000000000001E-2</v>
      </c>
      <c r="G216" s="11">
        <v>-5.7500000000000002E-2</v>
      </c>
      <c r="H216" s="11">
        <v>-2.07E-2</v>
      </c>
      <c r="I216" s="11">
        <v>-2.4700000000000003E-2</v>
      </c>
      <c r="J216" s="11">
        <v>-7.6600000000000001E-2</v>
      </c>
      <c r="K216" s="11">
        <v>-5.2900000000000003E-2</v>
      </c>
      <c r="L216" s="11">
        <v>-5.8099999999999999E-2</v>
      </c>
      <c r="M216" s="11">
        <v>-8.3900000000000002E-2</v>
      </c>
      <c r="N216" s="11">
        <v>-6.9699999999999998E-2</v>
      </c>
      <c r="O216" s="11">
        <v>1.89E-2</v>
      </c>
      <c r="P216" s="11">
        <v>-1.0800000000000001E-2</v>
      </c>
      <c r="Q216" s="11">
        <v>-5.21E-2</v>
      </c>
      <c r="R216" s="7"/>
    </row>
    <row r="217" spans="1:18" x14ac:dyDescent="0.25">
      <c r="A217">
        <v>199112</v>
      </c>
      <c r="B217" s="11">
        <v>0.15190000000000001</v>
      </c>
      <c r="C217" s="11">
        <v>5.0000000000000001E-4</v>
      </c>
      <c r="D217" s="11">
        <v>2.2099999999999998E-2</v>
      </c>
      <c r="E217" s="11">
        <v>0.14499999999999999</v>
      </c>
      <c r="F217" s="11">
        <v>0.10369999999999999</v>
      </c>
      <c r="G217" s="11">
        <v>0.10300000000000001</v>
      </c>
      <c r="H217" s="11">
        <v>0.15759999999999999</v>
      </c>
      <c r="I217" s="11">
        <v>0.15460000000000002</v>
      </c>
      <c r="J217" s="11">
        <v>7.0000000000000007E-2</v>
      </c>
      <c r="K217" s="11">
        <v>0.1048</v>
      </c>
      <c r="L217" s="11">
        <v>9.7100000000000006E-2</v>
      </c>
      <c r="M217" s="11">
        <v>6.480000000000001E-2</v>
      </c>
      <c r="N217" s="11">
        <v>0.1188</v>
      </c>
      <c r="O217" s="11">
        <v>4.99E-2</v>
      </c>
      <c r="P217" s="11">
        <v>0.1328</v>
      </c>
      <c r="Q217" s="11">
        <v>0.13369999999999999</v>
      </c>
      <c r="R217" s="7"/>
    </row>
    <row r="218" spans="1:18" x14ac:dyDescent="0.25">
      <c r="A218">
        <v>199201</v>
      </c>
      <c r="B218" s="11">
        <v>-4.7199999999999999E-2</v>
      </c>
      <c r="C218" s="11">
        <v>6.0199999999999997E-2</v>
      </c>
      <c r="D218" s="11">
        <v>-4.1100000000000005E-2</v>
      </c>
      <c r="E218" s="11">
        <v>5.79E-2</v>
      </c>
      <c r="F218" s="11">
        <v>4.9000000000000002E-2</v>
      </c>
      <c r="G218" s="11">
        <v>3.0000000000000001E-3</v>
      </c>
      <c r="H218" s="11">
        <v>-4.6199999999999998E-2</v>
      </c>
      <c r="I218" s="11">
        <v>2.7000000000000003E-2</v>
      </c>
      <c r="J218" s="11">
        <v>3.2500000000000001E-2</v>
      </c>
      <c r="K218" s="11">
        <v>3.7499999999999999E-2</v>
      </c>
      <c r="L218" s="11">
        <v>4.5999999999999999E-2</v>
      </c>
      <c r="M218" s="11">
        <v>9.6300000000000011E-2</v>
      </c>
      <c r="N218" s="11">
        <v>5.6999999999999993E-3</v>
      </c>
      <c r="O218" s="11">
        <v>-4.5700000000000005E-2</v>
      </c>
      <c r="P218" s="11">
        <v>9.1999999999999998E-3</v>
      </c>
      <c r="Q218" s="11">
        <v>8.1000000000000013E-3</v>
      </c>
      <c r="R218" s="7"/>
    </row>
    <row r="219" spans="1:18" x14ac:dyDescent="0.25">
      <c r="A219">
        <v>199202</v>
      </c>
      <c r="B219" s="11">
        <v>5.0000000000000001E-4</v>
      </c>
      <c r="C219" s="11">
        <v>-3.9000000000000003E-3</v>
      </c>
      <c r="D219" s="11">
        <v>-4.5000000000000005E-3</v>
      </c>
      <c r="E219" s="11">
        <v>4.0999999999999995E-2</v>
      </c>
      <c r="F219" s="11">
        <v>2.0999999999999999E-3</v>
      </c>
      <c r="G219" s="11">
        <v>2.6600000000000002E-2</v>
      </c>
      <c r="H219" s="11">
        <v>-1.3600000000000001E-2</v>
      </c>
      <c r="I219" s="11">
        <v>1.8100000000000002E-2</v>
      </c>
      <c r="J219" s="11">
        <v>7.0400000000000004E-2</v>
      </c>
      <c r="K219" s="11">
        <v>3.2899999999999999E-2</v>
      </c>
      <c r="L219" s="11">
        <v>4.4500000000000005E-2</v>
      </c>
      <c r="M219" s="11">
        <v>0.15179999999999999</v>
      </c>
      <c r="N219" s="11">
        <v>1.6399999999999998E-2</v>
      </c>
      <c r="O219" s="11">
        <v>-1.24E-2</v>
      </c>
      <c r="P219" s="11">
        <v>2.4300000000000002E-2</v>
      </c>
      <c r="Q219" s="11">
        <v>2.9300000000000003E-2</v>
      </c>
      <c r="R219" s="7"/>
    </row>
    <row r="220" spans="1:18" x14ac:dyDescent="0.25">
      <c r="A220">
        <v>199203</v>
      </c>
      <c r="B220" s="11">
        <v>-1.4800000000000001E-2</v>
      </c>
      <c r="C220" s="11">
        <v>-8.1500000000000003E-2</v>
      </c>
      <c r="D220" s="11">
        <v>-2.8500000000000001E-2</v>
      </c>
      <c r="E220" s="11">
        <v>-1.3999999999999999E-2</v>
      </c>
      <c r="F220" s="11">
        <v>-3.6900000000000002E-2</v>
      </c>
      <c r="G220" s="11">
        <v>6.1999999999999998E-3</v>
      </c>
      <c r="H220" s="11">
        <v>-4.4199999999999996E-2</v>
      </c>
      <c r="I220" s="11">
        <v>-1.7600000000000001E-2</v>
      </c>
      <c r="J220" s="11">
        <v>-1.29E-2</v>
      </c>
      <c r="K220" s="11">
        <v>-4.2599999999999999E-2</v>
      </c>
      <c r="L220" s="11">
        <v>-0.04</v>
      </c>
      <c r="M220" s="11">
        <v>1.2699999999999999E-2</v>
      </c>
      <c r="N220" s="11">
        <v>-2.1099999999999997E-2</v>
      </c>
      <c r="O220" s="11">
        <v>-5.3E-3</v>
      </c>
      <c r="P220" s="11">
        <v>-1.55E-2</v>
      </c>
      <c r="Q220" s="11">
        <v>-8.3000000000000001E-3</v>
      </c>
      <c r="R220" s="7"/>
    </row>
    <row r="221" spans="1:18" x14ac:dyDescent="0.25">
      <c r="A221">
        <v>199204</v>
      </c>
      <c r="B221" s="11">
        <v>-2.0999999999999999E-3</v>
      </c>
      <c r="C221" s="11">
        <v>-2.3799999999999998E-2</v>
      </c>
      <c r="D221" s="11">
        <v>9.4700000000000006E-2</v>
      </c>
      <c r="E221" s="11">
        <v>-2.9700000000000001E-2</v>
      </c>
      <c r="F221" s="11">
        <v>2.5000000000000001E-3</v>
      </c>
      <c r="G221" s="11">
        <v>6.0999999999999999E-2</v>
      </c>
      <c r="H221" s="11">
        <v>1.1000000000000001E-3</v>
      </c>
      <c r="I221" s="11">
        <v>8.0000000000000004E-4</v>
      </c>
      <c r="J221" s="11">
        <v>3.7000000000000005E-2</v>
      </c>
      <c r="K221" s="11">
        <v>1.6200000000000003E-2</v>
      </c>
      <c r="L221" s="11">
        <v>5.3E-3</v>
      </c>
      <c r="M221" s="11">
        <v>0.10289999999999999</v>
      </c>
      <c r="N221" s="11">
        <v>2.7300000000000001E-2</v>
      </c>
      <c r="O221" s="11">
        <v>2.69E-2</v>
      </c>
      <c r="P221" s="11">
        <v>-3.95E-2</v>
      </c>
      <c r="Q221" s="11">
        <v>8.8999999999999999E-3</v>
      </c>
      <c r="R221" s="7"/>
    </row>
    <row r="222" spans="1:18" x14ac:dyDescent="0.25">
      <c r="A222">
        <v>199205</v>
      </c>
      <c r="B222" s="11">
        <v>1.7500000000000002E-2</v>
      </c>
      <c r="C222" s="11">
        <v>7.6200000000000004E-2</v>
      </c>
      <c r="D222" s="11">
        <v>3.2199999999999999E-2</v>
      </c>
      <c r="E222" s="11">
        <v>-1.5800000000000002E-2</v>
      </c>
      <c r="F222" s="11">
        <v>-1.8E-3</v>
      </c>
      <c r="G222" s="11">
        <v>-9.4999999999999998E-3</v>
      </c>
      <c r="H222" s="11">
        <v>7.9000000000000008E-3</v>
      </c>
      <c r="I222" s="11">
        <v>3.3799999999999997E-2</v>
      </c>
      <c r="J222" s="11">
        <v>9.5999999999999992E-3</v>
      </c>
      <c r="K222" s="11">
        <v>-1.1899999999999999E-2</v>
      </c>
      <c r="L222" s="11">
        <v>-4.7999999999999996E-3</v>
      </c>
      <c r="M222" s="11">
        <v>-1.8000000000000002E-2</v>
      </c>
      <c r="N222" s="11">
        <v>-1.37E-2</v>
      </c>
      <c r="O222" s="11">
        <v>2.5399999999999999E-2</v>
      </c>
      <c r="P222" s="11">
        <v>-6.7000000000000002E-3</v>
      </c>
      <c r="Q222" s="11">
        <v>2.52E-2</v>
      </c>
      <c r="R222" s="7"/>
    </row>
    <row r="223" spans="1:18" x14ac:dyDescent="0.25">
      <c r="A223">
        <v>199206</v>
      </c>
      <c r="B223" s="11">
        <v>-1.89E-2</v>
      </c>
      <c r="C223" s="11">
        <v>6.9699999999999998E-2</v>
      </c>
      <c r="D223" s="11">
        <v>-3.3500000000000002E-2</v>
      </c>
      <c r="E223" s="11">
        <v>-5.8899999999999994E-2</v>
      </c>
      <c r="F223" s="11">
        <v>-4.4600000000000001E-2</v>
      </c>
      <c r="G223" s="11">
        <v>-4.6900000000000004E-2</v>
      </c>
      <c r="H223" s="11">
        <v>-5.5399999999999998E-2</v>
      </c>
      <c r="I223" s="11">
        <v>-4.9400000000000006E-2</v>
      </c>
      <c r="J223" s="11">
        <v>1.95E-2</v>
      </c>
      <c r="K223" s="11">
        <v>-6.4699999999999994E-2</v>
      </c>
      <c r="L223" s="11">
        <v>-2.2599999999999999E-2</v>
      </c>
      <c r="M223" s="11">
        <v>3.9399999999999998E-2</v>
      </c>
      <c r="N223" s="11">
        <v>-4.0300000000000002E-2</v>
      </c>
      <c r="O223" s="11">
        <v>5.4000000000000003E-3</v>
      </c>
      <c r="P223" s="11">
        <v>-1.3500000000000002E-2</v>
      </c>
      <c r="Q223" s="11">
        <v>1.2199999999999999E-2</v>
      </c>
      <c r="R223" s="7"/>
    </row>
    <row r="224" spans="1:18" x14ac:dyDescent="0.25">
      <c r="A224">
        <v>199207</v>
      </c>
      <c r="B224" s="11">
        <v>5.0700000000000002E-2</v>
      </c>
      <c r="C224" s="11">
        <v>5.1999999999999998E-3</v>
      </c>
      <c r="D224" s="11">
        <v>5.3699999999999998E-2</v>
      </c>
      <c r="E224" s="11">
        <v>6.2199999999999998E-2</v>
      </c>
      <c r="F224" s="11">
        <v>5.0999999999999997E-2</v>
      </c>
      <c r="G224" s="11">
        <v>4.1599999999999998E-2</v>
      </c>
      <c r="H224" s="11">
        <v>6.1100000000000002E-2</v>
      </c>
      <c r="I224" s="11">
        <v>6.5000000000000002E-2</v>
      </c>
      <c r="J224" s="11">
        <v>-1.4000000000000002E-3</v>
      </c>
      <c r="K224" s="11">
        <v>5.5199999999999999E-2</v>
      </c>
      <c r="L224" s="11">
        <v>1.6899999999999998E-2</v>
      </c>
      <c r="M224" s="11">
        <v>-9.1000000000000004E-3</v>
      </c>
      <c r="N224" s="11">
        <v>1.9599999999999999E-2</v>
      </c>
      <c r="O224" s="11">
        <v>6.7199999999999996E-2</v>
      </c>
      <c r="P224" s="11">
        <v>3.1899999999999998E-2</v>
      </c>
      <c r="Q224" s="11">
        <v>3.4500000000000003E-2</v>
      </c>
      <c r="R224" s="7"/>
    </row>
    <row r="225" spans="1:18" x14ac:dyDescent="0.25">
      <c r="A225">
        <v>199208</v>
      </c>
      <c r="B225" s="11">
        <v>1.55E-2</v>
      </c>
      <c r="C225" s="11">
        <v>-4.6500000000000007E-2</v>
      </c>
      <c r="D225" s="11">
        <v>2.4900000000000002E-2</v>
      </c>
      <c r="E225" s="11">
        <v>-1.24E-2</v>
      </c>
      <c r="F225" s="11">
        <v>-2.12E-2</v>
      </c>
      <c r="G225" s="11">
        <v>-4.5100000000000001E-2</v>
      </c>
      <c r="H225" s="11">
        <v>-3.1200000000000002E-2</v>
      </c>
      <c r="I225" s="11">
        <v>-2.5999999999999999E-3</v>
      </c>
      <c r="J225" s="11">
        <v>-9.1400000000000009E-2</v>
      </c>
      <c r="K225" s="11">
        <v>-1.5E-3</v>
      </c>
      <c r="L225" s="11">
        <v>-4.5899999999999996E-2</v>
      </c>
      <c r="M225" s="11">
        <v>-0.10830000000000001</v>
      </c>
      <c r="N225" s="11">
        <v>-4.7899999999999998E-2</v>
      </c>
      <c r="O225" s="11">
        <v>-4.6999999999999993E-3</v>
      </c>
      <c r="P225" s="11">
        <v>-3.4000000000000002E-3</v>
      </c>
      <c r="Q225" s="11">
        <v>-3.3000000000000002E-2</v>
      </c>
      <c r="R225" s="7"/>
    </row>
    <row r="226" spans="1:18" x14ac:dyDescent="0.25">
      <c r="A226">
        <v>199209</v>
      </c>
      <c r="B226" s="11">
        <v>1.0700000000000001E-2</v>
      </c>
      <c r="C226" s="11">
        <v>4.4000000000000003E-3</v>
      </c>
      <c r="D226" s="11">
        <v>1.8E-3</v>
      </c>
      <c r="E226" s="11">
        <v>4.1900000000000007E-2</v>
      </c>
      <c r="F226" s="11">
        <v>3.3599999999999998E-2</v>
      </c>
      <c r="G226" s="11">
        <v>2.3E-3</v>
      </c>
      <c r="H226" s="11">
        <v>-3.49E-2</v>
      </c>
      <c r="I226" s="11">
        <v>2.5499999999999998E-2</v>
      </c>
      <c r="J226" s="11">
        <v>-4.8999999999999998E-3</v>
      </c>
      <c r="K226" s="11">
        <v>-5.4000000000000003E-3</v>
      </c>
      <c r="L226" s="11">
        <v>3.1600000000000003E-2</v>
      </c>
      <c r="M226" s="11">
        <v>-9.0000000000000011E-3</v>
      </c>
      <c r="N226" s="11">
        <v>1.66E-2</v>
      </c>
      <c r="O226" s="11">
        <v>8.3000000000000001E-3</v>
      </c>
      <c r="P226" s="11">
        <v>4.4900000000000002E-2</v>
      </c>
      <c r="Q226" s="11">
        <v>3.3099999999999997E-2</v>
      </c>
      <c r="R226" s="7"/>
    </row>
    <row r="227" spans="1:18" x14ac:dyDescent="0.25">
      <c r="A227">
        <v>199210</v>
      </c>
      <c r="B227" s="11">
        <v>-1.06E-2</v>
      </c>
      <c r="C227" s="11">
        <v>-4.9500000000000002E-2</v>
      </c>
      <c r="D227" s="11">
        <v>-3.5499999999999997E-2</v>
      </c>
      <c r="E227" s="11">
        <v>6.6E-3</v>
      </c>
      <c r="F227" s="11">
        <v>-1.67E-2</v>
      </c>
      <c r="G227" s="11">
        <v>5.1999999999999998E-3</v>
      </c>
      <c r="H227" s="11">
        <v>2.87E-2</v>
      </c>
      <c r="I227" s="11">
        <v>2.3E-2</v>
      </c>
      <c r="J227" s="11">
        <v>1.54E-2</v>
      </c>
      <c r="K227" s="11">
        <v>1.7100000000000001E-2</v>
      </c>
      <c r="L227" s="11">
        <v>-1.06E-2</v>
      </c>
      <c r="M227" s="11">
        <v>-2.8000000000000004E-3</v>
      </c>
      <c r="N227" s="11">
        <v>4.5400000000000003E-2</v>
      </c>
      <c r="O227" s="11">
        <v>-4.3E-3</v>
      </c>
      <c r="P227" s="11">
        <v>4.5199999999999997E-2</v>
      </c>
      <c r="Q227" s="11">
        <v>2.81E-2</v>
      </c>
      <c r="R227" s="7"/>
    </row>
    <row r="228" spans="1:18" x14ac:dyDescent="0.25">
      <c r="A228">
        <v>199211</v>
      </c>
      <c r="B228" s="11">
        <v>2.81E-2</v>
      </c>
      <c r="C228" s="11">
        <v>-6.6199999999999995E-2</v>
      </c>
      <c r="D228" s="11">
        <v>-2.5099999999999997E-2</v>
      </c>
      <c r="E228" s="11">
        <v>8.6800000000000002E-2</v>
      </c>
      <c r="F228" s="11">
        <v>6.2600000000000003E-2</v>
      </c>
      <c r="G228" s="11">
        <v>1.9799999999999998E-2</v>
      </c>
      <c r="H228" s="11">
        <v>3.2400000000000005E-2</v>
      </c>
      <c r="I228" s="11">
        <v>3.2300000000000002E-2</v>
      </c>
      <c r="J228" s="11">
        <v>7.0699999999999999E-2</v>
      </c>
      <c r="K228" s="11">
        <v>4.07E-2</v>
      </c>
      <c r="L228" s="11">
        <v>6.0700000000000004E-2</v>
      </c>
      <c r="M228" s="11">
        <v>8.3400000000000002E-2</v>
      </c>
      <c r="N228" s="11">
        <v>4.1700000000000001E-2</v>
      </c>
      <c r="O228" s="11">
        <v>-2.3E-3</v>
      </c>
      <c r="P228" s="11">
        <v>7.2900000000000006E-2</v>
      </c>
      <c r="Q228" s="11">
        <v>6.5700000000000008E-2</v>
      </c>
      <c r="R228" s="7"/>
    </row>
    <row r="229" spans="1:18" x14ac:dyDescent="0.25">
      <c r="A229">
        <v>199212</v>
      </c>
      <c r="B229" s="11">
        <v>3.4999999999999996E-3</v>
      </c>
      <c r="C229" s="11">
        <v>3.6699999999999997E-2</v>
      </c>
      <c r="D229" s="11">
        <v>1.95E-2</v>
      </c>
      <c r="E229" s="11">
        <v>1.34E-2</v>
      </c>
      <c r="F229" s="11">
        <v>-5.1999999999999998E-3</v>
      </c>
      <c r="G229" s="11">
        <v>9.1999999999999998E-3</v>
      </c>
      <c r="H229" s="11">
        <v>-1.89E-2</v>
      </c>
      <c r="I229" s="11">
        <v>2.12E-2</v>
      </c>
      <c r="J229" s="11">
        <v>4.0399999999999998E-2</v>
      </c>
      <c r="K229" s="11">
        <v>2.3700000000000002E-2</v>
      </c>
      <c r="L229" s="11">
        <v>1.04E-2</v>
      </c>
      <c r="M229" s="11">
        <v>3.7900000000000003E-2</v>
      </c>
      <c r="N229" s="11">
        <v>4.6399999999999997E-2</v>
      </c>
      <c r="O229" s="11">
        <v>2.7000000000000003E-2</v>
      </c>
      <c r="P229" s="11">
        <v>-5.3E-3</v>
      </c>
      <c r="Q229" s="11">
        <v>4.6100000000000002E-2</v>
      </c>
      <c r="R229" s="7"/>
    </row>
    <row r="230" spans="1:18" x14ac:dyDescent="0.25">
      <c r="A230">
        <v>199301</v>
      </c>
      <c r="B230" s="11">
        <v>-1.66E-2</v>
      </c>
      <c r="C230" s="11">
        <v>-2.7699999999999999E-2</v>
      </c>
      <c r="D230" s="11">
        <v>2.6699999999999998E-2</v>
      </c>
      <c r="E230" s="11">
        <v>1.6000000000000001E-3</v>
      </c>
      <c r="F230" s="11">
        <v>8.1699999999999995E-2</v>
      </c>
      <c r="G230" s="11">
        <v>-2.18E-2</v>
      </c>
      <c r="H230" s="11">
        <v>-7.0300000000000001E-2</v>
      </c>
      <c r="I230" s="11">
        <v>-4.6999999999999993E-3</v>
      </c>
      <c r="J230" s="11">
        <v>6.5299999999999997E-2</v>
      </c>
      <c r="K230" s="11">
        <v>1.6E-2</v>
      </c>
      <c r="L230" s="11">
        <v>4.1100000000000005E-2</v>
      </c>
      <c r="M230" s="11">
        <v>9.820000000000001E-2</v>
      </c>
      <c r="N230" s="11">
        <v>3.3E-3</v>
      </c>
      <c r="O230" s="11">
        <v>2.4500000000000001E-2</v>
      </c>
      <c r="P230" s="11">
        <v>1E-4</v>
      </c>
      <c r="Q230" s="11">
        <v>3.7400000000000003E-2</v>
      </c>
      <c r="R230" s="7"/>
    </row>
    <row r="231" spans="1:18" x14ac:dyDescent="0.25">
      <c r="A231">
        <v>199302</v>
      </c>
      <c r="B231" s="11">
        <v>-2.3E-2</v>
      </c>
      <c r="C231" s="11">
        <v>3.6900000000000002E-2</v>
      </c>
      <c r="D231" s="11">
        <v>6.0499999999999998E-2</v>
      </c>
      <c r="E231" s="11">
        <v>-2.81E-2</v>
      </c>
      <c r="F231" s="11">
        <v>1.1899999999999999E-2</v>
      </c>
      <c r="G231" s="11">
        <v>3.8E-3</v>
      </c>
      <c r="H231" s="11">
        <v>-4.0999999999999995E-2</v>
      </c>
      <c r="I231" s="11">
        <v>4.1799999999999997E-2</v>
      </c>
      <c r="J231" s="11">
        <v>-5.1999999999999998E-3</v>
      </c>
      <c r="K231" s="11">
        <v>-1.44E-2</v>
      </c>
      <c r="L231" s="11">
        <v>1.8E-3</v>
      </c>
      <c r="M231" s="11">
        <v>-2.9999999999999997E-4</v>
      </c>
      <c r="N231" s="11">
        <v>1.3000000000000001E-2</v>
      </c>
      <c r="O231" s="11">
        <v>6.2199999999999998E-2</v>
      </c>
      <c r="P231" s="11">
        <v>-1.54E-2</v>
      </c>
      <c r="Q231" s="11">
        <v>9.3999999999999986E-3</v>
      </c>
      <c r="R231" s="7"/>
    </row>
    <row r="232" spans="1:18" x14ac:dyDescent="0.25">
      <c r="A232">
        <v>199303</v>
      </c>
      <c r="B232" s="11">
        <v>-5.3E-3</v>
      </c>
      <c r="C232" s="11">
        <v>0.1027</v>
      </c>
      <c r="D232" s="11">
        <v>4.0300000000000002E-2</v>
      </c>
      <c r="E232" s="11">
        <v>3.9699999999999999E-2</v>
      </c>
      <c r="F232" s="11">
        <v>3.2799999999999996E-2</v>
      </c>
      <c r="G232" s="11">
        <v>2.06E-2</v>
      </c>
      <c r="H232" s="11">
        <v>2.2000000000000001E-3</v>
      </c>
      <c r="I232" s="11">
        <v>1.4800000000000001E-2</v>
      </c>
      <c r="J232" s="11">
        <v>-7.8000000000000005E-3</v>
      </c>
      <c r="K232" s="11">
        <v>3.9100000000000003E-2</v>
      </c>
      <c r="L232" s="11">
        <v>2.2200000000000001E-2</v>
      </c>
      <c r="M232" s="11">
        <v>5.6500000000000002E-2</v>
      </c>
      <c r="N232" s="11">
        <v>4.0599999999999997E-2</v>
      </c>
      <c r="O232" s="11">
        <v>1.7600000000000001E-2</v>
      </c>
      <c r="P232" s="11">
        <v>3.0600000000000002E-2</v>
      </c>
      <c r="Q232" s="11">
        <v>4.2900000000000001E-2</v>
      </c>
      <c r="R232" s="7"/>
    </row>
    <row r="233" spans="1:18" x14ac:dyDescent="0.25">
      <c r="A233">
        <v>199304</v>
      </c>
      <c r="B233" s="11">
        <v>-0.10859999999999999</v>
      </c>
      <c r="C233" s="11">
        <v>2.7999999999999997E-2</v>
      </c>
      <c r="D233" s="11">
        <v>1.06E-2</v>
      </c>
      <c r="E233" s="11">
        <v>-5.4000000000000006E-2</v>
      </c>
      <c r="F233" s="11">
        <v>-5.9000000000000004E-2</v>
      </c>
      <c r="G233" s="11">
        <v>2.9500000000000002E-2</v>
      </c>
      <c r="H233" s="11">
        <v>6.6E-3</v>
      </c>
      <c r="I233" s="11">
        <v>-3.1E-2</v>
      </c>
      <c r="J233" s="11">
        <v>-2.2099999999999998E-2</v>
      </c>
      <c r="K233" s="11">
        <v>-7.4000000000000003E-3</v>
      </c>
      <c r="L233" s="11">
        <v>-1.9599999999999999E-2</v>
      </c>
      <c r="M233" s="11">
        <v>3.7599999999999995E-2</v>
      </c>
      <c r="N233" s="11">
        <v>1.0700000000000001E-2</v>
      </c>
      <c r="O233" s="11">
        <v>-1.5E-3</v>
      </c>
      <c r="P233" s="11">
        <v>-8.8100000000000012E-2</v>
      </c>
      <c r="Q233" s="11">
        <v>-3.7900000000000003E-2</v>
      </c>
      <c r="R233" s="7"/>
    </row>
    <row r="234" spans="1:18" x14ac:dyDescent="0.25">
      <c r="A234">
        <v>199305</v>
      </c>
      <c r="B234" s="11">
        <v>2.9100000000000001E-2</v>
      </c>
      <c r="C234" s="11">
        <v>6.0599999999999994E-2</v>
      </c>
      <c r="D234" s="11">
        <v>1.7600000000000001E-2</v>
      </c>
      <c r="E234" s="11">
        <v>1.72E-2</v>
      </c>
      <c r="F234" s="11">
        <v>3.2500000000000001E-2</v>
      </c>
      <c r="G234" s="11">
        <v>1.95E-2</v>
      </c>
      <c r="H234" s="11">
        <v>2.1899999999999999E-2</v>
      </c>
      <c r="I234" s="11">
        <v>2.9100000000000001E-2</v>
      </c>
      <c r="J234" s="11">
        <v>4.1500000000000002E-2</v>
      </c>
      <c r="K234" s="11">
        <v>1.84E-2</v>
      </c>
      <c r="L234" s="11">
        <v>6.59E-2</v>
      </c>
      <c r="M234" s="11">
        <v>1.11E-2</v>
      </c>
      <c r="N234" s="11">
        <v>2.76E-2</v>
      </c>
      <c r="O234" s="11">
        <v>-4.0000000000000002E-4</v>
      </c>
      <c r="P234" s="11">
        <v>5.5099999999999996E-2</v>
      </c>
      <c r="Q234" s="11">
        <v>4.0000000000000001E-3</v>
      </c>
      <c r="R234" s="7"/>
    </row>
    <row r="235" spans="1:18" x14ac:dyDescent="0.25">
      <c r="A235">
        <v>199306</v>
      </c>
      <c r="B235" s="11">
        <v>-4.5999999999999999E-3</v>
      </c>
      <c r="C235" s="11">
        <v>3.4200000000000001E-2</v>
      </c>
      <c r="D235" s="11">
        <v>-1.04E-2</v>
      </c>
      <c r="E235" s="11">
        <v>-8.3800000000000013E-2</v>
      </c>
      <c r="F235" s="11">
        <v>-3.4000000000000002E-3</v>
      </c>
      <c r="G235" s="11">
        <v>-3.9399999999999998E-2</v>
      </c>
      <c r="H235" s="11">
        <v>-2.4799999999999999E-2</v>
      </c>
      <c r="I235" s="11">
        <v>-2.07E-2</v>
      </c>
      <c r="J235" s="11">
        <v>1.3000000000000001E-2</v>
      </c>
      <c r="K235" s="11">
        <v>-2.3700000000000002E-2</v>
      </c>
      <c r="L235" s="11">
        <v>1.9E-3</v>
      </c>
      <c r="M235" s="11">
        <v>4.2900000000000001E-2</v>
      </c>
      <c r="N235" s="11">
        <v>4.0000000000000001E-3</v>
      </c>
      <c r="O235" s="11">
        <v>3.1800000000000002E-2</v>
      </c>
      <c r="P235" s="11">
        <v>-3.5000000000000003E-2</v>
      </c>
      <c r="Q235" s="11">
        <v>3.9E-2</v>
      </c>
      <c r="R235" s="7"/>
    </row>
    <row r="236" spans="1:18" x14ac:dyDescent="0.25">
      <c r="A236">
        <v>199307</v>
      </c>
      <c r="B236" s="11">
        <v>-2.53E-2</v>
      </c>
      <c r="C236" s="11">
        <v>6.7199999999999996E-2</v>
      </c>
      <c r="D236" s="11">
        <v>4.7999999999999996E-3</v>
      </c>
      <c r="E236" s="11">
        <v>-4.0800000000000003E-2</v>
      </c>
      <c r="F236" s="11">
        <v>1.7399999999999999E-2</v>
      </c>
      <c r="G236" s="11">
        <v>8.6E-3</v>
      </c>
      <c r="H236" s="11">
        <v>-6.7799999999999999E-2</v>
      </c>
      <c r="I236" s="11">
        <v>3.7000000000000002E-3</v>
      </c>
      <c r="J236" s="11">
        <v>-2.1099999999999997E-2</v>
      </c>
      <c r="K236" s="11">
        <v>-2.7200000000000002E-2</v>
      </c>
      <c r="L236" s="11">
        <v>-1.77E-2</v>
      </c>
      <c r="M236" s="11">
        <v>2.53E-2</v>
      </c>
      <c r="N236" s="11">
        <v>3.4099999999999998E-2</v>
      </c>
      <c r="O236" s="11">
        <v>1.9400000000000001E-2</v>
      </c>
      <c r="P236" s="11">
        <v>5.0000000000000001E-3</v>
      </c>
      <c r="Q236" s="11">
        <v>2.41E-2</v>
      </c>
      <c r="R236" s="7"/>
    </row>
    <row r="237" spans="1:18" x14ac:dyDescent="0.25">
      <c r="A237">
        <v>199308</v>
      </c>
      <c r="B237" s="11">
        <v>4.2900000000000001E-2</v>
      </c>
      <c r="C237" s="11">
        <v>-6.7699999999999996E-2</v>
      </c>
      <c r="D237" s="11">
        <v>4.2300000000000004E-2</v>
      </c>
      <c r="E237" s="11">
        <v>5.3099999999999994E-2</v>
      </c>
      <c r="F237" s="11">
        <v>7.6600000000000001E-2</v>
      </c>
      <c r="G237" s="11">
        <v>3.49E-2</v>
      </c>
      <c r="H237" s="11">
        <v>3.5400000000000001E-2</v>
      </c>
      <c r="I237" s="11">
        <v>3.27E-2</v>
      </c>
      <c r="J237" s="11">
        <v>2.8799999999999999E-2</v>
      </c>
      <c r="K237" s="11">
        <v>5.0799999999999998E-2</v>
      </c>
      <c r="L237" s="11">
        <v>5.8299999999999998E-2</v>
      </c>
      <c r="M237" s="11">
        <v>-4.3E-3</v>
      </c>
      <c r="N237" s="11">
        <v>4.0899999999999999E-2</v>
      </c>
      <c r="O237" s="11">
        <v>3.6900000000000002E-2</v>
      </c>
      <c r="P237" s="11">
        <v>3.95E-2</v>
      </c>
      <c r="Q237" s="11">
        <v>3.1300000000000001E-2</v>
      </c>
      <c r="R237" s="7"/>
    </row>
    <row r="238" spans="1:18" x14ac:dyDescent="0.25">
      <c r="A238">
        <v>199309</v>
      </c>
      <c r="B238" s="11">
        <v>-2.1499999999999998E-2</v>
      </c>
      <c r="C238" s="11">
        <v>-8.0199999999999994E-2</v>
      </c>
      <c r="D238" s="11">
        <v>1.3500000000000002E-2</v>
      </c>
      <c r="E238" s="11">
        <v>-3.3300000000000003E-2</v>
      </c>
      <c r="F238" s="11">
        <v>-6.1999999999999998E-3</v>
      </c>
      <c r="G238" s="11">
        <v>-2.6499999999999999E-2</v>
      </c>
      <c r="H238" s="11">
        <v>-3.9000000000000003E-3</v>
      </c>
      <c r="I238" s="11">
        <v>-2.2200000000000001E-2</v>
      </c>
      <c r="J238" s="11">
        <v>-4.3899999999999995E-2</v>
      </c>
      <c r="K238" s="11">
        <v>5.8999999999999999E-3</v>
      </c>
      <c r="L238" s="11">
        <v>-1.2199999999999999E-2</v>
      </c>
      <c r="M238" s="11">
        <v>8.5000000000000006E-3</v>
      </c>
      <c r="N238" s="11">
        <v>-7.1999999999999998E-3</v>
      </c>
      <c r="O238" s="11">
        <v>-6.4000000000000003E-3</v>
      </c>
      <c r="P238" s="11">
        <v>2.0999999999999999E-3</v>
      </c>
      <c r="Q238" s="11">
        <v>2.3900000000000001E-2</v>
      </c>
      <c r="R238" s="7"/>
    </row>
    <row r="239" spans="1:18" x14ac:dyDescent="0.25">
      <c r="A239">
        <v>199310</v>
      </c>
      <c r="B239" s="11">
        <v>5.9400000000000001E-2</v>
      </c>
      <c r="C239" s="11">
        <v>6.6600000000000006E-2</v>
      </c>
      <c r="D239" s="11">
        <v>-1.9400000000000001E-2</v>
      </c>
      <c r="E239" s="11">
        <v>4.5400000000000003E-2</v>
      </c>
      <c r="F239" s="11">
        <v>4.2000000000000003E-2</v>
      </c>
      <c r="G239" s="11">
        <v>2.3799999999999998E-2</v>
      </c>
      <c r="H239" s="11">
        <v>6.5599999999999992E-2</v>
      </c>
      <c r="I239" s="11">
        <v>2.8399999999999998E-2</v>
      </c>
      <c r="J239" s="11">
        <v>4.2300000000000004E-2</v>
      </c>
      <c r="K239" s="11">
        <v>6.9099999999999995E-2</v>
      </c>
      <c r="L239" s="11">
        <v>9.8999999999999991E-3</v>
      </c>
      <c r="M239" s="11">
        <v>9.7899999999999987E-2</v>
      </c>
      <c r="N239" s="11">
        <v>2.2599999999999999E-2</v>
      </c>
      <c r="O239" s="11">
        <v>-1.9599999999999999E-2</v>
      </c>
      <c r="P239" s="11">
        <v>5.2199999999999996E-2</v>
      </c>
      <c r="Q239" s="11">
        <v>-3.8199999999999998E-2</v>
      </c>
      <c r="R239" s="7"/>
    </row>
    <row r="240" spans="1:18" x14ac:dyDescent="0.25">
      <c r="A240">
        <v>199311</v>
      </c>
      <c r="B240" s="11">
        <v>2E-3</v>
      </c>
      <c r="C240" s="11">
        <v>-2.5000000000000001E-2</v>
      </c>
      <c r="D240" s="11">
        <v>-5.9800000000000006E-2</v>
      </c>
      <c r="E240" s="11">
        <v>1.0700000000000001E-2</v>
      </c>
      <c r="F240" s="11">
        <v>-5.4000000000000003E-3</v>
      </c>
      <c r="G240" s="11">
        <v>1.34E-2</v>
      </c>
      <c r="H240" s="11">
        <v>2.29E-2</v>
      </c>
      <c r="I240" s="11">
        <v>2.9700000000000001E-2</v>
      </c>
      <c r="J240" s="11">
        <v>4.0999999999999995E-3</v>
      </c>
      <c r="K240" s="11">
        <v>-8.9999999999999998E-4</v>
      </c>
      <c r="L240" s="11">
        <v>8.3999999999999995E-3</v>
      </c>
      <c r="M240" s="11">
        <v>1.54E-2</v>
      </c>
      <c r="N240" s="11">
        <v>1.2500000000000001E-2</v>
      </c>
      <c r="O240" s="11">
        <v>-5.5199999999999999E-2</v>
      </c>
      <c r="P240" s="11">
        <v>8.5000000000000006E-3</v>
      </c>
      <c r="Q240" s="11">
        <v>-3.85E-2</v>
      </c>
      <c r="R240" s="7"/>
    </row>
    <row r="241" spans="1:18" x14ac:dyDescent="0.25">
      <c r="A241">
        <v>199312</v>
      </c>
      <c r="B241" s="11">
        <v>1.5900000000000001E-2</v>
      </c>
      <c r="C241" s="11">
        <v>0.10710000000000001</v>
      </c>
      <c r="D241" s="11">
        <v>6.0000000000000001E-3</v>
      </c>
      <c r="E241" s="11">
        <v>5.1000000000000004E-3</v>
      </c>
      <c r="F241" s="11">
        <v>1.2699999999999999E-2</v>
      </c>
      <c r="G241" s="11">
        <v>2.64E-2</v>
      </c>
      <c r="H241" s="11">
        <v>1.15E-2</v>
      </c>
      <c r="I241" s="11">
        <v>1.21E-2</v>
      </c>
      <c r="J241" s="11">
        <v>6.7299999999999999E-2</v>
      </c>
      <c r="K241" s="11">
        <v>3.6200000000000003E-2</v>
      </c>
      <c r="L241" s="11">
        <v>5.1500000000000004E-2</v>
      </c>
      <c r="M241" s="11">
        <v>4.24E-2</v>
      </c>
      <c r="N241" s="11">
        <v>3.7499999999999999E-2</v>
      </c>
      <c r="O241" s="11">
        <v>1.61E-2</v>
      </c>
      <c r="P241" s="11">
        <v>-3.1699999999999999E-2</v>
      </c>
      <c r="Q241" s="11">
        <v>2.2599999999999999E-2</v>
      </c>
      <c r="R241" s="7"/>
    </row>
    <row r="242" spans="1:18" x14ac:dyDescent="0.25">
      <c r="A242">
        <v>199401</v>
      </c>
      <c r="B242" s="11">
        <v>-7.3000000000000001E-3</v>
      </c>
      <c r="C242" s="11">
        <v>9.300000000000001E-3</v>
      </c>
      <c r="D242" s="11">
        <v>4.8899999999999999E-2</v>
      </c>
      <c r="E242" s="11">
        <v>-2.76E-2</v>
      </c>
      <c r="F242" s="11">
        <v>2.1000000000000001E-2</v>
      </c>
      <c r="G242" s="11">
        <v>8.4199999999999997E-2</v>
      </c>
      <c r="H242" s="11">
        <v>8.6E-3</v>
      </c>
      <c r="I242" s="11">
        <v>2.5099999999999997E-2</v>
      </c>
      <c r="J242" s="11">
        <v>0.10390000000000001</v>
      </c>
      <c r="K242" s="11">
        <v>6.3E-3</v>
      </c>
      <c r="L242" s="11">
        <v>4.3299999999999998E-2</v>
      </c>
      <c r="M242" s="11">
        <v>8.2299999999999998E-2</v>
      </c>
      <c r="N242" s="11">
        <v>3.7900000000000003E-2</v>
      </c>
      <c r="O242" s="11">
        <v>-1.21E-2</v>
      </c>
      <c r="P242" s="11">
        <v>9.7999999999999997E-3</v>
      </c>
      <c r="Q242" s="11">
        <v>4.1500000000000002E-2</v>
      </c>
      <c r="R242" s="7"/>
    </row>
    <row r="243" spans="1:18" x14ac:dyDescent="0.25">
      <c r="A243">
        <v>199402</v>
      </c>
      <c r="B243" s="11">
        <v>-9.1999999999999998E-3</v>
      </c>
      <c r="C243" s="11">
        <v>-9.300000000000001E-3</v>
      </c>
      <c r="D243" s="11">
        <v>-2.92E-2</v>
      </c>
      <c r="E243" s="11">
        <v>1.8700000000000001E-2</v>
      </c>
      <c r="F243" s="11">
        <v>-1.3600000000000001E-2</v>
      </c>
      <c r="G243" s="11">
        <v>-9.3999999999999986E-3</v>
      </c>
      <c r="H243" s="11">
        <v>-4.9200000000000001E-2</v>
      </c>
      <c r="I243" s="11">
        <v>1.4000000000000002E-3</v>
      </c>
      <c r="J243" s="11">
        <v>-3.0699999999999998E-2</v>
      </c>
      <c r="K243" s="11">
        <v>-5.8999999999999999E-3</v>
      </c>
      <c r="L243" s="11">
        <v>9.3999999999999986E-3</v>
      </c>
      <c r="M243" s="11">
        <v>-4.6900000000000004E-2</v>
      </c>
      <c r="N243" s="11">
        <v>-1.6500000000000001E-2</v>
      </c>
      <c r="O243" s="11">
        <v>-4.9699999999999994E-2</v>
      </c>
      <c r="P243" s="11">
        <v>2.1400000000000002E-2</v>
      </c>
      <c r="Q243" s="11">
        <v>-4.0399999999999998E-2</v>
      </c>
      <c r="R243" s="7"/>
    </row>
    <row r="244" spans="1:18" x14ac:dyDescent="0.25">
      <c r="A244">
        <v>199403</v>
      </c>
      <c r="B244" s="11">
        <v>-3.8800000000000001E-2</v>
      </c>
      <c r="C244" s="11">
        <v>1.8000000000000002E-2</v>
      </c>
      <c r="D244" s="11">
        <v>-3.5699999999999996E-2</v>
      </c>
      <c r="E244" s="11">
        <v>-5.4000000000000003E-3</v>
      </c>
      <c r="F244" s="11">
        <v>-3.5200000000000002E-2</v>
      </c>
      <c r="G244" s="11">
        <v>-2.9600000000000001E-2</v>
      </c>
      <c r="H244" s="11">
        <v>-7.17E-2</v>
      </c>
      <c r="I244" s="11">
        <v>-4.7400000000000005E-2</v>
      </c>
      <c r="J244" s="11">
        <v>-5.6399999999999999E-2</v>
      </c>
      <c r="K244" s="11">
        <v>-4.4000000000000004E-2</v>
      </c>
      <c r="L244" s="11">
        <v>-3.9800000000000002E-2</v>
      </c>
      <c r="M244" s="11">
        <v>-6.5599999999999992E-2</v>
      </c>
      <c r="N244" s="11">
        <v>-5.2999999999999999E-2</v>
      </c>
      <c r="O244" s="11">
        <v>-3.9199999999999999E-2</v>
      </c>
      <c r="P244" s="11">
        <v>-5.0099999999999999E-2</v>
      </c>
      <c r="Q244" s="11">
        <v>-3.2599999999999997E-2</v>
      </c>
      <c r="R244" s="7"/>
    </row>
    <row r="245" spans="1:18" x14ac:dyDescent="0.25">
      <c r="A245">
        <v>199404</v>
      </c>
      <c r="B245" s="11">
        <v>1.23E-2</v>
      </c>
      <c r="C245" s="11">
        <v>-9.4800000000000009E-2</v>
      </c>
      <c r="D245" s="11">
        <v>4.2099999999999999E-2</v>
      </c>
      <c r="E245" s="11">
        <v>2.7000000000000001E-3</v>
      </c>
      <c r="F245" s="11">
        <v>-1.66E-2</v>
      </c>
      <c r="G245" s="11">
        <v>2.4900000000000002E-2</v>
      </c>
      <c r="H245" s="11">
        <v>4.6199999999999998E-2</v>
      </c>
      <c r="I245" s="11">
        <v>5.6000000000000008E-3</v>
      </c>
      <c r="J245" s="11">
        <v>-9.3999999999999986E-3</v>
      </c>
      <c r="K245" s="11">
        <v>2.7000000000000001E-3</v>
      </c>
      <c r="L245" s="11">
        <v>-2.3399999999999997E-2</v>
      </c>
      <c r="M245" s="11">
        <v>4.6999999999999993E-3</v>
      </c>
      <c r="N245" s="11">
        <v>-4.1999999999999997E-3</v>
      </c>
      <c r="O245" s="11">
        <v>2.1299999999999999E-2</v>
      </c>
      <c r="P245" s="11">
        <v>5.0000000000000001E-4</v>
      </c>
      <c r="Q245" s="11">
        <v>2.4900000000000002E-2</v>
      </c>
      <c r="R245" s="7"/>
    </row>
    <row r="246" spans="1:18" x14ac:dyDescent="0.25">
      <c r="A246">
        <v>199405</v>
      </c>
      <c r="B246" s="11">
        <v>-1.3100000000000001E-2</v>
      </c>
      <c r="C246" s="11">
        <v>8.6999999999999994E-3</v>
      </c>
      <c r="D246" s="11">
        <v>8.8000000000000005E-3</v>
      </c>
      <c r="E246" s="11">
        <v>-3.4099999999999998E-2</v>
      </c>
      <c r="F246" s="11">
        <v>1.9400000000000001E-2</v>
      </c>
      <c r="G246" s="11">
        <v>3.73E-2</v>
      </c>
      <c r="H246" s="11">
        <v>2.9900000000000003E-2</v>
      </c>
      <c r="I246" s="11">
        <v>1.2199999999999999E-2</v>
      </c>
      <c r="J246" s="11">
        <v>3.5000000000000003E-2</v>
      </c>
      <c r="K246" s="11">
        <v>3.04E-2</v>
      </c>
      <c r="L246" s="11">
        <v>4.1999999999999997E-3</v>
      </c>
      <c r="M246" s="11">
        <v>-2.18E-2</v>
      </c>
      <c r="N246" s="11">
        <v>-4.7999999999999996E-3</v>
      </c>
      <c r="O246" s="11">
        <v>-5.3499999999999999E-2</v>
      </c>
      <c r="P246" s="11">
        <v>-2.6800000000000001E-2</v>
      </c>
      <c r="Q246" s="11">
        <v>4.3299999999999998E-2</v>
      </c>
      <c r="R246" s="7"/>
    </row>
    <row r="247" spans="1:18" x14ac:dyDescent="0.25">
      <c r="A247">
        <v>199406</v>
      </c>
      <c r="B247" s="11">
        <v>-1.32E-2</v>
      </c>
      <c r="C247" s="11">
        <v>-2.3300000000000001E-2</v>
      </c>
      <c r="D247" s="11">
        <v>-2.7099999999999999E-2</v>
      </c>
      <c r="E247" s="11">
        <v>-3.8100000000000002E-2</v>
      </c>
      <c r="F247" s="11">
        <v>-2.3099999999999999E-2</v>
      </c>
      <c r="G247" s="11">
        <v>-2.8399999999999998E-2</v>
      </c>
      <c r="H247" s="11">
        <v>-2.98E-2</v>
      </c>
      <c r="I247" s="11">
        <v>-3.0800000000000001E-2</v>
      </c>
      <c r="J247" s="11">
        <v>8.6E-3</v>
      </c>
      <c r="K247" s="11">
        <v>-5.3E-3</v>
      </c>
      <c r="L247" s="11">
        <v>-4.5400000000000003E-2</v>
      </c>
      <c r="M247" s="11">
        <v>-3.0600000000000002E-2</v>
      </c>
      <c r="N247" s="11">
        <v>-1.6500000000000001E-2</v>
      </c>
      <c r="O247" s="11">
        <v>-3.1200000000000002E-2</v>
      </c>
      <c r="P247" s="11">
        <v>-2.07E-2</v>
      </c>
      <c r="Q247" s="11">
        <v>-2.5600000000000001E-2</v>
      </c>
      <c r="R247" s="7"/>
    </row>
    <row r="248" spans="1:18" x14ac:dyDescent="0.25">
      <c r="A248">
        <v>199407</v>
      </c>
      <c r="B248" s="11">
        <v>3.4000000000000002E-2</v>
      </c>
      <c r="C248" s="11">
        <v>8.199999999999999E-3</v>
      </c>
      <c r="D248" s="11">
        <v>3.1300000000000001E-2</v>
      </c>
      <c r="E248" s="11">
        <v>1.44E-2</v>
      </c>
      <c r="F248" s="11">
        <v>2.3799999999999998E-2</v>
      </c>
      <c r="G248" s="11">
        <v>3.9199999999999999E-2</v>
      </c>
      <c r="H248" s="11">
        <v>1.38E-2</v>
      </c>
      <c r="I248" s="11">
        <v>2.75E-2</v>
      </c>
      <c r="J248" s="11">
        <v>6.5599999999999992E-2</v>
      </c>
      <c r="K248" s="11">
        <v>-7.3000000000000001E-3</v>
      </c>
      <c r="L248" s="11">
        <v>4.7E-2</v>
      </c>
      <c r="M248" s="11">
        <v>3.7100000000000001E-2</v>
      </c>
      <c r="N248" s="11">
        <v>9.7000000000000003E-3</v>
      </c>
      <c r="O248" s="11">
        <v>5.16E-2</v>
      </c>
      <c r="P248" s="11">
        <v>9.1000000000000004E-3</v>
      </c>
      <c r="Q248" s="11">
        <v>2.8300000000000002E-2</v>
      </c>
      <c r="R248" s="7"/>
    </row>
    <row r="249" spans="1:18" x14ac:dyDescent="0.25">
      <c r="A249">
        <v>199408</v>
      </c>
      <c r="B249" s="11">
        <v>6.5500000000000003E-2</v>
      </c>
      <c r="C249" s="11">
        <v>4.3400000000000001E-2</v>
      </c>
      <c r="D249" s="11">
        <v>-2.0999999999999999E-3</v>
      </c>
      <c r="E249" s="11">
        <v>5.1900000000000002E-2</v>
      </c>
      <c r="F249" s="11">
        <v>4.58E-2</v>
      </c>
      <c r="G249" s="11">
        <v>6.2100000000000002E-2</v>
      </c>
      <c r="H249" s="11">
        <v>0.107</v>
      </c>
      <c r="I249" s="11">
        <v>5.8400000000000001E-2</v>
      </c>
      <c r="J249" s="11">
        <v>5.2900000000000003E-2</v>
      </c>
      <c r="K249" s="11">
        <v>3.3799999999999997E-2</v>
      </c>
      <c r="L249" s="11">
        <v>6.59E-2</v>
      </c>
      <c r="M249" s="11">
        <v>-1.23E-2</v>
      </c>
      <c r="N249" s="11">
        <v>3.2500000000000001E-2</v>
      </c>
      <c r="O249" s="11">
        <v>6.6E-3</v>
      </c>
      <c r="P249" s="11">
        <v>4.1100000000000005E-2</v>
      </c>
      <c r="Q249" s="11">
        <v>3.5299999999999998E-2</v>
      </c>
      <c r="R249" s="7"/>
    </row>
    <row r="250" spans="1:18" x14ac:dyDescent="0.25">
      <c r="A250">
        <v>199409</v>
      </c>
      <c r="B250" s="11">
        <v>9.0000000000000011E-3</v>
      </c>
      <c r="C250" s="11">
        <v>5.6299999999999996E-2</v>
      </c>
      <c r="D250" s="11">
        <v>-2.06E-2</v>
      </c>
      <c r="E250" s="11">
        <v>-3.49E-2</v>
      </c>
      <c r="F250" s="11">
        <v>-1.6399999999999998E-2</v>
      </c>
      <c r="G250" s="11">
        <v>-7.8000000000000005E-3</v>
      </c>
      <c r="H250" s="11">
        <v>6.3E-3</v>
      </c>
      <c r="I250" s="11">
        <v>-3.1899999999999998E-2</v>
      </c>
      <c r="J250" s="11">
        <v>6.3E-3</v>
      </c>
      <c r="K250" s="11">
        <v>-2.5699999999999997E-2</v>
      </c>
      <c r="L250" s="11">
        <v>-1.6E-2</v>
      </c>
      <c r="M250" s="11">
        <v>-5.3200000000000004E-2</v>
      </c>
      <c r="N250" s="11">
        <v>-6.3799999999999996E-2</v>
      </c>
      <c r="O250" s="11">
        <v>-2.7699999999999999E-2</v>
      </c>
      <c r="P250" s="11">
        <v>-2.6099999999999998E-2</v>
      </c>
      <c r="Q250" s="11">
        <v>-4.7699999999999992E-2</v>
      </c>
      <c r="R250" s="7"/>
    </row>
    <row r="251" spans="1:18" x14ac:dyDescent="0.25">
      <c r="A251">
        <v>199410</v>
      </c>
      <c r="B251" s="11">
        <v>2.5600000000000001E-2</v>
      </c>
      <c r="C251" s="11">
        <v>-8.48E-2</v>
      </c>
      <c r="D251" s="11">
        <v>7.3700000000000002E-2</v>
      </c>
      <c r="E251" s="11">
        <v>1.47E-2</v>
      </c>
      <c r="F251" s="11">
        <v>-3.0000000000000001E-3</v>
      </c>
      <c r="G251" s="11">
        <v>-1E-4</v>
      </c>
      <c r="H251" s="11">
        <v>2.4300000000000002E-2</v>
      </c>
      <c r="I251" s="11">
        <v>8.199999999999999E-3</v>
      </c>
      <c r="J251" s="11">
        <v>-3.7200000000000004E-2</v>
      </c>
      <c r="K251" s="11">
        <v>1.61E-2</v>
      </c>
      <c r="L251" s="11">
        <v>4.5499999999999999E-2</v>
      </c>
      <c r="M251" s="11">
        <v>-1.66E-2</v>
      </c>
      <c r="N251" s="11">
        <v>2.18E-2</v>
      </c>
      <c r="O251" s="11">
        <v>1.5700000000000002E-2</v>
      </c>
      <c r="P251" s="11">
        <v>1.2500000000000001E-2</v>
      </c>
      <c r="Q251" s="11">
        <v>3.3E-3</v>
      </c>
      <c r="R251" s="7"/>
    </row>
    <row r="252" spans="1:18" x14ac:dyDescent="0.25">
      <c r="A252">
        <v>199411</v>
      </c>
      <c r="B252" s="11">
        <v>-9.4999999999999998E-3</v>
      </c>
      <c r="C252" s="11">
        <v>-9.4299999999999995E-2</v>
      </c>
      <c r="D252" s="11">
        <v>-5.0999999999999997E-2</v>
      </c>
      <c r="E252" s="11">
        <v>-3.6699999999999997E-2</v>
      </c>
      <c r="F252" s="11">
        <v>-4.7400000000000005E-2</v>
      </c>
      <c r="G252" s="11">
        <v>-7.690000000000001E-2</v>
      </c>
      <c r="H252" s="11">
        <v>1.0200000000000001E-2</v>
      </c>
      <c r="I252" s="11">
        <v>-3.9900000000000005E-2</v>
      </c>
      <c r="J252" s="11">
        <v>-8.4700000000000011E-2</v>
      </c>
      <c r="K252" s="11">
        <v>-3.5799999999999998E-2</v>
      </c>
      <c r="L252" s="11">
        <v>-3.6400000000000002E-2</v>
      </c>
      <c r="M252" s="11">
        <v>-4.7199999999999999E-2</v>
      </c>
      <c r="N252" s="11">
        <v>-3.8300000000000001E-2</v>
      </c>
      <c r="O252" s="11">
        <v>2.7000000000000001E-3</v>
      </c>
      <c r="P252" s="11">
        <v>-3.3000000000000002E-2</v>
      </c>
      <c r="Q252" s="11">
        <v>-5.3699999999999998E-2</v>
      </c>
      <c r="R252" s="7"/>
    </row>
    <row r="253" spans="1:18" x14ac:dyDescent="0.25">
      <c r="A253">
        <v>199412</v>
      </c>
      <c r="B253" s="11">
        <v>1.41E-2</v>
      </c>
      <c r="C253" s="11">
        <v>2.5000000000000001E-2</v>
      </c>
      <c r="D253" s="11">
        <v>-6.9999999999999993E-3</v>
      </c>
      <c r="E253" s="11">
        <v>9.8999999999999991E-3</v>
      </c>
      <c r="F253" s="11">
        <v>9.0000000000000011E-3</v>
      </c>
      <c r="G253" s="11">
        <v>3.5799999999999998E-2</v>
      </c>
      <c r="H253" s="11">
        <v>2.8999999999999998E-3</v>
      </c>
      <c r="I253" s="11">
        <v>6.8000000000000005E-3</v>
      </c>
      <c r="J253" s="11">
        <v>4.41E-2</v>
      </c>
      <c r="K253" s="11">
        <v>1.1599999999999999E-2</v>
      </c>
      <c r="L253" s="11">
        <v>3.7100000000000001E-2</v>
      </c>
      <c r="M253" s="11">
        <v>4.4800000000000006E-2</v>
      </c>
      <c r="N253" s="11">
        <v>2.1499999999999998E-2</v>
      </c>
      <c r="O253" s="11">
        <v>3.4999999999999996E-3</v>
      </c>
      <c r="P253" s="11">
        <v>-4.1100000000000005E-2</v>
      </c>
      <c r="Q253" s="11">
        <v>1.3500000000000002E-2</v>
      </c>
      <c r="R253" s="7"/>
    </row>
    <row r="254" spans="1:18" x14ac:dyDescent="0.25">
      <c r="A254">
        <v>199501</v>
      </c>
      <c r="B254" s="11">
        <v>2.4900000000000002E-2</v>
      </c>
      <c r="C254" s="11">
        <v>-6.1799999999999994E-2</v>
      </c>
      <c r="D254" s="11">
        <v>2.3999999999999998E-3</v>
      </c>
      <c r="E254" s="11">
        <v>-2.9900000000000003E-2</v>
      </c>
      <c r="F254" s="11">
        <v>1.23E-2</v>
      </c>
      <c r="G254" s="11">
        <v>-2.5600000000000001E-2</v>
      </c>
      <c r="H254" s="11">
        <v>5.8700000000000002E-2</v>
      </c>
      <c r="I254" s="11">
        <v>1.2699999999999999E-2</v>
      </c>
      <c r="J254" s="11">
        <v>-6.0499999999999998E-2</v>
      </c>
      <c r="K254" s="11">
        <v>2.5099999999999997E-2</v>
      </c>
      <c r="L254" s="11">
        <v>-2E-3</v>
      </c>
      <c r="M254" s="11">
        <v>-5.79E-2</v>
      </c>
      <c r="N254" s="11">
        <v>0.02</v>
      </c>
      <c r="O254" s="11">
        <v>6.2100000000000002E-2</v>
      </c>
      <c r="P254" s="11">
        <v>1.5600000000000001E-2</v>
      </c>
      <c r="Q254" s="11">
        <v>5.6500000000000002E-2</v>
      </c>
      <c r="R254" s="7"/>
    </row>
    <row r="255" spans="1:18" x14ac:dyDescent="0.25">
      <c r="A255">
        <v>199502</v>
      </c>
      <c r="B255" s="11">
        <v>2.69E-2</v>
      </c>
      <c r="C255" s="11">
        <v>4.3099999999999999E-2</v>
      </c>
      <c r="D255" s="11">
        <v>4.7300000000000002E-2</v>
      </c>
      <c r="E255" s="11">
        <v>2.5099999999999997E-2</v>
      </c>
      <c r="F255" s="11">
        <v>5.0499999999999996E-2</v>
      </c>
      <c r="G255" s="11">
        <v>6.0499999999999998E-2</v>
      </c>
      <c r="H255" s="11">
        <v>1.7500000000000002E-2</v>
      </c>
      <c r="I255" s="11">
        <v>2.7999999999999997E-2</v>
      </c>
      <c r="J255" s="11">
        <v>3.44E-2</v>
      </c>
      <c r="K255" s="11">
        <v>4.2500000000000003E-2</v>
      </c>
      <c r="L255" s="11">
        <v>6.8600000000000008E-2</v>
      </c>
      <c r="M255" s="11">
        <v>4.6300000000000001E-2</v>
      </c>
      <c r="N255" s="11">
        <v>6.8699999999999997E-2</v>
      </c>
      <c r="O255" s="11">
        <v>8.199999999999999E-3</v>
      </c>
      <c r="P255" s="11">
        <v>2.8500000000000001E-2</v>
      </c>
      <c r="Q255" s="11">
        <v>4.9100000000000005E-2</v>
      </c>
      <c r="R255" s="7"/>
    </row>
    <row r="256" spans="1:18" x14ac:dyDescent="0.25">
      <c r="A256">
        <v>199503</v>
      </c>
      <c r="B256" s="11">
        <v>3.1099999999999999E-2</v>
      </c>
      <c r="C256" s="11">
        <v>0.1075</v>
      </c>
      <c r="D256" s="11">
        <v>5.1299999999999998E-2</v>
      </c>
      <c r="E256" s="11">
        <v>1E-4</v>
      </c>
      <c r="F256" s="11">
        <v>3.7200000000000004E-2</v>
      </c>
      <c r="G256" s="11">
        <v>5.8799999999999998E-2</v>
      </c>
      <c r="H256" s="11">
        <v>1.9299999999999998E-2</v>
      </c>
      <c r="I256" s="11">
        <v>3.4000000000000002E-3</v>
      </c>
      <c r="J256" s="11">
        <v>2.2400000000000003E-2</v>
      </c>
      <c r="K256" s="11">
        <v>4.4699999999999997E-2</v>
      </c>
      <c r="L256" s="11">
        <v>4.1700000000000001E-2</v>
      </c>
      <c r="M256" s="11">
        <v>1.2699999999999999E-2</v>
      </c>
      <c r="N256" s="11">
        <v>4.5700000000000005E-2</v>
      </c>
      <c r="O256" s="11">
        <v>-1.7500000000000002E-2</v>
      </c>
      <c r="P256" s="11">
        <v>4.3299999999999998E-2</v>
      </c>
      <c r="Q256" s="11">
        <v>1.18E-2</v>
      </c>
      <c r="R256" s="7"/>
    </row>
    <row r="257" spans="1:18" x14ac:dyDescent="0.25">
      <c r="A257">
        <v>199504</v>
      </c>
      <c r="B257" s="11">
        <v>3.6499999999999998E-2</v>
      </c>
      <c r="C257" s="11">
        <v>-1.4199999999999999E-2</v>
      </c>
      <c r="D257" s="11">
        <v>2.29E-2</v>
      </c>
      <c r="E257" s="11">
        <v>-7.1999999999999998E-3</v>
      </c>
      <c r="F257" s="11">
        <v>1.8100000000000002E-2</v>
      </c>
      <c r="G257" s="11">
        <v>3.1600000000000003E-2</v>
      </c>
      <c r="H257" s="11">
        <v>3.4700000000000002E-2</v>
      </c>
      <c r="I257" s="11">
        <v>-1.4000000000000002E-3</v>
      </c>
      <c r="J257" s="11">
        <v>1.5E-3</v>
      </c>
      <c r="K257" s="11">
        <v>1.1599999999999999E-2</v>
      </c>
      <c r="L257" s="11">
        <v>7.9600000000000004E-2</v>
      </c>
      <c r="M257" s="11">
        <v>1.7600000000000001E-2</v>
      </c>
      <c r="N257" s="11">
        <v>3.5200000000000002E-2</v>
      </c>
      <c r="O257" s="11">
        <v>2.3799999999999998E-2</v>
      </c>
      <c r="P257" s="11">
        <v>-2.2499999999999999E-2</v>
      </c>
      <c r="Q257" s="11">
        <v>1.7899999999999999E-2</v>
      </c>
      <c r="R257" s="7"/>
    </row>
    <row r="258" spans="1:18" x14ac:dyDescent="0.25">
      <c r="A258">
        <v>199505</v>
      </c>
      <c r="B258" s="11">
        <v>5.0799999999999998E-2</v>
      </c>
      <c r="C258" s="11">
        <v>-9.4999999999999998E-3</v>
      </c>
      <c r="D258" s="11">
        <v>4.1700000000000001E-2</v>
      </c>
      <c r="E258" s="11">
        <v>1.54E-2</v>
      </c>
      <c r="F258" s="11">
        <v>2.53E-2</v>
      </c>
      <c r="G258" s="11">
        <v>2.9500000000000002E-2</v>
      </c>
      <c r="H258" s="11">
        <v>3.0899999999999997E-2</v>
      </c>
      <c r="I258" s="11">
        <v>1.66E-2</v>
      </c>
      <c r="J258" s="11">
        <v>1.67E-2</v>
      </c>
      <c r="K258" s="11">
        <v>4.9100000000000005E-2</v>
      </c>
      <c r="L258" s="11">
        <v>3.5299999999999998E-2</v>
      </c>
      <c r="M258" s="11">
        <v>4.99E-2</v>
      </c>
      <c r="N258" s="11">
        <v>2.1700000000000001E-2</v>
      </c>
      <c r="O258" s="11">
        <v>6.0199999999999997E-2</v>
      </c>
      <c r="P258" s="11">
        <v>3.6000000000000004E-2</v>
      </c>
      <c r="Q258" s="11">
        <v>6.2199999999999998E-2</v>
      </c>
      <c r="R258" s="7"/>
    </row>
    <row r="259" spans="1:18" x14ac:dyDescent="0.25">
      <c r="A259">
        <v>199506</v>
      </c>
      <c r="B259" s="11">
        <v>1.7899999999999999E-2</v>
      </c>
      <c r="C259" s="11">
        <v>9.300000000000001E-3</v>
      </c>
      <c r="D259" s="11">
        <v>-3.0899999999999997E-2</v>
      </c>
      <c r="E259" s="11">
        <v>2.5899999999999999E-2</v>
      </c>
      <c r="F259" s="11">
        <v>8.0000000000000002E-3</v>
      </c>
      <c r="G259" s="11">
        <v>1.4800000000000001E-2</v>
      </c>
      <c r="H259" s="11">
        <v>3.0200000000000001E-2</v>
      </c>
      <c r="I259" s="11">
        <v>3.1600000000000003E-2</v>
      </c>
      <c r="J259" s="11">
        <v>6.6299999999999998E-2</v>
      </c>
      <c r="K259" s="11">
        <v>4.8999999999999998E-3</v>
      </c>
      <c r="L259" s="11">
        <v>6.2400000000000004E-2</v>
      </c>
      <c r="M259" s="11">
        <v>1.1599999999999999E-2</v>
      </c>
      <c r="N259" s="11">
        <v>4.2300000000000004E-2</v>
      </c>
      <c r="O259" s="11">
        <v>-4.5000000000000005E-3</v>
      </c>
      <c r="P259" s="11">
        <v>5.2499999999999998E-2</v>
      </c>
      <c r="Q259" s="11">
        <v>1.77E-2</v>
      </c>
      <c r="R259" s="7"/>
    </row>
    <row r="260" spans="1:18" x14ac:dyDescent="0.25">
      <c r="A260">
        <v>199507</v>
      </c>
      <c r="B260" s="11">
        <v>5.5000000000000005E-3</v>
      </c>
      <c r="C260" s="11">
        <v>5.5599999999999997E-2</v>
      </c>
      <c r="D260" s="11">
        <v>2.2000000000000002E-2</v>
      </c>
      <c r="E260" s="11">
        <v>6.2400000000000004E-2</v>
      </c>
      <c r="F260" s="11">
        <v>2.7999999999999997E-2</v>
      </c>
      <c r="G260" s="11">
        <v>2.64E-2</v>
      </c>
      <c r="H260" s="11">
        <v>2.5699999999999997E-2</v>
      </c>
      <c r="I260" s="11">
        <v>4.4600000000000001E-2</v>
      </c>
      <c r="J260" s="11">
        <v>6.4699999999999994E-2</v>
      </c>
      <c r="K260" s="11">
        <v>3.5400000000000001E-2</v>
      </c>
      <c r="L260" s="11">
        <v>7.4900000000000008E-2</v>
      </c>
      <c r="M260" s="11">
        <v>2.2000000000000002E-2</v>
      </c>
      <c r="N260" s="11">
        <v>7.6600000000000001E-2</v>
      </c>
      <c r="O260" s="11">
        <v>-3.7000000000000002E-3</v>
      </c>
      <c r="P260" s="11">
        <v>3.1200000000000002E-2</v>
      </c>
      <c r="Q260" s="11">
        <v>4.1900000000000007E-2</v>
      </c>
      <c r="R260" s="7"/>
    </row>
    <row r="261" spans="1:18" x14ac:dyDescent="0.25">
      <c r="A261">
        <v>199508</v>
      </c>
      <c r="B261" s="11">
        <v>1.1999999999999999E-3</v>
      </c>
      <c r="C261" s="11">
        <v>1.04E-2</v>
      </c>
      <c r="D261" s="11">
        <v>-1.6299999999999999E-2</v>
      </c>
      <c r="E261" s="11">
        <v>1.6000000000000001E-3</v>
      </c>
      <c r="F261" s="11">
        <v>9.1999999999999998E-3</v>
      </c>
      <c r="G261" s="11">
        <v>-7.000000000000001E-4</v>
      </c>
      <c r="H261" s="11">
        <v>2E-3</v>
      </c>
      <c r="I261" s="11">
        <v>-1.6399999999999998E-2</v>
      </c>
      <c r="J261" s="11">
        <v>-5.9999999999999995E-4</v>
      </c>
      <c r="K261" s="11">
        <v>-1.24E-2</v>
      </c>
      <c r="L261" s="11">
        <v>-1.7000000000000001E-3</v>
      </c>
      <c r="M261" s="11">
        <v>8.3000000000000001E-3</v>
      </c>
      <c r="N261" s="11">
        <v>-2.7000000000000001E-3</v>
      </c>
      <c r="O261" s="11">
        <v>9.8999999999999991E-3</v>
      </c>
      <c r="P261" s="11">
        <v>-3.1E-2</v>
      </c>
      <c r="Q261" s="11">
        <v>5.2000000000000005E-2</v>
      </c>
      <c r="R261" s="7"/>
    </row>
    <row r="262" spans="1:18" x14ac:dyDescent="0.25">
      <c r="A262">
        <v>199509</v>
      </c>
      <c r="B262" s="11">
        <v>8.1500000000000003E-2</v>
      </c>
      <c r="C262" s="11">
        <v>2.8999999999999998E-3</v>
      </c>
      <c r="D262" s="11">
        <v>1.24E-2</v>
      </c>
      <c r="E262" s="11">
        <v>1.7399999999999999E-2</v>
      </c>
      <c r="F262" s="11">
        <v>1E-3</v>
      </c>
      <c r="G262" s="11">
        <v>2.53E-2</v>
      </c>
      <c r="H262" s="11">
        <v>7.8799999999999995E-2</v>
      </c>
      <c r="I262" s="11">
        <v>1.9599999999999999E-2</v>
      </c>
      <c r="J262" s="11">
        <v>-4.1100000000000005E-2</v>
      </c>
      <c r="K262" s="11">
        <v>-4.07E-2</v>
      </c>
      <c r="L262" s="11">
        <v>1.3000000000000001E-2</v>
      </c>
      <c r="M262" s="11">
        <v>-3.9000000000000003E-3</v>
      </c>
      <c r="N262" s="11">
        <v>3.7900000000000003E-2</v>
      </c>
      <c r="O262" s="11">
        <v>6.2699999999999992E-2</v>
      </c>
      <c r="P262" s="11">
        <v>3.9100000000000003E-2</v>
      </c>
      <c r="Q262" s="11">
        <v>5.7599999999999998E-2</v>
      </c>
      <c r="R262" s="7"/>
    </row>
    <row r="263" spans="1:18" x14ac:dyDescent="0.25">
      <c r="A263">
        <v>199510</v>
      </c>
      <c r="B263" s="11">
        <v>1.8000000000000002E-2</v>
      </c>
      <c r="C263" s="11">
        <v>-8.6099999999999996E-2</v>
      </c>
      <c r="D263" s="11">
        <v>-1.9E-3</v>
      </c>
      <c r="E263" s="11">
        <v>-5.2699999999999997E-2</v>
      </c>
      <c r="F263" s="11">
        <v>-1.9599999999999999E-2</v>
      </c>
      <c r="G263" s="11">
        <v>-5.5899999999999998E-2</v>
      </c>
      <c r="H263" s="11">
        <v>3.1200000000000002E-2</v>
      </c>
      <c r="I263" s="11">
        <v>-2.3599999999999999E-2</v>
      </c>
      <c r="J263" s="11">
        <v>-5.9400000000000001E-2</v>
      </c>
      <c r="K263" s="11">
        <v>-6.7199999999999996E-2</v>
      </c>
      <c r="L263" s="11">
        <v>9.5999999999999992E-3</v>
      </c>
      <c r="M263" s="11">
        <v>-5.2699999999999997E-2</v>
      </c>
      <c r="N263" s="11">
        <v>-2.1499999999999998E-2</v>
      </c>
      <c r="O263" s="11">
        <v>1.4800000000000001E-2</v>
      </c>
      <c r="P263" s="11">
        <v>-6.7000000000000004E-2</v>
      </c>
      <c r="Q263" s="11">
        <v>-1.9299999999999998E-2</v>
      </c>
      <c r="R263" s="7"/>
    </row>
    <row r="264" spans="1:18" x14ac:dyDescent="0.25">
      <c r="A264">
        <v>199511</v>
      </c>
      <c r="B264" s="11">
        <v>4.3099999999999999E-2</v>
      </c>
      <c r="C264" s="11">
        <v>8.1000000000000003E-2</v>
      </c>
      <c r="D264" s="11">
        <v>4.8799999999999996E-2</v>
      </c>
      <c r="E264" s="11">
        <v>2.3900000000000001E-2</v>
      </c>
      <c r="F264" s="11">
        <v>5.5500000000000001E-2</v>
      </c>
      <c r="G264" s="11">
        <v>6.3700000000000007E-2</v>
      </c>
      <c r="H264" s="11">
        <v>5.3800000000000001E-2</v>
      </c>
      <c r="I264" s="11">
        <v>7.2700000000000001E-2</v>
      </c>
      <c r="J264" s="11">
        <v>8.1099999999999992E-2</v>
      </c>
      <c r="K264" s="11">
        <v>7.2900000000000006E-2</v>
      </c>
      <c r="L264" s="11">
        <v>1E-3</v>
      </c>
      <c r="M264" s="11">
        <v>5.4100000000000002E-2</v>
      </c>
      <c r="N264" s="11">
        <v>7.4900000000000008E-2</v>
      </c>
      <c r="O264" s="11">
        <v>1.5800000000000002E-2</v>
      </c>
      <c r="P264" s="11">
        <v>5.91E-2</v>
      </c>
      <c r="Q264" s="11">
        <v>6.7599999999999993E-2</v>
      </c>
      <c r="R264" s="7"/>
    </row>
    <row r="265" spans="1:18" x14ac:dyDescent="0.25">
      <c r="A265">
        <v>199512</v>
      </c>
      <c r="B265" s="11">
        <v>1.52E-2</v>
      </c>
      <c r="C265" s="11">
        <v>2.5699999999999997E-2</v>
      </c>
      <c r="D265" s="11">
        <v>5.7200000000000001E-2</v>
      </c>
      <c r="E265" s="11">
        <v>2.29E-2</v>
      </c>
      <c r="F265" s="11">
        <v>-1.3100000000000001E-2</v>
      </c>
      <c r="G265" s="11">
        <v>2.0799999999999999E-2</v>
      </c>
      <c r="H265" s="11">
        <v>4.0599999999999997E-2</v>
      </c>
      <c r="I265" s="11">
        <v>1.9799999999999998E-2</v>
      </c>
      <c r="J265" s="11">
        <v>-4.0999999999999995E-3</v>
      </c>
      <c r="K265" s="11">
        <v>-5.7999999999999996E-3</v>
      </c>
      <c r="L265" s="11">
        <v>-2.07E-2</v>
      </c>
      <c r="M265" s="11">
        <v>4.3700000000000003E-2</v>
      </c>
      <c r="N265" s="11">
        <v>1.09E-2</v>
      </c>
      <c r="O265" s="11">
        <v>5.0900000000000001E-2</v>
      </c>
      <c r="P265" s="11">
        <v>-1.9900000000000001E-2</v>
      </c>
      <c r="Q265" s="11">
        <v>1.2500000000000001E-2</v>
      </c>
      <c r="R265" s="7"/>
    </row>
    <row r="266" spans="1:18" x14ac:dyDescent="0.25">
      <c r="A266">
        <v>199601</v>
      </c>
      <c r="B266" s="11">
        <v>3.1200000000000002E-2</v>
      </c>
      <c r="C266" s="11">
        <v>0.1406</v>
      </c>
      <c r="D266" s="11">
        <v>-4.5999999999999999E-3</v>
      </c>
      <c r="E266" s="11">
        <v>-0.03</v>
      </c>
      <c r="F266" s="11">
        <v>3.1400000000000004E-2</v>
      </c>
      <c r="G266" s="11">
        <v>5.5500000000000001E-2</v>
      </c>
      <c r="H266" s="11">
        <v>5.4000000000000006E-2</v>
      </c>
      <c r="I266" s="11">
        <v>1.4199999999999999E-2</v>
      </c>
      <c r="J266" s="11">
        <v>3.9E-2</v>
      </c>
      <c r="K266" s="11">
        <v>1.2199999999999999E-2</v>
      </c>
      <c r="L266" s="11">
        <v>3.4300000000000004E-2</v>
      </c>
      <c r="M266" s="11">
        <v>3.1099999999999999E-2</v>
      </c>
      <c r="N266" s="11">
        <v>7.8000000000000005E-3</v>
      </c>
      <c r="O266" s="11">
        <v>1.8600000000000002E-2</v>
      </c>
      <c r="P266" s="11">
        <v>2.0999999999999999E-3</v>
      </c>
      <c r="Q266" s="11">
        <v>3.9E-2</v>
      </c>
      <c r="R266" s="7"/>
    </row>
    <row r="267" spans="1:18" x14ac:dyDescent="0.25">
      <c r="A267">
        <v>199602</v>
      </c>
      <c r="B267" s="11">
        <v>3.2899999999999999E-2</v>
      </c>
      <c r="C267" s="11">
        <v>2.2099999999999998E-2</v>
      </c>
      <c r="D267" s="11">
        <v>1.0500000000000001E-2</v>
      </c>
      <c r="E267" s="11">
        <v>2.2599999999999999E-2</v>
      </c>
      <c r="F267" s="11">
        <v>1.03E-2</v>
      </c>
      <c r="G267" s="11">
        <v>3.15E-2</v>
      </c>
      <c r="H267" s="11">
        <v>-1.1299999999999999E-2</v>
      </c>
      <c r="I267" s="11">
        <v>-1.9299999999999998E-2</v>
      </c>
      <c r="J267" s="11">
        <v>-7.0999999999999995E-3</v>
      </c>
      <c r="K267" s="11">
        <v>5.9500000000000004E-2</v>
      </c>
      <c r="L267" s="11">
        <v>4.7899999999999998E-2</v>
      </c>
      <c r="M267" s="11">
        <v>1.8100000000000002E-2</v>
      </c>
      <c r="N267" s="11">
        <v>3.3300000000000003E-2</v>
      </c>
      <c r="O267" s="11">
        <v>-2.6499999999999999E-2</v>
      </c>
      <c r="P267" s="11">
        <v>5.8600000000000006E-2</v>
      </c>
      <c r="Q267" s="11">
        <v>2.1299999999999999E-2</v>
      </c>
      <c r="R267" s="7"/>
    </row>
    <row r="268" spans="1:18" x14ac:dyDescent="0.25">
      <c r="A268">
        <v>199603</v>
      </c>
      <c r="B268" s="11">
        <v>-1.4800000000000001E-2</v>
      </c>
      <c r="C268" s="11">
        <v>4.0000000000000002E-4</v>
      </c>
      <c r="D268" s="11">
        <v>4.9299999999999997E-2</v>
      </c>
      <c r="E268" s="11">
        <v>7.9600000000000004E-2</v>
      </c>
      <c r="F268" s="11">
        <v>9.1000000000000004E-3</v>
      </c>
      <c r="G268" s="11">
        <v>5.6600000000000004E-2</v>
      </c>
      <c r="H268" s="11">
        <v>3.2000000000000002E-3</v>
      </c>
      <c r="I268" s="11">
        <v>4.1500000000000002E-2</v>
      </c>
      <c r="J268" s="11">
        <v>5.4299999999999994E-2</v>
      </c>
      <c r="K268" s="11">
        <v>1.55E-2</v>
      </c>
      <c r="L268" s="11">
        <v>-2.2799999999999997E-2</v>
      </c>
      <c r="M268" s="11">
        <v>6.6400000000000001E-2</v>
      </c>
      <c r="N268" s="11">
        <v>3.44E-2</v>
      </c>
      <c r="O268" s="11">
        <v>-5.1000000000000004E-3</v>
      </c>
      <c r="P268" s="11">
        <v>6.4100000000000004E-2</v>
      </c>
      <c r="Q268" s="11">
        <v>0.01</v>
      </c>
      <c r="R268" s="7"/>
    </row>
    <row r="269" spans="1:18" x14ac:dyDescent="0.25">
      <c r="A269">
        <v>199604</v>
      </c>
      <c r="B269" s="11">
        <v>-4.5000000000000005E-3</v>
      </c>
      <c r="C269" s="11">
        <v>8.8999999999999999E-3</v>
      </c>
      <c r="D269" s="11">
        <v>3.6699999999999997E-2</v>
      </c>
      <c r="E269" s="11">
        <v>4.6600000000000003E-2</v>
      </c>
      <c r="F269" s="11">
        <v>4.5100000000000001E-2</v>
      </c>
      <c r="G269" s="11">
        <v>-1.1000000000000001E-2</v>
      </c>
      <c r="H269" s="11">
        <v>-7.8000000000000005E-3</v>
      </c>
      <c r="I269" s="11">
        <v>2.07E-2</v>
      </c>
      <c r="J269" s="11">
        <v>1.9799999999999998E-2</v>
      </c>
      <c r="K269" s="11">
        <v>5.1299999999999998E-2</v>
      </c>
      <c r="L269" s="11">
        <v>6.7199999999999996E-2</v>
      </c>
      <c r="M269" s="11">
        <v>3.2500000000000001E-2</v>
      </c>
      <c r="N269" s="11">
        <v>1.8500000000000003E-2</v>
      </c>
      <c r="O269" s="11">
        <v>-2.6600000000000002E-2</v>
      </c>
      <c r="P269" s="11">
        <v>4.4400000000000002E-2</v>
      </c>
      <c r="Q269" s="11">
        <v>-1.06E-2</v>
      </c>
      <c r="R269" s="7"/>
    </row>
    <row r="270" spans="1:18" x14ac:dyDescent="0.25">
      <c r="A270">
        <v>199605</v>
      </c>
      <c r="B270" s="11">
        <v>7.1399999999999991E-2</v>
      </c>
      <c r="C270" s="11">
        <v>4.2000000000000003E-2</v>
      </c>
      <c r="D270" s="11">
        <v>4.1999999999999997E-3</v>
      </c>
      <c r="E270" s="11">
        <v>6.8600000000000008E-2</v>
      </c>
      <c r="F270" s="11">
        <v>3.2300000000000002E-2</v>
      </c>
      <c r="G270" s="11">
        <v>-4.4000000000000003E-3</v>
      </c>
      <c r="H270" s="11">
        <v>4.5999999999999999E-2</v>
      </c>
      <c r="I270" s="11">
        <v>3.3599999999999998E-2</v>
      </c>
      <c r="J270" s="11">
        <v>-1.1999999999999999E-3</v>
      </c>
      <c r="K270" s="11">
        <v>1.34E-2</v>
      </c>
      <c r="L270" s="11">
        <v>3.5200000000000002E-2</v>
      </c>
      <c r="M270" s="11">
        <v>1.6299999999999999E-2</v>
      </c>
      <c r="N270" s="11">
        <v>8.8000000000000005E-3</v>
      </c>
      <c r="O270" s="11">
        <v>1.32E-2</v>
      </c>
      <c r="P270" s="11">
        <v>4.1500000000000002E-2</v>
      </c>
      <c r="Q270" s="11">
        <v>1.44E-2</v>
      </c>
      <c r="R270" s="7"/>
    </row>
    <row r="271" spans="1:18" x14ac:dyDescent="0.25">
      <c r="A271">
        <v>199606</v>
      </c>
      <c r="B271" s="11">
        <v>3.9100000000000003E-2</v>
      </c>
      <c r="C271" s="11">
        <v>-0.1047</v>
      </c>
      <c r="D271" s="11">
        <v>9.8999999999999991E-3</v>
      </c>
      <c r="E271" s="11">
        <v>2.9999999999999997E-4</v>
      </c>
      <c r="F271" s="11">
        <v>-3.5999999999999999E-3</v>
      </c>
      <c r="G271" s="11">
        <v>-2.3700000000000002E-2</v>
      </c>
      <c r="H271" s="11">
        <v>1.9299999999999998E-2</v>
      </c>
      <c r="I271" s="11">
        <v>8.8999999999999999E-3</v>
      </c>
      <c r="J271" s="11">
        <v>-5.5599999999999997E-2</v>
      </c>
      <c r="K271" s="11">
        <v>-2.3E-3</v>
      </c>
      <c r="L271" s="11">
        <v>-4.5499999999999999E-2</v>
      </c>
      <c r="M271" s="11">
        <v>-5.1200000000000002E-2</v>
      </c>
      <c r="N271" s="11">
        <v>-4.5999999999999999E-3</v>
      </c>
      <c r="O271" s="11">
        <v>5.2499999999999998E-2</v>
      </c>
      <c r="P271" s="11">
        <v>-1.6399999999999998E-2</v>
      </c>
      <c r="Q271" s="11">
        <v>6.8000000000000005E-3</v>
      </c>
      <c r="R271" s="7"/>
    </row>
    <row r="272" spans="1:18" x14ac:dyDescent="0.25">
      <c r="A272">
        <v>199607</v>
      </c>
      <c r="B272" s="11">
        <v>-4.3499999999999997E-2</v>
      </c>
      <c r="C272" s="11">
        <v>-3.15E-2</v>
      </c>
      <c r="D272" s="11">
        <v>-4.5499999999999999E-2</v>
      </c>
      <c r="E272" s="11">
        <v>-4.4800000000000006E-2</v>
      </c>
      <c r="F272" s="11">
        <v>-6.1900000000000004E-2</v>
      </c>
      <c r="G272" s="11">
        <v>-3.2099999999999997E-2</v>
      </c>
      <c r="H272" s="11">
        <v>-3.61E-2</v>
      </c>
      <c r="I272" s="11">
        <v>-4.8000000000000001E-2</v>
      </c>
      <c r="J272" s="11">
        <v>-5.7200000000000001E-2</v>
      </c>
      <c r="K272" s="11">
        <v>-7.46E-2</v>
      </c>
      <c r="L272" s="11">
        <v>-6.1399999999999996E-2</v>
      </c>
      <c r="M272" s="11">
        <v>-4.4900000000000002E-2</v>
      </c>
      <c r="N272" s="11">
        <v>-4.9000000000000002E-2</v>
      </c>
      <c r="O272" s="11">
        <v>-5.8099999999999999E-2</v>
      </c>
      <c r="P272" s="11">
        <v>-7.4299999999999991E-2</v>
      </c>
      <c r="Q272" s="11">
        <v>-2.46E-2</v>
      </c>
      <c r="R272" s="7"/>
    </row>
    <row r="273" spans="1:18" x14ac:dyDescent="0.25">
      <c r="A273">
        <v>199608</v>
      </c>
      <c r="B273" s="11">
        <v>1.11E-2</v>
      </c>
      <c r="C273" s="11">
        <v>2.98E-2</v>
      </c>
      <c r="D273" s="11">
        <v>2.8900000000000002E-2</v>
      </c>
      <c r="E273" s="11">
        <v>5.16E-2</v>
      </c>
      <c r="F273" s="11">
        <v>2.6000000000000002E-2</v>
      </c>
      <c r="G273" s="11">
        <v>4.0500000000000001E-2</v>
      </c>
      <c r="H273" s="11">
        <v>3.3E-3</v>
      </c>
      <c r="I273" s="11">
        <v>3.5099999999999999E-2</v>
      </c>
      <c r="J273" s="11">
        <v>5.7599999999999998E-2</v>
      </c>
      <c r="K273" s="11">
        <v>6.2E-2</v>
      </c>
      <c r="L273" s="11">
        <v>4.7199999999999999E-2</v>
      </c>
      <c r="M273" s="11">
        <v>0.03</v>
      </c>
      <c r="N273" s="11">
        <v>3.1699999999999999E-2</v>
      </c>
      <c r="O273" s="11">
        <v>2.8900000000000002E-2</v>
      </c>
      <c r="P273" s="11">
        <v>6.7900000000000002E-2</v>
      </c>
      <c r="Q273" s="11">
        <v>4.2599999999999999E-2</v>
      </c>
      <c r="R273" s="7"/>
    </row>
    <row r="274" spans="1:18" x14ac:dyDescent="0.25">
      <c r="A274">
        <v>199609</v>
      </c>
      <c r="B274" s="11">
        <v>4.6199999999999998E-2</v>
      </c>
      <c r="C274" s="11">
        <v>-2.9399999999999999E-2</v>
      </c>
      <c r="D274" s="11">
        <v>3.9699999999999999E-2</v>
      </c>
      <c r="E274" s="11">
        <v>4.6900000000000004E-2</v>
      </c>
      <c r="F274" s="11">
        <v>4.8600000000000004E-2</v>
      </c>
      <c r="G274" s="11">
        <v>5.7599999999999998E-2</v>
      </c>
      <c r="H274" s="11">
        <v>6.8000000000000005E-2</v>
      </c>
      <c r="I274" s="11">
        <v>6.4500000000000002E-2</v>
      </c>
      <c r="J274" s="11">
        <v>2.0499999999999997E-2</v>
      </c>
      <c r="K274" s="11">
        <v>2.4900000000000002E-2</v>
      </c>
      <c r="L274" s="11">
        <v>0.10580000000000001</v>
      </c>
      <c r="M274" s="11">
        <v>-2.5999999999999999E-3</v>
      </c>
      <c r="N274" s="11">
        <v>3.4700000000000002E-2</v>
      </c>
      <c r="O274" s="11">
        <v>6.8000000000000005E-3</v>
      </c>
      <c r="P274" s="11">
        <v>2.6200000000000001E-2</v>
      </c>
      <c r="Q274" s="11">
        <v>5.8400000000000001E-2</v>
      </c>
      <c r="R274" s="7"/>
    </row>
    <row r="275" spans="1:18" x14ac:dyDescent="0.25">
      <c r="A275">
        <v>199610</v>
      </c>
      <c r="B275" s="11">
        <v>1.37E-2</v>
      </c>
      <c r="C275" s="11">
        <v>-1.4800000000000001E-2</v>
      </c>
      <c r="D275" s="11">
        <v>6.2199999999999998E-2</v>
      </c>
      <c r="E275" s="11">
        <v>-2.7000000000000001E-3</v>
      </c>
      <c r="F275" s="11">
        <v>-1.9599999999999999E-2</v>
      </c>
      <c r="G275" s="11">
        <v>1.06E-2</v>
      </c>
      <c r="H275" s="11">
        <v>1.8799999999999997E-2</v>
      </c>
      <c r="I275" s="11">
        <v>1.0700000000000001E-2</v>
      </c>
      <c r="J275" s="11">
        <v>-8.0000000000000002E-3</v>
      </c>
      <c r="K275" s="11">
        <v>-1.1699999999999999E-2</v>
      </c>
      <c r="L275" s="11">
        <v>8.8999999999999999E-3</v>
      </c>
      <c r="M275" s="11">
        <v>4.5899999999999996E-2</v>
      </c>
      <c r="N275" s="11">
        <v>1.7600000000000001E-2</v>
      </c>
      <c r="O275" s="11">
        <v>3.6000000000000004E-2</v>
      </c>
      <c r="P275" s="11">
        <v>-2.3399999999999997E-2</v>
      </c>
      <c r="Q275" s="11">
        <v>5.4699999999999999E-2</v>
      </c>
      <c r="R275" s="7"/>
    </row>
    <row r="276" spans="1:18" x14ac:dyDescent="0.25">
      <c r="A276">
        <v>199611</v>
      </c>
      <c r="B276" s="11">
        <v>4.1100000000000005E-2</v>
      </c>
      <c r="C276" s="11">
        <v>2.3599999999999999E-2</v>
      </c>
      <c r="D276" s="11">
        <v>5.3899999999999997E-2</v>
      </c>
      <c r="E276" s="11">
        <v>1.2999999999999999E-3</v>
      </c>
      <c r="F276" s="11">
        <v>5.6500000000000002E-2</v>
      </c>
      <c r="G276" s="11">
        <v>4.7400000000000005E-2</v>
      </c>
      <c r="H276" s="11">
        <v>8.5199999999999998E-2</v>
      </c>
      <c r="I276" s="11">
        <v>2.2599999999999999E-2</v>
      </c>
      <c r="J276" s="11">
        <v>8.0199999999999994E-2</v>
      </c>
      <c r="K276" s="11">
        <v>6.2100000000000002E-2</v>
      </c>
      <c r="L276" s="11">
        <v>0.125</v>
      </c>
      <c r="M276" s="11">
        <v>5.9299999999999999E-2</v>
      </c>
      <c r="N276" s="11">
        <v>6.3700000000000007E-2</v>
      </c>
      <c r="O276" s="11">
        <v>2.6099999999999998E-2</v>
      </c>
      <c r="P276" s="11">
        <v>3.2599999999999997E-2</v>
      </c>
      <c r="Q276" s="11">
        <v>8.3800000000000013E-2</v>
      </c>
      <c r="R276" s="7"/>
    </row>
    <row r="277" spans="1:18" x14ac:dyDescent="0.25">
      <c r="A277">
        <v>199612</v>
      </c>
      <c r="B277" s="11">
        <v>-8.1000000000000013E-3</v>
      </c>
      <c r="C277" s="11">
        <v>-1.66E-2</v>
      </c>
      <c r="D277" s="11">
        <v>6.5000000000000006E-3</v>
      </c>
      <c r="E277" s="11">
        <v>2.12E-2</v>
      </c>
      <c r="F277" s="11">
        <v>-2.0099999999999996E-2</v>
      </c>
      <c r="G277" s="11">
        <v>-1.83E-2</v>
      </c>
      <c r="H277" s="11">
        <v>-1.7600000000000001E-2</v>
      </c>
      <c r="I277" s="11">
        <v>-5.6000000000000008E-3</v>
      </c>
      <c r="J277" s="11">
        <v>-1.4800000000000001E-2</v>
      </c>
      <c r="K277" s="11">
        <v>1.2199999999999999E-2</v>
      </c>
      <c r="L277" s="11">
        <v>-2.4700000000000003E-2</v>
      </c>
      <c r="M277" s="11">
        <v>-2.5699999999999997E-2</v>
      </c>
      <c r="N277" s="11">
        <v>1.15E-2</v>
      </c>
      <c r="O277" s="11">
        <v>1.2999999999999999E-3</v>
      </c>
      <c r="P277" s="11">
        <v>-4.1599999999999998E-2</v>
      </c>
      <c r="Q277" s="11">
        <v>-1.67E-2</v>
      </c>
      <c r="R277" s="7"/>
    </row>
    <row r="278" spans="1:18" x14ac:dyDescent="0.25">
      <c r="A278">
        <v>199701</v>
      </c>
      <c r="B278" s="11">
        <v>7.1199999999999999E-2</v>
      </c>
      <c r="C278" s="11">
        <v>-3.1400000000000004E-2</v>
      </c>
      <c r="D278" s="11">
        <v>4.1200000000000001E-2</v>
      </c>
      <c r="E278" s="11">
        <v>5.3399999999999996E-2</v>
      </c>
      <c r="F278" s="11">
        <v>4.4400000000000002E-2</v>
      </c>
      <c r="G278" s="11">
        <v>4.2500000000000003E-2</v>
      </c>
      <c r="H278" s="11">
        <v>9.9299999999999999E-2</v>
      </c>
      <c r="I278" s="11">
        <v>3.7000000000000005E-2</v>
      </c>
      <c r="J278" s="11">
        <v>4.9100000000000005E-2</v>
      </c>
      <c r="K278" s="11">
        <v>3.6400000000000002E-2</v>
      </c>
      <c r="L278" s="11">
        <v>8.5699999999999998E-2</v>
      </c>
      <c r="M278" s="11">
        <v>2.41E-2</v>
      </c>
      <c r="N278" s="11">
        <v>2.0099999999999996E-2</v>
      </c>
      <c r="O278" s="11">
        <v>9.1999999999999998E-3</v>
      </c>
      <c r="P278" s="11">
        <v>5.1999999999999998E-3</v>
      </c>
      <c r="Q278" s="11">
        <v>6.6299999999999998E-2</v>
      </c>
      <c r="R278" s="7"/>
    </row>
    <row r="279" spans="1:18" x14ac:dyDescent="0.25">
      <c r="A279">
        <v>199702</v>
      </c>
      <c r="B279" s="11">
        <v>2.76E-2</v>
      </c>
      <c r="C279" s="11">
        <v>0.14929999999999999</v>
      </c>
      <c r="D279" s="11">
        <v>-5.7099999999999998E-2</v>
      </c>
      <c r="E279" s="11">
        <v>2.7000000000000003E-2</v>
      </c>
      <c r="F279" s="11">
        <v>2.2200000000000001E-2</v>
      </c>
      <c r="G279" s="11">
        <v>8.8000000000000005E-3</v>
      </c>
      <c r="H279" s="11">
        <v>2.8799999999999999E-2</v>
      </c>
      <c r="I279" s="11">
        <v>-1.6000000000000001E-3</v>
      </c>
      <c r="J279" s="11">
        <v>5.1999999999999998E-3</v>
      </c>
      <c r="K279" s="11">
        <v>-2.7000000000000003E-2</v>
      </c>
      <c r="L279" s="11">
        <v>-5.5199999999999999E-2</v>
      </c>
      <c r="M279" s="11">
        <v>5.3E-3</v>
      </c>
      <c r="N279" s="11">
        <v>-1.54E-2</v>
      </c>
      <c r="O279" s="11">
        <v>-5.6999999999999993E-3</v>
      </c>
      <c r="P279" s="11">
        <v>3.7599999999999995E-2</v>
      </c>
      <c r="Q279" s="11">
        <v>3.9599999999999996E-2</v>
      </c>
      <c r="R279" s="7"/>
    </row>
    <row r="280" spans="1:18" x14ac:dyDescent="0.25">
      <c r="A280">
        <v>199703</v>
      </c>
      <c r="B280" s="11">
        <v>-4.0500000000000001E-2</v>
      </c>
      <c r="C280" s="11">
        <v>-0.10400000000000001</v>
      </c>
      <c r="D280" s="11">
        <v>4.9500000000000002E-2</v>
      </c>
      <c r="E280" s="11">
        <v>-4.0800000000000003E-2</v>
      </c>
      <c r="F280" s="11">
        <v>-6.0599999999999994E-2</v>
      </c>
      <c r="G280" s="11">
        <v>-2.1099999999999997E-2</v>
      </c>
      <c r="H280" s="11">
        <v>-7.2900000000000006E-2</v>
      </c>
      <c r="I280" s="11">
        <v>-4.3400000000000001E-2</v>
      </c>
      <c r="J280" s="11">
        <v>-4.6100000000000002E-2</v>
      </c>
      <c r="K280" s="11">
        <v>-3.9900000000000005E-2</v>
      </c>
      <c r="L280" s="11">
        <v>-4.6100000000000002E-2</v>
      </c>
      <c r="M280" s="11">
        <v>-4.2599999999999999E-2</v>
      </c>
      <c r="N280" s="11">
        <v>-8.1000000000000013E-3</v>
      </c>
      <c r="O280" s="11">
        <v>-2.7799999999999998E-2</v>
      </c>
      <c r="P280" s="11">
        <v>1.1000000000000001E-3</v>
      </c>
      <c r="Q280" s="11">
        <v>-6.54E-2</v>
      </c>
      <c r="R280" s="7"/>
    </row>
    <row r="281" spans="1:18" x14ac:dyDescent="0.25">
      <c r="A281">
        <v>199704</v>
      </c>
      <c r="B281" s="11">
        <v>7.4999999999999997E-2</v>
      </c>
      <c r="C281" s="11">
        <v>-4.5899999999999996E-2</v>
      </c>
      <c r="D281" s="11">
        <v>5.0000000000000001E-4</v>
      </c>
      <c r="E281" s="11">
        <v>-3.3700000000000001E-2</v>
      </c>
      <c r="F281" s="11">
        <v>5.6600000000000004E-2</v>
      </c>
      <c r="G281" s="11">
        <v>3.1899999999999998E-2</v>
      </c>
      <c r="H281" s="11">
        <v>7.6200000000000004E-2</v>
      </c>
      <c r="I281" s="11">
        <v>6.7099999999999993E-2</v>
      </c>
      <c r="J281" s="11">
        <v>2.1000000000000001E-2</v>
      </c>
      <c r="K281" s="11">
        <v>5.0999999999999997E-2</v>
      </c>
      <c r="L281" s="11">
        <v>7.1800000000000003E-2</v>
      </c>
      <c r="M281" s="11">
        <v>4.6399999999999997E-2</v>
      </c>
      <c r="N281" s="11">
        <v>4.0999999999999995E-2</v>
      </c>
      <c r="O281" s="11">
        <v>-1.3899999999999999E-2</v>
      </c>
      <c r="P281" s="11">
        <v>2.18E-2</v>
      </c>
      <c r="Q281" s="11">
        <v>5.9800000000000006E-2</v>
      </c>
      <c r="R281" s="7"/>
    </row>
    <row r="282" spans="1:18" x14ac:dyDescent="0.25">
      <c r="A282">
        <v>199705</v>
      </c>
      <c r="B282" s="11">
        <v>4.6900000000000004E-2</v>
      </c>
      <c r="C282" s="11">
        <v>8.0700000000000008E-2</v>
      </c>
      <c r="D282" s="11">
        <v>7.3700000000000002E-2</v>
      </c>
      <c r="E282" s="11">
        <v>5.79E-2</v>
      </c>
      <c r="F282" s="11">
        <v>6.6299999999999998E-2</v>
      </c>
      <c r="G282" s="11">
        <v>4.5400000000000003E-2</v>
      </c>
      <c r="H282" s="11">
        <v>7.0499999999999993E-2</v>
      </c>
      <c r="I282" s="11">
        <v>6.5000000000000002E-2</v>
      </c>
      <c r="J282" s="11">
        <v>8.1000000000000003E-2</v>
      </c>
      <c r="K282" s="11">
        <v>0.10529999999999999</v>
      </c>
      <c r="L282" s="11">
        <v>9.6600000000000005E-2</v>
      </c>
      <c r="M282" s="11">
        <v>5.3899999999999997E-2</v>
      </c>
      <c r="N282" s="11">
        <v>6.4899999999999999E-2</v>
      </c>
      <c r="O282" s="11">
        <v>3.7900000000000003E-2</v>
      </c>
      <c r="P282" s="11">
        <v>5.2499999999999998E-2</v>
      </c>
      <c r="Q282" s="11">
        <v>5.7800000000000004E-2</v>
      </c>
      <c r="R282" s="7"/>
    </row>
    <row r="283" spans="1:18" x14ac:dyDescent="0.25">
      <c r="A283">
        <v>199706</v>
      </c>
      <c r="B283" s="11">
        <v>3.1899999999999998E-2</v>
      </c>
      <c r="C283" s="11">
        <v>2.6099999999999998E-2</v>
      </c>
      <c r="D283" s="11">
        <v>1.23E-2</v>
      </c>
      <c r="E283" s="11">
        <v>3.49E-2</v>
      </c>
      <c r="F283" s="11">
        <v>4.4199999999999996E-2</v>
      </c>
      <c r="G283" s="11">
        <v>6.7000000000000004E-2</v>
      </c>
      <c r="H283" s="11">
        <v>8.2599999999999993E-2</v>
      </c>
      <c r="I283" s="11">
        <v>4.7899999999999998E-2</v>
      </c>
      <c r="J283" s="11">
        <v>4.3200000000000002E-2</v>
      </c>
      <c r="K283" s="11">
        <v>3.61E-2</v>
      </c>
      <c r="L283" s="11">
        <v>1.8799999999999997E-2</v>
      </c>
      <c r="M283" s="11">
        <v>2.8300000000000002E-2</v>
      </c>
      <c r="N283" s="11">
        <v>3.56E-2</v>
      </c>
      <c r="O283" s="11">
        <v>3.0600000000000002E-2</v>
      </c>
      <c r="P283" s="11">
        <v>5.9200000000000003E-2</v>
      </c>
      <c r="Q283" s="11">
        <v>6.0499999999999998E-2</v>
      </c>
      <c r="R283" s="7"/>
    </row>
    <row r="284" spans="1:18" x14ac:dyDescent="0.25">
      <c r="A284">
        <v>199707</v>
      </c>
      <c r="B284" s="11">
        <v>3.6200000000000003E-2</v>
      </c>
      <c r="C284" s="11">
        <v>1.3999999999999999E-2</v>
      </c>
      <c r="D284" s="11">
        <v>7.1500000000000008E-2</v>
      </c>
      <c r="E284" s="11">
        <v>2.92E-2</v>
      </c>
      <c r="F284" s="11">
        <v>3.0999999999999999E-3</v>
      </c>
      <c r="G284" s="11">
        <v>6.8199999999999997E-2</v>
      </c>
      <c r="H284" s="11">
        <v>3.0299999999999997E-2</v>
      </c>
      <c r="I284" s="11">
        <v>8.7799999999999989E-2</v>
      </c>
      <c r="J284" s="11">
        <v>0.10349999999999999</v>
      </c>
      <c r="K284" s="11">
        <v>2.8900000000000002E-2</v>
      </c>
      <c r="L284" s="11">
        <v>0.1641</v>
      </c>
      <c r="M284" s="11">
        <v>8.1699999999999995E-2</v>
      </c>
      <c r="N284" s="11">
        <v>7.8100000000000003E-2</v>
      </c>
      <c r="O284" s="11">
        <v>2.81E-2</v>
      </c>
      <c r="P284" s="11">
        <v>8.9399999999999993E-2</v>
      </c>
      <c r="Q284" s="11">
        <v>0.1057</v>
      </c>
      <c r="R284" s="7"/>
    </row>
    <row r="285" spans="1:18" x14ac:dyDescent="0.25">
      <c r="A285">
        <v>199708</v>
      </c>
      <c r="B285" s="11">
        <v>-8.3599999999999994E-2</v>
      </c>
      <c r="C285" s="11">
        <v>3.3E-3</v>
      </c>
      <c r="D285" s="11">
        <v>3.8E-3</v>
      </c>
      <c r="E285" s="11">
        <v>-3.7999999999999999E-2</v>
      </c>
      <c r="F285" s="11">
        <v>-2.4300000000000002E-2</v>
      </c>
      <c r="G285" s="11">
        <v>-4.5599999999999995E-2</v>
      </c>
      <c r="H285" s="11">
        <v>-7.6100000000000001E-2</v>
      </c>
      <c r="I285" s="11">
        <v>-6.3700000000000007E-2</v>
      </c>
      <c r="J285" s="11">
        <v>-1.84E-2</v>
      </c>
      <c r="K285" s="11">
        <v>2.5600000000000001E-2</v>
      </c>
      <c r="L285" s="11">
        <v>-1.6899999999999998E-2</v>
      </c>
      <c r="M285" s="11">
        <v>1.0800000000000001E-2</v>
      </c>
      <c r="N285" s="11">
        <v>-5.1900000000000002E-2</v>
      </c>
      <c r="O285" s="11">
        <v>-1.1599999999999999E-2</v>
      </c>
      <c r="P285" s="11">
        <v>-3.2500000000000001E-2</v>
      </c>
      <c r="Q285" s="11">
        <v>-5.6799999999999996E-2</v>
      </c>
      <c r="R285" s="7"/>
    </row>
    <row r="286" spans="1:18" x14ac:dyDescent="0.25">
      <c r="A286">
        <v>199709</v>
      </c>
      <c r="B286" s="11">
        <v>7.17E-2</v>
      </c>
      <c r="C286" s="11">
        <v>5.1500000000000004E-2</v>
      </c>
      <c r="D286" s="11">
        <v>6.2199999999999998E-2</v>
      </c>
      <c r="E286" s="11">
        <v>5.9200000000000003E-2</v>
      </c>
      <c r="F286" s="11">
        <v>4.4800000000000006E-2</v>
      </c>
      <c r="G286" s="11">
        <v>4.5999999999999999E-3</v>
      </c>
      <c r="H286" s="11">
        <v>5.8499999999999996E-2</v>
      </c>
      <c r="I286" s="11">
        <v>5.5E-2</v>
      </c>
      <c r="J286" s="11">
        <v>1.1899999999999999E-2</v>
      </c>
      <c r="K286" s="11">
        <v>1.1399999999999999E-2</v>
      </c>
      <c r="L286" s="11">
        <v>4.5400000000000003E-2</v>
      </c>
      <c r="M286" s="11">
        <v>5.4100000000000002E-2</v>
      </c>
      <c r="N286" s="11">
        <v>6.0999999999999999E-2</v>
      </c>
      <c r="O286" s="11">
        <v>4.6399999999999997E-2</v>
      </c>
      <c r="P286" s="11">
        <v>4.6500000000000007E-2</v>
      </c>
      <c r="Q286" s="11">
        <v>8.2400000000000001E-2</v>
      </c>
      <c r="R286" s="7"/>
    </row>
    <row r="287" spans="1:18" x14ac:dyDescent="0.25">
      <c r="A287">
        <v>199710</v>
      </c>
      <c r="B287" s="11">
        <v>-3.5099999999999999E-2</v>
      </c>
      <c r="C287" s="11">
        <v>-0.1353</v>
      </c>
      <c r="D287" s="11">
        <v>-1.9299999999999998E-2</v>
      </c>
      <c r="E287" s="11">
        <v>-6.8900000000000003E-2</v>
      </c>
      <c r="F287" s="11">
        <v>-3.85E-2</v>
      </c>
      <c r="G287" s="11">
        <v>-3.9300000000000002E-2</v>
      </c>
      <c r="H287" s="11">
        <v>5.8999999999999999E-3</v>
      </c>
      <c r="I287" s="11">
        <v>-1.0200000000000001E-2</v>
      </c>
      <c r="J287" s="11">
        <v>-7.6999999999999999E-2</v>
      </c>
      <c r="K287" s="11">
        <v>-4.6100000000000002E-2</v>
      </c>
      <c r="L287" s="11">
        <v>-0.1012</v>
      </c>
      <c r="M287" s="11">
        <v>-3.1699999999999999E-2</v>
      </c>
      <c r="N287" s="11">
        <v>-5.8200000000000002E-2</v>
      </c>
      <c r="O287" s="11">
        <v>9.300000000000001E-3</v>
      </c>
      <c r="P287" s="11">
        <v>-2.75E-2</v>
      </c>
      <c r="Q287" s="11">
        <v>-2.07E-2</v>
      </c>
      <c r="R287" s="7"/>
    </row>
    <row r="288" spans="1:18" x14ac:dyDescent="0.25">
      <c r="A288">
        <v>199711</v>
      </c>
      <c r="B288" s="11">
        <v>7.2900000000000006E-2</v>
      </c>
      <c r="C288" s="11">
        <v>-8.8100000000000012E-2</v>
      </c>
      <c r="D288" s="11">
        <v>-3.5299999999999998E-2</v>
      </c>
      <c r="E288" s="11">
        <v>5.1000000000000004E-3</v>
      </c>
      <c r="F288" s="11">
        <v>1.67E-2</v>
      </c>
      <c r="G288" s="11">
        <v>0.03</v>
      </c>
      <c r="H288" s="11">
        <v>4.7699999999999992E-2</v>
      </c>
      <c r="I288" s="11">
        <v>2.4500000000000001E-2</v>
      </c>
      <c r="J288" s="11">
        <v>-3.4599999999999999E-2</v>
      </c>
      <c r="K288" s="11">
        <v>1.8200000000000001E-2</v>
      </c>
      <c r="L288" s="11">
        <v>2.7999999999999997E-2</v>
      </c>
      <c r="M288" s="11">
        <v>-2.1299999999999999E-2</v>
      </c>
      <c r="N288" s="11">
        <v>1.9099999999999999E-2</v>
      </c>
      <c r="O288" s="11">
        <v>7.1399999999999991E-2</v>
      </c>
      <c r="P288" s="11">
        <v>6.9699999999999998E-2</v>
      </c>
      <c r="Q288" s="11">
        <v>3.6000000000000004E-2</v>
      </c>
      <c r="R288" s="7"/>
    </row>
    <row r="289" spans="1:18" x14ac:dyDescent="0.25">
      <c r="A289">
        <v>199712</v>
      </c>
      <c r="B289" s="11">
        <v>3.6600000000000001E-2</v>
      </c>
      <c r="C289" s="11">
        <v>-5.5599999999999997E-2</v>
      </c>
      <c r="D289" s="11">
        <v>-1.26E-2</v>
      </c>
      <c r="E289" s="11">
        <v>-5.5800000000000002E-2</v>
      </c>
      <c r="F289" s="11">
        <v>9.0000000000000011E-3</v>
      </c>
      <c r="G289" s="11">
        <v>-2.9999999999999997E-4</v>
      </c>
      <c r="H289" s="11">
        <v>4.4600000000000001E-2</v>
      </c>
      <c r="I289" s="11">
        <v>3.7400000000000003E-2</v>
      </c>
      <c r="J289" s="11">
        <v>1.7000000000000001E-2</v>
      </c>
      <c r="K289" s="11">
        <v>7.9000000000000008E-3</v>
      </c>
      <c r="L289" s="11">
        <v>-3.5900000000000001E-2</v>
      </c>
      <c r="M289" s="11">
        <v>4.3799999999999999E-2</v>
      </c>
      <c r="N289" s="11">
        <v>4.4000000000000003E-3</v>
      </c>
      <c r="O289" s="11">
        <v>7.9399999999999998E-2</v>
      </c>
      <c r="P289" s="11">
        <v>-1.34E-2</v>
      </c>
      <c r="Q289" s="11">
        <v>5.7099999999999998E-2</v>
      </c>
      <c r="R289" s="7"/>
    </row>
    <row r="290" spans="1:18" x14ac:dyDescent="0.25">
      <c r="A290">
        <v>199801</v>
      </c>
      <c r="B290" s="11">
        <v>-2.6200000000000001E-2</v>
      </c>
      <c r="C290" s="11">
        <v>-5.8999999999999999E-3</v>
      </c>
      <c r="D290" s="11">
        <v>-5.67E-2</v>
      </c>
      <c r="E290" s="11">
        <v>-5.0000000000000001E-4</v>
      </c>
      <c r="F290" s="11">
        <v>2.4199999999999999E-2</v>
      </c>
      <c r="G290" s="11">
        <v>-2.7900000000000001E-2</v>
      </c>
      <c r="H290" s="11">
        <v>4.7899999999999998E-2</v>
      </c>
      <c r="I290" s="11">
        <v>1.37E-2</v>
      </c>
      <c r="J290" s="11">
        <v>2.3700000000000002E-2</v>
      </c>
      <c r="K290" s="11">
        <v>-2.29E-2</v>
      </c>
      <c r="L290" s="11">
        <v>4.3899999999999995E-2</v>
      </c>
      <c r="M290" s="11">
        <v>3.2000000000000002E-3</v>
      </c>
      <c r="N290" s="11">
        <v>5.8999999999999999E-3</v>
      </c>
      <c r="O290" s="11">
        <v>-4.4000000000000004E-2</v>
      </c>
      <c r="P290" s="11">
        <v>1.26E-2</v>
      </c>
      <c r="Q290" s="11">
        <v>-2.6200000000000001E-2</v>
      </c>
      <c r="R290" s="7"/>
    </row>
    <row r="291" spans="1:18" x14ac:dyDescent="0.25">
      <c r="A291">
        <v>199802</v>
      </c>
      <c r="B291" s="11">
        <v>4.3700000000000003E-2</v>
      </c>
      <c r="C291" s="11">
        <v>3.9900000000000005E-2</v>
      </c>
      <c r="D291" s="11">
        <v>6.9099999999999995E-2</v>
      </c>
      <c r="E291" s="11">
        <v>9.74E-2</v>
      </c>
      <c r="F291" s="11">
        <v>8.2699999999999996E-2</v>
      </c>
      <c r="G291" s="11">
        <v>7.690000000000001E-2</v>
      </c>
      <c r="H291" s="11">
        <v>5.4699999999999999E-2</v>
      </c>
      <c r="I291" s="11">
        <v>8.7400000000000005E-2</v>
      </c>
      <c r="J291" s="11">
        <v>5.8200000000000002E-2</v>
      </c>
      <c r="K291" s="11">
        <v>8.5099999999999995E-2</v>
      </c>
      <c r="L291" s="11">
        <v>8.0100000000000005E-2</v>
      </c>
      <c r="M291" s="11">
        <v>0.12770000000000001</v>
      </c>
      <c r="N291" s="11">
        <v>7.5399999999999995E-2</v>
      </c>
      <c r="O291" s="11">
        <v>2.63E-2</v>
      </c>
      <c r="P291" s="11">
        <v>0.11749999999999999</v>
      </c>
      <c r="Q291" s="11">
        <v>8.9499999999999996E-2</v>
      </c>
      <c r="R291" s="7"/>
    </row>
    <row r="292" spans="1:18" x14ac:dyDescent="0.25">
      <c r="A292">
        <v>199803</v>
      </c>
      <c r="B292" s="11">
        <v>8.3499999999999991E-2</v>
      </c>
      <c r="C292" s="11">
        <v>9.6300000000000011E-2</v>
      </c>
      <c r="D292" s="11">
        <v>4.6100000000000002E-2</v>
      </c>
      <c r="E292" s="11">
        <v>5.2900000000000003E-2</v>
      </c>
      <c r="F292" s="11">
        <v>5.2699999999999997E-2</v>
      </c>
      <c r="G292" s="11">
        <v>5.5099999999999996E-2</v>
      </c>
      <c r="H292" s="11">
        <v>2.4700000000000003E-2</v>
      </c>
      <c r="I292" s="11">
        <v>8.2100000000000006E-2</v>
      </c>
      <c r="J292" s="11">
        <v>3.3700000000000001E-2</v>
      </c>
      <c r="K292" s="11">
        <v>4.36E-2</v>
      </c>
      <c r="L292" s="11">
        <v>-8.8999999999999999E-3</v>
      </c>
      <c r="M292" s="11">
        <v>6.0400000000000002E-2</v>
      </c>
      <c r="N292" s="11">
        <v>3.4599999999999999E-2</v>
      </c>
      <c r="O292" s="11">
        <v>6.7500000000000004E-2</v>
      </c>
      <c r="P292" s="11">
        <v>7.1099999999999997E-2</v>
      </c>
      <c r="Q292" s="11">
        <v>5.9500000000000004E-2</v>
      </c>
      <c r="R292" s="7"/>
    </row>
    <row r="293" spans="1:18" x14ac:dyDescent="0.25">
      <c r="A293">
        <v>199804</v>
      </c>
      <c r="B293" s="11">
        <v>-3.4300000000000004E-2</v>
      </c>
      <c r="C293" s="11">
        <v>3.32E-2</v>
      </c>
      <c r="D293" s="11">
        <v>3.8100000000000002E-2</v>
      </c>
      <c r="E293" s="11">
        <v>2.2700000000000001E-2</v>
      </c>
      <c r="F293" s="11">
        <v>3.27E-2</v>
      </c>
      <c r="G293" s="11">
        <v>2.7699999999999999E-2</v>
      </c>
      <c r="H293" s="11">
        <v>8.3999999999999995E-3</v>
      </c>
      <c r="I293" s="11">
        <v>-1.2999999999999999E-3</v>
      </c>
      <c r="J293" s="11">
        <v>3.5699999999999996E-2</v>
      </c>
      <c r="K293" s="11">
        <v>-2.8999999999999998E-2</v>
      </c>
      <c r="L293" s="11">
        <v>4.6799999999999994E-2</v>
      </c>
      <c r="M293" s="11">
        <v>1.5900000000000001E-2</v>
      </c>
      <c r="N293" s="11">
        <v>-1.3100000000000001E-2</v>
      </c>
      <c r="O293" s="11">
        <v>-2.52E-2</v>
      </c>
      <c r="P293" s="11">
        <v>-3.2000000000000002E-3</v>
      </c>
      <c r="Q293" s="11">
        <v>2.0299999999999999E-2</v>
      </c>
      <c r="R293" s="7"/>
    </row>
    <row r="294" spans="1:18" x14ac:dyDescent="0.25">
      <c r="A294">
        <v>199805</v>
      </c>
      <c r="B294" s="11">
        <v>1.89E-2</v>
      </c>
      <c r="C294" s="11">
        <v>-0.1072</v>
      </c>
      <c r="D294" s="11">
        <v>-4.0899999999999999E-2</v>
      </c>
      <c r="E294" s="11">
        <v>-1.41E-2</v>
      </c>
      <c r="F294" s="11">
        <v>-3.49E-2</v>
      </c>
      <c r="G294" s="11">
        <v>1.1200000000000002E-2</v>
      </c>
      <c r="H294" s="11">
        <v>-1.4800000000000001E-2</v>
      </c>
      <c r="I294" s="11">
        <v>1.1699999999999999E-2</v>
      </c>
      <c r="J294" s="11">
        <v>-7.2300000000000003E-2</v>
      </c>
      <c r="K294" s="11">
        <v>-3.44E-2</v>
      </c>
      <c r="L294" s="11">
        <v>-6.08E-2</v>
      </c>
      <c r="M294" s="11">
        <v>9.6699999999999994E-2</v>
      </c>
      <c r="N294" s="11">
        <v>-3.6900000000000002E-2</v>
      </c>
      <c r="O294" s="11">
        <v>-8.8000000000000005E-3</v>
      </c>
      <c r="P294" s="11">
        <v>2.8199999999999999E-2</v>
      </c>
      <c r="Q294" s="11">
        <v>-2.2799999999999997E-2</v>
      </c>
      <c r="R294" s="7"/>
    </row>
    <row r="295" spans="1:18" x14ac:dyDescent="0.25">
      <c r="A295">
        <v>199806</v>
      </c>
      <c r="B295" s="11">
        <v>3.8399999999999997E-2</v>
      </c>
      <c r="C295" s="11">
        <v>-3.9800000000000002E-2</v>
      </c>
      <c r="D295" s="11">
        <v>-1.23E-2</v>
      </c>
      <c r="E295" s="11">
        <v>-8.9999999999999998E-4</v>
      </c>
      <c r="F295" s="11">
        <v>-8.0000000000000004E-4</v>
      </c>
      <c r="G295" s="11">
        <v>-3.5099999999999999E-2</v>
      </c>
      <c r="H295" s="11">
        <v>7.3300000000000004E-2</v>
      </c>
      <c r="I295" s="11">
        <v>1.2699999999999999E-2</v>
      </c>
      <c r="J295" s="11">
        <v>-1.7299999999999999E-2</v>
      </c>
      <c r="K295" s="11">
        <v>-6.9400000000000003E-2</v>
      </c>
      <c r="L295" s="11">
        <v>2.76E-2</v>
      </c>
      <c r="M295" s="11">
        <v>2.9300000000000003E-2</v>
      </c>
      <c r="N295" s="11">
        <v>-8.3000000000000001E-3</v>
      </c>
      <c r="O295" s="11">
        <v>2.81E-2</v>
      </c>
      <c r="P295" s="11">
        <v>6.3E-2</v>
      </c>
      <c r="Q295" s="11">
        <v>3.6799999999999999E-2</v>
      </c>
      <c r="R295" s="7"/>
    </row>
    <row r="296" spans="1:18" x14ac:dyDescent="0.25">
      <c r="A296">
        <v>199807</v>
      </c>
      <c r="B296" s="11">
        <v>-6.13E-2</v>
      </c>
      <c r="C296" s="11">
        <v>-2.2400000000000003E-2</v>
      </c>
      <c r="D296" s="11">
        <v>-6.8499999999999991E-2</v>
      </c>
      <c r="E296" s="11">
        <v>-0.1042</v>
      </c>
      <c r="F296" s="11">
        <v>-3.2000000000000002E-3</v>
      </c>
      <c r="G296" s="11">
        <v>-9.2300000000000007E-2</v>
      </c>
      <c r="H296" s="11">
        <v>-1.1999999999999999E-3</v>
      </c>
      <c r="I296" s="11">
        <v>-3.73E-2</v>
      </c>
      <c r="J296" s="11">
        <v>-6.3299999999999995E-2</v>
      </c>
      <c r="K296" s="11">
        <v>-6.9199999999999998E-2</v>
      </c>
      <c r="L296" s="11">
        <v>9.7999999999999997E-3</v>
      </c>
      <c r="M296" s="11">
        <v>-1.6000000000000001E-3</v>
      </c>
      <c r="N296" s="11">
        <v>-5.7800000000000004E-2</v>
      </c>
      <c r="O296" s="11">
        <v>-5.4000000000000006E-2</v>
      </c>
      <c r="P296" s="11">
        <v>-2.3799999999999998E-2</v>
      </c>
      <c r="Q296" s="11">
        <v>-1.18E-2</v>
      </c>
      <c r="R296" s="7"/>
    </row>
    <row r="297" spans="1:18" x14ac:dyDescent="0.25">
      <c r="A297">
        <v>199808</v>
      </c>
      <c r="B297" s="11">
        <v>-0.14710000000000001</v>
      </c>
      <c r="C297" s="11">
        <v>-0.21260000000000001</v>
      </c>
      <c r="D297" s="11">
        <v>-0.1047</v>
      </c>
      <c r="E297" s="11">
        <v>-0.20569999999999999</v>
      </c>
      <c r="F297" s="11">
        <v>-0.14080000000000001</v>
      </c>
      <c r="G297" s="11">
        <v>-0.11210000000000001</v>
      </c>
      <c r="H297" s="11">
        <v>-9.820000000000001E-2</v>
      </c>
      <c r="I297" s="11">
        <v>-0.16440000000000002</v>
      </c>
      <c r="J297" s="11">
        <v>-0.185</v>
      </c>
      <c r="K297" s="11">
        <v>-0.19359999999999999</v>
      </c>
      <c r="L297" s="11">
        <v>-0.14749999999999999</v>
      </c>
      <c r="M297" s="11">
        <v>-0.19489999999999999</v>
      </c>
      <c r="N297" s="11">
        <v>-0.17600000000000002</v>
      </c>
      <c r="O297" s="11">
        <v>1.9599999999999999E-2</v>
      </c>
      <c r="P297" s="11">
        <v>-0.1356</v>
      </c>
      <c r="Q297" s="11">
        <v>-0.22010000000000002</v>
      </c>
      <c r="R297" s="7"/>
    </row>
    <row r="298" spans="1:18" x14ac:dyDescent="0.25">
      <c r="A298">
        <v>199809</v>
      </c>
      <c r="B298" s="11">
        <v>-7.000000000000001E-4</v>
      </c>
      <c r="C298" s="11">
        <v>0.22510000000000002</v>
      </c>
      <c r="D298" s="11">
        <v>0.1368</v>
      </c>
      <c r="E298" s="11">
        <v>4.8999999999999998E-3</v>
      </c>
      <c r="F298" s="11">
        <v>-3.0499999999999999E-2</v>
      </c>
      <c r="G298" s="11">
        <v>6.4000000000000003E-3</v>
      </c>
      <c r="H298" s="11">
        <v>0.1047</v>
      </c>
      <c r="I298" s="11">
        <v>8.9999999999999998E-4</v>
      </c>
      <c r="J298" s="11">
        <v>9.1499999999999998E-2</v>
      </c>
      <c r="K298" s="11">
        <v>-2.63E-2</v>
      </c>
      <c r="L298" s="11">
        <v>0.1061</v>
      </c>
      <c r="M298" s="11">
        <v>1.52E-2</v>
      </c>
      <c r="N298" s="11">
        <v>4.41E-2</v>
      </c>
      <c r="O298" s="11">
        <v>8.1500000000000003E-2</v>
      </c>
      <c r="P298" s="11">
        <v>5.9999999999999995E-4</v>
      </c>
      <c r="Q298" s="11">
        <v>2.1299999999999999E-2</v>
      </c>
      <c r="R298" s="7"/>
    </row>
    <row r="299" spans="1:18" x14ac:dyDescent="0.25">
      <c r="A299">
        <v>199810</v>
      </c>
      <c r="B299" s="11">
        <v>0.12390000000000001</v>
      </c>
      <c r="C299" s="11">
        <v>1.2E-2</v>
      </c>
      <c r="D299" s="11">
        <v>1.1699999999999999E-2</v>
      </c>
      <c r="E299" s="11">
        <v>5.2400000000000002E-2</v>
      </c>
      <c r="F299" s="11">
        <v>9.8100000000000007E-2</v>
      </c>
      <c r="G299" s="11">
        <v>1.32E-2</v>
      </c>
      <c r="H299" s="11">
        <v>6.4699999999999994E-2</v>
      </c>
      <c r="I299" s="11">
        <v>0.1094</v>
      </c>
      <c r="J299" s="11">
        <v>8.2200000000000009E-2</v>
      </c>
      <c r="K299" s="11">
        <v>0.11410000000000001</v>
      </c>
      <c r="L299" s="11">
        <v>0.10050000000000001</v>
      </c>
      <c r="M299" s="11">
        <v>0.11720000000000001</v>
      </c>
      <c r="N299" s="11">
        <v>0.10730000000000001</v>
      </c>
      <c r="O299" s="11">
        <v>-1.78E-2</v>
      </c>
      <c r="P299" s="11">
        <v>0.12429999999999999</v>
      </c>
      <c r="Q299" s="11">
        <v>0.10060000000000001</v>
      </c>
      <c r="R299" s="7"/>
    </row>
    <row r="300" spans="1:18" x14ac:dyDescent="0.25">
      <c r="A300">
        <v>199811</v>
      </c>
      <c r="B300" s="11">
        <v>4.9100000000000005E-2</v>
      </c>
      <c r="C300" s="11">
        <v>1.67E-2</v>
      </c>
      <c r="D300" s="11">
        <v>2.2000000000000001E-3</v>
      </c>
      <c r="E300" s="11">
        <v>6.2300000000000001E-2</v>
      </c>
      <c r="F300" s="11">
        <v>2.9300000000000003E-2</v>
      </c>
      <c r="G300" s="11">
        <v>4.0500000000000001E-2</v>
      </c>
      <c r="H300" s="11">
        <v>5.6500000000000002E-2</v>
      </c>
      <c r="I300" s="11">
        <v>8.1300000000000011E-2</v>
      </c>
      <c r="J300" s="11">
        <v>-2.1000000000000001E-2</v>
      </c>
      <c r="K300" s="11">
        <v>3.1899999999999998E-2</v>
      </c>
      <c r="L300" s="11">
        <v>8.4399999999999989E-2</v>
      </c>
      <c r="M300" s="11">
        <v>5.5300000000000002E-2</v>
      </c>
      <c r="N300" s="11">
        <v>4.8099999999999997E-2</v>
      </c>
      <c r="O300" s="11">
        <v>1.34E-2</v>
      </c>
      <c r="P300" s="11">
        <v>9.5399999999999985E-2</v>
      </c>
      <c r="Q300" s="11">
        <v>6.2600000000000003E-2</v>
      </c>
      <c r="R300" s="7"/>
    </row>
    <row r="301" spans="1:18" x14ac:dyDescent="0.25">
      <c r="A301">
        <v>199812</v>
      </c>
      <c r="B301" s="11">
        <v>-9.1999999999999998E-3</v>
      </c>
      <c r="C301" s="11">
        <v>6.9400000000000003E-2</v>
      </c>
      <c r="D301" s="11">
        <v>-1.4199999999999999E-2</v>
      </c>
      <c r="E301" s="11">
        <v>4.4000000000000004E-2</v>
      </c>
      <c r="F301" s="11">
        <v>1.0700000000000001E-2</v>
      </c>
      <c r="G301" s="11">
        <v>-4.9100000000000005E-2</v>
      </c>
      <c r="H301" s="11">
        <v>3.3500000000000002E-2</v>
      </c>
      <c r="I301" s="11">
        <v>0.11410000000000001</v>
      </c>
      <c r="J301" s="11">
        <v>-7.7000000000000002E-3</v>
      </c>
      <c r="K301" s="11">
        <v>-5.04E-2</v>
      </c>
      <c r="L301" s="11">
        <v>0.1193</v>
      </c>
      <c r="M301" s="11">
        <v>4.7300000000000002E-2</v>
      </c>
      <c r="N301" s="11">
        <v>-1.7600000000000001E-2</v>
      </c>
      <c r="O301" s="11">
        <v>2.86E-2</v>
      </c>
      <c r="P301" s="11">
        <v>9.11E-2</v>
      </c>
      <c r="Q301" s="11">
        <v>3.1699999999999999E-2</v>
      </c>
      <c r="R301" s="7"/>
    </row>
    <row r="302" spans="1:18" x14ac:dyDescent="0.25">
      <c r="A302">
        <v>199901</v>
      </c>
      <c r="B302" s="11">
        <v>-2.6699999999999998E-2</v>
      </c>
      <c r="C302" s="11">
        <v>5.9200000000000003E-2</v>
      </c>
      <c r="D302" s="11">
        <v>-5.4400000000000004E-2</v>
      </c>
      <c r="E302" s="11">
        <v>2.4500000000000001E-2</v>
      </c>
      <c r="F302" s="11">
        <v>-6.8999999999999999E-3</v>
      </c>
      <c r="G302" s="11">
        <v>-4.8499999999999995E-2</v>
      </c>
      <c r="H302" s="11">
        <v>-1.49E-2</v>
      </c>
      <c r="I302" s="11">
        <v>5.8499999999999996E-2</v>
      </c>
      <c r="J302" s="11">
        <v>3.6900000000000002E-2</v>
      </c>
      <c r="K302" s="11">
        <v>-4.0000000000000001E-3</v>
      </c>
      <c r="L302" s="11">
        <v>0.11230000000000001</v>
      </c>
      <c r="M302" s="11">
        <v>7.8700000000000006E-2</v>
      </c>
      <c r="N302" s="11">
        <v>-6.3E-3</v>
      </c>
      <c r="O302" s="11">
        <v>-6.2400000000000004E-2</v>
      </c>
      <c r="P302" s="11">
        <v>3.4500000000000003E-2</v>
      </c>
      <c r="Q302" s="11">
        <v>3.2000000000000002E-3</v>
      </c>
      <c r="R302" s="7"/>
    </row>
    <row r="303" spans="1:18" x14ac:dyDescent="0.25">
      <c r="A303">
        <v>199902</v>
      </c>
      <c r="B303" s="11">
        <v>-2.7200000000000002E-2</v>
      </c>
      <c r="C303" s="11">
        <v>2.0299999999999999E-2</v>
      </c>
      <c r="D303" s="11">
        <v>-3.3300000000000003E-2</v>
      </c>
      <c r="E303" s="11">
        <v>-9.7000000000000003E-3</v>
      </c>
      <c r="F303" s="11">
        <v>-3.61E-2</v>
      </c>
      <c r="G303" s="11">
        <v>1.55E-2</v>
      </c>
      <c r="H303" s="11">
        <v>-2.9999999999999997E-4</v>
      </c>
      <c r="I303" s="11">
        <v>-4.9400000000000006E-2</v>
      </c>
      <c r="J303" s="11">
        <v>-5.2900000000000003E-2</v>
      </c>
      <c r="K303" s="11">
        <v>-2.06E-2</v>
      </c>
      <c r="L303" s="11">
        <v>-0.1074</v>
      </c>
      <c r="M303" s="11">
        <v>-4.2000000000000003E-2</v>
      </c>
      <c r="N303" s="11">
        <v>1.1699999999999999E-2</v>
      </c>
      <c r="O303" s="11">
        <v>-3.6200000000000003E-2</v>
      </c>
      <c r="P303" s="11">
        <v>7.000000000000001E-4</v>
      </c>
      <c r="Q303" s="11">
        <v>6.4000000000000003E-3</v>
      </c>
      <c r="R303" s="7"/>
    </row>
    <row r="304" spans="1:18" x14ac:dyDescent="0.25">
      <c r="A304">
        <v>199903</v>
      </c>
      <c r="B304" s="11">
        <v>-2.5600000000000001E-2</v>
      </c>
      <c r="C304" s="11">
        <v>0.13449999999999998</v>
      </c>
      <c r="D304" s="11">
        <v>0.14099999999999999</v>
      </c>
      <c r="E304" s="11">
        <v>-6.8999999999999999E-3</v>
      </c>
      <c r="F304" s="11">
        <v>-1.4199999999999999E-2</v>
      </c>
      <c r="G304" s="11">
        <v>3.7100000000000001E-2</v>
      </c>
      <c r="H304" s="11">
        <v>1.6500000000000001E-2</v>
      </c>
      <c r="I304" s="11">
        <v>4.7500000000000001E-2</v>
      </c>
      <c r="J304" s="11">
        <v>-2.5399999999999999E-2</v>
      </c>
      <c r="K304" s="11">
        <v>3.8900000000000004E-2</v>
      </c>
      <c r="L304" s="11">
        <v>5.2999999999999999E-2</v>
      </c>
      <c r="M304" s="11">
        <v>-1.6E-2</v>
      </c>
      <c r="N304" s="11">
        <v>3.4099999999999998E-2</v>
      </c>
      <c r="O304" s="11">
        <v>-1.6399999999999998E-2</v>
      </c>
      <c r="P304" s="11">
        <v>3.8100000000000002E-2</v>
      </c>
      <c r="Q304" s="11">
        <v>3.0099999999999998E-2</v>
      </c>
      <c r="R304" s="7"/>
    </row>
    <row r="305" spans="1:18" x14ac:dyDescent="0.25">
      <c r="A305">
        <v>199904</v>
      </c>
      <c r="B305" s="11">
        <v>3.4000000000000002E-2</v>
      </c>
      <c r="C305" s="11">
        <v>0.22339999999999999</v>
      </c>
      <c r="D305" s="11">
        <v>0.15640000000000001</v>
      </c>
      <c r="E305" s="11">
        <v>8.5099999999999995E-2</v>
      </c>
      <c r="F305" s="11">
        <v>0.13320000000000001</v>
      </c>
      <c r="G305" s="11">
        <v>0.2225</v>
      </c>
      <c r="H305" s="11">
        <v>-5.8099999999999999E-2</v>
      </c>
      <c r="I305" s="11">
        <v>1.0200000000000001E-2</v>
      </c>
      <c r="J305" s="11">
        <v>0.30670000000000003</v>
      </c>
      <c r="K305" s="11">
        <v>0.16370000000000001</v>
      </c>
      <c r="L305" s="11">
        <v>4.1200000000000001E-2</v>
      </c>
      <c r="M305" s="11">
        <v>8.5699999999999998E-2</v>
      </c>
      <c r="N305" s="11">
        <v>0.1305</v>
      </c>
      <c r="O305" s="11">
        <v>7.3499999999999996E-2</v>
      </c>
      <c r="P305" s="11">
        <v>-4.0000000000000002E-4</v>
      </c>
      <c r="Q305" s="11">
        <v>6.3299999999999995E-2</v>
      </c>
      <c r="R305" s="7"/>
    </row>
    <row r="306" spans="1:18" x14ac:dyDescent="0.25">
      <c r="A306">
        <v>199905</v>
      </c>
      <c r="B306" s="11">
        <v>1.43E-2</v>
      </c>
      <c r="C306" s="11">
        <v>-0.106</v>
      </c>
      <c r="D306" s="11">
        <v>-2.76E-2</v>
      </c>
      <c r="E306" s="11">
        <v>-1.6500000000000001E-2</v>
      </c>
      <c r="F306" s="11">
        <v>-2.8999999999999998E-2</v>
      </c>
      <c r="G306" s="11">
        <v>-6.0599999999999994E-2</v>
      </c>
      <c r="H306" s="11">
        <v>-0.02</v>
      </c>
      <c r="I306" s="11">
        <v>-2.6800000000000001E-2</v>
      </c>
      <c r="J306" s="11">
        <v>-7.3599999999999999E-2</v>
      </c>
      <c r="K306" s="11">
        <v>-1.5E-3</v>
      </c>
      <c r="L306" s="11">
        <v>-5.5000000000000005E-3</v>
      </c>
      <c r="M306" s="11">
        <v>-5.3699999999999998E-2</v>
      </c>
      <c r="N306" s="11">
        <v>-3.4700000000000002E-2</v>
      </c>
      <c r="O306" s="11">
        <v>6.7199999999999996E-2</v>
      </c>
      <c r="P306" s="11">
        <v>-4.0800000000000003E-2</v>
      </c>
      <c r="Q306" s="11">
        <v>-3.8599999999999995E-2</v>
      </c>
      <c r="R306" s="7"/>
    </row>
    <row r="307" spans="1:18" x14ac:dyDescent="0.25">
      <c r="A307">
        <v>199906</v>
      </c>
      <c r="B307" s="11">
        <v>-1.8600000000000002E-2</v>
      </c>
      <c r="C307" s="11">
        <v>-8.4900000000000003E-2</v>
      </c>
      <c r="D307" s="11">
        <v>2.3999999999999998E-3</v>
      </c>
      <c r="E307" s="11">
        <v>2.0400000000000001E-2</v>
      </c>
      <c r="F307" s="11">
        <v>4.4000000000000004E-2</v>
      </c>
      <c r="G307" s="11">
        <v>3.1099999999999999E-2</v>
      </c>
      <c r="H307" s="11">
        <v>4.0300000000000002E-2</v>
      </c>
      <c r="I307" s="11">
        <v>-4.5000000000000005E-3</v>
      </c>
      <c r="J307" s="11">
        <v>8.8000000000000009E-2</v>
      </c>
      <c r="K307" s="11">
        <v>1.7600000000000001E-2</v>
      </c>
      <c r="L307" s="11">
        <v>0.11560000000000001</v>
      </c>
      <c r="M307" s="11">
        <v>-4.5999999999999999E-3</v>
      </c>
      <c r="N307" s="11">
        <v>3.1200000000000002E-2</v>
      </c>
      <c r="O307" s="11">
        <v>-4.4800000000000006E-2</v>
      </c>
      <c r="P307" s="11">
        <v>8.0199999999999994E-2</v>
      </c>
      <c r="Q307" s="11">
        <v>2.7799999999999998E-2</v>
      </c>
      <c r="R307" s="7"/>
    </row>
    <row r="308" spans="1:18" x14ac:dyDescent="0.25">
      <c r="A308">
        <v>199907</v>
      </c>
      <c r="B308" s="11">
        <v>-1.5100000000000001E-2</v>
      </c>
      <c r="C308" s="11">
        <v>-9.4399999999999998E-2</v>
      </c>
      <c r="D308" s="11">
        <v>2.35E-2</v>
      </c>
      <c r="E308" s="11">
        <v>-8.0299999999999996E-2</v>
      </c>
      <c r="F308" s="11">
        <v>-3.4599999999999999E-2</v>
      </c>
      <c r="G308" s="11">
        <v>-1.1999999999999999E-3</v>
      </c>
      <c r="H308" s="11">
        <v>-5.5800000000000002E-2</v>
      </c>
      <c r="I308" s="11">
        <v>-1.6500000000000001E-2</v>
      </c>
      <c r="J308" s="11">
        <v>-1.1399999999999999E-2</v>
      </c>
      <c r="K308" s="11">
        <v>-8.6E-3</v>
      </c>
      <c r="L308" s="11">
        <v>1.8600000000000002E-2</v>
      </c>
      <c r="M308" s="11">
        <v>-7.1800000000000003E-2</v>
      </c>
      <c r="N308" s="11">
        <v>-1.3600000000000001E-2</v>
      </c>
      <c r="O308" s="11">
        <v>-4.4000000000000003E-3</v>
      </c>
      <c r="P308" s="11">
        <v>-6.0899999999999996E-2</v>
      </c>
      <c r="Q308" s="11">
        <v>-5.7099999999999998E-2</v>
      </c>
      <c r="R308" s="7"/>
    </row>
    <row r="309" spans="1:18" x14ac:dyDescent="0.25">
      <c r="A309">
        <v>199908</v>
      </c>
      <c r="B309" s="11">
        <v>-2.9399999999999999E-2</v>
      </c>
      <c r="C309" s="11">
        <v>5.3499999999999999E-2</v>
      </c>
      <c r="D309" s="11">
        <v>1.32E-2</v>
      </c>
      <c r="E309" s="11">
        <v>-0.1106</v>
      </c>
      <c r="F309" s="11">
        <v>-4.9100000000000005E-2</v>
      </c>
      <c r="G309" s="11">
        <v>-5.8799999999999998E-2</v>
      </c>
      <c r="H309" s="11">
        <v>3.8900000000000004E-2</v>
      </c>
      <c r="I309" s="11">
        <v>-3.9199999999999999E-2</v>
      </c>
      <c r="J309" s="11">
        <v>-4.7999999999999996E-3</v>
      </c>
      <c r="K309" s="11">
        <v>-6.4299999999999996E-2</v>
      </c>
      <c r="L309" s="11">
        <v>7.1800000000000003E-2</v>
      </c>
      <c r="M309" s="11">
        <v>3.1E-2</v>
      </c>
      <c r="N309" s="11">
        <v>-4.7599999999999996E-2</v>
      </c>
      <c r="O309" s="11">
        <v>5.5000000000000005E-3</v>
      </c>
      <c r="P309" s="11">
        <v>-6.0599999999999994E-2</v>
      </c>
      <c r="Q309" s="11">
        <v>-5.1699999999999996E-2</v>
      </c>
      <c r="R309" s="7"/>
    </row>
    <row r="310" spans="1:18" x14ac:dyDescent="0.25">
      <c r="A310">
        <v>199909</v>
      </c>
      <c r="B310" s="11">
        <v>-9.4499999999999987E-2</v>
      </c>
      <c r="C310" s="11">
        <v>-3.9699999999999999E-2</v>
      </c>
      <c r="D310" s="11">
        <v>-3.6600000000000001E-2</v>
      </c>
      <c r="E310" s="11">
        <v>3.0999999999999999E-3</v>
      </c>
      <c r="F310" s="11">
        <v>-9.0299999999999991E-2</v>
      </c>
      <c r="G310" s="11">
        <v>-5.5199999999999999E-2</v>
      </c>
      <c r="H310" s="11">
        <v>-7.4999999999999997E-2</v>
      </c>
      <c r="I310" s="11">
        <v>-1.6200000000000003E-2</v>
      </c>
      <c r="J310" s="11">
        <v>-2.4700000000000003E-2</v>
      </c>
      <c r="K310" s="11">
        <v>-3.04E-2</v>
      </c>
      <c r="L310" s="11">
        <v>-1.6E-2</v>
      </c>
      <c r="M310" s="11">
        <v>-6.1900000000000004E-2</v>
      </c>
      <c r="N310" s="11">
        <v>-6.4899999999999999E-2</v>
      </c>
      <c r="O310" s="11">
        <v>-4.3299999999999998E-2</v>
      </c>
      <c r="P310" s="11">
        <v>1.43E-2</v>
      </c>
      <c r="Q310" s="11">
        <v>-5.5300000000000002E-2</v>
      </c>
      <c r="R310" s="7"/>
    </row>
    <row r="311" spans="1:18" x14ac:dyDescent="0.25">
      <c r="A311">
        <v>199910</v>
      </c>
      <c r="B311" s="11">
        <v>0.12520000000000001</v>
      </c>
      <c r="C311" s="11">
        <v>9.8299999999999998E-2</v>
      </c>
      <c r="D311" s="11">
        <v>-2.4900000000000002E-2</v>
      </c>
      <c r="E311" s="11">
        <v>8.8000000000000005E-3</v>
      </c>
      <c r="F311" s="11">
        <v>-1.67E-2</v>
      </c>
      <c r="G311" s="11">
        <v>2.2599999999999999E-2</v>
      </c>
      <c r="H311" s="11">
        <v>0.1051</v>
      </c>
      <c r="I311" s="11">
        <v>4.99E-2</v>
      </c>
      <c r="J311" s="11">
        <v>1.0200000000000001E-2</v>
      </c>
      <c r="K311" s="11">
        <v>-7.0999999999999995E-3</v>
      </c>
      <c r="L311" s="11">
        <v>4.9699999999999994E-2</v>
      </c>
      <c r="M311" s="11">
        <v>3.4599999999999999E-2</v>
      </c>
      <c r="N311" s="11">
        <v>1.7399999999999999E-2</v>
      </c>
      <c r="O311" s="11">
        <v>2.2099999999999998E-2</v>
      </c>
      <c r="P311" s="11">
        <v>4.2599999999999999E-2</v>
      </c>
      <c r="Q311" s="11">
        <v>0.1416</v>
      </c>
      <c r="R311" s="7"/>
    </row>
    <row r="312" spans="1:18" x14ac:dyDescent="0.25">
      <c r="A312">
        <v>199911</v>
      </c>
      <c r="B312" s="11">
        <v>1.1200000000000002E-2</v>
      </c>
      <c r="C312" s="11">
        <v>1.4000000000000002E-3</v>
      </c>
      <c r="D312" s="11">
        <v>3.5499999999999997E-2</v>
      </c>
      <c r="E312" s="11">
        <v>-7.5899999999999995E-2</v>
      </c>
      <c r="F312" s="11">
        <v>-1.8700000000000001E-2</v>
      </c>
      <c r="G312" s="11">
        <v>-5.6999999999999993E-3</v>
      </c>
      <c r="H312" s="11">
        <v>3.2000000000000002E-3</v>
      </c>
      <c r="I312" s="11">
        <v>2.5699999999999997E-2</v>
      </c>
      <c r="J312" s="11">
        <v>7.2900000000000006E-2</v>
      </c>
      <c r="K312" s="11">
        <v>-3.9399999999999998E-2</v>
      </c>
      <c r="L312" s="11">
        <v>8.1600000000000006E-2</v>
      </c>
      <c r="M312" s="11">
        <v>-2.4E-2</v>
      </c>
      <c r="N312" s="11">
        <v>-4.6199999999999998E-2</v>
      </c>
      <c r="O312" s="11">
        <v>-7.3899999999999993E-2</v>
      </c>
      <c r="P312" s="11">
        <v>4.6399999999999997E-2</v>
      </c>
      <c r="Q312" s="11">
        <v>-3.6699999999999997E-2</v>
      </c>
      <c r="R312" s="7"/>
    </row>
    <row r="313" spans="1:18" x14ac:dyDescent="0.25">
      <c r="A313">
        <v>199912</v>
      </c>
      <c r="B313" s="11">
        <v>-7.1199999999999999E-2</v>
      </c>
      <c r="C313" s="11">
        <v>0.13639999999999999</v>
      </c>
      <c r="D313" s="11">
        <v>7.8000000000000005E-3</v>
      </c>
      <c r="E313" s="11">
        <v>3.6299999999999999E-2</v>
      </c>
      <c r="F313" s="11">
        <v>1.5600000000000001E-2</v>
      </c>
      <c r="G313" s="11">
        <v>6.83E-2</v>
      </c>
      <c r="H313" s="11">
        <v>-8.3100000000000007E-2</v>
      </c>
      <c r="I313" s="11">
        <v>0.16010000000000002</v>
      </c>
      <c r="J313" s="11">
        <v>0.22359999999999999</v>
      </c>
      <c r="K313" s="11">
        <v>4.2000000000000003E-2</v>
      </c>
      <c r="L313" s="11">
        <v>0.16089999999999999</v>
      </c>
      <c r="M313" s="11">
        <v>3.8399999999999997E-2</v>
      </c>
      <c r="N313" s="11">
        <v>2.0099999999999996E-2</v>
      </c>
      <c r="O313" s="11">
        <v>-2.2799999999999997E-2</v>
      </c>
      <c r="P313" s="11">
        <v>2.9700000000000001E-2</v>
      </c>
      <c r="Q313" s="11">
        <v>-1.0800000000000001E-2</v>
      </c>
      <c r="R313" s="7"/>
    </row>
    <row r="314" spans="1:18" x14ac:dyDescent="0.25">
      <c r="A314">
        <v>200001</v>
      </c>
      <c r="B314" s="11">
        <v>-5.0799999999999998E-2</v>
      </c>
      <c r="C314" s="11">
        <v>0.215</v>
      </c>
      <c r="D314" s="11">
        <v>2.1299999999999999E-2</v>
      </c>
      <c r="E314" s="11">
        <v>-0.1103</v>
      </c>
      <c r="F314" s="11">
        <v>-8.09E-2</v>
      </c>
      <c r="G314" s="11">
        <v>-8.9099999999999999E-2</v>
      </c>
      <c r="H314" s="11">
        <v>3.5699999999999996E-2</v>
      </c>
      <c r="I314" s="11">
        <v>-0.1492</v>
      </c>
      <c r="J314" s="11">
        <v>-2.4199999999999999E-2</v>
      </c>
      <c r="K314" s="11">
        <v>-9.4800000000000009E-2</v>
      </c>
      <c r="L314" s="11">
        <v>-1.6000000000000001E-3</v>
      </c>
      <c r="M314" s="11">
        <v>-8.6999999999999994E-3</v>
      </c>
      <c r="N314" s="11">
        <v>-9.6199999999999994E-2</v>
      </c>
      <c r="O314" s="11">
        <v>6.0299999999999999E-2</v>
      </c>
      <c r="P314" s="11">
        <v>-0.12720000000000001</v>
      </c>
      <c r="Q314" s="11">
        <v>-4.53E-2</v>
      </c>
      <c r="R314" s="7"/>
    </row>
    <row r="315" spans="1:18" x14ac:dyDescent="0.25">
      <c r="A315">
        <v>200002</v>
      </c>
      <c r="B315" s="11">
        <v>-9.4499999999999987E-2</v>
      </c>
      <c r="C315" s="11">
        <v>-3.8300000000000001E-2</v>
      </c>
      <c r="D315" s="11">
        <v>-4.9200000000000001E-2</v>
      </c>
      <c r="E315" s="11">
        <v>-9.6500000000000002E-2</v>
      </c>
      <c r="F315" s="11">
        <v>-4.8899999999999999E-2</v>
      </c>
      <c r="G315" s="11">
        <v>-7.5399999999999995E-2</v>
      </c>
      <c r="H315" s="11">
        <v>-0.10199999999999999</v>
      </c>
      <c r="I315" s="11">
        <v>-1.3100000000000001E-2</v>
      </c>
      <c r="J315" s="11">
        <v>7.2300000000000003E-2</v>
      </c>
      <c r="K315" s="11">
        <v>-0.11410000000000001</v>
      </c>
      <c r="L315" s="11">
        <v>0.19899999999999998</v>
      </c>
      <c r="M315" s="11">
        <v>-7.9299999999999995E-2</v>
      </c>
      <c r="N315" s="11">
        <v>-6.2300000000000001E-2</v>
      </c>
      <c r="O315" s="11">
        <v>-7.1599999999999997E-2</v>
      </c>
      <c r="P315" s="11">
        <v>-6.3899999999999998E-2</v>
      </c>
      <c r="Q315" s="11">
        <v>-8.7899999999999992E-2</v>
      </c>
      <c r="R315" s="7"/>
    </row>
    <row r="316" spans="1:18" x14ac:dyDescent="0.25">
      <c r="A316">
        <v>200003</v>
      </c>
      <c r="B316" s="11">
        <v>4.6199999999999998E-2</v>
      </c>
      <c r="C316" s="11">
        <v>-3.4700000000000002E-2</v>
      </c>
      <c r="D316" s="11">
        <v>0.12970000000000001</v>
      </c>
      <c r="E316" s="11">
        <v>0.20850000000000002</v>
      </c>
      <c r="F316" s="11">
        <v>2.98E-2</v>
      </c>
      <c r="G316" s="11">
        <v>0.1278</v>
      </c>
      <c r="H316" s="11">
        <v>1.06E-2</v>
      </c>
      <c r="I316" s="11">
        <v>0.12240000000000001</v>
      </c>
      <c r="J316" s="11">
        <v>3.4300000000000004E-2</v>
      </c>
      <c r="K316" s="11">
        <v>0.1346</v>
      </c>
      <c r="L316" s="11">
        <v>8.0100000000000005E-2</v>
      </c>
      <c r="M316" s="11">
        <v>0.1033</v>
      </c>
      <c r="N316" s="11">
        <v>0.1148</v>
      </c>
      <c r="O316" s="11">
        <v>5.9400000000000001E-2</v>
      </c>
      <c r="P316" s="11">
        <v>0.15130000000000002</v>
      </c>
      <c r="Q316" s="11">
        <v>0.16969999999999999</v>
      </c>
      <c r="R316" s="7"/>
    </row>
    <row r="317" spans="1:18" x14ac:dyDescent="0.25">
      <c r="A317">
        <v>200004</v>
      </c>
      <c r="B317" s="11">
        <v>-2.9999999999999997E-4</v>
      </c>
      <c r="C317" s="11">
        <v>-0.11509999999999999</v>
      </c>
      <c r="D317" s="11">
        <v>-1.4999999999999999E-2</v>
      </c>
      <c r="E317" s="11">
        <v>4.1599999999999998E-2</v>
      </c>
      <c r="F317" s="11">
        <v>1.43E-2</v>
      </c>
      <c r="G317" s="11">
        <v>-4.4800000000000006E-2</v>
      </c>
      <c r="H317" s="11">
        <v>0.09</v>
      </c>
      <c r="I317" s="11">
        <v>-6.1600000000000002E-2</v>
      </c>
      <c r="J317" s="11">
        <v>-8.0000000000000002E-3</v>
      </c>
      <c r="K317" s="11">
        <v>2.1400000000000002E-2</v>
      </c>
      <c r="L317" s="11">
        <v>-3.2000000000000001E-2</v>
      </c>
      <c r="M317" s="11">
        <v>0.10050000000000001</v>
      </c>
      <c r="N317" s="11">
        <v>4.8399999999999999E-2</v>
      </c>
      <c r="O317" s="11">
        <v>7.4800000000000005E-2</v>
      </c>
      <c r="P317" s="11">
        <v>-3.1400000000000004E-2</v>
      </c>
      <c r="Q317" s="11">
        <v>-3.6900000000000002E-2</v>
      </c>
      <c r="R317" s="7"/>
    </row>
    <row r="318" spans="1:18" x14ac:dyDescent="0.25">
      <c r="A318">
        <v>200005</v>
      </c>
      <c r="B318" s="11">
        <v>0.1308</v>
      </c>
      <c r="C318" s="11">
        <v>-8.0399999999999985E-2</v>
      </c>
      <c r="D318" s="11">
        <v>0.10400000000000001</v>
      </c>
      <c r="E318" s="11">
        <v>-5.0300000000000004E-2</v>
      </c>
      <c r="F318" s="11">
        <v>-9.0000000000000011E-3</v>
      </c>
      <c r="G318" s="11">
        <v>6.6E-3</v>
      </c>
      <c r="H318" s="11">
        <v>6.7000000000000004E-2</v>
      </c>
      <c r="I318" s="11">
        <v>-0.10009999999999999</v>
      </c>
      <c r="J318" s="11">
        <v>-4.8399999999999999E-2</v>
      </c>
      <c r="K318" s="11">
        <v>-2.5399999999999999E-2</v>
      </c>
      <c r="L318" s="11">
        <v>-9.3900000000000011E-2</v>
      </c>
      <c r="M318" s="11">
        <v>-0.13689999999999999</v>
      </c>
      <c r="N318" s="11">
        <v>-2.0899999999999998E-2</v>
      </c>
      <c r="O318" s="11">
        <v>3.9699999999999999E-2</v>
      </c>
      <c r="P318" s="11">
        <v>-1.78E-2</v>
      </c>
      <c r="Q318" s="11">
        <v>4.9800000000000004E-2</v>
      </c>
      <c r="R318" s="7"/>
    </row>
    <row r="319" spans="1:18" x14ac:dyDescent="0.25">
      <c r="A319">
        <v>200006</v>
      </c>
      <c r="B319" s="11">
        <v>3.8599999999999995E-2</v>
      </c>
      <c r="C319" s="11">
        <v>6.6000000000000003E-2</v>
      </c>
      <c r="D319" s="11">
        <v>-6.6699999999999995E-2</v>
      </c>
      <c r="E319" s="11">
        <v>-7.9299999999999995E-2</v>
      </c>
      <c r="F319" s="11">
        <v>-1.84E-2</v>
      </c>
      <c r="G319" s="11">
        <v>-6.3099999999999989E-2</v>
      </c>
      <c r="H319" s="11">
        <v>8.4199999999999997E-2</v>
      </c>
      <c r="I319" s="11">
        <v>-6.8000000000000005E-3</v>
      </c>
      <c r="J319" s="11">
        <v>0.16010000000000002</v>
      </c>
      <c r="K319" s="11">
        <v>-6.25E-2</v>
      </c>
      <c r="L319" s="11">
        <v>0.1065</v>
      </c>
      <c r="M319" s="11">
        <v>-0.11259999999999999</v>
      </c>
      <c r="N319" s="11">
        <v>-5.7999999999999996E-2</v>
      </c>
      <c r="O319" s="11">
        <v>-4.7199999999999999E-2</v>
      </c>
      <c r="P319" s="11">
        <v>-2.4199999999999999E-2</v>
      </c>
      <c r="Q319" s="11">
        <v>-4.2599999999999999E-2</v>
      </c>
      <c r="R319" s="7"/>
    </row>
    <row r="320" spans="1:18" x14ac:dyDescent="0.25">
      <c r="A320">
        <v>200007</v>
      </c>
      <c r="B320" s="11">
        <v>1.8200000000000001E-2</v>
      </c>
      <c r="C320" s="11">
        <v>-4.8799999999999996E-2</v>
      </c>
      <c r="D320" s="11">
        <v>-1.3100000000000001E-2</v>
      </c>
      <c r="E320" s="11">
        <v>5.3699999999999998E-2</v>
      </c>
      <c r="F320" s="11">
        <v>-3.7499999999999999E-2</v>
      </c>
      <c r="G320" s="11">
        <v>1.2199999999999999E-2</v>
      </c>
      <c r="H320" s="11">
        <v>-7.1099999999999997E-2</v>
      </c>
      <c r="I320" s="11">
        <v>-1E-3</v>
      </c>
      <c r="J320" s="11">
        <v>-6.2E-2</v>
      </c>
      <c r="K320" s="11">
        <v>4.0300000000000002E-2</v>
      </c>
      <c r="L320" s="11">
        <v>-2.0199999999999999E-2</v>
      </c>
      <c r="M320" s="11">
        <v>5.7999999999999996E-2</v>
      </c>
      <c r="N320" s="11">
        <v>8.4900000000000003E-2</v>
      </c>
      <c r="O320" s="11">
        <v>4.2099999999999999E-2</v>
      </c>
      <c r="P320" s="11">
        <v>-3.3799999999999997E-2</v>
      </c>
      <c r="Q320" s="11">
        <v>8.6400000000000005E-2</v>
      </c>
      <c r="R320" s="7"/>
    </row>
    <row r="321" spans="1:18" x14ac:dyDescent="0.25">
      <c r="A321">
        <v>200008</v>
      </c>
      <c r="B321" s="11">
        <v>-5.9400000000000001E-2</v>
      </c>
      <c r="C321" s="11">
        <v>5.5099999999999996E-2</v>
      </c>
      <c r="D321" s="11">
        <v>9.5500000000000002E-2</v>
      </c>
      <c r="E321" s="11">
        <v>1.9099999999999999E-2</v>
      </c>
      <c r="F321" s="11">
        <v>5.1100000000000007E-2</v>
      </c>
      <c r="G321" s="11">
        <v>2.76E-2</v>
      </c>
      <c r="H321" s="11">
        <v>1.0700000000000001E-2</v>
      </c>
      <c r="I321" s="11">
        <v>-7.4999999999999997E-3</v>
      </c>
      <c r="J321" s="11">
        <v>0.2505</v>
      </c>
      <c r="K321" s="11">
        <v>8.77E-2</v>
      </c>
      <c r="L321" s="11">
        <v>0.14360000000000001</v>
      </c>
      <c r="M321" s="11">
        <v>5.7099999999999998E-2</v>
      </c>
      <c r="N321" s="11">
        <v>3.5000000000000003E-2</v>
      </c>
      <c r="O321" s="11">
        <v>0.1176</v>
      </c>
      <c r="P321" s="11">
        <v>-4.9500000000000002E-2</v>
      </c>
      <c r="Q321" s="11">
        <v>0.1011</v>
      </c>
      <c r="R321" s="7"/>
    </row>
    <row r="322" spans="1:18" x14ac:dyDescent="0.25">
      <c r="A322">
        <v>200009</v>
      </c>
      <c r="B322" s="11">
        <v>5.2699999999999997E-2</v>
      </c>
      <c r="C322" s="11">
        <v>-7.6299999999999993E-2</v>
      </c>
      <c r="D322" s="11">
        <v>4.7899999999999998E-2</v>
      </c>
      <c r="E322" s="11">
        <v>4.0000000000000001E-3</v>
      </c>
      <c r="F322" s="11">
        <v>-0.125</v>
      </c>
      <c r="G322" s="11">
        <v>-3.39E-2</v>
      </c>
      <c r="H322" s="11">
        <v>5.28E-2</v>
      </c>
      <c r="I322" s="11">
        <v>2.81E-2</v>
      </c>
      <c r="J322" s="11">
        <v>-0.12269999999999999</v>
      </c>
      <c r="K322" s="11">
        <v>-5.7699999999999994E-2</v>
      </c>
      <c r="L322" s="11">
        <v>-0.1832</v>
      </c>
      <c r="M322" s="11">
        <v>-4.6500000000000007E-2</v>
      </c>
      <c r="N322" s="11">
        <v>3.2000000000000001E-2</v>
      </c>
      <c r="O322" s="11">
        <v>9.1600000000000001E-2</v>
      </c>
      <c r="P322" s="11">
        <v>1.3999999999999999E-2</v>
      </c>
      <c r="Q322" s="11">
        <v>2.4799999999999999E-2</v>
      </c>
      <c r="R322" s="7"/>
    </row>
    <row r="323" spans="1:18" x14ac:dyDescent="0.25">
      <c r="A323">
        <v>200010</v>
      </c>
      <c r="B323" s="11">
        <v>7.6700000000000004E-2</v>
      </c>
      <c r="C323" s="11">
        <v>-2.35E-2</v>
      </c>
      <c r="D323" s="11">
        <v>-3.5200000000000002E-2</v>
      </c>
      <c r="E323" s="11">
        <v>2.76E-2</v>
      </c>
      <c r="F323" s="11">
        <v>8.3999999999999995E-3</v>
      </c>
      <c r="G323" s="11">
        <v>2.12E-2</v>
      </c>
      <c r="H323" s="11">
        <v>5.9500000000000004E-2</v>
      </c>
      <c r="I323" s="11">
        <v>-6.08E-2</v>
      </c>
      <c r="J323" s="11">
        <v>-0.1215</v>
      </c>
      <c r="K323" s="11">
        <v>3.7100000000000001E-2</v>
      </c>
      <c r="L323" s="11">
        <v>-5.5E-2</v>
      </c>
      <c r="M323" s="11">
        <v>3.3099999999999997E-2</v>
      </c>
      <c r="N323" s="11">
        <v>0.1105</v>
      </c>
      <c r="O323" s="11">
        <v>-1.8100000000000002E-2</v>
      </c>
      <c r="P323" s="11">
        <v>1.34E-2</v>
      </c>
      <c r="Q323" s="11">
        <v>-5.1000000000000004E-3</v>
      </c>
      <c r="R323" s="7"/>
    </row>
    <row r="324" spans="1:18" x14ac:dyDescent="0.25">
      <c r="A324">
        <v>200011</v>
      </c>
      <c r="B324" s="11">
        <v>4.3799999999999999E-2</v>
      </c>
      <c r="C324" s="11">
        <v>4.9800000000000004E-2</v>
      </c>
      <c r="D324" s="11">
        <v>-4.1799999999999997E-2</v>
      </c>
      <c r="E324" s="11">
        <v>3.4000000000000002E-2</v>
      </c>
      <c r="F324" s="11">
        <v>-4.8399999999999999E-2</v>
      </c>
      <c r="G324" s="11">
        <v>1.11E-2</v>
      </c>
      <c r="H324" s="11">
        <v>2.86E-2</v>
      </c>
      <c r="I324" s="11">
        <v>-5.4800000000000001E-2</v>
      </c>
      <c r="J324" s="11">
        <v>-0.15679999999999999</v>
      </c>
      <c r="K324" s="11">
        <v>-7.6999999999999999E-2</v>
      </c>
      <c r="L324" s="11">
        <v>-0.23370000000000002</v>
      </c>
      <c r="M324" s="11">
        <v>-0.1283</v>
      </c>
      <c r="N324" s="11">
        <v>-2.9999999999999997E-4</v>
      </c>
      <c r="O324" s="11">
        <v>3.0600000000000002E-2</v>
      </c>
      <c r="P324" s="11">
        <v>1.95E-2</v>
      </c>
      <c r="Q324" s="11">
        <v>-5.1699999999999996E-2</v>
      </c>
      <c r="R324" s="7"/>
    </row>
    <row r="325" spans="1:18" x14ac:dyDescent="0.25">
      <c r="A325">
        <v>200012</v>
      </c>
      <c r="B325" s="11">
        <v>2.1400000000000002E-2</v>
      </c>
      <c r="C325" s="11">
        <v>9.4800000000000009E-2</v>
      </c>
      <c r="D325" s="11">
        <v>9.4399999999999998E-2</v>
      </c>
      <c r="E325" s="11">
        <v>0.13159999999999999</v>
      </c>
      <c r="F325" s="11">
        <v>4.7300000000000002E-2</v>
      </c>
      <c r="G325" s="11">
        <v>0.1002</v>
      </c>
      <c r="H325" s="11">
        <v>3.7100000000000001E-2</v>
      </c>
      <c r="I325" s="11">
        <v>0.1399</v>
      </c>
      <c r="J325" s="11">
        <v>1.9400000000000001E-2</v>
      </c>
      <c r="K325" s="11">
        <v>9.7699999999999995E-2</v>
      </c>
      <c r="L325" s="11">
        <v>-7.0499999999999993E-2</v>
      </c>
      <c r="M325" s="11">
        <v>-6.5000000000000006E-3</v>
      </c>
      <c r="N325" s="11">
        <v>1.77E-2</v>
      </c>
      <c r="O325" s="11">
        <v>6.6000000000000003E-2</v>
      </c>
      <c r="P325" s="11">
        <v>2.3700000000000002E-2</v>
      </c>
      <c r="Q325" s="11">
        <v>9.9700000000000011E-2</v>
      </c>
      <c r="R325" s="7"/>
    </row>
    <row r="326" spans="1:18" x14ac:dyDescent="0.25">
      <c r="A326">
        <v>200101</v>
      </c>
      <c r="B326" s="11">
        <v>-4.7100000000000003E-2</v>
      </c>
      <c r="C326" s="11">
        <v>1.6299999999999999E-2</v>
      </c>
      <c r="D326" s="11">
        <v>-3.61E-2</v>
      </c>
      <c r="E326" s="11">
        <v>4.36E-2</v>
      </c>
      <c r="F326" s="11">
        <v>0.10099999999999999</v>
      </c>
      <c r="G326" s="11">
        <v>-0.05</v>
      </c>
      <c r="H326" s="11">
        <v>-8.4199999999999997E-2</v>
      </c>
      <c r="I326" s="11">
        <v>3.1300000000000001E-2</v>
      </c>
      <c r="J326" s="11">
        <v>6.1500000000000006E-2</v>
      </c>
      <c r="K326" s="11">
        <v>1.61E-2</v>
      </c>
      <c r="L326" s="11">
        <v>0.12939999999999999</v>
      </c>
      <c r="M326" s="11">
        <v>0.13489999999999999</v>
      </c>
      <c r="N326" s="11">
        <v>-2.8999999999999998E-3</v>
      </c>
      <c r="O326" s="11">
        <v>-0.10769999999999999</v>
      </c>
      <c r="P326" s="11">
        <v>8.4900000000000003E-2</v>
      </c>
      <c r="Q326" s="11">
        <v>-4.8999999999999998E-3</v>
      </c>
      <c r="R326" s="7"/>
    </row>
    <row r="327" spans="1:18" x14ac:dyDescent="0.25">
      <c r="A327">
        <v>200102</v>
      </c>
      <c r="B327" s="11">
        <v>-1.66E-2</v>
      </c>
      <c r="C327" s="11">
        <v>4.58E-2</v>
      </c>
      <c r="D327" s="11">
        <v>-1.34E-2</v>
      </c>
      <c r="E327" s="11">
        <v>-0.1007</v>
      </c>
      <c r="F327" s="11">
        <v>8.5000000000000006E-3</v>
      </c>
      <c r="G327" s="11">
        <v>-2.4399999999999998E-2</v>
      </c>
      <c r="H327" s="11">
        <v>2.3999999999999998E-3</v>
      </c>
      <c r="I327" s="11">
        <v>-4.3099999999999999E-2</v>
      </c>
      <c r="J327" s="11">
        <v>-0.2384</v>
      </c>
      <c r="K327" s="11">
        <v>2.0000000000000001E-4</v>
      </c>
      <c r="L327" s="11">
        <v>-0.28989999999999999</v>
      </c>
      <c r="M327" s="11">
        <v>-8.3999999999999995E-3</v>
      </c>
      <c r="N327" s="11">
        <v>-2.5999999999999999E-3</v>
      </c>
      <c r="O327" s="11">
        <v>6.1600000000000002E-2</v>
      </c>
      <c r="P327" s="11">
        <v>-5.0599999999999999E-2</v>
      </c>
      <c r="Q327" s="11">
        <v>-5.1299999999999998E-2</v>
      </c>
      <c r="R327" s="7"/>
    </row>
    <row r="328" spans="1:18" x14ac:dyDescent="0.25">
      <c r="A328">
        <v>200103</v>
      </c>
      <c r="B328" s="11">
        <v>-5.8600000000000006E-2</v>
      </c>
      <c r="C328" s="11">
        <v>9.1000000000000004E-3</v>
      </c>
      <c r="D328" s="11">
        <v>-1.1399999999999999E-2</v>
      </c>
      <c r="E328" s="11">
        <v>-1.47E-2</v>
      </c>
      <c r="F328" s="11">
        <v>-3.3599999999999998E-2</v>
      </c>
      <c r="G328" s="11">
        <v>-4.4000000000000004E-2</v>
      </c>
      <c r="H328" s="11">
        <v>-6.9900000000000004E-2</v>
      </c>
      <c r="I328" s="11">
        <v>-2.0000000000000001E-4</v>
      </c>
      <c r="J328" s="11">
        <v>-8.3800000000000013E-2</v>
      </c>
      <c r="K328" s="11">
        <v>-2.4E-2</v>
      </c>
      <c r="L328" s="11">
        <v>-0.1234</v>
      </c>
      <c r="M328" s="11">
        <v>-2.23E-2</v>
      </c>
      <c r="N328" s="11">
        <v>-6.0199999999999997E-2</v>
      </c>
      <c r="O328" s="11">
        <v>1.24E-2</v>
      </c>
      <c r="P328" s="11">
        <v>-3.1E-2</v>
      </c>
      <c r="Q328" s="11">
        <v>-3.32E-2</v>
      </c>
      <c r="R328" s="7"/>
    </row>
    <row r="329" spans="1:18" x14ac:dyDescent="0.25">
      <c r="A329">
        <v>200104</v>
      </c>
      <c r="B329" s="11">
        <v>-1.44E-2</v>
      </c>
      <c r="C329" s="11">
        <v>7.8E-2</v>
      </c>
      <c r="D329" s="11">
        <v>9.9900000000000003E-2</v>
      </c>
      <c r="E329" s="11">
        <v>6.93E-2</v>
      </c>
      <c r="F329" s="11">
        <v>3.9E-2</v>
      </c>
      <c r="G329" s="11">
        <v>6.3700000000000007E-2</v>
      </c>
      <c r="H329" s="11">
        <v>3.5499999999999997E-2</v>
      </c>
      <c r="I329" s="11">
        <v>5.5999999999999994E-2</v>
      </c>
      <c r="J329" s="11">
        <v>0.1333</v>
      </c>
      <c r="K329" s="11">
        <v>6.8400000000000002E-2</v>
      </c>
      <c r="L329" s="11">
        <v>0.16920000000000002</v>
      </c>
      <c r="M329" s="11">
        <v>8.7300000000000003E-2</v>
      </c>
      <c r="N329" s="11">
        <v>7.8E-2</v>
      </c>
      <c r="O329" s="11">
        <v>5.5300000000000002E-2</v>
      </c>
      <c r="P329" s="11">
        <v>4.2199999999999994E-2</v>
      </c>
      <c r="Q329" s="11">
        <v>4.0999999999999995E-2</v>
      </c>
      <c r="R329" s="7"/>
    </row>
    <row r="330" spans="1:18" x14ac:dyDescent="0.25">
      <c r="A330">
        <v>200105</v>
      </c>
      <c r="B330" s="11">
        <v>3.6900000000000002E-2</v>
      </c>
      <c r="C330" s="11">
        <v>5.8499999999999996E-2</v>
      </c>
      <c r="D330" s="11">
        <v>-1.04E-2</v>
      </c>
      <c r="E330" s="11">
        <v>3.7699999999999997E-2</v>
      </c>
      <c r="F330" s="11">
        <v>6.3399999999999998E-2</v>
      </c>
      <c r="G330" s="11">
        <v>9.3999999999999986E-3</v>
      </c>
      <c r="H330" s="11">
        <v>2.69E-2</v>
      </c>
      <c r="I330" s="11">
        <v>3.7000000000000005E-2</v>
      </c>
      <c r="J330" s="11">
        <v>2E-3</v>
      </c>
      <c r="K330" s="11">
        <v>5.57E-2</v>
      </c>
      <c r="L330" s="11">
        <v>-5.5099999999999996E-2</v>
      </c>
      <c r="M330" s="11">
        <v>-2.8799999999999999E-2</v>
      </c>
      <c r="N330" s="11">
        <v>3.85E-2</v>
      </c>
      <c r="O330" s="11">
        <v>2.3999999999999998E-3</v>
      </c>
      <c r="P330" s="11">
        <v>1.03E-2</v>
      </c>
      <c r="Q330" s="11">
        <v>3.6600000000000001E-2</v>
      </c>
      <c r="R330" s="7"/>
    </row>
    <row r="331" spans="1:18" x14ac:dyDescent="0.25">
      <c r="A331">
        <v>200106</v>
      </c>
      <c r="B331" s="11">
        <v>-2.46E-2</v>
      </c>
      <c r="C331" s="11">
        <v>-5.9000000000000004E-2</v>
      </c>
      <c r="D331" s="11">
        <v>-7.4999999999999997E-2</v>
      </c>
      <c r="E331" s="11">
        <v>-1.15E-2</v>
      </c>
      <c r="F331" s="11">
        <v>3.7000000000000002E-3</v>
      </c>
      <c r="G331" s="11">
        <v>-2.9600000000000001E-2</v>
      </c>
      <c r="H331" s="11">
        <v>-4.3700000000000003E-2</v>
      </c>
      <c r="I331" s="11">
        <v>-1.84E-2</v>
      </c>
      <c r="J331" s="11">
        <v>-7.2999999999999995E-2</v>
      </c>
      <c r="K331" s="11">
        <v>-1.2199999999999999E-2</v>
      </c>
      <c r="L331" s="11">
        <v>-1.23E-2</v>
      </c>
      <c r="M331" s="11">
        <v>4.9699999999999994E-2</v>
      </c>
      <c r="N331" s="11">
        <v>-8.4499999999999992E-2</v>
      </c>
      <c r="O331" s="11">
        <v>-6.0499999999999998E-2</v>
      </c>
      <c r="P331" s="11">
        <v>-2.87E-2</v>
      </c>
      <c r="Q331" s="11">
        <v>6.9999999999999993E-3</v>
      </c>
      <c r="R331" s="7"/>
    </row>
    <row r="332" spans="1:18" x14ac:dyDescent="0.25">
      <c r="A332">
        <v>200107</v>
      </c>
      <c r="B332" s="11">
        <v>2.6000000000000002E-2</v>
      </c>
      <c r="C332" s="11">
        <v>-8.2200000000000009E-2</v>
      </c>
      <c r="D332" s="11">
        <v>-2.3399999999999997E-2</v>
      </c>
      <c r="E332" s="11">
        <v>1.26E-2</v>
      </c>
      <c r="F332" s="11">
        <v>-2.12E-2</v>
      </c>
      <c r="G332" s="11">
        <v>-3.3599999999999998E-2</v>
      </c>
      <c r="H332" s="11">
        <v>3.27E-2</v>
      </c>
      <c r="I332" s="11">
        <v>4.36E-2</v>
      </c>
      <c r="J332" s="11">
        <v>-2.1899999999999999E-2</v>
      </c>
      <c r="K332" s="11">
        <v>-1.78E-2</v>
      </c>
      <c r="L332" s="11">
        <v>-3.9599999999999996E-2</v>
      </c>
      <c r="M332" s="11">
        <v>5.3099999999999994E-2</v>
      </c>
      <c r="N332" s="11">
        <v>2.07E-2</v>
      </c>
      <c r="O332" s="11">
        <v>-3.8300000000000001E-2</v>
      </c>
      <c r="P332" s="11">
        <v>4.8799999999999996E-2</v>
      </c>
      <c r="Q332" s="11">
        <v>-6.7000000000000002E-3</v>
      </c>
      <c r="R332" s="7"/>
    </row>
    <row r="333" spans="1:18" x14ac:dyDescent="0.25">
      <c r="A333">
        <v>200108</v>
      </c>
      <c r="B333" s="11">
        <v>4.1500000000000002E-2</v>
      </c>
      <c r="C333" s="11">
        <v>3.4300000000000004E-2</v>
      </c>
      <c r="D333" s="11">
        <v>-4.6600000000000003E-2</v>
      </c>
      <c r="E333" s="11">
        <v>-4.3799999999999999E-2</v>
      </c>
      <c r="F333" s="11">
        <v>5.1999999999999998E-3</v>
      </c>
      <c r="G333" s="11">
        <v>-1.3300000000000001E-2</v>
      </c>
      <c r="H333" s="11">
        <v>-2.7200000000000002E-2</v>
      </c>
      <c r="I333" s="11">
        <v>-3.9699999999999999E-2</v>
      </c>
      <c r="J333" s="11">
        <v>-6.1799999999999994E-2</v>
      </c>
      <c r="K333" s="11">
        <v>-1.0800000000000001E-2</v>
      </c>
      <c r="L333" s="11">
        <v>-9.8699999999999996E-2</v>
      </c>
      <c r="M333" s="11">
        <v>-0.12920000000000001</v>
      </c>
      <c r="N333" s="11">
        <v>-4.7599999999999996E-2</v>
      </c>
      <c r="O333" s="11">
        <v>5.1999999999999998E-3</v>
      </c>
      <c r="P333" s="11">
        <v>-7.7300000000000008E-2</v>
      </c>
      <c r="Q333" s="11">
        <v>-5.4299999999999994E-2</v>
      </c>
      <c r="R333" s="7"/>
    </row>
    <row r="334" spans="1:18" x14ac:dyDescent="0.25">
      <c r="A334">
        <v>200109</v>
      </c>
      <c r="B334" s="11">
        <v>-1.9799999999999998E-2</v>
      </c>
      <c r="C334" s="11">
        <v>-4.9699999999999994E-2</v>
      </c>
      <c r="D334" s="11">
        <v>-6.4600000000000005E-2</v>
      </c>
      <c r="E334" s="11">
        <v>-0.17579999999999998</v>
      </c>
      <c r="F334" s="11">
        <v>-0.1673</v>
      </c>
      <c r="G334" s="11">
        <v>-9.1700000000000004E-2</v>
      </c>
      <c r="H334" s="11">
        <v>1.2199999999999999E-2</v>
      </c>
      <c r="I334" s="11">
        <v>-0.14550000000000002</v>
      </c>
      <c r="J334" s="11">
        <v>-0.2205</v>
      </c>
      <c r="K334" s="11">
        <v>-0.16829999999999998</v>
      </c>
      <c r="L334" s="11">
        <v>-0.2432</v>
      </c>
      <c r="M334" s="11">
        <v>-0.15279999999999999</v>
      </c>
      <c r="N334" s="11">
        <v>-0.18690000000000001</v>
      </c>
      <c r="O334" s="11">
        <v>-6.5799999999999997E-2</v>
      </c>
      <c r="P334" s="11">
        <v>-8.6899999999999991E-2</v>
      </c>
      <c r="Q334" s="11">
        <v>-5.7000000000000002E-2</v>
      </c>
      <c r="R334" s="7"/>
    </row>
    <row r="335" spans="1:18" x14ac:dyDescent="0.25">
      <c r="A335">
        <v>200110</v>
      </c>
      <c r="B335" s="11">
        <v>1.3500000000000002E-2</v>
      </c>
      <c r="C335" s="11">
        <v>1.8799999999999997E-2</v>
      </c>
      <c r="D335" s="11">
        <v>2.4900000000000002E-2</v>
      </c>
      <c r="E335" s="11">
        <v>7.2599999999999998E-2</v>
      </c>
      <c r="F335" s="11">
        <v>6.3600000000000004E-2</v>
      </c>
      <c r="G335" s="11">
        <v>3.3700000000000001E-2</v>
      </c>
      <c r="H335" s="11">
        <v>6.4000000000000003E-3</v>
      </c>
      <c r="I335" s="11">
        <v>2.8799999999999999E-2</v>
      </c>
      <c r="J335" s="11">
        <v>2.4300000000000002E-2</v>
      </c>
      <c r="K335" s="11">
        <v>7.4400000000000008E-2</v>
      </c>
      <c r="L335" s="11">
        <v>0.18479999999999999</v>
      </c>
      <c r="M335" s="11">
        <v>1.5E-3</v>
      </c>
      <c r="N335" s="11">
        <v>5.16E-2</v>
      </c>
      <c r="O335" s="11">
        <v>1.8700000000000001E-2</v>
      </c>
      <c r="P335" s="11">
        <v>3.6200000000000003E-2</v>
      </c>
      <c r="Q335" s="11">
        <v>-1.52E-2</v>
      </c>
      <c r="R335" s="7"/>
    </row>
    <row r="336" spans="1:18" x14ac:dyDescent="0.25">
      <c r="A336">
        <v>200111</v>
      </c>
      <c r="B336" s="11">
        <v>7.0999999999999995E-3</v>
      </c>
      <c r="C336" s="11">
        <v>-6.5000000000000006E-3</v>
      </c>
      <c r="D336" s="11">
        <v>-5.9800000000000006E-2</v>
      </c>
      <c r="E336" s="11">
        <v>9.5899999999999999E-2</v>
      </c>
      <c r="F336" s="11">
        <v>6.4299999999999996E-2</v>
      </c>
      <c r="G336" s="11">
        <v>0.10890000000000001</v>
      </c>
      <c r="H336" s="11">
        <v>3.4000000000000002E-2</v>
      </c>
      <c r="I336" s="11">
        <v>0.16260000000000002</v>
      </c>
      <c r="J336" s="11">
        <v>0.1575</v>
      </c>
      <c r="K336" s="11">
        <v>9.3100000000000002E-2</v>
      </c>
      <c r="L336" s="11">
        <v>0.19219999999999998</v>
      </c>
      <c r="M336" s="11">
        <v>0.16930000000000001</v>
      </c>
      <c r="N336" s="11">
        <v>8.6699999999999999E-2</v>
      </c>
      <c r="O336" s="11">
        <v>-1.54E-2</v>
      </c>
      <c r="P336" s="11">
        <v>0.1012</v>
      </c>
      <c r="Q336" s="11">
        <v>6.8600000000000008E-2</v>
      </c>
      <c r="R336" s="7"/>
    </row>
    <row r="337" spans="1:18" x14ac:dyDescent="0.25">
      <c r="A337">
        <v>200112</v>
      </c>
      <c r="B337" s="11">
        <v>2.2700000000000001E-2</v>
      </c>
      <c r="C337" s="11">
        <v>4.5599999999999995E-2</v>
      </c>
      <c r="D337" s="11">
        <v>5.6299999999999996E-2</v>
      </c>
      <c r="E337" s="11">
        <v>7.5899999999999995E-2</v>
      </c>
      <c r="F337" s="11">
        <v>3.8800000000000001E-2</v>
      </c>
      <c r="G337" s="11">
        <v>-1.1399999999999999E-2</v>
      </c>
      <c r="H337" s="11">
        <v>-2.92E-2</v>
      </c>
      <c r="I337" s="11">
        <v>7.4299999999999991E-2</v>
      </c>
      <c r="J337" s="11">
        <v>-2.6200000000000001E-2</v>
      </c>
      <c r="K337" s="11">
        <v>7.0000000000000007E-2</v>
      </c>
      <c r="L337" s="11">
        <v>-2.0099999999999996E-2</v>
      </c>
      <c r="M337" s="11">
        <v>-2.0799999999999999E-2</v>
      </c>
      <c r="N337" s="11">
        <v>3.8100000000000002E-2</v>
      </c>
      <c r="O337" s="11">
        <v>4.0399999999999998E-2</v>
      </c>
      <c r="P337" s="11">
        <v>4.2000000000000003E-2</v>
      </c>
      <c r="Q337" s="11">
        <v>3.15E-2</v>
      </c>
      <c r="R337" s="7"/>
    </row>
    <row r="338" spans="1:18" x14ac:dyDescent="0.25">
      <c r="A338">
        <v>200201</v>
      </c>
      <c r="B338" s="11">
        <v>-2.0000000000000001E-4</v>
      </c>
      <c r="C338" s="11">
        <v>-6.0999999999999995E-3</v>
      </c>
      <c r="D338" s="11">
        <v>-2.8500000000000001E-2</v>
      </c>
      <c r="E338" s="11">
        <v>5.2999999999999999E-2</v>
      </c>
      <c r="F338" s="11">
        <v>2.0199999999999999E-2</v>
      </c>
      <c r="G338" s="11">
        <v>-1.5800000000000002E-2</v>
      </c>
      <c r="H338" s="11">
        <v>-4.0999999999999995E-3</v>
      </c>
      <c r="I338" s="11">
        <v>5.9999999999999995E-4</v>
      </c>
      <c r="J338" s="11">
        <v>-2.5000000000000001E-3</v>
      </c>
      <c r="K338" s="11">
        <v>-5.7999999999999996E-3</v>
      </c>
      <c r="L338" s="11">
        <v>4.4500000000000005E-2</v>
      </c>
      <c r="M338" s="11">
        <v>2.5099999999999997E-2</v>
      </c>
      <c r="N338" s="11">
        <v>6.7500000000000004E-2</v>
      </c>
      <c r="O338" s="11">
        <v>-4.3400000000000001E-2</v>
      </c>
      <c r="P338" s="11">
        <v>3.4300000000000004E-2</v>
      </c>
      <c r="Q338" s="11">
        <v>-1.3500000000000002E-2</v>
      </c>
      <c r="R338" s="7"/>
    </row>
    <row r="339" spans="1:18" x14ac:dyDescent="0.25">
      <c r="A339">
        <v>200202</v>
      </c>
      <c r="B339" s="11">
        <v>3.6299999999999999E-2</v>
      </c>
      <c r="C339" s="11">
        <v>3.2400000000000005E-2</v>
      </c>
      <c r="D339" s="11">
        <v>5.5199999999999999E-2</v>
      </c>
      <c r="E339" s="11">
        <v>4.0000000000000002E-4</v>
      </c>
      <c r="F339" s="11">
        <v>4.9000000000000002E-2</v>
      </c>
      <c r="G339" s="11">
        <v>4.3899999999999995E-2</v>
      </c>
      <c r="H339" s="11">
        <v>1.1699999999999999E-2</v>
      </c>
      <c r="I339" s="11">
        <v>1.89E-2</v>
      </c>
      <c r="J339" s="11">
        <v>2.0000000000000001E-4</v>
      </c>
      <c r="K339" s="11">
        <v>7.4400000000000008E-2</v>
      </c>
      <c r="L339" s="11">
        <v>-0.1303</v>
      </c>
      <c r="M339" s="11">
        <v>2.3900000000000001E-2</v>
      </c>
      <c r="N339" s="11">
        <v>4.9000000000000002E-2</v>
      </c>
      <c r="O339" s="11">
        <v>-3.7000000000000002E-3</v>
      </c>
      <c r="P339" s="11">
        <v>4.0000000000000001E-3</v>
      </c>
      <c r="Q339" s="11">
        <v>-1.11E-2</v>
      </c>
      <c r="R339" s="7"/>
    </row>
    <row r="340" spans="1:18" x14ac:dyDescent="0.25">
      <c r="A340">
        <v>200203</v>
      </c>
      <c r="B340" s="11">
        <v>4.0800000000000003E-2</v>
      </c>
      <c r="C340" s="11">
        <v>9.3000000000000013E-2</v>
      </c>
      <c r="D340" s="11">
        <v>7.6999999999999999E-2</v>
      </c>
      <c r="E340" s="11">
        <v>4.2500000000000003E-2</v>
      </c>
      <c r="F340" s="11">
        <v>5.3699999999999998E-2</v>
      </c>
      <c r="G340" s="11">
        <v>5.1200000000000002E-2</v>
      </c>
      <c r="H340" s="11">
        <v>-2.9999999999999997E-4</v>
      </c>
      <c r="I340" s="11">
        <v>-1.0200000000000001E-2</v>
      </c>
      <c r="J340" s="11">
        <v>6.0400000000000002E-2</v>
      </c>
      <c r="K340" s="11">
        <v>9.64E-2</v>
      </c>
      <c r="L340" s="11">
        <v>9.8900000000000002E-2</v>
      </c>
      <c r="M340" s="11">
        <v>7.5800000000000006E-2</v>
      </c>
      <c r="N340" s="11">
        <v>3.0800000000000001E-2</v>
      </c>
      <c r="O340" s="11">
        <v>0.10279999999999999</v>
      </c>
      <c r="P340" s="11">
        <v>2.4700000000000003E-2</v>
      </c>
      <c r="Q340" s="11">
        <v>6.2100000000000002E-2</v>
      </c>
      <c r="R340" s="7"/>
    </row>
    <row r="341" spans="1:18" x14ac:dyDescent="0.25">
      <c r="A341">
        <v>200204</v>
      </c>
      <c r="B341" s="11">
        <v>2.8399999999999998E-2</v>
      </c>
      <c r="C341" s="11">
        <v>-8.5000000000000006E-3</v>
      </c>
      <c r="D341" s="11">
        <v>-4.9200000000000001E-2</v>
      </c>
      <c r="E341" s="11">
        <v>3.6799999999999999E-2</v>
      </c>
      <c r="F341" s="11">
        <v>2.41E-2</v>
      </c>
      <c r="G341" s="11">
        <v>-5.1299999999999998E-2</v>
      </c>
      <c r="H341" s="11">
        <v>-6.5599999999999992E-2</v>
      </c>
      <c r="I341" s="11">
        <v>-4.0000000000000001E-3</v>
      </c>
      <c r="J341" s="11">
        <v>-7.1099999999999997E-2</v>
      </c>
      <c r="K341" s="11">
        <v>3.4000000000000002E-2</v>
      </c>
      <c r="L341" s="11">
        <v>-7.2099999999999997E-2</v>
      </c>
      <c r="M341" s="11">
        <v>1.2699999999999999E-2</v>
      </c>
      <c r="N341" s="11">
        <v>-3.4000000000000002E-2</v>
      </c>
      <c r="O341" s="11">
        <v>-4.0999999999999995E-3</v>
      </c>
      <c r="P341" s="11">
        <v>-1.67E-2</v>
      </c>
      <c r="Q341" s="11">
        <v>-1.11E-2</v>
      </c>
      <c r="R341" s="7"/>
    </row>
    <row r="342" spans="1:18" x14ac:dyDescent="0.25">
      <c r="A342">
        <v>200205</v>
      </c>
      <c r="B342" s="11">
        <v>7.8000000000000005E-3</v>
      </c>
      <c r="C342" s="11">
        <v>6.2400000000000004E-2</v>
      </c>
      <c r="D342" s="11">
        <v>-1.21E-2</v>
      </c>
      <c r="E342" s="11">
        <v>-1.3300000000000001E-2</v>
      </c>
      <c r="F342" s="11">
        <v>-7.0999999999999995E-3</v>
      </c>
      <c r="G342" s="11">
        <v>1.5800000000000002E-2</v>
      </c>
      <c r="H342" s="11">
        <v>-1.26E-2</v>
      </c>
      <c r="I342" s="11">
        <v>-3.0699999999999998E-2</v>
      </c>
      <c r="J342" s="11">
        <v>2.8000000000000004E-3</v>
      </c>
      <c r="K342" s="11">
        <v>-2.6600000000000002E-2</v>
      </c>
      <c r="L342" s="11">
        <v>-3.1600000000000003E-2</v>
      </c>
      <c r="M342" s="11">
        <v>1.4499999999999999E-2</v>
      </c>
      <c r="N342" s="11">
        <v>7.000000000000001E-4</v>
      </c>
      <c r="O342" s="11">
        <v>-6.9099999999999995E-2</v>
      </c>
      <c r="P342" s="11">
        <v>-3.5999999999999999E-3</v>
      </c>
      <c r="Q342" s="11">
        <v>-1.5E-3</v>
      </c>
      <c r="R342" s="7"/>
    </row>
    <row r="343" spans="1:18" x14ac:dyDescent="0.25">
      <c r="A343">
        <v>200206</v>
      </c>
      <c r="B343" s="11">
        <v>-2.0099999999999996E-2</v>
      </c>
      <c r="C343" s="11">
        <v>-8.1699999999999995E-2</v>
      </c>
      <c r="D343" s="11">
        <v>-8.9999999999999998E-4</v>
      </c>
      <c r="E343" s="11">
        <v>-2.06E-2</v>
      </c>
      <c r="F343" s="11">
        <v>-5.2600000000000001E-2</v>
      </c>
      <c r="G343" s="11">
        <v>-1.3500000000000002E-2</v>
      </c>
      <c r="H343" s="11">
        <v>-9.7599999999999992E-2</v>
      </c>
      <c r="I343" s="11">
        <v>-5.2900000000000003E-2</v>
      </c>
      <c r="J343" s="11">
        <v>-5.2999999999999999E-2</v>
      </c>
      <c r="K343" s="11">
        <v>-2.5399999999999999E-2</v>
      </c>
      <c r="L343" s="11">
        <v>-0.159</v>
      </c>
      <c r="M343" s="11">
        <v>-8.1099999999999992E-2</v>
      </c>
      <c r="N343" s="11">
        <v>3.7000000000000002E-3</v>
      </c>
      <c r="O343" s="11">
        <v>-5.7999999999999996E-2</v>
      </c>
      <c r="P343" s="11">
        <v>-4.2000000000000003E-2</v>
      </c>
      <c r="Q343" s="11">
        <v>-4.82E-2</v>
      </c>
      <c r="R343" s="7"/>
    </row>
    <row r="344" spans="1:18" x14ac:dyDescent="0.25">
      <c r="A344">
        <v>200207</v>
      </c>
      <c r="B344" s="11">
        <v>-8.3800000000000013E-2</v>
      </c>
      <c r="C344" s="11">
        <v>-0.1439</v>
      </c>
      <c r="D344" s="11">
        <v>-0.1183</v>
      </c>
      <c r="E344" s="11">
        <v>-0.1188</v>
      </c>
      <c r="F344" s="11">
        <v>-0.1027</v>
      </c>
      <c r="G344" s="11">
        <v>-9.5100000000000004E-2</v>
      </c>
      <c r="H344" s="11">
        <v>-1.72E-2</v>
      </c>
      <c r="I344" s="11">
        <v>-0.1288</v>
      </c>
      <c r="J344" s="11">
        <v>-0.20379999999999998</v>
      </c>
      <c r="K344" s="11">
        <v>-0.13970000000000002</v>
      </c>
      <c r="L344" s="11">
        <v>-9.3800000000000008E-2</v>
      </c>
      <c r="M344" s="11">
        <v>-0.12140000000000001</v>
      </c>
      <c r="N344" s="11">
        <v>-8.1900000000000001E-2</v>
      </c>
      <c r="O344" s="11">
        <v>-0.12130000000000001</v>
      </c>
      <c r="P344" s="11">
        <v>-0.1116</v>
      </c>
      <c r="Q344" s="11">
        <v>-7.0400000000000004E-2</v>
      </c>
      <c r="R344" s="7"/>
    </row>
    <row r="345" spans="1:18" x14ac:dyDescent="0.25">
      <c r="A345">
        <v>200208</v>
      </c>
      <c r="B345" s="11">
        <v>6.3E-3</v>
      </c>
      <c r="C345" s="11">
        <v>7.6600000000000001E-2</v>
      </c>
      <c r="D345" s="11">
        <v>5.6000000000000008E-3</v>
      </c>
      <c r="E345" s="11">
        <v>-1.2699999999999999E-2</v>
      </c>
      <c r="F345" s="11">
        <v>3.73E-2</v>
      </c>
      <c r="G345" s="11">
        <v>1.77E-2</v>
      </c>
      <c r="H345" s="11">
        <v>2.58E-2</v>
      </c>
      <c r="I345" s="11">
        <v>2.0400000000000001E-2</v>
      </c>
      <c r="J345" s="11">
        <v>-4.8799999999999996E-2</v>
      </c>
      <c r="K345" s="11">
        <v>3.0099999999999998E-2</v>
      </c>
      <c r="L345" s="11">
        <v>-3.5000000000000003E-2</v>
      </c>
      <c r="M345" s="11">
        <v>-2.5000000000000001E-3</v>
      </c>
      <c r="N345" s="11">
        <v>-4.8399999999999999E-2</v>
      </c>
      <c r="O345" s="11">
        <v>3.4099999999999998E-2</v>
      </c>
      <c r="P345" s="11">
        <v>5.6999999999999993E-3</v>
      </c>
      <c r="Q345" s="11">
        <v>2.2599999999999999E-2</v>
      </c>
      <c r="R345" s="7"/>
    </row>
    <row r="346" spans="1:18" x14ac:dyDescent="0.25">
      <c r="A346">
        <v>200209</v>
      </c>
      <c r="B346" s="11">
        <v>-4.7199999999999999E-2</v>
      </c>
      <c r="C346" s="11">
        <v>-7.8299999999999995E-2</v>
      </c>
      <c r="D346" s="11">
        <v>-8.1300000000000011E-2</v>
      </c>
      <c r="E346" s="11">
        <v>-6.08E-2</v>
      </c>
      <c r="F346" s="11">
        <v>-0.11210000000000001</v>
      </c>
      <c r="G346" s="11">
        <v>-0.10539999999999999</v>
      </c>
      <c r="H346" s="11">
        <v>-7.690000000000001E-2</v>
      </c>
      <c r="I346" s="11">
        <v>-0.1246</v>
      </c>
      <c r="J346" s="11">
        <v>-0.18469999999999998</v>
      </c>
      <c r="K346" s="11">
        <v>-8.1699999999999995E-2</v>
      </c>
      <c r="L346" s="11">
        <v>-0.1646</v>
      </c>
      <c r="M346" s="11">
        <v>-0.10199999999999999</v>
      </c>
      <c r="N346" s="11">
        <v>-6.6400000000000001E-2</v>
      </c>
      <c r="O346" s="11">
        <v>-0.1084</v>
      </c>
      <c r="P346" s="11">
        <v>-9.3900000000000011E-2</v>
      </c>
      <c r="Q346" s="11">
        <v>-0.1041</v>
      </c>
      <c r="R346" s="7"/>
    </row>
    <row r="347" spans="1:18" x14ac:dyDescent="0.25">
      <c r="A347">
        <v>200210</v>
      </c>
      <c r="B347" s="11">
        <v>4.9200000000000001E-2</v>
      </c>
      <c r="C347" s="11">
        <v>-6.5299999999999997E-2</v>
      </c>
      <c r="D347" s="11">
        <v>3.1300000000000001E-2</v>
      </c>
      <c r="E347" s="11">
        <v>8.8800000000000004E-2</v>
      </c>
      <c r="F347" s="11">
        <v>3.8300000000000001E-2</v>
      </c>
      <c r="G347" s="11">
        <v>5.4400000000000004E-2</v>
      </c>
      <c r="H347" s="11">
        <v>6.93E-2</v>
      </c>
      <c r="I347" s="11">
        <v>5.0199999999999995E-2</v>
      </c>
      <c r="J347" s="11">
        <v>6.4199999999999993E-2</v>
      </c>
      <c r="K347" s="11">
        <v>2.4500000000000001E-2</v>
      </c>
      <c r="L347" s="11">
        <v>0.1477</v>
      </c>
      <c r="M347" s="11">
        <v>-4.6500000000000007E-2</v>
      </c>
      <c r="N347" s="11">
        <v>9.4999999999999998E-3</v>
      </c>
      <c r="O347" s="11">
        <v>-6.1999999999999998E-3</v>
      </c>
      <c r="P347" s="11">
        <v>5.6799999999999996E-2</v>
      </c>
      <c r="Q347" s="11">
        <v>7.2599999999999998E-2</v>
      </c>
      <c r="R347" s="7"/>
    </row>
    <row r="348" spans="1:18" x14ac:dyDescent="0.25">
      <c r="A348">
        <v>200211</v>
      </c>
      <c r="B348" s="11">
        <v>-1.3100000000000001E-2</v>
      </c>
      <c r="C348" s="11">
        <v>0.05</v>
      </c>
      <c r="D348" s="11">
        <v>2.9600000000000001E-2</v>
      </c>
      <c r="E348" s="11">
        <v>6.08E-2</v>
      </c>
      <c r="F348" s="11">
        <v>9.6300000000000011E-2</v>
      </c>
      <c r="G348" s="11">
        <v>9.7599999999999992E-2</v>
      </c>
      <c r="H348" s="11">
        <v>2.0299999999999999E-2</v>
      </c>
      <c r="I348" s="11">
        <v>5.9999999999999995E-4</v>
      </c>
      <c r="J348" s="11">
        <v>0.18179999999999999</v>
      </c>
      <c r="K348" s="11">
        <v>5.7000000000000002E-2</v>
      </c>
      <c r="L348" s="11">
        <v>0.19420000000000001</v>
      </c>
      <c r="M348" s="11">
        <v>0.10970000000000001</v>
      </c>
      <c r="N348" s="11">
        <v>3.7499999999999999E-2</v>
      </c>
      <c r="O348" s="11">
        <v>1.5700000000000002E-2</v>
      </c>
      <c r="P348" s="11">
        <v>4.3200000000000002E-2</v>
      </c>
      <c r="Q348" s="11">
        <v>3.2199999999999999E-2</v>
      </c>
      <c r="R348" s="7"/>
    </row>
    <row r="349" spans="1:18" x14ac:dyDescent="0.25">
      <c r="A349">
        <v>200212</v>
      </c>
      <c r="B349" s="11">
        <v>-1.04E-2</v>
      </c>
      <c r="C349" s="11">
        <v>0.11560000000000001</v>
      </c>
      <c r="D349" s="11">
        <v>7.4999999999999997E-3</v>
      </c>
      <c r="E349" s="11">
        <v>-4.8499999999999995E-2</v>
      </c>
      <c r="F349" s="11">
        <v>-4.8099999999999997E-2</v>
      </c>
      <c r="G349" s="11">
        <v>-4.5700000000000005E-2</v>
      </c>
      <c r="H349" s="11">
        <v>-3.0499999999999999E-2</v>
      </c>
      <c r="I349" s="11">
        <v>-4.87E-2</v>
      </c>
      <c r="J349" s="11">
        <v>-0.1027</v>
      </c>
      <c r="K349" s="11">
        <v>-3.0299999999999997E-2</v>
      </c>
      <c r="L349" s="11">
        <v>-0.14510000000000001</v>
      </c>
      <c r="M349" s="11">
        <v>-8.3199999999999996E-2</v>
      </c>
      <c r="N349" s="11">
        <v>-6.8999999999999999E-3</v>
      </c>
      <c r="O349" s="11">
        <v>3.8399999999999997E-2</v>
      </c>
      <c r="P349" s="11">
        <v>-7.7600000000000002E-2</v>
      </c>
      <c r="Q349" s="11">
        <v>-4.2500000000000003E-2</v>
      </c>
      <c r="R349" s="7"/>
    </row>
    <row r="350" spans="1:18" x14ac:dyDescent="0.25">
      <c r="A350">
        <v>200301</v>
      </c>
      <c r="B350" s="11">
        <v>-4.4800000000000006E-2</v>
      </c>
      <c r="C350" s="11">
        <v>-3.8100000000000002E-2</v>
      </c>
      <c r="D350" s="11">
        <v>-2.3399999999999997E-2</v>
      </c>
      <c r="E350" s="11">
        <v>-4.3700000000000003E-2</v>
      </c>
      <c r="F350" s="11">
        <v>-4.8899999999999999E-2</v>
      </c>
      <c r="G350" s="11">
        <v>-5.8400000000000001E-2</v>
      </c>
      <c r="H350" s="11">
        <v>-1.32E-2</v>
      </c>
      <c r="I350" s="11">
        <v>-6.5299999999999997E-2</v>
      </c>
      <c r="J350" s="11">
        <v>-4.7599999999999996E-2</v>
      </c>
      <c r="K350" s="11">
        <v>-6.8000000000000005E-2</v>
      </c>
      <c r="L350" s="11">
        <v>-2.3199999999999998E-2</v>
      </c>
      <c r="M350" s="11">
        <v>-3.6400000000000002E-2</v>
      </c>
      <c r="N350" s="11">
        <v>-5.2400000000000002E-2</v>
      </c>
      <c r="O350" s="11">
        <v>-3.27E-2</v>
      </c>
      <c r="P350" s="11">
        <v>-4.2300000000000004E-2</v>
      </c>
      <c r="Q350" s="11">
        <v>-1.6E-2</v>
      </c>
      <c r="R350" s="7"/>
    </row>
    <row r="351" spans="1:18" x14ac:dyDescent="0.25">
      <c r="A351">
        <v>200302</v>
      </c>
      <c r="B351" s="11">
        <v>-3.6499999999999998E-2</v>
      </c>
      <c r="C351" s="11">
        <v>-3.1E-2</v>
      </c>
      <c r="D351" s="11">
        <v>1.83E-2</v>
      </c>
      <c r="E351" s="11">
        <v>-3.2099999999999997E-2</v>
      </c>
      <c r="F351" s="11">
        <v>-1.1699999999999999E-2</v>
      </c>
      <c r="G351" s="11">
        <v>-4.0300000000000002E-2</v>
      </c>
      <c r="H351" s="11">
        <v>-2.64E-2</v>
      </c>
      <c r="I351" s="11">
        <v>4.9299999999999997E-2</v>
      </c>
      <c r="J351" s="11">
        <v>2.2499999999999999E-2</v>
      </c>
      <c r="K351" s="11">
        <v>-1.26E-2</v>
      </c>
      <c r="L351" s="11">
        <v>3.6799999999999999E-2</v>
      </c>
      <c r="M351" s="11">
        <v>-5.3099999999999994E-2</v>
      </c>
      <c r="N351" s="11">
        <v>-5.9800000000000006E-2</v>
      </c>
      <c r="O351" s="11">
        <v>-3.9699999999999999E-2</v>
      </c>
      <c r="P351" s="11">
        <v>-2.6000000000000002E-2</v>
      </c>
      <c r="Q351" s="11">
        <v>-3.2599999999999997E-2</v>
      </c>
      <c r="R351" s="7"/>
    </row>
    <row r="352" spans="1:18" x14ac:dyDescent="0.25">
      <c r="A352">
        <v>200303</v>
      </c>
      <c r="B352" s="11">
        <v>1.2999999999999999E-3</v>
      </c>
      <c r="C352" s="11">
        <v>-3.15E-2</v>
      </c>
      <c r="D352" s="11">
        <v>1.5700000000000002E-2</v>
      </c>
      <c r="E352" s="11">
        <v>4.7899999999999998E-2</v>
      </c>
      <c r="F352" s="11">
        <v>6.7000000000000002E-3</v>
      </c>
      <c r="G352" s="11">
        <v>3.95E-2</v>
      </c>
      <c r="H352" s="11">
        <v>2.9900000000000003E-2</v>
      </c>
      <c r="I352" s="11">
        <v>2.2799999999999997E-2</v>
      </c>
      <c r="J352" s="11">
        <v>-3.2500000000000001E-2</v>
      </c>
      <c r="K352" s="11">
        <v>-7.3000000000000001E-3</v>
      </c>
      <c r="L352" s="11">
        <v>-2.6099999999999998E-2</v>
      </c>
      <c r="M352" s="11">
        <v>-1.9799999999999998E-2</v>
      </c>
      <c r="N352" s="11">
        <v>7.9000000000000008E-3</v>
      </c>
      <c r="O352" s="11">
        <v>4.3099999999999999E-2</v>
      </c>
      <c r="P352" s="11">
        <v>5.9200000000000003E-2</v>
      </c>
      <c r="Q352" s="11">
        <v>2E-3</v>
      </c>
      <c r="R352" s="7"/>
    </row>
    <row r="353" spans="1:18" x14ac:dyDescent="0.25">
      <c r="A353">
        <v>200304</v>
      </c>
      <c r="B353" s="11">
        <v>3.8900000000000004E-2</v>
      </c>
      <c r="C353" s="11">
        <v>5.3399999999999996E-2</v>
      </c>
      <c r="D353" s="11">
        <v>-3.9000000000000003E-3</v>
      </c>
      <c r="E353" s="11">
        <v>8.1699999999999995E-2</v>
      </c>
      <c r="F353" s="11">
        <v>6.9400000000000003E-2</v>
      </c>
      <c r="G353" s="11">
        <v>9.9299999999999999E-2</v>
      </c>
      <c r="H353" s="11">
        <v>3.9E-2</v>
      </c>
      <c r="I353" s="11">
        <v>9.7699999999999995E-2</v>
      </c>
      <c r="J353" s="11">
        <v>0.10220000000000001</v>
      </c>
      <c r="K353" s="11">
        <v>8.4399999999999989E-2</v>
      </c>
      <c r="L353" s="11">
        <v>0.11259999999999999</v>
      </c>
      <c r="M353" s="11">
        <v>0.16769999999999999</v>
      </c>
      <c r="N353" s="11">
        <v>9.5799999999999996E-2</v>
      </c>
      <c r="O353" s="11">
        <v>7.3099999999999998E-2</v>
      </c>
      <c r="P353" s="11">
        <v>9.0200000000000002E-2</v>
      </c>
      <c r="Q353" s="11">
        <v>0.11130000000000001</v>
      </c>
      <c r="R353" s="7"/>
    </row>
    <row r="354" spans="1:18" x14ac:dyDescent="0.25">
      <c r="A354">
        <v>200305</v>
      </c>
      <c r="B354" s="11">
        <v>7.1500000000000008E-2</v>
      </c>
      <c r="C354" s="11">
        <v>0.14449999999999999</v>
      </c>
      <c r="D354" s="11">
        <v>8.5000000000000006E-2</v>
      </c>
      <c r="E354" s="11">
        <v>3.9900000000000005E-2</v>
      </c>
      <c r="F354" s="11">
        <v>4.2199999999999994E-2</v>
      </c>
      <c r="G354" s="11">
        <v>9.3999999999999986E-3</v>
      </c>
      <c r="H354" s="11">
        <v>4.0599999999999997E-2</v>
      </c>
      <c r="I354" s="11">
        <v>9.8400000000000001E-2</v>
      </c>
      <c r="J354" s="11">
        <v>0.1313</v>
      </c>
      <c r="K354" s="11">
        <v>2.52E-2</v>
      </c>
      <c r="L354" s="11">
        <v>0.121</v>
      </c>
      <c r="M354" s="11">
        <v>2.3599999999999999E-2</v>
      </c>
      <c r="N354" s="11">
        <v>5.9400000000000001E-2</v>
      </c>
      <c r="O354" s="11">
        <v>0.1012</v>
      </c>
      <c r="P354" s="11">
        <v>2.07E-2</v>
      </c>
      <c r="Q354" s="11">
        <v>5.6100000000000004E-2</v>
      </c>
      <c r="R354" s="7"/>
    </row>
    <row r="355" spans="1:18" x14ac:dyDescent="0.25">
      <c r="A355">
        <v>200306</v>
      </c>
      <c r="B355" s="11">
        <v>6.4000000000000003E-3</v>
      </c>
      <c r="C355" s="11">
        <v>5.7300000000000004E-2</v>
      </c>
      <c r="D355" s="11">
        <v>-1.0200000000000001E-2</v>
      </c>
      <c r="E355" s="11">
        <v>-6.5000000000000006E-3</v>
      </c>
      <c r="F355" s="11">
        <v>-1.5600000000000001E-2</v>
      </c>
      <c r="G355" s="11">
        <v>-1.5700000000000002E-2</v>
      </c>
      <c r="H355" s="11">
        <v>5.04E-2</v>
      </c>
      <c r="I355" s="11">
        <v>9.300000000000001E-3</v>
      </c>
      <c r="J355" s="11">
        <v>2.1499999999999998E-2</v>
      </c>
      <c r="K355" s="11">
        <v>7.7000000000000002E-3</v>
      </c>
      <c r="L355" s="11">
        <v>1.1000000000000001E-3</v>
      </c>
      <c r="M355" s="11">
        <v>1.2199999999999999E-2</v>
      </c>
      <c r="N355" s="11">
        <v>2.5000000000000001E-2</v>
      </c>
      <c r="O355" s="11">
        <v>7.4000000000000003E-3</v>
      </c>
      <c r="P355" s="11">
        <v>3.5400000000000001E-2</v>
      </c>
      <c r="Q355" s="11">
        <v>6.5000000000000006E-3</v>
      </c>
      <c r="R355" s="7"/>
    </row>
    <row r="356" spans="1:18" x14ac:dyDescent="0.25">
      <c r="A356">
        <v>200307</v>
      </c>
      <c r="B356" s="11">
        <v>-3.7000000000000002E-3</v>
      </c>
      <c r="C356" s="11">
        <v>6.4899999999999999E-2</v>
      </c>
      <c r="D356" s="11">
        <v>-2.52E-2</v>
      </c>
      <c r="E356" s="11">
        <v>4.8600000000000004E-2</v>
      </c>
      <c r="F356" s="11">
        <v>2.9600000000000001E-2</v>
      </c>
      <c r="G356" s="11">
        <v>7.85E-2</v>
      </c>
      <c r="H356" s="11">
        <v>-3.2599999999999997E-2</v>
      </c>
      <c r="I356" s="11">
        <v>1E-3</v>
      </c>
      <c r="J356" s="11">
        <v>6.9199999999999998E-2</v>
      </c>
      <c r="K356" s="11">
        <v>6.6100000000000006E-2</v>
      </c>
      <c r="L356" s="11">
        <v>9.1999999999999998E-2</v>
      </c>
      <c r="M356" s="11">
        <v>7.2300000000000003E-2</v>
      </c>
      <c r="N356" s="11">
        <v>3.2799999999999996E-2</v>
      </c>
      <c r="O356" s="11">
        <v>-5.1500000000000004E-2</v>
      </c>
      <c r="P356" s="11">
        <v>4.4000000000000004E-2</v>
      </c>
      <c r="Q356" s="11">
        <v>4.36E-2</v>
      </c>
      <c r="R356" s="7"/>
    </row>
    <row r="357" spans="1:18" x14ac:dyDescent="0.25">
      <c r="A357">
        <v>200308</v>
      </c>
      <c r="B357" s="11">
        <v>-4.7999999999999996E-3</v>
      </c>
      <c r="C357" s="11">
        <v>8.4900000000000003E-2</v>
      </c>
      <c r="D357" s="11">
        <v>6.1799999999999994E-2</v>
      </c>
      <c r="E357" s="11">
        <v>5.1299999999999998E-2</v>
      </c>
      <c r="F357" s="11">
        <v>4.2699999999999995E-2</v>
      </c>
      <c r="G357" s="11">
        <v>1.8799999999999997E-2</v>
      </c>
      <c r="H357" s="11">
        <v>-2.75E-2</v>
      </c>
      <c r="I357" s="11">
        <v>6.0599999999999994E-2</v>
      </c>
      <c r="J357" s="11">
        <v>4.6199999999999998E-2</v>
      </c>
      <c r="K357" s="11">
        <v>4.2699999999999995E-2</v>
      </c>
      <c r="L357" s="11">
        <v>7.9299999999999995E-2</v>
      </c>
      <c r="M357" s="11">
        <v>7.9399999999999998E-2</v>
      </c>
      <c r="N357" s="11">
        <v>3.5299999999999998E-2</v>
      </c>
      <c r="O357" s="11">
        <v>1.9199999999999998E-2</v>
      </c>
      <c r="P357" s="11">
        <v>7.3399999999999993E-2</v>
      </c>
      <c r="Q357" s="11">
        <v>-5.1999999999999998E-3</v>
      </c>
      <c r="R357" s="7"/>
    </row>
    <row r="358" spans="1:18" x14ac:dyDescent="0.25">
      <c r="A358">
        <v>200309</v>
      </c>
      <c r="B358" s="11">
        <v>6.7000000000000002E-3</v>
      </c>
      <c r="C358" s="11">
        <v>-3.0999999999999999E-3</v>
      </c>
      <c r="D358" s="11">
        <v>-2.1700000000000001E-2</v>
      </c>
      <c r="E358" s="11">
        <v>-1.5600000000000001E-2</v>
      </c>
      <c r="F358" s="11">
        <v>-5.7500000000000002E-2</v>
      </c>
      <c r="G358" s="11">
        <v>-6.13E-2</v>
      </c>
      <c r="H358" s="11">
        <v>2.1099999999999997E-2</v>
      </c>
      <c r="I358" s="11">
        <v>-1.1399999999999999E-2</v>
      </c>
      <c r="J358" s="11">
        <v>-3.1600000000000003E-2</v>
      </c>
      <c r="K358" s="11">
        <v>-2.9700000000000001E-2</v>
      </c>
      <c r="L358" s="11">
        <v>-4.0599999999999997E-2</v>
      </c>
      <c r="M358" s="11">
        <v>-4.2699999999999995E-2</v>
      </c>
      <c r="N358" s="11">
        <v>-4.0099999999999997E-2</v>
      </c>
      <c r="O358" s="11">
        <v>3.85E-2</v>
      </c>
      <c r="P358" s="11">
        <v>-5.6900000000000006E-2</v>
      </c>
      <c r="Q358" s="11">
        <v>5.7999999999999996E-3</v>
      </c>
      <c r="R358" s="7"/>
    </row>
    <row r="359" spans="1:18" x14ac:dyDescent="0.25">
      <c r="A359">
        <v>200310</v>
      </c>
      <c r="B359" s="11">
        <v>4.6500000000000007E-2</v>
      </c>
      <c r="C359" s="11">
        <v>0.13289999999999999</v>
      </c>
      <c r="D359" s="11">
        <v>1.5600000000000001E-2</v>
      </c>
      <c r="E359" s="11">
        <v>0.1099</v>
      </c>
      <c r="F359" s="11">
        <v>8.4900000000000003E-2</v>
      </c>
      <c r="G359" s="11">
        <v>6.5799999999999997E-2</v>
      </c>
      <c r="H359" s="11">
        <v>1.55E-2</v>
      </c>
      <c r="I359" s="11">
        <v>0.1232</v>
      </c>
      <c r="J359" s="11">
        <v>0.19210000000000002</v>
      </c>
      <c r="K359" s="11">
        <v>0.1142</v>
      </c>
      <c r="L359" s="11">
        <v>0.13239999999999999</v>
      </c>
      <c r="M359" s="11">
        <v>6.9599999999999995E-2</v>
      </c>
      <c r="N359" s="11">
        <v>9.4700000000000006E-2</v>
      </c>
      <c r="O359" s="11">
        <v>1.5100000000000001E-2</v>
      </c>
      <c r="P359" s="11">
        <v>8.900000000000001E-2</v>
      </c>
      <c r="Q359" s="11">
        <v>6.9599999999999995E-2</v>
      </c>
      <c r="R359" s="7"/>
    </row>
    <row r="360" spans="1:18" x14ac:dyDescent="0.25">
      <c r="A360">
        <v>200311</v>
      </c>
      <c r="B360" s="11">
        <v>2.63E-2</v>
      </c>
      <c r="C360" s="11">
        <v>8.7599999999999997E-2</v>
      </c>
      <c r="D360" s="11">
        <v>6.4000000000000003E-3</v>
      </c>
      <c r="E360" s="11">
        <v>2.98E-2</v>
      </c>
      <c r="F360" s="11">
        <v>6.1999999999999998E-3</v>
      </c>
      <c r="G360" s="11">
        <v>2.9600000000000001E-2</v>
      </c>
      <c r="H360" s="11">
        <v>2.06E-2</v>
      </c>
      <c r="I360" s="11">
        <v>1.5900000000000001E-2</v>
      </c>
      <c r="J360" s="11">
        <v>3.56E-2</v>
      </c>
      <c r="K360" s="11">
        <v>4.6900000000000004E-2</v>
      </c>
      <c r="L360" s="11">
        <v>3.61E-2</v>
      </c>
      <c r="M360" s="11">
        <v>2.7900000000000001E-2</v>
      </c>
      <c r="N360" s="11">
        <v>-7.9000000000000008E-3</v>
      </c>
      <c r="O360" s="11">
        <v>9.4999999999999998E-3</v>
      </c>
      <c r="P360" s="11">
        <v>-8.9999999999999998E-4</v>
      </c>
      <c r="Q360" s="11">
        <v>9.5999999999999992E-3</v>
      </c>
      <c r="R360" s="7"/>
    </row>
    <row r="361" spans="1:18" x14ac:dyDescent="0.25">
      <c r="A361">
        <v>200312</v>
      </c>
      <c r="B361" s="11">
        <v>3.4799999999999998E-2</v>
      </c>
      <c r="C361" s="11">
        <v>7.1399999999999991E-2</v>
      </c>
      <c r="D361" s="11">
        <v>0.1346</v>
      </c>
      <c r="E361" s="11">
        <v>9.1999999999999998E-3</v>
      </c>
      <c r="F361" s="11">
        <v>2.3300000000000001E-2</v>
      </c>
      <c r="G361" s="11">
        <v>9.6500000000000002E-2</v>
      </c>
      <c r="H361" s="11">
        <v>5.4800000000000001E-2</v>
      </c>
      <c r="I361" s="11">
        <v>9.3999999999999986E-3</v>
      </c>
      <c r="J361" s="11">
        <v>0.1065</v>
      </c>
      <c r="K361" s="11">
        <v>7.1099999999999997E-2</v>
      </c>
      <c r="L361" s="11">
        <v>4.6999999999999993E-3</v>
      </c>
      <c r="M361" s="11">
        <v>0.11810000000000001</v>
      </c>
      <c r="N361" s="11">
        <v>5.5099999999999996E-2</v>
      </c>
      <c r="O361" s="11">
        <v>5.8499999999999996E-2</v>
      </c>
      <c r="P361" s="11">
        <v>-2.9900000000000003E-2</v>
      </c>
      <c r="Q361" s="11">
        <v>4.1299999999999996E-2</v>
      </c>
      <c r="R361" s="7"/>
    </row>
    <row r="362" spans="1:18" x14ac:dyDescent="0.25">
      <c r="A362">
        <v>200401</v>
      </c>
      <c r="B362" s="11">
        <v>-2.2000000000000001E-3</v>
      </c>
      <c r="C362" s="11">
        <v>-9.06E-2</v>
      </c>
      <c r="D362" s="11">
        <v>3.2000000000000002E-3</v>
      </c>
      <c r="E362" s="11">
        <v>-1.6200000000000003E-2</v>
      </c>
      <c r="F362" s="11">
        <v>3.5099999999999999E-2</v>
      </c>
      <c r="G362" s="11">
        <v>-1.4499999999999999E-2</v>
      </c>
      <c r="H362" s="11">
        <v>1.78E-2</v>
      </c>
      <c r="I362" s="11">
        <v>-1.83E-2</v>
      </c>
      <c r="J362" s="11">
        <v>5.0000000000000001E-4</v>
      </c>
      <c r="K362" s="11">
        <v>-1.3600000000000001E-2</v>
      </c>
      <c r="L362" s="11">
        <v>2.75E-2</v>
      </c>
      <c r="M362" s="11">
        <v>-2.1000000000000001E-2</v>
      </c>
      <c r="N362" s="11">
        <v>-1.5100000000000001E-2</v>
      </c>
      <c r="O362" s="11">
        <v>1.9099999999999999E-2</v>
      </c>
      <c r="P362" s="11">
        <v>2.2000000000000001E-3</v>
      </c>
      <c r="Q362" s="11">
        <v>3.4000000000000002E-2</v>
      </c>
      <c r="R362" s="7"/>
    </row>
    <row r="363" spans="1:18" x14ac:dyDescent="0.25">
      <c r="A363">
        <v>200402</v>
      </c>
      <c r="B363" s="11">
        <v>4.8099999999999997E-2</v>
      </c>
      <c r="C363" s="11">
        <v>6.3299999999999995E-2</v>
      </c>
      <c r="D363" s="11">
        <v>4.5100000000000001E-2</v>
      </c>
      <c r="E363" s="11">
        <v>6.1399999999999996E-2</v>
      </c>
      <c r="F363" s="11">
        <v>2.4700000000000003E-2</v>
      </c>
      <c r="G363" s="11">
        <v>2.8399999999999998E-2</v>
      </c>
      <c r="H363" s="11">
        <v>2.12E-2</v>
      </c>
      <c r="I363" s="11">
        <v>5.2600000000000001E-2</v>
      </c>
      <c r="J363" s="11">
        <v>6.3500000000000001E-2</v>
      </c>
      <c r="K363" s="11">
        <v>4.07E-2</v>
      </c>
      <c r="L363" s="11">
        <v>-2.92E-2</v>
      </c>
      <c r="M363" s="11">
        <v>2.2000000000000001E-3</v>
      </c>
      <c r="N363" s="11">
        <v>-3.2000000000000002E-3</v>
      </c>
      <c r="O363" s="11">
        <v>2.1099999999999997E-2</v>
      </c>
      <c r="P363" s="11">
        <v>7.6999999999999999E-2</v>
      </c>
      <c r="Q363" s="11">
        <v>2.8999999999999998E-2</v>
      </c>
      <c r="R363" s="7"/>
    </row>
    <row r="364" spans="1:18" x14ac:dyDescent="0.25">
      <c r="A364">
        <v>200403</v>
      </c>
      <c r="B364" s="11">
        <v>9.300000000000001E-3</v>
      </c>
      <c r="C364" s="11">
        <v>3.6000000000000004E-2</v>
      </c>
      <c r="D364" s="11">
        <v>-5.9999999999999995E-4</v>
      </c>
      <c r="E364" s="11">
        <v>2.41E-2</v>
      </c>
      <c r="F364" s="11">
        <v>-2.7699999999999999E-2</v>
      </c>
      <c r="G364" s="11">
        <v>-1.77E-2</v>
      </c>
      <c r="H364" s="11">
        <v>-3.6200000000000003E-2</v>
      </c>
      <c r="I364" s="11">
        <v>2.7300000000000001E-2</v>
      </c>
      <c r="J364" s="11">
        <v>-4.5100000000000001E-2</v>
      </c>
      <c r="K364" s="11">
        <v>3.9199999999999999E-2</v>
      </c>
      <c r="L364" s="11">
        <v>-1.7600000000000001E-2</v>
      </c>
      <c r="M364" s="11">
        <v>-1.52E-2</v>
      </c>
      <c r="N364" s="11">
        <v>-2.2200000000000001E-2</v>
      </c>
      <c r="O364" s="11">
        <v>1.1399999999999999E-2</v>
      </c>
      <c r="P364" s="11">
        <v>-3.8E-3</v>
      </c>
      <c r="Q364" s="11">
        <v>-6.8000000000000005E-3</v>
      </c>
      <c r="R364" s="7"/>
    </row>
    <row r="365" spans="1:18" x14ac:dyDescent="0.25">
      <c r="A365">
        <v>200404</v>
      </c>
      <c r="B365" s="11">
        <v>1.89E-2</v>
      </c>
      <c r="C365" s="11">
        <v>-0.1358</v>
      </c>
      <c r="D365" s="11">
        <v>2.6699999999999998E-2</v>
      </c>
      <c r="E365" s="11">
        <v>-1.83E-2</v>
      </c>
      <c r="F365" s="11">
        <v>-4.2599999999999999E-2</v>
      </c>
      <c r="G365" s="11">
        <v>-6.5000000000000006E-3</v>
      </c>
      <c r="H365" s="11">
        <v>4.0399999999999998E-2</v>
      </c>
      <c r="I365" s="11">
        <v>-5.0799999999999998E-2</v>
      </c>
      <c r="J365" s="11">
        <v>-8.6999999999999994E-2</v>
      </c>
      <c r="K365" s="11">
        <v>-2.5899999999999999E-2</v>
      </c>
      <c r="L365" s="11">
        <v>-7.1900000000000006E-2</v>
      </c>
      <c r="M365" s="11">
        <v>3.9E-2</v>
      </c>
      <c r="N365" s="11">
        <v>1.43E-2</v>
      </c>
      <c r="O365" s="11">
        <v>-3.56E-2</v>
      </c>
      <c r="P365" s="11">
        <v>-2.8999999999999998E-2</v>
      </c>
      <c r="Q365" s="11">
        <v>-4.4199999999999996E-2</v>
      </c>
      <c r="R365" s="7"/>
    </row>
    <row r="366" spans="1:18" x14ac:dyDescent="0.25">
      <c r="A366">
        <v>200405</v>
      </c>
      <c r="B366" s="11">
        <v>-2E-3</v>
      </c>
      <c r="C366" s="11">
        <v>5.6100000000000004E-2</v>
      </c>
      <c r="D366" s="11">
        <v>5.1999999999999998E-3</v>
      </c>
      <c r="E366" s="11">
        <v>-1.7000000000000001E-3</v>
      </c>
      <c r="F366" s="11">
        <v>1.03E-2</v>
      </c>
      <c r="G366" s="11">
        <v>6.5000000000000006E-3</v>
      </c>
      <c r="H366" s="11">
        <v>-1.1200000000000002E-2</v>
      </c>
      <c r="I366" s="11">
        <v>2.2700000000000001E-2</v>
      </c>
      <c r="J366" s="11">
        <v>5.8499999999999996E-2</v>
      </c>
      <c r="K366" s="11">
        <v>5.5000000000000005E-3</v>
      </c>
      <c r="L366" s="11">
        <v>5.7099999999999998E-2</v>
      </c>
      <c r="M366" s="11">
        <v>-1.6799999999999999E-2</v>
      </c>
      <c r="N366" s="11">
        <v>1.6200000000000003E-2</v>
      </c>
      <c r="O366" s="11">
        <v>1.2500000000000001E-2</v>
      </c>
      <c r="P366" s="11">
        <v>1.6000000000000001E-3</v>
      </c>
      <c r="Q366" s="11">
        <v>1.5800000000000002E-2</v>
      </c>
      <c r="R366" s="7"/>
    </row>
    <row r="367" spans="1:18" x14ac:dyDescent="0.25">
      <c r="A367">
        <v>200406</v>
      </c>
      <c r="B367" s="11">
        <v>1.1399999999999999E-2</v>
      </c>
      <c r="C367" s="11">
        <v>4.1399999999999999E-2</v>
      </c>
      <c r="D367" s="11">
        <v>5.3399999999999996E-2</v>
      </c>
      <c r="E367" s="11">
        <v>4.1599999999999998E-2</v>
      </c>
      <c r="F367" s="11">
        <v>2.92E-2</v>
      </c>
      <c r="G367" s="11">
        <v>5.62E-2</v>
      </c>
      <c r="H367" s="11">
        <v>-6.5000000000000006E-3</v>
      </c>
      <c r="I367" s="11">
        <v>2.8999999999999998E-3</v>
      </c>
      <c r="J367" s="11">
        <v>9.3599999999999989E-2</v>
      </c>
      <c r="K367" s="11">
        <v>5.4900000000000004E-2</v>
      </c>
      <c r="L367" s="11">
        <v>2.2000000000000002E-2</v>
      </c>
      <c r="M367" s="11">
        <v>4.3299999999999998E-2</v>
      </c>
      <c r="N367" s="11">
        <v>7.3700000000000002E-2</v>
      </c>
      <c r="O367" s="11">
        <v>2.0299999999999999E-2</v>
      </c>
      <c r="P367" s="11">
        <v>-3.4999999999999996E-3</v>
      </c>
      <c r="Q367" s="11">
        <v>5.5000000000000005E-3</v>
      </c>
      <c r="R367" s="7"/>
    </row>
    <row r="368" spans="1:18" x14ac:dyDescent="0.25">
      <c r="A368">
        <v>200407</v>
      </c>
      <c r="B368" s="11">
        <v>-6.83E-2</v>
      </c>
      <c r="C368" s="11">
        <v>1.49E-2</v>
      </c>
      <c r="D368" s="11">
        <v>3.39E-2</v>
      </c>
      <c r="E368" s="11">
        <v>-4.9800000000000004E-2</v>
      </c>
      <c r="F368" s="11">
        <v>-6.3500000000000001E-2</v>
      </c>
      <c r="G368" s="11">
        <v>-3.0499999999999999E-2</v>
      </c>
      <c r="H368" s="11">
        <v>-6.2600000000000003E-2</v>
      </c>
      <c r="I368" s="11">
        <v>-4.1500000000000002E-2</v>
      </c>
      <c r="J368" s="11">
        <v>-1.9E-3</v>
      </c>
      <c r="K368" s="11">
        <v>-4.4299999999999999E-2</v>
      </c>
      <c r="L368" s="11">
        <v>-9.4299999999999995E-2</v>
      </c>
      <c r="M368" s="11">
        <v>-5.1299999999999998E-2</v>
      </c>
      <c r="N368" s="11">
        <v>-1.9699999999999999E-2</v>
      </c>
      <c r="O368" s="11">
        <v>1.06E-2</v>
      </c>
      <c r="P368" s="11">
        <v>-2.3300000000000001E-2</v>
      </c>
      <c r="Q368" s="11">
        <v>-2.3E-2</v>
      </c>
      <c r="R368" s="7"/>
    </row>
    <row r="369" spans="1:18" x14ac:dyDescent="0.25">
      <c r="A369">
        <v>200408</v>
      </c>
      <c r="B369" s="11">
        <v>2.8000000000000004E-3</v>
      </c>
      <c r="C369" s="11">
        <v>3.4300000000000004E-2</v>
      </c>
      <c r="D369" s="11">
        <v>-1.3600000000000001E-2</v>
      </c>
      <c r="E369" s="11">
        <v>1.6000000000000001E-3</v>
      </c>
      <c r="F369" s="11">
        <v>1.4800000000000001E-2</v>
      </c>
      <c r="G369" s="11">
        <v>3.0099999999999998E-2</v>
      </c>
      <c r="H369" s="11">
        <v>2.7799999999999998E-2</v>
      </c>
      <c r="I369" s="11">
        <v>5.1399999999999994E-2</v>
      </c>
      <c r="J369" s="11">
        <v>-2.7000000000000001E-3</v>
      </c>
      <c r="K369" s="11">
        <v>-4.5000000000000005E-3</v>
      </c>
      <c r="L369" s="11">
        <v>-6.0499999999999998E-2</v>
      </c>
      <c r="M369" s="11">
        <v>-2.7900000000000001E-2</v>
      </c>
      <c r="N369" s="11">
        <v>-4.6999999999999993E-3</v>
      </c>
      <c r="O369" s="11">
        <v>3.6600000000000001E-2</v>
      </c>
      <c r="P369" s="11">
        <v>-1.9599999999999999E-2</v>
      </c>
      <c r="Q369" s="11">
        <v>3.1200000000000002E-2</v>
      </c>
      <c r="R369" s="7"/>
    </row>
    <row r="370" spans="1:18" x14ac:dyDescent="0.25">
      <c r="A370">
        <v>200409</v>
      </c>
      <c r="B370" s="11">
        <v>-3.3399999999999999E-2</v>
      </c>
      <c r="C370" s="11">
        <v>6.4899999999999999E-2</v>
      </c>
      <c r="D370" s="11">
        <v>8.8499999999999995E-2</v>
      </c>
      <c r="E370" s="11">
        <v>2.8300000000000002E-2</v>
      </c>
      <c r="F370" s="11">
        <v>4.2500000000000003E-2</v>
      </c>
      <c r="G370" s="11">
        <v>4.4999999999999998E-2</v>
      </c>
      <c r="H370" s="11">
        <v>-4.0599999999999997E-2</v>
      </c>
      <c r="I370" s="11">
        <v>6.0100000000000001E-2</v>
      </c>
      <c r="J370" s="11">
        <v>7.8600000000000003E-2</v>
      </c>
      <c r="K370" s="11">
        <v>4.5199999999999997E-2</v>
      </c>
      <c r="L370" s="11">
        <v>2.69E-2</v>
      </c>
      <c r="M370" s="11">
        <v>9.5999999999999992E-3</v>
      </c>
      <c r="N370" s="11">
        <v>2.2700000000000001E-2</v>
      </c>
      <c r="O370" s="11">
        <v>1.38E-2</v>
      </c>
      <c r="P370" s="11">
        <v>2.3300000000000001E-2</v>
      </c>
      <c r="Q370" s="11">
        <v>1.1999999999999999E-3</v>
      </c>
      <c r="R370" s="7"/>
    </row>
    <row r="371" spans="1:18" x14ac:dyDescent="0.25">
      <c r="A371">
        <v>200410</v>
      </c>
      <c r="B371" s="11">
        <v>2.98E-2</v>
      </c>
      <c r="C371" s="11">
        <v>-1.6200000000000003E-2</v>
      </c>
      <c r="D371" s="11">
        <v>6.5000000000000006E-3</v>
      </c>
      <c r="E371" s="11">
        <v>5.1500000000000004E-2</v>
      </c>
      <c r="F371" s="11">
        <v>-5.8999999999999999E-3</v>
      </c>
      <c r="G371" s="11">
        <v>3.4999999999999996E-3</v>
      </c>
      <c r="H371" s="11">
        <v>-2.2499999999999999E-2</v>
      </c>
      <c r="I371" s="11">
        <v>1.9400000000000001E-2</v>
      </c>
      <c r="J371" s="11">
        <v>-3.6200000000000003E-2</v>
      </c>
      <c r="K371" s="11">
        <v>5.3399999999999996E-2</v>
      </c>
      <c r="L371" s="11">
        <v>4.53E-2</v>
      </c>
      <c r="M371" s="11">
        <v>-2.8399999999999998E-2</v>
      </c>
      <c r="N371" s="11">
        <v>2.5000000000000001E-2</v>
      </c>
      <c r="O371" s="11">
        <v>4.24E-2</v>
      </c>
      <c r="P371" s="11">
        <v>2.9500000000000002E-2</v>
      </c>
      <c r="Q371" s="11">
        <v>6.1999999999999998E-3</v>
      </c>
      <c r="R371" s="7"/>
    </row>
    <row r="372" spans="1:18" x14ac:dyDescent="0.25">
      <c r="A372">
        <v>200411</v>
      </c>
      <c r="B372" s="11">
        <v>2.3399999999999997E-2</v>
      </c>
      <c r="C372" s="11">
        <v>8.6300000000000002E-2</v>
      </c>
      <c r="D372" s="11">
        <v>6.3099999999999989E-2</v>
      </c>
      <c r="E372" s="11">
        <v>4.1900000000000007E-2</v>
      </c>
      <c r="F372" s="11">
        <v>8.5800000000000001E-2</v>
      </c>
      <c r="G372" s="11">
        <v>8.8599999999999998E-2</v>
      </c>
      <c r="H372" s="11">
        <v>1.78E-2</v>
      </c>
      <c r="I372" s="11">
        <v>4.3099999999999999E-2</v>
      </c>
      <c r="J372" s="11">
        <v>0.12970000000000001</v>
      </c>
      <c r="K372" s="11">
        <v>9.8400000000000001E-2</v>
      </c>
      <c r="L372" s="11">
        <v>5.7099999999999998E-2</v>
      </c>
      <c r="M372" s="11">
        <v>6.5099999999999991E-2</v>
      </c>
      <c r="N372" s="11">
        <v>6.4500000000000002E-2</v>
      </c>
      <c r="O372" s="11">
        <v>4.8899999999999999E-2</v>
      </c>
      <c r="P372" s="11">
        <v>3.2000000000000001E-2</v>
      </c>
      <c r="Q372" s="11">
        <v>4.6500000000000007E-2</v>
      </c>
      <c r="R372" s="7"/>
    </row>
    <row r="373" spans="1:18" x14ac:dyDescent="0.25">
      <c r="A373">
        <v>200412</v>
      </c>
      <c r="B373" s="11">
        <v>5.04E-2</v>
      </c>
      <c r="C373" s="11">
        <v>-2.69E-2</v>
      </c>
      <c r="D373" s="11">
        <v>-2.29E-2</v>
      </c>
      <c r="E373" s="11">
        <v>5.4699999999999999E-2</v>
      </c>
      <c r="F373" s="11">
        <v>3.8399999999999997E-2</v>
      </c>
      <c r="G373" s="11">
        <v>2.7799999999999998E-2</v>
      </c>
      <c r="H373" s="11">
        <v>5.8099999999999999E-2</v>
      </c>
      <c r="I373" s="11">
        <v>5.1500000000000004E-2</v>
      </c>
      <c r="J373" s="11">
        <v>-1.72E-2</v>
      </c>
      <c r="K373" s="11">
        <v>1.8700000000000001E-2</v>
      </c>
      <c r="L373" s="11">
        <v>3.15E-2</v>
      </c>
      <c r="M373" s="11">
        <v>5.04E-2</v>
      </c>
      <c r="N373" s="11">
        <v>1.9599999999999999E-2</v>
      </c>
      <c r="O373" s="11">
        <v>2.4900000000000002E-2</v>
      </c>
      <c r="P373" s="11">
        <v>3.0800000000000001E-2</v>
      </c>
      <c r="Q373" s="11">
        <v>4.1900000000000007E-2</v>
      </c>
      <c r="R373" s="7"/>
    </row>
    <row r="374" spans="1:18" x14ac:dyDescent="0.25">
      <c r="A374">
        <v>200501</v>
      </c>
      <c r="B374" s="11">
        <v>-2.3E-3</v>
      </c>
      <c r="C374" s="11">
        <v>-9.7999999999999997E-3</v>
      </c>
      <c r="D374" s="11">
        <v>2.98E-2</v>
      </c>
      <c r="E374" s="11">
        <v>-2.6099999999999998E-2</v>
      </c>
      <c r="F374" s="11">
        <v>-4.07E-2</v>
      </c>
      <c r="G374" s="11">
        <v>-1.34E-2</v>
      </c>
      <c r="H374" s="11">
        <v>-3.8699999999999998E-2</v>
      </c>
      <c r="I374" s="11">
        <v>9.4999999999999998E-3</v>
      </c>
      <c r="J374" s="11">
        <v>-3.9000000000000003E-3</v>
      </c>
      <c r="K374" s="11">
        <v>-3.0699999999999998E-2</v>
      </c>
      <c r="L374" s="11">
        <v>-5.0199999999999995E-2</v>
      </c>
      <c r="M374" s="11">
        <v>-7.0699999999999999E-2</v>
      </c>
      <c r="N374" s="11">
        <v>-4.0300000000000002E-2</v>
      </c>
      <c r="O374" s="11">
        <v>1.7600000000000001E-2</v>
      </c>
      <c r="P374" s="11">
        <v>-4.5999999999999999E-3</v>
      </c>
      <c r="Q374" s="11">
        <v>-2.0899999999999998E-2</v>
      </c>
      <c r="R374" s="7"/>
    </row>
    <row r="375" spans="1:18" x14ac:dyDescent="0.25">
      <c r="A375">
        <v>200502</v>
      </c>
      <c r="B375" s="11">
        <v>-1.8E-3</v>
      </c>
      <c r="C375" s="11">
        <v>0.1099</v>
      </c>
      <c r="D375" s="11">
        <v>0.19539999999999999</v>
      </c>
      <c r="E375" s="11">
        <v>2.0400000000000001E-2</v>
      </c>
      <c r="F375" s="11">
        <v>2.3999999999999998E-3</v>
      </c>
      <c r="G375" s="11">
        <v>8.6099999999999996E-2</v>
      </c>
      <c r="H375" s="11">
        <v>3.5499999999999997E-2</v>
      </c>
      <c r="I375" s="11">
        <v>2.3099999999999999E-2</v>
      </c>
      <c r="J375" s="11">
        <v>9.820000000000001E-2</v>
      </c>
      <c r="K375" s="11">
        <v>8.5000000000000006E-3</v>
      </c>
      <c r="L375" s="11">
        <v>3.3300000000000003E-2</v>
      </c>
      <c r="M375" s="11">
        <v>1.34E-2</v>
      </c>
      <c r="N375" s="11">
        <v>3.2500000000000001E-2</v>
      </c>
      <c r="O375" s="11">
        <v>2.3599999999999999E-2</v>
      </c>
      <c r="P375" s="11">
        <v>3.8E-3</v>
      </c>
      <c r="Q375" s="11">
        <v>-2.5000000000000001E-3</v>
      </c>
      <c r="R375" s="7"/>
    </row>
    <row r="376" spans="1:18" x14ac:dyDescent="0.25">
      <c r="A376">
        <v>200503</v>
      </c>
      <c r="B376" s="11">
        <v>-9.7000000000000003E-3</v>
      </c>
      <c r="C376" s="11">
        <v>-5.2699999999999997E-2</v>
      </c>
      <c r="D376" s="11">
        <v>-3.4300000000000004E-2</v>
      </c>
      <c r="E376" s="11">
        <v>-1.6500000000000001E-2</v>
      </c>
      <c r="F376" s="11">
        <v>-3.1099999999999999E-2</v>
      </c>
      <c r="G376" s="11">
        <v>-2.0400000000000001E-2</v>
      </c>
      <c r="H376" s="11">
        <v>7.6E-3</v>
      </c>
      <c r="I376" s="11">
        <v>-3.6299999999999999E-2</v>
      </c>
      <c r="J376" s="11">
        <v>-7.5300000000000006E-2</v>
      </c>
      <c r="K376" s="11">
        <v>-3.9399999999999998E-2</v>
      </c>
      <c r="L376" s="11">
        <v>-2.7900000000000001E-2</v>
      </c>
      <c r="M376" s="11">
        <v>-8.1900000000000001E-2</v>
      </c>
      <c r="N376" s="11">
        <v>7.8000000000000005E-3</v>
      </c>
      <c r="O376" s="11">
        <v>6.0999999999999995E-3</v>
      </c>
      <c r="P376" s="11">
        <v>1.2500000000000001E-2</v>
      </c>
      <c r="Q376" s="11">
        <v>-3.2400000000000005E-2</v>
      </c>
      <c r="R376" s="7"/>
    </row>
    <row r="377" spans="1:18" x14ac:dyDescent="0.25">
      <c r="A377">
        <v>200504</v>
      </c>
      <c r="B377" s="11">
        <v>4.8999999999999998E-3</v>
      </c>
      <c r="C377" s="11">
        <v>-8.8800000000000004E-2</v>
      </c>
      <c r="D377" s="11">
        <v>-5.5899999999999998E-2</v>
      </c>
      <c r="E377" s="11">
        <v>-7.2599999999999998E-2</v>
      </c>
      <c r="F377" s="11">
        <v>-9.2600000000000002E-2</v>
      </c>
      <c r="G377" s="11">
        <v>-7.400000000000001E-2</v>
      </c>
      <c r="H377" s="11">
        <v>3.4000000000000002E-2</v>
      </c>
      <c r="I377" s="11">
        <v>-4.3700000000000003E-2</v>
      </c>
      <c r="J377" s="11">
        <v>-9.9100000000000008E-2</v>
      </c>
      <c r="K377" s="11">
        <v>-1.04E-2</v>
      </c>
      <c r="L377" s="11">
        <v>-4.7899999999999998E-2</v>
      </c>
      <c r="M377" s="11">
        <v>-0.1057</v>
      </c>
      <c r="N377" s="11">
        <v>-3.6799999999999999E-2</v>
      </c>
      <c r="O377" s="11">
        <v>2.1299999999999999E-2</v>
      </c>
      <c r="P377" s="11">
        <v>-5.5399999999999998E-2</v>
      </c>
      <c r="Q377" s="11">
        <v>-8.6999999999999994E-3</v>
      </c>
      <c r="R377" s="7"/>
    </row>
    <row r="378" spans="1:18" x14ac:dyDescent="0.25">
      <c r="A378">
        <v>200505</v>
      </c>
      <c r="B378" s="11">
        <v>2.4700000000000003E-2</v>
      </c>
      <c r="C378" s="11">
        <v>5.1799999999999999E-2</v>
      </c>
      <c r="D378" s="11">
        <v>1.9199999999999998E-2</v>
      </c>
      <c r="E378" s="11">
        <v>6.480000000000001E-2</v>
      </c>
      <c r="F378" s="11">
        <v>5.2000000000000005E-2</v>
      </c>
      <c r="G378" s="11">
        <v>2.3E-3</v>
      </c>
      <c r="H378" s="11">
        <v>1.23E-2</v>
      </c>
      <c r="I378" s="11">
        <v>7.3899999999999993E-2</v>
      </c>
      <c r="J378" s="11">
        <v>2.0999999999999999E-3</v>
      </c>
      <c r="K378" s="11">
        <v>3.1400000000000004E-2</v>
      </c>
      <c r="L378" s="11">
        <v>9.6300000000000011E-2</v>
      </c>
      <c r="M378" s="11">
        <v>9.2100000000000015E-2</v>
      </c>
      <c r="N378" s="11">
        <v>5.0900000000000001E-2</v>
      </c>
      <c r="O378" s="11">
        <v>1.66E-2</v>
      </c>
      <c r="P378" s="11">
        <v>6.2400000000000004E-2</v>
      </c>
      <c r="Q378" s="11">
        <v>3.3300000000000003E-2</v>
      </c>
      <c r="R378" s="7"/>
    </row>
    <row r="379" spans="1:18" x14ac:dyDescent="0.25">
      <c r="A379">
        <v>200506</v>
      </c>
      <c r="B379" s="11">
        <v>-2.6099999999999998E-2</v>
      </c>
      <c r="C379" s="11">
        <v>5.8400000000000001E-2</v>
      </c>
      <c r="D379" s="11">
        <v>5.74E-2</v>
      </c>
      <c r="E379" s="11">
        <v>5.33E-2</v>
      </c>
      <c r="F379" s="11">
        <v>1.1399999999999999E-2</v>
      </c>
      <c r="G379" s="11">
        <v>-6.9999999999999993E-3</v>
      </c>
      <c r="H379" s="11">
        <v>-1.11E-2</v>
      </c>
      <c r="I379" s="11">
        <v>2.2400000000000003E-2</v>
      </c>
      <c r="J379" s="11">
        <v>-3.0099999999999998E-2</v>
      </c>
      <c r="K379" s="11">
        <v>5.1999999999999998E-3</v>
      </c>
      <c r="L379" s="11">
        <v>-8.1000000000000013E-3</v>
      </c>
      <c r="M379" s="11">
        <v>2.5499999999999998E-2</v>
      </c>
      <c r="N379" s="11">
        <v>-1.3999999999999999E-2</v>
      </c>
      <c r="O379" s="11">
        <v>5.5599999999999997E-2</v>
      </c>
      <c r="P379" s="11">
        <v>2.6699999999999998E-2</v>
      </c>
      <c r="Q379" s="11">
        <v>2.4199999999999999E-2</v>
      </c>
      <c r="R379" s="7"/>
    </row>
    <row r="380" spans="1:18" x14ac:dyDescent="0.25">
      <c r="A380">
        <v>200507</v>
      </c>
      <c r="B380" s="11">
        <v>1.9699999999999999E-2</v>
      </c>
      <c r="C380" s="11">
        <v>0.10679999999999999</v>
      </c>
      <c r="D380" s="11">
        <v>5.7699999999999994E-2</v>
      </c>
      <c r="E380" s="11">
        <v>3.15E-2</v>
      </c>
      <c r="F380" s="11">
        <v>1.0700000000000001E-2</v>
      </c>
      <c r="G380" s="11">
        <v>4.7899999999999998E-2</v>
      </c>
      <c r="H380" s="11">
        <v>1.6399999999999998E-2</v>
      </c>
      <c r="I380" s="11">
        <v>0.10249999999999999</v>
      </c>
      <c r="J380" s="11">
        <v>0.13150000000000001</v>
      </c>
      <c r="K380" s="11">
        <v>5.8400000000000001E-2</v>
      </c>
      <c r="L380" s="11">
        <v>6.6699999999999995E-2</v>
      </c>
      <c r="M380" s="11">
        <v>7.5700000000000003E-2</v>
      </c>
      <c r="N380" s="11">
        <v>5.0099999999999999E-2</v>
      </c>
      <c r="O380" s="11">
        <v>2.98E-2</v>
      </c>
      <c r="P380" s="11">
        <v>4.9400000000000006E-2</v>
      </c>
      <c r="Q380" s="11">
        <v>1.7399999999999999E-2</v>
      </c>
      <c r="R380" s="7"/>
    </row>
    <row r="381" spans="1:18" x14ac:dyDescent="0.25">
      <c r="A381">
        <v>200508</v>
      </c>
      <c r="B381" s="11">
        <v>-1.01E-2</v>
      </c>
      <c r="C381" s="11">
        <v>4.9200000000000001E-2</v>
      </c>
      <c r="D381" s="11">
        <v>5.67E-2</v>
      </c>
      <c r="E381" s="11">
        <v>-3.3399999999999999E-2</v>
      </c>
      <c r="F381" s="11">
        <v>-2.46E-2</v>
      </c>
      <c r="G381" s="11">
        <v>-6.2600000000000003E-2</v>
      </c>
      <c r="H381" s="11">
        <v>2.2000000000000001E-3</v>
      </c>
      <c r="I381" s="11">
        <v>-3.2799999999999996E-2</v>
      </c>
      <c r="J381" s="11">
        <v>-7.6E-3</v>
      </c>
      <c r="K381" s="11">
        <v>-1.6399999999999998E-2</v>
      </c>
      <c r="L381" s="11">
        <v>-9.7000000000000003E-3</v>
      </c>
      <c r="M381" s="11">
        <v>-4.4299999999999999E-2</v>
      </c>
      <c r="N381" s="11">
        <v>-1.89E-2</v>
      </c>
      <c r="O381" s="11">
        <v>1.2500000000000001E-2</v>
      </c>
      <c r="P381" s="11">
        <v>-6.5299999999999997E-2</v>
      </c>
      <c r="Q381" s="11">
        <v>-1.4499999999999999E-2</v>
      </c>
      <c r="R381" s="7"/>
    </row>
    <row r="382" spans="1:18" x14ac:dyDescent="0.25">
      <c r="A382">
        <v>200509</v>
      </c>
      <c r="B382" s="11">
        <v>4.3E-3</v>
      </c>
      <c r="C382" s="11">
        <v>0.12029999999999999</v>
      </c>
      <c r="D382" s="11">
        <v>7.2099999999999997E-2</v>
      </c>
      <c r="E382" s="11">
        <v>-2.75E-2</v>
      </c>
      <c r="F382" s="11">
        <v>-3.8300000000000001E-2</v>
      </c>
      <c r="G382" s="11">
        <v>-1.66E-2</v>
      </c>
      <c r="H382" s="11">
        <v>-2.7000000000000001E-3</v>
      </c>
      <c r="I382" s="11">
        <v>6.8999999999999999E-3</v>
      </c>
      <c r="J382" s="11">
        <v>3.0800000000000001E-2</v>
      </c>
      <c r="K382" s="11">
        <v>-3.27E-2</v>
      </c>
      <c r="L382" s="11">
        <v>5.3E-3</v>
      </c>
      <c r="M382" s="11">
        <v>-5.8499999999999996E-2</v>
      </c>
      <c r="N382" s="11">
        <v>2.5000000000000001E-2</v>
      </c>
      <c r="O382" s="11">
        <v>4.3799999999999999E-2</v>
      </c>
      <c r="P382" s="11">
        <v>-1.67E-2</v>
      </c>
      <c r="Q382" s="11">
        <v>1.1699999999999999E-2</v>
      </c>
      <c r="R382" s="7"/>
    </row>
    <row r="383" spans="1:18" x14ac:dyDescent="0.25">
      <c r="A383">
        <v>200510</v>
      </c>
      <c r="B383" s="11">
        <v>-1.0700000000000001E-2</v>
      </c>
      <c r="C383" s="11">
        <v>-6.9500000000000006E-2</v>
      </c>
      <c r="D383" s="11">
        <v>-0.1016</v>
      </c>
      <c r="E383" s="11">
        <v>-2.86E-2</v>
      </c>
      <c r="F383" s="11">
        <v>-3.2199999999999999E-2</v>
      </c>
      <c r="G383" s="11">
        <v>2.4500000000000001E-2</v>
      </c>
      <c r="H383" s="11">
        <v>-2.87E-2</v>
      </c>
      <c r="I383" s="11">
        <v>-4.4999999999999998E-2</v>
      </c>
      <c r="J383" s="11">
        <v>-4.3299999999999998E-2</v>
      </c>
      <c r="K383" s="11">
        <v>-3.2000000000000001E-2</v>
      </c>
      <c r="L383" s="11">
        <v>-4.2599999999999999E-2</v>
      </c>
      <c r="M383" s="11">
        <v>-4.58E-2</v>
      </c>
      <c r="N383" s="11">
        <v>-6.0000000000000001E-3</v>
      </c>
      <c r="O383" s="11">
        <v>-6.8499999999999991E-2</v>
      </c>
      <c r="P383" s="11">
        <v>2.2400000000000003E-2</v>
      </c>
      <c r="Q383" s="11">
        <v>2.52E-2</v>
      </c>
      <c r="R383" s="7"/>
    </row>
    <row r="384" spans="1:18" x14ac:dyDescent="0.25">
      <c r="A384">
        <v>200511</v>
      </c>
      <c r="B384" s="11">
        <v>7.6E-3</v>
      </c>
      <c r="C384" s="11">
        <v>5.3200000000000004E-2</v>
      </c>
      <c r="D384" s="11">
        <v>0.01</v>
      </c>
      <c r="E384" s="11">
        <v>5.9000000000000004E-2</v>
      </c>
      <c r="F384" s="11">
        <v>6.88E-2</v>
      </c>
      <c r="G384" s="11">
        <v>3.4500000000000003E-2</v>
      </c>
      <c r="H384" s="11">
        <v>2E-3</v>
      </c>
      <c r="I384" s="11">
        <v>5.3899999999999997E-2</v>
      </c>
      <c r="J384" s="11">
        <v>0.1283</v>
      </c>
      <c r="K384" s="11">
        <v>6.4699999999999994E-2</v>
      </c>
      <c r="L384" s="11">
        <v>6.9500000000000006E-2</v>
      </c>
      <c r="M384" s="11">
        <v>9.8999999999999991E-3</v>
      </c>
      <c r="N384" s="11">
        <v>5.9900000000000002E-2</v>
      </c>
      <c r="O384" s="11">
        <v>-2.2000000000000001E-3</v>
      </c>
      <c r="P384" s="11">
        <v>3.6699999999999997E-2</v>
      </c>
      <c r="Q384" s="11">
        <v>4.4999999999999998E-2</v>
      </c>
      <c r="R384" s="7"/>
    </row>
    <row r="385" spans="1:18" x14ac:dyDescent="0.25">
      <c r="A385">
        <v>200512</v>
      </c>
      <c r="B385" s="11">
        <v>-1.26E-2</v>
      </c>
      <c r="C385" s="11">
        <v>5.2300000000000006E-2</v>
      </c>
      <c r="D385" s="11">
        <v>4.5999999999999999E-3</v>
      </c>
      <c r="E385" s="11">
        <v>1.1999999999999999E-3</v>
      </c>
      <c r="F385" s="11">
        <v>7.7000000000000002E-3</v>
      </c>
      <c r="G385" s="11">
        <v>9.1000000000000004E-3</v>
      </c>
      <c r="H385" s="11">
        <v>3.7400000000000003E-2</v>
      </c>
      <c r="I385" s="11">
        <v>-1.2800000000000001E-2</v>
      </c>
      <c r="J385" s="11">
        <v>3.6699999999999997E-2</v>
      </c>
      <c r="K385" s="11">
        <v>-1.09E-2</v>
      </c>
      <c r="L385" s="11">
        <v>-5.8999999999999999E-3</v>
      </c>
      <c r="M385" s="11">
        <v>-1.3600000000000001E-2</v>
      </c>
      <c r="N385" s="11">
        <v>2.29E-2</v>
      </c>
      <c r="O385" s="11">
        <v>1.24E-2</v>
      </c>
      <c r="P385" s="11">
        <v>-8.3999999999999995E-3</v>
      </c>
      <c r="Q385" s="11">
        <v>2.8999999999999998E-3</v>
      </c>
      <c r="R385" s="7"/>
    </row>
    <row r="386" spans="1:18" x14ac:dyDescent="0.25">
      <c r="A386">
        <v>200601</v>
      </c>
      <c r="B386" s="11">
        <v>4.5999999999999999E-3</v>
      </c>
      <c r="C386" s="11">
        <v>0.17350000000000002</v>
      </c>
      <c r="D386" s="11">
        <v>0.1249</v>
      </c>
      <c r="E386" s="11">
        <v>7.6E-3</v>
      </c>
      <c r="F386" s="11">
        <v>4.4600000000000001E-2</v>
      </c>
      <c r="G386" s="11">
        <v>3.0200000000000001E-2</v>
      </c>
      <c r="H386" s="11">
        <v>1.9599999999999999E-2</v>
      </c>
      <c r="I386" s="11">
        <v>5.7500000000000002E-2</v>
      </c>
      <c r="J386" s="11">
        <v>0.14929999999999999</v>
      </c>
      <c r="K386" s="11">
        <v>5.5099999999999996E-2</v>
      </c>
      <c r="L386" s="11">
        <v>5.7999999999999996E-2</v>
      </c>
      <c r="M386" s="11">
        <v>4.7500000000000001E-2</v>
      </c>
      <c r="N386" s="11">
        <v>3.8399999999999997E-2</v>
      </c>
      <c r="O386" s="11">
        <v>3.0299999999999997E-2</v>
      </c>
      <c r="P386" s="11">
        <v>1.55E-2</v>
      </c>
      <c r="Q386" s="11">
        <v>1.29E-2</v>
      </c>
      <c r="R386" s="7"/>
    </row>
    <row r="387" spans="1:18" x14ac:dyDescent="0.25">
      <c r="A387">
        <v>200602</v>
      </c>
      <c r="B387" s="11">
        <v>1.5700000000000002E-2</v>
      </c>
      <c r="C387" s="11">
        <v>-8.2799999999999999E-2</v>
      </c>
      <c r="D387" s="11">
        <v>-8.1600000000000006E-2</v>
      </c>
      <c r="E387" s="11">
        <v>1.2E-2</v>
      </c>
      <c r="F387" s="11">
        <v>2.3599999999999999E-2</v>
      </c>
      <c r="G387" s="11">
        <v>5.0000000000000001E-4</v>
      </c>
      <c r="H387" s="11">
        <v>1.32E-2</v>
      </c>
      <c r="I387" s="11">
        <v>-7.1999999999999998E-3</v>
      </c>
      <c r="J387" s="11">
        <v>-2.9399999999999999E-2</v>
      </c>
      <c r="K387" s="11">
        <v>3.32E-2</v>
      </c>
      <c r="L387" s="11">
        <v>7.7000000000000002E-3</v>
      </c>
      <c r="M387" s="11">
        <v>-1.7600000000000001E-2</v>
      </c>
      <c r="N387" s="11">
        <v>3.04E-2</v>
      </c>
      <c r="O387" s="11">
        <v>2.2000000000000001E-3</v>
      </c>
      <c r="P387" s="11">
        <v>8.0000000000000002E-3</v>
      </c>
      <c r="Q387" s="11">
        <v>1.61E-2</v>
      </c>
      <c r="R387" s="7"/>
    </row>
    <row r="388" spans="1:18" x14ac:dyDescent="0.25">
      <c r="A388">
        <v>200603</v>
      </c>
      <c r="B388" s="11">
        <v>1.8200000000000001E-2</v>
      </c>
      <c r="C388" s="11">
        <v>7.0199999999999999E-2</v>
      </c>
      <c r="D388" s="11">
        <v>3.9699999999999999E-2</v>
      </c>
      <c r="E388" s="11">
        <v>1.66E-2</v>
      </c>
      <c r="F388" s="11">
        <v>4.4500000000000005E-2</v>
      </c>
      <c r="G388" s="11">
        <v>1.1299999999999999E-2</v>
      </c>
      <c r="H388" s="11">
        <v>-5.4000000000000003E-3</v>
      </c>
      <c r="I388" s="11">
        <v>1.37E-2</v>
      </c>
      <c r="J388" s="11">
        <v>0.12140000000000001</v>
      </c>
      <c r="K388" s="11">
        <v>3.1200000000000002E-2</v>
      </c>
      <c r="L388" s="11">
        <v>2.6099999999999998E-2</v>
      </c>
      <c r="M388" s="11">
        <v>1.78E-2</v>
      </c>
      <c r="N388" s="11">
        <v>4.0999999999999995E-2</v>
      </c>
      <c r="O388" s="11">
        <v>-3.6400000000000002E-2</v>
      </c>
      <c r="P388" s="11">
        <v>2.7200000000000002E-2</v>
      </c>
      <c r="Q388" s="11">
        <v>6.4000000000000003E-3</v>
      </c>
      <c r="R388" s="7"/>
    </row>
    <row r="389" spans="1:18" x14ac:dyDescent="0.25">
      <c r="A389">
        <v>200604</v>
      </c>
      <c r="B389" s="11">
        <v>1.1299999999999999E-2</v>
      </c>
      <c r="C389" s="11">
        <v>0.11550000000000001</v>
      </c>
      <c r="D389" s="11">
        <v>4.2199999999999994E-2</v>
      </c>
      <c r="E389" s="11">
        <v>-4.5000000000000005E-3</v>
      </c>
      <c r="F389" s="11">
        <v>-2.46E-2</v>
      </c>
      <c r="G389" s="11">
        <v>2.53E-2</v>
      </c>
      <c r="H389" s="11">
        <v>-5.1999999999999998E-3</v>
      </c>
      <c r="I389" s="11">
        <v>-1.5900000000000001E-2</v>
      </c>
      <c r="J389" s="11">
        <v>7.6700000000000004E-2</v>
      </c>
      <c r="K389" s="11">
        <v>-1.54E-2</v>
      </c>
      <c r="L389" s="11">
        <v>1.55E-2</v>
      </c>
      <c r="M389" s="11">
        <v>-1.21E-2</v>
      </c>
      <c r="N389" s="11">
        <v>2.1099999999999997E-2</v>
      </c>
      <c r="O389" s="11">
        <v>1.8500000000000003E-2</v>
      </c>
      <c r="P389" s="11">
        <v>-8.8999999999999999E-3</v>
      </c>
      <c r="Q389" s="11">
        <v>2.7900000000000001E-2</v>
      </c>
      <c r="R389" s="7"/>
    </row>
    <row r="390" spans="1:18" x14ac:dyDescent="0.25">
      <c r="A390">
        <v>200605</v>
      </c>
      <c r="B390" s="11">
        <v>3.3300000000000003E-2</v>
      </c>
      <c r="C390" s="11">
        <v>-8.2100000000000006E-2</v>
      </c>
      <c r="D390" s="11">
        <v>-3.4799999999999998E-2</v>
      </c>
      <c r="E390" s="11">
        <v>-3.27E-2</v>
      </c>
      <c r="F390" s="11">
        <v>-3.78E-2</v>
      </c>
      <c r="G390" s="11">
        <v>-2.1899999999999999E-2</v>
      </c>
      <c r="H390" s="11">
        <v>-1.9599999999999999E-2</v>
      </c>
      <c r="I390" s="11">
        <v>-6.7299999999999999E-2</v>
      </c>
      <c r="J390" s="11">
        <v>-4.5899999999999996E-2</v>
      </c>
      <c r="K390" s="11">
        <v>-5.0099999999999999E-2</v>
      </c>
      <c r="L390" s="11">
        <v>-6.4100000000000004E-2</v>
      </c>
      <c r="M390" s="11">
        <v>1.6299999999999999E-2</v>
      </c>
      <c r="N390" s="11">
        <v>-1.7600000000000001E-2</v>
      </c>
      <c r="O390" s="11">
        <v>1.4999999999999999E-2</v>
      </c>
      <c r="P390" s="11">
        <v>-1.38E-2</v>
      </c>
      <c r="Q390" s="11">
        <v>-3.5900000000000001E-2</v>
      </c>
      <c r="R390" s="7"/>
    </row>
    <row r="391" spans="1:18" x14ac:dyDescent="0.25">
      <c r="A391">
        <v>200606</v>
      </c>
      <c r="B391" s="11">
        <v>-5.6000000000000008E-3</v>
      </c>
      <c r="C391" s="11">
        <v>-1.3300000000000001E-2</v>
      </c>
      <c r="D391" s="11">
        <v>3.04E-2</v>
      </c>
      <c r="E391" s="11">
        <v>3.4000000000000002E-3</v>
      </c>
      <c r="F391" s="11">
        <v>-1.3000000000000001E-2</v>
      </c>
      <c r="G391" s="11">
        <v>-1.0700000000000001E-2</v>
      </c>
      <c r="H391" s="11">
        <v>1.1899999999999999E-2</v>
      </c>
      <c r="I391" s="11">
        <v>-3.9300000000000002E-2</v>
      </c>
      <c r="J391" s="11">
        <v>2.8900000000000002E-2</v>
      </c>
      <c r="K391" s="11">
        <v>-1.61E-2</v>
      </c>
      <c r="L391" s="11">
        <v>-0.02</v>
      </c>
      <c r="M391" s="11">
        <v>1.1899999999999999E-2</v>
      </c>
      <c r="N391" s="11">
        <v>2.0899999999999998E-2</v>
      </c>
      <c r="O391" s="11">
        <v>2.41E-2</v>
      </c>
      <c r="P391" s="11">
        <v>1.4499999999999999E-2</v>
      </c>
      <c r="Q391" s="11">
        <v>-4.1999999999999997E-3</v>
      </c>
      <c r="R391" s="7"/>
    </row>
    <row r="392" spans="1:18" x14ac:dyDescent="0.25">
      <c r="A392">
        <v>200607</v>
      </c>
      <c r="B392" s="11">
        <v>2.6200000000000001E-2</v>
      </c>
      <c r="C392" s="11">
        <v>-6.1900000000000004E-2</v>
      </c>
      <c r="D392" s="11">
        <v>5.74E-2</v>
      </c>
      <c r="E392" s="11">
        <v>-3.0600000000000002E-2</v>
      </c>
      <c r="F392" s="11">
        <v>-2.8500000000000001E-2</v>
      </c>
      <c r="G392" s="11">
        <v>-4.4900000000000002E-2</v>
      </c>
      <c r="H392" s="11">
        <v>4.6799999999999994E-2</v>
      </c>
      <c r="I392" s="11">
        <v>-6.2800000000000009E-2</v>
      </c>
      <c r="J392" s="11">
        <v>-4.1500000000000002E-2</v>
      </c>
      <c r="K392" s="11">
        <v>-3.3000000000000002E-2</v>
      </c>
      <c r="L392" s="11">
        <v>-5.04E-2</v>
      </c>
      <c r="M392" s="11">
        <v>-1.8200000000000001E-2</v>
      </c>
      <c r="N392" s="11">
        <v>-6.7500000000000004E-2</v>
      </c>
      <c r="O392" s="11">
        <v>4.8300000000000003E-2</v>
      </c>
      <c r="P392" s="11">
        <v>-4.7199999999999999E-2</v>
      </c>
      <c r="Q392" s="11">
        <v>1.38E-2</v>
      </c>
      <c r="R392" s="7"/>
    </row>
    <row r="393" spans="1:18" x14ac:dyDescent="0.25">
      <c r="A393">
        <v>200608</v>
      </c>
      <c r="B393" s="11">
        <v>2.75E-2</v>
      </c>
      <c r="C393" s="11">
        <v>-2.4900000000000002E-2</v>
      </c>
      <c r="D393" s="11">
        <v>-3.1200000000000002E-2</v>
      </c>
      <c r="E393" s="11">
        <v>3.9599999999999996E-2</v>
      </c>
      <c r="F393" s="11">
        <v>3.5099999999999999E-2</v>
      </c>
      <c r="G393" s="11">
        <v>3.7000000000000005E-2</v>
      </c>
      <c r="H393" s="11">
        <v>3.6000000000000004E-2</v>
      </c>
      <c r="I393" s="11">
        <v>3.0999999999999999E-3</v>
      </c>
      <c r="J393" s="11">
        <v>-2.6000000000000002E-2</v>
      </c>
      <c r="K393" s="11">
        <v>2.4799999999999999E-2</v>
      </c>
      <c r="L393" s="11">
        <v>6.9699999999999998E-2</v>
      </c>
      <c r="M393" s="11">
        <v>2.6499999999999999E-2</v>
      </c>
      <c r="N393" s="11">
        <v>-7.0999999999999995E-3</v>
      </c>
      <c r="O393" s="11">
        <v>2.2799999999999997E-2</v>
      </c>
      <c r="P393" s="11">
        <v>3.0299999999999997E-2</v>
      </c>
      <c r="Q393" s="11">
        <v>1.49E-2</v>
      </c>
      <c r="R393" s="7"/>
    </row>
    <row r="394" spans="1:18" x14ac:dyDescent="0.25">
      <c r="A394">
        <v>200609</v>
      </c>
      <c r="B394" s="11">
        <v>2.0999999999999999E-3</v>
      </c>
      <c r="C394" s="11">
        <v>-9.1199999999999989E-2</v>
      </c>
      <c r="D394" s="11">
        <v>-3.5400000000000001E-2</v>
      </c>
      <c r="E394" s="11">
        <v>8.48E-2</v>
      </c>
      <c r="F394" s="11">
        <v>4.5100000000000001E-2</v>
      </c>
      <c r="G394" s="11">
        <v>2.1099999999999997E-2</v>
      </c>
      <c r="H394" s="11">
        <v>8.1000000000000013E-3</v>
      </c>
      <c r="I394" s="11">
        <v>1.01E-2</v>
      </c>
      <c r="J394" s="11">
        <v>1.7000000000000001E-3</v>
      </c>
      <c r="K394" s="11">
        <v>2.3700000000000002E-2</v>
      </c>
      <c r="L394" s="11">
        <v>2.4500000000000001E-2</v>
      </c>
      <c r="M394" s="11">
        <v>4.9599999999999998E-2</v>
      </c>
      <c r="N394" s="11">
        <v>3.8900000000000004E-2</v>
      </c>
      <c r="O394" s="11">
        <v>-2.1099999999999997E-2</v>
      </c>
      <c r="P394" s="11">
        <v>6.5199999999999994E-2</v>
      </c>
      <c r="Q394" s="11">
        <v>3.5900000000000001E-2</v>
      </c>
      <c r="R394" s="7"/>
    </row>
    <row r="395" spans="1:18" x14ac:dyDescent="0.25">
      <c r="A395">
        <v>200610</v>
      </c>
      <c r="B395" s="11">
        <v>6.3E-3</v>
      </c>
      <c r="C395" s="11">
        <v>0.10949999999999999</v>
      </c>
      <c r="D395" s="11">
        <v>4.9699999999999994E-2</v>
      </c>
      <c r="E395" s="11">
        <v>7.4200000000000002E-2</v>
      </c>
      <c r="F395" s="11">
        <v>6.9699999999999998E-2</v>
      </c>
      <c r="G395" s="11">
        <v>6.0999999999999999E-2</v>
      </c>
      <c r="H395" s="11">
        <v>1.8200000000000001E-2</v>
      </c>
      <c r="I395" s="11">
        <v>4.6699999999999998E-2</v>
      </c>
      <c r="J395" s="11">
        <v>0.1105</v>
      </c>
      <c r="K395" s="11">
        <v>7.3099999999999998E-2</v>
      </c>
      <c r="L395" s="11">
        <v>2.8300000000000002E-2</v>
      </c>
      <c r="M395" s="11">
        <v>4.7500000000000001E-2</v>
      </c>
      <c r="N395" s="11">
        <v>4.53E-2</v>
      </c>
      <c r="O395" s="11">
        <v>5.3600000000000002E-2</v>
      </c>
      <c r="P395" s="11">
        <v>3.7200000000000004E-2</v>
      </c>
      <c r="Q395" s="11">
        <v>2.0299999999999999E-2</v>
      </c>
      <c r="R395" s="7"/>
    </row>
    <row r="396" spans="1:18" x14ac:dyDescent="0.25">
      <c r="A396">
        <v>200611</v>
      </c>
      <c r="B396" s="11">
        <v>4.6999999999999993E-3</v>
      </c>
      <c r="C396" s="11">
        <v>6.7799999999999999E-2</v>
      </c>
      <c r="D396" s="11">
        <v>8.6699999999999999E-2</v>
      </c>
      <c r="E396" s="11">
        <v>4.2000000000000003E-2</v>
      </c>
      <c r="F396" s="11">
        <v>1.84E-2</v>
      </c>
      <c r="G396" s="11">
        <v>3.2500000000000001E-2</v>
      </c>
      <c r="H396" s="11">
        <v>2.0999999999999999E-3</v>
      </c>
      <c r="I396" s="11">
        <v>4.2000000000000003E-2</v>
      </c>
      <c r="J396" s="11">
        <v>8.8300000000000003E-2</v>
      </c>
      <c r="K396" s="11">
        <v>2.9399999999999999E-2</v>
      </c>
      <c r="L396" s="11">
        <v>4.4500000000000005E-2</v>
      </c>
      <c r="M396" s="11">
        <v>1.6299999999999999E-2</v>
      </c>
      <c r="N396" s="11">
        <v>3.2300000000000002E-2</v>
      </c>
      <c r="O396" s="11">
        <v>3.0600000000000002E-2</v>
      </c>
      <c r="P396" s="11">
        <v>-2.4300000000000002E-2</v>
      </c>
      <c r="Q396" s="11">
        <v>9.1000000000000004E-3</v>
      </c>
      <c r="R396" s="7"/>
    </row>
    <row r="397" spans="1:18" x14ac:dyDescent="0.25">
      <c r="A397">
        <v>200612</v>
      </c>
      <c r="B397" s="11">
        <v>2.0099999999999996E-2</v>
      </c>
      <c r="C397" s="11">
        <v>-5.62E-2</v>
      </c>
      <c r="D397" s="11">
        <v>-1.6899999999999998E-2</v>
      </c>
      <c r="E397" s="11">
        <v>1E-4</v>
      </c>
      <c r="F397" s="11">
        <v>-3.0999999999999999E-3</v>
      </c>
      <c r="G397" s="11">
        <v>1.1200000000000002E-2</v>
      </c>
      <c r="H397" s="11">
        <v>6.6E-3</v>
      </c>
      <c r="I397" s="11">
        <v>1.5800000000000002E-2</v>
      </c>
      <c r="J397" s="11">
        <v>-2.7000000000000003E-2</v>
      </c>
      <c r="K397" s="11">
        <v>-1.6000000000000001E-3</v>
      </c>
      <c r="L397" s="11">
        <v>-1.26E-2</v>
      </c>
      <c r="M397" s="11">
        <v>2.7000000000000001E-3</v>
      </c>
      <c r="N397" s="11">
        <v>-1.0700000000000001E-2</v>
      </c>
      <c r="O397" s="11">
        <v>7.3000000000000001E-3</v>
      </c>
      <c r="P397" s="11">
        <v>1.34E-2</v>
      </c>
      <c r="Q397" s="11">
        <v>3.7699999999999997E-2</v>
      </c>
      <c r="R397" s="7"/>
    </row>
    <row r="398" spans="1:18" x14ac:dyDescent="0.25">
      <c r="A398">
        <v>200701</v>
      </c>
      <c r="B398" s="11">
        <v>1.18E-2</v>
      </c>
      <c r="C398" s="11">
        <v>5.62E-2</v>
      </c>
      <c r="D398" s="11">
        <v>-1.4199999999999999E-2</v>
      </c>
      <c r="E398" s="11">
        <v>3.3500000000000002E-2</v>
      </c>
      <c r="F398" s="11">
        <v>1.78E-2</v>
      </c>
      <c r="G398" s="11">
        <v>3.4300000000000004E-2</v>
      </c>
      <c r="H398" s="11">
        <v>3.0600000000000002E-2</v>
      </c>
      <c r="I398" s="11">
        <v>3.5099999999999999E-2</v>
      </c>
      <c r="J398" s="11">
        <v>9.9100000000000008E-2</v>
      </c>
      <c r="K398" s="11">
        <v>2.6499999999999999E-2</v>
      </c>
      <c r="L398" s="11">
        <v>1.61E-2</v>
      </c>
      <c r="M398" s="11">
        <v>4.3799999999999999E-2</v>
      </c>
      <c r="N398" s="11">
        <v>4.24E-2</v>
      </c>
      <c r="O398" s="11">
        <v>5.1000000000000004E-3</v>
      </c>
      <c r="P398" s="11">
        <v>3.4000000000000002E-2</v>
      </c>
      <c r="Q398" s="11">
        <v>3.7000000000000002E-3</v>
      </c>
      <c r="R398" s="7"/>
    </row>
    <row r="399" spans="1:18" x14ac:dyDescent="0.25">
      <c r="A399">
        <v>200702</v>
      </c>
      <c r="B399" s="11">
        <v>-1.6899999999999998E-2</v>
      </c>
      <c r="C399" s="11">
        <v>5.6799999999999996E-2</v>
      </c>
      <c r="D399" s="11">
        <v>-2.2200000000000001E-2</v>
      </c>
      <c r="E399" s="11">
        <v>1.84E-2</v>
      </c>
      <c r="F399" s="11">
        <v>1.15E-2</v>
      </c>
      <c r="G399" s="11">
        <v>2.3300000000000001E-2</v>
      </c>
      <c r="H399" s="11">
        <v>-2.81E-2</v>
      </c>
      <c r="I399" s="11">
        <v>-1.78E-2</v>
      </c>
      <c r="J399" s="11">
        <v>2.6600000000000002E-2</v>
      </c>
      <c r="K399" s="11">
        <v>-8.8000000000000005E-3</v>
      </c>
      <c r="L399" s="11">
        <v>-6.0000000000000001E-3</v>
      </c>
      <c r="M399" s="11">
        <v>2.5000000000000001E-3</v>
      </c>
      <c r="N399" s="11">
        <v>-9.3999999999999986E-3</v>
      </c>
      <c r="O399" s="11">
        <v>4.1399999999999999E-2</v>
      </c>
      <c r="P399" s="11">
        <v>-1.6000000000000001E-3</v>
      </c>
      <c r="Q399" s="11">
        <v>-2.5099999999999997E-2</v>
      </c>
      <c r="R399" s="7"/>
    </row>
    <row r="400" spans="1:18" x14ac:dyDescent="0.25">
      <c r="A400">
        <v>200703</v>
      </c>
      <c r="B400" s="11">
        <v>2.8900000000000002E-2</v>
      </c>
      <c r="C400" s="11">
        <v>2.7699999999999999E-2</v>
      </c>
      <c r="D400" s="11">
        <v>5.9900000000000002E-2</v>
      </c>
      <c r="E400" s="11">
        <v>3.5999999999999999E-3</v>
      </c>
      <c r="F400" s="11">
        <v>4.0000000000000002E-4</v>
      </c>
      <c r="G400" s="11">
        <v>1.9599999999999999E-2</v>
      </c>
      <c r="H400" s="11">
        <v>7.4000000000000003E-3</v>
      </c>
      <c r="I400" s="11">
        <v>-4.6900000000000004E-2</v>
      </c>
      <c r="J400" s="11">
        <v>6.3099999999999989E-2</v>
      </c>
      <c r="K400" s="11">
        <v>2.1600000000000001E-2</v>
      </c>
      <c r="L400" s="11">
        <v>6.5000000000000006E-3</v>
      </c>
      <c r="M400" s="11">
        <v>-4.0000000000000002E-4</v>
      </c>
      <c r="N400" s="11">
        <v>5.0000000000000001E-4</v>
      </c>
      <c r="O400" s="11">
        <v>4.3299999999999998E-2</v>
      </c>
      <c r="P400" s="11">
        <v>1.2699999999999999E-2</v>
      </c>
      <c r="Q400" s="11">
        <v>-3.7000000000000002E-3</v>
      </c>
      <c r="R400" s="7"/>
    </row>
    <row r="401" spans="1:18" x14ac:dyDescent="0.25">
      <c r="A401">
        <v>200704</v>
      </c>
      <c r="B401" s="11">
        <v>4.0899999999999999E-2</v>
      </c>
      <c r="C401" s="11">
        <v>8.199999999999999E-2</v>
      </c>
      <c r="D401" s="11">
        <v>4.8899999999999999E-2</v>
      </c>
      <c r="E401" s="11">
        <v>2.0499999999999997E-2</v>
      </c>
      <c r="F401" s="11">
        <v>7.2599999999999998E-2</v>
      </c>
      <c r="G401" s="11">
        <v>1.8600000000000002E-2</v>
      </c>
      <c r="H401" s="11">
        <v>5.33E-2</v>
      </c>
      <c r="I401" s="11">
        <v>2.3799999999999998E-2</v>
      </c>
      <c r="J401" s="11">
        <v>3.3399999999999999E-2</v>
      </c>
      <c r="K401" s="11">
        <v>4.8300000000000003E-2</v>
      </c>
      <c r="L401" s="11">
        <v>5.9699999999999996E-2</v>
      </c>
      <c r="M401" s="11">
        <v>5.5500000000000001E-2</v>
      </c>
      <c r="N401" s="11">
        <v>4.1299999999999996E-2</v>
      </c>
      <c r="O401" s="11">
        <v>3.9399999999999998E-2</v>
      </c>
      <c r="P401" s="11">
        <v>2.6000000000000002E-2</v>
      </c>
      <c r="Q401" s="11">
        <v>3.6400000000000002E-2</v>
      </c>
      <c r="R401" s="7"/>
    </row>
    <row r="402" spans="1:18" x14ac:dyDescent="0.25">
      <c r="A402">
        <v>200705</v>
      </c>
      <c r="B402" s="11">
        <v>2.3300000000000001E-2</v>
      </c>
      <c r="C402" s="11">
        <v>7.7699999999999991E-2</v>
      </c>
      <c r="D402" s="11">
        <v>6.9599999999999995E-2</v>
      </c>
      <c r="E402" s="11">
        <v>5.2999999999999999E-2</v>
      </c>
      <c r="F402" s="11">
        <v>1.7600000000000001E-2</v>
      </c>
      <c r="G402" s="11">
        <v>4.8799999999999996E-2</v>
      </c>
      <c r="H402" s="11">
        <v>1.41E-2</v>
      </c>
      <c r="I402" s="11">
        <v>6.2699999999999992E-2</v>
      </c>
      <c r="J402" s="11">
        <v>0.1052</v>
      </c>
      <c r="K402" s="11">
        <v>6.1399999999999996E-2</v>
      </c>
      <c r="L402" s="11">
        <v>4.7800000000000002E-2</v>
      </c>
      <c r="M402" s="11">
        <v>2.46E-2</v>
      </c>
      <c r="N402" s="11">
        <v>5.2300000000000006E-2</v>
      </c>
      <c r="O402" s="11">
        <v>1.2E-2</v>
      </c>
      <c r="P402" s="11">
        <v>1.8500000000000003E-2</v>
      </c>
      <c r="Q402" s="11">
        <v>2.8199999999999999E-2</v>
      </c>
      <c r="R402" s="7"/>
    </row>
    <row r="403" spans="1:18" x14ac:dyDescent="0.25">
      <c r="A403">
        <v>200706</v>
      </c>
      <c r="B403" s="11">
        <v>-8.6999999999999994E-3</v>
      </c>
      <c r="C403" s="11">
        <v>-1.9400000000000001E-2</v>
      </c>
      <c r="D403" s="11">
        <v>1.15E-2</v>
      </c>
      <c r="E403" s="11">
        <v>-4.6999999999999993E-3</v>
      </c>
      <c r="F403" s="11">
        <v>-2.9500000000000002E-2</v>
      </c>
      <c r="G403" s="11">
        <v>2.2400000000000003E-2</v>
      </c>
      <c r="H403" s="11">
        <v>-3.6299999999999999E-2</v>
      </c>
      <c r="I403" s="11">
        <v>-3.8300000000000001E-2</v>
      </c>
      <c r="J403" s="11">
        <v>-3.5000000000000003E-2</v>
      </c>
      <c r="K403" s="11">
        <v>3.5999999999999999E-3</v>
      </c>
      <c r="L403" s="11">
        <v>1.9299999999999998E-2</v>
      </c>
      <c r="M403" s="11">
        <v>3.6000000000000004E-2</v>
      </c>
      <c r="N403" s="11">
        <v>-2.1299999999999999E-2</v>
      </c>
      <c r="O403" s="11">
        <v>-4.8300000000000003E-2</v>
      </c>
      <c r="P403" s="11">
        <v>-2.18E-2</v>
      </c>
      <c r="Q403" s="11">
        <v>-3.6400000000000002E-2</v>
      </c>
      <c r="R403" s="7"/>
    </row>
    <row r="404" spans="1:18" x14ac:dyDescent="0.25">
      <c r="A404">
        <v>200707</v>
      </c>
      <c r="B404" s="11">
        <v>-2.87E-2</v>
      </c>
      <c r="C404" s="11">
        <v>1.24E-2</v>
      </c>
      <c r="D404" s="11">
        <v>-7.9000000000000008E-3</v>
      </c>
      <c r="E404" s="11">
        <v>-4.4600000000000001E-2</v>
      </c>
      <c r="F404" s="11">
        <v>-6.7699999999999996E-2</v>
      </c>
      <c r="G404" s="11">
        <v>-9.7000000000000003E-3</v>
      </c>
      <c r="H404" s="11">
        <v>-3.9599999999999996E-2</v>
      </c>
      <c r="I404" s="11">
        <v>-6.0199999999999997E-2</v>
      </c>
      <c r="J404" s="11">
        <v>-2.6800000000000001E-2</v>
      </c>
      <c r="K404" s="11">
        <v>-1.0200000000000001E-2</v>
      </c>
      <c r="L404" s="11">
        <v>6.1999999999999998E-3</v>
      </c>
      <c r="M404" s="11">
        <v>-6.5500000000000003E-2</v>
      </c>
      <c r="N404" s="11">
        <v>9.0000000000000011E-3</v>
      </c>
      <c r="O404" s="11">
        <v>-3.7200000000000004E-2</v>
      </c>
      <c r="P404" s="11">
        <v>-5.1699999999999996E-2</v>
      </c>
      <c r="Q404" s="11">
        <v>-7.5499999999999998E-2</v>
      </c>
      <c r="R404" s="7"/>
    </row>
    <row r="405" spans="1:18" x14ac:dyDescent="0.25">
      <c r="A405">
        <v>200708</v>
      </c>
      <c r="B405" s="11">
        <v>3.1200000000000002E-2</v>
      </c>
      <c r="C405" s="11">
        <v>-3.4000000000000002E-2</v>
      </c>
      <c r="D405" s="11">
        <v>3.0999999999999999E-3</v>
      </c>
      <c r="E405" s="11">
        <v>-2.7400000000000001E-2</v>
      </c>
      <c r="F405" s="11">
        <v>-2.0799999999999999E-2</v>
      </c>
      <c r="G405" s="11">
        <v>2.53E-2</v>
      </c>
      <c r="H405" s="11">
        <v>3.1300000000000001E-2</v>
      </c>
      <c r="I405" s="11">
        <v>4.6999999999999993E-3</v>
      </c>
      <c r="J405" s="11">
        <v>-2.6600000000000002E-2</v>
      </c>
      <c r="K405" s="11">
        <v>2.12E-2</v>
      </c>
      <c r="L405" s="11">
        <v>3.6299999999999999E-2</v>
      </c>
      <c r="M405" s="11">
        <v>-1.3899999999999999E-2</v>
      </c>
      <c r="N405" s="11">
        <v>-1.5600000000000001E-2</v>
      </c>
      <c r="O405" s="11">
        <v>1.84E-2</v>
      </c>
      <c r="P405" s="11">
        <v>1.01E-2</v>
      </c>
      <c r="Q405" s="11">
        <v>1.61E-2</v>
      </c>
      <c r="R405" s="7"/>
    </row>
    <row r="406" spans="1:18" x14ac:dyDescent="0.25">
      <c r="A406">
        <v>200709</v>
      </c>
      <c r="B406" s="11">
        <v>5.9400000000000001E-2</v>
      </c>
      <c r="C406" s="11">
        <v>0.13140000000000002</v>
      </c>
      <c r="D406" s="11">
        <v>7.7600000000000002E-2</v>
      </c>
      <c r="E406" s="11">
        <v>1.54E-2</v>
      </c>
      <c r="F406" s="11">
        <v>-1.6899999999999998E-2</v>
      </c>
      <c r="G406" s="11">
        <v>5.5800000000000002E-2</v>
      </c>
      <c r="H406" s="11">
        <v>2.92E-2</v>
      </c>
      <c r="I406" s="11">
        <v>-6.4699999999999994E-2</v>
      </c>
      <c r="J406" s="11">
        <v>8.539999999999999E-2</v>
      </c>
      <c r="K406" s="11">
        <v>1.0500000000000001E-2</v>
      </c>
      <c r="L406" s="11">
        <v>3.9399999999999998E-2</v>
      </c>
      <c r="M406" s="11">
        <v>2.9399999999999999E-2</v>
      </c>
      <c r="N406" s="11">
        <v>3.7599999999999995E-2</v>
      </c>
      <c r="O406" s="11">
        <v>3.5400000000000001E-2</v>
      </c>
      <c r="P406" s="11">
        <v>6.9999999999999993E-3</v>
      </c>
      <c r="Q406" s="11">
        <v>1.9099999999999999E-2</v>
      </c>
      <c r="R406" s="7"/>
    </row>
    <row r="407" spans="1:18" x14ac:dyDescent="0.25">
      <c r="A407">
        <v>200710</v>
      </c>
      <c r="B407" s="11">
        <v>2.7099999999999999E-2</v>
      </c>
      <c r="C407" s="11">
        <v>0.1193</v>
      </c>
      <c r="D407" s="11">
        <v>2.4399999999999998E-2</v>
      </c>
      <c r="E407" s="11">
        <v>-8.3000000000000001E-3</v>
      </c>
      <c r="F407" s="11">
        <v>2.2000000000000001E-3</v>
      </c>
      <c r="G407" s="11">
        <v>3.7900000000000003E-2</v>
      </c>
      <c r="H407" s="11">
        <v>1.9199999999999998E-2</v>
      </c>
      <c r="I407" s="11">
        <v>7.6E-3</v>
      </c>
      <c r="J407" s="11">
        <v>2.53E-2</v>
      </c>
      <c r="K407" s="11">
        <v>2.2799999999999997E-2</v>
      </c>
      <c r="L407" s="11">
        <v>2.9600000000000001E-2</v>
      </c>
      <c r="M407" s="11">
        <v>2.2099999999999998E-2</v>
      </c>
      <c r="N407" s="11">
        <v>9.0000000000000011E-3</v>
      </c>
      <c r="O407" s="11">
        <v>6.83E-2</v>
      </c>
      <c r="P407" s="11">
        <v>1.2800000000000001E-2</v>
      </c>
      <c r="Q407" s="11">
        <v>-1.4499999999999999E-2</v>
      </c>
      <c r="R407" s="7"/>
    </row>
    <row r="408" spans="1:18" x14ac:dyDescent="0.25">
      <c r="A408">
        <v>200711</v>
      </c>
      <c r="B408" s="11">
        <v>1.0500000000000001E-2</v>
      </c>
      <c r="C408" s="11">
        <v>-7.8299999999999995E-2</v>
      </c>
      <c r="D408" s="11">
        <v>-4.5999999999999999E-2</v>
      </c>
      <c r="E408" s="11">
        <v>-8.0700000000000008E-2</v>
      </c>
      <c r="F408" s="11">
        <v>-6.9800000000000001E-2</v>
      </c>
      <c r="G408" s="11">
        <v>-4.3400000000000001E-2</v>
      </c>
      <c r="H408" s="11">
        <v>2.0899999999999998E-2</v>
      </c>
      <c r="I408" s="11">
        <v>-9.2499999999999999E-2</v>
      </c>
      <c r="J408" s="11">
        <v>-5.9299999999999999E-2</v>
      </c>
      <c r="K408" s="11">
        <v>-3.9699999999999999E-2</v>
      </c>
      <c r="L408" s="11">
        <v>-6.1500000000000006E-2</v>
      </c>
      <c r="M408" s="11">
        <v>-0.10679999999999999</v>
      </c>
      <c r="N408" s="11">
        <v>-3.6900000000000002E-2</v>
      </c>
      <c r="O408" s="11">
        <v>-7.1999999999999998E-3</v>
      </c>
      <c r="P408" s="11">
        <v>-2.2799999999999997E-2</v>
      </c>
      <c r="Q408" s="11">
        <v>-6.2100000000000002E-2</v>
      </c>
      <c r="R408" s="7"/>
    </row>
    <row r="409" spans="1:18" x14ac:dyDescent="0.25">
      <c r="A409">
        <v>200712</v>
      </c>
      <c r="B409" s="11">
        <v>3.3E-3</v>
      </c>
      <c r="C409" s="11">
        <v>2.8900000000000002E-2</v>
      </c>
      <c r="D409" s="11">
        <v>7.5700000000000003E-2</v>
      </c>
      <c r="E409" s="11">
        <v>-7.1800000000000003E-2</v>
      </c>
      <c r="F409" s="11">
        <v>-3.8399999999999997E-2</v>
      </c>
      <c r="G409" s="11">
        <v>4.6900000000000004E-2</v>
      </c>
      <c r="H409" s="11">
        <v>-3.6699999999999997E-2</v>
      </c>
      <c r="I409" s="11">
        <v>-2.1499999999999998E-2</v>
      </c>
      <c r="J409" s="11">
        <v>1.06E-2</v>
      </c>
      <c r="K409" s="11">
        <v>-3.2300000000000002E-2</v>
      </c>
      <c r="L409" s="11">
        <v>1.29E-2</v>
      </c>
      <c r="M409" s="11">
        <v>-1.37E-2</v>
      </c>
      <c r="N409" s="11">
        <v>-1.66E-2</v>
      </c>
      <c r="O409" s="11">
        <v>9.0000000000000011E-3</v>
      </c>
      <c r="P409" s="11">
        <v>-2.7999999999999997E-2</v>
      </c>
      <c r="Q409" s="11">
        <v>-4.1299999999999996E-2</v>
      </c>
      <c r="R409" s="7"/>
    </row>
    <row r="410" spans="1:18" x14ac:dyDescent="0.25">
      <c r="A410">
        <v>200801</v>
      </c>
      <c r="B410" s="11">
        <v>-7.3399999999999993E-2</v>
      </c>
      <c r="C410" s="11">
        <v>-5.33E-2</v>
      </c>
      <c r="D410" s="11">
        <v>-9.2799999999999994E-2</v>
      </c>
      <c r="E410" s="11">
        <v>2.2000000000000001E-3</v>
      </c>
      <c r="F410" s="11">
        <v>-4.24E-2</v>
      </c>
      <c r="G410" s="11">
        <v>-5.8400000000000001E-2</v>
      </c>
      <c r="H410" s="11">
        <v>-5.28E-2</v>
      </c>
      <c r="I410" s="11">
        <v>4.3400000000000001E-2</v>
      </c>
      <c r="J410" s="11">
        <v>-0.1094</v>
      </c>
      <c r="K410" s="11">
        <v>-7.0000000000000007E-2</v>
      </c>
      <c r="L410" s="11">
        <v>-0.13800000000000001</v>
      </c>
      <c r="M410" s="11">
        <v>-5.2300000000000006E-2</v>
      </c>
      <c r="N410" s="11">
        <v>-1.5700000000000002E-2</v>
      </c>
      <c r="O410" s="11">
        <v>-6.93E-2</v>
      </c>
      <c r="P410" s="11">
        <v>-1.1000000000000001E-2</v>
      </c>
      <c r="Q410" s="11">
        <v>-1.1299999999999999E-2</v>
      </c>
      <c r="R410" s="7"/>
    </row>
    <row r="411" spans="1:18" x14ac:dyDescent="0.25">
      <c r="A411">
        <v>200802</v>
      </c>
      <c r="B411" s="11">
        <v>1.95E-2</v>
      </c>
      <c r="C411" s="11">
        <v>9.6600000000000005E-2</v>
      </c>
      <c r="D411" s="11">
        <v>6.8000000000000005E-2</v>
      </c>
      <c r="E411" s="11">
        <v>-4.2999999999999997E-2</v>
      </c>
      <c r="F411" s="11">
        <v>-5.9900000000000002E-2</v>
      </c>
      <c r="G411" s="11">
        <v>4.8799999999999996E-2</v>
      </c>
      <c r="H411" s="11">
        <v>-8.3000000000000001E-3</v>
      </c>
      <c r="I411" s="11">
        <v>-8.3199999999999996E-2</v>
      </c>
      <c r="J411" s="11">
        <v>6.7799999999999999E-2</v>
      </c>
      <c r="K411" s="11">
        <v>-1.4800000000000001E-2</v>
      </c>
      <c r="L411" s="11">
        <v>-4.8999999999999998E-3</v>
      </c>
      <c r="M411" s="11">
        <v>-6.4399999999999999E-2</v>
      </c>
      <c r="N411" s="11">
        <v>-3.3799999999999997E-2</v>
      </c>
      <c r="O411" s="11">
        <v>-3.0200000000000001E-2</v>
      </c>
      <c r="P411" s="11">
        <v>-4.3499999999999997E-2</v>
      </c>
      <c r="Q411" s="11">
        <v>-0.1084</v>
      </c>
      <c r="R411" s="7"/>
    </row>
    <row r="412" spans="1:18" x14ac:dyDescent="0.25">
      <c r="A412">
        <v>200803</v>
      </c>
      <c r="B412" s="11">
        <v>2.18E-2</v>
      </c>
      <c r="C412" s="11">
        <v>-6.7199999999999996E-2</v>
      </c>
      <c r="D412" s="11">
        <v>-2.7900000000000001E-2</v>
      </c>
      <c r="E412" s="11">
        <v>2.8799999999999999E-2</v>
      </c>
      <c r="F412" s="11">
        <v>1E-4</v>
      </c>
      <c r="G412" s="11">
        <v>-1.6299999999999999E-2</v>
      </c>
      <c r="H412" s="11">
        <v>-7.7000000000000002E-3</v>
      </c>
      <c r="I412" s="11">
        <v>1.49E-2</v>
      </c>
      <c r="J412" s="11">
        <v>-5.1000000000000004E-3</v>
      </c>
      <c r="K412" s="11">
        <v>2.9100000000000001E-2</v>
      </c>
      <c r="L412" s="11">
        <v>5.4000000000000003E-3</v>
      </c>
      <c r="M412" s="11">
        <v>-2.5099999999999997E-2</v>
      </c>
      <c r="N412" s="11">
        <v>-4.4000000000000003E-3</v>
      </c>
      <c r="O412" s="11">
        <v>8.1000000000000013E-3</v>
      </c>
      <c r="P412" s="11">
        <v>2.6499999999999999E-2</v>
      </c>
      <c r="Q412" s="11">
        <v>-3.9300000000000002E-2</v>
      </c>
      <c r="R412" s="7"/>
    </row>
    <row r="413" spans="1:18" x14ac:dyDescent="0.25">
      <c r="A413">
        <v>200804</v>
      </c>
      <c r="B413" s="11">
        <v>3.7000000000000002E-3</v>
      </c>
      <c r="C413" s="11">
        <v>0.12720000000000001</v>
      </c>
      <c r="D413" s="11">
        <v>0.10369999999999999</v>
      </c>
      <c r="E413" s="11">
        <v>3.1200000000000002E-2</v>
      </c>
      <c r="F413" s="11">
        <v>-5.6999999999999993E-3</v>
      </c>
      <c r="G413" s="11">
        <v>9.74E-2</v>
      </c>
      <c r="H413" s="11">
        <v>-2.58E-2</v>
      </c>
      <c r="I413" s="11">
        <v>4.7E-2</v>
      </c>
      <c r="J413" s="11">
        <v>7.3700000000000002E-2</v>
      </c>
      <c r="K413" s="11">
        <v>7.9000000000000001E-2</v>
      </c>
      <c r="L413" s="11">
        <v>6.9900000000000004E-2</v>
      </c>
      <c r="M413" s="11">
        <v>0.11470000000000001</v>
      </c>
      <c r="N413" s="11">
        <v>7.3700000000000002E-2</v>
      </c>
      <c r="O413" s="11">
        <v>6.3899999999999998E-2</v>
      </c>
      <c r="P413" s="11">
        <v>5.7699999999999994E-2</v>
      </c>
      <c r="Q413" s="11">
        <v>5.5199999999999999E-2</v>
      </c>
      <c r="R413" s="7"/>
    </row>
    <row r="414" spans="1:18" x14ac:dyDescent="0.25">
      <c r="A414">
        <v>200805</v>
      </c>
      <c r="B414" s="11">
        <v>1.77E-2</v>
      </c>
      <c r="C414" s="11">
        <v>0.1041</v>
      </c>
      <c r="D414" s="11">
        <v>3.5499999999999997E-2</v>
      </c>
      <c r="E414" s="11">
        <v>2.9100000000000001E-2</v>
      </c>
      <c r="F414" s="11">
        <v>1.7299999999999999E-2</v>
      </c>
      <c r="G414" s="11">
        <v>3.1E-2</v>
      </c>
      <c r="H414" s="11">
        <v>2.5399999999999999E-2</v>
      </c>
      <c r="I414" s="11">
        <v>5.0000000000000001E-3</v>
      </c>
      <c r="J414" s="11">
        <v>8.5199999999999998E-2</v>
      </c>
      <c r="K414" s="11">
        <v>4.8000000000000001E-2</v>
      </c>
      <c r="L414" s="11">
        <v>6.4299999999999996E-2</v>
      </c>
      <c r="M414" s="11">
        <v>-3.0000000000000001E-3</v>
      </c>
      <c r="N414" s="11">
        <v>2.3300000000000001E-2</v>
      </c>
      <c r="O414" s="11">
        <v>3.5799999999999998E-2</v>
      </c>
      <c r="P414" s="11">
        <v>7.4999999999999997E-3</v>
      </c>
      <c r="Q414" s="11">
        <v>-4.2199999999999994E-2</v>
      </c>
      <c r="R414" s="7"/>
    </row>
    <row r="415" spans="1:18" x14ac:dyDescent="0.25">
      <c r="A415">
        <v>200806</v>
      </c>
      <c r="B415" s="11">
        <v>-6.7799999999999999E-2</v>
      </c>
      <c r="C415" s="11">
        <v>7.5199999999999989E-2</v>
      </c>
      <c r="D415" s="11">
        <v>2.0099999999999996E-2</v>
      </c>
      <c r="E415" s="11">
        <v>-0.12740000000000001</v>
      </c>
      <c r="F415" s="11">
        <v>-0.1114</v>
      </c>
      <c r="G415" s="11">
        <v>-3.8900000000000004E-2</v>
      </c>
      <c r="H415" s="11">
        <v>-4.6600000000000003E-2</v>
      </c>
      <c r="I415" s="11">
        <v>-0.12359999999999999</v>
      </c>
      <c r="J415" s="11">
        <v>-7.3300000000000004E-2</v>
      </c>
      <c r="K415" s="11">
        <v>-0.10390000000000001</v>
      </c>
      <c r="L415" s="11">
        <v>-9.0800000000000006E-2</v>
      </c>
      <c r="M415" s="11">
        <v>-0.1822</v>
      </c>
      <c r="N415" s="11">
        <v>-0.12539999999999998</v>
      </c>
      <c r="O415" s="11">
        <v>-4.0000000000000001E-3</v>
      </c>
      <c r="P415" s="11">
        <v>-7.4099999999999999E-2</v>
      </c>
      <c r="Q415" s="11">
        <v>-0.17530000000000001</v>
      </c>
      <c r="R415" s="7"/>
    </row>
    <row r="416" spans="1:18" x14ac:dyDescent="0.25">
      <c r="A416">
        <v>200807</v>
      </c>
      <c r="B416" s="11">
        <v>2.8399999999999998E-2</v>
      </c>
      <c r="C416" s="11">
        <v>-0.1724</v>
      </c>
      <c r="D416" s="11">
        <v>-0.1532</v>
      </c>
      <c r="E416" s="11">
        <v>-4.41E-2</v>
      </c>
      <c r="F416" s="11">
        <v>8.8800000000000004E-2</v>
      </c>
      <c r="G416" s="11">
        <v>-1.38E-2</v>
      </c>
      <c r="H416" s="11">
        <v>5.4800000000000001E-2</v>
      </c>
      <c r="I416" s="11">
        <v>1.1699999999999999E-2</v>
      </c>
      <c r="J416" s="11">
        <v>-0.1168</v>
      </c>
      <c r="K416" s="11">
        <v>-3.8800000000000001E-2</v>
      </c>
      <c r="L416" s="11">
        <v>-2.1099999999999997E-2</v>
      </c>
      <c r="M416" s="11">
        <v>-1.41E-2</v>
      </c>
      <c r="N416" s="11">
        <v>3.5099999999999999E-2</v>
      </c>
      <c r="O416" s="11">
        <v>-7.1300000000000002E-2</v>
      </c>
      <c r="P416" s="11">
        <v>8.3999999999999995E-3</v>
      </c>
      <c r="Q416" s="11">
        <v>7.2000000000000008E-2</v>
      </c>
      <c r="R416" s="7"/>
    </row>
    <row r="417" spans="1:18" x14ac:dyDescent="0.25">
      <c r="A417">
        <v>200808</v>
      </c>
      <c r="B417" s="11">
        <v>4.8999999999999998E-3</v>
      </c>
      <c r="C417" s="11">
        <v>-6.1200000000000004E-2</v>
      </c>
      <c r="D417" s="11">
        <v>2.5999999999999999E-3</v>
      </c>
      <c r="E417" s="11">
        <v>9.35E-2</v>
      </c>
      <c r="F417" s="11">
        <v>4.1500000000000002E-2</v>
      </c>
      <c r="G417" s="11">
        <v>-3.4500000000000003E-2</v>
      </c>
      <c r="H417" s="11">
        <v>3.2199999999999999E-2</v>
      </c>
      <c r="I417" s="11">
        <v>8.8599999999999998E-2</v>
      </c>
      <c r="J417" s="11">
        <v>-6.88E-2</v>
      </c>
      <c r="K417" s="11">
        <v>2.87E-2</v>
      </c>
      <c r="L417" s="11">
        <v>2.41E-2</v>
      </c>
      <c r="M417" s="11">
        <v>1.2500000000000001E-2</v>
      </c>
      <c r="N417" s="11">
        <v>3.0899999999999997E-2</v>
      </c>
      <c r="O417" s="11">
        <v>-4.3E-3</v>
      </c>
      <c r="P417" s="11">
        <v>4.7100000000000003E-2</v>
      </c>
      <c r="Q417" s="11">
        <v>-2.0000000000000001E-4</v>
      </c>
      <c r="R417" s="7"/>
    </row>
    <row r="418" spans="1:18" x14ac:dyDescent="0.25">
      <c r="A418">
        <v>200809</v>
      </c>
      <c r="B418" s="11">
        <v>-1.1399999999999999E-2</v>
      </c>
      <c r="C418" s="11">
        <v>-0.30349999999999999</v>
      </c>
      <c r="D418" s="11">
        <v>-0.10880000000000001</v>
      </c>
      <c r="E418" s="11">
        <v>-1.3500000000000002E-2</v>
      </c>
      <c r="F418" s="11">
        <v>-5.5E-2</v>
      </c>
      <c r="G418" s="11">
        <v>-0.19579999999999997</v>
      </c>
      <c r="H418" s="11">
        <v>-4.4199999999999996E-2</v>
      </c>
      <c r="I418" s="11">
        <v>-7.8200000000000006E-2</v>
      </c>
      <c r="J418" s="11">
        <v>-0.30959999999999999</v>
      </c>
      <c r="K418" s="11">
        <v>-0.13789999999999999</v>
      </c>
      <c r="L418" s="11">
        <v>-0.16980000000000001</v>
      </c>
      <c r="M418" s="11">
        <v>-9.8900000000000002E-2</v>
      </c>
      <c r="N418" s="11">
        <v>-0.11380000000000001</v>
      </c>
      <c r="O418" s="11">
        <v>-0.11939999999999999</v>
      </c>
      <c r="P418" s="11">
        <v>-4.99E-2</v>
      </c>
      <c r="Q418" s="11">
        <v>-4.3200000000000002E-2</v>
      </c>
      <c r="R418" s="7"/>
    </row>
    <row r="419" spans="1:18" x14ac:dyDescent="0.25">
      <c r="A419">
        <v>200810</v>
      </c>
      <c r="B419" s="11">
        <v>-0.13</v>
      </c>
      <c r="C419" s="11">
        <v>-0.32770000000000005</v>
      </c>
      <c r="D419" s="11">
        <v>-0.16260000000000002</v>
      </c>
      <c r="E419" s="11">
        <v>-0.2253</v>
      </c>
      <c r="F419" s="11">
        <v>-0.25819999999999999</v>
      </c>
      <c r="G419" s="11">
        <v>-0.22</v>
      </c>
      <c r="H419" s="11">
        <v>-9.7699999999999995E-2</v>
      </c>
      <c r="I419" s="11">
        <v>-0.19620000000000001</v>
      </c>
      <c r="J419" s="11">
        <v>-0.32409999999999994</v>
      </c>
      <c r="K419" s="11">
        <v>-0.23139999999999999</v>
      </c>
      <c r="L419" s="11">
        <v>-0.21010000000000001</v>
      </c>
      <c r="M419" s="11">
        <v>-0.27910000000000001</v>
      </c>
      <c r="N419" s="11">
        <v>-0.14269999999999999</v>
      </c>
      <c r="O419" s="11">
        <v>-0.11119999999999999</v>
      </c>
      <c r="P419" s="11">
        <v>-0.14610000000000001</v>
      </c>
      <c r="Q419" s="11">
        <v>-0.20190000000000002</v>
      </c>
      <c r="R419" s="7"/>
    </row>
    <row r="420" spans="1:18" x14ac:dyDescent="0.25">
      <c r="A420">
        <v>200811</v>
      </c>
      <c r="B420" s="11">
        <v>-3.49E-2</v>
      </c>
      <c r="C420" s="11">
        <v>-8.5099999999999995E-2</v>
      </c>
      <c r="D420" s="11">
        <v>1.11E-2</v>
      </c>
      <c r="E420" s="11">
        <v>-0.1537</v>
      </c>
      <c r="F420" s="11">
        <v>-0.1125</v>
      </c>
      <c r="G420" s="11">
        <v>-0.17760000000000001</v>
      </c>
      <c r="H420" s="11">
        <v>-3.9100000000000003E-2</v>
      </c>
      <c r="I420" s="11">
        <v>-3.9300000000000002E-2</v>
      </c>
      <c r="J420" s="11">
        <v>-0.12210000000000001</v>
      </c>
      <c r="K420" s="11">
        <v>-4.3099999999999999E-2</v>
      </c>
      <c r="L420" s="11">
        <v>-0.10390000000000001</v>
      </c>
      <c r="M420" s="11">
        <v>-7.2000000000000008E-2</v>
      </c>
      <c r="N420" s="11">
        <v>-0.1101</v>
      </c>
      <c r="O420" s="11">
        <v>1.23E-2</v>
      </c>
      <c r="P420" s="11">
        <v>-7.4700000000000003E-2</v>
      </c>
      <c r="Q420" s="11">
        <v>-0.14319999999999999</v>
      </c>
      <c r="R420" s="7"/>
    </row>
    <row r="421" spans="1:18" x14ac:dyDescent="0.25">
      <c r="A421">
        <v>200812</v>
      </c>
      <c r="B421" s="11">
        <v>-1.2999999999999999E-3</v>
      </c>
      <c r="C421" s="11">
        <v>8.9399999999999993E-2</v>
      </c>
      <c r="D421" s="11">
        <v>-2.4E-2</v>
      </c>
      <c r="E421" s="11">
        <v>4.3499999999999997E-2</v>
      </c>
      <c r="F421" s="11">
        <v>1.95E-2</v>
      </c>
      <c r="G421" s="11">
        <v>-2.5099999999999997E-2</v>
      </c>
      <c r="H421" s="11">
        <v>4.24E-2</v>
      </c>
      <c r="I421" s="11">
        <v>2.7799999999999998E-2</v>
      </c>
      <c r="J421" s="11">
        <v>0.1636</v>
      </c>
      <c r="K421" s="11">
        <v>7.46E-2</v>
      </c>
      <c r="L421" s="11">
        <v>1.77E-2</v>
      </c>
      <c r="M421" s="11">
        <v>2.53E-2</v>
      </c>
      <c r="N421" s="11">
        <v>2.7799999999999998E-2</v>
      </c>
      <c r="O421" s="11">
        <v>-2.0400000000000001E-2</v>
      </c>
      <c r="P421" s="11">
        <v>4.6699999999999998E-2</v>
      </c>
      <c r="Q421" s="11">
        <v>1.4999999999999999E-2</v>
      </c>
      <c r="R421" s="7"/>
    </row>
    <row r="422" spans="1:18" x14ac:dyDescent="0.25">
      <c r="A422">
        <v>200901</v>
      </c>
      <c r="B422" s="11">
        <v>-3.3399999999999999E-2</v>
      </c>
      <c r="C422" s="11">
        <v>-6.0400000000000002E-2</v>
      </c>
      <c r="D422" s="11">
        <v>-3.6200000000000003E-2</v>
      </c>
      <c r="E422" s="11">
        <v>-0.129</v>
      </c>
      <c r="F422" s="11">
        <v>-0.15909999999999999</v>
      </c>
      <c r="G422" s="11">
        <v>-5.62E-2</v>
      </c>
      <c r="H422" s="11">
        <v>-5.3899999999999997E-2</v>
      </c>
      <c r="I422" s="11">
        <v>-0.1232</v>
      </c>
      <c r="J422" s="11">
        <v>-0.16639999999999999</v>
      </c>
      <c r="K422" s="11">
        <v>-9.7699999999999995E-2</v>
      </c>
      <c r="L422" s="11">
        <v>-4.7899999999999998E-2</v>
      </c>
      <c r="M422" s="11">
        <v>-0.111</v>
      </c>
      <c r="N422" s="11">
        <v>-0.1003</v>
      </c>
      <c r="O422" s="11">
        <v>-8.199999999999999E-3</v>
      </c>
      <c r="P422" s="11">
        <v>-8.4000000000000005E-2</v>
      </c>
      <c r="Q422" s="11">
        <v>-0.21230000000000002</v>
      </c>
      <c r="R422" s="7"/>
    </row>
    <row r="423" spans="1:18" x14ac:dyDescent="0.25">
      <c r="A423">
        <v>200902</v>
      </c>
      <c r="B423" s="11">
        <v>-6.7599999999999993E-2</v>
      </c>
      <c r="C423" s="11">
        <v>-6.5000000000000006E-3</v>
      </c>
      <c r="D423" s="11">
        <v>-0.1258</v>
      </c>
      <c r="E423" s="11">
        <v>-9.9900000000000003E-2</v>
      </c>
      <c r="F423" s="11">
        <v>-0.1794</v>
      </c>
      <c r="G423" s="11">
        <v>-8.1199999999999994E-2</v>
      </c>
      <c r="H423" s="11">
        <v>-9.3399999999999997E-2</v>
      </c>
      <c r="I423" s="11">
        <v>-0.10619999999999999</v>
      </c>
      <c r="J423" s="11">
        <v>-0.19260000000000002</v>
      </c>
      <c r="K423" s="11">
        <v>-8.3499999999999991E-2</v>
      </c>
      <c r="L423" s="11">
        <v>-8.4900000000000003E-2</v>
      </c>
      <c r="M423" s="11">
        <v>-3.4000000000000002E-2</v>
      </c>
      <c r="N423" s="11">
        <v>-0.15689999999999998</v>
      </c>
      <c r="O423" s="11">
        <v>-0.12590000000000001</v>
      </c>
      <c r="P423" s="11">
        <v>-1.7500000000000002E-2</v>
      </c>
      <c r="Q423" s="11">
        <v>-0.15380000000000002</v>
      </c>
      <c r="R423" s="7"/>
    </row>
    <row r="424" spans="1:18" x14ac:dyDescent="0.25">
      <c r="A424">
        <v>200903</v>
      </c>
      <c r="B424" s="11">
        <v>5.33E-2</v>
      </c>
      <c r="C424" s="11">
        <v>0.1186</v>
      </c>
      <c r="D424" s="11">
        <v>3.9800000000000002E-2</v>
      </c>
      <c r="E424" s="11">
        <v>0.1643</v>
      </c>
      <c r="F424" s="11">
        <v>9.8000000000000004E-2</v>
      </c>
      <c r="G424" s="11">
        <v>0.16500000000000001</v>
      </c>
      <c r="H424" s="11">
        <v>6.2400000000000004E-2</v>
      </c>
      <c r="I424" s="11">
        <v>0.1472</v>
      </c>
      <c r="J424" s="11">
        <v>0.1232</v>
      </c>
      <c r="K424" s="11">
        <v>4.99E-2</v>
      </c>
      <c r="L424" s="11">
        <v>0.12869999999999998</v>
      </c>
      <c r="M424" s="11">
        <v>0.1103</v>
      </c>
      <c r="N424" s="11">
        <v>7.2499999999999995E-2</v>
      </c>
      <c r="O424" s="11">
        <v>2.7900000000000001E-2</v>
      </c>
      <c r="P424" s="11">
        <v>0.1032</v>
      </c>
      <c r="Q424" s="11">
        <v>0.1474</v>
      </c>
      <c r="R424" s="7"/>
    </row>
    <row r="425" spans="1:18" x14ac:dyDescent="0.25">
      <c r="A425">
        <v>200904</v>
      </c>
      <c r="B425" s="11">
        <v>2.63E-2</v>
      </c>
      <c r="C425" s="11">
        <v>7.46E-2</v>
      </c>
      <c r="D425" s="11">
        <v>4.2599999999999999E-2</v>
      </c>
      <c r="E425" s="11">
        <v>0.23929999999999998</v>
      </c>
      <c r="F425" s="11">
        <v>0.29630000000000001</v>
      </c>
      <c r="G425" s="11">
        <v>0.2</v>
      </c>
      <c r="H425" s="11">
        <v>-4.5999999999999999E-3</v>
      </c>
      <c r="I425" s="11">
        <v>0.1757</v>
      </c>
      <c r="J425" s="11">
        <v>0.25890000000000002</v>
      </c>
      <c r="K425" s="11">
        <v>0.18940000000000001</v>
      </c>
      <c r="L425" s="11">
        <v>0.15820000000000001</v>
      </c>
      <c r="M425" s="11">
        <v>0.32579999999999998</v>
      </c>
      <c r="N425" s="11">
        <v>0.16079999999999997</v>
      </c>
      <c r="O425" s="11">
        <v>2.0899999999999998E-2</v>
      </c>
      <c r="P425" s="11">
        <v>8.1799999999999998E-2</v>
      </c>
      <c r="Q425" s="11">
        <v>0.17100000000000001</v>
      </c>
      <c r="R425" s="7"/>
    </row>
    <row r="426" spans="1:18" x14ac:dyDescent="0.25">
      <c r="A426">
        <v>200905</v>
      </c>
      <c r="B426" s="11">
        <v>6.7500000000000004E-2</v>
      </c>
      <c r="C426" s="11">
        <v>0.2112</v>
      </c>
      <c r="D426" s="11">
        <v>9.820000000000001E-2</v>
      </c>
      <c r="E426" s="11">
        <v>2.1600000000000001E-2</v>
      </c>
      <c r="F426" s="11">
        <v>1.5600000000000001E-2</v>
      </c>
      <c r="G426" s="11">
        <v>8.0500000000000002E-2</v>
      </c>
      <c r="H426" s="11">
        <v>7.7899999999999997E-2</v>
      </c>
      <c r="I426" s="11">
        <v>-5.5399999999999998E-2</v>
      </c>
      <c r="J426" s="11">
        <v>9.5600000000000004E-2</v>
      </c>
      <c r="K426" s="11">
        <v>-1.32E-2</v>
      </c>
      <c r="L426" s="11">
        <v>2.0899999999999998E-2</v>
      </c>
      <c r="M426" s="11">
        <v>-6.2800000000000009E-2</v>
      </c>
      <c r="N426" s="11">
        <v>5.5199999999999999E-2</v>
      </c>
      <c r="O426" s="11">
        <v>4.6300000000000001E-2</v>
      </c>
      <c r="P426" s="11">
        <v>-3.7000000000000002E-3</v>
      </c>
      <c r="Q426" s="11">
        <v>0.1002</v>
      </c>
      <c r="R426" s="7"/>
    </row>
    <row r="427" spans="1:18" x14ac:dyDescent="0.25">
      <c r="A427">
        <v>200906</v>
      </c>
      <c r="B427" s="11">
        <v>6.7000000000000002E-3</v>
      </c>
      <c r="C427" s="11">
        <v>-8.9200000000000002E-2</v>
      </c>
      <c r="D427" s="11">
        <v>-4.5700000000000005E-2</v>
      </c>
      <c r="E427" s="11">
        <v>-3.49E-2</v>
      </c>
      <c r="F427" s="11">
        <v>1.5700000000000002E-2</v>
      </c>
      <c r="G427" s="11">
        <v>-7.2700000000000001E-2</v>
      </c>
      <c r="H427" s="11">
        <v>2.06E-2</v>
      </c>
      <c r="I427" s="11">
        <v>-1.5E-3</v>
      </c>
      <c r="J427" s="11">
        <v>3.3599999999999998E-2</v>
      </c>
      <c r="K427" s="11">
        <v>2.5899999999999999E-2</v>
      </c>
      <c r="L427" s="11">
        <v>3.2199999999999999E-2</v>
      </c>
      <c r="M427" s="11">
        <v>4.6500000000000007E-2</v>
      </c>
      <c r="N427" s="11">
        <v>-1.3899999999999999E-2</v>
      </c>
      <c r="O427" s="11">
        <v>4.6300000000000001E-2</v>
      </c>
      <c r="P427" s="11">
        <v>-9.5999999999999992E-3</v>
      </c>
      <c r="Q427" s="11">
        <v>-1.8000000000000002E-2</v>
      </c>
      <c r="R427" s="7"/>
    </row>
    <row r="428" spans="1:18" x14ac:dyDescent="0.25">
      <c r="A428">
        <v>200907</v>
      </c>
      <c r="B428" s="11">
        <v>6.0499999999999998E-2</v>
      </c>
      <c r="C428" s="11">
        <v>0.1285</v>
      </c>
      <c r="D428" s="11">
        <v>0.05</v>
      </c>
      <c r="E428" s="11">
        <v>0.1363</v>
      </c>
      <c r="F428" s="11">
        <v>0.16879999999999998</v>
      </c>
      <c r="G428" s="11">
        <v>0.16980000000000001</v>
      </c>
      <c r="H428" s="11">
        <v>6.6299999999999998E-2</v>
      </c>
      <c r="I428" s="11">
        <v>0.14330000000000001</v>
      </c>
      <c r="J428" s="11">
        <v>3.7599999999999995E-2</v>
      </c>
      <c r="K428" s="11">
        <v>5.3200000000000004E-2</v>
      </c>
      <c r="L428" s="11">
        <v>0.12119999999999999</v>
      </c>
      <c r="M428" s="11">
        <v>0.1648</v>
      </c>
      <c r="N428" s="11">
        <v>7.1500000000000008E-2</v>
      </c>
      <c r="O428" s="11">
        <v>4.41E-2</v>
      </c>
      <c r="P428" s="11">
        <v>5.7999999999999996E-2</v>
      </c>
      <c r="Q428" s="11">
        <v>8.6500000000000007E-2</v>
      </c>
      <c r="R428" s="7"/>
    </row>
    <row r="429" spans="1:18" x14ac:dyDescent="0.25">
      <c r="A429">
        <v>200908</v>
      </c>
      <c r="B429" s="11">
        <v>2.0999999999999999E-3</v>
      </c>
      <c r="C429" s="11">
        <v>3.0200000000000001E-2</v>
      </c>
      <c r="D429" s="11">
        <v>7.3000000000000001E-3</v>
      </c>
      <c r="E429" s="11">
        <v>3.27E-2</v>
      </c>
      <c r="F429" s="11">
        <v>7.4099999999999999E-2</v>
      </c>
      <c r="G429" s="11">
        <v>1.7100000000000001E-2</v>
      </c>
      <c r="H429" s="11">
        <v>1.3899999999999999E-2</v>
      </c>
      <c r="I429" s="11">
        <v>3.85E-2</v>
      </c>
      <c r="J429" s="11">
        <v>3.6499999999999998E-2</v>
      </c>
      <c r="K429" s="11">
        <v>3.5200000000000002E-2</v>
      </c>
      <c r="L429" s="11">
        <v>2.2499999999999999E-2</v>
      </c>
      <c r="M429" s="11">
        <v>-5.7999999999999996E-3</v>
      </c>
      <c r="N429" s="11">
        <v>6.0599999999999994E-2</v>
      </c>
      <c r="O429" s="11">
        <v>2.5000000000000001E-3</v>
      </c>
      <c r="P429" s="11">
        <v>4.1299999999999996E-2</v>
      </c>
      <c r="Q429" s="11">
        <v>0.1</v>
      </c>
      <c r="R429" s="7"/>
    </row>
    <row r="430" spans="1:18" x14ac:dyDescent="0.25">
      <c r="A430">
        <v>200909</v>
      </c>
      <c r="B430" s="11">
        <v>3.7499999999999999E-2</v>
      </c>
      <c r="C430" s="11">
        <v>0.11449999999999999</v>
      </c>
      <c r="D430" s="11">
        <v>4.7300000000000002E-2</v>
      </c>
      <c r="E430" s="11">
        <v>0.1139</v>
      </c>
      <c r="F430" s="11">
        <v>6.6900000000000001E-2</v>
      </c>
      <c r="G430" s="11">
        <v>7.4200000000000002E-2</v>
      </c>
      <c r="H430" s="11">
        <v>3.6699999999999997E-2</v>
      </c>
      <c r="I430" s="11">
        <v>-1.6799999999999999E-2</v>
      </c>
      <c r="J430" s="11">
        <v>6.4500000000000002E-2</v>
      </c>
      <c r="K430" s="11">
        <v>6.4000000000000001E-2</v>
      </c>
      <c r="L430" s="11">
        <v>6.3E-2</v>
      </c>
      <c r="M430" s="11">
        <v>-7.1999999999999998E-3</v>
      </c>
      <c r="N430" s="11">
        <v>4.7300000000000002E-2</v>
      </c>
      <c r="O430" s="11">
        <v>2.2400000000000003E-2</v>
      </c>
      <c r="P430" s="11">
        <v>2.5699999999999997E-2</v>
      </c>
      <c r="Q430" s="11">
        <v>1.3500000000000002E-2</v>
      </c>
      <c r="R430" s="7"/>
    </row>
    <row r="431" spans="1:18" x14ac:dyDescent="0.25">
      <c r="A431">
        <v>200910</v>
      </c>
      <c r="B431" s="11">
        <v>-3.3E-3</v>
      </c>
      <c r="C431" s="11">
        <v>6.6E-3</v>
      </c>
      <c r="D431" s="11">
        <v>2.5699999999999997E-2</v>
      </c>
      <c r="E431" s="11">
        <v>-2.9600000000000001E-2</v>
      </c>
      <c r="F431" s="11">
        <v>-2.7900000000000001E-2</v>
      </c>
      <c r="G431" s="11">
        <v>-4.2199999999999994E-2</v>
      </c>
      <c r="H431" s="11">
        <v>-5.5000000000000005E-3</v>
      </c>
      <c r="I431" s="11">
        <v>-6.7400000000000002E-2</v>
      </c>
      <c r="J431" s="11">
        <v>-0.1211</v>
      </c>
      <c r="K431" s="11">
        <v>-2.6099999999999998E-2</v>
      </c>
      <c r="L431" s="11">
        <v>-3.1600000000000003E-2</v>
      </c>
      <c r="M431" s="11">
        <v>-1.52E-2</v>
      </c>
      <c r="N431" s="11">
        <v>-5.28E-2</v>
      </c>
      <c r="O431" s="11">
        <v>-2.7099999999999999E-2</v>
      </c>
      <c r="P431" s="11">
        <v>1.4999999999999999E-2</v>
      </c>
      <c r="Q431" s="11">
        <v>-4.9400000000000006E-2</v>
      </c>
      <c r="R431" s="7"/>
    </row>
    <row r="432" spans="1:18" x14ac:dyDescent="0.25">
      <c r="A432">
        <v>200911</v>
      </c>
      <c r="B432" s="11">
        <v>4.5400000000000003E-2</v>
      </c>
      <c r="C432" s="11">
        <v>0.1386</v>
      </c>
      <c r="D432" s="11">
        <v>3.0200000000000001E-2</v>
      </c>
      <c r="E432" s="11">
        <v>1.8200000000000001E-2</v>
      </c>
      <c r="F432" s="11">
        <v>4.5400000000000003E-2</v>
      </c>
      <c r="G432" s="11">
        <v>0.1002</v>
      </c>
      <c r="H432" s="11">
        <v>7.7100000000000002E-2</v>
      </c>
      <c r="I432" s="11">
        <v>4.9100000000000005E-2</v>
      </c>
      <c r="J432" s="11">
        <v>7.4999999999999997E-2</v>
      </c>
      <c r="K432" s="11">
        <v>1.46E-2</v>
      </c>
      <c r="L432" s="11">
        <v>4.7800000000000002E-2</v>
      </c>
      <c r="M432" s="11">
        <v>0.1144</v>
      </c>
      <c r="N432" s="11">
        <v>0.1024</v>
      </c>
      <c r="O432" s="11">
        <v>4.5700000000000005E-2</v>
      </c>
      <c r="P432" s="11">
        <v>4.6600000000000003E-2</v>
      </c>
      <c r="Q432" s="11">
        <v>4.3899999999999995E-2</v>
      </c>
      <c r="R432" s="7"/>
    </row>
    <row r="433" spans="1:18" x14ac:dyDescent="0.25">
      <c r="A433">
        <v>200912</v>
      </c>
      <c r="B433" s="11">
        <v>1.49E-2</v>
      </c>
      <c r="C433" s="11">
        <v>-1.44E-2</v>
      </c>
      <c r="D433" s="11">
        <v>-7.6E-3</v>
      </c>
      <c r="E433" s="11">
        <v>5.0099999999999999E-2</v>
      </c>
      <c r="F433" s="11">
        <v>4.6300000000000001E-2</v>
      </c>
      <c r="G433" s="11">
        <v>2.6499999999999999E-2</v>
      </c>
      <c r="H433" s="11">
        <v>9.5999999999999992E-3</v>
      </c>
      <c r="I433" s="11">
        <v>6.1100000000000002E-2</v>
      </c>
      <c r="J433" s="11">
        <v>0.157</v>
      </c>
      <c r="K433" s="11">
        <v>5.1500000000000004E-2</v>
      </c>
      <c r="L433" s="11">
        <v>6.3500000000000001E-2</v>
      </c>
      <c r="M433" s="11">
        <v>5.7699999999999994E-2</v>
      </c>
      <c r="N433" s="11">
        <v>3.78E-2</v>
      </c>
      <c r="O433" s="11">
        <v>5.8600000000000006E-2</v>
      </c>
      <c r="P433" s="11">
        <v>5.6000000000000008E-3</v>
      </c>
      <c r="Q433" s="11">
        <v>3.0999999999999999E-3</v>
      </c>
      <c r="R433" s="7"/>
    </row>
    <row r="434" spans="1:18" x14ac:dyDescent="0.25">
      <c r="A434">
        <v>201001</v>
      </c>
      <c r="B434" s="11">
        <v>-2.1499999999999998E-2</v>
      </c>
      <c r="C434" s="11">
        <v>-0.12939999999999999</v>
      </c>
      <c r="D434" s="11">
        <v>-4.7899999999999998E-2</v>
      </c>
      <c r="E434" s="11">
        <v>-3.6299999999999999E-2</v>
      </c>
      <c r="F434" s="11">
        <v>-3.5000000000000003E-2</v>
      </c>
      <c r="G434" s="11">
        <v>-4.3299999999999998E-2</v>
      </c>
      <c r="H434" s="11">
        <v>-4.6999999999999993E-3</v>
      </c>
      <c r="I434" s="11">
        <v>-2.8799999999999999E-2</v>
      </c>
      <c r="J434" s="11">
        <v>-0.1249</v>
      </c>
      <c r="K434" s="11">
        <v>-2.9100000000000001E-2</v>
      </c>
      <c r="L434" s="11">
        <v>-7.3399999999999993E-2</v>
      </c>
      <c r="M434" s="11">
        <v>3.5999999999999999E-3</v>
      </c>
      <c r="N434" s="11">
        <v>-2.1299999999999999E-2</v>
      </c>
      <c r="O434" s="11">
        <v>-4.4400000000000002E-2</v>
      </c>
      <c r="P434" s="11">
        <v>-1.29E-2</v>
      </c>
      <c r="Q434" s="11">
        <v>-6.5000000000000006E-3</v>
      </c>
      <c r="R434" s="7"/>
    </row>
    <row r="435" spans="1:18" x14ac:dyDescent="0.25">
      <c r="A435">
        <v>201002</v>
      </c>
      <c r="B435" s="11">
        <v>1.7500000000000002E-2</v>
      </c>
      <c r="C435" s="11">
        <v>0.1241</v>
      </c>
      <c r="D435" s="11">
        <v>2.3199999999999998E-2</v>
      </c>
      <c r="E435" s="11">
        <v>7.1800000000000003E-2</v>
      </c>
      <c r="F435" s="11">
        <v>9.8000000000000004E-2</v>
      </c>
      <c r="G435" s="11">
        <v>5.7699999999999994E-2</v>
      </c>
      <c r="H435" s="11">
        <v>1.3300000000000001E-2</v>
      </c>
      <c r="I435" s="11">
        <v>5.9200000000000003E-2</v>
      </c>
      <c r="J435" s="11">
        <v>4.4800000000000006E-2</v>
      </c>
      <c r="K435" s="11">
        <v>7.3499999999999996E-2</v>
      </c>
      <c r="L435" s="11">
        <v>7.2700000000000001E-2</v>
      </c>
      <c r="M435" s="11">
        <v>6.6000000000000003E-2</v>
      </c>
      <c r="N435" s="11">
        <v>6.1600000000000002E-2</v>
      </c>
      <c r="O435" s="11">
        <v>-4.1999999999999997E-3</v>
      </c>
      <c r="P435" s="11">
        <v>3.6900000000000002E-2</v>
      </c>
      <c r="Q435" s="11">
        <v>2.9100000000000001E-2</v>
      </c>
      <c r="R435" s="7"/>
    </row>
    <row r="436" spans="1:18" x14ac:dyDescent="0.25">
      <c r="A436">
        <v>201003</v>
      </c>
      <c r="B436" s="11">
        <v>4.9699999999999994E-2</v>
      </c>
      <c r="C436" s="11">
        <v>7.3300000000000004E-2</v>
      </c>
      <c r="D436" s="11">
        <v>3.2000000000000001E-2</v>
      </c>
      <c r="E436" s="11">
        <v>0.1124</v>
      </c>
      <c r="F436" s="11">
        <v>5.5099999999999996E-2</v>
      </c>
      <c r="G436" s="11">
        <v>7.46E-2</v>
      </c>
      <c r="H436" s="11">
        <v>3.2500000000000001E-2</v>
      </c>
      <c r="I436" s="11">
        <v>5.5500000000000001E-2</v>
      </c>
      <c r="J436" s="11">
        <v>0.11990000000000001</v>
      </c>
      <c r="K436" s="11">
        <v>5.33E-2</v>
      </c>
      <c r="L436" s="11">
        <v>7.7800000000000008E-2</v>
      </c>
      <c r="M436" s="11">
        <v>8.8300000000000003E-2</v>
      </c>
      <c r="N436" s="11">
        <v>8.9900000000000008E-2</v>
      </c>
      <c r="O436" s="11">
        <v>3.1200000000000002E-2</v>
      </c>
      <c r="P436" s="11">
        <v>6.5000000000000002E-2</v>
      </c>
      <c r="Q436" s="11">
        <v>8.3100000000000007E-2</v>
      </c>
      <c r="R436" s="7"/>
    </row>
    <row r="437" spans="1:18" x14ac:dyDescent="0.25">
      <c r="A437">
        <v>201004</v>
      </c>
      <c r="B437" s="11">
        <v>-1.3500000000000002E-2</v>
      </c>
      <c r="C437" s="11">
        <v>-7.4999999999999997E-3</v>
      </c>
      <c r="D437" s="11">
        <v>4.3099999999999999E-2</v>
      </c>
      <c r="E437" s="11">
        <v>4.9200000000000001E-2</v>
      </c>
      <c r="F437" s="11">
        <v>6.8900000000000003E-2</v>
      </c>
      <c r="G437" s="11">
        <v>2.5600000000000001E-2</v>
      </c>
      <c r="H437" s="11">
        <v>-1.9799999999999998E-2</v>
      </c>
      <c r="I437" s="11">
        <v>0.1081</v>
      </c>
      <c r="J437" s="11">
        <v>-2.9399999999999999E-2</v>
      </c>
      <c r="K437" s="11">
        <v>3.4300000000000004E-2</v>
      </c>
      <c r="L437" s="11">
        <v>4.8300000000000003E-2</v>
      </c>
      <c r="M437" s="11">
        <v>6.5599999999999992E-2</v>
      </c>
      <c r="N437" s="11">
        <v>2.92E-2</v>
      </c>
      <c r="O437" s="11">
        <v>2.8500000000000001E-2</v>
      </c>
      <c r="P437" s="11">
        <v>1.34E-2</v>
      </c>
      <c r="Q437" s="11">
        <v>1.1299999999999999E-2</v>
      </c>
      <c r="R437" s="7"/>
    </row>
    <row r="438" spans="1:18" x14ac:dyDescent="0.25">
      <c r="A438">
        <v>201005</v>
      </c>
      <c r="B438" s="11">
        <v>-4.8499999999999995E-2</v>
      </c>
      <c r="C438" s="11">
        <v>-0.08</v>
      </c>
      <c r="D438" s="11">
        <v>-0.1014</v>
      </c>
      <c r="E438" s="11">
        <v>-6.2800000000000009E-2</v>
      </c>
      <c r="F438" s="11">
        <v>-5.4199999999999998E-2</v>
      </c>
      <c r="G438" s="11">
        <v>-0.10619999999999999</v>
      </c>
      <c r="H438" s="11">
        <v>-6.2400000000000004E-2</v>
      </c>
      <c r="I438" s="11">
        <v>-8.1099999999999992E-2</v>
      </c>
      <c r="J438" s="11">
        <v>-7.4700000000000003E-2</v>
      </c>
      <c r="K438" s="11">
        <v>-8.9600000000000013E-2</v>
      </c>
      <c r="L438" s="11">
        <v>-8.0700000000000008E-2</v>
      </c>
      <c r="M438" s="11">
        <v>-7.1900000000000006E-2</v>
      </c>
      <c r="N438" s="11">
        <v>-7.5499999999999998E-2</v>
      </c>
      <c r="O438" s="11">
        <v>-6.2899999999999998E-2</v>
      </c>
      <c r="P438" s="11">
        <v>-5.7200000000000001E-2</v>
      </c>
      <c r="Q438" s="11">
        <v>-9.0999999999999998E-2</v>
      </c>
      <c r="R438" s="7"/>
    </row>
    <row r="439" spans="1:18" x14ac:dyDescent="0.25">
      <c r="A439">
        <v>201006</v>
      </c>
      <c r="B439" s="11">
        <v>-1.9599999999999999E-2</v>
      </c>
      <c r="C439" s="11">
        <v>-7.0000000000000007E-2</v>
      </c>
      <c r="D439" s="11">
        <v>-6.2300000000000001E-2</v>
      </c>
      <c r="E439" s="11">
        <v>-9.7599999999999992E-2</v>
      </c>
      <c r="F439" s="11">
        <v>-8.7400000000000005E-2</v>
      </c>
      <c r="G439" s="11">
        <v>-8.0700000000000008E-2</v>
      </c>
      <c r="H439" s="11">
        <v>-8.9999999999999998E-4</v>
      </c>
      <c r="I439" s="11">
        <v>-0.14130000000000001</v>
      </c>
      <c r="J439" s="11">
        <v>-0.13289999999999999</v>
      </c>
      <c r="K439" s="11">
        <v>-6.3399999999999998E-2</v>
      </c>
      <c r="L439" s="11">
        <v>-5.9699999999999996E-2</v>
      </c>
      <c r="M439" s="11">
        <v>-8.09E-2</v>
      </c>
      <c r="N439" s="11">
        <v>-7.22E-2</v>
      </c>
      <c r="O439" s="11">
        <v>-6.9999999999999993E-3</v>
      </c>
      <c r="P439" s="11">
        <v>-9.1899999999999996E-2</v>
      </c>
      <c r="Q439" s="11">
        <v>-7.2300000000000003E-2</v>
      </c>
      <c r="R439" s="7"/>
    </row>
    <row r="440" spans="1:18" x14ac:dyDescent="0.25">
      <c r="A440">
        <v>201007</v>
      </c>
      <c r="B440" s="11">
        <v>6.6900000000000001E-2</v>
      </c>
      <c r="C440" s="11">
        <v>9.6500000000000002E-2</v>
      </c>
      <c r="D440" s="11">
        <v>7.3700000000000002E-2</v>
      </c>
      <c r="E440" s="11">
        <v>8.1500000000000003E-2</v>
      </c>
      <c r="F440" s="11">
        <v>3.9399999999999998E-2</v>
      </c>
      <c r="G440" s="11">
        <v>0.14829999999999999</v>
      </c>
      <c r="H440" s="11">
        <v>3.44E-2</v>
      </c>
      <c r="I440" s="11">
        <v>4.7800000000000002E-2</v>
      </c>
      <c r="J440" s="11">
        <v>8.2599999999999993E-2</v>
      </c>
      <c r="K440" s="11">
        <v>0.10400000000000001</v>
      </c>
      <c r="L440" s="11">
        <v>7.5300000000000006E-2</v>
      </c>
      <c r="M440" s="11">
        <v>0.16399999999999998</v>
      </c>
      <c r="N440" s="11">
        <v>9.6799999999999997E-2</v>
      </c>
      <c r="O440" s="11">
        <v>6.8099999999999994E-2</v>
      </c>
      <c r="P440" s="11">
        <v>4.9200000000000001E-2</v>
      </c>
      <c r="Q440" s="11">
        <v>6.5599999999999992E-2</v>
      </c>
      <c r="R440" s="7"/>
    </row>
    <row r="441" spans="1:18" x14ac:dyDescent="0.25">
      <c r="A441">
        <v>201008</v>
      </c>
      <c r="B441" s="11">
        <v>-6.3E-3</v>
      </c>
      <c r="C441" s="11">
        <v>-4.5999999999999999E-3</v>
      </c>
      <c r="D441" s="11">
        <v>-3.3300000000000003E-2</v>
      </c>
      <c r="E441" s="11">
        <v>-7.3499999999999996E-2</v>
      </c>
      <c r="F441" s="11">
        <v>-3.8199999999999998E-2</v>
      </c>
      <c r="G441" s="11">
        <v>2.0000000000000001E-4</v>
      </c>
      <c r="H441" s="11">
        <v>-3.9000000000000003E-3</v>
      </c>
      <c r="I441" s="11">
        <v>-4.53E-2</v>
      </c>
      <c r="J441" s="11">
        <v>-8.7499999999999994E-2</v>
      </c>
      <c r="K441" s="11">
        <v>-3.2099999999999997E-2</v>
      </c>
      <c r="L441" s="11">
        <v>-9.0999999999999998E-2</v>
      </c>
      <c r="M441" s="11">
        <v>-8.6800000000000002E-2</v>
      </c>
      <c r="N441" s="11">
        <v>-6.6600000000000006E-2</v>
      </c>
      <c r="O441" s="11">
        <v>3.7000000000000002E-3</v>
      </c>
      <c r="P441" s="11">
        <v>-3.4000000000000002E-2</v>
      </c>
      <c r="Q441" s="11">
        <v>-8.48E-2</v>
      </c>
      <c r="R441" s="7"/>
    </row>
    <row r="442" spans="1:18" x14ac:dyDescent="0.25">
      <c r="A442">
        <v>201009</v>
      </c>
      <c r="B442" s="11">
        <v>3.2000000000000001E-2</v>
      </c>
      <c r="C442" s="11">
        <v>0.1176</v>
      </c>
      <c r="D442" s="11">
        <v>8.9900000000000008E-2</v>
      </c>
      <c r="E442" s="11">
        <v>0.17329999999999998</v>
      </c>
      <c r="F442" s="11">
        <v>0.11609999999999999</v>
      </c>
      <c r="G442" s="11">
        <v>9.9499999999999991E-2</v>
      </c>
      <c r="H442" s="11">
        <v>7.0300000000000001E-2</v>
      </c>
      <c r="I442" s="11">
        <v>0.1057</v>
      </c>
      <c r="J442" s="11">
        <v>0.1216</v>
      </c>
      <c r="K442" s="11">
        <v>0.10800000000000001</v>
      </c>
      <c r="L442" s="11">
        <v>0.1419</v>
      </c>
      <c r="M442" s="11">
        <v>0.12590000000000001</v>
      </c>
      <c r="N442" s="11">
        <v>0.1012</v>
      </c>
      <c r="O442" s="11">
        <v>3.6499999999999998E-2</v>
      </c>
      <c r="P442" s="11">
        <v>0.12470000000000001</v>
      </c>
      <c r="Q442" s="11">
        <v>7.2400000000000006E-2</v>
      </c>
      <c r="R442" s="7"/>
    </row>
    <row r="443" spans="1:18" x14ac:dyDescent="0.25">
      <c r="A443">
        <v>201010</v>
      </c>
      <c r="B443" s="11">
        <v>4.0099999999999997E-2</v>
      </c>
      <c r="C443" s="11">
        <v>8.0600000000000005E-2</v>
      </c>
      <c r="D443" s="11">
        <v>4.5700000000000005E-2</v>
      </c>
      <c r="E443" s="11">
        <v>3.4000000000000002E-2</v>
      </c>
      <c r="F443" s="11">
        <v>1.6299999999999999E-2</v>
      </c>
      <c r="G443" s="11">
        <v>8.9700000000000002E-2</v>
      </c>
      <c r="H443" s="11">
        <v>2.92E-2</v>
      </c>
      <c r="I443" s="11">
        <v>-1.03E-2</v>
      </c>
      <c r="J443" s="11">
        <v>4.6600000000000003E-2</v>
      </c>
      <c r="K443" s="11">
        <v>7.5899999999999995E-2</v>
      </c>
      <c r="L443" s="11">
        <v>5.0199999999999995E-2</v>
      </c>
      <c r="M443" s="11">
        <v>9.4600000000000004E-2</v>
      </c>
      <c r="N443" s="11">
        <v>5.5399999999999998E-2</v>
      </c>
      <c r="O443" s="11">
        <v>1.8600000000000002E-2</v>
      </c>
      <c r="P443" s="11">
        <v>2.4199999999999999E-2</v>
      </c>
      <c r="Q443" s="11">
        <v>1.6899999999999998E-2</v>
      </c>
      <c r="R443" s="7"/>
    </row>
    <row r="444" spans="1:18" x14ac:dyDescent="0.25">
      <c r="A444">
        <v>201011</v>
      </c>
      <c r="B444" s="11">
        <v>-2.3E-3</v>
      </c>
      <c r="C444" s="11">
        <v>5.96E-2</v>
      </c>
      <c r="D444" s="11">
        <v>5.1500000000000004E-2</v>
      </c>
      <c r="E444" s="11">
        <v>8.4199999999999997E-2</v>
      </c>
      <c r="F444" s="11">
        <v>5.4299999999999994E-2</v>
      </c>
      <c r="G444" s="11">
        <v>6.6E-3</v>
      </c>
      <c r="H444" s="11">
        <v>-4.07E-2</v>
      </c>
      <c r="I444" s="11">
        <v>2.0400000000000001E-2</v>
      </c>
      <c r="J444" s="11">
        <v>2.9300000000000003E-2</v>
      </c>
      <c r="K444" s="11">
        <v>3.3700000000000001E-2</v>
      </c>
      <c r="L444" s="11">
        <v>2.1499999999999998E-2</v>
      </c>
      <c r="M444" s="11">
        <v>7.5800000000000006E-2</v>
      </c>
      <c r="N444" s="11">
        <v>7.1999999999999998E-3</v>
      </c>
      <c r="O444" s="11">
        <v>-1.3300000000000001E-2</v>
      </c>
      <c r="P444" s="11">
        <v>5.0499999999999996E-2</v>
      </c>
      <c r="Q444" s="11">
        <v>-2.8000000000000004E-3</v>
      </c>
      <c r="R444" s="7"/>
    </row>
    <row r="445" spans="1:18" x14ac:dyDescent="0.25">
      <c r="A445">
        <v>201012</v>
      </c>
      <c r="B445" s="11">
        <v>4.5499999999999999E-2</v>
      </c>
      <c r="C445" s="11">
        <v>0.14130000000000001</v>
      </c>
      <c r="D445" s="11">
        <v>9.2300000000000007E-2</v>
      </c>
      <c r="E445" s="11">
        <v>1.1399999999999999E-2</v>
      </c>
      <c r="F445" s="11">
        <v>6.5500000000000003E-2</v>
      </c>
      <c r="G445" s="11">
        <v>7.2900000000000006E-2</v>
      </c>
      <c r="H445" s="11">
        <v>4.4400000000000002E-2</v>
      </c>
      <c r="I445" s="11">
        <v>0.13300000000000001</v>
      </c>
      <c r="J445" s="11">
        <v>0.1331</v>
      </c>
      <c r="K445" s="11">
        <v>6.0599999999999994E-2</v>
      </c>
      <c r="L445" s="11">
        <v>6.08E-2</v>
      </c>
      <c r="M445" s="11">
        <v>7.3899999999999993E-2</v>
      </c>
      <c r="N445" s="11">
        <v>3.9199999999999999E-2</v>
      </c>
      <c r="O445" s="11">
        <v>3.2199999999999999E-2</v>
      </c>
      <c r="P445" s="11">
        <v>1.61E-2</v>
      </c>
      <c r="Q445" s="11">
        <v>0.1056</v>
      </c>
      <c r="R445" s="7"/>
    </row>
    <row r="446" spans="1:18" x14ac:dyDescent="0.25">
      <c r="A446">
        <v>201101</v>
      </c>
      <c r="B446" s="11">
        <v>-1.95E-2</v>
      </c>
      <c r="C446" s="11">
        <v>-4.87E-2</v>
      </c>
      <c r="D446" s="11">
        <v>7.2000000000000008E-2</v>
      </c>
      <c r="E446" s="11">
        <v>-3.5499999999999997E-2</v>
      </c>
      <c r="F446" s="11">
        <v>-2.0400000000000001E-2</v>
      </c>
      <c r="G446" s="11">
        <v>1.72E-2</v>
      </c>
      <c r="H446" s="11">
        <v>-1.9099999999999999E-2</v>
      </c>
      <c r="I446" s="11">
        <v>3.7499999999999999E-2</v>
      </c>
      <c r="J446" s="11">
        <v>4.0199999999999993E-2</v>
      </c>
      <c r="K446" s="11">
        <v>2.4500000000000001E-2</v>
      </c>
      <c r="L446" s="11">
        <v>4.9500000000000002E-2</v>
      </c>
      <c r="M446" s="11">
        <v>-3.0999999999999999E-3</v>
      </c>
      <c r="N446" s="11">
        <v>2.5899999999999999E-2</v>
      </c>
      <c r="O446" s="11">
        <v>2.2000000000000002E-2</v>
      </c>
      <c r="P446" s="11">
        <v>-1.8200000000000001E-2</v>
      </c>
      <c r="Q446" s="11">
        <v>2.5399999999999999E-2</v>
      </c>
      <c r="R446" s="7"/>
    </row>
    <row r="447" spans="1:18" x14ac:dyDescent="0.25">
      <c r="A447">
        <v>201102</v>
      </c>
      <c r="B447" s="11">
        <v>2.8900000000000002E-2</v>
      </c>
      <c r="C447" s="11">
        <v>9.5999999999999992E-3</v>
      </c>
      <c r="D447" s="11">
        <v>8.0100000000000005E-2</v>
      </c>
      <c r="E447" s="11">
        <v>8.3800000000000013E-2</v>
      </c>
      <c r="F447" s="11">
        <v>3.9800000000000002E-2</v>
      </c>
      <c r="G447" s="11">
        <v>5.0300000000000004E-2</v>
      </c>
      <c r="H447" s="11">
        <v>3.7400000000000003E-2</v>
      </c>
      <c r="I447" s="11">
        <v>2.4E-2</v>
      </c>
      <c r="J447" s="11">
        <v>3.95E-2</v>
      </c>
      <c r="K447" s="11">
        <v>2.6699999999999998E-2</v>
      </c>
      <c r="L447" s="11">
        <v>2.8199999999999999E-2</v>
      </c>
      <c r="M447" s="11">
        <v>-2.4900000000000002E-2</v>
      </c>
      <c r="N447" s="11">
        <v>1.8600000000000002E-2</v>
      </c>
      <c r="O447" s="11">
        <v>2.4300000000000002E-2</v>
      </c>
      <c r="P447" s="11">
        <v>1.5900000000000001E-2</v>
      </c>
      <c r="Q447" s="11">
        <v>2.7200000000000002E-2</v>
      </c>
      <c r="R447" s="7"/>
    </row>
    <row r="448" spans="1:18" x14ac:dyDescent="0.25">
      <c r="A448">
        <v>201103</v>
      </c>
      <c r="B448" s="11">
        <v>2.2200000000000001E-2</v>
      </c>
      <c r="C448" s="11">
        <v>2.69E-2</v>
      </c>
      <c r="D448" s="11">
        <v>1.6899999999999998E-2</v>
      </c>
      <c r="E448" s="11">
        <v>-3.4500000000000003E-2</v>
      </c>
      <c r="F448" s="11">
        <v>5.21E-2</v>
      </c>
      <c r="G448" s="11">
        <v>1.6500000000000001E-2</v>
      </c>
      <c r="H448" s="11">
        <v>1.95E-2</v>
      </c>
      <c r="I448" s="11">
        <v>1.6899999999999998E-2</v>
      </c>
      <c r="J448" s="11">
        <v>7.6E-3</v>
      </c>
      <c r="K448" s="11">
        <v>3.0200000000000001E-2</v>
      </c>
      <c r="L448" s="11">
        <v>-1.01E-2</v>
      </c>
      <c r="M448" s="11">
        <v>2.12E-2</v>
      </c>
      <c r="N448" s="11">
        <v>2.9399999999999999E-2</v>
      </c>
      <c r="O448" s="11">
        <v>9.1999999999999998E-3</v>
      </c>
      <c r="P448" s="11">
        <v>9.1000000000000004E-3</v>
      </c>
      <c r="Q448" s="11">
        <v>-1.5800000000000002E-2</v>
      </c>
      <c r="R448" s="7"/>
    </row>
    <row r="449" spans="1:18" x14ac:dyDescent="0.25">
      <c r="A449">
        <v>201104</v>
      </c>
      <c r="B449" s="11">
        <v>4.1100000000000005E-2</v>
      </c>
      <c r="C449" s="11">
        <v>-1.2199999999999999E-2</v>
      </c>
      <c r="D449" s="11">
        <v>1.77E-2</v>
      </c>
      <c r="E449" s="11">
        <v>7.85E-2</v>
      </c>
      <c r="F449" s="11">
        <v>5.2000000000000005E-2</v>
      </c>
      <c r="G449" s="11">
        <v>5.1399999999999994E-2</v>
      </c>
      <c r="H449" s="11">
        <v>6.5000000000000002E-2</v>
      </c>
      <c r="I449" s="11">
        <v>-2.3E-3</v>
      </c>
      <c r="J449" s="11">
        <v>5.1999999999999998E-3</v>
      </c>
      <c r="K449" s="11">
        <v>2.0799999999999999E-2</v>
      </c>
      <c r="L449" s="11">
        <v>2.64E-2</v>
      </c>
      <c r="M449" s="11">
        <v>1.7399999999999999E-2</v>
      </c>
      <c r="N449" s="11">
        <v>2.9900000000000003E-2</v>
      </c>
      <c r="O449" s="11">
        <v>0.04</v>
      </c>
      <c r="P449" s="11">
        <v>5.1200000000000002E-2</v>
      </c>
      <c r="Q449" s="11">
        <v>6.7000000000000002E-3</v>
      </c>
      <c r="R449" s="7"/>
    </row>
    <row r="450" spans="1:18" x14ac:dyDescent="0.25">
      <c r="A450">
        <v>201105</v>
      </c>
      <c r="B450" s="11">
        <v>1.8500000000000003E-2</v>
      </c>
      <c r="C450" s="11">
        <v>-5.7599999999999998E-2</v>
      </c>
      <c r="D450" s="11">
        <v>-4.4900000000000002E-2</v>
      </c>
      <c r="E450" s="11">
        <v>7.9000000000000008E-3</v>
      </c>
      <c r="F450" s="11">
        <v>7.7000000000000002E-3</v>
      </c>
      <c r="G450" s="11">
        <v>-3.61E-2</v>
      </c>
      <c r="H450" s="11">
        <v>3.1300000000000001E-2</v>
      </c>
      <c r="I450" s="11">
        <v>-3.0499999999999999E-2</v>
      </c>
      <c r="J450" s="11">
        <v>-5.2999999999999999E-2</v>
      </c>
      <c r="K450" s="11">
        <v>-2.2000000000000001E-3</v>
      </c>
      <c r="L450" s="11">
        <v>-2.9300000000000003E-2</v>
      </c>
      <c r="M450" s="11">
        <v>-2.7000000000000003E-2</v>
      </c>
      <c r="N450" s="11">
        <v>-8.1000000000000013E-3</v>
      </c>
      <c r="O450" s="11">
        <v>1.32E-2</v>
      </c>
      <c r="P450" s="11">
        <v>1.52E-2</v>
      </c>
      <c r="Q450" s="11">
        <v>-2.6699999999999998E-2</v>
      </c>
      <c r="R450" s="7"/>
    </row>
    <row r="451" spans="1:18" x14ac:dyDescent="0.25">
      <c r="A451">
        <v>201106</v>
      </c>
      <c r="B451" s="11">
        <v>-1E-4</v>
      </c>
      <c r="C451" s="11">
        <v>-3.2099999999999997E-2</v>
      </c>
      <c r="D451" s="11">
        <v>-2.18E-2</v>
      </c>
      <c r="E451" s="11">
        <v>3.0899999999999997E-2</v>
      </c>
      <c r="F451" s="11">
        <v>7.8000000000000005E-3</v>
      </c>
      <c r="G451" s="11">
        <v>-3.5999999999999999E-3</v>
      </c>
      <c r="H451" s="11">
        <v>-2.7200000000000002E-2</v>
      </c>
      <c r="I451" s="11">
        <v>-2.4E-2</v>
      </c>
      <c r="J451" s="11">
        <v>-1.95E-2</v>
      </c>
      <c r="K451" s="11">
        <v>-8.8999999999999999E-3</v>
      </c>
      <c r="L451" s="11">
        <v>-2.8799999999999999E-2</v>
      </c>
      <c r="M451" s="11">
        <v>-8.8999999999999999E-3</v>
      </c>
      <c r="N451" s="11">
        <v>8.0000000000000004E-4</v>
      </c>
      <c r="O451" s="11">
        <v>-3.4000000000000002E-3</v>
      </c>
      <c r="P451" s="11">
        <v>-1.01E-2</v>
      </c>
      <c r="Q451" s="11">
        <v>-2.3099999999999999E-2</v>
      </c>
      <c r="R451" s="7"/>
    </row>
    <row r="452" spans="1:18" x14ac:dyDescent="0.25">
      <c r="A452">
        <v>201107</v>
      </c>
      <c r="B452" s="11">
        <v>-1.6399999999999998E-2</v>
      </c>
      <c r="C452" s="11">
        <v>3.0000000000000001E-3</v>
      </c>
      <c r="D452" s="11">
        <v>5.1000000000000004E-3</v>
      </c>
      <c r="E452" s="11">
        <v>1.78E-2</v>
      </c>
      <c r="F452" s="11">
        <v>-6.2199999999999998E-2</v>
      </c>
      <c r="G452" s="11">
        <v>-1.6500000000000001E-2</v>
      </c>
      <c r="H452" s="11">
        <v>-2.06E-2</v>
      </c>
      <c r="I452" s="11">
        <v>-5.6100000000000004E-2</v>
      </c>
      <c r="J452" s="11">
        <v>-6.2300000000000001E-2</v>
      </c>
      <c r="K452" s="11">
        <v>-5.8499999999999996E-2</v>
      </c>
      <c r="L452" s="11">
        <v>-2.2499999999999999E-2</v>
      </c>
      <c r="M452" s="11">
        <v>-8.6599999999999996E-2</v>
      </c>
      <c r="N452" s="11">
        <v>-5.62E-2</v>
      </c>
      <c r="O452" s="11">
        <v>-3.3E-3</v>
      </c>
      <c r="P452" s="11">
        <v>6.7000000000000002E-3</v>
      </c>
      <c r="Q452" s="11">
        <v>-3.9100000000000003E-2</v>
      </c>
      <c r="R452" s="7"/>
    </row>
    <row r="453" spans="1:18" x14ac:dyDescent="0.25">
      <c r="A453">
        <v>201108</v>
      </c>
      <c r="B453" s="11">
        <v>-2.8000000000000004E-3</v>
      </c>
      <c r="C453" s="11">
        <v>-6.7699999999999996E-2</v>
      </c>
      <c r="D453" s="11">
        <v>-9.6999999999999989E-2</v>
      </c>
      <c r="E453" s="11">
        <v>-5.8899999999999994E-2</v>
      </c>
      <c r="F453" s="11">
        <v>-7.1500000000000008E-2</v>
      </c>
      <c r="G453" s="11">
        <v>-8.5800000000000001E-2</v>
      </c>
      <c r="H453" s="11">
        <v>3.4999999999999996E-3</v>
      </c>
      <c r="I453" s="11">
        <v>-7.1199999999999999E-2</v>
      </c>
      <c r="J453" s="11">
        <v>-0.1321</v>
      </c>
      <c r="K453" s="11">
        <v>-6.2699999999999992E-2</v>
      </c>
      <c r="L453" s="11">
        <v>-7.8E-2</v>
      </c>
      <c r="M453" s="11">
        <v>-9.3399999999999997E-2</v>
      </c>
      <c r="N453" s="11">
        <v>-6.88E-2</v>
      </c>
      <c r="O453" s="11">
        <v>1.7000000000000001E-3</v>
      </c>
      <c r="P453" s="11">
        <v>-2.58E-2</v>
      </c>
      <c r="Q453" s="11">
        <v>-9.3299999999999994E-2</v>
      </c>
      <c r="R453" s="7"/>
    </row>
    <row r="454" spans="1:18" x14ac:dyDescent="0.25">
      <c r="A454">
        <v>201109</v>
      </c>
      <c r="B454" s="11">
        <v>-4.4400000000000002E-2</v>
      </c>
      <c r="C454" s="11">
        <v>-0.24510000000000001</v>
      </c>
      <c r="D454" s="11">
        <v>-0.1176</v>
      </c>
      <c r="E454" s="11">
        <v>-5.79E-2</v>
      </c>
      <c r="F454" s="11">
        <v>-0.13170000000000001</v>
      </c>
      <c r="G454" s="11">
        <v>-0.16769999999999999</v>
      </c>
      <c r="H454" s="11">
        <v>-3.1800000000000002E-2</v>
      </c>
      <c r="I454" s="11">
        <v>-9.6099999999999991E-2</v>
      </c>
      <c r="J454" s="11">
        <v>-0.20569999999999999</v>
      </c>
      <c r="K454" s="11">
        <v>-0.12179999999999999</v>
      </c>
      <c r="L454" s="11">
        <v>-7.7699999999999991E-2</v>
      </c>
      <c r="M454" s="11">
        <v>-0.1177</v>
      </c>
      <c r="N454" s="11">
        <v>-7.2999999999999995E-2</v>
      </c>
      <c r="O454" s="11">
        <v>-1.61E-2</v>
      </c>
      <c r="P454" s="11">
        <v>-3.1899999999999998E-2</v>
      </c>
      <c r="Q454" s="11">
        <v>-0.11289999999999999</v>
      </c>
      <c r="R454" s="7"/>
    </row>
    <row r="455" spans="1:18" x14ac:dyDescent="0.25">
      <c r="A455">
        <v>201110</v>
      </c>
      <c r="B455" s="11">
        <v>3.9599999999999996E-2</v>
      </c>
      <c r="C455" s="11">
        <v>0.22030000000000002</v>
      </c>
      <c r="D455" s="11">
        <v>0.1603</v>
      </c>
      <c r="E455" s="11">
        <v>0.1638</v>
      </c>
      <c r="F455" s="11">
        <v>0.16579999999999998</v>
      </c>
      <c r="G455" s="11">
        <v>0.18359999999999999</v>
      </c>
      <c r="H455" s="11">
        <v>4.7800000000000002E-2</v>
      </c>
      <c r="I455" s="11">
        <v>0.15579999999999999</v>
      </c>
      <c r="J455" s="11">
        <v>0.18149999999999999</v>
      </c>
      <c r="K455" s="11">
        <v>0.1787</v>
      </c>
      <c r="L455" s="11">
        <v>0.1474</v>
      </c>
      <c r="M455" s="11">
        <v>0.2104</v>
      </c>
      <c r="N455" s="11">
        <v>0.1303</v>
      </c>
      <c r="O455" s="11">
        <v>6.7000000000000004E-2</v>
      </c>
      <c r="P455" s="11">
        <v>8.77E-2</v>
      </c>
      <c r="Q455" s="11">
        <v>0.13500000000000001</v>
      </c>
      <c r="R455" s="7"/>
    </row>
    <row r="456" spans="1:18" x14ac:dyDescent="0.25">
      <c r="A456">
        <v>201111</v>
      </c>
      <c r="B456" s="11">
        <v>5.6000000000000008E-3</v>
      </c>
      <c r="C456" s="11">
        <v>-8.9999999999999998E-4</v>
      </c>
      <c r="D456" s="11">
        <v>2.3799999999999998E-2</v>
      </c>
      <c r="E456" s="11">
        <v>-3.5499999999999997E-2</v>
      </c>
      <c r="F456" s="11">
        <v>-3.4000000000000002E-2</v>
      </c>
      <c r="G456" s="11">
        <v>-1.1899999999999999E-2</v>
      </c>
      <c r="H456" s="11">
        <v>2.6000000000000002E-2</v>
      </c>
      <c r="I456" s="11">
        <v>6.3399999999999998E-2</v>
      </c>
      <c r="J456" s="11">
        <v>-1.4499999999999999E-2</v>
      </c>
      <c r="K456" s="11">
        <v>3.8199999999999998E-2</v>
      </c>
      <c r="L456" s="11">
        <v>-1.2199999999999999E-2</v>
      </c>
      <c r="M456" s="11">
        <v>-7.1300000000000002E-2</v>
      </c>
      <c r="N456" s="11">
        <v>1.6899999999999998E-2</v>
      </c>
      <c r="O456" s="11">
        <v>0.01</v>
      </c>
      <c r="P456" s="11">
        <v>2.0999999999999999E-3</v>
      </c>
      <c r="Q456" s="11">
        <v>-3.1600000000000003E-2</v>
      </c>
      <c r="R456" s="7"/>
    </row>
    <row r="457" spans="1:18" x14ac:dyDescent="0.25">
      <c r="A457">
        <v>201112</v>
      </c>
      <c r="B457" s="11">
        <v>2.0799999999999999E-2</v>
      </c>
      <c r="C457" s="11">
        <v>-8.3499999999999991E-2</v>
      </c>
      <c r="D457" s="11">
        <v>-1E-4</v>
      </c>
      <c r="E457" s="11">
        <v>-2.1099999999999997E-2</v>
      </c>
      <c r="F457" s="11">
        <v>-2.7000000000000003E-2</v>
      </c>
      <c r="G457" s="11">
        <v>2.5999999999999999E-3</v>
      </c>
      <c r="H457" s="11">
        <v>3.8699999999999998E-2</v>
      </c>
      <c r="I457" s="11">
        <v>3.0600000000000002E-2</v>
      </c>
      <c r="J457" s="11">
        <v>-5.2499999999999998E-2</v>
      </c>
      <c r="K457" s="11">
        <v>-4.0099999999999997E-2</v>
      </c>
      <c r="L457" s="11">
        <v>-1.46E-2</v>
      </c>
      <c r="M457" s="11">
        <v>-9.1000000000000004E-3</v>
      </c>
      <c r="N457" s="11">
        <v>8.8999999999999999E-3</v>
      </c>
      <c r="O457" s="11">
        <v>2.9300000000000003E-2</v>
      </c>
      <c r="P457" s="11">
        <v>4.7999999999999996E-3</v>
      </c>
      <c r="Q457" s="11">
        <v>1.7600000000000001E-2</v>
      </c>
      <c r="R457" s="7"/>
    </row>
    <row r="458" spans="1:18" x14ac:dyDescent="0.25">
      <c r="A458">
        <v>201201</v>
      </c>
      <c r="B458" s="11">
        <v>6.7000000000000002E-3</v>
      </c>
      <c r="C458" s="11">
        <v>0.11990000000000001</v>
      </c>
      <c r="D458" s="11">
        <v>1.0500000000000001E-2</v>
      </c>
      <c r="E458" s="11">
        <v>9.4899999999999998E-2</v>
      </c>
      <c r="F458" s="11">
        <v>0.10339999999999999</v>
      </c>
      <c r="G458" s="11">
        <v>0.1148</v>
      </c>
      <c r="H458" s="11">
        <v>-1.11E-2</v>
      </c>
      <c r="I458" s="11">
        <v>7.51E-2</v>
      </c>
      <c r="J458" s="11">
        <v>0.1234</v>
      </c>
      <c r="K458" s="11">
        <v>6.2800000000000009E-2</v>
      </c>
      <c r="L458" s="11">
        <v>0.1152</v>
      </c>
      <c r="M458" s="11">
        <v>0.1263</v>
      </c>
      <c r="N458" s="11">
        <v>5.7300000000000004E-2</v>
      </c>
      <c r="O458" s="11">
        <v>-2.7099999999999999E-2</v>
      </c>
      <c r="P458" s="11">
        <v>3.2599999999999997E-2</v>
      </c>
      <c r="Q458" s="11">
        <v>7.3700000000000002E-2</v>
      </c>
      <c r="R458" s="7"/>
    </row>
    <row r="459" spans="1:18" x14ac:dyDescent="0.25">
      <c r="A459">
        <v>201202</v>
      </c>
      <c r="B459" s="11">
        <v>9.8999999999999991E-3</v>
      </c>
      <c r="C459" s="11">
        <v>-4.36E-2</v>
      </c>
      <c r="D459" s="11">
        <v>6.6600000000000006E-2</v>
      </c>
      <c r="E459" s="11">
        <v>6.3200000000000006E-2</v>
      </c>
      <c r="F459" s="11">
        <v>0.10390000000000001</v>
      </c>
      <c r="G459" s="11">
        <v>1.9099999999999999E-2</v>
      </c>
      <c r="H459" s="11">
        <v>3.5499999999999997E-2</v>
      </c>
      <c r="I459" s="11">
        <v>5.6399999999999999E-2</v>
      </c>
      <c r="J459" s="11">
        <v>-2.69E-2</v>
      </c>
      <c r="K459" s="11">
        <v>5.5E-2</v>
      </c>
      <c r="L459" s="11">
        <v>6.6400000000000001E-2</v>
      </c>
      <c r="M459" s="11">
        <v>5.1100000000000007E-2</v>
      </c>
      <c r="N459" s="11">
        <v>1.7000000000000001E-2</v>
      </c>
      <c r="O459" s="11">
        <v>1.3100000000000001E-2</v>
      </c>
      <c r="P459" s="11">
        <v>2.81E-2</v>
      </c>
      <c r="Q459" s="11">
        <v>6.5099999999999991E-2</v>
      </c>
      <c r="R459" s="7"/>
    </row>
    <row r="460" spans="1:18" x14ac:dyDescent="0.25">
      <c r="A460">
        <v>201203</v>
      </c>
      <c r="B460" s="11">
        <v>3.7000000000000005E-2</v>
      </c>
      <c r="C460" s="11">
        <v>-7.1399999999999991E-2</v>
      </c>
      <c r="D460" s="11">
        <v>-3.0899999999999997E-2</v>
      </c>
      <c r="E460" s="11">
        <v>1.7600000000000001E-2</v>
      </c>
      <c r="F460" s="11">
        <v>4.53E-2</v>
      </c>
      <c r="G460" s="11">
        <v>2.4700000000000003E-2</v>
      </c>
      <c r="H460" s="11">
        <v>3.85E-2</v>
      </c>
      <c r="I460" s="11">
        <v>5.6500000000000002E-2</v>
      </c>
      <c r="J460" s="11">
        <v>6.5000000000000006E-3</v>
      </c>
      <c r="K460" s="11">
        <v>1.9799999999999998E-2</v>
      </c>
      <c r="L460" s="11">
        <v>3.6200000000000003E-2</v>
      </c>
      <c r="M460" s="11">
        <v>7.7000000000000002E-3</v>
      </c>
      <c r="N460" s="11">
        <v>4.3E-3</v>
      </c>
      <c r="O460" s="11">
        <v>1.4800000000000001E-2</v>
      </c>
      <c r="P460" s="11">
        <v>4.7500000000000001E-2</v>
      </c>
      <c r="Q460" s="11">
        <v>7.0000000000000007E-2</v>
      </c>
      <c r="R460" s="7"/>
    </row>
    <row r="461" spans="1:18" x14ac:dyDescent="0.25">
      <c r="A461">
        <v>201204</v>
      </c>
      <c r="B461" s="11">
        <v>8.3999999999999995E-3</v>
      </c>
      <c r="C461" s="11">
        <v>-7.3000000000000001E-3</v>
      </c>
      <c r="D461" s="11">
        <v>-1.5700000000000002E-2</v>
      </c>
      <c r="E461" s="11">
        <v>-8.9999999999999998E-4</v>
      </c>
      <c r="F461" s="11">
        <v>-4.1900000000000007E-2</v>
      </c>
      <c r="G461" s="11">
        <v>3.3E-3</v>
      </c>
      <c r="H461" s="11">
        <v>2.8000000000000004E-3</v>
      </c>
      <c r="I461" s="11">
        <v>2.1499999999999998E-2</v>
      </c>
      <c r="J461" s="11">
        <v>-4.2599999999999999E-2</v>
      </c>
      <c r="K461" s="11">
        <v>-1.11E-2</v>
      </c>
      <c r="L461" s="11">
        <v>-2.7200000000000002E-2</v>
      </c>
      <c r="M461" s="11">
        <v>-3.85E-2</v>
      </c>
      <c r="N461" s="11">
        <v>6.3E-3</v>
      </c>
      <c r="O461" s="11">
        <v>1.7299999999999999E-2</v>
      </c>
      <c r="P461" s="11">
        <v>1.0700000000000001E-2</v>
      </c>
      <c r="Q461" s="11">
        <v>-2.35E-2</v>
      </c>
      <c r="R461" s="7"/>
    </row>
    <row r="462" spans="1:18" x14ac:dyDescent="0.25">
      <c r="A462">
        <v>201205</v>
      </c>
      <c r="B462" s="11">
        <v>-1.4999999999999999E-2</v>
      </c>
      <c r="C462" s="11">
        <v>-0.14580000000000001</v>
      </c>
      <c r="D462" s="11">
        <v>-0.10339999999999999</v>
      </c>
      <c r="E462" s="11">
        <v>-5.4800000000000001E-2</v>
      </c>
      <c r="F462" s="11">
        <v>-0.11220000000000001</v>
      </c>
      <c r="G462" s="11">
        <v>-9.5299999999999996E-2</v>
      </c>
      <c r="H462" s="11">
        <v>-2.7699999999999999E-2</v>
      </c>
      <c r="I462" s="11">
        <v>-6.4699999999999994E-2</v>
      </c>
      <c r="J462" s="11">
        <v>-0.14560000000000001</v>
      </c>
      <c r="K462" s="11">
        <v>-5.4900000000000004E-2</v>
      </c>
      <c r="L462" s="11">
        <v>-8.539999999999999E-2</v>
      </c>
      <c r="M462" s="11">
        <v>-7.7800000000000008E-2</v>
      </c>
      <c r="N462" s="11">
        <v>-4.7800000000000002E-2</v>
      </c>
      <c r="O462" s="11">
        <v>-9.1000000000000004E-3</v>
      </c>
      <c r="P462" s="11">
        <v>-1.5100000000000001E-2</v>
      </c>
      <c r="Q462" s="11">
        <v>-9.2100000000000015E-2</v>
      </c>
      <c r="R462" s="7"/>
    </row>
    <row r="463" spans="1:18" x14ac:dyDescent="0.25">
      <c r="A463">
        <v>201206</v>
      </c>
      <c r="B463" s="11">
        <v>3.85E-2</v>
      </c>
      <c r="C463" s="11">
        <v>6.3600000000000004E-2</v>
      </c>
      <c r="D463" s="11">
        <v>5.8200000000000002E-2</v>
      </c>
      <c r="E463" s="11">
        <v>-9.6000000000000002E-2</v>
      </c>
      <c r="F463" s="11">
        <v>-8.5000000000000006E-3</v>
      </c>
      <c r="G463" s="11">
        <v>3.2599999999999997E-2</v>
      </c>
      <c r="H463" s="11">
        <v>5.0799999999999998E-2</v>
      </c>
      <c r="I463" s="11">
        <v>6.2199999999999998E-2</v>
      </c>
      <c r="J463" s="11">
        <v>4.7599999999999996E-2</v>
      </c>
      <c r="K463" s="11">
        <v>0</v>
      </c>
      <c r="L463" s="11">
        <v>1.3899999999999999E-2</v>
      </c>
      <c r="M463" s="11">
        <v>-6.0299999999999999E-2</v>
      </c>
      <c r="N463" s="11">
        <v>3.5000000000000003E-2</v>
      </c>
      <c r="O463" s="11">
        <v>3.4000000000000002E-2</v>
      </c>
      <c r="P463" s="11">
        <v>2.1600000000000001E-2</v>
      </c>
      <c r="Q463" s="11">
        <v>4.6199999999999998E-2</v>
      </c>
      <c r="R463" s="7"/>
    </row>
    <row r="464" spans="1:18" x14ac:dyDescent="0.25">
      <c r="A464">
        <v>201207</v>
      </c>
      <c r="B464" s="11">
        <v>3.3E-3</v>
      </c>
      <c r="C464" s="11">
        <v>-4.07E-2</v>
      </c>
      <c r="D464" s="11">
        <v>3.0699999999999998E-2</v>
      </c>
      <c r="E464" s="11">
        <v>1.84E-2</v>
      </c>
      <c r="F464" s="11">
        <v>2.07E-2</v>
      </c>
      <c r="G464" s="11">
        <v>-1.2800000000000001E-2</v>
      </c>
      <c r="H464" s="11">
        <v>3.04E-2</v>
      </c>
      <c r="I464" s="11">
        <v>-2.8900000000000002E-2</v>
      </c>
      <c r="J464" s="11">
        <v>-1.32E-2</v>
      </c>
      <c r="K464" s="11">
        <v>2.87E-2</v>
      </c>
      <c r="L464" s="11">
        <v>1.23E-2</v>
      </c>
      <c r="M464" s="11">
        <v>4.5999999999999999E-3</v>
      </c>
      <c r="N464" s="11">
        <v>-8.5000000000000006E-3</v>
      </c>
      <c r="O464" s="11">
        <v>3.6200000000000003E-2</v>
      </c>
      <c r="P464" s="11">
        <v>1.67E-2</v>
      </c>
      <c r="Q464" s="11">
        <v>-1.1000000000000001E-2</v>
      </c>
      <c r="R464" s="7"/>
    </row>
    <row r="465" spans="1:18" x14ac:dyDescent="0.25">
      <c r="A465">
        <v>201208</v>
      </c>
      <c r="B465" s="11">
        <v>-1.5E-3</v>
      </c>
      <c r="C465" s="11">
        <v>5.0099999999999999E-2</v>
      </c>
      <c r="D465" s="11">
        <v>2.4E-2</v>
      </c>
      <c r="E465" s="11">
        <v>8.1199999999999994E-2</v>
      </c>
      <c r="F465" s="11">
        <v>6.2400000000000004E-2</v>
      </c>
      <c r="G465" s="11">
        <v>2.7900000000000001E-2</v>
      </c>
      <c r="H465" s="11">
        <v>-4.4000000000000003E-3</v>
      </c>
      <c r="I465" s="11">
        <v>8.8900000000000007E-2</v>
      </c>
      <c r="J465" s="11">
        <v>-1.21E-2</v>
      </c>
      <c r="K465" s="11">
        <v>7.7000000000000002E-3</v>
      </c>
      <c r="L465" s="11">
        <v>5.3200000000000004E-2</v>
      </c>
      <c r="M465" s="11">
        <v>2.9300000000000003E-2</v>
      </c>
      <c r="N465" s="11">
        <v>4.7999999999999996E-3</v>
      </c>
      <c r="O465" s="11">
        <v>-3.44E-2</v>
      </c>
      <c r="P465" s="11">
        <v>2.5499999999999998E-2</v>
      </c>
      <c r="Q465" s="11">
        <v>4.1799999999999997E-2</v>
      </c>
      <c r="R465" s="7"/>
    </row>
    <row r="466" spans="1:18" x14ac:dyDescent="0.25">
      <c r="A466">
        <v>201209</v>
      </c>
      <c r="B466" s="11">
        <v>1.09E-2</v>
      </c>
      <c r="C466" s="11">
        <v>8.5800000000000001E-2</v>
      </c>
      <c r="D466" s="11">
        <v>3.8399999999999997E-2</v>
      </c>
      <c r="E466" s="11">
        <v>2.0000000000000001E-4</v>
      </c>
      <c r="F466" s="11">
        <v>3.2599999999999997E-2</v>
      </c>
      <c r="G466" s="11">
        <v>1.06E-2</v>
      </c>
      <c r="H466" s="11">
        <v>2.7999999999999997E-2</v>
      </c>
      <c r="I466" s="11">
        <v>5.6100000000000004E-2</v>
      </c>
      <c r="J466" s="11">
        <v>3.8399999999999997E-2</v>
      </c>
      <c r="K466" s="11">
        <v>3.85E-2</v>
      </c>
      <c r="L466" s="11">
        <v>-2.0999999999999999E-3</v>
      </c>
      <c r="M466" s="11">
        <v>2.63E-2</v>
      </c>
      <c r="N466" s="11">
        <v>-1.0800000000000001E-2</v>
      </c>
      <c r="O466" s="11">
        <v>2.1099999999999997E-2</v>
      </c>
      <c r="P466" s="11">
        <v>1.7299999999999999E-2</v>
      </c>
      <c r="Q466" s="11">
        <v>3.6400000000000002E-2</v>
      </c>
      <c r="R466" s="7"/>
    </row>
    <row r="467" spans="1:18" x14ac:dyDescent="0.25">
      <c r="A467">
        <v>201210</v>
      </c>
      <c r="B467" s="11">
        <v>-1.84E-2</v>
      </c>
      <c r="C467" s="11">
        <v>3.3099999999999997E-2</v>
      </c>
      <c r="D467" s="11">
        <v>-2.18E-2</v>
      </c>
      <c r="E467" s="11">
        <v>-6.8000000000000005E-3</v>
      </c>
      <c r="F467" s="11">
        <v>2.2700000000000001E-2</v>
      </c>
      <c r="G467" s="11">
        <v>-2.6600000000000002E-2</v>
      </c>
      <c r="H467" s="11">
        <v>-5.6000000000000008E-3</v>
      </c>
      <c r="I467" s="11">
        <v>3.2500000000000001E-2</v>
      </c>
      <c r="J467" s="11">
        <v>-7.8000000000000005E-3</v>
      </c>
      <c r="K467" s="11">
        <v>-7.3000000000000001E-3</v>
      </c>
      <c r="L467" s="11">
        <v>-5.9400000000000001E-2</v>
      </c>
      <c r="M467" s="11">
        <v>6.1200000000000004E-2</v>
      </c>
      <c r="N467" s="11">
        <v>2.1600000000000001E-2</v>
      </c>
      <c r="O467" s="11">
        <v>1.09E-2</v>
      </c>
      <c r="P467" s="11">
        <v>-2.3799999999999998E-2</v>
      </c>
      <c r="Q467" s="11">
        <v>1.9099999999999999E-2</v>
      </c>
      <c r="R467" s="7"/>
    </row>
    <row r="468" spans="1:18" x14ac:dyDescent="0.25">
      <c r="A468">
        <v>201211</v>
      </c>
      <c r="B468" s="11">
        <v>3.4000000000000002E-2</v>
      </c>
      <c r="C468" s="11">
        <v>-3.6699999999999997E-2</v>
      </c>
      <c r="D468" s="11">
        <v>-1.29E-2</v>
      </c>
      <c r="E468" s="11">
        <v>3.9300000000000002E-2</v>
      </c>
      <c r="F468" s="11">
        <v>1.9199999999999998E-2</v>
      </c>
      <c r="G468" s="11">
        <v>2.53E-2</v>
      </c>
      <c r="H468" s="11">
        <v>9.5999999999999992E-3</v>
      </c>
      <c r="I468" s="11">
        <v>5.0499999999999996E-2</v>
      </c>
      <c r="J468" s="11">
        <v>2.58E-2</v>
      </c>
      <c r="K468" s="11">
        <v>2.7699999999999999E-2</v>
      </c>
      <c r="L468" s="11">
        <v>1.6799999999999999E-2</v>
      </c>
      <c r="M468" s="11">
        <v>0.04</v>
      </c>
      <c r="N468" s="11">
        <v>1.44E-2</v>
      </c>
      <c r="O468" s="11">
        <v>-3.7599999999999995E-2</v>
      </c>
      <c r="P468" s="11">
        <v>6.6E-3</v>
      </c>
      <c r="Q468" s="11">
        <v>-9.4999999999999998E-3</v>
      </c>
      <c r="R468" s="7"/>
    </row>
    <row r="469" spans="1:18" x14ac:dyDescent="0.25">
      <c r="A469">
        <v>201212</v>
      </c>
      <c r="B469" s="11">
        <v>-1.29E-2</v>
      </c>
      <c r="C469" s="11">
        <v>4.4000000000000003E-3</v>
      </c>
      <c r="D469" s="11">
        <v>1.23E-2</v>
      </c>
      <c r="E469" s="11">
        <v>1.1000000000000001E-3</v>
      </c>
      <c r="F469" s="11">
        <v>5.0000000000000001E-3</v>
      </c>
      <c r="G469" s="11">
        <v>4.41E-2</v>
      </c>
      <c r="H469" s="11">
        <v>-1.78E-2</v>
      </c>
      <c r="I469" s="11">
        <v>7.0999999999999995E-3</v>
      </c>
      <c r="J469" s="11">
        <v>6.6000000000000003E-2</v>
      </c>
      <c r="K469" s="11">
        <v>1.66E-2</v>
      </c>
      <c r="L469" s="11">
        <v>3.4000000000000002E-3</v>
      </c>
      <c r="M469" s="11">
        <v>5.6600000000000004E-2</v>
      </c>
      <c r="N469" s="11">
        <v>2.7200000000000002E-2</v>
      </c>
      <c r="O469" s="11">
        <v>8.0000000000000004E-4</v>
      </c>
      <c r="P469" s="11">
        <v>-1.47E-2</v>
      </c>
      <c r="Q469" s="11">
        <v>4.4299999999999999E-2</v>
      </c>
      <c r="R469" s="7"/>
    </row>
    <row r="470" spans="1:18" x14ac:dyDescent="0.25">
      <c r="A470">
        <v>201301</v>
      </c>
      <c r="B470" s="11">
        <v>5.28E-2</v>
      </c>
      <c r="C470" s="11">
        <v>4.8999999999999998E-3</v>
      </c>
      <c r="D470" s="11">
        <v>7.6799999999999993E-2</v>
      </c>
      <c r="E470" s="11">
        <v>2.87E-2</v>
      </c>
      <c r="F470" s="11">
        <v>8.5099999999999995E-2</v>
      </c>
      <c r="G470" s="11">
        <v>4.9699999999999994E-2</v>
      </c>
      <c r="H470" s="11">
        <v>7.980000000000001E-2</v>
      </c>
      <c r="I470" s="11">
        <v>8.3100000000000007E-2</v>
      </c>
      <c r="J470" s="11">
        <v>4.2000000000000003E-2</v>
      </c>
      <c r="K470" s="11">
        <v>5.28E-2</v>
      </c>
      <c r="L470" s="11">
        <v>1.0200000000000001E-2</v>
      </c>
      <c r="M470" s="11">
        <v>3.1899999999999998E-2</v>
      </c>
      <c r="N470" s="11">
        <v>5.2499999999999998E-2</v>
      </c>
      <c r="O470" s="11">
        <v>5.0499999999999996E-2</v>
      </c>
      <c r="P470" s="11">
        <v>4.8399999999999999E-2</v>
      </c>
      <c r="Q470" s="11">
        <v>6.2400000000000004E-2</v>
      </c>
      <c r="R470" s="7"/>
    </row>
    <row r="471" spans="1:18" x14ac:dyDescent="0.25">
      <c r="A471">
        <v>201302</v>
      </c>
      <c r="B471" s="11">
        <v>3.9800000000000002E-2</v>
      </c>
      <c r="C471" s="11">
        <v>-6.93E-2</v>
      </c>
      <c r="D471" s="11">
        <v>7.7000000000000002E-3</v>
      </c>
      <c r="E471" s="11">
        <v>1.8500000000000003E-2</v>
      </c>
      <c r="F471" s="11">
        <v>2.4700000000000003E-2</v>
      </c>
      <c r="G471" s="11">
        <v>-7.3000000000000001E-3</v>
      </c>
      <c r="H471" s="11">
        <v>2.0099999999999996E-2</v>
      </c>
      <c r="I471" s="11">
        <v>-1.2999999999999999E-3</v>
      </c>
      <c r="J471" s="11">
        <v>-2.69E-2</v>
      </c>
      <c r="K471" s="11">
        <v>2.9700000000000001E-2</v>
      </c>
      <c r="L471" s="11">
        <v>4.0000000000000002E-4</v>
      </c>
      <c r="M471" s="11">
        <v>5.1999999999999998E-3</v>
      </c>
      <c r="N471" s="11">
        <v>3.44E-2</v>
      </c>
      <c r="O471" s="11">
        <v>2.2000000000000002E-2</v>
      </c>
      <c r="P471" s="11">
        <v>5.0000000000000001E-3</v>
      </c>
      <c r="Q471" s="11">
        <v>1.18E-2</v>
      </c>
      <c r="R471" s="7"/>
    </row>
    <row r="472" spans="1:18" x14ac:dyDescent="0.25">
      <c r="A472">
        <v>201303</v>
      </c>
      <c r="B472" s="11">
        <v>6.3E-2</v>
      </c>
      <c r="C472" s="11">
        <v>1.2E-2</v>
      </c>
      <c r="D472" s="11">
        <v>2.2000000000000002E-2</v>
      </c>
      <c r="E472" s="11">
        <v>3.3399999999999999E-2</v>
      </c>
      <c r="F472" s="11">
        <v>5.9699999999999996E-2</v>
      </c>
      <c r="G472" s="11">
        <v>1.09E-2</v>
      </c>
      <c r="H472" s="11">
        <v>4.5899999999999996E-2</v>
      </c>
      <c r="I472" s="11">
        <v>3.1699999999999999E-2</v>
      </c>
      <c r="J472" s="11">
        <v>2.0899999999999998E-2</v>
      </c>
      <c r="K472" s="11">
        <v>3.8599999999999995E-2</v>
      </c>
      <c r="L472" s="11">
        <v>2.1899999999999999E-2</v>
      </c>
      <c r="M472" s="11">
        <v>3.7400000000000003E-2</v>
      </c>
      <c r="N472" s="11">
        <v>5.2699999999999997E-2</v>
      </c>
      <c r="O472" s="11">
        <v>5.6799999999999996E-2</v>
      </c>
      <c r="P472" s="11">
        <v>5.3699999999999998E-2</v>
      </c>
      <c r="Q472" s="11">
        <v>4.5199999999999997E-2</v>
      </c>
      <c r="R472" s="7"/>
    </row>
    <row r="473" spans="1:18" x14ac:dyDescent="0.25">
      <c r="A473">
        <v>201304</v>
      </c>
      <c r="B473" s="11">
        <v>2.92E-2</v>
      </c>
      <c r="C473" s="11">
        <v>-9.6500000000000002E-2</v>
      </c>
      <c r="D473" s="11">
        <v>-1.3100000000000001E-2</v>
      </c>
      <c r="E473" s="11">
        <v>8.2299999999999998E-2</v>
      </c>
      <c r="F473" s="11">
        <v>6.0000000000000001E-3</v>
      </c>
      <c r="G473" s="11">
        <v>3.2799999999999996E-2</v>
      </c>
      <c r="H473" s="11">
        <v>3.2500000000000001E-2</v>
      </c>
      <c r="I473" s="11">
        <v>1.7399999999999999E-2</v>
      </c>
      <c r="J473" s="11">
        <v>-4.3799999999999999E-2</v>
      </c>
      <c r="K473" s="11">
        <v>-1.8500000000000003E-2</v>
      </c>
      <c r="L473" s="11">
        <v>-8.6999999999999994E-3</v>
      </c>
      <c r="M473" s="11">
        <v>4.41E-2</v>
      </c>
      <c r="N473" s="11">
        <v>3.5999999999999999E-3</v>
      </c>
      <c r="O473" s="11">
        <v>5.1299999999999998E-2</v>
      </c>
      <c r="P473" s="11">
        <v>3.0699999999999998E-2</v>
      </c>
      <c r="Q473" s="11">
        <v>1.6200000000000003E-2</v>
      </c>
      <c r="R473" s="7"/>
    </row>
    <row r="474" spans="1:18" x14ac:dyDescent="0.25">
      <c r="A474">
        <v>201305</v>
      </c>
      <c r="B474" s="11">
        <v>-0.03</v>
      </c>
      <c r="C474" s="11">
        <v>3.0999999999999999E-3</v>
      </c>
      <c r="D474" s="11">
        <v>3.0600000000000002E-2</v>
      </c>
      <c r="E474" s="11">
        <v>1.0700000000000001E-2</v>
      </c>
      <c r="F474" s="11">
        <v>2.7000000000000003E-2</v>
      </c>
      <c r="G474" s="11">
        <v>3.2899999999999999E-2</v>
      </c>
      <c r="H474" s="11">
        <v>-3.4999999999999996E-3</v>
      </c>
      <c r="I474" s="11">
        <v>6.0199999999999997E-2</v>
      </c>
      <c r="J474" s="11">
        <v>3.8699999999999998E-2</v>
      </c>
      <c r="K474" s="11">
        <v>6.0999999999999999E-2</v>
      </c>
      <c r="L474" s="11">
        <v>5.3800000000000001E-2</v>
      </c>
      <c r="M474" s="11">
        <v>8.9499999999999996E-2</v>
      </c>
      <c r="N474" s="11">
        <v>4.3799999999999999E-2</v>
      </c>
      <c r="O474" s="11">
        <v>-7.1099999999999997E-2</v>
      </c>
      <c r="P474" s="11">
        <v>1.1699999999999999E-2</v>
      </c>
      <c r="Q474" s="11">
        <v>7.22E-2</v>
      </c>
      <c r="R474" s="7"/>
    </row>
    <row r="475" spans="1:18" x14ac:dyDescent="0.25">
      <c r="A475">
        <v>201306</v>
      </c>
      <c r="B475" s="11">
        <v>8.6999999999999994E-3</v>
      </c>
      <c r="C475" s="11">
        <v>-0.10929999999999999</v>
      </c>
      <c r="D475" s="11">
        <v>-2.12E-2</v>
      </c>
      <c r="E475" s="11">
        <v>8.8000000000000005E-3</v>
      </c>
      <c r="F475" s="11">
        <v>-2.23E-2</v>
      </c>
      <c r="G475" s="11">
        <v>-4.7800000000000002E-2</v>
      </c>
      <c r="H475" s="11">
        <v>-8.6999999999999994E-3</v>
      </c>
      <c r="I475" s="11">
        <v>-4.3400000000000001E-2</v>
      </c>
      <c r="J475" s="11">
        <v>-4.7E-2</v>
      </c>
      <c r="K475" s="11">
        <v>-2.3799999999999998E-2</v>
      </c>
      <c r="L475" s="11">
        <v>-3.56E-2</v>
      </c>
      <c r="M475" s="11">
        <v>2.3E-3</v>
      </c>
      <c r="N475" s="11">
        <v>-1.1000000000000001E-3</v>
      </c>
      <c r="O475" s="11">
        <v>8.199999999999999E-3</v>
      </c>
      <c r="P475" s="11">
        <v>3.8E-3</v>
      </c>
      <c r="Q475" s="11">
        <v>-4.7999999999999996E-3</v>
      </c>
      <c r="R475" s="7"/>
    </row>
    <row r="476" spans="1:18" x14ac:dyDescent="0.25">
      <c r="A476">
        <v>201307</v>
      </c>
      <c r="B476" s="11">
        <v>3.1E-2</v>
      </c>
      <c r="C476" s="11">
        <v>1.7899999999999999E-2</v>
      </c>
      <c r="D476" s="11">
        <v>5.0900000000000001E-2</v>
      </c>
      <c r="E476" s="11">
        <v>2.6600000000000002E-2</v>
      </c>
      <c r="F476" s="11">
        <v>3.8900000000000004E-2</v>
      </c>
      <c r="G476" s="11">
        <v>6.7299999999999999E-2</v>
      </c>
      <c r="H476" s="11">
        <v>6.3500000000000001E-2</v>
      </c>
      <c r="I476" s="11">
        <v>3.9599999999999996E-2</v>
      </c>
      <c r="J476" s="11">
        <v>7.0400000000000004E-2</v>
      </c>
      <c r="K476" s="11">
        <v>8.1500000000000003E-2</v>
      </c>
      <c r="L476" s="11">
        <v>5.1299999999999998E-2</v>
      </c>
      <c r="M476" s="11">
        <v>8.3699999999999997E-2</v>
      </c>
      <c r="N476" s="11">
        <v>5.6900000000000006E-2</v>
      </c>
      <c r="O476" s="11">
        <v>4.58E-2</v>
      </c>
      <c r="P476" s="11">
        <v>5.8600000000000006E-2</v>
      </c>
      <c r="Q476" s="11">
        <v>6.5199999999999994E-2</v>
      </c>
      <c r="R476" s="7"/>
    </row>
    <row r="477" spans="1:18" x14ac:dyDescent="0.25">
      <c r="A477">
        <v>201308</v>
      </c>
      <c r="B477" s="11">
        <v>-3.8699999999999998E-2</v>
      </c>
      <c r="C477" s="11">
        <v>3.78E-2</v>
      </c>
      <c r="D477" s="11">
        <v>-1.9599999999999999E-2</v>
      </c>
      <c r="E477" s="11">
        <v>-2.0799999999999999E-2</v>
      </c>
      <c r="F477" s="11">
        <v>-2.53E-2</v>
      </c>
      <c r="G477" s="11">
        <v>-4.0000000000000001E-3</v>
      </c>
      <c r="H477" s="11">
        <v>-4.0999999999999995E-2</v>
      </c>
      <c r="I477" s="11">
        <v>-3.7000000000000005E-2</v>
      </c>
      <c r="J477" s="11">
        <v>-2.8500000000000001E-2</v>
      </c>
      <c r="K477" s="11">
        <v>-1.43E-2</v>
      </c>
      <c r="L477" s="11">
        <v>-2.5899999999999999E-2</v>
      </c>
      <c r="M477" s="11">
        <v>-1.1200000000000002E-2</v>
      </c>
      <c r="N477" s="11">
        <v>-2.52E-2</v>
      </c>
      <c r="O477" s="11">
        <v>-4.4199999999999996E-2</v>
      </c>
      <c r="P477" s="11">
        <v>-4.6300000000000001E-2</v>
      </c>
      <c r="Q477" s="11">
        <v>-4.2500000000000003E-2</v>
      </c>
      <c r="R477" s="7"/>
    </row>
    <row r="478" spans="1:18" x14ac:dyDescent="0.25">
      <c r="A478">
        <v>201309</v>
      </c>
      <c r="B478" s="11">
        <v>6.0999999999999995E-3</v>
      </c>
      <c r="C478" s="11">
        <v>1.9199999999999998E-2</v>
      </c>
      <c r="D478" s="11">
        <v>2.0400000000000001E-2</v>
      </c>
      <c r="E478" s="11">
        <v>7.3899999999999993E-2</v>
      </c>
      <c r="F478" s="11">
        <v>6.2600000000000003E-2</v>
      </c>
      <c r="G478" s="11">
        <v>5.0199999999999995E-2</v>
      </c>
      <c r="H478" s="11">
        <v>2.9300000000000003E-2</v>
      </c>
      <c r="I478" s="11">
        <v>5.2600000000000001E-2</v>
      </c>
      <c r="J478" s="11">
        <v>8.3499999999999991E-2</v>
      </c>
      <c r="K478" s="11">
        <v>5.6500000000000002E-2</v>
      </c>
      <c r="L478" s="11">
        <v>4.7400000000000005E-2</v>
      </c>
      <c r="M478" s="11">
        <v>5.9900000000000002E-2</v>
      </c>
      <c r="N478" s="11">
        <v>6.8699999999999997E-2</v>
      </c>
      <c r="O478" s="11">
        <v>1.04E-2</v>
      </c>
      <c r="P478" s="11">
        <v>4.4400000000000002E-2</v>
      </c>
      <c r="Q478" s="11">
        <v>3.0099999999999998E-2</v>
      </c>
      <c r="R478" s="7"/>
    </row>
    <row r="479" spans="1:18" x14ac:dyDescent="0.25">
      <c r="A479">
        <v>201310</v>
      </c>
      <c r="B479" s="11">
        <v>4.9500000000000002E-2</v>
      </c>
      <c r="C479" s="11">
        <v>5.8899999999999994E-2</v>
      </c>
      <c r="D479" s="11">
        <v>4.8099999999999997E-2</v>
      </c>
      <c r="E479" s="11">
        <v>2.6699999999999998E-2</v>
      </c>
      <c r="F479" s="11">
        <v>5.8200000000000002E-2</v>
      </c>
      <c r="G479" s="11">
        <v>3.3000000000000002E-2</v>
      </c>
      <c r="H479" s="11">
        <v>5.0700000000000002E-2</v>
      </c>
      <c r="I479" s="11">
        <v>4.2900000000000001E-2</v>
      </c>
      <c r="J479" s="11">
        <v>8.2299999999999998E-2</v>
      </c>
      <c r="K479" s="11">
        <v>4.8300000000000003E-2</v>
      </c>
      <c r="L479" s="11">
        <v>2.75E-2</v>
      </c>
      <c r="M479" s="11">
        <v>5.3E-3</v>
      </c>
      <c r="N479" s="11">
        <v>5.1799999999999999E-2</v>
      </c>
      <c r="O479" s="11">
        <v>3.3399999999999999E-2</v>
      </c>
      <c r="P479" s="11">
        <v>5.5999999999999994E-2</v>
      </c>
      <c r="Q479" s="11">
        <v>3.2899999999999999E-2</v>
      </c>
      <c r="R479" s="7"/>
    </row>
    <row r="480" spans="1:18" x14ac:dyDescent="0.25">
      <c r="A480">
        <v>201311</v>
      </c>
      <c r="B480" s="11">
        <v>1.4999999999999999E-2</v>
      </c>
      <c r="C480" s="11">
        <v>-4.6399999999999997E-2</v>
      </c>
      <c r="D480" s="11">
        <v>9.0000000000000011E-3</v>
      </c>
      <c r="E480" s="11">
        <v>6.5700000000000008E-2</v>
      </c>
      <c r="F480" s="11">
        <v>4.0099999999999997E-2</v>
      </c>
      <c r="G480" s="11">
        <v>1.44E-2</v>
      </c>
      <c r="H480" s="11">
        <v>3.6699999999999997E-2</v>
      </c>
      <c r="I480" s="11">
        <v>2.1099999999999997E-2</v>
      </c>
      <c r="J480" s="11">
        <v>1.6899999999999998E-2</v>
      </c>
      <c r="K480" s="11">
        <v>2.86E-2</v>
      </c>
      <c r="L480" s="11">
        <v>2.23E-2</v>
      </c>
      <c r="M480" s="11">
        <v>1.8100000000000002E-2</v>
      </c>
      <c r="N480" s="11">
        <v>5.1399999999999994E-2</v>
      </c>
      <c r="O480" s="11">
        <v>-1.8000000000000002E-2</v>
      </c>
      <c r="P480" s="11">
        <v>4.1200000000000001E-2</v>
      </c>
      <c r="Q480" s="11">
        <v>6.1100000000000002E-2</v>
      </c>
      <c r="R480" s="7"/>
    </row>
    <row r="481" spans="1:18" x14ac:dyDescent="0.25">
      <c r="A481">
        <v>201312</v>
      </c>
      <c r="B481" s="11">
        <v>2.4399999999999998E-2</v>
      </c>
      <c r="C481" s="11">
        <v>6.8000000000000005E-2</v>
      </c>
      <c r="D481" s="11">
        <v>3.04E-2</v>
      </c>
      <c r="E481" s="11">
        <v>1.3100000000000001E-2</v>
      </c>
      <c r="F481" s="11">
        <v>2.8900000000000002E-2</v>
      </c>
      <c r="G481" s="11">
        <v>5.5300000000000002E-2</v>
      </c>
      <c r="H481" s="11">
        <v>3.5999999999999999E-3</v>
      </c>
      <c r="I481" s="11">
        <v>3.6400000000000002E-2</v>
      </c>
      <c r="J481" s="11">
        <v>6.5599999999999992E-2</v>
      </c>
      <c r="K481" s="11">
        <v>3.9800000000000002E-2</v>
      </c>
      <c r="L481" s="11">
        <v>4.6799999999999994E-2</v>
      </c>
      <c r="M481" s="11">
        <v>1.41E-2</v>
      </c>
      <c r="N481" s="11">
        <v>2.8999999999999998E-2</v>
      </c>
      <c r="O481" s="11">
        <v>1.7899999999999999E-2</v>
      </c>
      <c r="P481" s="11">
        <v>-6.7000000000000002E-3</v>
      </c>
      <c r="Q481" s="11">
        <v>2.6200000000000001E-2</v>
      </c>
      <c r="R481" s="7"/>
    </row>
    <row r="482" spans="1:18" x14ac:dyDescent="0.25">
      <c r="A482">
        <v>201401</v>
      </c>
      <c r="B482" s="11">
        <v>-4.3099999999999999E-2</v>
      </c>
      <c r="C482" s="11">
        <v>-7.0400000000000004E-2</v>
      </c>
      <c r="D482" s="11">
        <v>-6.8199999999999997E-2</v>
      </c>
      <c r="E482" s="11">
        <v>-7.1800000000000003E-2</v>
      </c>
      <c r="F482" s="11">
        <v>-8.6099999999999996E-2</v>
      </c>
      <c r="G482" s="11">
        <v>-4.0599999999999997E-2</v>
      </c>
      <c r="H482" s="11">
        <v>-2.3900000000000001E-2</v>
      </c>
      <c r="I482" s="11">
        <v>-4.4400000000000002E-2</v>
      </c>
      <c r="J482" s="11">
        <v>-5.5E-2</v>
      </c>
      <c r="K482" s="11">
        <v>-5.8600000000000006E-2</v>
      </c>
      <c r="L482" s="11">
        <v>-1.37E-2</v>
      </c>
      <c r="M482" s="11">
        <v>-3.2500000000000001E-2</v>
      </c>
      <c r="N482" s="11">
        <v>-2.0199999999999999E-2</v>
      </c>
      <c r="O482" s="11">
        <v>2.4900000000000002E-2</v>
      </c>
      <c r="P482" s="11">
        <v>-7.4499999999999997E-2</v>
      </c>
      <c r="Q482" s="11">
        <v>-4.2500000000000003E-2</v>
      </c>
      <c r="R482" s="7"/>
    </row>
    <row r="483" spans="1:18" x14ac:dyDescent="0.25">
      <c r="A483">
        <v>201402</v>
      </c>
      <c r="B483" s="11">
        <v>3.27E-2</v>
      </c>
      <c r="C483" s="11">
        <v>5.4800000000000001E-2</v>
      </c>
      <c r="D483" s="11">
        <v>5.7200000000000001E-2</v>
      </c>
      <c r="E483" s="11">
        <v>4.8899999999999999E-2</v>
      </c>
      <c r="F483" s="11">
        <v>3.8399999999999997E-2</v>
      </c>
      <c r="G483" s="11">
        <v>7.6299999999999993E-2</v>
      </c>
      <c r="H483" s="11">
        <v>6.0199999999999997E-2</v>
      </c>
      <c r="I483" s="11">
        <v>6.9400000000000003E-2</v>
      </c>
      <c r="J483" s="11">
        <v>2.5699999999999997E-2</v>
      </c>
      <c r="K483" s="11">
        <v>5.5599999999999997E-2</v>
      </c>
      <c r="L483" s="11">
        <v>4.5899999999999996E-2</v>
      </c>
      <c r="M483" s="11">
        <v>8.8900000000000007E-2</v>
      </c>
      <c r="N483" s="11">
        <v>3.56E-2</v>
      </c>
      <c r="O483" s="11">
        <v>3.0800000000000001E-2</v>
      </c>
      <c r="P483" s="11">
        <v>5.1200000000000002E-2</v>
      </c>
      <c r="Q483" s="11">
        <v>3.2300000000000002E-2</v>
      </c>
      <c r="R483" s="7"/>
    </row>
    <row r="484" spans="1:18" x14ac:dyDescent="0.25">
      <c r="A484">
        <v>201403</v>
      </c>
      <c r="B484" s="11">
        <v>3.1200000000000002E-2</v>
      </c>
      <c r="C484" s="11">
        <v>-6.8999999999999999E-3</v>
      </c>
      <c r="D484" s="11">
        <v>2.5699999999999997E-2</v>
      </c>
      <c r="E484" s="11">
        <v>-8.0000000000000004E-4</v>
      </c>
      <c r="F484" s="11">
        <v>8.1000000000000013E-3</v>
      </c>
      <c r="G484" s="11">
        <v>1.1000000000000001E-2</v>
      </c>
      <c r="H484" s="11">
        <v>0</v>
      </c>
      <c r="I484" s="11">
        <v>-2.8199999999999999E-2</v>
      </c>
      <c r="J484" s="11">
        <v>3.6299999999999999E-2</v>
      </c>
      <c r="K484" s="11">
        <v>-2.5000000000000001E-3</v>
      </c>
      <c r="L484" s="11">
        <v>1.7500000000000002E-2</v>
      </c>
      <c r="M484" s="11">
        <v>-1.37E-2</v>
      </c>
      <c r="N484" s="11">
        <v>1.0700000000000001E-2</v>
      </c>
      <c r="O484" s="11">
        <v>2.6800000000000001E-2</v>
      </c>
      <c r="P484" s="11">
        <v>-5.3E-3</v>
      </c>
      <c r="Q484" s="11">
        <v>2.53E-2</v>
      </c>
      <c r="R484" s="7"/>
    </row>
    <row r="485" spans="1:18" x14ac:dyDescent="0.25">
      <c r="A485">
        <v>201404</v>
      </c>
      <c r="B485" s="11">
        <v>1.34E-2</v>
      </c>
      <c r="C485" s="11">
        <v>3.7000000000000005E-2</v>
      </c>
      <c r="D485" s="11">
        <v>5.6100000000000004E-2</v>
      </c>
      <c r="E485" s="11">
        <v>-3.2799999999999996E-2</v>
      </c>
      <c r="F485" s="11">
        <v>-1.3000000000000001E-2</v>
      </c>
      <c r="G485" s="11">
        <v>-2.9999999999999997E-4</v>
      </c>
      <c r="H485" s="11">
        <v>2.1499999999999998E-2</v>
      </c>
      <c r="I485" s="11">
        <v>-2.4300000000000002E-2</v>
      </c>
      <c r="J485" s="11">
        <v>6.6E-3</v>
      </c>
      <c r="K485" s="11">
        <v>2.3099999999999999E-2</v>
      </c>
      <c r="L485" s="11">
        <v>-6.3E-3</v>
      </c>
      <c r="M485" s="11">
        <v>7.0999999999999995E-3</v>
      </c>
      <c r="N485" s="11">
        <v>1.09E-2</v>
      </c>
      <c r="O485" s="11">
        <v>3.9800000000000002E-2</v>
      </c>
      <c r="P485" s="11">
        <v>-9.5999999999999992E-3</v>
      </c>
      <c r="Q485" s="11">
        <v>-3.5699999999999996E-2</v>
      </c>
      <c r="R485" s="7"/>
    </row>
    <row r="486" spans="1:18" x14ac:dyDescent="0.25">
      <c r="A486">
        <v>201405</v>
      </c>
      <c r="B486" s="11">
        <v>3.85E-2</v>
      </c>
      <c r="C486" s="11">
        <v>-2.7200000000000002E-2</v>
      </c>
      <c r="D486" s="11">
        <v>1.15E-2</v>
      </c>
      <c r="E486" s="11">
        <v>2.0799999999999999E-2</v>
      </c>
      <c r="F486" s="11">
        <v>-5.8999999999999999E-3</v>
      </c>
      <c r="G486" s="11">
        <v>2.52E-2</v>
      </c>
      <c r="H486" s="11">
        <v>1.06E-2</v>
      </c>
      <c r="I486" s="11">
        <v>1.7299999999999999E-2</v>
      </c>
      <c r="J486" s="11">
        <v>-1.7500000000000002E-2</v>
      </c>
      <c r="K486" s="11">
        <v>-2.2000000000000001E-3</v>
      </c>
      <c r="L486" s="11">
        <v>2.2799999999999997E-2</v>
      </c>
      <c r="M486" s="11">
        <v>4.3E-3</v>
      </c>
      <c r="N486" s="11">
        <v>3.8800000000000001E-2</v>
      </c>
      <c r="O486" s="11">
        <v>0</v>
      </c>
      <c r="P486" s="11">
        <v>3.9000000000000003E-3</v>
      </c>
      <c r="Q486" s="11">
        <v>1.7000000000000001E-2</v>
      </c>
      <c r="R486" s="7"/>
    </row>
    <row r="487" spans="1:18" x14ac:dyDescent="0.25">
      <c r="A487">
        <v>201406</v>
      </c>
      <c r="B487" s="11">
        <v>1.8000000000000002E-2</v>
      </c>
      <c r="C487" s="11">
        <v>5.5899999999999998E-2</v>
      </c>
      <c r="D487" s="11">
        <v>4.1599999999999998E-2</v>
      </c>
      <c r="E487" s="11">
        <v>7.4000000000000003E-3</v>
      </c>
      <c r="F487" s="11">
        <v>1.9299999999999998E-2</v>
      </c>
      <c r="G487" s="11">
        <v>5.1999999999999998E-3</v>
      </c>
      <c r="H487" s="11">
        <v>1.3100000000000001E-2</v>
      </c>
      <c r="I487" s="11">
        <v>2.1700000000000001E-2</v>
      </c>
      <c r="J487" s="11">
        <v>4.87E-2</v>
      </c>
      <c r="K487" s="11">
        <v>2.9100000000000001E-2</v>
      </c>
      <c r="L487" s="11">
        <v>4.0899999999999999E-2</v>
      </c>
      <c r="M487" s="11">
        <v>4.1100000000000005E-2</v>
      </c>
      <c r="N487" s="11">
        <v>-2.0000000000000001E-4</v>
      </c>
      <c r="O487" s="11">
        <v>5.4100000000000002E-2</v>
      </c>
      <c r="P487" s="11">
        <v>1.0500000000000001E-2</v>
      </c>
      <c r="Q487" s="11">
        <v>3.1E-2</v>
      </c>
      <c r="R487" s="7"/>
    </row>
    <row r="488" spans="1:18" x14ac:dyDescent="0.25">
      <c r="A488">
        <v>201407</v>
      </c>
      <c r="B488" s="11">
        <v>-5.16E-2</v>
      </c>
      <c r="C488" s="11">
        <v>-5.6999999999999993E-3</v>
      </c>
      <c r="D488" s="11">
        <v>-3.4500000000000003E-2</v>
      </c>
      <c r="E488" s="11">
        <v>-1.3500000000000002E-2</v>
      </c>
      <c r="F488" s="11">
        <v>-5.4600000000000003E-2</v>
      </c>
      <c r="G488" s="11">
        <v>-3.1800000000000002E-2</v>
      </c>
      <c r="H488" s="11">
        <v>-2.1400000000000002E-2</v>
      </c>
      <c r="I488" s="11">
        <v>-4.6500000000000007E-2</v>
      </c>
      <c r="J488" s="11">
        <v>2.41E-2</v>
      </c>
      <c r="K488" s="11">
        <v>-7.4499999999999997E-2</v>
      </c>
      <c r="L488" s="11">
        <v>-2.7900000000000001E-2</v>
      </c>
      <c r="M488" s="11">
        <v>-4.41E-2</v>
      </c>
      <c r="N488" s="11">
        <v>-3.0899999999999997E-2</v>
      </c>
      <c r="O488" s="11">
        <v>-6.4000000000000001E-2</v>
      </c>
      <c r="P488" s="11">
        <v>-1.8799999999999997E-2</v>
      </c>
      <c r="Q488" s="11">
        <v>-2.07E-2</v>
      </c>
      <c r="R488" s="7"/>
    </row>
    <row r="489" spans="1:18" x14ac:dyDescent="0.25">
      <c r="A489">
        <v>201408</v>
      </c>
      <c r="B489" s="11">
        <v>6.2400000000000004E-2</v>
      </c>
      <c r="C489" s="11">
        <v>1.66E-2</v>
      </c>
      <c r="D489" s="11">
        <v>2.4199999999999999E-2</v>
      </c>
      <c r="E489" s="11">
        <v>4.2699999999999995E-2</v>
      </c>
      <c r="F489" s="11">
        <v>4.7199999999999999E-2</v>
      </c>
      <c r="G489" s="11">
        <v>4.3099999999999999E-2</v>
      </c>
      <c r="H489" s="11">
        <v>4.7400000000000005E-2</v>
      </c>
      <c r="I489" s="11">
        <v>9.8800000000000013E-2</v>
      </c>
      <c r="J489" s="11">
        <v>6.1200000000000004E-2</v>
      </c>
      <c r="K489" s="11">
        <v>2.53E-2</v>
      </c>
      <c r="L489" s="11">
        <v>4.5899999999999996E-2</v>
      </c>
      <c r="M489" s="11">
        <v>4.8099999999999997E-2</v>
      </c>
      <c r="N489" s="11">
        <v>4.9200000000000001E-2</v>
      </c>
      <c r="O489" s="11">
        <v>5.3099999999999994E-2</v>
      </c>
      <c r="P489" s="11">
        <v>4.0500000000000001E-2</v>
      </c>
      <c r="Q489" s="11">
        <v>3.85E-2</v>
      </c>
      <c r="R489" s="7"/>
    </row>
    <row r="490" spans="1:18" x14ac:dyDescent="0.25">
      <c r="A490">
        <v>201409</v>
      </c>
      <c r="B490" s="11">
        <v>-3.2000000000000002E-3</v>
      </c>
      <c r="C490" s="11">
        <v>-0.1082</v>
      </c>
      <c r="D490" s="11">
        <v>-7.690000000000001E-2</v>
      </c>
      <c r="E490" s="11">
        <v>3.2099999999999997E-2</v>
      </c>
      <c r="F490" s="11">
        <v>-4.4400000000000002E-2</v>
      </c>
      <c r="G490" s="11">
        <v>-2.1899999999999999E-2</v>
      </c>
      <c r="H490" s="11">
        <v>1.6E-2</v>
      </c>
      <c r="I490" s="11">
        <v>-3.44E-2</v>
      </c>
      <c r="J490" s="11">
        <v>-4.7400000000000005E-2</v>
      </c>
      <c r="K490" s="11">
        <v>-4.5899999999999996E-2</v>
      </c>
      <c r="L490" s="11">
        <v>-3.2300000000000002E-2</v>
      </c>
      <c r="M490" s="11">
        <v>-9.1499999999999998E-2</v>
      </c>
      <c r="N490" s="11">
        <v>1.4000000000000002E-3</v>
      </c>
      <c r="O490" s="11">
        <v>-3.3700000000000001E-2</v>
      </c>
      <c r="P490" s="11">
        <v>-8.3999999999999995E-3</v>
      </c>
      <c r="Q490" s="11">
        <v>-5.5000000000000005E-3</v>
      </c>
      <c r="R490" s="7"/>
    </row>
    <row r="491" spans="1:18" x14ac:dyDescent="0.25">
      <c r="A491">
        <v>201410</v>
      </c>
      <c r="B491" s="11">
        <v>2.12E-2</v>
      </c>
      <c r="C491" s="11">
        <v>-8.4700000000000011E-2</v>
      </c>
      <c r="D491" s="11">
        <v>-4.2500000000000003E-2</v>
      </c>
      <c r="E491" s="11">
        <v>1.54E-2</v>
      </c>
      <c r="F491" s="11">
        <v>5.33E-2</v>
      </c>
      <c r="G491" s="11">
        <v>-1.8500000000000003E-2</v>
      </c>
      <c r="H491" s="11">
        <v>4.3200000000000002E-2</v>
      </c>
      <c r="I491" s="11">
        <v>5.0499999999999996E-2</v>
      </c>
      <c r="J491" s="11">
        <v>2.2200000000000001E-2</v>
      </c>
      <c r="K491" s="11">
        <v>5.74E-2</v>
      </c>
      <c r="L491" s="11">
        <v>1.3999999999999999E-2</v>
      </c>
      <c r="M491" s="11">
        <v>4.2099999999999999E-2</v>
      </c>
      <c r="N491" s="11">
        <v>4.3899999999999995E-2</v>
      </c>
      <c r="O491" s="11">
        <v>6.7099999999999993E-2</v>
      </c>
      <c r="P491" s="11">
        <v>1.4199999999999999E-2</v>
      </c>
      <c r="Q491" s="11">
        <v>3.78E-2</v>
      </c>
      <c r="R491" s="7"/>
    </row>
    <row r="492" spans="1:18" x14ac:dyDescent="0.25">
      <c r="A492">
        <v>201411</v>
      </c>
      <c r="B492" s="11">
        <v>5.2699999999999997E-2</v>
      </c>
      <c r="C492" s="11">
        <v>-6.0999999999999995E-3</v>
      </c>
      <c r="D492" s="11">
        <v>-9.7100000000000006E-2</v>
      </c>
      <c r="E492" s="11">
        <v>8.7400000000000005E-2</v>
      </c>
      <c r="F492" s="11">
        <v>3.4300000000000004E-2</v>
      </c>
      <c r="G492" s="11">
        <v>1.3999999999999999E-2</v>
      </c>
      <c r="H492" s="11">
        <v>3.4700000000000002E-2</v>
      </c>
      <c r="I492" s="11">
        <v>3.9199999999999999E-2</v>
      </c>
      <c r="J492" s="11">
        <v>-2.3300000000000001E-2</v>
      </c>
      <c r="K492" s="11">
        <v>4.1999999999999997E-3</v>
      </c>
      <c r="L492" s="11">
        <v>3.4799999999999998E-2</v>
      </c>
      <c r="M492" s="11">
        <v>4.8300000000000003E-2</v>
      </c>
      <c r="N492" s="11">
        <v>5.3499999999999999E-2</v>
      </c>
      <c r="O492" s="11">
        <v>2.5999999999999999E-3</v>
      </c>
      <c r="P492" s="11">
        <v>9.2399999999999996E-2</v>
      </c>
      <c r="Q492" s="11">
        <v>1.8000000000000002E-2</v>
      </c>
      <c r="R492" s="7"/>
    </row>
    <row r="493" spans="1:18" x14ac:dyDescent="0.25">
      <c r="A493">
        <v>201412</v>
      </c>
      <c r="B493" s="11">
        <v>-2.8199999999999999E-2</v>
      </c>
      <c r="C493" s="11">
        <v>-7.8600000000000003E-2</v>
      </c>
      <c r="D493" s="11">
        <v>7.7000000000000002E-3</v>
      </c>
      <c r="E493" s="11">
        <v>-6.3E-3</v>
      </c>
      <c r="F493" s="11">
        <v>2.5999999999999999E-3</v>
      </c>
      <c r="G493" s="11">
        <v>-8.9999999999999998E-4</v>
      </c>
      <c r="H493" s="11">
        <v>-1.41E-2</v>
      </c>
      <c r="I493" s="11">
        <v>4.0199999999999993E-2</v>
      </c>
      <c r="J493" s="11">
        <v>-6.6600000000000006E-2</v>
      </c>
      <c r="K493" s="11">
        <v>1.1899999999999999E-2</v>
      </c>
      <c r="L493" s="11">
        <v>2.2000000000000001E-3</v>
      </c>
      <c r="M493" s="11">
        <v>1.34E-2</v>
      </c>
      <c r="N493" s="11">
        <v>6.6E-3</v>
      </c>
      <c r="O493" s="11">
        <v>1.8600000000000002E-2</v>
      </c>
      <c r="P493" s="11">
        <v>9.300000000000001E-3</v>
      </c>
      <c r="Q493" s="11">
        <v>2.1400000000000002E-2</v>
      </c>
      <c r="R493" s="7"/>
    </row>
    <row r="494" spans="1:18" x14ac:dyDescent="0.25">
      <c r="A494">
        <v>201501</v>
      </c>
      <c r="B494" s="11">
        <v>-1.1299999999999999E-2</v>
      </c>
      <c r="C494" s="11">
        <v>-6.8099999999999994E-2</v>
      </c>
      <c r="D494" s="11">
        <v>-4.0999999999999995E-2</v>
      </c>
      <c r="E494" s="11">
        <v>-3.2199999999999999E-2</v>
      </c>
      <c r="F494" s="11">
        <v>-7.7000000000000002E-3</v>
      </c>
      <c r="G494" s="11">
        <v>-2.3300000000000001E-2</v>
      </c>
      <c r="H494" s="11">
        <v>-8.0000000000000004E-4</v>
      </c>
      <c r="I494" s="11">
        <v>-2.1099999999999997E-2</v>
      </c>
      <c r="J494" s="11">
        <v>-9.4800000000000009E-2</v>
      </c>
      <c r="K494" s="11">
        <v>-6.3700000000000007E-2</v>
      </c>
      <c r="L494" s="11">
        <v>-6.2199999999999998E-2</v>
      </c>
      <c r="M494" s="11">
        <v>-5.9400000000000001E-2</v>
      </c>
      <c r="N494" s="11">
        <v>-2.3700000000000002E-2</v>
      </c>
      <c r="O494" s="11">
        <v>1.24E-2</v>
      </c>
      <c r="P494" s="11">
        <v>1.9E-3</v>
      </c>
      <c r="Q494" s="11">
        <v>-7.7600000000000002E-2</v>
      </c>
      <c r="R494" s="7"/>
    </row>
    <row r="495" spans="1:18" x14ac:dyDescent="0.25">
      <c r="A495">
        <v>201502</v>
      </c>
      <c r="B495" s="11">
        <v>4.36E-2</v>
      </c>
      <c r="C495" s="11">
        <v>0.14380000000000001</v>
      </c>
      <c r="D495" s="11">
        <v>4.8000000000000001E-2</v>
      </c>
      <c r="E495" s="11">
        <v>6.8600000000000008E-2</v>
      </c>
      <c r="F495" s="11">
        <v>4.7699999999999992E-2</v>
      </c>
      <c r="G495" s="11">
        <v>8.5099999999999995E-2</v>
      </c>
      <c r="H495" s="11">
        <v>4.4000000000000004E-2</v>
      </c>
      <c r="I495" s="11">
        <v>8.5500000000000007E-2</v>
      </c>
      <c r="J495" s="11">
        <v>3.5699999999999996E-2</v>
      </c>
      <c r="K495" s="11">
        <v>9.8299999999999998E-2</v>
      </c>
      <c r="L495" s="11">
        <v>7.17E-2</v>
      </c>
      <c r="M495" s="11">
        <v>7.7499999999999999E-2</v>
      </c>
      <c r="N495" s="11">
        <v>4.3299999999999998E-2</v>
      </c>
      <c r="O495" s="11">
        <v>-4.3499999999999997E-2</v>
      </c>
      <c r="P495" s="11">
        <v>5.33E-2</v>
      </c>
      <c r="Q495" s="11">
        <v>0.08</v>
      </c>
      <c r="R495" s="7"/>
    </row>
    <row r="496" spans="1:18" x14ac:dyDescent="0.25">
      <c r="A496">
        <v>201503</v>
      </c>
      <c r="B496" s="11">
        <v>-1.06E-2</v>
      </c>
      <c r="C496" s="11">
        <v>-7.5800000000000006E-2</v>
      </c>
      <c r="D496" s="11">
        <v>-2.3599999999999999E-2</v>
      </c>
      <c r="E496" s="11">
        <v>1.4800000000000001E-2</v>
      </c>
      <c r="F496" s="11">
        <v>-1.24E-2</v>
      </c>
      <c r="G496" s="11">
        <v>-3.56E-2</v>
      </c>
      <c r="H496" s="11">
        <v>-1.4999999999999999E-2</v>
      </c>
      <c r="I496" s="11">
        <v>1E-3</v>
      </c>
      <c r="J496" s="11">
        <v>-2.8799999999999999E-2</v>
      </c>
      <c r="K496" s="11">
        <v>6.9999999999999993E-3</v>
      </c>
      <c r="L496" s="11">
        <v>-3.1200000000000002E-2</v>
      </c>
      <c r="M496" s="11">
        <v>2.9999999999999997E-4</v>
      </c>
      <c r="N496" s="11">
        <v>-2.1000000000000001E-2</v>
      </c>
      <c r="O496" s="11">
        <v>-3.2000000000000002E-3</v>
      </c>
      <c r="P496" s="11">
        <v>7.1999999999999998E-3</v>
      </c>
      <c r="Q496" s="11">
        <v>2E-3</v>
      </c>
      <c r="R496" s="7"/>
    </row>
    <row r="497" spans="1:18" x14ac:dyDescent="0.25">
      <c r="A497">
        <v>201504</v>
      </c>
      <c r="B497" s="11">
        <v>-2.8999999999999998E-3</v>
      </c>
      <c r="C497" s="11">
        <v>0.121</v>
      </c>
      <c r="D497" s="11">
        <v>6.5000000000000002E-2</v>
      </c>
      <c r="E497" s="11">
        <v>-2.23E-2</v>
      </c>
      <c r="F497" s="11">
        <v>-2E-3</v>
      </c>
      <c r="G497" s="11">
        <v>1.7600000000000001E-2</v>
      </c>
      <c r="H497" s="11">
        <v>2.8000000000000004E-3</v>
      </c>
      <c r="I497" s="11">
        <v>-4.7199999999999999E-2</v>
      </c>
      <c r="J497" s="11">
        <v>4.0800000000000003E-2</v>
      </c>
      <c r="K497" s="11">
        <v>4.6999999999999993E-3</v>
      </c>
      <c r="L497" s="11">
        <v>2.0999999999999999E-3</v>
      </c>
      <c r="M497" s="11">
        <v>-3.5999999999999999E-3</v>
      </c>
      <c r="N497" s="11">
        <v>-2.5499999999999998E-2</v>
      </c>
      <c r="O497" s="11">
        <v>2.8000000000000004E-3</v>
      </c>
      <c r="P497" s="11">
        <v>-1.7500000000000002E-2</v>
      </c>
      <c r="Q497" s="11">
        <v>7.3000000000000001E-3</v>
      </c>
      <c r="R497" s="7"/>
    </row>
    <row r="498" spans="1:18" x14ac:dyDescent="0.25">
      <c r="A498">
        <v>201505</v>
      </c>
      <c r="B498" s="11">
        <v>1.9099999999999999E-2</v>
      </c>
      <c r="C498" s="11">
        <v>-5.96E-2</v>
      </c>
      <c r="D498" s="11">
        <v>-5.0199999999999995E-2</v>
      </c>
      <c r="E498" s="11">
        <v>3.4999999999999996E-3</v>
      </c>
      <c r="F498" s="11">
        <v>6.6E-3</v>
      </c>
      <c r="G498" s="11">
        <v>7.4000000000000003E-3</v>
      </c>
      <c r="H498" s="11">
        <v>3.04E-2</v>
      </c>
      <c r="I498" s="11">
        <v>2.9399999999999999E-2</v>
      </c>
      <c r="J498" s="11">
        <v>-3.8699999999999998E-2</v>
      </c>
      <c r="K498" s="11">
        <v>7.000000000000001E-4</v>
      </c>
      <c r="L498" s="11">
        <v>3.32E-2</v>
      </c>
      <c r="M498" s="11">
        <v>9.0000000000000011E-3</v>
      </c>
      <c r="N498" s="11">
        <v>-1.1200000000000002E-2</v>
      </c>
      <c r="O498" s="11">
        <v>-4.5999999999999999E-3</v>
      </c>
      <c r="P498" s="11">
        <v>6.7000000000000002E-3</v>
      </c>
      <c r="Q498" s="11">
        <v>3.1200000000000002E-2</v>
      </c>
      <c r="R498" s="7"/>
    </row>
    <row r="499" spans="1:18" x14ac:dyDescent="0.25">
      <c r="A499">
        <v>201506</v>
      </c>
      <c r="B499" s="11">
        <v>-1.8700000000000001E-2</v>
      </c>
      <c r="C499" s="11">
        <v>-7.5899999999999995E-2</v>
      </c>
      <c r="D499" s="11">
        <v>-3.73E-2</v>
      </c>
      <c r="E499" s="11">
        <v>4.0099999999999997E-2</v>
      </c>
      <c r="F499" s="11">
        <v>-9.1000000000000004E-3</v>
      </c>
      <c r="G499" s="11">
        <v>-2.9900000000000003E-2</v>
      </c>
      <c r="H499" s="11">
        <v>-1.6E-2</v>
      </c>
      <c r="I499" s="11">
        <v>-3.8E-3</v>
      </c>
      <c r="J499" s="11">
        <v>-5.3499999999999999E-2</v>
      </c>
      <c r="K499" s="11">
        <v>-1.84E-2</v>
      </c>
      <c r="L499" s="11">
        <v>-4.7E-2</v>
      </c>
      <c r="M499" s="11">
        <v>-1.15E-2</v>
      </c>
      <c r="N499" s="11">
        <v>-3.0600000000000002E-2</v>
      </c>
      <c r="O499" s="11">
        <v>-5.2900000000000003E-2</v>
      </c>
      <c r="P499" s="11">
        <v>-2.0999999999999999E-3</v>
      </c>
      <c r="Q499" s="11">
        <v>1.4800000000000001E-2</v>
      </c>
      <c r="R499" s="7"/>
    </row>
    <row r="500" spans="1:18" x14ac:dyDescent="0.25">
      <c r="A500">
        <v>201507</v>
      </c>
      <c r="B500" s="11">
        <v>3.8100000000000002E-2</v>
      </c>
      <c r="C500" s="11">
        <v>-0.13780000000000001</v>
      </c>
      <c r="D500" s="11">
        <v>-8.8100000000000012E-2</v>
      </c>
      <c r="E500" s="11">
        <v>4.9100000000000005E-2</v>
      </c>
      <c r="F500" s="11">
        <v>-5.9999999999999995E-4</v>
      </c>
      <c r="G500" s="11">
        <v>-5.4299999999999994E-2</v>
      </c>
      <c r="H500" s="11">
        <v>4.1599999999999998E-2</v>
      </c>
      <c r="I500" s="11">
        <v>2.6499999999999999E-2</v>
      </c>
      <c r="J500" s="11">
        <v>-8.2500000000000004E-2</v>
      </c>
      <c r="K500" s="11">
        <v>-3.49E-2</v>
      </c>
      <c r="L500" s="11">
        <v>-1.4199999999999999E-2</v>
      </c>
      <c r="M500" s="11">
        <v>-9.7000000000000003E-3</v>
      </c>
      <c r="N500" s="11">
        <v>1.8000000000000002E-2</v>
      </c>
      <c r="O500" s="11">
        <v>2.6499999999999999E-2</v>
      </c>
      <c r="P500" s="11">
        <v>6.5500000000000003E-2</v>
      </c>
      <c r="Q500" s="11">
        <v>1.9400000000000001E-2</v>
      </c>
      <c r="R500" s="7"/>
    </row>
    <row r="501" spans="1:18" x14ac:dyDescent="0.25">
      <c r="A501">
        <v>201508</v>
      </c>
      <c r="B501" s="11">
        <v>-3.6799999999999999E-2</v>
      </c>
      <c r="C501" s="11">
        <v>-1.06E-2</v>
      </c>
      <c r="D501" s="11">
        <v>-3.8199999999999998E-2</v>
      </c>
      <c r="E501" s="11">
        <v>-3.7200000000000004E-2</v>
      </c>
      <c r="F501" s="11">
        <v>-6.4000000000000001E-2</v>
      </c>
      <c r="G501" s="11">
        <v>-6.7099999999999993E-2</v>
      </c>
      <c r="H501" s="11">
        <v>-7.1199999999999999E-2</v>
      </c>
      <c r="I501" s="11">
        <v>-2.4500000000000001E-2</v>
      </c>
      <c r="J501" s="11">
        <v>-4.4000000000000004E-2</v>
      </c>
      <c r="K501" s="11">
        <v>-2.06E-2</v>
      </c>
      <c r="L501" s="11">
        <v>-5.8099999999999999E-2</v>
      </c>
      <c r="M501" s="11">
        <v>-4.9599999999999998E-2</v>
      </c>
      <c r="N501" s="11">
        <v>-5.6600000000000004E-2</v>
      </c>
      <c r="O501" s="11">
        <v>-4.0599999999999997E-2</v>
      </c>
      <c r="P501" s="11">
        <v>-6.3200000000000006E-2</v>
      </c>
      <c r="Q501" s="11">
        <v>-6.5299999999999997E-2</v>
      </c>
      <c r="R501" s="7"/>
    </row>
    <row r="502" spans="1:18" x14ac:dyDescent="0.25">
      <c r="A502">
        <v>201509</v>
      </c>
      <c r="B502" s="11">
        <v>-3.3E-3</v>
      </c>
      <c r="C502" s="11">
        <v>-8.199999999999999E-2</v>
      </c>
      <c r="D502" s="11">
        <v>-5.8099999999999999E-2</v>
      </c>
      <c r="E502" s="11">
        <v>-4.5000000000000005E-3</v>
      </c>
      <c r="F502" s="11">
        <v>-6.6699999999999995E-2</v>
      </c>
      <c r="G502" s="11">
        <v>-8.1300000000000011E-2</v>
      </c>
      <c r="H502" s="11">
        <v>-2.8399999999999998E-2</v>
      </c>
      <c r="I502" s="11">
        <v>-3.7999999999999999E-2</v>
      </c>
      <c r="J502" s="11">
        <v>-0.10619999999999999</v>
      </c>
      <c r="K502" s="11">
        <v>-7.5800000000000006E-2</v>
      </c>
      <c r="L502" s="11">
        <v>-3.3099999999999997E-2</v>
      </c>
      <c r="M502" s="11">
        <v>-1.1399999999999999E-2</v>
      </c>
      <c r="N502" s="11">
        <v>-1.3100000000000001E-2</v>
      </c>
      <c r="O502" s="11">
        <v>-5.0000000000000001E-3</v>
      </c>
      <c r="P502" s="11">
        <v>-1.8200000000000001E-2</v>
      </c>
      <c r="Q502" s="11">
        <v>-3.1800000000000002E-2</v>
      </c>
      <c r="R502" s="7"/>
    </row>
    <row r="503" spans="1:18" x14ac:dyDescent="0.25">
      <c r="A503">
        <v>201510</v>
      </c>
      <c r="B503" s="11">
        <v>6.4500000000000002E-2</v>
      </c>
      <c r="C503" s="11">
        <v>7.3099999999999998E-2</v>
      </c>
      <c r="D503" s="11">
        <v>0.12300000000000001</v>
      </c>
      <c r="E503" s="11">
        <v>1.6200000000000003E-2</v>
      </c>
      <c r="F503" s="11">
        <v>7.5899999999999995E-2</v>
      </c>
      <c r="G503" s="11">
        <v>0.16070000000000001</v>
      </c>
      <c r="H503" s="11">
        <v>8.2799999999999999E-2</v>
      </c>
      <c r="I503" s="11">
        <v>7.7699999999999991E-2</v>
      </c>
      <c r="J503" s="11">
        <v>5.9000000000000004E-2</v>
      </c>
      <c r="K503" s="11">
        <v>8.77E-2</v>
      </c>
      <c r="L503" s="11">
        <v>8.7100000000000011E-2</v>
      </c>
      <c r="M503" s="11">
        <v>6.1900000000000004E-2</v>
      </c>
      <c r="N503" s="11">
        <v>7.400000000000001E-2</v>
      </c>
      <c r="O503" s="11">
        <v>2.0899999999999998E-2</v>
      </c>
      <c r="P503" s="11">
        <v>4.2699999999999995E-2</v>
      </c>
      <c r="Q503" s="11">
        <v>5.7800000000000004E-2</v>
      </c>
      <c r="R503" s="7"/>
    </row>
    <row r="504" spans="1:18" x14ac:dyDescent="0.25">
      <c r="A504">
        <v>201511</v>
      </c>
      <c r="B504" s="11">
        <v>2.9999999999999997E-4</v>
      </c>
      <c r="C504" s="11">
        <v>-4.99E-2</v>
      </c>
      <c r="D504" s="11">
        <v>9.300000000000001E-3</v>
      </c>
      <c r="E504" s="11">
        <v>-1.52E-2</v>
      </c>
      <c r="F504" s="11">
        <v>-5.0000000000000001E-4</v>
      </c>
      <c r="G504" s="11">
        <v>1.5700000000000002E-2</v>
      </c>
      <c r="H504" s="11">
        <v>-6.0000000000000001E-3</v>
      </c>
      <c r="I504" s="11">
        <v>5.79E-2</v>
      </c>
      <c r="J504" s="11">
        <v>-8.8999999999999999E-3</v>
      </c>
      <c r="K504" s="11">
        <v>5.5000000000000005E-3</v>
      </c>
      <c r="L504" s="11">
        <v>1.1899999999999999E-2</v>
      </c>
      <c r="M504" s="11">
        <v>2.7000000000000001E-3</v>
      </c>
      <c r="N504" s="11">
        <v>-7.3000000000000001E-3</v>
      </c>
      <c r="O504" s="11">
        <v>-3.44E-2</v>
      </c>
      <c r="P504" s="11">
        <v>3.2000000000000002E-3</v>
      </c>
      <c r="Q504" s="11">
        <v>2.18E-2</v>
      </c>
      <c r="R504" s="7"/>
    </row>
    <row r="505" spans="1:18" x14ac:dyDescent="0.25">
      <c r="A505">
        <v>201512</v>
      </c>
      <c r="B505" s="11">
        <v>1.3500000000000002E-2</v>
      </c>
      <c r="C505" s="11">
        <v>-6.2600000000000003E-2</v>
      </c>
      <c r="D505" s="11">
        <v>-9.7899999999999987E-2</v>
      </c>
      <c r="E505" s="11">
        <v>-0.04</v>
      </c>
      <c r="F505" s="11">
        <v>-3.39E-2</v>
      </c>
      <c r="G505" s="11">
        <v>-4.5999999999999999E-2</v>
      </c>
      <c r="H505" s="11">
        <v>1.8600000000000002E-2</v>
      </c>
      <c r="I505" s="11">
        <v>-2.9600000000000001E-2</v>
      </c>
      <c r="J505" s="11">
        <v>-2.64E-2</v>
      </c>
      <c r="K505" s="11">
        <v>-2.3399999999999997E-2</v>
      </c>
      <c r="L505" s="11">
        <v>-2.3799999999999998E-2</v>
      </c>
      <c r="M505" s="11">
        <v>-3.7599999999999995E-2</v>
      </c>
      <c r="N505" s="11">
        <v>-3.6200000000000003E-2</v>
      </c>
      <c r="O505" s="11">
        <v>-2.3599999999999999E-2</v>
      </c>
      <c r="P505" s="11">
        <v>9.300000000000001E-3</v>
      </c>
      <c r="Q505" s="11">
        <v>-2.8799999999999999E-2</v>
      </c>
      <c r="R505" s="7"/>
    </row>
    <row r="506" spans="1:18" x14ac:dyDescent="0.25">
      <c r="A506">
        <v>201601</v>
      </c>
      <c r="B506" s="11">
        <v>-1.38E-2</v>
      </c>
      <c r="C506" s="11">
        <v>-5.28E-2</v>
      </c>
      <c r="D506" s="11">
        <v>-4.4699999999999997E-2</v>
      </c>
      <c r="E506" s="11">
        <v>8.199999999999999E-3</v>
      </c>
      <c r="F506" s="11">
        <v>-6.1699999999999998E-2</v>
      </c>
      <c r="G506" s="11">
        <v>-0.12619999999999998</v>
      </c>
      <c r="H506" s="11">
        <v>-4.5499999999999999E-2</v>
      </c>
      <c r="I506" s="11">
        <v>-6.3399999999999998E-2</v>
      </c>
      <c r="J506" s="11">
        <v>-9.6999999999999989E-2</v>
      </c>
      <c r="K506" s="11">
        <v>-3.5900000000000001E-2</v>
      </c>
      <c r="L506" s="11">
        <v>-7.2999999999999995E-2</v>
      </c>
      <c r="M506" s="11">
        <v>-9.6799999999999997E-2</v>
      </c>
      <c r="N506" s="11">
        <v>-8.6500000000000007E-2</v>
      </c>
      <c r="O506" s="11">
        <v>4.6699999999999998E-2</v>
      </c>
      <c r="P506" s="11">
        <v>-3.7200000000000004E-2</v>
      </c>
      <c r="Q506" s="11">
        <v>-9.7899999999999987E-2</v>
      </c>
      <c r="R506" s="7"/>
    </row>
    <row r="507" spans="1:18" x14ac:dyDescent="0.25">
      <c r="A507">
        <v>201602</v>
      </c>
      <c r="B507" s="11">
        <v>4.0000000000000001E-3</v>
      </c>
      <c r="C507" s="11">
        <v>0.1216</v>
      </c>
      <c r="D507" s="11">
        <v>-2.8399999999999998E-2</v>
      </c>
      <c r="E507" s="11">
        <v>1.2E-2</v>
      </c>
      <c r="F507" s="11">
        <v>5.8099999999999999E-2</v>
      </c>
      <c r="G507" s="11">
        <v>7.4400000000000008E-2</v>
      </c>
      <c r="H507" s="11">
        <v>-9.1000000000000004E-3</v>
      </c>
      <c r="I507" s="11">
        <v>-4.0000000000000001E-3</v>
      </c>
      <c r="J507" s="11">
        <v>7.3800000000000004E-2</v>
      </c>
      <c r="K507" s="11">
        <v>3.1699999999999999E-2</v>
      </c>
      <c r="L507" s="11">
        <v>2.7900000000000001E-2</v>
      </c>
      <c r="M507" s="11">
        <v>2.98E-2</v>
      </c>
      <c r="N507" s="11">
        <v>5.5500000000000001E-2</v>
      </c>
      <c r="O507" s="11">
        <v>1.7500000000000002E-2</v>
      </c>
      <c r="P507" s="11">
        <v>-3.4999999999999996E-3</v>
      </c>
      <c r="Q507" s="11">
        <v>-3.0099999999999998E-2</v>
      </c>
      <c r="R507" s="7"/>
    </row>
    <row r="508" spans="1:18" x14ac:dyDescent="0.25">
      <c r="A508">
        <v>201603</v>
      </c>
      <c r="B508" s="11">
        <v>5.0900000000000001E-2</v>
      </c>
      <c r="C508" s="11">
        <v>0.1376</v>
      </c>
      <c r="D508" s="11">
        <v>0.107</v>
      </c>
      <c r="E508" s="11">
        <v>2.6699999999999998E-2</v>
      </c>
      <c r="F508" s="11">
        <v>9.2799999999999994E-2</v>
      </c>
      <c r="G508" s="11">
        <v>7.4299999999999991E-2</v>
      </c>
      <c r="H508" s="11">
        <v>3.0099999999999998E-2</v>
      </c>
      <c r="I508" s="11">
        <v>0.1069</v>
      </c>
      <c r="J508" s="11">
        <v>0.17739999999999997</v>
      </c>
      <c r="K508" s="11">
        <v>7.1500000000000008E-2</v>
      </c>
      <c r="L508" s="11">
        <v>8.1699999999999995E-2</v>
      </c>
      <c r="M508" s="11">
        <v>9.849999999999999E-2</v>
      </c>
      <c r="N508" s="11">
        <v>5.62E-2</v>
      </c>
      <c r="O508" s="11">
        <v>7.8600000000000003E-2</v>
      </c>
      <c r="P508" s="11">
        <v>5.1399999999999994E-2</v>
      </c>
      <c r="Q508" s="11">
        <v>6.6199999999999995E-2</v>
      </c>
      <c r="R508" s="7"/>
    </row>
    <row r="509" spans="1:18" x14ac:dyDescent="0.25">
      <c r="A509">
        <v>201604</v>
      </c>
      <c r="B509" s="11">
        <v>4.7999999999999996E-3</v>
      </c>
      <c r="C509" s="11">
        <v>0.1593</v>
      </c>
      <c r="D509" s="11">
        <v>9.1899999999999996E-2</v>
      </c>
      <c r="E509" s="11">
        <v>-1.72E-2</v>
      </c>
      <c r="F509" s="11">
        <v>-1.11E-2</v>
      </c>
      <c r="G509" s="11">
        <v>4.5599999999999995E-2</v>
      </c>
      <c r="H509" s="11">
        <v>0.03</v>
      </c>
      <c r="I509" s="11">
        <v>1.8E-3</v>
      </c>
      <c r="J509" s="11">
        <v>9.8599999999999993E-2</v>
      </c>
      <c r="K509" s="11">
        <v>1.4999999999999999E-2</v>
      </c>
      <c r="L509" s="11">
        <v>-1.0200000000000001E-2</v>
      </c>
      <c r="M509" s="11">
        <v>5.4000000000000003E-3</v>
      </c>
      <c r="N509" s="11">
        <v>1.5100000000000001E-2</v>
      </c>
      <c r="O509" s="11">
        <v>-8.0000000000000002E-3</v>
      </c>
      <c r="P509" s="11">
        <v>-7.1999999999999998E-3</v>
      </c>
      <c r="Q509" s="11">
        <v>4.1500000000000002E-2</v>
      </c>
      <c r="R509" s="7"/>
    </row>
    <row r="510" spans="1:18" x14ac:dyDescent="0.25">
      <c r="A510">
        <v>201605</v>
      </c>
      <c r="B510" s="11">
        <v>1.41E-2</v>
      </c>
      <c r="C510" s="11">
        <v>-4.41E-2</v>
      </c>
      <c r="D510" s="11">
        <v>-7.3000000000000001E-3</v>
      </c>
      <c r="E510" s="11">
        <v>-4.4000000000000004E-2</v>
      </c>
      <c r="F510" s="11">
        <v>1.3999999999999999E-2</v>
      </c>
      <c r="G510" s="11">
        <v>-1.4999999999999999E-2</v>
      </c>
      <c r="H510" s="11">
        <v>1.77E-2</v>
      </c>
      <c r="I510" s="11">
        <v>1.89E-2</v>
      </c>
      <c r="J510" s="11">
        <v>-8.4900000000000003E-2</v>
      </c>
      <c r="K510" s="11">
        <v>1.0500000000000001E-2</v>
      </c>
      <c r="L510" s="11">
        <v>3.9399999999999998E-2</v>
      </c>
      <c r="M510" s="11">
        <v>-1.24E-2</v>
      </c>
      <c r="N510" s="11">
        <v>-1.72E-2</v>
      </c>
      <c r="O510" s="11">
        <v>2.2400000000000003E-2</v>
      </c>
      <c r="P510" s="11">
        <v>8.3999999999999995E-3</v>
      </c>
      <c r="Q510" s="11">
        <v>2.2000000000000002E-2</v>
      </c>
      <c r="R510" s="7"/>
    </row>
    <row r="511" spans="1:18" x14ac:dyDescent="0.25">
      <c r="A511">
        <v>201606</v>
      </c>
      <c r="B511" s="11">
        <v>5.0099999999999999E-2</v>
      </c>
      <c r="C511" s="11">
        <v>7.8700000000000006E-2</v>
      </c>
      <c r="D511" s="11">
        <v>2.64E-2</v>
      </c>
      <c r="E511" s="11">
        <v>9.7000000000000003E-3</v>
      </c>
      <c r="F511" s="11">
        <v>-1.5E-3</v>
      </c>
      <c r="G511" s="11">
        <v>-9.8999999999999991E-3</v>
      </c>
      <c r="H511" s="11">
        <v>3.1699999999999999E-2</v>
      </c>
      <c r="I511" s="11">
        <v>-1.7600000000000001E-2</v>
      </c>
      <c r="J511" s="11">
        <v>2.5600000000000001E-2</v>
      </c>
      <c r="K511" s="11">
        <v>-1.7399999999999999E-2</v>
      </c>
      <c r="L511" s="11">
        <v>-4.5999999999999999E-3</v>
      </c>
      <c r="M511" s="11">
        <v>-4.1799999999999997E-2</v>
      </c>
      <c r="N511" s="11">
        <v>-8.6999999999999994E-3</v>
      </c>
      <c r="O511" s="11">
        <v>7.4200000000000002E-2</v>
      </c>
      <c r="P511" s="11">
        <v>1.11E-2</v>
      </c>
      <c r="Q511" s="11">
        <v>-5.3200000000000004E-2</v>
      </c>
      <c r="R511" s="7"/>
    </row>
    <row r="512" spans="1:18" x14ac:dyDescent="0.25">
      <c r="A512">
        <v>201607</v>
      </c>
      <c r="B512" s="11">
        <v>4.0000000000000002E-4</v>
      </c>
      <c r="C512" s="11">
        <v>7.4800000000000005E-2</v>
      </c>
      <c r="D512" s="11">
        <v>-2.7300000000000001E-2</v>
      </c>
      <c r="E512" s="11">
        <v>2.5699999999999997E-2</v>
      </c>
      <c r="F512" s="11">
        <v>7.2700000000000001E-2</v>
      </c>
      <c r="G512" s="11">
        <v>5.04E-2</v>
      </c>
      <c r="H512" s="11">
        <v>3.4099999999999998E-2</v>
      </c>
      <c r="I512" s="11">
        <v>5.6399999999999999E-2</v>
      </c>
      <c r="J512" s="11">
        <v>0.13730000000000001</v>
      </c>
      <c r="K512" s="11">
        <v>3.9399999999999998E-2</v>
      </c>
      <c r="L512" s="11">
        <v>7.2999999999999995E-2</v>
      </c>
      <c r="M512" s="11">
        <v>7.4099999999999999E-2</v>
      </c>
      <c r="N512" s="11">
        <v>4.8499999999999995E-2</v>
      </c>
      <c r="O512" s="11">
        <v>-2.5999999999999999E-3</v>
      </c>
      <c r="P512" s="11">
        <v>3.2599999999999997E-2</v>
      </c>
      <c r="Q512" s="11">
        <v>4.0599999999999997E-2</v>
      </c>
      <c r="R512" s="7"/>
    </row>
    <row r="513" spans="1:18" x14ac:dyDescent="0.25">
      <c r="A513">
        <v>201608</v>
      </c>
      <c r="B513" s="11">
        <v>-6.0999999999999995E-3</v>
      </c>
      <c r="C513" s="11">
        <v>-9.2399999999999996E-2</v>
      </c>
      <c r="D513" s="11">
        <v>1.6200000000000003E-2</v>
      </c>
      <c r="E513" s="11">
        <v>1.0800000000000001E-2</v>
      </c>
      <c r="F513" s="11">
        <v>1.46E-2</v>
      </c>
      <c r="G513" s="11">
        <v>3.3000000000000002E-2</v>
      </c>
      <c r="H513" s="11">
        <v>-2.98E-2</v>
      </c>
      <c r="I513" s="11">
        <v>-2.07E-2</v>
      </c>
      <c r="J513" s="11">
        <v>-7.6700000000000004E-2</v>
      </c>
      <c r="K513" s="11">
        <v>2.5699999999999997E-2</v>
      </c>
      <c r="L513" s="11">
        <v>2.3300000000000001E-2</v>
      </c>
      <c r="M513" s="11">
        <v>-1.2500000000000001E-2</v>
      </c>
      <c r="N513" s="11">
        <v>3.5999999999999999E-3</v>
      </c>
      <c r="O513" s="11">
        <v>-3.7699999999999997E-2</v>
      </c>
      <c r="P513" s="11">
        <v>-8.3999999999999995E-3</v>
      </c>
      <c r="Q513" s="11">
        <v>4.9200000000000001E-2</v>
      </c>
      <c r="R513" s="7"/>
    </row>
    <row r="514" spans="1:18" x14ac:dyDescent="0.25">
      <c r="A514">
        <v>201609</v>
      </c>
      <c r="B514" s="11">
        <v>-1.9900000000000001E-2</v>
      </c>
      <c r="C514" s="11">
        <v>2.4199999999999999E-2</v>
      </c>
      <c r="D514" s="11">
        <v>2.8399999999999998E-2</v>
      </c>
      <c r="E514" s="11">
        <v>-6.5500000000000003E-2</v>
      </c>
      <c r="F514" s="11">
        <v>-4.53E-2</v>
      </c>
      <c r="G514" s="11">
        <v>-1.5900000000000001E-2</v>
      </c>
      <c r="H514" s="11">
        <v>-1.06E-2</v>
      </c>
      <c r="I514" s="11">
        <v>-3.6799999999999999E-2</v>
      </c>
      <c r="J514" s="11">
        <v>2.46E-2</v>
      </c>
      <c r="K514" s="11">
        <v>0.02</v>
      </c>
      <c r="L514" s="11">
        <v>3.1800000000000002E-2</v>
      </c>
      <c r="M514" s="11">
        <v>-4.1999999999999997E-3</v>
      </c>
      <c r="N514" s="11">
        <v>1.2699999999999999E-2</v>
      </c>
      <c r="O514" s="11">
        <v>1.83E-2</v>
      </c>
      <c r="P514" s="11">
        <v>3.7000000000000002E-3</v>
      </c>
      <c r="Q514" s="11">
        <v>-1.49E-2</v>
      </c>
      <c r="R514" s="7"/>
    </row>
    <row r="515" spans="1:18" x14ac:dyDescent="0.25">
      <c r="A515">
        <v>201610</v>
      </c>
      <c r="B515" s="11">
        <v>-6.8999999999999999E-3</v>
      </c>
      <c r="C515" s="11">
        <v>-1.1999999999999999E-3</v>
      </c>
      <c r="D515" s="11">
        <v>-3.0899999999999997E-2</v>
      </c>
      <c r="E515" s="11">
        <v>-5.5199999999999999E-2</v>
      </c>
      <c r="F515" s="11">
        <v>-4.4000000000000004E-2</v>
      </c>
      <c r="G515" s="11">
        <v>-3.8E-3</v>
      </c>
      <c r="H515" s="11">
        <v>-3.7499999999999999E-2</v>
      </c>
      <c r="I515" s="11">
        <v>-5.7999999999999996E-2</v>
      </c>
      <c r="J515" s="11">
        <v>-2.92E-2</v>
      </c>
      <c r="K515" s="11">
        <v>-3.0099999999999998E-2</v>
      </c>
      <c r="L515" s="11">
        <v>-3.3099999999999997E-2</v>
      </c>
      <c r="M515" s="11">
        <v>-3.4500000000000003E-2</v>
      </c>
      <c r="N515" s="11">
        <v>4.7999999999999996E-3</v>
      </c>
      <c r="O515" s="11">
        <v>-6.7000000000000002E-3</v>
      </c>
      <c r="P515" s="11">
        <v>-3.0899999999999997E-2</v>
      </c>
      <c r="Q515" s="11">
        <v>1.54E-2</v>
      </c>
      <c r="R515" s="7"/>
    </row>
    <row r="516" spans="1:18" x14ac:dyDescent="0.25">
      <c r="A516">
        <v>201611</v>
      </c>
      <c r="B516" s="11">
        <v>-4.3200000000000002E-2</v>
      </c>
      <c r="C516" s="11">
        <v>0.1273</v>
      </c>
      <c r="D516" s="11">
        <v>9.5299999999999996E-2</v>
      </c>
      <c r="E516" s="11">
        <v>1.9E-2</v>
      </c>
      <c r="F516" s="11">
        <v>7.8700000000000006E-2</v>
      </c>
      <c r="G516" s="11">
        <v>7.9000000000000001E-2</v>
      </c>
      <c r="H516" s="11">
        <v>-4.4000000000000003E-3</v>
      </c>
      <c r="I516" s="11">
        <v>7.5499999999999998E-2</v>
      </c>
      <c r="J516" s="11">
        <v>0.21629999999999999</v>
      </c>
      <c r="K516" s="11">
        <v>7.0499999999999993E-2</v>
      </c>
      <c r="L516" s="11">
        <v>5.9400000000000001E-2</v>
      </c>
      <c r="M516" s="11">
        <v>6.2800000000000009E-2</v>
      </c>
      <c r="N516" s="11">
        <v>0.11210000000000001</v>
      </c>
      <c r="O516" s="11">
        <v>-2.64E-2</v>
      </c>
      <c r="P516" s="11">
        <v>2.7900000000000001E-2</v>
      </c>
      <c r="Q516" s="11">
        <v>0.1326</v>
      </c>
      <c r="R516" s="7"/>
    </row>
    <row r="517" spans="1:18" x14ac:dyDescent="0.25">
      <c r="A517">
        <v>201612</v>
      </c>
      <c r="B517" s="11">
        <v>4.2199999999999994E-2</v>
      </c>
      <c r="C517" s="11">
        <v>-2.0199999999999999E-2</v>
      </c>
      <c r="D517" s="11">
        <v>2.06E-2</v>
      </c>
      <c r="E517" s="11">
        <v>-5.6000000000000008E-3</v>
      </c>
      <c r="F517" s="11">
        <v>-2.0000000000000001E-4</v>
      </c>
      <c r="G517" s="11">
        <v>6.4000000000000003E-3</v>
      </c>
      <c r="H517" s="11">
        <v>2.0499999999999997E-2</v>
      </c>
      <c r="I517" s="11">
        <v>1.3300000000000001E-2</v>
      </c>
      <c r="J517" s="11">
        <v>-2.1499999999999998E-2</v>
      </c>
      <c r="K517" s="11">
        <v>-2.9999999999999997E-4</v>
      </c>
      <c r="L517" s="11">
        <v>7.9000000000000008E-3</v>
      </c>
      <c r="M517" s="11">
        <v>3.1400000000000004E-2</v>
      </c>
      <c r="N517" s="11">
        <v>5.1000000000000004E-3</v>
      </c>
      <c r="O517" s="11">
        <v>3.61E-2</v>
      </c>
      <c r="P517" s="11">
        <v>-1.41E-2</v>
      </c>
      <c r="Q517" s="11">
        <v>3.8599999999999995E-2</v>
      </c>
      <c r="R517" s="7"/>
    </row>
    <row r="518" spans="1:18" x14ac:dyDescent="0.25">
      <c r="A518">
        <v>201701</v>
      </c>
      <c r="B518" s="11">
        <v>3.0999999999999999E-3</v>
      </c>
      <c r="C518" s="11">
        <v>0.10679999999999999</v>
      </c>
      <c r="D518" s="11">
        <v>-4.1700000000000001E-2</v>
      </c>
      <c r="E518" s="11">
        <v>8.0000000000000002E-3</v>
      </c>
      <c r="F518" s="11">
        <v>-9.5999999999999992E-3</v>
      </c>
      <c r="G518" s="11">
        <v>2.9500000000000002E-2</v>
      </c>
      <c r="H518" s="11">
        <v>1.6500000000000001E-2</v>
      </c>
      <c r="I518" s="11">
        <v>3.9800000000000002E-2</v>
      </c>
      <c r="J518" s="11">
        <v>3.49E-2</v>
      </c>
      <c r="K518" s="11">
        <v>2.07E-2</v>
      </c>
      <c r="L518" s="11">
        <v>3.2400000000000005E-2</v>
      </c>
      <c r="M518" s="11">
        <v>2.87E-2</v>
      </c>
      <c r="N518" s="11">
        <v>1.9199999999999998E-2</v>
      </c>
      <c r="O518" s="11">
        <v>1.0700000000000001E-2</v>
      </c>
      <c r="P518" s="11">
        <v>9.7000000000000003E-3</v>
      </c>
      <c r="Q518" s="11">
        <v>5.1999999999999998E-3</v>
      </c>
      <c r="R518" s="7"/>
    </row>
    <row r="519" spans="1:18" x14ac:dyDescent="0.25">
      <c r="A519">
        <v>201702</v>
      </c>
      <c r="B519" s="11">
        <v>2.5499999999999998E-2</v>
      </c>
      <c r="C519" s="11">
        <v>-7.6499999999999999E-2</v>
      </c>
      <c r="D519" s="11">
        <v>-2.4500000000000001E-2</v>
      </c>
      <c r="E519" s="11">
        <v>2.87E-2</v>
      </c>
      <c r="F519" s="11">
        <v>2.8799999999999999E-2</v>
      </c>
      <c r="G519" s="11">
        <v>3.3399999999999999E-2</v>
      </c>
      <c r="H519" s="11">
        <v>7.3700000000000002E-2</v>
      </c>
      <c r="I519" s="11">
        <v>3.1300000000000001E-2</v>
      </c>
      <c r="J519" s="11">
        <v>9.1600000000000001E-2</v>
      </c>
      <c r="K519" s="11">
        <v>1.03E-2</v>
      </c>
      <c r="L519" s="11">
        <v>3.8300000000000001E-2</v>
      </c>
      <c r="M519" s="11">
        <v>3.4000000000000002E-3</v>
      </c>
      <c r="N519" s="11">
        <v>4.3400000000000001E-2</v>
      </c>
      <c r="O519" s="11">
        <v>3.9800000000000002E-2</v>
      </c>
      <c r="P519" s="11">
        <v>0.03</v>
      </c>
      <c r="Q519" s="11">
        <v>4.5599999999999995E-2</v>
      </c>
      <c r="R519" s="7"/>
    </row>
    <row r="520" spans="1:18" x14ac:dyDescent="0.25">
      <c r="A520">
        <v>201703</v>
      </c>
      <c r="B520" s="11">
        <v>6.1999999999999998E-3</v>
      </c>
      <c r="C520" s="11">
        <v>-2.3300000000000001E-2</v>
      </c>
      <c r="D520" s="11">
        <v>-1.24E-2</v>
      </c>
      <c r="E520" s="11">
        <v>8.199999999999999E-3</v>
      </c>
      <c r="F520" s="11">
        <v>5.4000000000000003E-3</v>
      </c>
      <c r="G520" s="11">
        <v>2.2499999999999999E-2</v>
      </c>
      <c r="H520" s="11">
        <v>3.4999999999999996E-3</v>
      </c>
      <c r="I520" s="11">
        <v>3.2300000000000002E-2</v>
      </c>
      <c r="J520" s="11">
        <v>-6.1900000000000004E-2</v>
      </c>
      <c r="K520" s="11">
        <v>1.54E-2</v>
      </c>
      <c r="L520" s="11">
        <v>1.2199999999999999E-2</v>
      </c>
      <c r="M520" s="11">
        <v>-4.6999999999999993E-3</v>
      </c>
      <c r="N520" s="11">
        <v>-2.2799999999999997E-2</v>
      </c>
      <c r="O520" s="11">
        <v>3.7000000000000002E-3</v>
      </c>
      <c r="P520" s="11">
        <v>8.3999999999999995E-3</v>
      </c>
      <c r="Q520" s="11">
        <v>-2.3300000000000001E-2</v>
      </c>
      <c r="R520" s="7"/>
    </row>
    <row r="521" spans="1:18" x14ac:dyDescent="0.25">
      <c r="A521">
        <v>201704</v>
      </c>
      <c r="B521" s="11">
        <v>1.1299999999999999E-2</v>
      </c>
      <c r="C521" s="11">
        <v>-1.5800000000000002E-2</v>
      </c>
      <c r="D521" s="11">
        <v>-2.7300000000000001E-2</v>
      </c>
      <c r="E521" s="11">
        <v>-6.6E-3</v>
      </c>
      <c r="F521" s="11">
        <v>3.1E-2</v>
      </c>
      <c r="G521" s="11">
        <v>5.0000000000000001E-3</v>
      </c>
      <c r="H521" s="11">
        <v>-6.6E-3</v>
      </c>
      <c r="I521" s="11">
        <v>3.6499999999999998E-2</v>
      </c>
      <c r="J521" s="11">
        <v>-5.6000000000000008E-3</v>
      </c>
      <c r="K521" s="11">
        <v>3.0200000000000001E-2</v>
      </c>
      <c r="L521" s="11">
        <v>1.67E-2</v>
      </c>
      <c r="M521" s="11">
        <v>3.9000000000000003E-3</v>
      </c>
      <c r="N521" s="11">
        <v>2.9300000000000003E-2</v>
      </c>
      <c r="O521" s="11">
        <v>3.3E-3</v>
      </c>
      <c r="P521" s="11">
        <v>3.73E-2</v>
      </c>
      <c r="Q521" s="11">
        <v>1.7000000000000001E-3</v>
      </c>
      <c r="R521" s="7"/>
    </row>
    <row r="522" spans="1:18" x14ac:dyDescent="0.25">
      <c r="A522">
        <v>201705</v>
      </c>
      <c r="B522" s="11">
        <v>2.35E-2</v>
      </c>
      <c r="C522" s="11">
        <v>-1.6899999999999998E-2</v>
      </c>
      <c r="D522" s="11">
        <v>-3.2799999999999996E-2</v>
      </c>
      <c r="E522" s="11">
        <v>-1.44E-2</v>
      </c>
      <c r="F522" s="11">
        <v>2.1700000000000001E-2</v>
      </c>
      <c r="G522" s="11">
        <v>-4.4000000000000003E-3</v>
      </c>
      <c r="H522" s="11">
        <v>2.8300000000000002E-2</v>
      </c>
      <c r="I522" s="11">
        <v>-2.6200000000000001E-2</v>
      </c>
      <c r="J522" s="11">
        <v>-4.5999999999999999E-2</v>
      </c>
      <c r="K522" s="11">
        <v>1.3300000000000001E-2</v>
      </c>
      <c r="L522" s="11">
        <v>3.4500000000000003E-2</v>
      </c>
      <c r="M522" s="11">
        <v>-1.11E-2</v>
      </c>
      <c r="N522" s="11">
        <v>2.8199999999999999E-2</v>
      </c>
      <c r="O522" s="11">
        <v>2.4300000000000002E-2</v>
      </c>
      <c r="P522" s="11">
        <v>2.5399999999999999E-2</v>
      </c>
      <c r="Q522" s="11">
        <v>-1.1299999999999999E-2</v>
      </c>
      <c r="R522" s="7"/>
    </row>
    <row r="523" spans="1:18" x14ac:dyDescent="0.25">
      <c r="A523">
        <v>201706</v>
      </c>
      <c r="B523" s="11">
        <v>-2.58E-2</v>
      </c>
      <c r="C523" s="11">
        <v>-4.3E-3</v>
      </c>
      <c r="D523" s="11">
        <v>-1.2999999999999999E-3</v>
      </c>
      <c r="E523" s="11">
        <v>8.4600000000000009E-2</v>
      </c>
      <c r="F523" s="11">
        <v>2.2200000000000001E-2</v>
      </c>
      <c r="G523" s="11">
        <v>1.5100000000000001E-2</v>
      </c>
      <c r="H523" s="11">
        <v>1.9099999999999999E-2</v>
      </c>
      <c r="I523" s="11">
        <v>2.0299999999999999E-2</v>
      </c>
      <c r="J523" s="11">
        <v>-1.9E-3</v>
      </c>
      <c r="K523" s="11">
        <v>1.44E-2</v>
      </c>
      <c r="L523" s="11">
        <v>-1.8700000000000001E-2</v>
      </c>
      <c r="M523" s="11">
        <v>1.18E-2</v>
      </c>
      <c r="N523" s="11">
        <v>2.5399999999999999E-2</v>
      </c>
      <c r="O523" s="11">
        <v>-1.9099999999999999E-2</v>
      </c>
      <c r="P523" s="11">
        <v>-2.4799999999999999E-2</v>
      </c>
      <c r="Q523" s="11">
        <v>5.9500000000000004E-2</v>
      </c>
      <c r="R523" s="7"/>
    </row>
    <row r="524" spans="1:18" x14ac:dyDescent="0.25">
      <c r="A524">
        <v>201707</v>
      </c>
      <c r="B524" s="11">
        <v>1.6399999999999998E-2</v>
      </c>
      <c r="C524" s="11">
        <v>8.2299999999999998E-2</v>
      </c>
      <c r="D524" s="11">
        <v>1.8799999999999997E-2</v>
      </c>
      <c r="E524" s="11">
        <v>1.44E-2</v>
      </c>
      <c r="F524" s="11">
        <v>-4.7599999999999996E-2</v>
      </c>
      <c r="G524" s="11">
        <v>1.9699999999999999E-2</v>
      </c>
      <c r="H524" s="11">
        <v>1.5E-3</v>
      </c>
      <c r="I524" s="11">
        <v>-1.34E-2</v>
      </c>
      <c r="J524" s="11">
        <v>1.3100000000000001E-2</v>
      </c>
      <c r="K524" s="11">
        <v>8.6E-3</v>
      </c>
      <c r="L524" s="11">
        <v>2.9700000000000001E-2</v>
      </c>
      <c r="M524" s="11">
        <v>-1.6200000000000003E-2</v>
      </c>
      <c r="N524" s="11">
        <v>3.0000000000000001E-3</v>
      </c>
      <c r="O524" s="11">
        <v>2.9900000000000003E-2</v>
      </c>
      <c r="P524" s="11">
        <v>7.7000000000000002E-3</v>
      </c>
      <c r="Q524" s="11">
        <v>1.8500000000000003E-2</v>
      </c>
      <c r="R524" s="7"/>
    </row>
    <row r="525" spans="1:18" x14ac:dyDescent="0.25">
      <c r="A525">
        <v>201708</v>
      </c>
      <c r="B525" s="11">
        <v>-1.8000000000000002E-2</v>
      </c>
      <c r="C525" s="11">
        <v>7.9000000000000008E-3</v>
      </c>
      <c r="D525" s="11">
        <v>-5.1200000000000002E-2</v>
      </c>
      <c r="E525" s="11">
        <v>-4.3200000000000002E-2</v>
      </c>
      <c r="F525" s="11">
        <v>-3.7599999999999995E-2</v>
      </c>
      <c r="G525" s="11">
        <v>1.6299999999999999E-2</v>
      </c>
      <c r="H525" s="11">
        <v>5.8999999999999999E-3</v>
      </c>
      <c r="I525" s="11">
        <v>-3.8E-3</v>
      </c>
      <c r="J525" s="11">
        <v>1.67E-2</v>
      </c>
      <c r="K525" s="11">
        <v>-1.4199999999999999E-2</v>
      </c>
      <c r="L525" s="11">
        <v>1.3300000000000001E-2</v>
      </c>
      <c r="M525" s="11">
        <v>8.6E-3</v>
      </c>
      <c r="N525" s="11">
        <v>1.6299999999999999E-2</v>
      </c>
      <c r="O525" s="11">
        <v>2.1700000000000001E-2</v>
      </c>
      <c r="P525" s="11">
        <v>-1.24E-2</v>
      </c>
      <c r="Q525" s="11">
        <v>-1.29E-2</v>
      </c>
      <c r="R525" s="7"/>
    </row>
    <row r="526" spans="1:18" x14ac:dyDescent="0.25">
      <c r="A526">
        <v>201709</v>
      </c>
      <c r="B526" s="11">
        <v>-2.7000000000000001E-3</v>
      </c>
      <c r="C526" s="11">
        <v>-1.1200000000000002E-2</v>
      </c>
      <c r="D526" s="11">
        <v>0.10980000000000001</v>
      </c>
      <c r="E526" s="11">
        <v>1.2199999999999999E-2</v>
      </c>
      <c r="F526" s="11">
        <v>4.4800000000000006E-2</v>
      </c>
      <c r="G526" s="11">
        <v>7.0599999999999996E-2</v>
      </c>
      <c r="H526" s="11">
        <v>5.5000000000000005E-3</v>
      </c>
      <c r="I526" s="11">
        <v>7.8299999999999995E-2</v>
      </c>
      <c r="J526" s="11">
        <v>3.73E-2</v>
      </c>
      <c r="K526" s="11">
        <v>7.3800000000000004E-2</v>
      </c>
      <c r="L526" s="11">
        <v>5.7099999999999998E-2</v>
      </c>
      <c r="M526" s="11">
        <v>7.5300000000000006E-2</v>
      </c>
      <c r="N526" s="11">
        <v>4.7500000000000001E-2</v>
      </c>
      <c r="O526" s="11">
        <v>-1.95E-2</v>
      </c>
      <c r="P526" s="11">
        <v>8.5000000000000006E-3</v>
      </c>
      <c r="Q526" s="11">
        <v>5.2699999999999997E-2</v>
      </c>
      <c r="R526" s="7"/>
    </row>
    <row r="527" spans="1:18" x14ac:dyDescent="0.25">
      <c r="A527">
        <v>201710</v>
      </c>
      <c r="B527" s="11">
        <v>9.7999999999999997E-3</v>
      </c>
      <c r="C527" s="11">
        <v>1.23E-2</v>
      </c>
      <c r="D527" s="11">
        <v>4.0999999999999995E-3</v>
      </c>
      <c r="E527" s="11">
        <v>3.0499999999999999E-2</v>
      </c>
      <c r="F527" s="11">
        <v>-1.6399999999999998E-2</v>
      </c>
      <c r="G527" s="11">
        <v>4.7899999999999998E-2</v>
      </c>
      <c r="H527" s="11">
        <v>-3.6600000000000001E-2</v>
      </c>
      <c r="I527" s="11">
        <v>4.0800000000000003E-2</v>
      </c>
      <c r="J527" s="11">
        <v>2.23E-2</v>
      </c>
      <c r="K527" s="11">
        <v>1.7600000000000001E-2</v>
      </c>
      <c r="L527" s="11">
        <v>6.1699999999999998E-2</v>
      </c>
      <c r="M527" s="11">
        <v>1.1599999999999999E-2</v>
      </c>
      <c r="N527" s="11">
        <v>-2.3999999999999998E-3</v>
      </c>
      <c r="O527" s="11">
        <v>3.0200000000000001E-2</v>
      </c>
      <c r="P527" s="11">
        <v>3.9199999999999999E-2</v>
      </c>
      <c r="Q527" s="11">
        <v>3.3700000000000001E-2</v>
      </c>
      <c r="R527" s="7"/>
    </row>
    <row r="528" spans="1:18" x14ac:dyDescent="0.25">
      <c r="A528">
        <v>201711</v>
      </c>
      <c r="B528" s="11">
        <v>4.2500000000000003E-2</v>
      </c>
      <c r="C528" s="11">
        <v>8.6E-3</v>
      </c>
      <c r="D528" s="11">
        <v>2.8799999999999999E-2</v>
      </c>
      <c r="E528" s="11">
        <v>7.2999999999999995E-2</v>
      </c>
      <c r="F528" s="11">
        <v>3.8300000000000001E-2</v>
      </c>
      <c r="G528" s="11">
        <v>2.3199999999999998E-2</v>
      </c>
      <c r="H528" s="11">
        <v>2.6600000000000002E-2</v>
      </c>
      <c r="I528" s="11">
        <v>6.9800000000000001E-2</v>
      </c>
      <c r="J528" s="11">
        <v>-1.3899999999999999E-2</v>
      </c>
      <c r="K528" s="11">
        <v>3.8E-3</v>
      </c>
      <c r="L528" s="11">
        <v>2.4E-2</v>
      </c>
      <c r="M528" s="11">
        <v>2.52E-2</v>
      </c>
      <c r="N528" s="11">
        <v>5.5599999999999997E-2</v>
      </c>
      <c r="O528" s="11">
        <v>2.4199999999999999E-2</v>
      </c>
      <c r="P528" s="11">
        <v>8.48E-2</v>
      </c>
      <c r="Q528" s="11">
        <v>3.9599999999999996E-2</v>
      </c>
      <c r="R528" s="7"/>
    </row>
    <row r="529" spans="1:18" x14ac:dyDescent="0.25">
      <c r="A529">
        <v>201712</v>
      </c>
      <c r="B529" s="11">
        <v>1.3000000000000001E-2</v>
      </c>
      <c r="C529" s="11">
        <v>0.1137</v>
      </c>
      <c r="D529" s="11">
        <v>5.0999999999999997E-2</v>
      </c>
      <c r="E529" s="11">
        <v>3.8100000000000002E-2</v>
      </c>
      <c r="F529" s="11">
        <v>-2.3099999999999999E-2</v>
      </c>
      <c r="G529" s="11">
        <v>5.6999999999999993E-3</v>
      </c>
      <c r="H529" s="11">
        <v>1.9E-2</v>
      </c>
      <c r="I529" s="11">
        <v>3.8399999999999997E-2</v>
      </c>
      <c r="J529" s="11">
        <v>0.1321</v>
      </c>
      <c r="K529" s="11">
        <v>6.0999999999999995E-3</v>
      </c>
      <c r="L529" s="11">
        <v>3.3E-3</v>
      </c>
      <c r="M529" s="11">
        <v>-5.1999999999999998E-3</v>
      </c>
      <c r="N529" s="11">
        <v>3.1E-2</v>
      </c>
      <c r="O529" s="11">
        <v>-4.9800000000000004E-2</v>
      </c>
      <c r="P529" s="11">
        <v>1.67E-2</v>
      </c>
      <c r="Q529" s="11">
        <v>1.03E-2</v>
      </c>
      <c r="R529" s="7"/>
    </row>
    <row r="530" spans="1:18" x14ac:dyDescent="0.25">
      <c r="A530">
        <v>201801</v>
      </c>
      <c r="B530" s="11">
        <v>1.8500000000000003E-2</v>
      </c>
      <c r="C530" s="11">
        <v>3.2300000000000002E-2</v>
      </c>
      <c r="D530" s="11">
        <v>2.86E-2</v>
      </c>
      <c r="E530" s="11">
        <v>6.5700000000000008E-2</v>
      </c>
      <c r="F530" s="11">
        <v>2.2200000000000001E-2</v>
      </c>
      <c r="G530" s="11">
        <v>1.67E-2</v>
      </c>
      <c r="H530" s="11">
        <v>1.1200000000000002E-2</v>
      </c>
      <c r="I530" s="11">
        <v>3.6499999999999998E-2</v>
      </c>
      <c r="J530" s="11">
        <v>3.6000000000000004E-2</v>
      </c>
      <c r="K530" s="11">
        <v>1.9E-2</v>
      </c>
      <c r="L530" s="11">
        <v>7.3300000000000004E-2</v>
      </c>
      <c r="M530" s="11">
        <v>4.8000000000000001E-2</v>
      </c>
      <c r="N530" s="11">
        <v>6.6600000000000006E-2</v>
      </c>
      <c r="O530" s="11">
        <v>-2.81E-2</v>
      </c>
      <c r="P530" s="11">
        <v>0.10460000000000001</v>
      </c>
      <c r="Q530" s="11">
        <v>6.13E-2</v>
      </c>
      <c r="R530" s="7"/>
    </row>
    <row r="531" spans="1:18" x14ac:dyDescent="0.25">
      <c r="A531">
        <v>201802</v>
      </c>
      <c r="B531" s="11">
        <v>-6.6400000000000001E-2</v>
      </c>
      <c r="C531" s="11">
        <v>-2.4199999999999999E-2</v>
      </c>
      <c r="D531" s="11">
        <v>-0.1091</v>
      </c>
      <c r="E531" s="11">
        <v>-2.9500000000000002E-2</v>
      </c>
      <c r="F531" s="11">
        <v>-5.0700000000000002E-2</v>
      </c>
      <c r="G531" s="11">
        <v>-5.3899999999999997E-2</v>
      </c>
      <c r="H531" s="11">
        <v>-5.16E-2</v>
      </c>
      <c r="I531" s="11">
        <v>-9.6699999999999994E-2</v>
      </c>
      <c r="J531" s="11">
        <v>-0.02</v>
      </c>
      <c r="K531" s="11">
        <v>-5.2499999999999998E-2</v>
      </c>
      <c r="L531" s="11">
        <v>-1.0200000000000001E-2</v>
      </c>
      <c r="M531" s="11">
        <v>-6.3399999999999998E-2</v>
      </c>
      <c r="N531" s="11">
        <v>-3.2500000000000001E-2</v>
      </c>
      <c r="O531" s="11">
        <v>-4.5400000000000003E-2</v>
      </c>
      <c r="P531" s="11">
        <v>-3.0699999999999998E-2</v>
      </c>
      <c r="Q531" s="11">
        <v>-2.5899999999999999E-2</v>
      </c>
      <c r="R531" s="7"/>
    </row>
    <row r="532" spans="1:18" x14ac:dyDescent="0.25">
      <c r="A532">
        <v>201803</v>
      </c>
      <c r="B532" s="11">
        <v>-9.8999999999999991E-3</v>
      </c>
      <c r="C532" s="11">
        <v>-9.7999999999999997E-3</v>
      </c>
      <c r="D532" s="11">
        <v>3.1099999999999999E-2</v>
      </c>
      <c r="E532" s="11">
        <v>4.4000000000000003E-3</v>
      </c>
      <c r="F532" s="11">
        <v>-2.6499999999999999E-2</v>
      </c>
      <c r="G532" s="11">
        <v>-1.95E-2</v>
      </c>
      <c r="H532" s="11">
        <v>-2.8999999999999998E-3</v>
      </c>
      <c r="I532" s="11">
        <v>-4.4000000000000003E-3</v>
      </c>
      <c r="J532" s="11">
        <v>-5.8700000000000002E-2</v>
      </c>
      <c r="K532" s="11">
        <v>-2.0999999999999999E-3</v>
      </c>
      <c r="L532" s="11">
        <v>-1.3999999999999999E-2</v>
      </c>
      <c r="M532" s="11">
        <v>-5.0199999999999995E-2</v>
      </c>
      <c r="N532" s="11">
        <v>-2.52E-2</v>
      </c>
      <c r="O532" s="11">
        <v>3.1699999999999999E-2</v>
      </c>
      <c r="P532" s="11">
        <v>-3.0800000000000001E-2</v>
      </c>
      <c r="Q532" s="11">
        <v>-3.44E-2</v>
      </c>
      <c r="R532" s="7"/>
    </row>
    <row r="533" spans="1:18" x14ac:dyDescent="0.25">
      <c r="A533">
        <v>201804</v>
      </c>
      <c r="B533" s="11">
        <v>-0.02</v>
      </c>
      <c r="C533" s="11">
        <v>-2.7099999999999999E-2</v>
      </c>
      <c r="D533" s="11">
        <v>0.10249999999999999</v>
      </c>
      <c r="E533" s="11">
        <v>2.18E-2</v>
      </c>
      <c r="F533" s="11">
        <v>5.5000000000000005E-3</v>
      </c>
      <c r="G533" s="11">
        <v>2.3099999999999999E-2</v>
      </c>
      <c r="H533" s="11">
        <v>-3.5699999999999996E-2</v>
      </c>
      <c r="I533" s="11">
        <v>-1.0800000000000001E-2</v>
      </c>
      <c r="J533" s="11">
        <v>3.6799999999999999E-2</v>
      </c>
      <c r="K533" s="11">
        <v>-1.5800000000000002E-2</v>
      </c>
      <c r="L533" s="11">
        <v>-3.3599999999999998E-2</v>
      </c>
      <c r="M533" s="11">
        <v>-1.6000000000000001E-3</v>
      </c>
      <c r="N533" s="11">
        <v>-1.06E-2</v>
      </c>
      <c r="O533" s="11">
        <v>2.7799999999999998E-2</v>
      </c>
      <c r="P533" s="11">
        <v>4.8000000000000001E-2</v>
      </c>
      <c r="Q533" s="11">
        <v>1.15E-2</v>
      </c>
      <c r="R533" s="7"/>
    </row>
    <row r="534" spans="1:18" x14ac:dyDescent="0.25">
      <c r="A534">
        <v>201805</v>
      </c>
      <c r="B534" s="11">
        <v>-5.3E-3</v>
      </c>
      <c r="C534" s="11">
        <v>4.0300000000000002E-2</v>
      </c>
      <c r="D534" s="11">
        <v>3.4500000000000003E-2</v>
      </c>
      <c r="E534" s="11">
        <v>3.4599999999999999E-2</v>
      </c>
      <c r="F534" s="11">
        <v>8.3999999999999995E-3</v>
      </c>
      <c r="G534" s="11">
        <v>2.76E-2</v>
      </c>
      <c r="H534" s="11">
        <v>-1.11E-2</v>
      </c>
      <c r="I534" s="11">
        <v>2.8500000000000001E-2</v>
      </c>
      <c r="J534" s="11">
        <v>5.5999999999999994E-2</v>
      </c>
      <c r="K534" s="11">
        <v>1.95E-2</v>
      </c>
      <c r="L534" s="11">
        <v>5.28E-2</v>
      </c>
      <c r="M534" s="11">
        <v>4.4199999999999996E-2</v>
      </c>
      <c r="N534" s="11">
        <v>4.1500000000000002E-2</v>
      </c>
      <c r="O534" s="11">
        <v>2.2000000000000001E-3</v>
      </c>
      <c r="P534" s="11">
        <v>-4.0000000000000002E-4</v>
      </c>
      <c r="Q534" s="11">
        <v>3.8E-3</v>
      </c>
      <c r="R534" s="7"/>
    </row>
    <row r="535" spans="1:18" x14ac:dyDescent="0.25">
      <c r="A535">
        <v>201806</v>
      </c>
      <c r="B535" s="11">
        <v>5.0999999999999997E-2</v>
      </c>
      <c r="C535" s="11">
        <v>-1.46E-2</v>
      </c>
      <c r="D535" s="11">
        <v>4.5000000000000005E-3</v>
      </c>
      <c r="E535" s="11">
        <v>6.5099999999999991E-2</v>
      </c>
      <c r="F535" s="11">
        <v>1.9099999999999999E-2</v>
      </c>
      <c r="G535" s="11">
        <v>-7.8000000000000005E-3</v>
      </c>
      <c r="H535" s="11">
        <v>2.1899999999999999E-2</v>
      </c>
      <c r="I535" s="11">
        <v>2.07E-2</v>
      </c>
      <c r="J535" s="11">
        <v>-5.1399999999999994E-2</v>
      </c>
      <c r="K535" s="11">
        <v>-4.3299999999999998E-2</v>
      </c>
      <c r="L535" s="11">
        <v>-3.1699999999999999E-2</v>
      </c>
      <c r="M535" s="11">
        <v>1.0800000000000001E-2</v>
      </c>
      <c r="N535" s="11">
        <v>-3.3700000000000001E-2</v>
      </c>
      <c r="O535" s="11">
        <v>2.6099999999999998E-2</v>
      </c>
      <c r="P535" s="11">
        <v>3.27E-2</v>
      </c>
      <c r="Q535" s="11">
        <v>-1.0200000000000001E-2</v>
      </c>
      <c r="R535" s="7"/>
    </row>
    <row r="536" spans="1:18" x14ac:dyDescent="0.25">
      <c r="A536">
        <v>201807</v>
      </c>
      <c r="B536" s="11">
        <v>2.3199999999999998E-2</v>
      </c>
      <c r="C536" s="11">
        <v>-1.95E-2</v>
      </c>
      <c r="D536" s="11">
        <v>1.0700000000000001E-2</v>
      </c>
      <c r="E536" s="11">
        <v>0</v>
      </c>
      <c r="F536" s="11">
        <v>2.2599999999999999E-2</v>
      </c>
      <c r="G536" s="11">
        <v>4.4400000000000002E-2</v>
      </c>
      <c r="H536" s="11">
        <v>6.4299999999999996E-2</v>
      </c>
      <c r="I536" s="11">
        <v>2.23E-2</v>
      </c>
      <c r="J536" s="11">
        <v>4.2500000000000003E-2</v>
      </c>
      <c r="K536" s="11">
        <v>8.1699999999999995E-2</v>
      </c>
      <c r="L536" s="11">
        <v>3.5099999999999999E-2</v>
      </c>
      <c r="M536" s="11">
        <v>-6.8000000000000005E-3</v>
      </c>
      <c r="N536" s="11">
        <v>7.6200000000000004E-2</v>
      </c>
      <c r="O536" s="11">
        <v>1.6899999999999998E-2</v>
      </c>
      <c r="P536" s="11">
        <v>3.2599999999999997E-2</v>
      </c>
      <c r="Q536" s="11">
        <v>4.2500000000000003E-2</v>
      </c>
      <c r="R536" s="7"/>
    </row>
    <row r="537" spans="1:18" x14ac:dyDescent="0.25">
      <c r="A537">
        <v>201808</v>
      </c>
      <c r="B537" s="11">
        <v>-4.8999999999999998E-3</v>
      </c>
      <c r="C537" s="11">
        <v>-9.5899999999999999E-2</v>
      </c>
      <c r="D537" s="11">
        <v>-2.9100000000000001E-2</v>
      </c>
      <c r="E537" s="11">
        <v>4.9800000000000004E-2</v>
      </c>
      <c r="F537" s="11">
        <v>2.1099999999999997E-2</v>
      </c>
      <c r="G537" s="11">
        <v>-2.7000000000000001E-3</v>
      </c>
      <c r="H537" s="11">
        <v>2.86E-2</v>
      </c>
      <c r="I537" s="11">
        <v>2.1600000000000001E-2</v>
      </c>
      <c r="J537" s="11">
        <v>-3.2300000000000002E-2</v>
      </c>
      <c r="K537" s="11">
        <v>2.86E-2</v>
      </c>
      <c r="L537" s="11">
        <v>3.5900000000000001E-2</v>
      </c>
      <c r="M537" s="11">
        <v>1.1200000000000002E-2</v>
      </c>
      <c r="N537" s="11">
        <v>5.8999999999999999E-3</v>
      </c>
      <c r="O537" s="11">
        <v>9.300000000000001E-3</v>
      </c>
      <c r="P537" s="11">
        <v>9.3100000000000002E-2</v>
      </c>
      <c r="Q537" s="11">
        <v>2.4399999999999998E-2</v>
      </c>
      <c r="R537" s="7"/>
    </row>
    <row r="538" spans="1:18" x14ac:dyDescent="0.25">
      <c r="A538">
        <v>201809</v>
      </c>
      <c r="B538" s="11">
        <v>-3.4000000000000002E-3</v>
      </c>
      <c r="C538" s="11">
        <v>-2.2099999999999998E-2</v>
      </c>
      <c r="D538" s="11">
        <v>3.4500000000000003E-2</v>
      </c>
      <c r="E538" s="11">
        <v>6.0999999999999995E-3</v>
      </c>
      <c r="F538" s="11">
        <v>8.6999999999999994E-3</v>
      </c>
      <c r="G538" s="11">
        <v>-3.0800000000000001E-2</v>
      </c>
      <c r="H538" s="11">
        <v>2.9500000000000002E-2</v>
      </c>
      <c r="I538" s="11">
        <v>1.6000000000000001E-3</v>
      </c>
      <c r="J538" s="11">
        <v>-6.8999999999999999E-3</v>
      </c>
      <c r="K538" s="11">
        <v>4.4900000000000002E-2</v>
      </c>
      <c r="L538" s="11">
        <v>1.7000000000000001E-3</v>
      </c>
      <c r="M538" s="11">
        <v>-0.04</v>
      </c>
      <c r="N538" s="11">
        <v>3.61E-2</v>
      </c>
      <c r="O538" s="11">
        <v>-5.6000000000000008E-3</v>
      </c>
      <c r="P538" s="11">
        <v>4.6999999999999993E-3</v>
      </c>
      <c r="Q538" s="11">
        <v>-2.06E-2</v>
      </c>
      <c r="R538" s="7"/>
    </row>
    <row r="539" spans="1:18" x14ac:dyDescent="0.25">
      <c r="A539">
        <v>201810</v>
      </c>
      <c r="B539" s="11">
        <v>-1E-4</v>
      </c>
      <c r="C539" s="11">
        <v>-9.3900000000000011E-2</v>
      </c>
      <c r="D539" s="11">
        <v>-0.11960000000000001</v>
      </c>
      <c r="E539" s="11">
        <v>-0.1106</v>
      </c>
      <c r="F539" s="11">
        <v>-0.12300000000000001</v>
      </c>
      <c r="G539" s="11">
        <v>-0.13</v>
      </c>
      <c r="H539" s="11">
        <v>-2.3E-2</v>
      </c>
      <c r="I539" s="11">
        <v>-0.13900000000000001</v>
      </c>
      <c r="J539" s="11">
        <v>-0.1162</v>
      </c>
      <c r="K539" s="11">
        <v>-0.11789999999999999</v>
      </c>
      <c r="L539" s="11">
        <v>-0.11210000000000001</v>
      </c>
      <c r="M539" s="11">
        <v>-8.3999999999999995E-3</v>
      </c>
      <c r="N539" s="11">
        <v>-0.10039999999999999</v>
      </c>
      <c r="O539" s="11">
        <v>-7.000000000000001E-4</v>
      </c>
      <c r="P539" s="11">
        <v>-8.1799999999999998E-2</v>
      </c>
      <c r="Q539" s="11">
        <v>-5.4900000000000004E-2</v>
      </c>
      <c r="R539" s="7"/>
    </row>
    <row r="540" spans="1:18" x14ac:dyDescent="0.25">
      <c r="A540">
        <v>201811</v>
      </c>
      <c r="B540" s="11">
        <v>3.27E-2</v>
      </c>
      <c r="C540" s="11">
        <v>-1.9E-2</v>
      </c>
      <c r="D540" s="11">
        <v>-2.2499999999999999E-2</v>
      </c>
      <c r="E540" s="11">
        <v>-7.7000000000000002E-3</v>
      </c>
      <c r="F540" s="11">
        <v>3.4300000000000004E-2</v>
      </c>
      <c r="G540" s="11">
        <v>4.4600000000000001E-2</v>
      </c>
      <c r="H540" s="11">
        <v>4.5400000000000003E-2</v>
      </c>
      <c r="I540" s="11">
        <v>2.9300000000000003E-2</v>
      </c>
      <c r="J540" s="11">
        <v>-2.9900000000000003E-2</v>
      </c>
      <c r="K540" s="11">
        <v>6.4100000000000004E-2</v>
      </c>
      <c r="L540" s="11">
        <v>0.03</v>
      </c>
      <c r="M540" s="11">
        <v>4.87E-2</v>
      </c>
      <c r="N540" s="11">
        <v>3.85E-2</v>
      </c>
      <c r="O540" s="11">
        <v>3.2799999999999996E-2</v>
      </c>
      <c r="P540" s="11">
        <v>2.3E-2</v>
      </c>
      <c r="Q540" s="11">
        <v>2.8199999999999999E-2</v>
      </c>
      <c r="R540" s="7"/>
    </row>
    <row r="541" spans="1:18" x14ac:dyDescent="0.25">
      <c r="A541">
        <v>201812</v>
      </c>
      <c r="B541" s="11">
        <v>-9.6999999999999989E-2</v>
      </c>
      <c r="C541" s="11">
        <v>-7.1800000000000003E-2</v>
      </c>
      <c r="D541" s="11">
        <v>-0.13189999999999999</v>
      </c>
      <c r="E541" s="11">
        <v>-7.9500000000000001E-2</v>
      </c>
      <c r="F541" s="11">
        <v>-0.11630000000000001</v>
      </c>
      <c r="G541" s="11">
        <v>-8.0100000000000005E-2</v>
      </c>
      <c r="H541" s="11">
        <v>-7.6399999999999996E-2</v>
      </c>
      <c r="I541" s="11">
        <v>-6.8400000000000002E-2</v>
      </c>
      <c r="J541" s="11">
        <v>-0.1479</v>
      </c>
      <c r="K541" s="11">
        <v>-0.1079</v>
      </c>
      <c r="L541" s="11">
        <v>-8.3599999999999994E-2</v>
      </c>
      <c r="M541" s="11">
        <v>-9.0999999999999998E-2</v>
      </c>
      <c r="N541" s="11">
        <v>-0.13369999999999999</v>
      </c>
      <c r="O541" s="11">
        <v>-4.7599999999999996E-2</v>
      </c>
      <c r="P541" s="11">
        <v>-9.5500000000000002E-2</v>
      </c>
      <c r="Q541" s="11">
        <v>-0.11560000000000001</v>
      </c>
      <c r="R541" s="7"/>
    </row>
    <row r="542" spans="1:18" x14ac:dyDescent="0.25">
      <c r="A542">
        <v>201901</v>
      </c>
      <c r="B542" s="11">
        <v>5.7000000000000002E-2</v>
      </c>
      <c r="C542" s="11">
        <v>8.8000000000000009E-2</v>
      </c>
      <c r="D542" s="11">
        <v>0.10300000000000001</v>
      </c>
      <c r="E542" s="11">
        <v>0.1232</v>
      </c>
      <c r="F542" s="11">
        <v>0.12369999999999999</v>
      </c>
      <c r="G542" s="11">
        <v>5.6500000000000002E-2</v>
      </c>
      <c r="H542" s="11">
        <v>4.2900000000000001E-2</v>
      </c>
      <c r="I542" s="11">
        <v>8.8100000000000012E-2</v>
      </c>
      <c r="J542" s="11">
        <v>0.1709</v>
      </c>
      <c r="K542" s="11">
        <v>0.12539999999999998</v>
      </c>
      <c r="L542" s="11">
        <v>8.8200000000000001E-2</v>
      </c>
      <c r="M542" s="11">
        <v>7.51E-2</v>
      </c>
      <c r="N542" s="11">
        <v>0.11990000000000001</v>
      </c>
      <c r="O542" s="11">
        <v>5.4199999999999998E-2</v>
      </c>
      <c r="P542" s="11">
        <v>8.9200000000000002E-2</v>
      </c>
      <c r="Q542" s="11">
        <v>9.8599999999999993E-2</v>
      </c>
      <c r="R542" s="7"/>
    </row>
    <row r="543" spans="1:18" x14ac:dyDescent="0.25">
      <c r="A543">
        <v>201902</v>
      </c>
      <c r="B543" s="11">
        <v>-1.5300000000000001E-2</v>
      </c>
      <c r="C543" s="11">
        <v>5.8099999999999999E-2</v>
      </c>
      <c r="D543" s="11">
        <v>2.5399999999999999E-2</v>
      </c>
      <c r="E543" s="11">
        <v>5.6100000000000004E-2</v>
      </c>
      <c r="F543" s="11">
        <v>6.9900000000000004E-2</v>
      </c>
      <c r="G543" s="11">
        <v>3.78E-2</v>
      </c>
      <c r="H543" s="11">
        <v>4.7800000000000002E-2</v>
      </c>
      <c r="I543" s="11">
        <v>3.4500000000000003E-2</v>
      </c>
      <c r="J543" s="11">
        <v>2.2700000000000001E-2</v>
      </c>
      <c r="K543" s="11">
        <v>6.3299999999999995E-2</v>
      </c>
      <c r="L543" s="11">
        <v>7.4099999999999999E-2</v>
      </c>
      <c r="M543" s="11">
        <v>4.5999999999999999E-2</v>
      </c>
      <c r="N543" s="11">
        <v>6.6299999999999998E-2</v>
      </c>
      <c r="O543" s="11">
        <v>3.56E-2</v>
      </c>
      <c r="P543" s="11">
        <v>-2.8000000000000004E-3</v>
      </c>
      <c r="Q543" s="11">
        <v>2.75E-2</v>
      </c>
      <c r="R543" s="7"/>
    </row>
    <row r="544" spans="1:18" x14ac:dyDescent="0.25">
      <c r="A544">
        <v>201903</v>
      </c>
      <c r="B544" s="11">
        <v>3.7599999999999995E-2</v>
      </c>
      <c r="C544" s="11">
        <v>4.6100000000000002E-2</v>
      </c>
      <c r="D544" s="11">
        <v>2.1000000000000001E-2</v>
      </c>
      <c r="E544" s="11">
        <v>-6.6E-3</v>
      </c>
      <c r="F544" s="11">
        <v>-6.5000000000000006E-3</v>
      </c>
      <c r="G544" s="11">
        <v>-1.8000000000000002E-2</v>
      </c>
      <c r="H544" s="11">
        <v>2.3599999999999999E-2</v>
      </c>
      <c r="I544" s="11">
        <v>2.4500000000000001E-2</v>
      </c>
      <c r="J544" s="11">
        <v>-4.6600000000000003E-2</v>
      </c>
      <c r="K544" s="11">
        <v>-1.1999999999999999E-3</v>
      </c>
      <c r="L544" s="11">
        <v>0.02</v>
      </c>
      <c r="M544" s="11">
        <v>-2.7000000000000003E-2</v>
      </c>
      <c r="N544" s="11">
        <v>-3.1600000000000003E-2</v>
      </c>
      <c r="O544" s="11">
        <v>3.3300000000000003E-2</v>
      </c>
      <c r="P544" s="11">
        <v>3.8800000000000001E-2</v>
      </c>
      <c r="Q544" s="11">
        <v>-2.5000000000000001E-2</v>
      </c>
      <c r="R544" s="7"/>
    </row>
    <row r="545" spans="1:18" x14ac:dyDescent="0.25">
      <c r="A545">
        <v>201904</v>
      </c>
      <c r="B545" s="11">
        <v>4.4800000000000006E-2</v>
      </c>
      <c r="C545" s="11">
        <v>-9.8999999999999991E-3</v>
      </c>
      <c r="D545" s="11">
        <v>8.0000000000000004E-4</v>
      </c>
      <c r="E545" s="11">
        <v>5.0900000000000001E-2</v>
      </c>
      <c r="F545" s="11">
        <v>3.9800000000000002E-2</v>
      </c>
      <c r="G545" s="11">
        <v>5.5399999999999998E-2</v>
      </c>
      <c r="H545" s="11">
        <v>-1.83E-2</v>
      </c>
      <c r="I545" s="11">
        <v>6.3799999999999996E-2</v>
      </c>
      <c r="J545" s="11">
        <v>-2.64E-2</v>
      </c>
      <c r="K545" s="11">
        <v>4.9299999999999997E-2</v>
      </c>
      <c r="L545" s="11">
        <v>5.2300000000000006E-2</v>
      </c>
      <c r="M545" s="11">
        <v>2.64E-2</v>
      </c>
      <c r="N545" s="11">
        <v>4.87E-2</v>
      </c>
      <c r="O545" s="11">
        <v>0.01</v>
      </c>
      <c r="P545" s="11">
        <v>4.6600000000000003E-2</v>
      </c>
      <c r="Q545" s="11">
        <v>7.1300000000000002E-2</v>
      </c>
      <c r="R545" s="7"/>
    </row>
    <row r="546" spans="1:18" x14ac:dyDescent="0.25">
      <c r="A546">
        <v>201905</v>
      </c>
      <c r="B546" s="11">
        <v>-3.4500000000000003E-2</v>
      </c>
      <c r="C546" s="11">
        <v>-8.77E-2</v>
      </c>
      <c r="D546" s="11">
        <v>-0.11840000000000001</v>
      </c>
      <c r="E546" s="11">
        <v>-0.105</v>
      </c>
      <c r="F546" s="11">
        <v>-7.8799999999999995E-2</v>
      </c>
      <c r="G546" s="11">
        <v>-0.13619999999999999</v>
      </c>
      <c r="H546" s="11">
        <v>-3.5000000000000003E-2</v>
      </c>
      <c r="I546" s="11">
        <v>-8.5299999999999987E-2</v>
      </c>
      <c r="J546" s="11">
        <v>-0.15460000000000002</v>
      </c>
      <c r="K546" s="11">
        <v>-6.54E-2</v>
      </c>
      <c r="L546" s="11">
        <v>-0.11840000000000001</v>
      </c>
      <c r="M546" s="11">
        <v>-0.1033</v>
      </c>
      <c r="N546" s="11">
        <v>-8.3199999999999996E-2</v>
      </c>
      <c r="O546" s="11">
        <v>-1.55E-2</v>
      </c>
      <c r="P546" s="11">
        <v>-5.7099999999999998E-2</v>
      </c>
      <c r="Q546" s="11">
        <v>-5.57E-2</v>
      </c>
      <c r="R546" s="7"/>
    </row>
    <row r="547" spans="1:18" x14ac:dyDescent="0.25">
      <c r="A547">
        <v>201906</v>
      </c>
      <c r="B547" s="11">
        <v>4.6900000000000004E-2</v>
      </c>
      <c r="C547" s="11">
        <v>0.1399</v>
      </c>
      <c r="D547" s="11">
        <v>8.900000000000001E-2</v>
      </c>
      <c r="E547" s="11">
        <v>9.06E-2</v>
      </c>
      <c r="F547" s="11">
        <v>0.10249999999999999</v>
      </c>
      <c r="G547" s="11">
        <v>2.1400000000000002E-2</v>
      </c>
      <c r="H547" s="11">
        <v>5.2000000000000005E-2</v>
      </c>
      <c r="I547" s="11">
        <v>9.2899999999999996E-2</v>
      </c>
      <c r="J547" s="11">
        <v>0.16039999999999999</v>
      </c>
      <c r="K547" s="11">
        <v>9.9299999999999999E-2</v>
      </c>
      <c r="L547" s="11">
        <v>0.111</v>
      </c>
      <c r="M547" s="11">
        <v>0.1027</v>
      </c>
      <c r="N547" s="11">
        <v>7.1099999999999997E-2</v>
      </c>
      <c r="O547" s="11">
        <v>3.6400000000000002E-2</v>
      </c>
      <c r="P547" s="11">
        <v>6.88E-2</v>
      </c>
      <c r="Q547" s="11">
        <v>6.1900000000000004E-2</v>
      </c>
      <c r="R547" s="7"/>
    </row>
    <row r="548" spans="1:18" x14ac:dyDescent="0.25">
      <c r="A548">
        <v>201907</v>
      </c>
      <c r="B548" s="11">
        <v>1.15E-2</v>
      </c>
      <c r="C548" s="11">
        <v>-3.0099999999999998E-2</v>
      </c>
      <c r="D548" s="11">
        <v>-2.6200000000000001E-2</v>
      </c>
      <c r="E548" s="11">
        <v>1.06E-2</v>
      </c>
      <c r="F548" s="11">
        <v>4.4500000000000005E-2</v>
      </c>
      <c r="G548" s="11">
        <v>-1.1000000000000001E-3</v>
      </c>
      <c r="H548" s="11">
        <v>-1.01E-2</v>
      </c>
      <c r="I548" s="11">
        <v>0.02</v>
      </c>
      <c r="J548" s="11">
        <v>-2.6000000000000002E-2</v>
      </c>
      <c r="K548" s="11">
        <v>1.6799999999999999E-2</v>
      </c>
      <c r="L548" s="11">
        <v>1.3100000000000001E-2</v>
      </c>
      <c r="M548" s="11">
        <v>9.7999999999999997E-3</v>
      </c>
      <c r="N548" s="11">
        <v>3.2000000000000002E-3</v>
      </c>
      <c r="O548" s="11">
        <v>-1.01E-2</v>
      </c>
      <c r="P548" s="11">
        <v>8.0000000000000002E-3</v>
      </c>
      <c r="Q548" s="11">
        <v>3.1300000000000001E-2</v>
      </c>
      <c r="R548" s="7"/>
    </row>
    <row r="549" spans="1:18" x14ac:dyDescent="0.25">
      <c r="A549">
        <v>201908</v>
      </c>
      <c r="B549" s="11">
        <v>2.5000000000000001E-2</v>
      </c>
      <c r="C549" s="11">
        <v>-3.3300000000000003E-2</v>
      </c>
      <c r="D549" s="11">
        <v>-8.8300000000000003E-2</v>
      </c>
      <c r="E549" s="11">
        <v>-5.2000000000000005E-2</v>
      </c>
      <c r="F549" s="11">
        <v>-1.3500000000000002E-2</v>
      </c>
      <c r="G549" s="11">
        <v>-6.4500000000000002E-2</v>
      </c>
      <c r="H549" s="11">
        <v>-5.1999999999999998E-3</v>
      </c>
      <c r="I549" s="11">
        <v>4.3799999999999999E-2</v>
      </c>
      <c r="J549" s="11">
        <v>-0.12029999999999999</v>
      </c>
      <c r="K549" s="11">
        <v>-5.3E-3</v>
      </c>
      <c r="L549" s="11">
        <v>-4.2999999999999997E-2</v>
      </c>
      <c r="M549" s="11">
        <v>-6.0400000000000002E-2</v>
      </c>
      <c r="N549" s="11">
        <v>-2.3199999999999998E-2</v>
      </c>
      <c r="O549" s="11">
        <v>3.44E-2</v>
      </c>
      <c r="P549" s="11">
        <v>-4.6999999999999993E-3</v>
      </c>
      <c r="Q549" s="11">
        <v>-4.8300000000000003E-2</v>
      </c>
      <c r="R549" s="7"/>
    </row>
    <row r="550" spans="1:18" x14ac:dyDescent="0.25">
      <c r="A550">
        <v>201909</v>
      </c>
      <c r="B550" s="11">
        <v>1.18E-2</v>
      </c>
      <c r="C550" s="11">
        <v>2.4799999999999999E-2</v>
      </c>
      <c r="D550" s="11">
        <v>3.8599999999999995E-2</v>
      </c>
      <c r="E550" s="11">
        <v>8.8900000000000007E-2</v>
      </c>
      <c r="F550" s="11">
        <v>-1.8E-3</v>
      </c>
      <c r="G550" s="11">
        <v>5.0700000000000002E-2</v>
      </c>
      <c r="H550" s="11">
        <v>3.8E-3</v>
      </c>
      <c r="I550" s="11">
        <v>3.4200000000000001E-2</v>
      </c>
      <c r="J550" s="11">
        <v>7.0900000000000005E-2</v>
      </c>
      <c r="K550" s="11">
        <v>3.7000000000000002E-3</v>
      </c>
      <c r="L550" s="11">
        <v>3.8800000000000001E-2</v>
      </c>
      <c r="M550" s="11">
        <v>5.62E-2</v>
      </c>
      <c r="N550" s="11">
        <v>1.3899999999999999E-2</v>
      </c>
      <c r="O550" s="11">
        <v>3.9300000000000002E-2</v>
      </c>
      <c r="P550" s="11">
        <v>-1E-4</v>
      </c>
      <c r="Q550" s="11">
        <v>2.6800000000000001E-2</v>
      </c>
      <c r="R550" s="7"/>
    </row>
    <row r="551" spans="1:18" x14ac:dyDescent="0.25">
      <c r="A551">
        <v>201910</v>
      </c>
      <c r="B551" s="11">
        <v>-1.43E-2</v>
      </c>
      <c r="C551" s="11">
        <v>1.3000000000000001E-2</v>
      </c>
      <c r="D551" s="11">
        <v>-2.06E-2</v>
      </c>
      <c r="E551" s="11">
        <v>-1.3899999999999999E-2</v>
      </c>
      <c r="F551" s="11">
        <v>4.1599999999999998E-2</v>
      </c>
      <c r="G551" s="11">
        <v>-2.7900000000000001E-2</v>
      </c>
      <c r="H551" s="11">
        <v>2.9900000000000003E-2</v>
      </c>
      <c r="I551" s="11">
        <v>2.3099999999999999E-2</v>
      </c>
      <c r="J551" s="11">
        <v>3.5400000000000001E-2</v>
      </c>
      <c r="K551" s="11">
        <v>2.0999999999999999E-3</v>
      </c>
      <c r="L551" s="11">
        <v>3.3700000000000001E-2</v>
      </c>
      <c r="M551" s="11">
        <v>6.3399999999999998E-2</v>
      </c>
      <c r="N551" s="11">
        <v>-7.9000000000000008E-3</v>
      </c>
      <c r="O551" s="11">
        <v>-1.3899999999999999E-2</v>
      </c>
      <c r="P551" s="11">
        <v>5.9999999999999995E-4</v>
      </c>
      <c r="Q551" s="11">
        <v>3.3700000000000001E-2</v>
      </c>
      <c r="R551" s="7"/>
    </row>
    <row r="552" spans="1:18" x14ac:dyDescent="0.25">
      <c r="A552">
        <v>201911</v>
      </c>
      <c r="B552" s="11">
        <v>1.29E-2</v>
      </c>
      <c r="C552" s="11">
        <v>3.0099999999999998E-2</v>
      </c>
      <c r="D552" s="11">
        <v>1.18E-2</v>
      </c>
      <c r="E552" s="11">
        <v>4.2099999999999999E-2</v>
      </c>
      <c r="F552" s="11">
        <v>3.3E-3</v>
      </c>
      <c r="G552" s="11">
        <v>4.1700000000000001E-2</v>
      </c>
      <c r="H552" s="11">
        <v>2.6499999999999999E-2</v>
      </c>
      <c r="I552" s="11">
        <v>-3.0999999999999999E-3</v>
      </c>
      <c r="J552" s="11">
        <v>6.08E-2</v>
      </c>
      <c r="K552" s="11">
        <v>4.0500000000000001E-2</v>
      </c>
      <c r="L552" s="11">
        <v>3.5200000000000002E-2</v>
      </c>
      <c r="M552" s="11">
        <v>2.92E-2</v>
      </c>
      <c r="N552" s="11">
        <v>4.2699999999999995E-2</v>
      </c>
      <c r="O552" s="11">
        <v>-2.1400000000000002E-2</v>
      </c>
      <c r="P552" s="11">
        <v>2.6499999999999999E-2</v>
      </c>
      <c r="Q552" s="11">
        <v>5.74E-2</v>
      </c>
      <c r="R552" s="7"/>
    </row>
    <row r="553" spans="1:18" x14ac:dyDescent="0.25">
      <c r="A553">
        <v>201912</v>
      </c>
      <c r="B553" s="11">
        <v>3.2300000000000002E-2</v>
      </c>
      <c r="C553" s="11">
        <v>9.2399999999999996E-2</v>
      </c>
      <c r="D553" s="11">
        <v>6.2400000000000004E-2</v>
      </c>
      <c r="E553" s="11">
        <v>7.0499999999999993E-2</v>
      </c>
      <c r="F553" s="11">
        <v>1.29E-2</v>
      </c>
      <c r="G553" s="11">
        <v>1.41E-2</v>
      </c>
      <c r="H553" s="11">
        <v>4.0899999999999999E-2</v>
      </c>
      <c r="I553" s="11">
        <v>7.000000000000001E-4</v>
      </c>
      <c r="J553" s="11">
        <v>7.8000000000000005E-3</v>
      </c>
      <c r="K553" s="11">
        <v>1.38E-2</v>
      </c>
      <c r="L553" s="11">
        <v>4.7199999999999999E-2</v>
      </c>
      <c r="M553" s="11">
        <v>5.5099999999999996E-2</v>
      </c>
      <c r="N553" s="11">
        <v>-1.9699999999999999E-2</v>
      </c>
      <c r="O553" s="11">
        <v>4.1100000000000005E-2</v>
      </c>
      <c r="P553" s="11">
        <v>1.4499999999999999E-2</v>
      </c>
      <c r="Q553" s="11">
        <v>2.64E-2</v>
      </c>
      <c r="R553" s="7"/>
    </row>
    <row r="554" spans="1:18" x14ac:dyDescent="0.25">
      <c r="A554">
        <v>202001</v>
      </c>
      <c r="B554" s="11">
        <v>1.1000000000000001E-2</v>
      </c>
      <c r="C554" s="11">
        <v>-6.4600000000000005E-2</v>
      </c>
      <c r="D554" s="11">
        <v>-0.1197</v>
      </c>
      <c r="E554" s="11">
        <v>-5.3800000000000001E-2</v>
      </c>
      <c r="F554" s="11">
        <v>-3.49E-2</v>
      </c>
      <c r="G554" s="11">
        <v>-7.8600000000000003E-2</v>
      </c>
      <c r="H554" s="11">
        <v>-3.5999999999999999E-3</v>
      </c>
      <c r="I554" s="11">
        <v>1.47E-2</v>
      </c>
      <c r="J554" s="11">
        <v>-0.15310000000000001</v>
      </c>
      <c r="K554" s="11">
        <v>1.18E-2</v>
      </c>
      <c r="L554" s="11">
        <v>-2.1499999999999998E-2</v>
      </c>
      <c r="M554" s="11">
        <v>4.9400000000000006E-2</v>
      </c>
      <c r="N554" s="11">
        <v>7.7000000000000002E-3</v>
      </c>
      <c r="O554" s="11">
        <v>4.8300000000000003E-2</v>
      </c>
      <c r="P554" s="11">
        <v>1.7299999999999999E-2</v>
      </c>
      <c r="Q554" s="11">
        <v>-2.46E-2</v>
      </c>
      <c r="R554" s="7"/>
    </row>
    <row r="555" spans="1:18" x14ac:dyDescent="0.25">
      <c r="A555">
        <v>202002</v>
      </c>
      <c r="B555" s="11">
        <v>-8.9399999999999993E-2</v>
      </c>
      <c r="C555" s="11">
        <v>-9.4E-2</v>
      </c>
      <c r="D555" s="11">
        <v>-0.15509999999999999</v>
      </c>
      <c r="E555" s="11">
        <v>-9.4700000000000006E-2</v>
      </c>
      <c r="F555" s="11">
        <v>-0.1275</v>
      </c>
      <c r="G555" s="11">
        <v>-0.1017</v>
      </c>
      <c r="H555" s="11">
        <v>-7.5999999999999998E-2</v>
      </c>
      <c r="I555" s="11">
        <v>-7.0599999999999996E-2</v>
      </c>
      <c r="J555" s="11">
        <v>-0.1051</v>
      </c>
      <c r="K555" s="11">
        <v>-5.7599999999999998E-2</v>
      </c>
      <c r="L555" s="11">
        <v>-7.2800000000000004E-2</v>
      </c>
      <c r="M555" s="11">
        <v>-6.54E-2</v>
      </c>
      <c r="N555" s="11">
        <v>-0.11470000000000001</v>
      </c>
      <c r="O555" s="11">
        <v>-9.849999999999999E-2</v>
      </c>
      <c r="P555" s="11">
        <v>-6.59E-2</v>
      </c>
      <c r="Q555" s="11">
        <v>-0.10679999999999999</v>
      </c>
      <c r="R555" s="7"/>
    </row>
    <row r="556" spans="1:18" x14ac:dyDescent="0.25">
      <c r="A556">
        <v>202003</v>
      </c>
      <c r="B556" s="11">
        <v>-0.10279999999999999</v>
      </c>
      <c r="C556" s="11">
        <v>-0.1368</v>
      </c>
      <c r="D556" s="11">
        <v>-0.34659999999999996</v>
      </c>
      <c r="E556" s="11">
        <v>-0.20190000000000002</v>
      </c>
      <c r="F556" s="11">
        <v>-0.16750000000000001</v>
      </c>
      <c r="G556" s="11">
        <v>-0.18640000000000001</v>
      </c>
      <c r="H556" s="11">
        <v>-2.3700000000000002E-2</v>
      </c>
      <c r="I556" s="11">
        <v>-0.2029</v>
      </c>
      <c r="J556" s="11">
        <v>-0.22210000000000002</v>
      </c>
      <c r="K556" s="11">
        <v>-0.17989999999999998</v>
      </c>
      <c r="L556" s="11">
        <v>-0.11449999999999999</v>
      </c>
      <c r="M556" s="11">
        <v>-0.2271</v>
      </c>
      <c r="N556" s="11">
        <v>-0.22989999999999999</v>
      </c>
      <c r="O556" s="11">
        <v>-0.12939999999999999</v>
      </c>
      <c r="P556" s="11">
        <v>-4.2500000000000003E-2</v>
      </c>
      <c r="Q556" s="11">
        <v>-0.20180000000000001</v>
      </c>
      <c r="R556" s="7"/>
    </row>
    <row r="557" spans="1:18" x14ac:dyDescent="0.25">
      <c r="A557">
        <v>202004</v>
      </c>
      <c r="B557" s="11">
        <v>8.7899999999999992E-2</v>
      </c>
      <c r="C557" s="11">
        <v>0.188</v>
      </c>
      <c r="D557" s="11">
        <v>0.32840000000000003</v>
      </c>
      <c r="E557" s="11">
        <v>0.1119</v>
      </c>
      <c r="F557" s="11">
        <v>0.191</v>
      </c>
      <c r="G557" s="11">
        <v>0.1784</v>
      </c>
      <c r="H557" s="11">
        <v>0.1032</v>
      </c>
      <c r="I557" s="11">
        <v>0.18010000000000001</v>
      </c>
      <c r="J557" s="11">
        <v>0.11630000000000001</v>
      </c>
      <c r="K557" s="11">
        <v>9.2600000000000002E-2</v>
      </c>
      <c r="L557" s="11">
        <v>0.13089999999999999</v>
      </c>
      <c r="M557" s="11">
        <v>0.26729999999999998</v>
      </c>
      <c r="N557" s="11">
        <v>9.2100000000000015E-2</v>
      </c>
      <c r="O557" s="11">
        <v>5.0799999999999998E-2</v>
      </c>
      <c r="P557" s="11">
        <v>0.18440000000000001</v>
      </c>
      <c r="Q557" s="11">
        <v>0.1192</v>
      </c>
      <c r="R557" s="7"/>
    </row>
    <row r="558" spans="1:18" x14ac:dyDescent="0.25">
      <c r="A558">
        <v>202005</v>
      </c>
      <c r="B558" s="11">
        <v>2.8300000000000002E-2</v>
      </c>
      <c r="C558" s="11">
        <v>2.8999999999999998E-2</v>
      </c>
      <c r="D558" s="11">
        <v>4.4000000000000003E-3</v>
      </c>
      <c r="E558" s="11">
        <v>0.11349999999999999</v>
      </c>
      <c r="F558" s="11">
        <v>5.4400000000000004E-2</v>
      </c>
      <c r="G558" s="11">
        <v>8.48E-2</v>
      </c>
      <c r="H558" s="11">
        <v>2.1400000000000002E-2</v>
      </c>
      <c r="I558" s="11">
        <v>0.1467</v>
      </c>
      <c r="J558" s="11">
        <v>5.8200000000000002E-2</v>
      </c>
      <c r="K558" s="11">
        <v>7.6200000000000004E-2</v>
      </c>
      <c r="L558" s="11">
        <v>7.7800000000000008E-2</v>
      </c>
      <c r="M558" s="11">
        <v>9.1199999999999989E-2</v>
      </c>
      <c r="N558" s="11">
        <v>6.5500000000000003E-2</v>
      </c>
      <c r="O558" s="11">
        <v>4.5999999999999999E-2</v>
      </c>
      <c r="P558" s="11">
        <v>2.2400000000000003E-2</v>
      </c>
      <c r="Q558" s="11">
        <v>3.6499999999999998E-2</v>
      </c>
      <c r="R558" s="7"/>
    </row>
    <row r="559" spans="1:18" x14ac:dyDescent="0.25">
      <c r="A559">
        <v>202006</v>
      </c>
      <c r="B559" s="11">
        <v>-8.6999999999999994E-3</v>
      </c>
      <c r="C559" s="11">
        <v>8.1300000000000011E-2</v>
      </c>
      <c r="D559" s="11">
        <v>-4.1999999999999997E-3</v>
      </c>
      <c r="E559" s="11">
        <v>3.1E-2</v>
      </c>
      <c r="F559" s="11">
        <v>6.7799999999999999E-2</v>
      </c>
      <c r="G559" s="11">
        <v>1.34E-2</v>
      </c>
      <c r="H559" s="11">
        <v>-2.1499999999999998E-2</v>
      </c>
      <c r="I559" s="11">
        <v>2.3900000000000001E-2</v>
      </c>
      <c r="J559" s="11">
        <v>4.6399999999999997E-2</v>
      </c>
      <c r="K559" s="11">
        <v>3.6299999999999999E-2</v>
      </c>
      <c r="L559" s="11">
        <v>2.9500000000000002E-2</v>
      </c>
      <c r="M559" s="11">
        <v>0.11470000000000001</v>
      </c>
      <c r="N559" s="11">
        <v>1.95E-2</v>
      </c>
      <c r="O559" s="11">
        <v>-0.05</v>
      </c>
      <c r="P559" s="11">
        <v>5.2400000000000002E-2</v>
      </c>
      <c r="Q559" s="11">
        <v>-3.4000000000000002E-3</v>
      </c>
      <c r="R559" s="7"/>
    </row>
    <row r="560" spans="1:18" x14ac:dyDescent="0.25">
      <c r="A560">
        <v>202007</v>
      </c>
      <c r="B560" s="11">
        <v>5.7300000000000004E-2</v>
      </c>
      <c r="C560" s="11">
        <v>9.1899999999999996E-2</v>
      </c>
      <c r="D560" s="11">
        <v>-4.9599999999999998E-2</v>
      </c>
      <c r="E560" s="11">
        <v>-1.5E-3</v>
      </c>
      <c r="F560" s="11">
        <v>0.12480000000000001</v>
      </c>
      <c r="G560" s="11">
        <v>6.8199999999999997E-2</v>
      </c>
      <c r="H560" s="11">
        <v>4.53E-2</v>
      </c>
      <c r="I560" s="11">
        <v>9.1999999999999998E-2</v>
      </c>
      <c r="J560" s="11">
        <v>2.2400000000000003E-2</v>
      </c>
      <c r="K560" s="11">
        <v>2.9600000000000001E-2</v>
      </c>
      <c r="L560" s="11">
        <v>6.2899999999999998E-2</v>
      </c>
      <c r="M560" s="11">
        <v>0.18260000000000001</v>
      </c>
      <c r="N560" s="11">
        <v>1.95E-2</v>
      </c>
      <c r="O560" s="11">
        <v>6.3500000000000001E-2</v>
      </c>
      <c r="P560" s="11">
        <v>9.98E-2</v>
      </c>
      <c r="Q560" s="11">
        <v>1.9699999999999999E-2</v>
      </c>
      <c r="R560" s="7"/>
    </row>
    <row r="561" spans="1:18" x14ac:dyDescent="0.25">
      <c r="A561">
        <v>202008</v>
      </c>
      <c r="B561" s="11">
        <v>4.0899999999999999E-2</v>
      </c>
      <c r="C561" s="11">
        <v>5.0499999999999996E-2</v>
      </c>
      <c r="D561" s="11">
        <v>-1.15E-2</v>
      </c>
      <c r="E561" s="11">
        <v>0.12210000000000001</v>
      </c>
      <c r="F561" s="11">
        <v>5.96E-2</v>
      </c>
      <c r="G561" s="11">
        <v>4.7E-2</v>
      </c>
      <c r="H561" s="11">
        <v>3.6200000000000003E-2</v>
      </c>
      <c r="I561" s="11">
        <v>7.690000000000001E-2</v>
      </c>
      <c r="J561" s="11">
        <v>8.2599999999999993E-2</v>
      </c>
      <c r="K561" s="11">
        <v>8.7899999999999992E-2</v>
      </c>
      <c r="L561" s="11">
        <v>5.57E-2</v>
      </c>
      <c r="M561" s="11">
        <v>0.39319999999999999</v>
      </c>
      <c r="N561" s="11">
        <v>0.1033</v>
      </c>
      <c r="O561" s="11">
        <v>-2.2400000000000003E-2</v>
      </c>
      <c r="P561" s="11">
        <v>8.5299999999999987E-2</v>
      </c>
      <c r="Q561" s="11">
        <v>4.9000000000000002E-2</v>
      </c>
      <c r="R561" s="7"/>
    </row>
    <row r="562" spans="1:18" x14ac:dyDescent="0.25">
      <c r="A562">
        <v>202009</v>
      </c>
      <c r="B562" s="11">
        <v>-1.8000000000000002E-2</v>
      </c>
      <c r="C562" s="11">
        <v>-1.09E-2</v>
      </c>
      <c r="D562" s="11">
        <v>-0.15380000000000002</v>
      </c>
      <c r="E562" s="11">
        <v>5.7200000000000001E-2</v>
      </c>
      <c r="F562" s="11">
        <v>4.4600000000000001E-2</v>
      </c>
      <c r="G562" s="11">
        <v>2.8999999999999998E-3</v>
      </c>
      <c r="H562" s="11">
        <v>-2.5600000000000001E-2</v>
      </c>
      <c r="I562" s="11">
        <v>0</v>
      </c>
      <c r="J562" s="11">
        <v>-4.9100000000000005E-2</v>
      </c>
      <c r="K562" s="11">
        <v>-1.7000000000000001E-3</v>
      </c>
      <c r="L562" s="11">
        <v>-7.4000000000000003E-3</v>
      </c>
      <c r="M562" s="11">
        <v>-9.2399999999999996E-2</v>
      </c>
      <c r="N562" s="11">
        <v>-8.6E-3</v>
      </c>
      <c r="O562" s="11">
        <v>-3.2000000000000002E-3</v>
      </c>
      <c r="P562" s="11">
        <v>-4.41E-2</v>
      </c>
      <c r="Q562" s="11">
        <v>-4.0899999999999999E-2</v>
      </c>
      <c r="R562" s="7"/>
    </row>
    <row r="563" spans="1:18" x14ac:dyDescent="0.25">
      <c r="A563">
        <v>202010</v>
      </c>
      <c r="B563" s="11">
        <v>-3.27E-2</v>
      </c>
      <c r="C563" s="11">
        <v>6.8099999999999994E-2</v>
      </c>
      <c r="D563" s="11">
        <v>-4.5899999999999996E-2</v>
      </c>
      <c r="E563" s="11">
        <v>-1.54E-2</v>
      </c>
      <c r="F563" s="11">
        <v>4.1599999999999998E-2</v>
      </c>
      <c r="G563" s="11">
        <v>-5.3E-3</v>
      </c>
      <c r="H563" s="11">
        <v>-5.2300000000000006E-2</v>
      </c>
      <c r="I563" s="11">
        <v>-3.5699999999999996E-2</v>
      </c>
      <c r="J563" s="11">
        <v>7.3099999999999998E-2</v>
      </c>
      <c r="K563" s="11">
        <v>5.7699999999999994E-2</v>
      </c>
      <c r="L563" s="11">
        <v>-5.6000000000000008E-3</v>
      </c>
      <c r="M563" s="11">
        <v>-3.8300000000000001E-2</v>
      </c>
      <c r="N563" s="11">
        <v>-4.5999999999999999E-2</v>
      </c>
      <c r="O563" s="11">
        <v>4.4699999999999997E-2</v>
      </c>
      <c r="P563" s="11">
        <v>-2.7000000000000003E-2</v>
      </c>
      <c r="Q563" s="11">
        <v>-8.0000000000000002E-3</v>
      </c>
      <c r="R563" s="7"/>
    </row>
    <row r="564" spans="1:18" x14ac:dyDescent="0.25">
      <c r="A564">
        <v>202011</v>
      </c>
      <c r="B564" s="11">
        <v>9.8599999999999993E-2</v>
      </c>
      <c r="C564" s="11">
        <v>7.8899999999999998E-2</v>
      </c>
      <c r="D564" s="11">
        <v>0.28939999999999999</v>
      </c>
      <c r="E564" s="11">
        <v>0.14779999999999999</v>
      </c>
      <c r="F564" s="11">
        <v>0.1396</v>
      </c>
      <c r="G564" s="11">
        <v>0.13100000000000001</v>
      </c>
      <c r="H564" s="11">
        <v>7.22E-2</v>
      </c>
      <c r="I564" s="11">
        <v>6.4600000000000005E-2</v>
      </c>
      <c r="J564" s="11">
        <v>0.1913</v>
      </c>
      <c r="K564" s="11">
        <v>0.16010000000000002</v>
      </c>
      <c r="L564" s="11">
        <v>0.14169999999999999</v>
      </c>
      <c r="M564" s="11">
        <v>0.30879999999999996</v>
      </c>
      <c r="N564" s="11">
        <v>0.19949999999999998</v>
      </c>
      <c r="O564" s="11">
        <v>2.6800000000000001E-2</v>
      </c>
      <c r="P564" s="11">
        <v>8.3100000000000007E-2</v>
      </c>
      <c r="Q564" s="11">
        <v>0.16320000000000001</v>
      </c>
      <c r="R564" s="7"/>
    </row>
    <row r="565" spans="1:18" x14ac:dyDescent="0.25">
      <c r="A565">
        <v>202012</v>
      </c>
      <c r="B565" s="11">
        <v>3.5900000000000001E-2</v>
      </c>
      <c r="C565" s="11">
        <v>8.5800000000000001E-2</v>
      </c>
      <c r="D565" s="11">
        <v>6.2199999999999998E-2</v>
      </c>
      <c r="E565" s="11">
        <v>4.6699999999999998E-2</v>
      </c>
      <c r="F565" s="11">
        <v>0.1036</v>
      </c>
      <c r="G565" s="11">
        <v>4.8499999999999995E-2</v>
      </c>
      <c r="H565" s="11">
        <v>3.6499999999999998E-2</v>
      </c>
      <c r="I565" s="11">
        <v>2.9999999999999997E-4</v>
      </c>
      <c r="J565" s="11">
        <v>6.4500000000000002E-2</v>
      </c>
      <c r="K565" s="11">
        <v>2.7099999999999999E-2</v>
      </c>
      <c r="L565" s="11">
        <v>4.0800000000000003E-2</v>
      </c>
      <c r="M565" s="11">
        <v>0.15390000000000001</v>
      </c>
      <c r="N565" s="11">
        <v>1.1200000000000002E-2</v>
      </c>
      <c r="O565" s="11">
        <v>6.3E-3</v>
      </c>
      <c r="P565" s="11">
        <v>1.4499999999999999E-2</v>
      </c>
      <c r="Q565" s="11">
        <v>6.9199999999999998E-2</v>
      </c>
      <c r="R565" s="7"/>
    </row>
    <row r="566" spans="1:18" x14ac:dyDescent="0.25">
      <c r="A566">
        <v>202101</v>
      </c>
      <c r="B566" s="11">
        <v>-4.7500000000000001E-2</v>
      </c>
      <c r="C566" s="11">
        <v>1.04E-2</v>
      </c>
      <c r="D566" s="11">
        <v>4.7400000000000005E-2</v>
      </c>
      <c r="E566" s="11">
        <v>-4.5899999999999996E-2</v>
      </c>
      <c r="F566" s="11">
        <v>3.2400000000000005E-2</v>
      </c>
      <c r="G566" s="11">
        <v>1.1699999999999999E-2</v>
      </c>
      <c r="H566" s="11">
        <v>-3.7000000000000002E-3</v>
      </c>
      <c r="I566" s="11">
        <v>2.1099999999999997E-2</v>
      </c>
      <c r="J566" s="11">
        <v>-4.7899999999999998E-2</v>
      </c>
      <c r="K566" s="11">
        <v>-1.0200000000000001E-2</v>
      </c>
      <c r="L566" s="11">
        <v>2.52E-2</v>
      </c>
      <c r="M566" s="11">
        <v>9.8400000000000001E-2</v>
      </c>
      <c r="N566" s="11">
        <v>-5.2600000000000001E-2</v>
      </c>
      <c r="O566" s="11">
        <v>-4.4000000000000003E-3</v>
      </c>
      <c r="P566" s="11">
        <v>-5.0000000000000001E-4</v>
      </c>
      <c r="Q566" s="11">
        <v>-2.81E-2</v>
      </c>
      <c r="R566" s="7"/>
    </row>
    <row r="567" spans="1:18" x14ac:dyDescent="0.25">
      <c r="A567">
        <v>202102</v>
      </c>
      <c r="B567" s="11">
        <v>2.7000000000000001E-3</v>
      </c>
      <c r="C567" s="11">
        <v>9.0700000000000003E-2</v>
      </c>
      <c r="D567" s="11">
        <v>0.24170000000000003</v>
      </c>
      <c r="E567" s="11">
        <v>4.7300000000000002E-2</v>
      </c>
      <c r="F567" s="11">
        <v>1.8799999999999997E-2</v>
      </c>
      <c r="G567" s="11">
        <v>3.3799999999999997E-2</v>
      </c>
      <c r="H567" s="11">
        <v>-1.5800000000000002E-2</v>
      </c>
      <c r="I567" s="11">
        <v>-2.3E-3</v>
      </c>
      <c r="J567" s="11">
        <v>0.17420000000000002</v>
      </c>
      <c r="K567" s="11">
        <v>4.6799999999999994E-2</v>
      </c>
      <c r="L567" s="11">
        <v>4.2699999999999995E-2</v>
      </c>
      <c r="M567" s="11">
        <v>-8.7499999999999994E-2</v>
      </c>
      <c r="N567" s="11">
        <v>8.4499999999999992E-2</v>
      </c>
      <c r="O567" s="11">
        <v>-4.5700000000000005E-2</v>
      </c>
      <c r="P567" s="11">
        <v>-2.4500000000000001E-2</v>
      </c>
      <c r="Q567" s="11">
        <v>0.1075</v>
      </c>
      <c r="R567" s="7"/>
    </row>
    <row r="568" spans="1:18" x14ac:dyDescent="0.25">
      <c r="A568">
        <v>202103</v>
      </c>
      <c r="B568" s="11">
        <v>7.4299999999999991E-2</v>
      </c>
      <c r="C568" s="11">
        <v>2.1600000000000001E-2</v>
      </c>
      <c r="D568" s="11">
        <v>2.3799999999999998E-2</v>
      </c>
      <c r="E568" s="11">
        <v>7.8000000000000005E-3</v>
      </c>
      <c r="F568" s="11">
        <v>-1.3600000000000001E-2</v>
      </c>
      <c r="G568" s="11">
        <v>7.3399999999999993E-2</v>
      </c>
      <c r="H568" s="11">
        <v>4.7800000000000002E-2</v>
      </c>
      <c r="I568" s="11">
        <v>0.1472</v>
      </c>
      <c r="J568" s="11">
        <v>0.22289999999999999</v>
      </c>
      <c r="K568" s="11">
        <v>2.76E-2</v>
      </c>
      <c r="L568" s="11">
        <v>3.3599999999999998E-2</v>
      </c>
      <c r="M568" s="11">
        <v>2.06E-2</v>
      </c>
      <c r="N568" s="11">
        <v>9.1999999999999998E-2</v>
      </c>
      <c r="O568" s="11">
        <v>0.10369999999999999</v>
      </c>
      <c r="P568" s="11">
        <v>3.44E-2</v>
      </c>
      <c r="Q568" s="11">
        <v>5.8700000000000002E-2</v>
      </c>
      <c r="R568" s="7"/>
    </row>
    <row r="569" spans="1:18" x14ac:dyDescent="0.25">
      <c r="A569">
        <v>202104</v>
      </c>
      <c r="B569" s="11">
        <v>3.2799999999999996E-2</v>
      </c>
      <c r="C569" s="11">
        <v>5.21E-2</v>
      </c>
      <c r="D569" s="11">
        <v>4.7999999999999996E-3</v>
      </c>
      <c r="E569" s="11">
        <v>0.05</v>
      </c>
      <c r="F569" s="11">
        <v>3.9100000000000003E-2</v>
      </c>
      <c r="G569" s="11">
        <v>2.4399999999999998E-2</v>
      </c>
      <c r="H569" s="11">
        <v>8.1000000000000013E-3</v>
      </c>
      <c r="I569" s="11">
        <v>6.8900000000000003E-2</v>
      </c>
      <c r="J569" s="11">
        <v>2.8500000000000001E-2</v>
      </c>
      <c r="K569" s="11">
        <v>4.82E-2</v>
      </c>
      <c r="L569" s="11">
        <v>1.9299999999999998E-2</v>
      </c>
      <c r="M569" s="11">
        <v>5.04E-2</v>
      </c>
      <c r="N569" s="11">
        <v>3.1099999999999999E-2</v>
      </c>
      <c r="O569" s="11">
        <v>3.9699999999999999E-2</v>
      </c>
      <c r="P569" s="11">
        <v>7.5899999999999995E-2</v>
      </c>
      <c r="Q569" s="11">
        <v>6.2100000000000002E-2</v>
      </c>
      <c r="R569" s="7"/>
    </row>
    <row r="570" spans="1:18" x14ac:dyDescent="0.25">
      <c r="A570">
        <v>202105</v>
      </c>
      <c r="B570" s="11">
        <v>2.1499999999999998E-2</v>
      </c>
      <c r="C570" s="11">
        <v>0.1007</v>
      </c>
      <c r="D570" s="11">
        <v>6.2100000000000002E-2</v>
      </c>
      <c r="E570" s="11">
        <v>-5.3E-3</v>
      </c>
      <c r="F570" s="11">
        <v>3.9300000000000002E-2</v>
      </c>
      <c r="G570" s="11">
        <v>5.0199999999999995E-2</v>
      </c>
      <c r="H570" s="11">
        <v>2.12E-2</v>
      </c>
      <c r="I570" s="11">
        <v>-4.4000000000000003E-3</v>
      </c>
      <c r="J570" s="11">
        <v>0.14449999999999999</v>
      </c>
      <c r="K570" s="11">
        <v>-3.4799999999999998E-2</v>
      </c>
      <c r="L570" s="11">
        <v>0.02</v>
      </c>
      <c r="M570" s="11">
        <v>-5.5899999999999998E-2</v>
      </c>
      <c r="N570" s="11">
        <v>2.63E-2</v>
      </c>
      <c r="O570" s="11">
        <v>-1.1599999999999999E-2</v>
      </c>
      <c r="P570" s="11">
        <v>-2.5600000000000001E-2</v>
      </c>
      <c r="Q570" s="11">
        <v>3.1899999999999998E-2</v>
      </c>
      <c r="R570" s="7"/>
    </row>
    <row r="571" spans="1:18" x14ac:dyDescent="0.25">
      <c r="A571">
        <v>202106</v>
      </c>
      <c r="B571" s="11">
        <v>-2.1700000000000001E-2</v>
      </c>
      <c r="C571" s="11">
        <v>-9.11E-2</v>
      </c>
      <c r="D571" s="11">
        <v>5.7800000000000004E-2</v>
      </c>
      <c r="E571" s="11">
        <v>7.6799999999999993E-2</v>
      </c>
      <c r="F571" s="11">
        <v>5.8799999999999998E-2</v>
      </c>
      <c r="G571" s="11">
        <v>-5.2900000000000003E-2</v>
      </c>
      <c r="H571" s="11">
        <v>2.0899999999999998E-2</v>
      </c>
      <c r="I571" s="11">
        <v>-1.9599999999999999E-2</v>
      </c>
      <c r="J571" s="11">
        <v>-6.1200000000000004E-2</v>
      </c>
      <c r="K571" s="11">
        <v>2.3E-2</v>
      </c>
      <c r="L571" s="11">
        <v>4.4800000000000006E-2</v>
      </c>
      <c r="M571" s="11">
        <v>5.2900000000000003E-2</v>
      </c>
      <c r="N571" s="11">
        <v>-3.6799999999999999E-2</v>
      </c>
      <c r="O571" s="11">
        <v>-1.41E-2</v>
      </c>
      <c r="P571" s="11">
        <v>3.8300000000000001E-2</v>
      </c>
      <c r="Q571" s="11">
        <v>-2.2599999999999999E-2</v>
      </c>
      <c r="R571" s="7"/>
    </row>
    <row r="572" spans="1:18" x14ac:dyDescent="0.25">
      <c r="A572">
        <v>202107</v>
      </c>
      <c r="B572" s="11">
        <v>-2.0000000000000001E-4</v>
      </c>
      <c r="C572" s="11">
        <v>1.38E-2</v>
      </c>
      <c r="D572" s="11">
        <v>-8.9700000000000002E-2</v>
      </c>
      <c r="E572" s="11">
        <v>4.4699999999999997E-2</v>
      </c>
      <c r="F572" s="11">
        <v>-8.8000000000000005E-3</v>
      </c>
      <c r="G572" s="11">
        <v>-5.7999999999999996E-3</v>
      </c>
      <c r="H572" s="11">
        <v>3.8100000000000002E-2</v>
      </c>
      <c r="I572" s="11">
        <v>1.9199999999999998E-2</v>
      </c>
      <c r="J572" s="11">
        <v>7.2000000000000008E-2</v>
      </c>
      <c r="K572" s="11">
        <v>4.3E-3</v>
      </c>
      <c r="L572" s="11">
        <v>1.5300000000000001E-2</v>
      </c>
      <c r="M572" s="11">
        <v>3.4000000000000002E-3</v>
      </c>
      <c r="N572" s="11">
        <v>-3.3099999999999997E-2</v>
      </c>
      <c r="O572" s="11">
        <v>2.9700000000000001E-2</v>
      </c>
      <c r="P572" s="11">
        <v>-6.0000000000000001E-3</v>
      </c>
      <c r="Q572" s="11">
        <v>2.0999999999999999E-3</v>
      </c>
      <c r="R572" s="7"/>
    </row>
    <row r="573" spans="1:18" x14ac:dyDescent="0.25">
      <c r="A573">
        <v>202108</v>
      </c>
      <c r="B573" s="11">
        <v>-2.8999999999999998E-3</v>
      </c>
      <c r="C573" s="11">
        <v>-2.58E-2</v>
      </c>
      <c r="D573" s="11">
        <v>-1.3000000000000001E-2</v>
      </c>
      <c r="E573" s="11">
        <v>-5.6000000000000008E-3</v>
      </c>
      <c r="F573" s="11">
        <v>-3.6900000000000002E-2</v>
      </c>
      <c r="G573" s="11">
        <v>2.0000000000000001E-4</v>
      </c>
      <c r="H573" s="11">
        <v>2.2400000000000003E-2</v>
      </c>
      <c r="I573" s="11">
        <v>1.83E-2</v>
      </c>
      <c r="J573" s="11">
        <v>3.5400000000000001E-2</v>
      </c>
      <c r="K573" s="11">
        <v>5.2300000000000006E-2</v>
      </c>
      <c r="L573" s="11">
        <v>3.5099999999999999E-2</v>
      </c>
      <c r="M573" s="11">
        <v>1.9799999999999998E-2</v>
      </c>
      <c r="N573" s="11">
        <v>-6.7000000000000002E-3</v>
      </c>
      <c r="O573" s="11">
        <v>3.2300000000000002E-2</v>
      </c>
      <c r="P573" s="11">
        <v>3.0200000000000001E-2</v>
      </c>
      <c r="Q573" s="11">
        <v>2.86E-2</v>
      </c>
      <c r="R573" s="7"/>
    </row>
    <row r="574" spans="1:18" x14ac:dyDescent="0.25">
      <c r="A574">
        <v>202109</v>
      </c>
      <c r="B574" s="11">
        <v>-3.2799999999999996E-2</v>
      </c>
      <c r="C574" s="11">
        <v>-8.1000000000000003E-2</v>
      </c>
      <c r="D574" s="11">
        <v>0.11380000000000001</v>
      </c>
      <c r="E574" s="11">
        <v>-9.11E-2</v>
      </c>
      <c r="F574" s="11">
        <v>-0.08</v>
      </c>
      <c r="G574" s="11">
        <v>-4.6300000000000001E-2</v>
      </c>
      <c r="H574" s="11">
        <v>-6.0499999999999998E-2</v>
      </c>
      <c r="I574" s="11">
        <v>-3.7100000000000001E-2</v>
      </c>
      <c r="J574" s="11">
        <v>-0.10640000000000001</v>
      </c>
      <c r="K574" s="11">
        <v>-5.5999999999999994E-2</v>
      </c>
      <c r="L574" s="11">
        <v>-5.7200000000000001E-2</v>
      </c>
      <c r="M574" s="11">
        <v>4.0399999999999998E-2</v>
      </c>
      <c r="N574" s="11">
        <v>-2.1099999999999997E-2</v>
      </c>
      <c r="O574" s="11">
        <v>-4.8600000000000004E-2</v>
      </c>
      <c r="P574" s="11">
        <v>-5.4299999999999994E-2</v>
      </c>
      <c r="Q574" s="11">
        <v>-1.54E-2</v>
      </c>
      <c r="R574" s="7"/>
    </row>
    <row r="575" spans="1:18" x14ac:dyDescent="0.25">
      <c r="A575">
        <v>202110</v>
      </c>
      <c r="B575" s="11">
        <v>3.6600000000000001E-2</v>
      </c>
      <c r="C575" s="11">
        <v>8.6800000000000002E-2</v>
      </c>
      <c r="D575" s="11">
        <v>0.1033</v>
      </c>
      <c r="E575" s="11">
        <v>0.1173</v>
      </c>
      <c r="F575" s="11">
        <v>3.5200000000000002E-2</v>
      </c>
      <c r="G575" s="11">
        <v>7.6600000000000001E-2</v>
      </c>
      <c r="H575" s="11">
        <v>3.8699999999999998E-2</v>
      </c>
      <c r="I575" s="11">
        <v>0.1142</v>
      </c>
      <c r="J575" s="11">
        <v>0.1013</v>
      </c>
      <c r="K575" s="11">
        <v>3.73E-2</v>
      </c>
      <c r="L575" s="11">
        <v>7.5700000000000003E-2</v>
      </c>
      <c r="M575" s="11">
        <v>0.309</v>
      </c>
      <c r="N575" s="11">
        <v>6.0400000000000002E-2</v>
      </c>
      <c r="O575" s="11">
        <v>5.1100000000000007E-2</v>
      </c>
      <c r="P575" s="11">
        <v>3.7699999999999997E-2</v>
      </c>
      <c r="Q575" s="11">
        <v>7.0800000000000002E-2</v>
      </c>
      <c r="R575" s="7"/>
    </row>
    <row r="576" spans="1:18" x14ac:dyDescent="0.25">
      <c r="A576">
        <v>202111</v>
      </c>
      <c r="B576" s="11">
        <v>-3.1E-2</v>
      </c>
      <c r="C576" s="11">
        <v>-1.7000000000000001E-3</v>
      </c>
      <c r="D576" s="11">
        <v>-5.3399999999999996E-2</v>
      </c>
      <c r="E576" s="11">
        <v>-5.9999999999999995E-4</v>
      </c>
      <c r="F576" s="11">
        <v>-7.9699999999999993E-2</v>
      </c>
      <c r="G576" s="11">
        <v>-1.38E-2</v>
      </c>
      <c r="H576" s="11">
        <v>-1.0500000000000001E-2</v>
      </c>
      <c r="I576" s="11">
        <v>5.3200000000000004E-2</v>
      </c>
      <c r="J576" s="11">
        <v>-6.2800000000000009E-2</v>
      </c>
      <c r="K576" s="11">
        <v>2.3E-3</v>
      </c>
      <c r="L576" s="11">
        <v>6.7699999999999996E-2</v>
      </c>
      <c r="M576" s="11">
        <v>2.69E-2</v>
      </c>
      <c r="N576" s="11">
        <v>-5.4100000000000002E-2</v>
      </c>
      <c r="O576" s="11">
        <v>-1.9599999999999999E-2</v>
      </c>
      <c r="P576" s="11">
        <v>1.1599999999999999E-2</v>
      </c>
      <c r="Q576" s="11">
        <v>-5.67E-2</v>
      </c>
      <c r="R576" s="7"/>
    </row>
    <row r="577" spans="1:18" x14ac:dyDescent="0.25">
      <c r="A577">
        <v>202112</v>
      </c>
      <c r="B577" s="11">
        <v>0.10150000000000001</v>
      </c>
      <c r="C577" s="11">
        <v>9.0999999999999998E-2</v>
      </c>
      <c r="D577" s="11">
        <v>2.92E-2</v>
      </c>
      <c r="E577" s="11">
        <v>-3.2099999999999997E-2</v>
      </c>
      <c r="F577" s="11">
        <v>2.3300000000000001E-2</v>
      </c>
      <c r="G577" s="11">
        <v>6.0499999999999998E-2</v>
      </c>
      <c r="H577" s="11">
        <v>0.10220000000000001</v>
      </c>
      <c r="I577" s="11">
        <v>6.4100000000000004E-2</v>
      </c>
      <c r="J577" s="11">
        <v>9.8000000000000004E-2</v>
      </c>
      <c r="K577" s="11">
        <v>2.5499999999999998E-2</v>
      </c>
      <c r="L577" s="11">
        <v>2.4500000000000001E-2</v>
      </c>
      <c r="M577" s="11">
        <v>-3.7900000000000003E-2</v>
      </c>
      <c r="N577" s="11">
        <v>7.5399999999999995E-2</v>
      </c>
      <c r="O577" s="11">
        <v>8.5500000000000007E-2</v>
      </c>
      <c r="P577" s="11">
        <v>-7.000000000000001E-4</v>
      </c>
      <c r="Q577" s="11">
        <v>4.7199999999999999E-2</v>
      </c>
      <c r="R577" s="7"/>
    </row>
    <row r="578" spans="1:18" x14ac:dyDescent="0.25">
      <c r="A578">
        <v>202201</v>
      </c>
      <c r="B578" s="11">
        <v>-4.0000000000000002E-4</v>
      </c>
      <c r="C578" s="11">
        <v>-5.45E-2</v>
      </c>
      <c r="D578" s="11">
        <v>0.1812</v>
      </c>
      <c r="E578" s="11">
        <v>-0.1118</v>
      </c>
      <c r="F578" s="11">
        <v>-0.1424</v>
      </c>
      <c r="G578" s="11">
        <v>-4.99E-2</v>
      </c>
      <c r="H578" s="11">
        <v>-3.1800000000000002E-2</v>
      </c>
      <c r="I578" s="11">
        <v>-0.1222</v>
      </c>
      <c r="J578" s="11">
        <v>-0.10339999999999999</v>
      </c>
      <c r="K578" s="11">
        <v>-3.8800000000000001E-2</v>
      </c>
      <c r="L578" s="11">
        <v>-0.109</v>
      </c>
      <c r="M578" s="11">
        <v>-9.8599999999999993E-2</v>
      </c>
      <c r="N578" s="11">
        <v>-3.2400000000000005E-2</v>
      </c>
      <c r="O578" s="11">
        <v>-2.1000000000000001E-2</v>
      </c>
      <c r="P578" s="11">
        <v>-8.8699999999999987E-2</v>
      </c>
      <c r="Q578" s="11">
        <v>-6.8999999999999999E-3</v>
      </c>
      <c r="R578" s="7"/>
    </row>
    <row r="579" spans="1:18" x14ac:dyDescent="0.25">
      <c r="A579">
        <v>202202</v>
      </c>
      <c r="B579" s="11">
        <v>2E-3</v>
      </c>
      <c r="C579" s="11">
        <v>0.11849999999999999</v>
      </c>
      <c r="D579" s="11">
        <v>8.2500000000000004E-2</v>
      </c>
      <c r="E579" s="11">
        <v>-5.8899999999999994E-2</v>
      </c>
      <c r="F579" s="11">
        <v>-3.2599999999999997E-2</v>
      </c>
      <c r="G579" s="11">
        <v>-3.8E-3</v>
      </c>
      <c r="H579" s="11">
        <v>-3.0099999999999998E-2</v>
      </c>
      <c r="I579" s="11">
        <v>-8.0399999999999985E-2</v>
      </c>
      <c r="J579" s="11">
        <v>0.23899999999999999</v>
      </c>
      <c r="K579" s="11">
        <v>-2.06E-2</v>
      </c>
      <c r="L579" s="11">
        <v>-1.4199999999999999E-2</v>
      </c>
      <c r="M579" s="11">
        <v>-6.8900000000000003E-2</v>
      </c>
      <c r="N579" s="11">
        <v>2.75E-2</v>
      </c>
      <c r="O579" s="11">
        <v>-1.1000000000000001E-2</v>
      </c>
      <c r="P579" s="11">
        <v>-2.0999999999999999E-3</v>
      </c>
      <c r="Q579" s="11">
        <v>-1.6200000000000003E-2</v>
      </c>
      <c r="R579" s="7"/>
    </row>
    <row r="580" spans="1:18" x14ac:dyDescent="0.25">
      <c r="A580">
        <v>202203</v>
      </c>
      <c r="B580" s="11">
        <v>1.24E-2</v>
      </c>
      <c r="C580" s="11">
        <v>0.10009999999999999</v>
      </c>
      <c r="D580" s="11">
        <v>9.849999999999999E-2</v>
      </c>
      <c r="E580" s="11">
        <v>-1.1399999999999999E-2</v>
      </c>
      <c r="F580" s="11">
        <v>-4.9800000000000004E-2</v>
      </c>
      <c r="G580" s="11">
        <v>4.9599999999999998E-2</v>
      </c>
      <c r="H580" s="11">
        <v>4.8399999999999999E-2</v>
      </c>
      <c r="I580" s="11">
        <v>-5.8200000000000002E-2</v>
      </c>
      <c r="J580" s="11">
        <v>0.15539999999999998</v>
      </c>
      <c r="K580" s="11">
        <v>-1.7000000000000001E-3</v>
      </c>
      <c r="L580" s="11">
        <v>3.1800000000000002E-2</v>
      </c>
      <c r="M580" s="11">
        <v>0.15490000000000001</v>
      </c>
      <c r="N580" s="11">
        <v>2.1499999999999998E-2</v>
      </c>
      <c r="O580" s="11">
        <v>9.6699999999999994E-2</v>
      </c>
      <c r="P580" s="11">
        <v>4.1700000000000001E-2</v>
      </c>
      <c r="Q580" s="11">
        <v>-1.06E-2</v>
      </c>
      <c r="R580" s="7"/>
    </row>
    <row r="581" spans="1:18" x14ac:dyDescent="0.25">
      <c r="A581">
        <v>202204</v>
      </c>
      <c r="B581" s="11">
        <v>3.0099999999999998E-2</v>
      </c>
      <c r="C581" s="11">
        <v>-0.12050000000000001</v>
      </c>
      <c r="D581" s="11">
        <v>-1.3899999999999999E-2</v>
      </c>
      <c r="E581" s="11">
        <v>-6.4100000000000004E-2</v>
      </c>
      <c r="F581" s="11">
        <v>-0.1007</v>
      </c>
      <c r="G581" s="11">
        <v>-4.4000000000000004E-2</v>
      </c>
      <c r="H581" s="11">
        <v>1.29E-2</v>
      </c>
      <c r="I581" s="11">
        <v>-1.1699999999999999E-2</v>
      </c>
      <c r="J581" s="11">
        <v>-6.4199999999999993E-2</v>
      </c>
      <c r="K581" s="11">
        <v>-8.6899999999999991E-2</v>
      </c>
      <c r="L581" s="11">
        <v>-0.13750000000000001</v>
      </c>
      <c r="M581" s="11">
        <v>-0.16320000000000001</v>
      </c>
      <c r="N581" s="11">
        <v>-9.2899999999999996E-2</v>
      </c>
      <c r="O581" s="11">
        <v>-3.7100000000000001E-2</v>
      </c>
      <c r="P581" s="11">
        <v>-0.1226</v>
      </c>
      <c r="Q581" s="11">
        <v>-7.980000000000001E-2</v>
      </c>
      <c r="R581" s="7"/>
    </row>
    <row r="582" spans="1:18" x14ac:dyDescent="0.25">
      <c r="A582">
        <v>202205</v>
      </c>
      <c r="B582" s="11">
        <v>-1.7500000000000002E-2</v>
      </c>
      <c r="C582" s="11">
        <v>-3.2199999999999999E-2</v>
      </c>
      <c r="D582" s="11">
        <v>0.1585</v>
      </c>
      <c r="E582" s="11">
        <v>-6.3099999999999989E-2</v>
      </c>
      <c r="F582" s="11">
        <v>-8.1000000000000013E-3</v>
      </c>
      <c r="G582" s="11">
        <v>6.5299999999999997E-2</v>
      </c>
      <c r="H582" s="11">
        <v>1.15E-2</v>
      </c>
      <c r="I582" s="11">
        <v>1.44E-2</v>
      </c>
      <c r="J582" s="11">
        <v>-8.1699999999999995E-2</v>
      </c>
      <c r="K582" s="11">
        <v>-3.15E-2</v>
      </c>
      <c r="L582" s="11">
        <v>2.5899999999999999E-2</v>
      </c>
      <c r="M582" s="11">
        <v>-8.1900000000000001E-2</v>
      </c>
      <c r="N582" s="11">
        <v>-3.2199999999999999E-2</v>
      </c>
      <c r="O582" s="11">
        <v>4.7899999999999998E-2</v>
      </c>
      <c r="P582" s="11">
        <v>-6.0499999999999998E-2</v>
      </c>
      <c r="Q582" s="11">
        <v>2.8799999999999999E-2</v>
      </c>
      <c r="R582" s="7"/>
    </row>
    <row r="583" spans="1:18" x14ac:dyDescent="0.25">
      <c r="A583">
        <v>202206</v>
      </c>
      <c r="B583" s="11">
        <v>-1.18E-2</v>
      </c>
      <c r="C583" s="11">
        <v>-0.17069999999999999</v>
      </c>
      <c r="D583" s="11">
        <v>-0.16699999999999998</v>
      </c>
      <c r="E583" s="11">
        <v>-0.1186</v>
      </c>
      <c r="F583" s="11">
        <v>-0.10289999999999999</v>
      </c>
      <c r="G583" s="11">
        <v>-0.15670000000000001</v>
      </c>
      <c r="H583" s="11">
        <v>-1.7000000000000001E-2</v>
      </c>
      <c r="I583" s="11">
        <v>-0.10710000000000001</v>
      </c>
      <c r="J583" s="11">
        <v>-0.21149999999999999</v>
      </c>
      <c r="K583" s="11">
        <v>-7.8100000000000003E-2</v>
      </c>
      <c r="L583" s="11">
        <v>-0.1231</v>
      </c>
      <c r="M583" s="11">
        <v>-0.1026</v>
      </c>
      <c r="N583" s="11">
        <v>-6.3E-2</v>
      </c>
      <c r="O583" s="11">
        <v>-6.54E-2</v>
      </c>
      <c r="P583" s="11">
        <v>-8.0600000000000005E-2</v>
      </c>
      <c r="Q583" s="11">
        <v>-9.0500000000000011E-2</v>
      </c>
      <c r="R583" s="7"/>
    </row>
    <row r="584" spans="1:18" x14ac:dyDescent="0.25">
      <c r="A584">
        <v>202207</v>
      </c>
      <c r="B584" s="11">
        <v>3.9800000000000002E-2</v>
      </c>
      <c r="C584" s="11">
        <v>1.29E-2</v>
      </c>
      <c r="D584" s="11">
        <v>0.10439999999999999</v>
      </c>
      <c r="E584" s="11">
        <v>0.11560000000000001</v>
      </c>
      <c r="F584" s="11">
        <v>8.9800000000000005E-2</v>
      </c>
      <c r="G584" s="11">
        <v>7.22E-2</v>
      </c>
      <c r="H584" s="11">
        <v>-3.0999999999999999E-3</v>
      </c>
      <c r="I584" s="11">
        <v>0.12560000000000002</v>
      </c>
      <c r="J584" s="11">
        <v>0.20449999999999999</v>
      </c>
      <c r="K584" s="11">
        <v>0.12429999999999999</v>
      </c>
      <c r="L584" s="11">
        <v>0.14019999999999999</v>
      </c>
      <c r="M584" s="11">
        <v>0.26440000000000002</v>
      </c>
      <c r="N584" s="11">
        <v>7.5600000000000001E-2</v>
      </c>
      <c r="O584" s="11">
        <v>6.3E-2</v>
      </c>
      <c r="P584" s="11">
        <v>0.16930000000000001</v>
      </c>
      <c r="Q584" s="11">
        <v>7.400000000000001E-2</v>
      </c>
      <c r="R584" s="7"/>
    </row>
    <row r="585" spans="1:18" x14ac:dyDescent="0.25">
      <c r="A585">
        <v>202208</v>
      </c>
      <c r="B585" s="11">
        <v>-1.66E-2</v>
      </c>
      <c r="C585" s="11">
        <v>-2.81E-2</v>
      </c>
      <c r="D585" s="11">
        <v>3.27E-2</v>
      </c>
      <c r="E585" s="11">
        <v>-6.1699999999999998E-2</v>
      </c>
      <c r="F585" s="11">
        <v>-5.8799999999999998E-2</v>
      </c>
      <c r="G585" s="11">
        <v>-1.06E-2</v>
      </c>
      <c r="H585" s="11">
        <v>-4.7599999999999996E-2</v>
      </c>
      <c r="I585" s="11">
        <v>-3.9699999999999999E-2</v>
      </c>
      <c r="J585" s="11">
        <v>-1.3000000000000001E-2</v>
      </c>
      <c r="K585" s="11">
        <v>-9.4200000000000006E-2</v>
      </c>
      <c r="L585" s="11">
        <v>-7.5600000000000001E-2</v>
      </c>
      <c r="M585" s="11">
        <v>-5.3399999999999996E-2</v>
      </c>
      <c r="N585" s="11">
        <v>-1.41E-2</v>
      </c>
      <c r="O585" s="11">
        <v>1.5E-3</v>
      </c>
      <c r="P585" s="11">
        <v>-3.5200000000000002E-2</v>
      </c>
      <c r="Q585" s="11">
        <v>-2.1499999999999998E-2</v>
      </c>
      <c r="R585" s="7"/>
    </row>
    <row r="586" spans="1:18" x14ac:dyDescent="0.25">
      <c r="A586">
        <v>202209</v>
      </c>
      <c r="B586" s="11">
        <v>-7.4999999999999997E-2</v>
      </c>
      <c r="C586" s="11">
        <v>-0.06</v>
      </c>
      <c r="D586" s="11">
        <v>-9.1899999999999996E-2</v>
      </c>
      <c r="E586" s="11">
        <v>-0.17370000000000002</v>
      </c>
      <c r="F586" s="11">
        <v>-0.1474</v>
      </c>
      <c r="G586" s="11">
        <v>-0.10980000000000001</v>
      </c>
      <c r="H586" s="11">
        <v>-2.4E-2</v>
      </c>
      <c r="I586" s="11">
        <v>-6.3500000000000001E-2</v>
      </c>
      <c r="J586" s="11">
        <v>-0.18</v>
      </c>
      <c r="K586" s="11">
        <v>-8.77E-2</v>
      </c>
      <c r="L586" s="11">
        <v>-0.11269999999999999</v>
      </c>
      <c r="M586" s="11">
        <v>-5.8799999999999998E-2</v>
      </c>
      <c r="N586" s="11">
        <v>-0.13070000000000001</v>
      </c>
      <c r="O586" s="11">
        <v>-0.1162</v>
      </c>
      <c r="P586" s="11">
        <v>-7.9699999999999993E-2</v>
      </c>
      <c r="Q586" s="11">
        <v>-7.6799999999999993E-2</v>
      </c>
      <c r="R586" s="7"/>
    </row>
    <row r="587" spans="1:18" x14ac:dyDescent="0.25">
      <c r="A587">
        <v>202210</v>
      </c>
      <c r="B587" s="11">
        <v>0.1032</v>
      </c>
      <c r="C587" s="11">
        <v>8.5000000000000006E-2</v>
      </c>
      <c r="D587" s="11">
        <v>0.24</v>
      </c>
      <c r="E587" s="11">
        <v>0.10800000000000001</v>
      </c>
      <c r="F587" s="11">
        <v>3.0800000000000001E-2</v>
      </c>
      <c r="G587" s="11">
        <v>9.3000000000000013E-2</v>
      </c>
      <c r="H587" s="11">
        <v>8.6400000000000005E-2</v>
      </c>
      <c r="I587" s="11">
        <v>7.2900000000000006E-2</v>
      </c>
      <c r="J587" s="11">
        <v>0.19940000000000002</v>
      </c>
      <c r="K587" s="11">
        <v>0.1234</v>
      </c>
      <c r="L587" s="11">
        <v>8.8900000000000007E-2</v>
      </c>
      <c r="M587" s="11">
        <v>-4.4600000000000001E-2</v>
      </c>
      <c r="N587" s="11">
        <v>0.1173</v>
      </c>
      <c r="O587" s="11">
        <v>3.5099999999999999E-2</v>
      </c>
      <c r="P587" s="11">
        <v>1.8799999999999997E-2</v>
      </c>
      <c r="Q587" s="11">
        <v>0.1273</v>
      </c>
      <c r="R587" s="7"/>
    </row>
    <row r="588" spans="1:18" x14ac:dyDescent="0.25">
      <c r="A588">
        <v>202211</v>
      </c>
      <c r="B588" s="11">
        <v>4.2500000000000003E-2</v>
      </c>
      <c r="C588" s="11">
        <v>0.17079999999999998</v>
      </c>
      <c r="D588" s="11">
        <v>8.3999999999999995E-3</v>
      </c>
      <c r="E588" s="11">
        <v>0.17069999999999999</v>
      </c>
      <c r="F588" s="11">
        <v>4.9100000000000005E-2</v>
      </c>
      <c r="G588" s="11">
        <v>0.1002</v>
      </c>
      <c r="H588" s="11">
        <v>5.2000000000000005E-2</v>
      </c>
      <c r="I588" s="11">
        <v>8.9399999999999993E-2</v>
      </c>
      <c r="J588" s="11">
        <v>0.13970000000000002</v>
      </c>
      <c r="K588" s="11">
        <v>6.2E-2</v>
      </c>
      <c r="L588" s="11">
        <v>0.1168</v>
      </c>
      <c r="M588" s="11">
        <v>-7.5199999999999989E-2</v>
      </c>
      <c r="N588" s="11">
        <v>8.5600000000000009E-2</v>
      </c>
      <c r="O588" s="11">
        <v>6.7799999999999999E-2</v>
      </c>
      <c r="P588" s="11">
        <v>2.5699999999999997E-2</v>
      </c>
      <c r="Q588" s="11">
        <v>4.7899999999999998E-2</v>
      </c>
      <c r="R588" s="7"/>
    </row>
    <row r="589" spans="1:18" x14ac:dyDescent="0.25">
      <c r="A589">
        <v>202212</v>
      </c>
      <c r="B589" s="11">
        <v>-3.15E-2</v>
      </c>
      <c r="C589" s="11">
        <v>-4.24E-2</v>
      </c>
      <c r="D589" s="11">
        <v>-4.0800000000000003E-2</v>
      </c>
      <c r="E589" s="11">
        <v>-2.5000000000000001E-3</v>
      </c>
      <c r="F589" s="11">
        <v>-5.45E-2</v>
      </c>
      <c r="G589" s="11">
        <v>-6.4299999999999996E-2</v>
      </c>
      <c r="H589" s="11">
        <v>-7.9000000000000008E-3</v>
      </c>
      <c r="I589" s="11">
        <v>-3.4500000000000003E-2</v>
      </c>
      <c r="J589" s="11">
        <v>-7.5899999999999995E-2</v>
      </c>
      <c r="K589" s="11">
        <v>-5.7000000000000002E-2</v>
      </c>
      <c r="L589" s="11">
        <v>-6.6600000000000006E-2</v>
      </c>
      <c r="M589" s="11">
        <v>-0.25619999999999998</v>
      </c>
      <c r="N589" s="11">
        <v>-3.7699999999999997E-2</v>
      </c>
      <c r="O589" s="11">
        <v>-1.21E-2</v>
      </c>
      <c r="P589" s="11">
        <v>-9.3900000000000011E-2</v>
      </c>
      <c r="Q589" s="11">
        <v>-5.5399999999999998E-2</v>
      </c>
      <c r="R589" s="7"/>
    </row>
    <row r="590" spans="1:18" x14ac:dyDescent="0.25">
      <c r="A590">
        <v>202301</v>
      </c>
      <c r="B590" s="11">
        <v>-1.9099999999999999E-2</v>
      </c>
      <c r="C590" s="11">
        <v>0.1484</v>
      </c>
      <c r="D590" s="11">
        <v>2.7000000000000003E-2</v>
      </c>
      <c r="E590" s="11">
        <v>9.3000000000000013E-2</v>
      </c>
      <c r="F590" s="11">
        <v>0.1396</v>
      </c>
      <c r="G590" s="11">
        <v>0.1114</v>
      </c>
      <c r="H590" s="11">
        <v>-2.58E-2</v>
      </c>
      <c r="I590" s="11">
        <v>7.1099999999999997E-2</v>
      </c>
      <c r="J590" s="11">
        <v>0.22159999999999999</v>
      </c>
      <c r="K590" s="11">
        <v>0.12869999999999998</v>
      </c>
      <c r="L590" s="11">
        <v>9.4600000000000004E-2</v>
      </c>
      <c r="M590" s="11">
        <v>0.24030000000000001</v>
      </c>
      <c r="N590" s="11">
        <v>6.6500000000000004E-2</v>
      </c>
      <c r="O590" s="11">
        <v>-1.24E-2</v>
      </c>
      <c r="P590" s="11">
        <v>0.12130000000000001</v>
      </c>
      <c r="Q590" s="11">
        <v>6.3600000000000004E-2</v>
      </c>
      <c r="R590" s="7"/>
    </row>
    <row r="591" spans="1:18" x14ac:dyDescent="0.25">
      <c r="A591">
        <v>202302</v>
      </c>
      <c r="B591" s="11">
        <v>-1.46E-2</v>
      </c>
      <c r="C591" s="11">
        <v>-5.1399999999999994E-2</v>
      </c>
      <c r="D591" s="11">
        <v>-7.0300000000000001E-2</v>
      </c>
      <c r="E591" s="11">
        <v>-6.2899999999999998E-2</v>
      </c>
      <c r="F591" s="11">
        <v>-8.8999999999999999E-3</v>
      </c>
      <c r="G591" s="11">
        <v>-4.6600000000000003E-2</v>
      </c>
      <c r="H591" s="11">
        <v>-4.6600000000000003E-2</v>
      </c>
      <c r="I591" s="11">
        <v>-3.6200000000000003E-2</v>
      </c>
      <c r="J591" s="11">
        <v>2.0799999999999999E-2</v>
      </c>
      <c r="K591" s="11">
        <v>0.03</v>
      </c>
      <c r="L591" s="11">
        <v>6.9999999999999993E-3</v>
      </c>
      <c r="M591" s="11">
        <v>0.1048</v>
      </c>
      <c r="N591" s="11">
        <v>-2.8999999999999998E-3</v>
      </c>
      <c r="O591" s="11">
        <v>-5.3200000000000004E-2</v>
      </c>
      <c r="P591" s="11">
        <v>-5.7000000000000002E-2</v>
      </c>
      <c r="Q591" s="11">
        <v>-2.8399999999999998E-2</v>
      </c>
      <c r="R591" s="7"/>
    </row>
    <row r="592" spans="1:18" x14ac:dyDescent="0.25">
      <c r="A592">
        <v>202303</v>
      </c>
      <c r="B592" s="11">
        <v>3.7100000000000001E-2</v>
      </c>
      <c r="C592" s="11">
        <v>1.5300000000000001E-2</v>
      </c>
      <c r="D592" s="11">
        <v>-2.8999999999999998E-3</v>
      </c>
      <c r="E592" s="11">
        <v>3.8399999999999997E-2</v>
      </c>
      <c r="F592" s="11">
        <v>-7.1999999999999998E-3</v>
      </c>
      <c r="G592" s="11">
        <v>-4.5499999999999999E-2</v>
      </c>
      <c r="H592" s="11">
        <v>2.9600000000000001E-2</v>
      </c>
      <c r="I592" s="11">
        <v>2.3999999999999998E-3</v>
      </c>
      <c r="J592" s="11">
        <v>-8.0799999999999997E-2</v>
      </c>
      <c r="K592" s="11">
        <v>-1.7000000000000001E-2</v>
      </c>
      <c r="L592" s="11">
        <v>6.6500000000000004E-2</v>
      </c>
      <c r="M592" s="11">
        <v>-3.0000000000000001E-3</v>
      </c>
      <c r="N592" s="11">
        <v>1.2999999999999999E-3</v>
      </c>
      <c r="O592" s="11">
        <v>3.8900000000000004E-2</v>
      </c>
      <c r="P592" s="11">
        <v>4.9200000000000001E-2</v>
      </c>
      <c r="Q592" s="11">
        <v>-8.6699999999999999E-2</v>
      </c>
      <c r="R592" s="7"/>
    </row>
    <row r="593" spans="1:18" x14ac:dyDescent="0.25">
      <c r="A593">
        <v>202304</v>
      </c>
      <c r="B593" s="11">
        <v>3.1800000000000002E-2</v>
      </c>
      <c r="C593" s="11">
        <v>-2.7300000000000001E-2</v>
      </c>
      <c r="D593" s="11">
        <v>2.7000000000000003E-2</v>
      </c>
      <c r="E593" s="11">
        <v>2.29E-2</v>
      </c>
      <c r="F593" s="11">
        <v>-4.8999999999999998E-3</v>
      </c>
      <c r="G593" s="11">
        <v>-1.6500000000000001E-2</v>
      </c>
      <c r="H593" s="11">
        <v>5.0999999999999997E-2</v>
      </c>
      <c r="I593" s="11">
        <v>4.0300000000000002E-2</v>
      </c>
      <c r="J593" s="11">
        <v>-6.8400000000000002E-2</v>
      </c>
      <c r="K593" s="11">
        <v>-1.9099999999999999E-2</v>
      </c>
      <c r="L593" s="11">
        <v>-5.0700000000000002E-2</v>
      </c>
      <c r="M593" s="11">
        <v>-0.12659999999999999</v>
      </c>
      <c r="N593" s="11">
        <v>-1.52E-2</v>
      </c>
      <c r="O593" s="11">
        <v>1.72E-2</v>
      </c>
      <c r="P593" s="11">
        <v>2.41E-2</v>
      </c>
      <c r="Q593" s="11">
        <v>1.9699999999999999E-2</v>
      </c>
      <c r="R593" s="7"/>
    </row>
    <row r="594" spans="1:18" x14ac:dyDescent="0.25">
      <c r="A594">
        <v>202305</v>
      </c>
      <c r="B594" s="11">
        <v>-4.4600000000000001E-2</v>
      </c>
      <c r="C594" s="11">
        <v>-6.2199999999999998E-2</v>
      </c>
      <c r="D594" s="11">
        <v>-9.6300000000000011E-2</v>
      </c>
      <c r="E594" s="11">
        <v>-0.13500000000000001</v>
      </c>
      <c r="F594" s="11">
        <v>-6.1900000000000004E-2</v>
      </c>
      <c r="G594" s="11">
        <v>-8.2299999999999998E-2</v>
      </c>
      <c r="H594" s="11">
        <v>-3.7200000000000004E-2</v>
      </c>
      <c r="I594" s="11">
        <v>-3.1600000000000003E-2</v>
      </c>
      <c r="J594" s="11">
        <v>-8.48E-2</v>
      </c>
      <c r="K594" s="11">
        <v>-3.5799999999999998E-2</v>
      </c>
      <c r="L594" s="11">
        <v>8.929999999999999E-2</v>
      </c>
      <c r="M594" s="11">
        <v>0.115</v>
      </c>
      <c r="N594" s="11">
        <v>-1.9900000000000001E-2</v>
      </c>
      <c r="O594" s="11">
        <v>-5.8200000000000002E-2</v>
      </c>
      <c r="P594" s="11">
        <v>2.0799999999999999E-2</v>
      </c>
      <c r="Q594" s="11">
        <v>-3.7699999999999997E-2</v>
      </c>
      <c r="R594" s="7"/>
    </row>
    <row r="595" spans="1:18" x14ac:dyDescent="0.25">
      <c r="A595">
        <v>202306</v>
      </c>
      <c r="B595" s="11">
        <v>1.29E-2</v>
      </c>
      <c r="C595" s="11">
        <v>0.1217</v>
      </c>
      <c r="D595" s="11">
        <v>6.3E-2</v>
      </c>
      <c r="E595" s="11">
        <v>7.2900000000000006E-2</v>
      </c>
      <c r="F595" s="11">
        <v>0.11470000000000001</v>
      </c>
      <c r="G595" s="11">
        <v>9.9000000000000005E-2</v>
      </c>
      <c r="H595" s="11">
        <v>5.7099999999999998E-2</v>
      </c>
      <c r="I595" s="11">
        <v>0.13900000000000001</v>
      </c>
      <c r="J595" s="11">
        <v>0.20219999999999999</v>
      </c>
      <c r="K595" s="11">
        <v>0.15509999999999999</v>
      </c>
      <c r="L595" s="11">
        <v>8.6300000000000002E-2</v>
      </c>
      <c r="M595" s="11">
        <v>0.22270000000000001</v>
      </c>
      <c r="N595" s="11">
        <v>9.6199999999999994E-2</v>
      </c>
      <c r="O595" s="11">
        <v>2.6099999999999998E-2</v>
      </c>
      <c r="P595" s="11">
        <v>6.7699999999999996E-2</v>
      </c>
      <c r="Q595" s="11">
        <v>5.8499999999999996E-2</v>
      </c>
      <c r="R595" s="7"/>
    </row>
    <row r="596" spans="1:18" x14ac:dyDescent="0.25">
      <c r="A596">
        <v>202307</v>
      </c>
      <c r="B596" s="11">
        <v>2.3099999999999999E-2</v>
      </c>
      <c r="C596" s="11">
        <v>8.1300000000000011E-2</v>
      </c>
      <c r="D596" s="11">
        <v>7.4400000000000008E-2</v>
      </c>
      <c r="E596" s="11">
        <v>1.1000000000000001E-2</v>
      </c>
      <c r="F596" s="11">
        <v>3.4599999999999999E-2</v>
      </c>
      <c r="G596" s="11">
        <v>5.04E-2</v>
      </c>
      <c r="H596" s="11">
        <v>-9.8999999999999991E-3</v>
      </c>
      <c r="I596" s="11">
        <v>4.7800000000000002E-2</v>
      </c>
      <c r="J596" s="11">
        <v>3.4099999999999998E-2</v>
      </c>
      <c r="K596" s="11">
        <v>2.63E-2</v>
      </c>
      <c r="L596" s="11">
        <v>5.3399999999999996E-2</v>
      </c>
      <c r="M596" s="11">
        <v>1.8799999999999997E-2</v>
      </c>
      <c r="N596" s="11">
        <v>4.9599999999999998E-2</v>
      </c>
      <c r="O596" s="11">
        <v>2.7900000000000001E-2</v>
      </c>
      <c r="P596" s="11">
        <v>2.3199999999999998E-2</v>
      </c>
      <c r="Q596" s="11">
        <v>6.4000000000000001E-2</v>
      </c>
      <c r="R596" s="7"/>
    </row>
    <row r="597" spans="1:18" x14ac:dyDescent="0.25">
      <c r="A597">
        <v>202308</v>
      </c>
      <c r="B597" s="11">
        <v>-4.24E-2</v>
      </c>
      <c r="C597" s="11">
        <v>-5.7200000000000001E-2</v>
      </c>
      <c r="D597" s="11">
        <v>2.0499999999999997E-2</v>
      </c>
      <c r="E597" s="11">
        <v>-5.96E-2</v>
      </c>
      <c r="F597" s="11">
        <v>1.3899999999999999E-2</v>
      </c>
      <c r="G597" s="11">
        <v>-4.8899999999999999E-2</v>
      </c>
      <c r="H597" s="11">
        <v>2.4199999999999999E-2</v>
      </c>
      <c r="I597" s="11">
        <v>-1.34E-2</v>
      </c>
      <c r="J597" s="11">
        <v>-1.5700000000000002E-2</v>
      </c>
      <c r="K597" s="11">
        <v>1.01E-2</v>
      </c>
      <c r="L597" s="11">
        <v>-4.6999999999999993E-3</v>
      </c>
      <c r="M597" s="11">
        <v>-3.8900000000000004E-2</v>
      </c>
      <c r="N597" s="11">
        <v>-4.1900000000000007E-2</v>
      </c>
      <c r="O597" s="11">
        <v>-5.2900000000000003E-2</v>
      </c>
      <c r="P597" s="11">
        <v>-1.7000000000000001E-3</v>
      </c>
      <c r="Q597" s="11">
        <v>-3.61E-2</v>
      </c>
      <c r="R597" s="7"/>
    </row>
    <row r="598" spans="1:18" x14ac:dyDescent="0.25">
      <c r="A598">
        <v>202309</v>
      </c>
      <c r="B598" s="11">
        <v>-4.9599999999999998E-2</v>
      </c>
      <c r="C598" s="11">
        <v>-5.0599999999999999E-2</v>
      </c>
      <c r="D598" s="11">
        <v>3.0600000000000002E-2</v>
      </c>
      <c r="E598" s="11">
        <v>-4.7E-2</v>
      </c>
      <c r="F598" s="11">
        <v>-7.3399999999999993E-2</v>
      </c>
      <c r="G598" s="11">
        <v>-5.9699999999999996E-2</v>
      </c>
      <c r="H598" s="11">
        <v>-4.3899999999999995E-2</v>
      </c>
      <c r="I598" s="11">
        <v>-8.4199999999999997E-2</v>
      </c>
      <c r="J598" s="11">
        <v>-4.58E-2</v>
      </c>
      <c r="K598" s="11">
        <v>-6.1100000000000002E-2</v>
      </c>
      <c r="L598" s="11">
        <v>-7.3499999999999996E-2</v>
      </c>
      <c r="M598" s="11">
        <v>-2.52E-2</v>
      </c>
      <c r="N598" s="11">
        <v>-6.7599999999999993E-2</v>
      </c>
      <c r="O598" s="11">
        <v>-5.04E-2</v>
      </c>
      <c r="P598" s="11">
        <v>-5.8200000000000002E-2</v>
      </c>
      <c r="Q598" s="11">
        <v>-2.0299999999999999E-2</v>
      </c>
      <c r="R598" s="7"/>
    </row>
    <row r="599" spans="1:18" x14ac:dyDescent="0.25">
      <c r="A599">
        <v>202310</v>
      </c>
      <c r="B599" s="11">
        <v>-3.4000000000000002E-2</v>
      </c>
      <c r="C599" s="11">
        <v>-4.5700000000000005E-2</v>
      </c>
      <c r="D599" s="11">
        <v>-6.1699999999999998E-2</v>
      </c>
      <c r="E599" s="11">
        <v>3.8399999999999997E-2</v>
      </c>
      <c r="F599" s="11">
        <v>-0.1076</v>
      </c>
      <c r="G599" s="11">
        <v>-6.5500000000000003E-2</v>
      </c>
      <c r="H599" s="11">
        <v>-1.7399999999999999E-2</v>
      </c>
      <c r="I599" s="11">
        <v>-6.3399999999999998E-2</v>
      </c>
      <c r="J599" s="11">
        <v>-4.0099999999999997E-2</v>
      </c>
      <c r="K599" s="11">
        <v>-5.4100000000000002E-2</v>
      </c>
      <c r="L599" s="11">
        <v>-6.4600000000000005E-2</v>
      </c>
      <c r="M599" s="11">
        <v>-0.1605</v>
      </c>
      <c r="N599" s="11">
        <v>-2.3900000000000001E-2</v>
      </c>
      <c r="O599" s="11">
        <v>1.1200000000000002E-2</v>
      </c>
      <c r="P599" s="11">
        <v>1.9099999999999999E-2</v>
      </c>
      <c r="Q599" s="11">
        <v>-1.78E-2</v>
      </c>
      <c r="R599" s="7"/>
    </row>
    <row r="600" spans="1:18" x14ac:dyDescent="0.25">
      <c r="A600">
        <v>202311</v>
      </c>
      <c r="B600" s="11">
        <v>4.3400000000000001E-2</v>
      </c>
      <c r="C600" s="11">
        <v>8.6199999999999999E-2</v>
      </c>
      <c r="D600" s="11">
        <v>-1.67E-2</v>
      </c>
      <c r="E600" s="11">
        <v>0.10550000000000001</v>
      </c>
      <c r="F600" s="11">
        <v>7.5199999999999989E-2</v>
      </c>
      <c r="G600" s="11">
        <v>5.1399999999999994E-2</v>
      </c>
      <c r="H600" s="11">
        <v>4.5100000000000001E-2</v>
      </c>
      <c r="I600" s="11">
        <v>0.12970000000000001</v>
      </c>
      <c r="J600" s="11">
        <v>0.1115</v>
      </c>
      <c r="K600" s="11">
        <v>0.1246</v>
      </c>
      <c r="L600" s="11">
        <v>0.11749999999999999</v>
      </c>
      <c r="M600" s="11">
        <v>0.1492</v>
      </c>
      <c r="N600" s="11">
        <v>0.1075</v>
      </c>
      <c r="O600" s="11">
        <v>5.0799999999999998E-2</v>
      </c>
      <c r="P600" s="11">
        <v>6.8199999999999997E-2</v>
      </c>
      <c r="Q600" s="11">
        <v>0.10249999999999999</v>
      </c>
      <c r="R600" s="7"/>
    </row>
    <row r="601" spans="1:18" x14ac:dyDescent="0.25">
      <c r="A601">
        <v>202312</v>
      </c>
      <c r="B601" s="11">
        <v>2.86E-2</v>
      </c>
      <c r="C601" s="11">
        <v>0.10150000000000001</v>
      </c>
      <c r="D601" s="11">
        <v>-2.9999999999999997E-4</v>
      </c>
      <c r="E601" s="11">
        <v>5.0099999999999999E-2</v>
      </c>
      <c r="F601" s="11">
        <v>8.6999999999999994E-2</v>
      </c>
      <c r="G601" s="11">
        <v>7.8E-2</v>
      </c>
      <c r="H601" s="11">
        <v>2.1000000000000001E-2</v>
      </c>
      <c r="I601" s="11">
        <v>0.1288</v>
      </c>
      <c r="J601" s="11">
        <v>9.6600000000000005E-2</v>
      </c>
      <c r="K601" s="11">
        <v>7.400000000000001E-2</v>
      </c>
      <c r="L601" s="11">
        <v>0.1002</v>
      </c>
      <c r="M601" s="11">
        <v>0.05</v>
      </c>
      <c r="N601" s="11">
        <v>7.2700000000000001E-2</v>
      </c>
      <c r="O601" s="11">
        <v>1.6899999999999998E-2</v>
      </c>
      <c r="P601" s="11">
        <v>5.4000000000000006E-2</v>
      </c>
      <c r="Q601" s="11">
        <v>6.7599999999999993E-2</v>
      </c>
      <c r="R601" s="7"/>
    </row>
    <row r="602" spans="1:18" x14ac:dyDescent="0.25">
      <c r="A602">
        <v>202401</v>
      </c>
      <c r="B602" s="11">
        <v>-1E-4</v>
      </c>
      <c r="C602" s="11">
        <v>-4.36E-2</v>
      </c>
      <c r="D602" s="11">
        <v>-1.8E-3</v>
      </c>
      <c r="E602" s="11">
        <v>-5.0900000000000001E-2</v>
      </c>
      <c r="F602" s="11">
        <v>-3.04E-2</v>
      </c>
      <c r="G602" s="11">
        <v>-5.9900000000000002E-2</v>
      </c>
      <c r="H602" s="11">
        <v>4.4699999999999997E-2</v>
      </c>
      <c r="I602" s="11">
        <v>-1.24E-2</v>
      </c>
      <c r="J602" s="11">
        <v>8.8999999999999999E-3</v>
      </c>
      <c r="K602" s="11">
        <v>-1.46E-2</v>
      </c>
      <c r="L602" s="11">
        <v>4.99E-2</v>
      </c>
      <c r="M602" s="11">
        <v>-0.15710000000000002</v>
      </c>
      <c r="N602" s="11">
        <v>-2.0099999999999996E-2</v>
      </c>
      <c r="O602" s="11">
        <v>-0.03</v>
      </c>
      <c r="P602" s="11">
        <v>1.1899999999999999E-2</v>
      </c>
      <c r="Q602" s="11">
        <v>7.4999999999999997E-3</v>
      </c>
    </row>
    <row r="603" spans="1:18" x14ac:dyDescent="0.25">
      <c r="A603">
        <v>202402</v>
      </c>
      <c r="B603" s="11">
        <v>1.6299999999999999E-2</v>
      </c>
      <c r="C603" s="11">
        <v>1.8799999999999997E-2</v>
      </c>
      <c r="D603" s="11">
        <v>3.0600000000000002E-2</v>
      </c>
      <c r="E603" s="11">
        <v>6.13E-2</v>
      </c>
      <c r="F603" s="11">
        <v>3.6699999999999997E-2</v>
      </c>
      <c r="G603" s="11">
        <v>2.4300000000000002E-2</v>
      </c>
      <c r="H603" s="11">
        <v>5.5E-2</v>
      </c>
      <c r="I603" s="11">
        <v>9.3200000000000005E-2</v>
      </c>
      <c r="J603" s="11">
        <v>4.87E-2</v>
      </c>
      <c r="K603" s="11">
        <v>0.11689999999999999</v>
      </c>
      <c r="L603" s="11">
        <v>0.12809999999999999</v>
      </c>
      <c r="M603" s="11">
        <v>7.4400000000000008E-2</v>
      </c>
      <c r="N603" s="11">
        <v>5.2900000000000003E-2</v>
      </c>
      <c r="O603" s="11">
        <v>2.4199999999999999E-2</v>
      </c>
      <c r="P603" s="11">
        <v>0.10220000000000001</v>
      </c>
      <c r="Q603" s="11">
        <v>3.6400000000000002E-2</v>
      </c>
    </row>
    <row r="604" spans="1:18" x14ac:dyDescent="0.25">
      <c r="A604">
        <v>202403</v>
      </c>
      <c r="B604" s="11">
        <v>3.1099999999999999E-2</v>
      </c>
      <c r="C604" s="11">
        <v>0.15329999999999999</v>
      </c>
      <c r="D604" s="11">
        <v>0.10490000000000001</v>
      </c>
      <c r="E604" s="11">
        <v>-5.8099999999999999E-2</v>
      </c>
      <c r="F604" s="11">
        <v>5.7200000000000001E-2</v>
      </c>
      <c r="G604" s="11">
        <v>6.3299999999999995E-2</v>
      </c>
      <c r="H604" s="11">
        <v>1.9599999999999999E-2</v>
      </c>
      <c r="I604" s="11">
        <v>5.5300000000000002E-2</v>
      </c>
      <c r="J604" s="11">
        <v>5.4800000000000001E-2</v>
      </c>
      <c r="K604" s="11">
        <v>4.9599999999999998E-2</v>
      </c>
      <c r="L604" s="11">
        <v>6.8400000000000002E-2</v>
      </c>
      <c r="M604" s="11">
        <v>-4.4000000000000004E-2</v>
      </c>
      <c r="N604" s="11">
        <v>2.06E-2</v>
      </c>
      <c r="O604" s="11">
        <v>7.0499999999999993E-2</v>
      </c>
      <c r="P604" s="11">
        <v>2.1400000000000002E-2</v>
      </c>
      <c r="Q604" s="11">
        <v>4.8300000000000003E-2</v>
      </c>
    </row>
    <row r="605" spans="1:18" x14ac:dyDescent="0.25">
      <c r="A605">
        <v>202404</v>
      </c>
      <c r="B605" s="11">
        <v>-1.24E-2</v>
      </c>
      <c r="C605" s="11">
        <v>2.7999999999999997E-2</v>
      </c>
      <c r="D605" s="11">
        <v>-6.0999999999999995E-3</v>
      </c>
      <c r="E605" s="11">
        <v>-6.6199999999999995E-2</v>
      </c>
      <c r="F605" s="11">
        <v>-7.8200000000000006E-2</v>
      </c>
      <c r="G605" s="11">
        <v>-5.0099999999999999E-2</v>
      </c>
      <c r="H605" s="11">
        <v>-3.2400000000000005E-2</v>
      </c>
      <c r="I605" s="11">
        <v>-0.1</v>
      </c>
      <c r="J605" s="11">
        <v>-9.2699999999999991E-2</v>
      </c>
      <c r="K605" s="11">
        <v>-1.15E-2</v>
      </c>
      <c r="L605" s="11">
        <v>-4.9500000000000002E-2</v>
      </c>
      <c r="M605" s="11">
        <v>-1.6500000000000001E-2</v>
      </c>
      <c r="N605" s="11">
        <v>-5.1699999999999996E-2</v>
      </c>
      <c r="O605" s="11">
        <v>1.5600000000000001E-2</v>
      </c>
      <c r="P605" s="11">
        <v>-3.3399999999999999E-2</v>
      </c>
      <c r="Q605" s="11">
        <v>-4.1700000000000001E-2</v>
      </c>
    </row>
    <row r="606" spans="1:18" x14ac:dyDescent="0.25">
      <c r="A606">
        <v>202405</v>
      </c>
      <c r="B606" s="11">
        <v>-4.4000000000000003E-3</v>
      </c>
      <c r="C606" s="11">
        <v>3.2199999999999999E-2</v>
      </c>
      <c r="D606" s="11">
        <v>-6.0000000000000001E-3</v>
      </c>
      <c r="E606" s="11">
        <v>5.04E-2</v>
      </c>
      <c r="F606" s="11">
        <v>1.29E-2</v>
      </c>
      <c r="G606" s="11">
        <v>6.1799999999999994E-2</v>
      </c>
      <c r="H606" s="11">
        <v>3.3000000000000002E-2</v>
      </c>
      <c r="I606" s="11">
        <v>2.12E-2</v>
      </c>
      <c r="J606" s="11">
        <v>4.4299999999999999E-2</v>
      </c>
      <c r="K606" s="11">
        <v>-8.3999999999999995E-3</v>
      </c>
      <c r="L606" s="11">
        <v>0.11699999999999999</v>
      </c>
      <c r="M606" s="11">
        <v>-1.6899999999999998E-2</v>
      </c>
      <c r="N606" s="11">
        <v>2.7799999999999998E-2</v>
      </c>
      <c r="O606" s="11">
        <v>7.980000000000001E-2</v>
      </c>
      <c r="P606" s="11">
        <v>3.3099999999999997E-2</v>
      </c>
      <c r="Q606" s="11">
        <v>3.5499999999999997E-2</v>
      </c>
    </row>
    <row r="607" spans="1:18" x14ac:dyDescent="0.25">
      <c r="A607">
        <v>202406</v>
      </c>
      <c r="B607" s="11">
        <v>-2.4E-2</v>
      </c>
      <c r="C607" s="11">
        <v>-6.7299999999999999E-2</v>
      </c>
      <c r="D607" s="11">
        <v>-2.0400000000000001E-2</v>
      </c>
      <c r="E607" s="11">
        <v>-0.1225</v>
      </c>
      <c r="F607" s="11">
        <v>-3.4799999999999998E-2</v>
      </c>
      <c r="G607" s="11">
        <v>-6.1200000000000004E-2</v>
      </c>
      <c r="H607" s="11">
        <v>2.92E-2</v>
      </c>
      <c r="I607" s="11">
        <v>-2.4300000000000002E-2</v>
      </c>
      <c r="J607" s="11">
        <v>-5.7800000000000004E-2</v>
      </c>
      <c r="K607" s="11">
        <v>-5.1699999999999996E-2</v>
      </c>
      <c r="L607" s="11">
        <v>6.1399999999999996E-2</v>
      </c>
      <c r="M607" s="11">
        <v>6.7199999999999996E-2</v>
      </c>
      <c r="N607" s="11">
        <v>4.0999999999999995E-3</v>
      </c>
      <c r="O607" s="11">
        <v>-4.2000000000000003E-2</v>
      </c>
      <c r="P607" s="11">
        <v>4.7100000000000003E-2</v>
      </c>
      <c r="Q607" s="11">
        <v>-2.8000000000000004E-3</v>
      </c>
    </row>
    <row r="608" spans="1:18" x14ac:dyDescent="0.25">
      <c r="A608">
        <v>202407</v>
      </c>
      <c r="B608" s="11">
        <v>3.8399999999999997E-2</v>
      </c>
      <c r="C608" s="11">
        <v>4.4800000000000006E-2</v>
      </c>
      <c r="D608" s="11">
        <v>1.9900000000000001E-2</v>
      </c>
      <c r="E608" s="11">
        <v>-7.7000000000000002E-3</v>
      </c>
      <c r="F608" s="11">
        <v>5.7699999999999994E-2</v>
      </c>
      <c r="G608" s="11">
        <v>4.6600000000000003E-2</v>
      </c>
      <c r="H608" s="11">
        <v>-5.5000000000000005E-3</v>
      </c>
      <c r="I608" s="11">
        <v>0.11810000000000001</v>
      </c>
      <c r="J608" s="11">
        <v>6.4199999999999993E-2</v>
      </c>
      <c r="K608" s="11">
        <v>9.4100000000000003E-2</v>
      </c>
      <c r="L608" s="11">
        <v>-1.8000000000000002E-2</v>
      </c>
      <c r="M608" s="11">
        <v>0.10390000000000001</v>
      </c>
      <c r="N608" s="11">
        <v>3.9900000000000005E-2</v>
      </c>
      <c r="O608" s="11">
        <v>6.3299999999999995E-2</v>
      </c>
      <c r="P608" s="11">
        <v>-1.66E-2</v>
      </c>
      <c r="Q608" s="11">
        <v>7.6700000000000004E-2</v>
      </c>
    </row>
    <row r="609" spans="1:17" x14ac:dyDescent="0.25">
      <c r="A609">
        <v>202408</v>
      </c>
      <c r="B609" s="11">
        <v>3.8800000000000001E-2</v>
      </c>
      <c r="C609" s="11">
        <v>-3.1E-2</v>
      </c>
      <c r="D609" s="11">
        <v>-2.9300000000000003E-2</v>
      </c>
      <c r="E609" s="11">
        <v>5.3099999999999994E-2</v>
      </c>
      <c r="F609" s="11">
        <v>-1.43E-2</v>
      </c>
      <c r="G609" s="11">
        <v>6.3E-3</v>
      </c>
      <c r="H609" s="11">
        <v>8.0500000000000002E-2</v>
      </c>
      <c r="I609" s="11">
        <v>6.6E-3</v>
      </c>
      <c r="J609" s="11">
        <v>-6.8499999999999991E-2</v>
      </c>
      <c r="K609" s="11">
        <v>4.9400000000000006E-2</v>
      </c>
      <c r="L609" s="11">
        <v>1.1999999999999999E-3</v>
      </c>
      <c r="M609" s="11">
        <v>-4.4299999999999999E-2</v>
      </c>
      <c r="N609" s="11">
        <v>2.3099999999999999E-2</v>
      </c>
      <c r="O609" s="11">
        <v>4.5499999999999999E-2</v>
      </c>
      <c r="P609" s="11">
        <v>1.7100000000000001E-2</v>
      </c>
      <c r="Q609" s="11">
        <v>2.5000000000000001E-2</v>
      </c>
    </row>
    <row r="610" spans="1:17" x14ac:dyDescent="0.25">
      <c r="A610">
        <v>202409</v>
      </c>
      <c r="B610" s="11">
        <v>1.23E-2</v>
      </c>
      <c r="C610" s="11">
        <v>7.2599999999999998E-2</v>
      </c>
      <c r="D610" s="11">
        <v>-3.39E-2</v>
      </c>
      <c r="E610" s="11">
        <v>5.5399999999999998E-2</v>
      </c>
      <c r="F610" s="11">
        <v>2.1700000000000001E-2</v>
      </c>
      <c r="G610" s="11">
        <v>3.95E-2</v>
      </c>
      <c r="H610" s="11">
        <v>-3.32E-2</v>
      </c>
      <c r="I610" s="11">
        <v>6.9000000000000006E-2</v>
      </c>
      <c r="J610" s="11">
        <v>1.8500000000000003E-2</v>
      </c>
      <c r="K610" s="11">
        <v>5.2199999999999996E-2</v>
      </c>
      <c r="L610" s="11">
        <v>2.6800000000000001E-2</v>
      </c>
      <c r="M610" s="11">
        <v>0.1229</v>
      </c>
      <c r="N610" s="11">
        <v>1.32E-2</v>
      </c>
      <c r="O610" s="11">
        <v>5.3600000000000002E-2</v>
      </c>
      <c r="P610" s="11">
        <v>3.7200000000000004E-2</v>
      </c>
      <c r="Q610" s="11">
        <v>-5.0000000000000001E-3</v>
      </c>
    </row>
    <row r="611" spans="1:17" x14ac:dyDescent="0.25">
      <c r="A611">
        <v>202410</v>
      </c>
      <c r="B611" s="11">
        <v>-5.04E-2</v>
      </c>
      <c r="C611" s="11">
        <v>-3.2799999999999996E-2</v>
      </c>
      <c r="D611" s="11">
        <v>-4.6999999999999993E-3</v>
      </c>
      <c r="E611" s="11">
        <v>-6.7199999999999996E-2</v>
      </c>
      <c r="F611" s="11">
        <v>-1.9299999999999998E-2</v>
      </c>
      <c r="G611" s="11">
        <v>-3.2300000000000002E-2</v>
      </c>
      <c r="H611" s="11">
        <v>-3.61E-2</v>
      </c>
      <c r="I611" s="11">
        <v>-3.9399999999999998E-2</v>
      </c>
      <c r="J611" s="11">
        <v>-1.52E-2</v>
      </c>
      <c r="K611" s="11">
        <v>-8.1000000000000013E-3</v>
      </c>
      <c r="L611" s="11">
        <v>4.8999999999999998E-3</v>
      </c>
      <c r="M611" s="11">
        <v>-3.2599999999999997E-2</v>
      </c>
      <c r="N611" s="11">
        <v>-4.4000000000000003E-3</v>
      </c>
      <c r="O611" s="11">
        <v>6.8999999999999999E-3</v>
      </c>
      <c r="P611" s="11">
        <v>-9.1000000000000004E-3</v>
      </c>
      <c r="Q611" s="11">
        <v>2.64E-2</v>
      </c>
    </row>
    <row r="612" spans="1:17" x14ac:dyDescent="0.25">
      <c r="A612">
        <v>202411</v>
      </c>
      <c r="B612" s="11">
        <v>7.3000000000000001E-3</v>
      </c>
      <c r="C612" s="11">
        <v>-7.0999999999999995E-3</v>
      </c>
      <c r="D612" s="11">
        <v>6.480000000000001E-2</v>
      </c>
      <c r="E612" s="11">
        <v>0.08</v>
      </c>
      <c r="F612" s="11">
        <v>4.7400000000000005E-2</v>
      </c>
      <c r="G612" s="11">
        <v>5.0000000000000001E-3</v>
      </c>
      <c r="H612" s="11">
        <v>9.1000000000000004E-3</v>
      </c>
      <c r="I612" s="11">
        <v>8.8900000000000007E-2</v>
      </c>
      <c r="J612" s="11">
        <v>0.1042</v>
      </c>
      <c r="K612" s="11">
        <v>0.183</v>
      </c>
      <c r="L612" s="11">
        <v>3.2000000000000001E-2</v>
      </c>
      <c r="M612" s="11">
        <v>0.28339999999999999</v>
      </c>
      <c r="N612" s="11">
        <v>6.2800000000000009E-2</v>
      </c>
      <c r="O612" s="11">
        <v>6.2100000000000002E-2</v>
      </c>
      <c r="P612" s="11">
        <v>0.10039999999999999</v>
      </c>
      <c r="Q612" s="11">
        <v>0.1206</v>
      </c>
    </row>
    <row r="613" spans="1:17" x14ac:dyDescent="0.25">
      <c r="A613">
        <v>202412</v>
      </c>
      <c r="B613" s="11">
        <v>-4.8000000000000001E-2</v>
      </c>
      <c r="C613" s="11">
        <v>-0.1198</v>
      </c>
      <c r="D613" s="11">
        <v>-8.7400000000000005E-2</v>
      </c>
      <c r="E613" s="11">
        <v>1.3899999999999999E-2</v>
      </c>
      <c r="F613" s="11">
        <v>-5.6600000000000004E-2</v>
      </c>
      <c r="G613" s="11">
        <v>-0.1104</v>
      </c>
      <c r="H613" s="11">
        <v>-5.4100000000000002E-2</v>
      </c>
      <c r="I613" s="11">
        <v>-0.12179999999999999</v>
      </c>
      <c r="J613" s="11">
        <v>-0.17989999999999998</v>
      </c>
      <c r="K613" s="11">
        <v>-9.0299999999999991E-2</v>
      </c>
      <c r="L613" s="11">
        <v>-1.9E-3</v>
      </c>
      <c r="M613" s="11">
        <v>9.8100000000000007E-2</v>
      </c>
      <c r="N613" s="11">
        <v>-6.6500000000000004E-2</v>
      </c>
      <c r="O613" s="11">
        <v>-7.7800000000000008E-2</v>
      </c>
      <c r="P613" s="11">
        <v>6.0000000000000001E-3</v>
      </c>
      <c r="Q613" s="11">
        <v>-7.3300000000000004E-2</v>
      </c>
    </row>
    <row r="722" spans="2:18" x14ac:dyDescent="0.25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</row>
    <row r="723" spans="2:18" x14ac:dyDescent="0.25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</row>
    <row r="724" spans="2:18" x14ac:dyDescent="0.25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</row>
    <row r="725" spans="2:18" x14ac:dyDescent="0.25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</row>
    <row r="726" spans="2:18" x14ac:dyDescent="0.25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</row>
    <row r="727" spans="2:18" x14ac:dyDescent="0.25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</row>
    <row r="728" spans="2:18" x14ac:dyDescent="0.25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</row>
    <row r="729" spans="2:18" x14ac:dyDescent="0.25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</row>
    <row r="730" spans="2:18" x14ac:dyDescent="0.25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</row>
    <row r="731" spans="2:18" x14ac:dyDescent="0.25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</row>
    <row r="732" spans="2:18" x14ac:dyDescent="0.25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</row>
    <row r="733" spans="2:18" x14ac:dyDescent="0.25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CE9C4-3E61-4494-900C-651F59F8381E}">
  <dimension ref="A1:T732"/>
  <sheetViews>
    <sheetView workbookViewId="0"/>
  </sheetViews>
  <sheetFormatPr defaultColWidth="8.85546875" defaultRowHeight="15" x14ac:dyDescent="0.25"/>
  <cols>
    <col min="1" max="1" width="10.7109375" style="5" bestFit="1" customWidth="1"/>
    <col min="2" max="2" width="23.28515625" bestFit="1" customWidth="1"/>
    <col min="3" max="3" width="22.7109375" bestFit="1" customWidth="1"/>
    <col min="4" max="4" width="17.140625" bestFit="1" customWidth="1"/>
    <col min="5" max="5" width="12.42578125" customWidth="1"/>
    <col min="6" max="6" width="11.28515625" bestFit="1" customWidth="1"/>
    <col min="7" max="7" width="11.42578125" bestFit="1" customWidth="1"/>
    <col min="8" max="8" width="11.28515625" bestFit="1" customWidth="1"/>
    <col min="9" max="9" width="12.85546875" bestFit="1" customWidth="1"/>
    <col min="10" max="11" width="13.42578125" customWidth="1"/>
    <col min="12" max="17" width="11.28515625" bestFit="1" customWidth="1"/>
    <col min="19" max="20" width="15.7109375" bestFit="1" customWidth="1"/>
  </cols>
  <sheetData>
    <row r="1" spans="1:19" x14ac:dyDescent="0.25">
      <c r="A1" s="4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</row>
    <row r="2" spans="1:19" x14ac:dyDescent="0.25">
      <c r="A2" s="3">
        <f>ReturnData!A14</f>
        <v>197501</v>
      </c>
      <c r="B2" s="12">
        <f>AVERAGE(ReturnData!B2:B12)</f>
        <v>-2.811818181818182E-2</v>
      </c>
      <c r="C2" s="12">
        <f>AVERAGE(ReturnData!C2:C12)</f>
        <v>-6.9181818181818146E-3</v>
      </c>
      <c r="D2" s="12">
        <f>AVERAGE(ReturnData!D2:D12)</f>
        <v>-2.5127272727272724E-2</v>
      </c>
      <c r="E2" s="12">
        <f>AVERAGE(ReturnData!E2:E12)</f>
        <v>-2.4609090909090903E-2</v>
      </c>
      <c r="F2" s="12">
        <f>AVERAGE(ReturnData!F2:F12)</f>
        <v>-4.4863636363636369E-2</v>
      </c>
      <c r="G2" s="12">
        <f>AVERAGE(ReturnData!G2:G12)</f>
        <v>-1.0072727272727273E-2</v>
      </c>
      <c r="H2" s="12">
        <f>AVERAGE(ReturnData!H2:H12)</f>
        <v>-1.0181818181818176E-2</v>
      </c>
      <c r="I2" s="12">
        <f>AVERAGE(ReturnData!I2:I12)</f>
        <v>-2.0927272727272728E-2</v>
      </c>
      <c r="J2" s="12">
        <f>AVERAGE(ReturnData!J2:J12)</f>
        <v>-3.4090909090909072E-3</v>
      </c>
      <c r="K2" s="12">
        <f>AVERAGE(ReturnData!K2:K12)</f>
        <v>-3.0018181818181812E-2</v>
      </c>
      <c r="L2" s="12">
        <f>AVERAGE(ReturnData!L2:L12)</f>
        <v>-2.9118181818181821E-2</v>
      </c>
      <c r="M2" s="12">
        <f>AVERAGE(ReturnData!M2:M12)</f>
        <v>-2.4427272727272728E-2</v>
      </c>
      <c r="N2" s="12">
        <f>AVERAGE(ReturnData!N2:N12)</f>
        <v>-1.7290909090909089E-2</v>
      </c>
      <c r="O2" s="12">
        <f>AVERAGE(ReturnData!O2:O12)</f>
        <v>-1.668181818181818E-2</v>
      </c>
      <c r="P2" s="12">
        <f>AVERAGE(ReturnData!P2:P12)</f>
        <v>-3.2463636363636368E-2</v>
      </c>
      <c r="Q2" s="12">
        <f>AVERAGE(ReturnData!Q2:Q12)</f>
        <v>-3.1054545454545446E-2</v>
      </c>
      <c r="S2" s="3"/>
    </row>
    <row r="3" spans="1:19" x14ac:dyDescent="0.25">
      <c r="A3">
        <f>ReturnData!A15</f>
        <v>197502</v>
      </c>
      <c r="B3" s="12">
        <f>AVERAGE(ReturnData!B3:B13)</f>
        <v>-2.988181818181818E-2</v>
      </c>
      <c r="C3" s="12">
        <f>AVERAGE(ReturnData!C3:C13)</f>
        <v>-1.6872727272727275E-2</v>
      </c>
      <c r="D3" s="12">
        <f>AVERAGE(ReturnData!D3:D13)</f>
        <v>-1.6309090909090908E-2</v>
      </c>
      <c r="E3" s="12">
        <f>AVERAGE(ReturnData!E3:E13)</f>
        <v>-3.6454545454545455E-2</v>
      </c>
      <c r="F3" s="12">
        <f>AVERAGE(ReturnData!F3:F13)</f>
        <v>-5.0100000000000006E-2</v>
      </c>
      <c r="G3" s="12">
        <f>AVERAGE(ReturnData!G3:G13)</f>
        <v>-1.5245454545454546E-2</v>
      </c>
      <c r="H3" s="12">
        <f>AVERAGE(ReturnData!H3:H13)</f>
        <v>-1.0645454545454545E-2</v>
      </c>
      <c r="I3" s="12">
        <f>AVERAGE(ReturnData!I3:I13)</f>
        <v>-3.15E-2</v>
      </c>
      <c r="J3" s="12">
        <f>AVERAGE(ReturnData!J3:J13)</f>
        <v>-1.1345454545454542E-2</v>
      </c>
      <c r="K3" s="12">
        <f>AVERAGE(ReturnData!K3:K13)</f>
        <v>-2.9790909090909087E-2</v>
      </c>
      <c r="L3" s="12">
        <f>AVERAGE(ReturnData!L3:L13)</f>
        <v>-3.3381818181818186E-2</v>
      </c>
      <c r="M3" s="12">
        <f>AVERAGE(ReturnData!M3:M13)</f>
        <v>-3.4809090909090908E-2</v>
      </c>
      <c r="N3" s="12">
        <f>AVERAGE(ReturnData!N3:N13)</f>
        <v>-2.5445454545454545E-2</v>
      </c>
      <c r="O3" s="12">
        <f>AVERAGE(ReturnData!O3:O13)</f>
        <v>-2.1554545454545455E-2</v>
      </c>
      <c r="P3" s="12">
        <f>AVERAGE(ReturnData!P3:P13)</f>
        <v>-4.1709090909090911E-2</v>
      </c>
      <c r="Q3" s="12">
        <f>AVERAGE(ReturnData!Q3:Q13)</f>
        <v>-3.3754545454545447E-2</v>
      </c>
    </row>
    <row r="4" spans="1:19" x14ac:dyDescent="0.25">
      <c r="A4">
        <f>ReturnData!A16</f>
        <v>197503</v>
      </c>
      <c r="B4" s="12">
        <f>AVERAGE(ReturnData!B4:B14)</f>
        <v>-1.1727272727272723E-2</v>
      </c>
      <c r="C4" s="12">
        <f>AVERAGE(ReturnData!C4:C14)</f>
        <v>-8.0727272727272713E-3</v>
      </c>
      <c r="D4" s="12">
        <f>AVERAGE(ReturnData!D4:D14)</f>
        <v>-1.064545454545455E-2</v>
      </c>
      <c r="E4" s="12">
        <f>AVERAGE(ReturnData!E4:E14)</f>
        <v>-1.3827272727272728E-2</v>
      </c>
      <c r="F4" s="12">
        <f>AVERAGE(ReturnData!F4:F14)</f>
        <v>-2.869090909090909E-2</v>
      </c>
      <c r="G4" s="12">
        <f>AVERAGE(ReturnData!G4:G14)</f>
        <v>-7.7181818181818193E-3</v>
      </c>
      <c r="H4" s="12">
        <f>AVERAGE(ReturnData!H4:H14)</f>
        <v>-7.2818181818181775E-3</v>
      </c>
      <c r="I4" s="12">
        <f>AVERAGE(ReturnData!I4:I14)</f>
        <v>-1.1254545454545451E-2</v>
      </c>
      <c r="J4" s="12">
        <f>AVERAGE(ReturnData!J4:J14)</f>
        <v>1.6454545454545485E-3</v>
      </c>
      <c r="K4" s="12">
        <f>AVERAGE(ReturnData!K4:K14)</f>
        <v>-1.5245454545454541E-2</v>
      </c>
      <c r="L4" s="12">
        <f>AVERAGE(ReturnData!L4:L14)</f>
        <v>-2.0654545454545457E-2</v>
      </c>
      <c r="M4" s="12">
        <f>AVERAGE(ReturnData!M4:M14)</f>
        <v>-1.3799999999999996E-2</v>
      </c>
      <c r="N4" s="12">
        <f>AVERAGE(ReturnData!N4:N14)</f>
        <v>-1.5399999999999999E-2</v>
      </c>
      <c r="O4" s="12">
        <f>AVERAGE(ReturnData!O4:O14)</f>
        <v>-4.7272727272727293E-3</v>
      </c>
      <c r="P4" s="12">
        <f>AVERAGE(ReturnData!P4:P14)</f>
        <v>-1.7881818181818179E-2</v>
      </c>
      <c r="Q4" s="12">
        <f>AVERAGE(ReturnData!Q4:Q14)</f>
        <v>-1.8590909090909085E-2</v>
      </c>
    </row>
    <row r="5" spans="1:19" x14ac:dyDescent="0.25">
      <c r="A5">
        <f>ReturnData!A17</f>
        <v>197504</v>
      </c>
      <c r="B5" s="12">
        <f>AVERAGE(ReturnData!B5:B15)</f>
        <v>-4.618181818181819E-3</v>
      </c>
      <c r="C5" s="12">
        <f>AVERAGE(ReturnData!C5:C15)</f>
        <v>1.2909090909090939E-3</v>
      </c>
      <c r="D5" s="12">
        <f>AVERAGE(ReturnData!D5:D15)</f>
        <v>-5.2272727272727245E-3</v>
      </c>
      <c r="E5" s="12">
        <f>AVERAGE(ReturnData!E5:E15)</f>
        <v>-1.292727272727273E-2</v>
      </c>
      <c r="F5" s="12">
        <f>AVERAGE(ReturnData!F5:F15)</f>
        <v>-1.6309090909090915E-2</v>
      </c>
      <c r="G5" s="12">
        <f>AVERAGE(ReturnData!G5:G15)</f>
        <v>-8.5454545454545635E-4</v>
      </c>
      <c r="H5" s="12">
        <f>AVERAGE(ReturnData!H5:H15)</f>
        <v>2.7818181818181856E-3</v>
      </c>
      <c r="I5" s="12">
        <f>AVERAGE(ReturnData!I5:I15)</f>
        <v>-7.6090909090909117E-3</v>
      </c>
      <c r="J5" s="12">
        <f>AVERAGE(ReturnData!J5:J15)</f>
        <v>5.545454545454547E-3</v>
      </c>
      <c r="K5" s="12">
        <f>AVERAGE(ReturnData!K5:K15)</f>
        <v>-6.9909090909090858E-3</v>
      </c>
      <c r="L5" s="12">
        <f>AVERAGE(ReturnData!L5:L15)</f>
        <v>-6.6000000000000078E-3</v>
      </c>
      <c r="M5" s="12">
        <f>AVERAGE(ReturnData!M5:M15)</f>
        <v>-1.3636363636363636E-2</v>
      </c>
      <c r="N5" s="12">
        <f>AVERAGE(ReturnData!N5:N15)</f>
        <v>-5.4545454545454515E-3</v>
      </c>
      <c r="O5" s="12">
        <f>AVERAGE(ReturnData!O5:O15)</f>
        <v>-5.9999999999999767E-4</v>
      </c>
      <c r="P5" s="12">
        <f>AVERAGE(ReturnData!P5:P15)</f>
        <v>-9.9454545454545455E-3</v>
      </c>
      <c r="Q5" s="12">
        <f>AVERAGE(ReturnData!Q5:Q15)</f>
        <v>-1.4599999999999991E-2</v>
      </c>
    </row>
    <row r="6" spans="1:19" x14ac:dyDescent="0.25">
      <c r="A6">
        <f>ReturnData!A18</f>
        <v>197505</v>
      </c>
      <c r="B6" s="12">
        <f>AVERAGE(ReturnData!B6:B16)</f>
        <v>3.5090909090909127E-3</v>
      </c>
      <c r="C6" s="12">
        <f>AVERAGE(ReturnData!C6:C16)</f>
        <v>1.603636363636364E-2</v>
      </c>
      <c r="D6" s="12">
        <f>AVERAGE(ReturnData!D6:D16)</f>
        <v>-1.0090909090909124E-3</v>
      </c>
      <c r="E6" s="12">
        <f>AVERAGE(ReturnData!E6:E16)</f>
        <v>3.6272727272727251E-3</v>
      </c>
      <c r="F6" s="12">
        <f>AVERAGE(ReturnData!F6:F16)</f>
        <v>-6.8636363636363669E-3</v>
      </c>
      <c r="G6" s="12">
        <f>AVERAGE(ReturnData!G6:G16)</f>
        <v>3.6999999999999989E-3</v>
      </c>
      <c r="H6" s="12">
        <f>AVERAGE(ReturnData!H6:H16)</f>
        <v>6.1000000000000021E-3</v>
      </c>
      <c r="I6" s="12">
        <f>AVERAGE(ReturnData!I6:I16)</f>
        <v>4.1090909090909103E-3</v>
      </c>
      <c r="J6" s="12">
        <f>AVERAGE(ReturnData!J6:J16)</f>
        <v>1.5954545454545457E-2</v>
      </c>
      <c r="K6" s="12">
        <f>AVERAGE(ReturnData!K6:K16)</f>
        <v>1.4818181818181846E-3</v>
      </c>
      <c r="L6" s="12">
        <f>AVERAGE(ReturnData!L6:L16)</f>
        <v>-1.6636363636363671E-3</v>
      </c>
      <c r="M6" s="12">
        <f>AVERAGE(ReturnData!M6:M16)</f>
        <v>-4.7181818181818149E-3</v>
      </c>
      <c r="N6" s="12">
        <f>AVERAGE(ReturnData!N6:N16)</f>
        <v>2.6727272727272763E-3</v>
      </c>
      <c r="O6" s="12">
        <f>AVERAGE(ReturnData!O6:O16)</f>
        <v>9.2818181818181827E-3</v>
      </c>
      <c r="P6" s="12">
        <f>AVERAGE(ReturnData!P6:P16)</f>
        <v>1.9727272727272675E-3</v>
      </c>
      <c r="Q6" s="12">
        <f>AVERAGE(ReturnData!Q6:Q16)</f>
        <v>-6.0999999999999969E-3</v>
      </c>
    </row>
    <row r="7" spans="1:19" x14ac:dyDescent="0.25">
      <c r="A7">
        <f>ReturnData!A19</f>
        <v>197506</v>
      </c>
      <c r="B7" s="12">
        <f>AVERAGE(ReturnData!B7:B17)</f>
        <v>8.0000000000000002E-3</v>
      </c>
      <c r="C7" s="12">
        <f>AVERAGE(ReturnData!C7:C17)</f>
        <v>3.2427272727272728E-2</v>
      </c>
      <c r="D7" s="12">
        <f>AVERAGE(ReturnData!D7:D17)</f>
        <v>1.26E-2</v>
      </c>
      <c r="E7" s="12">
        <f>AVERAGE(ReturnData!E7:E17)</f>
        <v>1.6545454545454547E-2</v>
      </c>
      <c r="F7" s="12">
        <f>AVERAGE(ReturnData!F7:F17)</f>
        <v>6.9090909090908546E-4</v>
      </c>
      <c r="G7" s="12">
        <f>AVERAGE(ReturnData!G7:G17)</f>
        <v>1.8590909090909088E-2</v>
      </c>
      <c r="H7" s="12">
        <f>AVERAGE(ReturnData!H7:H17)</f>
        <v>6.4454545454545459E-3</v>
      </c>
      <c r="I7" s="12">
        <f>AVERAGE(ReturnData!I7:I17)</f>
        <v>1.3290909090909093E-2</v>
      </c>
      <c r="J7" s="12">
        <f>AVERAGE(ReturnData!J7:J17)</f>
        <v>3.2663636363636367E-2</v>
      </c>
      <c r="K7" s="12">
        <f>AVERAGE(ReturnData!K7:K17)</f>
        <v>1.317272727272727E-2</v>
      </c>
      <c r="L7" s="12">
        <f>AVERAGE(ReturnData!L7:L17)</f>
        <v>7.7363636363636332E-3</v>
      </c>
      <c r="M7" s="12">
        <f>AVERAGE(ReturnData!M7:M17)</f>
        <v>-4.1545454545454498E-3</v>
      </c>
      <c r="N7" s="12">
        <f>AVERAGE(ReturnData!N7:N17)</f>
        <v>1.2927272727272726E-2</v>
      </c>
      <c r="O7" s="12">
        <f>AVERAGE(ReturnData!O7:O17)</f>
        <v>1.2272727272727275E-2</v>
      </c>
      <c r="P7" s="12">
        <f>AVERAGE(ReturnData!P7:P17)</f>
        <v>2.5181818181818204E-3</v>
      </c>
      <c r="Q7" s="12">
        <f>AVERAGE(ReturnData!Q7:Q17)</f>
        <v>4.2909090909090926E-3</v>
      </c>
    </row>
    <row r="8" spans="1:19" x14ac:dyDescent="0.25">
      <c r="A8">
        <f>ReturnData!A20</f>
        <v>197507</v>
      </c>
      <c r="B8" s="12">
        <f>AVERAGE(ReturnData!B8:B18)</f>
        <v>1.4309090909090912E-2</v>
      </c>
      <c r="C8" s="12">
        <f>AVERAGE(ReturnData!C8:C18)</f>
        <v>3.8854545454545454E-2</v>
      </c>
      <c r="D8" s="12">
        <f>AVERAGE(ReturnData!D8:D18)</f>
        <v>2.3936363636363634E-2</v>
      </c>
      <c r="E8" s="12">
        <f>AVERAGE(ReturnData!E8:E18)</f>
        <v>2.1618181818181818E-2</v>
      </c>
      <c r="F8" s="12">
        <f>AVERAGE(ReturnData!F8:F18)</f>
        <v>3.0181818181818127E-3</v>
      </c>
      <c r="G8" s="12">
        <f>AVERAGE(ReturnData!G8:G18)</f>
        <v>1.8372727272727266E-2</v>
      </c>
      <c r="H8" s="12">
        <f>AVERAGE(ReturnData!H8:H18)</f>
        <v>1.2509090909090909E-2</v>
      </c>
      <c r="I8" s="12">
        <f>AVERAGE(ReturnData!I8:I18)</f>
        <v>2.2418181818181823E-2</v>
      </c>
      <c r="J8" s="12">
        <f>AVERAGE(ReturnData!J8:J18)</f>
        <v>2.529090909090909E-2</v>
      </c>
      <c r="K8" s="12">
        <f>AVERAGE(ReturnData!K8:K18)</f>
        <v>1.7981818181818179E-2</v>
      </c>
      <c r="L8" s="12">
        <f>AVERAGE(ReturnData!L8:L18)</f>
        <v>1.4781818181818181E-2</v>
      </c>
      <c r="M8" s="12">
        <f>AVERAGE(ReturnData!M8:M18)</f>
        <v>3.436363636363635E-3</v>
      </c>
      <c r="N8" s="12">
        <f>AVERAGE(ReturnData!N8:N18)</f>
        <v>1.6890909090909092E-2</v>
      </c>
      <c r="O8" s="12">
        <f>AVERAGE(ReturnData!O8:O18)</f>
        <v>2.5636363636363638E-2</v>
      </c>
      <c r="P8" s="12">
        <f>AVERAGE(ReturnData!P8:P18)</f>
        <v>8.5636363636363635E-3</v>
      </c>
      <c r="Q8" s="12">
        <f>AVERAGE(ReturnData!Q8:Q18)</f>
        <v>1.6309090909090908E-2</v>
      </c>
    </row>
    <row r="9" spans="1:19" x14ac:dyDescent="0.25">
      <c r="A9">
        <f>ReturnData!A21</f>
        <v>197508</v>
      </c>
      <c r="B9" s="12">
        <f>AVERAGE(ReturnData!B9:B19)</f>
        <v>2.9818181818181824E-2</v>
      </c>
      <c r="C9" s="12">
        <f>AVERAGE(ReturnData!C9:C19)</f>
        <v>3.8281818181818188E-2</v>
      </c>
      <c r="D9" s="12">
        <f>AVERAGE(ReturnData!D9:D19)</f>
        <v>3.0799999999999998E-2</v>
      </c>
      <c r="E9" s="12">
        <f>AVERAGE(ReturnData!E9:E19)</f>
        <v>3.2436363636363638E-2</v>
      </c>
      <c r="F9" s="12">
        <f>AVERAGE(ReturnData!F9:F19)</f>
        <v>1.9018181818181816E-2</v>
      </c>
      <c r="G9" s="12">
        <f>AVERAGE(ReturnData!G9:G19)</f>
        <v>2.6272727272727271E-2</v>
      </c>
      <c r="H9" s="12">
        <f>AVERAGE(ReturnData!H9:H19)</f>
        <v>2.5481818181818182E-2</v>
      </c>
      <c r="I9" s="12">
        <f>AVERAGE(ReturnData!I9:I19)</f>
        <v>3.2445454545454548E-2</v>
      </c>
      <c r="J9" s="12">
        <f>AVERAGE(ReturnData!J9:J19)</f>
        <v>2.7463636363636367E-2</v>
      </c>
      <c r="K9" s="12">
        <f>AVERAGE(ReturnData!K9:K19)</f>
        <v>3.2036363636363641E-2</v>
      </c>
      <c r="L9" s="12">
        <f>AVERAGE(ReturnData!L9:L19)</f>
        <v>2.4290909090909089E-2</v>
      </c>
      <c r="M9" s="12">
        <f>AVERAGE(ReturnData!M9:M19)</f>
        <v>2.2672727272727271E-2</v>
      </c>
      <c r="N9" s="12">
        <f>AVERAGE(ReturnData!N9:N19)</f>
        <v>2.8063636363636367E-2</v>
      </c>
      <c r="O9" s="12">
        <f>AVERAGE(ReturnData!O9:O19)</f>
        <v>3.4672727272727272E-2</v>
      </c>
      <c r="P9" s="12">
        <f>AVERAGE(ReturnData!P9:P19)</f>
        <v>2.7872727272727271E-2</v>
      </c>
      <c r="Q9" s="12">
        <f>AVERAGE(ReturnData!Q9:Q19)</f>
        <v>2.8654545454545457E-2</v>
      </c>
    </row>
    <row r="10" spans="1:19" x14ac:dyDescent="0.25">
      <c r="A10">
        <f>ReturnData!A22</f>
        <v>197509</v>
      </c>
      <c r="B10" s="12">
        <f>AVERAGE(ReturnData!B10:B20)</f>
        <v>3.6045454545454547E-2</v>
      </c>
      <c r="C10" s="12">
        <f>AVERAGE(ReturnData!C10:C20)</f>
        <v>4.3090909090909096E-2</v>
      </c>
      <c r="D10" s="12">
        <f>AVERAGE(ReturnData!D10:D20)</f>
        <v>3.4563636363636359E-2</v>
      </c>
      <c r="E10" s="12">
        <f>AVERAGE(ReturnData!E10:E20)</f>
        <v>3.4836363636363638E-2</v>
      </c>
      <c r="F10" s="12">
        <f>AVERAGE(ReturnData!F10:F20)</f>
        <v>2.1509090909090912E-2</v>
      </c>
      <c r="G10" s="12">
        <f>AVERAGE(ReturnData!G10:G20)</f>
        <v>3.2281818181818182E-2</v>
      </c>
      <c r="H10" s="12">
        <f>AVERAGE(ReturnData!H10:H20)</f>
        <v>2.3136363636363635E-2</v>
      </c>
      <c r="I10" s="12">
        <f>AVERAGE(ReturnData!I10:I20)</f>
        <v>3.5827272727272728E-2</v>
      </c>
      <c r="J10" s="12">
        <f>AVERAGE(ReturnData!J10:J20)</f>
        <v>2.8727272727272726E-2</v>
      </c>
      <c r="K10" s="12">
        <f>AVERAGE(ReturnData!K10:K20)</f>
        <v>3.6154545454545453E-2</v>
      </c>
      <c r="L10" s="12">
        <f>AVERAGE(ReturnData!L10:L20)</f>
        <v>2.2972727272727277E-2</v>
      </c>
      <c r="M10" s="12">
        <f>AVERAGE(ReturnData!M10:M20)</f>
        <v>2.8727272727272733E-2</v>
      </c>
      <c r="N10" s="12">
        <f>AVERAGE(ReturnData!N10:N20)</f>
        <v>3.2799999999999996E-2</v>
      </c>
      <c r="O10" s="12">
        <f>AVERAGE(ReturnData!O10:O20)</f>
        <v>3.8163636363636365E-2</v>
      </c>
      <c r="P10" s="12">
        <f>AVERAGE(ReturnData!P10:P20)</f>
        <v>3.2745454545454536E-2</v>
      </c>
      <c r="Q10" s="12">
        <f>AVERAGE(ReturnData!Q10:Q20)</f>
        <v>3.2690909090909097E-2</v>
      </c>
    </row>
    <row r="11" spans="1:19" x14ac:dyDescent="0.25">
      <c r="A11">
        <f>ReturnData!A23</f>
        <v>197510</v>
      </c>
      <c r="B11" s="12">
        <f>AVERAGE(ReturnData!B11:B21)</f>
        <v>4.6118181818181808E-2</v>
      </c>
      <c r="C11" s="12">
        <f>AVERAGE(ReturnData!C11:C21)</f>
        <v>4.7700000000000006E-2</v>
      </c>
      <c r="D11" s="12">
        <f>AVERAGE(ReturnData!D11:D21)</f>
        <v>4.1309090909090913E-2</v>
      </c>
      <c r="E11" s="12">
        <f>AVERAGE(ReturnData!E11:E21)</f>
        <v>3.9781818181818189E-2</v>
      </c>
      <c r="F11" s="12">
        <f>AVERAGE(ReturnData!F11:F21)</f>
        <v>3.4881818181818194E-2</v>
      </c>
      <c r="G11" s="12">
        <f>AVERAGE(ReturnData!G11:G21)</f>
        <v>4.3372727272727264E-2</v>
      </c>
      <c r="H11" s="12">
        <f>AVERAGE(ReturnData!H11:H21)</f>
        <v>3.3018181818181815E-2</v>
      </c>
      <c r="I11" s="12">
        <f>AVERAGE(ReturnData!I11:I21)</f>
        <v>4.4263636363636352E-2</v>
      </c>
      <c r="J11" s="12">
        <f>AVERAGE(ReturnData!J11:J21)</f>
        <v>3.952727272727273E-2</v>
      </c>
      <c r="K11" s="12">
        <f>AVERAGE(ReturnData!K11:K21)</f>
        <v>4.2845454545454548E-2</v>
      </c>
      <c r="L11" s="12">
        <f>AVERAGE(ReturnData!L11:L21)</f>
        <v>3.5172727272727272E-2</v>
      </c>
      <c r="M11" s="12">
        <f>AVERAGE(ReturnData!M11:M21)</f>
        <v>3.4972727272727273E-2</v>
      </c>
      <c r="N11" s="12">
        <f>AVERAGE(ReturnData!N11:N21)</f>
        <v>3.8254545454545458E-2</v>
      </c>
      <c r="O11" s="12">
        <f>AVERAGE(ReturnData!O11:O21)</f>
        <v>3.8227272727272728E-2</v>
      </c>
      <c r="P11" s="12">
        <f>AVERAGE(ReturnData!P11:P21)</f>
        <v>4.4299999999999999E-2</v>
      </c>
      <c r="Q11" s="12">
        <f>AVERAGE(ReturnData!Q11:Q21)</f>
        <v>3.3581818181818185E-2</v>
      </c>
    </row>
    <row r="12" spans="1:19" x14ac:dyDescent="0.25">
      <c r="A12">
        <f>ReturnData!A24</f>
        <v>197511</v>
      </c>
      <c r="B12" s="12">
        <f>AVERAGE(ReturnData!B12:B22)</f>
        <v>2.6063636363636369E-2</v>
      </c>
      <c r="C12" s="12">
        <f>AVERAGE(ReturnData!C12:C22)</f>
        <v>2.5018181818181825E-2</v>
      </c>
      <c r="D12" s="12">
        <f>AVERAGE(ReturnData!D12:D22)</f>
        <v>2.0790909090909086E-2</v>
      </c>
      <c r="E12" s="12">
        <f>AVERAGE(ReturnData!E12:E22)</f>
        <v>3.6072727272727277E-2</v>
      </c>
      <c r="F12" s="12">
        <f>AVERAGE(ReturnData!F12:F22)</f>
        <v>1.9072727272727279E-2</v>
      </c>
      <c r="G12" s="12">
        <f>AVERAGE(ReturnData!G12:G22)</f>
        <v>1.9345454545454541E-2</v>
      </c>
      <c r="H12" s="12">
        <f>AVERAGE(ReturnData!H12:H22)</f>
        <v>2.3272727272727282E-3</v>
      </c>
      <c r="I12" s="12">
        <f>AVERAGE(ReturnData!I12:I22)</f>
        <v>2.5063636363636357E-2</v>
      </c>
      <c r="J12" s="12">
        <f>AVERAGE(ReturnData!J12:J22)</f>
        <v>2.5836363636363643E-2</v>
      </c>
      <c r="K12" s="12">
        <f>AVERAGE(ReturnData!K12:K22)</f>
        <v>2.5163636363636367E-2</v>
      </c>
      <c r="L12" s="12">
        <f>AVERAGE(ReturnData!L12:L22)</f>
        <v>1.720909090909091E-2</v>
      </c>
      <c r="M12" s="12">
        <f>AVERAGE(ReturnData!M12:M22)</f>
        <v>3.6709090909090906E-2</v>
      </c>
      <c r="N12" s="12">
        <f>AVERAGE(ReturnData!N12:N22)</f>
        <v>2.0436363636363631E-2</v>
      </c>
      <c r="O12" s="12">
        <f>AVERAGE(ReturnData!O12:O22)</f>
        <v>2.5499999999999998E-2</v>
      </c>
      <c r="P12" s="12">
        <f>AVERAGE(ReturnData!P12:P22)</f>
        <v>3.3054545454545448E-2</v>
      </c>
      <c r="Q12" s="12">
        <f>AVERAGE(ReturnData!Q12:Q22)</f>
        <v>7.6363636363636382E-3</v>
      </c>
    </row>
    <row r="13" spans="1:19" x14ac:dyDescent="0.25">
      <c r="A13">
        <f>ReturnData!A25</f>
        <v>197512</v>
      </c>
      <c r="B13" s="12">
        <f>AVERAGE(ReturnData!B13:B23)</f>
        <v>3.9945454545454555E-2</v>
      </c>
      <c r="C13" s="12">
        <f>AVERAGE(ReturnData!C13:C23)</f>
        <v>2.1990909090909099E-2</v>
      </c>
      <c r="D13" s="12">
        <f>AVERAGE(ReturnData!D13:D23)</f>
        <v>2.3227272727272728E-2</v>
      </c>
      <c r="E13" s="12">
        <f>AVERAGE(ReturnData!E13:E23)</f>
        <v>5.7372727272727263E-2</v>
      </c>
      <c r="F13" s="12">
        <f>AVERAGE(ReturnData!F13:F23)</f>
        <v>3.3654545454545465E-2</v>
      </c>
      <c r="G13" s="12">
        <f>AVERAGE(ReturnData!G13:G23)</f>
        <v>3.4718181818181822E-2</v>
      </c>
      <c r="H13" s="12">
        <f>AVERAGE(ReturnData!H13:H23)</f>
        <v>1.1345454545454547E-2</v>
      </c>
      <c r="I13" s="12">
        <f>AVERAGE(ReturnData!I13:I23)</f>
        <v>3.387272727272727E-2</v>
      </c>
      <c r="J13" s="12">
        <f>AVERAGE(ReturnData!J13:J23)</f>
        <v>2.4545454545454551E-2</v>
      </c>
      <c r="K13" s="12">
        <f>AVERAGE(ReturnData!K13:K23)</f>
        <v>2.6345454545454547E-2</v>
      </c>
      <c r="L13" s="12">
        <f>AVERAGE(ReturnData!L13:L23)</f>
        <v>2.7718181818181822E-2</v>
      </c>
      <c r="M13" s="12">
        <f>AVERAGE(ReturnData!M13:M23)</f>
        <v>5.106363636363636E-2</v>
      </c>
      <c r="N13" s="12">
        <f>AVERAGE(ReturnData!N13:N23)</f>
        <v>2.8554545454545447E-2</v>
      </c>
      <c r="O13" s="12">
        <f>AVERAGE(ReturnData!O13:O23)</f>
        <v>3.1600000000000003E-2</v>
      </c>
      <c r="P13" s="12">
        <f>AVERAGE(ReturnData!P13:P23)</f>
        <v>4.8281818181818183E-2</v>
      </c>
      <c r="Q13" s="12">
        <f>AVERAGE(ReturnData!Q13:Q23)</f>
        <v>1.413636363636364E-2</v>
      </c>
    </row>
    <row r="14" spans="1:19" x14ac:dyDescent="0.25">
      <c r="A14">
        <f>ReturnData!A26</f>
        <v>197601</v>
      </c>
      <c r="B14" s="12">
        <f>AVERAGE(ReturnData!B14:B24)</f>
        <v>4.3218181818181822E-2</v>
      </c>
      <c r="C14" s="12">
        <f>AVERAGE(ReturnData!C14:C24)</f>
        <v>2.6081818181818192E-2</v>
      </c>
      <c r="D14" s="12">
        <f>AVERAGE(ReturnData!D14:D24)</f>
        <v>2.0336363636363639E-2</v>
      </c>
      <c r="E14" s="12">
        <f>AVERAGE(ReturnData!E14:E24)</f>
        <v>6.5909090909090903E-2</v>
      </c>
      <c r="F14" s="12">
        <f>AVERAGE(ReturnData!F14:F24)</f>
        <v>4.3445454545454558E-2</v>
      </c>
      <c r="G14" s="12">
        <f>AVERAGE(ReturnData!G14:G24)</f>
        <v>3.9999999999999994E-2</v>
      </c>
      <c r="H14" s="12">
        <f>AVERAGE(ReturnData!H14:H24)</f>
        <v>1.8081818181818185E-2</v>
      </c>
      <c r="I14" s="12">
        <f>AVERAGE(ReturnData!I14:I24)</f>
        <v>4.173636363636362E-2</v>
      </c>
      <c r="J14" s="12">
        <f>AVERAGE(ReturnData!J14:J24)</f>
        <v>2.9509090909090915E-2</v>
      </c>
      <c r="K14" s="12">
        <f>AVERAGE(ReturnData!K14:K24)</f>
        <v>2.7063636363636359E-2</v>
      </c>
      <c r="L14" s="12">
        <f>AVERAGE(ReturnData!L14:L24)</f>
        <v>3.5690909090909086E-2</v>
      </c>
      <c r="M14" s="12">
        <f>AVERAGE(ReturnData!M14:M24)</f>
        <v>5.4145454545454545E-2</v>
      </c>
      <c r="N14" s="12">
        <f>AVERAGE(ReturnData!N14:N24)</f>
        <v>3.7072727272727271E-2</v>
      </c>
      <c r="O14" s="12">
        <f>AVERAGE(ReturnData!O14:O24)</f>
        <v>3.5200000000000002E-2</v>
      </c>
      <c r="P14" s="12">
        <f>AVERAGE(ReturnData!P14:P24)</f>
        <v>5.6045454545454551E-2</v>
      </c>
      <c r="Q14" s="12">
        <f>AVERAGE(ReturnData!Q14:Q24)</f>
        <v>2.0954545454545458E-2</v>
      </c>
    </row>
    <row r="15" spans="1:19" x14ac:dyDescent="0.25">
      <c r="A15">
        <f>ReturnData!A27</f>
        <v>197602</v>
      </c>
      <c r="B15" s="12">
        <f>AVERAGE(ReturnData!B15:B25)</f>
        <v>2.3154545454545459E-2</v>
      </c>
      <c r="C15" s="12">
        <f>AVERAGE(ReturnData!C15:C25)</f>
        <v>1.7481818181818185E-2</v>
      </c>
      <c r="D15" s="12">
        <f>AVERAGE(ReturnData!D15:D25)</f>
        <v>1.6154545454545449E-2</v>
      </c>
      <c r="E15" s="12">
        <f>AVERAGE(ReturnData!E15:E25)</f>
        <v>4.1154545454545458E-2</v>
      </c>
      <c r="F15" s="12">
        <f>AVERAGE(ReturnData!F15:F25)</f>
        <v>2.302727272727273E-2</v>
      </c>
      <c r="G15" s="12">
        <f>AVERAGE(ReturnData!G15:G25)</f>
        <v>3.0736363636363628E-2</v>
      </c>
      <c r="H15" s="12">
        <f>AVERAGE(ReturnData!H15:H25)</f>
        <v>1.0800000000000004E-2</v>
      </c>
      <c r="I15" s="12">
        <f>AVERAGE(ReturnData!I15:I25)</f>
        <v>1.8663636363636361E-2</v>
      </c>
      <c r="J15" s="12">
        <f>AVERAGE(ReturnData!J15:J25)</f>
        <v>1.5327272727272729E-2</v>
      </c>
      <c r="K15" s="12">
        <f>AVERAGE(ReturnData!K15:K25)</f>
        <v>9.5181818181818215E-3</v>
      </c>
      <c r="L15" s="12">
        <f>AVERAGE(ReturnData!L15:L25)</f>
        <v>2.2454545454545453E-2</v>
      </c>
      <c r="M15" s="12">
        <f>AVERAGE(ReturnData!M15:M25)</f>
        <v>3.5000000000000003E-2</v>
      </c>
      <c r="N15" s="12">
        <f>AVERAGE(ReturnData!N15:N25)</f>
        <v>2.0981818181818181E-2</v>
      </c>
      <c r="O15" s="12">
        <f>AVERAGE(ReturnData!O15:O25)</f>
        <v>1.9327272727272728E-2</v>
      </c>
      <c r="P15" s="12">
        <f>AVERAGE(ReturnData!P15:P25)</f>
        <v>2.8472727272727281E-2</v>
      </c>
      <c r="Q15" s="12">
        <f>AVERAGE(ReturnData!Q15:Q25)</f>
        <v>4.8363636363636369E-3</v>
      </c>
    </row>
    <row r="16" spans="1:19" x14ac:dyDescent="0.25">
      <c r="A16">
        <f>ReturnData!A28</f>
        <v>197603</v>
      </c>
      <c r="B16" s="12">
        <f>AVERAGE(ReturnData!B16:B26)</f>
        <v>2.63E-2</v>
      </c>
      <c r="C16" s="12">
        <f>AVERAGE(ReturnData!C16:C26)</f>
        <v>2.5654545454545465E-2</v>
      </c>
      <c r="D16" s="12">
        <f>AVERAGE(ReturnData!D16:D26)</f>
        <v>2.0972727272727271E-2</v>
      </c>
      <c r="E16" s="12">
        <f>AVERAGE(ReturnData!E16:E26)</f>
        <v>5.9154545454545453E-2</v>
      </c>
      <c r="F16" s="12">
        <f>AVERAGE(ReturnData!F16:F26)</f>
        <v>2.4627272727272723E-2</v>
      </c>
      <c r="G16" s="12">
        <f>AVERAGE(ReturnData!G16:G26)</f>
        <v>4.0590909090909087E-2</v>
      </c>
      <c r="H16" s="12">
        <f>AVERAGE(ReturnData!H16:H26)</f>
        <v>7.1000000000000013E-3</v>
      </c>
      <c r="I16" s="12">
        <f>AVERAGE(ReturnData!I16:I26)</f>
        <v>3.1854545454545455E-2</v>
      </c>
      <c r="J16" s="12">
        <f>AVERAGE(ReturnData!J16:J26)</f>
        <v>3.3136363636363637E-2</v>
      </c>
      <c r="K16" s="12">
        <f>AVERAGE(ReturnData!K16:K26)</f>
        <v>2.1027272727272731E-2</v>
      </c>
      <c r="L16" s="12">
        <f>AVERAGE(ReturnData!L16:L26)</f>
        <v>2.7309090909090908E-2</v>
      </c>
      <c r="M16" s="12">
        <f>AVERAGE(ReturnData!M16:M26)</f>
        <v>4.649090909090909E-2</v>
      </c>
      <c r="N16" s="12">
        <f>AVERAGE(ReturnData!N16:N26)</f>
        <v>2.9781818181818177E-2</v>
      </c>
      <c r="O16" s="12">
        <f>AVERAGE(ReturnData!O16:O26)</f>
        <v>2.6054545454545455E-2</v>
      </c>
      <c r="P16" s="12">
        <f>AVERAGE(ReturnData!P16:P26)</f>
        <v>3.1054545454545449E-2</v>
      </c>
      <c r="Q16" s="12">
        <f>AVERAGE(ReturnData!Q16:Q26)</f>
        <v>1.5700000000000002E-2</v>
      </c>
    </row>
    <row r="17" spans="1:17" x14ac:dyDescent="0.25">
      <c r="A17">
        <f>ReturnData!A29</f>
        <v>197604</v>
      </c>
      <c r="B17" s="12">
        <f>AVERAGE(ReturnData!B17:B27)</f>
        <v>1.8490909090909093E-2</v>
      </c>
      <c r="C17" s="12">
        <f>AVERAGE(ReturnData!C17:C27)</f>
        <v>1.9372727272727271E-2</v>
      </c>
      <c r="D17" s="12">
        <f>AVERAGE(ReturnData!D17:D27)</f>
        <v>0.02</v>
      </c>
      <c r="E17" s="12">
        <f>AVERAGE(ReturnData!E17:E27)</f>
        <v>4.9372727272727263E-2</v>
      </c>
      <c r="F17" s="12">
        <f>AVERAGE(ReturnData!F17:F27)</f>
        <v>1.9854545454545455E-2</v>
      </c>
      <c r="G17" s="12">
        <f>AVERAGE(ReturnData!G17:G27)</f>
        <v>3.7418181818181816E-2</v>
      </c>
      <c r="H17" s="12">
        <f>AVERAGE(ReturnData!H17:H27)</f>
        <v>-2.090909090909075E-4</v>
      </c>
      <c r="I17" s="12">
        <f>AVERAGE(ReturnData!I17:I27)</f>
        <v>2.9663636363636361E-2</v>
      </c>
      <c r="J17" s="12">
        <f>AVERAGE(ReturnData!J17:J27)</f>
        <v>2.7290909090909091E-2</v>
      </c>
      <c r="K17" s="12">
        <f>AVERAGE(ReturnData!K17:K27)</f>
        <v>2.1354545454545456E-2</v>
      </c>
      <c r="L17" s="12">
        <f>AVERAGE(ReturnData!L17:L27)</f>
        <v>2.7272727272727271E-2</v>
      </c>
      <c r="M17" s="12">
        <f>AVERAGE(ReturnData!M17:M27)</f>
        <v>4.5136363636363641E-2</v>
      </c>
      <c r="N17" s="12">
        <f>AVERAGE(ReturnData!N17:N27)</f>
        <v>3.0290909090909091E-2</v>
      </c>
      <c r="O17" s="12">
        <f>AVERAGE(ReturnData!O17:O27)</f>
        <v>2.4054545454545453E-2</v>
      </c>
      <c r="P17" s="12">
        <f>AVERAGE(ReturnData!P17:P27)</f>
        <v>2.4727272727272723E-2</v>
      </c>
      <c r="Q17" s="12">
        <f>AVERAGE(ReturnData!Q17:Q27)</f>
        <v>1.5145454545454545E-2</v>
      </c>
    </row>
    <row r="18" spans="1:17" x14ac:dyDescent="0.25">
      <c r="A18">
        <f>ReturnData!A30</f>
        <v>197605</v>
      </c>
      <c r="B18" s="12">
        <f>AVERAGE(ReturnData!B18:B28)</f>
        <v>1.8172727272727274E-2</v>
      </c>
      <c r="C18" s="12">
        <f>AVERAGE(ReturnData!C18:C28)</f>
        <v>1.41E-2</v>
      </c>
      <c r="D18" s="12">
        <f>AVERAGE(ReturnData!D18:D28)</f>
        <v>2.0127272727272719E-2</v>
      </c>
      <c r="E18" s="12">
        <f>AVERAGE(ReturnData!E18:E28)</f>
        <v>4.5545454545454549E-2</v>
      </c>
      <c r="F18" s="12">
        <f>AVERAGE(ReturnData!F18:F28)</f>
        <v>1.3827272727272728E-2</v>
      </c>
      <c r="G18" s="12">
        <f>AVERAGE(ReturnData!G18:G28)</f>
        <v>1.9354545454545451E-2</v>
      </c>
      <c r="H18" s="12">
        <f>AVERAGE(ReturnData!H18:H28)</f>
        <v>3.8000000000000022E-3</v>
      </c>
      <c r="I18" s="12">
        <f>AVERAGE(ReturnData!I18:I28)</f>
        <v>2.917272727272727E-2</v>
      </c>
      <c r="J18" s="12">
        <f>AVERAGE(ReturnData!J18:J28)</f>
        <v>1.8609090909090908E-2</v>
      </c>
      <c r="K18" s="12">
        <f>AVERAGE(ReturnData!K18:K28)</f>
        <v>2.0400000000000001E-2</v>
      </c>
      <c r="L18" s="12">
        <f>AVERAGE(ReturnData!L18:L28)</f>
        <v>2.404545454545454E-2</v>
      </c>
      <c r="M18" s="12">
        <f>AVERAGE(ReturnData!M18:M28)</f>
        <v>4.6981818181818173E-2</v>
      </c>
      <c r="N18" s="12">
        <f>AVERAGE(ReturnData!N18:N28)</f>
        <v>2.5545454545454541E-2</v>
      </c>
      <c r="O18" s="12">
        <f>AVERAGE(ReturnData!O18:O28)</f>
        <v>2.6827272727272731E-2</v>
      </c>
      <c r="P18" s="12">
        <f>AVERAGE(ReturnData!P18:P28)</f>
        <v>2.6027272727272729E-2</v>
      </c>
      <c r="Q18" s="12">
        <f>AVERAGE(ReturnData!Q18:Q28)</f>
        <v>1.6854545454545452E-2</v>
      </c>
    </row>
    <row r="19" spans="1:17" x14ac:dyDescent="0.25">
      <c r="A19">
        <f>ReturnData!A31</f>
        <v>197606</v>
      </c>
      <c r="B19" s="12">
        <f>AVERAGE(ReturnData!B19:B29)</f>
        <v>1.1109090909090909E-2</v>
      </c>
      <c r="C19" s="12">
        <f>AVERAGE(ReturnData!C19:C29)</f>
        <v>9.5181818181818197E-3</v>
      </c>
      <c r="D19" s="12">
        <f>AVERAGE(ReturnData!D19:D29)</f>
        <v>1.0354545454545453E-2</v>
      </c>
      <c r="E19" s="12">
        <f>AVERAGE(ReturnData!E19:E29)</f>
        <v>4.0063636363636357E-2</v>
      </c>
      <c r="F19" s="12">
        <f>AVERAGE(ReturnData!F19:F29)</f>
        <v>8.6818181818181846E-3</v>
      </c>
      <c r="G19" s="12">
        <f>AVERAGE(ReturnData!G19:G29)</f>
        <v>1.9209090909090905E-2</v>
      </c>
      <c r="H19" s="12">
        <f>AVERAGE(ReturnData!H19:H29)</f>
        <v>-5.063636363636363E-3</v>
      </c>
      <c r="I19" s="12">
        <f>AVERAGE(ReturnData!I19:I29)</f>
        <v>2.4299999999999999E-2</v>
      </c>
      <c r="J19" s="12">
        <f>AVERAGE(ReturnData!J19:J29)</f>
        <v>2.4490909090909094E-2</v>
      </c>
      <c r="K19" s="12">
        <f>AVERAGE(ReturnData!K19:K29)</f>
        <v>1.6481818181818184E-2</v>
      </c>
      <c r="L19" s="12">
        <f>AVERAGE(ReturnData!L19:L29)</f>
        <v>1.7309090909090909E-2</v>
      </c>
      <c r="M19" s="12">
        <f>AVERAGE(ReturnData!M19:M29)</f>
        <v>4.412727272727273E-2</v>
      </c>
      <c r="N19" s="12">
        <f>AVERAGE(ReturnData!N19:N29)</f>
        <v>2.3772727272727275E-2</v>
      </c>
      <c r="O19" s="12">
        <f>AVERAGE(ReturnData!O19:O29)</f>
        <v>1.9654545454545456E-2</v>
      </c>
      <c r="P19" s="12">
        <f>AVERAGE(ReturnData!P19:P29)</f>
        <v>1.7645454545454544E-2</v>
      </c>
      <c r="Q19" s="12">
        <f>AVERAGE(ReturnData!Q19:Q29)</f>
        <v>8.6454545454545464E-3</v>
      </c>
    </row>
    <row r="20" spans="1:17" x14ac:dyDescent="0.25">
      <c r="A20">
        <f>ReturnData!A32</f>
        <v>197607</v>
      </c>
      <c r="B20" s="12">
        <f>AVERAGE(ReturnData!B20:B30)</f>
        <v>5.8090909090909113E-3</v>
      </c>
      <c r="C20" s="12">
        <f>AVERAGE(ReturnData!C20:C30)</f>
        <v>7.9363636363636355E-3</v>
      </c>
      <c r="D20" s="12">
        <f>AVERAGE(ReturnData!D20:D30)</f>
        <v>9.9090909090909091E-3</v>
      </c>
      <c r="E20" s="12">
        <f>AVERAGE(ReturnData!E20:E30)</f>
        <v>2.574545454545454E-2</v>
      </c>
      <c r="F20" s="12">
        <f>AVERAGE(ReturnData!F20:F30)</f>
        <v>2.327272727272729E-3</v>
      </c>
      <c r="G20" s="12">
        <f>AVERAGE(ReturnData!G20:G30)</f>
        <v>1.2827272727272722E-2</v>
      </c>
      <c r="H20" s="12">
        <f>AVERAGE(ReturnData!H20:H30)</f>
        <v>-8.4909090909090889E-3</v>
      </c>
      <c r="I20" s="12">
        <f>AVERAGE(ReturnData!I20:I30)</f>
        <v>1.5627272727272726E-2</v>
      </c>
      <c r="J20" s="12">
        <f>AVERAGE(ReturnData!J20:J30)</f>
        <v>1.9072727272727272E-2</v>
      </c>
      <c r="K20" s="12">
        <f>AVERAGE(ReturnData!K20:K30)</f>
        <v>9.9000000000000008E-3</v>
      </c>
      <c r="L20" s="12">
        <f>AVERAGE(ReturnData!L20:L30)</f>
        <v>1.5599999999999998E-2</v>
      </c>
      <c r="M20" s="12">
        <f>AVERAGE(ReturnData!M20:M30)</f>
        <v>3.3372727272727276E-2</v>
      </c>
      <c r="N20" s="12">
        <f>AVERAGE(ReturnData!N20:N30)</f>
        <v>2.0199999999999999E-2</v>
      </c>
      <c r="O20" s="12">
        <f>AVERAGE(ReturnData!O20:O30)</f>
        <v>8.5909090909090918E-3</v>
      </c>
      <c r="P20" s="12">
        <f>AVERAGE(ReturnData!P20:P30)</f>
        <v>4.7999999999999987E-3</v>
      </c>
      <c r="Q20" s="12">
        <f>AVERAGE(ReturnData!Q20:Q30)</f>
        <v>9.2727272727272981E-4</v>
      </c>
    </row>
    <row r="21" spans="1:17" x14ac:dyDescent="0.25">
      <c r="A21">
        <f>ReturnData!A33</f>
        <v>197608</v>
      </c>
      <c r="B21" s="12">
        <f>AVERAGE(ReturnData!B21:B31)</f>
        <v>1.5618181818181824E-2</v>
      </c>
      <c r="C21" s="12">
        <f>AVERAGE(ReturnData!C21:C31)</f>
        <v>1.5654545454545452E-2</v>
      </c>
      <c r="D21" s="12">
        <f>AVERAGE(ReturnData!D21:D31)</f>
        <v>1.838181818181818E-2</v>
      </c>
      <c r="E21" s="12">
        <f>AVERAGE(ReturnData!E21:E31)</f>
        <v>2.9818181818181813E-2</v>
      </c>
      <c r="F21" s="12">
        <f>AVERAGE(ReturnData!F21:F31)</f>
        <v>1.4190909090909093E-2</v>
      </c>
      <c r="G21" s="12">
        <f>AVERAGE(ReturnData!G21:G31)</f>
        <v>1.6454545454545451E-2</v>
      </c>
      <c r="H21" s="12">
        <f>AVERAGE(ReturnData!H21:H31)</f>
        <v>5.4727272727272741E-3</v>
      </c>
      <c r="I21" s="12">
        <f>AVERAGE(ReturnData!I21:I31)</f>
        <v>2.4318181818181819E-2</v>
      </c>
      <c r="J21" s="12">
        <f>AVERAGE(ReturnData!J21:J31)</f>
        <v>2.9354545454545453E-2</v>
      </c>
      <c r="K21" s="12">
        <f>AVERAGE(ReturnData!K21:K31)</f>
        <v>2.1263636363636363E-2</v>
      </c>
      <c r="L21" s="12">
        <f>AVERAGE(ReturnData!L21:L31)</f>
        <v>3.0054545454545448E-2</v>
      </c>
      <c r="M21" s="12">
        <f>AVERAGE(ReturnData!M21:M31)</f>
        <v>3.2972727272727272E-2</v>
      </c>
      <c r="N21" s="12">
        <f>AVERAGE(ReturnData!N21:N31)</f>
        <v>3.037272727272727E-2</v>
      </c>
      <c r="O21" s="12">
        <f>AVERAGE(ReturnData!O21:O31)</f>
        <v>1.6799999999999999E-2</v>
      </c>
      <c r="P21" s="12">
        <f>AVERAGE(ReturnData!P21:P31)</f>
        <v>1.3654545454545452E-2</v>
      </c>
      <c r="Q21" s="12">
        <f>AVERAGE(ReturnData!Q21:Q31)</f>
        <v>1.3436363636363635E-2</v>
      </c>
    </row>
    <row r="22" spans="1:17" x14ac:dyDescent="0.25">
      <c r="A22">
        <f>ReturnData!A34</f>
        <v>197609</v>
      </c>
      <c r="B22" s="12">
        <f>AVERAGE(ReturnData!B22:B32)</f>
        <v>1.9390909090909094E-2</v>
      </c>
      <c r="C22" s="12">
        <f>AVERAGE(ReturnData!C22:C32)</f>
        <v>1.8809090909090907E-2</v>
      </c>
      <c r="D22" s="12">
        <f>AVERAGE(ReturnData!D22:D32)</f>
        <v>1.8618181818181822E-2</v>
      </c>
      <c r="E22" s="12">
        <f>AVERAGE(ReturnData!E22:E32)</f>
        <v>3.2209090909090902E-2</v>
      </c>
      <c r="F22" s="12">
        <f>AVERAGE(ReturnData!F22:F32)</f>
        <v>1.4536363636363632E-2</v>
      </c>
      <c r="G22" s="12">
        <f>AVERAGE(ReturnData!G22:G32)</f>
        <v>1.2609090909090908E-2</v>
      </c>
      <c r="H22" s="12">
        <f>AVERAGE(ReturnData!H22:H32)</f>
        <v>9.1727272727272751E-3</v>
      </c>
      <c r="I22" s="12">
        <f>AVERAGE(ReturnData!I22:I32)</f>
        <v>2.3718181818181815E-2</v>
      </c>
      <c r="J22" s="12">
        <f>AVERAGE(ReturnData!J22:J32)</f>
        <v>2.3718181818181815E-2</v>
      </c>
      <c r="K22" s="12">
        <f>AVERAGE(ReturnData!K22:K32)</f>
        <v>2.1027272727272724E-2</v>
      </c>
      <c r="L22" s="12">
        <f>AVERAGE(ReturnData!L22:L32)</f>
        <v>3.0190909090909098E-2</v>
      </c>
      <c r="M22" s="12">
        <f>AVERAGE(ReturnData!M22:M32)</f>
        <v>3.5454545454545454E-2</v>
      </c>
      <c r="N22" s="12">
        <f>AVERAGE(ReturnData!N22:N32)</f>
        <v>3.1699999999999999E-2</v>
      </c>
      <c r="O22" s="12">
        <f>AVERAGE(ReturnData!O22:O32)</f>
        <v>2.0490909090909091E-2</v>
      </c>
      <c r="P22" s="12">
        <f>AVERAGE(ReturnData!P22:P32)</f>
        <v>1.1290909090909088E-2</v>
      </c>
      <c r="Q22" s="12">
        <f>AVERAGE(ReturnData!Q22:Q32)</f>
        <v>2.0072727272727273E-2</v>
      </c>
    </row>
    <row r="23" spans="1:17" x14ac:dyDescent="0.25">
      <c r="A23">
        <f>ReturnData!A35</f>
        <v>197610</v>
      </c>
      <c r="B23" s="12">
        <f>AVERAGE(ReturnData!B23:B33)</f>
        <v>2.1872727272727276E-2</v>
      </c>
      <c r="C23" s="12">
        <f>AVERAGE(ReturnData!C23:C33)</f>
        <v>1.7799999999999996E-2</v>
      </c>
      <c r="D23" s="12">
        <f>AVERAGE(ReturnData!D23:D33)</f>
        <v>1.9036363636363639E-2</v>
      </c>
      <c r="E23" s="12">
        <f>AVERAGE(ReturnData!E23:E33)</f>
        <v>2.8972727272727272E-2</v>
      </c>
      <c r="F23" s="12">
        <f>AVERAGE(ReturnData!F23:F33)</f>
        <v>1.7254545454545453E-2</v>
      </c>
      <c r="G23" s="12">
        <f>AVERAGE(ReturnData!G23:G33)</f>
        <v>1.7281818181818179E-2</v>
      </c>
      <c r="H23" s="12">
        <f>AVERAGE(ReturnData!H23:H33)</f>
        <v>1.5181818181818183E-2</v>
      </c>
      <c r="I23" s="12">
        <f>AVERAGE(ReturnData!I23:I33)</f>
        <v>2.8645454545454543E-2</v>
      </c>
      <c r="J23" s="12">
        <f>AVERAGE(ReturnData!J23:J33)</f>
        <v>2.5209090909090903E-2</v>
      </c>
      <c r="K23" s="12">
        <f>AVERAGE(ReturnData!K23:K33)</f>
        <v>2.3672727272727269E-2</v>
      </c>
      <c r="L23" s="12">
        <f>AVERAGE(ReturnData!L23:L33)</f>
        <v>3.0627272727272736E-2</v>
      </c>
      <c r="M23" s="12">
        <f>AVERAGE(ReturnData!M23:M33)</f>
        <v>3.5963636363636364E-2</v>
      </c>
      <c r="N23" s="12">
        <f>AVERAGE(ReturnData!N23:N33)</f>
        <v>3.312727272727272E-2</v>
      </c>
      <c r="O23" s="12">
        <f>AVERAGE(ReturnData!O23:O33)</f>
        <v>2.408181818181818E-2</v>
      </c>
      <c r="P23" s="12">
        <f>AVERAGE(ReturnData!P23:P33)</f>
        <v>1.7809090909090906E-2</v>
      </c>
      <c r="Q23" s="12">
        <f>AVERAGE(ReturnData!Q23:Q33)</f>
        <v>2.6763636363636364E-2</v>
      </c>
    </row>
    <row r="24" spans="1:17" x14ac:dyDescent="0.25">
      <c r="A24">
        <f>ReturnData!A36</f>
        <v>197611</v>
      </c>
      <c r="B24" s="12">
        <f>AVERAGE(ReturnData!B24:B34)</f>
        <v>1.1318181818181819E-2</v>
      </c>
      <c r="C24" s="12">
        <f>AVERAGE(ReturnData!C24:C34)</f>
        <v>2.4690909090909093E-2</v>
      </c>
      <c r="D24" s="12">
        <f>AVERAGE(ReturnData!D24:D34)</f>
        <v>2.585454545454546E-2</v>
      </c>
      <c r="E24" s="12">
        <f>AVERAGE(ReturnData!E24:E34)</f>
        <v>2.0118181818181816E-2</v>
      </c>
      <c r="F24" s="12">
        <f>AVERAGE(ReturnData!F24:F34)</f>
        <v>8.6000000000000017E-3</v>
      </c>
      <c r="G24" s="12">
        <f>AVERAGE(ReturnData!G24:G34)</f>
        <v>1.1363636363636362E-2</v>
      </c>
      <c r="H24" s="12">
        <f>AVERAGE(ReturnData!H24:H34)</f>
        <v>9.2818181818181845E-3</v>
      </c>
      <c r="I24" s="12">
        <f>AVERAGE(ReturnData!I24:I34)</f>
        <v>2.7481818181818184E-2</v>
      </c>
      <c r="J24" s="12">
        <f>AVERAGE(ReturnData!J24:J34)</f>
        <v>2.9281818181818176E-2</v>
      </c>
      <c r="K24" s="12">
        <f>AVERAGE(ReturnData!K24:K34)</f>
        <v>2.5072727272727271E-2</v>
      </c>
      <c r="L24" s="12">
        <f>AVERAGE(ReturnData!L24:L34)</f>
        <v>2.6536363636363639E-2</v>
      </c>
      <c r="M24" s="12">
        <f>AVERAGE(ReturnData!M24:M34)</f>
        <v>3.270909090909091E-2</v>
      </c>
      <c r="N24" s="12">
        <f>AVERAGE(ReturnData!N24:N34)</f>
        <v>3.0681818181818178E-2</v>
      </c>
      <c r="O24" s="12">
        <f>AVERAGE(ReturnData!O24:O34)</f>
        <v>2.180909090909091E-2</v>
      </c>
      <c r="P24" s="12">
        <f>AVERAGE(ReturnData!P24:P34)</f>
        <v>8.3545454545454565E-3</v>
      </c>
      <c r="Q24" s="12">
        <f>AVERAGE(ReturnData!Q24:Q34)</f>
        <v>2.2663636363636361E-2</v>
      </c>
    </row>
    <row r="25" spans="1:17" x14ac:dyDescent="0.25">
      <c r="A25">
        <f>ReturnData!A37</f>
        <v>197612</v>
      </c>
      <c r="B25" s="12">
        <f>AVERAGE(ReturnData!B25:B35)</f>
        <v>6.3272727272727291E-3</v>
      </c>
      <c r="C25" s="12">
        <f>AVERAGE(ReturnData!C25:C35)</f>
        <v>2.3836363636363642E-2</v>
      </c>
      <c r="D25" s="12">
        <f>AVERAGE(ReturnData!D25:D35)</f>
        <v>2.5518181818181818E-2</v>
      </c>
      <c r="E25" s="12">
        <f>AVERAGE(ReturnData!E25:E35)</f>
        <v>1.3099999999999995E-2</v>
      </c>
      <c r="F25" s="12">
        <f>AVERAGE(ReturnData!F25:F35)</f>
        <v>3.0727272727272751E-3</v>
      </c>
      <c r="G25" s="12">
        <f>AVERAGE(ReturnData!G25:G35)</f>
        <v>7.3272727272727274E-3</v>
      </c>
      <c r="H25" s="12">
        <f>AVERAGE(ReturnData!H25:H35)</f>
        <v>2.1999999999999997E-3</v>
      </c>
      <c r="I25" s="12">
        <f>AVERAGE(ReturnData!I25:I35)</f>
        <v>2.47E-2</v>
      </c>
      <c r="J25" s="12">
        <f>AVERAGE(ReturnData!J25:J35)</f>
        <v>2.2399999999999996E-2</v>
      </c>
      <c r="K25" s="12">
        <f>AVERAGE(ReturnData!K25:K35)</f>
        <v>2.0827272727272722E-2</v>
      </c>
      <c r="L25" s="12">
        <f>AVERAGE(ReturnData!L25:L35)</f>
        <v>1.9418181818181814E-2</v>
      </c>
      <c r="M25" s="12">
        <f>AVERAGE(ReturnData!M25:M35)</f>
        <v>2.8654545454545453E-2</v>
      </c>
      <c r="N25" s="12">
        <f>AVERAGE(ReturnData!N25:N35)</f>
        <v>2.3599999999999996E-2</v>
      </c>
      <c r="O25" s="12">
        <f>AVERAGE(ReturnData!O25:O35)</f>
        <v>1.8209090909090911E-2</v>
      </c>
      <c r="P25" s="12">
        <f>AVERAGE(ReturnData!P25:P35)</f>
        <v>3.2272727272727262E-3</v>
      </c>
      <c r="Q25" s="12">
        <f>AVERAGE(ReturnData!Q25:Q35)</f>
        <v>1.8854545454545454E-2</v>
      </c>
    </row>
    <row r="26" spans="1:17" x14ac:dyDescent="0.25">
      <c r="A26">
        <f>ReturnData!A38</f>
        <v>197701</v>
      </c>
      <c r="B26" s="12">
        <f>AVERAGE(ReturnData!B26:B36)</f>
        <v>8.4545454545454559E-3</v>
      </c>
      <c r="C26" s="12">
        <f>AVERAGE(ReturnData!C26:C36)</f>
        <v>2.2563636363636366E-2</v>
      </c>
      <c r="D26" s="12">
        <f>AVERAGE(ReturnData!D26:D36)</f>
        <v>2.6281818181818184E-2</v>
      </c>
      <c r="E26" s="12">
        <f>AVERAGE(ReturnData!E26:E36)</f>
        <v>2.0336363636363632E-2</v>
      </c>
      <c r="F26" s="12">
        <f>AVERAGE(ReturnData!F26:F36)</f>
        <v>3.7545454545454562E-3</v>
      </c>
      <c r="G26" s="12">
        <f>AVERAGE(ReturnData!G26:G36)</f>
        <v>2.6454545454545429E-3</v>
      </c>
      <c r="H26" s="12">
        <f>AVERAGE(ReturnData!H26:H36)</f>
        <v>1.6909090909090921E-3</v>
      </c>
      <c r="I26" s="12">
        <f>AVERAGE(ReturnData!I26:I36)</f>
        <v>2.7281818181818185E-2</v>
      </c>
      <c r="J26" s="12">
        <f>AVERAGE(ReturnData!J26:J36)</f>
        <v>2.0336363636363632E-2</v>
      </c>
      <c r="K26" s="12">
        <f>AVERAGE(ReturnData!K26:K36)</f>
        <v>2.4554545454545454E-2</v>
      </c>
      <c r="L26" s="12">
        <f>AVERAGE(ReturnData!L26:L36)</f>
        <v>2.1718181818181824E-2</v>
      </c>
      <c r="M26" s="12">
        <f>AVERAGE(ReturnData!M26:M36)</f>
        <v>2.6909090909090907E-2</v>
      </c>
      <c r="N26" s="12">
        <f>AVERAGE(ReturnData!N26:N36)</f>
        <v>2.7136363636363629E-2</v>
      </c>
      <c r="O26" s="12">
        <f>AVERAGE(ReturnData!O26:O36)</f>
        <v>1.9845454545454548E-2</v>
      </c>
      <c r="P26" s="12">
        <f>AVERAGE(ReturnData!P26:P36)</f>
        <v>1.0981818181818181E-2</v>
      </c>
      <c r="Q26" s="12">
        <f>AVERAGE(ReturnData!Q26:Q36)</f>
        <v>2.0827272727272726E-2</v>
      </c>
    </row>
    <row r="27" spans="1:17" x14ac:dyDescent="0.25">
      <c r="A27">
        <f>ReturnData!A39</f>
        <v>197702</v>
      </c>
      <c r="B27" s="12">
        <f>AVERAGE(ReturnData!B27:B37)</f>
        <v>4.5545454545454561E-3</v>
      </c>
      <c r="C27" s="12">
        <f>AVERAGE(ReturnData!C27:C37)</f>
        <v>1.4599999999999997E-2</v>
      </c>
      <c r="D27" s="12">
        <f>AVERAGE(ReturnData!D27:D37)</f>
        <v>2.4954545454545455E-2</v>
      </c>
      <c r="E27" s="12">
        <f>AVERAGE(ReturnData!E27:E37)</f>
        <v>6.6636363636363612E-3</v>
      </c>
      <c r="F27" s="12">
        <f>AVERAGE(ReturnData!F27:F37)</f>
        <v>-5.5000000000000005E-3</v>
      </c>
      <c r="G27" s="12">
        <f>AVERAGE(ReturnData!G27:G37)</f>
        <v>-6.2363636363636362E-3</v>
      </c>
      <c r="H27" s="12">
        <f>AVERAGE(ReturnData!H27:H37)</f>
        <v>-5.4545454545456105E-5</v>
      </c>
      <c r="I27" s="12">
        <f>AVERAGE(ReturnData!I27:I37)</f>
        <v>1.8427272727272726E-2</v>
      </c>
      <c r="J27" s="12">
        <f>AVERAGE(ReturnData!J27:J37)</f>
        <v>7.9545454545454537E-3</v>
      </c>
      <c r="K27" s="12">
        <f>AVERAGE(ReturnData!K27:K37)</f>
        <v>1.4690909090909093E-2</v>
      </c>
      <c r="L27" s="12">
        <f>AVERAGE(ReturnData!L27:L37)</f>
        <v>9.1272727272727269E-3</v>
      </c>
      <c r="M27" s="12">
        <f>AVERAGE(ReturnData!M27:M37)</f>
        <v>2.4690909090909093E-2</v>
      </c>
      <c r="N27" s="12">
        <f>AVERAGE(ReturnData!N27:N37)</f>
        <v>1.7854545454545456E-2</v>
      </c>
      <c r="O27" s="12">
        <f>AVERAGE(ReturnData!O27:O37)</f>
        <v>1.8199999999999997E-2</v>
      </c>
      <c r="P27" s="12">
        <f>AVERAGE(ReturnData!P27:P37)</f>
        <v>5.1727272727272724E-3</v>
      </c>
      <c r="Q27" s="12">
        <f>AVERAGE(ReturnData!Q27:Q37)</f>
        <v>1.7836363636363636E-2</v>
      </c>
    </row>
    <row r="28" spans="1:17" x14ac:dyDescent="0.25">
      <c r="A28">
        <f>ReturnData!A40</f>
        <v>197703</v>
      </c>
      <c r="B28" s="12">
        <f>AVERAGE(ReturnData!B28:B38)</f>
        <v>2.7454545454545457E-3</v>
      </c>
      <c r="C28" s="12">
        <f>AVERAGE(ReturnData!C28:C38)</f>
        <v>1.1218181818181815E-2</v>
      </c>
      <c r="D28" s="12">
        <f>AVERAGE(ReturnData!D28:D38)</f>
        <v>2.7772727272727279E-2</v>
      </c>
      <c r="E28" s="12">
        <f>AVERAGE(ReturnData!E28:E38)</f>
        <v>1.6727272727272721E-3</v>
      </c>
      <c r="F28" s="12">
        <f>AVERAGE(ReturnData!F28:F38)</f>
        <v>-1.240909090909091E-2</v>
      </c>
      <c r="G28" s="12">
        <f>AVERAGE(ReturnData!G28:G38)</f>
        <v>-1.3727272727272729E-2</v>
      </c>
      <c r="H28" s="12">
        <f>AVERAGE(ReturnData!H28:H38)</f>
        <v>-2.0545454545454547E-3</v>
      </c>
      <c r="I28" s="12">
        <f>AVERAGE(ReturnData!I28:I38)</f>
        <v>8.5454545454545436E-3</v>
      </c>
      <c r="J28" s="12">
        <f>AVERAGE(ReturnData!J28:J38)</f>
        <v>-2.2727272727272559E-4</v>
      </c>
      <c r="K28" s="12">
        <f>AVERAGE(ReturnData!K28:K38)</f>
        <v>1.2018181818181822E-2</v>
      </c>
      <c r="L28" s="12">
        <f>AVERAGE(ReturnData!L28:L38)</f>
        <v>3.5272727272727274E-3</v>
      </c>
      <c r="M28" s="12">
        <f>AVERAGE(ReturnData!M28:M38)</f>
        <v>1.6527272727272727E-2</v>
      </c>
      <c r="N28" s="12">
        <f>AVERAGE(ReturnData!N28:N38)</f>
        <v>1.0045454545454545E-2</v>
      </c>
      <c r="O28" s="12">
        <f>AVERAGE(ReturnData!O28:O38)</f>
        <v>2.2163636363636361E-2</v>
      </c>
      <c r="P28" s="12">
        <f>AVERAGE(ReturnData!P28:P38)</f>
        <v>-6.0909090909090904E-3</v>
      </c>
      <c r="Q28" s="12">
        <f>AVERAGE(ReturnData!Q28:Q38)</f>
        <v>1.1927272727272726E-2</v>
      </c>
    </row>
    <row r="29" spans="1:17" x14ac:dyDescent="0.25">
      <c r="A29">
        <f>ReturnData!A41</f>
        <v>197704</v>
      </c>
      <c r="B29" s="12">
        <f>AVERAGE(ReturnData!B29:B39)</f>
        <v>1.5636363636363649E-3</v>
      </c>
      <c r="C29" s="12">
        <f>AVERAGE(ReturnData!C29:C39)</f>
        <v>6.9272727272727255E-3</v>
      </c>
      <c r="D29" s="12">
        <f>AVERAGE(ReturnData!D29:D39)</f>
        <v>1.8136363636363641E-2</v>
      </c>
      <c r="E29" s="12">
        <f>AVERAGE(ReturnData!E29:E39)</f>
        <v>-5.2818181818181827E-3</v>
      </c>
      <c r="F29" s="12">
        <f>AVERAGE(ReturnData!F29:F39)</f>
        <v>-1.6445454545454544E-2</v>
      </c>
      <c r="G29" s="12">
        <f>AVERAGE(ReturnData!G29:G39)</f>
        <v>-1.1145454545454545E-2</v>
      </c>
      <c r="H29" s="12">
        <f>AVERAGE(ReturnData!H29:H39)</f>
        <v>-7.6818181818181838E-3</v>
      </c>
      <c r="I29" s="12">
        <f>AVERAGE(ReturnData!I29:I39)</f>
        <v>4.4909090909090897E-3</v>
      </c>
      <c r="J29" s="12">
        <f>AVERAGE(ReturnData!J29:J39)</f>
        <v>-6.9999999999999988E-4</v>
      </c>
      <c r="K29" s="12">
        <f>AVERAGE(ReturnData!K29:K39)</f>
        <v>1.1400000000000004E-2</v>
      </c>
      <c r="L29" s="12">
        <f>AVERAGE(ReturnData!L29:L39)</f>
        <v>1.3363636363636364E-3</v>
      </c>
      <c r="M29" s="12">
        <f>AVERAGE(ReturnData!M29:M39)</f>
        <v>8.2272727272727272E-3</v>
      </c>
      <c r="N29" s="12">
        <f>AVERAGE(ReturnData!N29:N39)</f>
        <v>7.1909090909090924E-3</v>
      </c>
      <c r="O29" s="12">
        <f>AVERAGE(ReturnData!O29:O39)</f>
        <v>1.7763636363636367E-2</v>
      </c>
      <c r="P29" s="12">
        <f>AVERAGE(ReturnData!P29:P39)</f>
        <v>-1.1154545454545452E-2</v>
      </c>
      <c r="Q29" s="12">
        <f>AVERAGE(ReturnData!Q29:Q39)</f>
        <v>7.5090909090909071E-3</v>
      </c>
    </row>
    <row r="30" spans="1:17" x14ac:dyDescent="0.25">
      <c r="A30">
        <f>ReturnData!A42</f>
        <v>197705</v>
      </c>
      <c r="B30" s="12">
        <f>AVERAGE(ReturnData!B30:B40)</f>
        <v>1.6545454545454565E-3</v>
      </c>
      <c r="C30" s="12">
        <f>AVERAGE(ReturnData!C30:C40)</f>
        <v>6.5818181818181809E-3</v>
      </c>
      <c r="D30" s="12">
        <f>AVERAGE(ReturnData!D30:D40)</f>
        <v>1.4718181818181819E-2</v>
      </c>
      <c r="E30" s="12">
        <f>AVERAGE(ReturnData!E30:E40)</f>
        <v>-3.4363636363636376E-3</v>
      </c>
      <c r="F30" s="12">
        <f>AVERAGE(ReturnData!F30:F40)</f>
        <v>-1.549090909090909E-2</v>
      </c>
      <c r="G30" s="12">
        <f>AVERAGE(ReturnData!G30:G40)</f>
        <v>-1.1609090909090909E-2</v>
      </c>
      <c r="H30" s="12">
        <f>AVERAGE(ReturnData!H30:H40)</f>
        <v>-6.454545454545455E-3</v>
      </c>
      <c r="I30" s="12">
        <f>AVERAGE(ReturnData!I30:I40)</f>
        <v>4.5454545454545444E-3</v>
      </c>
      <c r="J30" s="12">
        <f>AVERAGE(ReturnData!J30:J40)</f>
        <v>-1.3909090909090909E-3</v>
      </c>
      <c r="K30" s="12">
        <f>AVERAGE(ReturnData!K30:K40)</f>
        <v>1.4090909090909093E-2</v>
      </c>
      <c r="L30" s="12">
        <f>AVERAGE(ReturnData!L30:L40)</f>
        <v>4.3545454545454547E-3</v>
      </c>
      <c r="M30" s="12">
        <f>AVERAGE(ReturnData!M30:M40)</f>
        <v>2.0181818181818165E-3</v>
      </c>
      <c r="N30" s="12">
        <f>AVERAGE(ReturnData!N30:N40)</f>
        <v>5.9363636363636363E-3</v>
      </c>
      <c r="O30" s="12">
        <f>AVERAGE(ReturnData!O30:O40)</f>
        <v>1.7363636363636362E-2</v>
      </c>
      <c r="P30" s="12">
        <f>AVERAGE(ReturnData!P30:P40)</f>
        <v>-9.6181818181818191E-3</v>
      </c>
      <c r="Q30" s="12">
        <f>AVERAGE(ReturnData!Q30:Q40)</f>
        <v>9.4090909090909086E-3</v>
      </c>
    </row>
    <row r="31" spans="1:17" x14ac:dyDescent="0.25">
      <c r="A31">
        <f>ReturnData!A43</f>
        <v>197706</v>
      </c>
      <c r="B31" s="12">
        <f>AVERAGE(ReturnData!B31:B41)</f>
        <v>2.3454545454545468E-3</v>
      </c>
      <c r="C31" s="12">
        <f>AVERAGE(ReturnData!C31:C41)</f>
        <v>2.518181818181817E-3</v>
      </c>
      <c r="D31" s="12">
        <f>AVERAGE(ReturnData!D31:D41)</f>
        <v>1.1563636363636361E-2</v>
      </c>
      <c r="E31" s="12">
        <f>AVERAGE(ReturnData!E31:E41)</f>
        <v>5.1636363636363624E-3</v>
      </c>
      <c r="F31" s="12">
        <f>AVERAGE(ReturnData!F31:F41)</f>
        <v>-1.3572727272727275E-2</v>
      </c>
      <c r="G31" s="12">
        <f>AVERAGE(ReturnData!G31:G41)</f>
        <v>-9.6454545454545473E-3</v>
      </c>
      <c r="H31" s="12">
        <f>AVERAGE(ReturnData!H31:H41)</f>
        <v>-6.9727272727272728E-3</v>
      </c>
      <c r="I31" s="12">
        <f>AVERAGE(ReturnData!I31:I41)</f>
        <v>1.0263636363636362E-2</v>
      </c>
      <c r="J31" s="12">
        <f>AVERAGE(ReturnData!J31:J41)</f>
        <v>-9.181818181818181E-4</v>
      </c>
      <c r="K31" s="12">
        <f>AVERAGE(ReturnData!K31:K41)</f>
        <v>1.7627272727272731E-2</v>
      </c>
      <c r="L31" s="12">
        <f>AVERAGE(ReturnData!L31:L41)</f>
        <v>1.8636363636363627E-3</v>
      </c>
      <c r="M31" s="12">
        <f>AVERAGE(ReturnData!M31:M41)</f>
        <v>6.6272727272727256E-3</v>
      </c>
      <c r="N31" s="12">
        <f>AVERAGE(ReturnData!N31:N41)</f>
        <v>8.1909090909090924E-3</v>
      </c>
      <c r="O31" s="12">
        <f>AVERAGE(ReturnData!O31:O41)</f>
        <v>2.0454545454545454E-2</v>
      </c>
      <c r="P31" s="12">
        <f>AVERAGE(ReturnData!P31:P41)</f>
        <v>-6.9272727272727264E-3</v>
      </c>
      <c r="Q31" s="12">
        <f>AVERAGE(ReturnData!Q31:Q41)</f>
        <v>1.3472727272727273E-2</v>
      </c>
    </row>
    <row r="32" spans="1:17" x14ac:dyDescent="0.25">
      <c r="A32">
        <f>ReturnData!A44</f>
        <v>197707</v>
      </c>
      <c r="B32" s="12">
        <f>AVERAGE(ReturnData!B32:B42)</f>
        <v>-3.4181818181818176E-3</v>
      </c>
      <c r="C32" s="12">
        <f>AVERAGE(ReturnData!C32:C42)</f>
        <v>-8.4181818181818177E-3</v>
      </c>
      <c r="D32" s="12">
        <f>AVERAGE(ReturnData!D32:D42)</f>
        <v>6.8636363636363634E-3</v>
      </c>
      <c r="E32" s="12">
        <f>AVERAGE(ReturnData!E32:E42)</f>
        <v>1.6363636363636201E-4</v>
      </c>
      <c r="F32" s="12">
        <f>AVERAGE(ReturnData!F32:F42)</f>
        <v>-2.1700000000000001E-2</v>
      </c>
      <c r="G32" s="12">
        <f>AVERAGE(ReturnData!G32:G42)</f>
        <v>-1.2509090909090909E-2</v>
      </c>
      <c r="H32" s="12">
        <f>AVERAGE(ReturnData!H32:H42)</f>
        <v>-1.2763636363636366E-2</v>
      </c>
      <c r="I32" s="12">
        <f>AVERAGE(ReturnData!I32:I42)</f>
        <v>4.1272727272727242E-3</v>
      </c>
      <c r="J32" s="12">
        <f>AVERAGE(ReturnData!J32:J42)</f>
        <v>-1.0472727272727272E-2</v>
      </c>
      <c r="K32" s="12">
        <f>AVERAGE(ReturnData!K32:K42)</f>
        <v>9.9000000000000008E-3</v>
      </c>
      <c r="L32" s="12">
        <f>AVERAGE(ReturnData!L32:L42)</f>
        <v>-6.4727272727272724E-3</v>
      </c>
      <c r="M32" s="12">
        <f>AVERAGE(ReturnData!M32:M42)</f>
        <v>4.5818181818181817E-3</v>
      </c>
      <c r="N32" s="12">
        <f>AVERAGE(ReturnData!N32:N42)</f>
        <v>3.0909090909090903E-3</v>
      </c>
      <c r="O32" s="12">
        <f>AVERAGE(ReturnData!O32:O42)</f>
        <v>1.8118181818181821E-2</v>
      </c>
      <c r="P32" s="12">
        <f>AVERAGE(ReturnData!P32:P42)</f>
        <v>-1.1327272727272729E-2</v>
      </c>
      <c r="Q32" s="12">
        <f>AVERAGE(ReturnData!Q32:Q42)</f>
        <v>7.0818181818181813E-3</v>
      </c>
    </row>
    <row r="33" spans="1:17" x14ac:dyDescent="0.25">
      <c r="A33">
        <f>ReturnData!A45</f>
        <v>197708</v>
      </c>
      <c r="B33" s="12">
        <f>AVERAGE(ReturnData!B33:B43)</f>
        <v>-1.3272727272727269E-3</v>
      </c>
      <c r="C33" s="12">
        <f>AVERAGE(ReturnData!C33:C43)</f>
        <v>-4.000000000000001E-3</v>
      </c>
      <c r="D33" s="12">
        <f>AVERAGE(ReturnData!D33:D43)</f>
        <v>1.2309090909090908E-2</v>
      </c>
      <c r="E33" s="12">
        <f>AVERAGE(ReturnData!E33:E43)</f>
        <v>7.1636363636363616E-3</v>
      </c>
      <c r="F33" s="12">
        <f>AVERAGE(ReturnData!F33:F43)</f>
        <v>-1.4227272727272729E-2</v>
      </c>
      <c r="G33" s="12">
        <f>AVERAGE(ReturnData!G33:G43)</f>
        <v>-1.0463636363636362E-2</v>
      </c>
      <c r="H33" s="12">
        <f>AVERAGE(ReturnData!H33:H43)</f>
        <v>-5.7454545454545458E-3</v>
      </c>
      <c r="I33" s="12">
        <f>AVERAGE(ReturnData!I33:I43)</f>
        <v>9.8818181818181791E-3</v>
      </c>
      <c r="J33" s="12">
        <f>AVERAGE(ReturnData!J33:J43)</f>
        <v>-8.2636363636363619E-3</v>
      </c>
      <c r="K33" s="12">
        <f>AVERAGE(ReturnData!K33:K43)</f>
        <v>1.5581818181818185E-2</v>
      </c>
      <c r="L33" s="12">
        <f>AVERAGE(ReturnData!L33:L43)</f>
        <v>1.5090909090909094E-3</v>
      </c>
      <c r="M33" s="12">
        <f>AVERAGE(ReturnData!M33:M43)</f>
        <v>8.7636363636363623E-3</v>
      </c>
      <c r="N33" s="12">
        <f>AVERAGE(ReturnData!N33:N43)</f>
        <v>8.5909090909090918E-3</v>
      </c>
      <c r="O33" s="12">
        <f>AVERAGE(ReturnData!O33:O43)</f>
        <v>2.073636363636364E-2</v>
      </c>
      <c r="P33" s="12">
        <f>AVERAGE(ReturnData!P33:P43)</f>
        <v>-3.1454545454545459E-3</v>
      </c>
      <c r="Q33" s="12">
        <f>AVERAGE(ReturnData!Q33:Q43)</f>
        <v>1.1490909090909092E-2</v>
      </c>
    </row>
    <row r="34" spans="1:17" x14ac:dyDescent="0.25">
      <c r="A34">
        <f>ReturnData!A46</f>
        <v>197709</v>
      </c>
      <c r="B34" s="12">
        <f>AVERAGE(ReturnData!B34:B44)</f>
        <v>7.8181818181818278E-4</v>
      </c>
      <c r="C34" s="12">
        <f>AVERAGE(ReturnData!C34:C44)</f>
        <v>-5.9454545454545454E-3</v>
      </c>
      <c r="D34" s="12">
        <f>AVERAGE(ReturnData!D34:D44)</f>
        <v>1.1045454545454546E-2</v>
      </c>
      <c r="E34" s="12">
        <f>AVERAGE(ReturnData!E34:E44)</f>
        <v>8.9727272727272694E-3</v>
      </c>
      <c r="F34" s="12">
        <f>AVERAGE(ReturnData!F34:F44)</f>
        <v>-1.5181818181818185E-2</v>
      </c>
      <c r="G34" s="12">
        <f>AVERAGE(ReturnData!G34:G44)</f>
        <v>-1.0381818181818181E-2</v>
      </c>
      <c r="H34" s="12">
        <f>AVERAGE(ReturnData!H34:H44)</f>
        <v>-8.090909090909093E-3</v>
      </c>
      <c r="I34" s="12">
        <f>AVERAGE(ReturnData!I34:I44)</f>
        <v>7.8818181818181791E-3</v>
      </c>
      <c r="J34" s="12">
        <f>AVERAGE(ReturnData!J34:J44)</f>
        <v>-1.171818181818182E-2</v>
      </c>
      <c r="K34" s="12">
        <f>AVERAGE(ReturnData!K34:K44)</f>
        <v>1.4863636363636364E-2</v>
      </c>
      <c r="L34" s="12">
        <f>AVERAGE(ReturnData!L34:L44)</f>
        <v>1.4545454545454549E-3</v>
      </c>
      <c r="M34" s="12">
        <f>AVERAGE(ReturnData!M34:M44)</f>
        <v>6.9545454545454546E-3</v>
      </c>
      <c r="N34" s="12">
        <f>AVERAGE(ReturnData!N34:N44)</f>
        <v>8.845454545454547E-3</v>
      </c>
      <c r="O34" s="12">
        <f>AVERAGE(ReturnData!O34:O44)</f>
        <v>1.8836363636363637E-2</v>
      </c>
      <c r="P34" s="12">
        <f>AVERAGE(ReturnData!P34:P44)</f>
        <v>-6.3545454545454539E-3</v>
      </c>
      <c r="Q34" s="12">
        <f>AVERAGE(ReturnData!Q34:Q44)</f>
        <v>1.2027272727272727E-2</v>
      </c>
    </row>
    <row r="35" spans="1:17" x14ac:dyDescent="0.25">
      <c r="A35">
        <f>ReturnData!A47</f>
        <v>197710</v>
      </c>
      <c r="B35" s="12">
        <f>AVERAGE(ReturnData!B35:B45)</f>
        <v>5.9090909090909148E-4</v>
      </c>
      <c r="C35" s="12">
        <f>AVERAGE(ReturnData!C35:C45)</f>
        <v>-9.5999999999999992E-3</v>
      </c>
      <c r="D35" s="12">
        <f>AVERAGE(ReturnData!D35:D45)</f>
        <v>2.8181818181818104E-4</v>
      </c>
      <c r="E35" s="12">
        <f>AVERAGE(ReturnData!E35:E45)</f>
        <v>7.8727272727272691E-3</v>
      </c>
      <c r="F35" s="12">
        <f>AVERAGE(ReturnData!F35:F45)</f>
        <v>-1.3300000000000005E-2</v>
      </c>
      <c r="G35" s="12">
        <f>AVERAGE(ReturnData!G35:G45)</f>
        <v>-1.3436363636363637E-2</v>
      </c>
      <c r="H35" s="12">
        <f>AVERAGE(ReturnData!H35:H45)</f>
        <v>-7.7727272727272775E-3</v>
      </c>
      <c r="I35" s="12">
        <f>AVERAGE(ReturnData!I35:I45)</f>
        <v>3.5090909090909079E-3</v>
      </c>
      <c r="J35" s="12">
        <f>AVERAGE(ReturnData!J35:J45)</f>
        <v>-1.7972727272727272E-2</v>
      </c>
      <c r="K35" s="12">
        <f>AVERAGE(ReturnData!K35:K45)</f>
        <v>1.2881818181818182E-2</v>
      </c>
      <c r="L35" s="12">
        <f>AVERAGE(ReturnData!L35:L45)</f>
        <v>-6.2727272727272718E-4</v>
      </c>
      <c r="M35" s="12">
        <f>AVERAGE(ReturnData!M35:M45)</f>
        <v>1.1818181818181817E-3</v>
      </c>
      <c r="N35" s="12">
        <f>AVERAGE(ReturnData!N35:N45)</f>
        <v>4.618181818181819E-3</v>
      </c>
      <c r="O35" s="12">
        <f>AVERAGE(ReturnData!O35:O45)</f>
        <v>1.2190909090909091E-2</v>
      </c>
      <c r="P35" s="12">
        <f>AVERAGE(ReturnData!P35:P45)</f>
        <v>-1.8272727272727273E-3</v>
      </c>
      <c r="Q35" s="12">
        <f>AVERAGE(ReturnData!Q35:Q45)</f>
        <v>1.0445454545454544E-2</v>
      </c>
    </row>
    <row r="36" spans="1:17" x14ac:dyDescent="0.25">
      <c r="A36">
        <f>ReturnData!A48</f>
        <v>197711</v>
      </c>
      <c r="B36" s="12">
        <f>AVERAGE(ReturnData!B36:B46)</f>
        <v>3.2454545454545462E-3</v>
      </c>
      <c r="C36" s="12">
        <f>AVERAGE(ReturnData!C36:C46)</f>
        <v>-8.6636363636363629E-3</v>
      </c>
      <c r="D36" s="12">
        <f>AVERAGE(ReturnData!D36:D46)</f>
        <v>3.0090909090909074E-3</v>
      </c>
      <c r="E36" s="12">
        <f>AVERAGE(ReturnData!E36:E46)</f>
        <v>1.0309090909090908E-2</v>
      </c>
      <c r="F36" s="12">
        <f>AVERAGE(ReturnData!F36:F46)</f>
        <v>-1.1545454545454546E-2</v>
      </c>
      <c r="G36" s="12">
        <f>AVERAGE(ReturnData!G36:G46)</f>
        <v>-1.1472727272727272E-2</v>
      </c>
      <c r="H36" s="12">
        <f>AVERAGE(ReturnData!H36:H46)</f>
        <v>-6.454545454545455E-3</v>
      </c>
      <c r="I36" s="12">
        <f>AVERAGE(ReturnData!I36:I46)</f>
        <v>2.236363636363634E-3</v>
      </c>
      <c r="J36" s="12">
        <f>AVERAGE(ReturnData!J36:J46)</f>
        <v>-1.7799999999999996E-2</v>
      </c>
      <c r="K36" s="12">
        <f>AVERAGE(ReturnData!K36:K46)</f>
        <v>1.6845454545454549E-2</v>
      </c>
      <c r="L36" s="12">
        <f>AVERAGE(ReturnData!L36:L46)</f>
        <v>2.063636363636363E-3</v>
      </c>
      <c r="M36" s="12">
        <f>AVERAGE(ReturnData!M36:M46)</f>
        <v>5.2727272727272709E-3</v>
      </c>
      <c r="N36" s="12">
        <f>AVERAGE(ReturnData!N36:N46)</f>
        <v>6.7090909090909111E-3</v>
      </c>
      <c r="O36" s="12">
        <f>AVERAGE(ReturnData!O36:O46)</f>
        <v>1.4754545454545454E-2</v>
      </c>
      <c r="P36" s="12">
        <f>AVERAGE(ReturnData!P36:P46)</f>
        <v>-2.063636363636363E-3</v>
      </c>
      <c r="Q36" s="12">
        <f>AVERAGE(ReturnData!Q36:Q46)</f>
        <v>9.8545454545454544E-3</v>
      </c>
    </row>
    <row r="37" spans="1:17" x14ac:dyDescent="0.25">
      <c r="A37">
        <f>ReturnData!A49</f>
        <v>197712</v>
      </c>
      <c r="B37" s="12">
        <f>AVERAGE(ReturnData!B37:B47)</f>
        <v>-1.181818181818181E-3</v>
      </c>
      <c r="C37" s="12">
        <f>AVERAGE(ReturnData!C37:C47)</f>
        <v>-1.4645454545454547E-2</v>
      </c>
      <c r="D37" s="12">
        <f>AVERAGE(ReturnData!D37:D47)</f>
        <v>-1.3363636363636368E-3</v>
      </c>
      <c r="E37" s="12">
        <f>AVERAGE(ReturnData!E37:E47)</f>
        <v>1.6818181818181823E-3</v>
      </c>
      <c r="F37" s="12">
        <f>AVERAGE(ReturnData!F37:F47)</f>
        <v>-1.7081818181818181E-2</v>
      </c>
      <c r="G37" s="12">
        <f>AVERAGE(ReturnData!G37:G47)</f>
        <v>-9.6363636363636374E-3</v>
      </c>
      <c r="H37" s="12">
        <f>AVERAGE(ReturnData!H37:H47)</f>
        <v>-3.6909090909090924E-3</v>
      </c>
      <c r="I37" s="12">
        <f>AVERAGE(ReturnData!I37:I47)</f>
        <v>-2.9454545454545458E-3</v>
      </c>
      <c r="J37" s="12">
        <f>AVERAGE(ReturnData!J37:J47)</f>
        <v>-1.7699999999999997E-2</v>
      </c>
      <c r="K37" s="12">
        <f>AVERAGE(ReturnData!K37:K47)</f>
        <v>1.3336363636363636E-2</v>
      </c>
      <c r="L37" s="12">
        <f>AVERAGE(ReturnData!L37:L47)</f>
        <v>-2.4454545454545462E-3</v>
      </c>
      <c r="M37" s="12">
        <f>AVERAGE(ReturnData!M37:M47)</f>
        <v>1.2727272727272713E-3</v>
      </c>
      <c r="N37" s="12">
        <f>AVERAGE(ReturnData!N37:N47)</f>
        <v>-5.9999999999999951E-4</v>
      </c>
      <c r="O37" s="12">
        <f>AVERAGE(ReturnData!O37:O47)</f>
        <v>9.0454545454545458E-3</v>
      </c>
      <c r="P37" s="12">
        <f>AVERAGE(ReturnData!P37:P47)</f>
        <v>-9.5363636363636362E-3</v>
      </c>
      <c r="Q37" s="12">
        <f>AVERAGE(ReturnData!Q37:Q47)</f>
        <v>3.8909090909090907E-3</v>
      </c>
    </row>
    <row r="38" spans="1:17" x14ac:dyDescent="0.25">
      <c r="A38">
        <f>ReturnData!A50</f>
        <v>197801</v>
      </c>
      <c r="B38" s="12">
        <f>AVERAGE(ReturnData!B38:B48)</f>
        <v>-2.0818181818181816E-3</v>
      </c>
      <c r="C38" s="12">
        <f>AVERAGE(ReturnData!C38:C48)</f>
        <v>-1.6627272727272727E-2</v>
      </c>
      <c r="D38" s="12">
        <f>AVERAGE(ReturnData!D38:D48)</f>
        <v>-3.845454545454546E-3</v>
      </c>
      <c r="E38" s="12">
        <f>AVERAGE(ReturnData!E38:E48)</f>
        <v>3.2454545454545462E-3</v>
      </c>
      <c r="F38" s="12">
        <f>AVERAGE(ReturnData!F38:F48)</f>
        <v>-1.9827272727272728E-2</v>
      </c>
      <c r="G38" s="12">
        <f>AVERAGE(ReturnData!G38:G48)</f>
        <v>-1.6309090909090908E-2</v>
      </c>
      <c r="H38" s="12">
        <f>AVERAGE(ReturnData!H38:H48)</f>
        <v>-3.5818181818181834E-3</v>
      </c>
      <c r="I38" s="12">
        <f>AVERAGE(ReturnData!I38:I48)</f>
        <v>-3.336363636363636E-3</v>
      </c>
      <c r="J38" s="12">
        <f>AVERAGE(ReturnData!J38:J48)</f>
        <v>-2.3254545454545451E-2</v>
      </c>
      <c r="K38" s="12">
        <f>AVERAGE(ReturnData!K38:K48)</f>
        <v>1.0509090909090911E-2</v>
      </c>
      <c r="L38" s="12">
        <f>AVERAGE(ReturnData!L38:L48)</f>
        <v>-1.1909090909090916E-3</v>
      </c>
      <c r="M38" s="12">
        <f>AVERAGE(ReturnData!M38:M48)</f>
        <v>-6.7090909090909093E-3</v>
      </c>
      <c r="N38" s="12">
        <f>AVERAGE(ReturnData!N38:N48)</f>
        <v>1.1727272727272723E-3</v>
      </c>
      <c r="O38" s="12">
        <f>AVERAGE(ReturnData!O38:O48)</f>
        <v>7.0363636363636357E-3</v>
      </c>
      <c r="P38" s="12">
        <f>AVERAGE(ReturnData!P38:P48)</f>
        <v>-6.0181818181818192E-3</v>
      </c>
      <c r="Q38" s="12">
        <f>AVERAGE(ReturnData!Q38:Q48)</f>
        <v>1.1000000000000018E-3</v>
      </c>
    </row>
    <row r="39" spans="1:17" x14ac:dyDescent="0.25">
      <c r="A39">
        <f>ReturnData!A51</f>
        <v>197802</v>
      </c>
      <c r="B39" s="12">
        <f>AVERAGE(ReturnData!B39:B49)</f>
        <v>2.2909090909090913E-3</v>
      </c>
      <c r="C39" s="12">
        <f>AVERAGE(ReturnData!C39:C49)</f>
        <v>-1.43E-2</v>
      </c>
      <c r="D39" s="12">
        <f>AVERAGE(ReturnData!D39:D49)</f>
        <v>-2.0090909090909092E-3</v>
      </c>
      <c r="E39" s="12">
        <f>AVERAGE(ReturnData!E39:E49)</f>
        <v>3.8454545454545438E-3</v>
      </c>
      <c r="F39" s="12">
        <f>AVERAGE(ReturnData!F39:F49)</f>
        <v>-1.3018181818181816E-2</v>
      </c>
      <c r="G39" s="12">
        <f>AVERAGE(ReturnData!G39:G49)</f>
        <v>-9.8545454545454544E-3</v>
      </c>
      <c r="H39" s="12">
        <f>AVERAGE(ReturnData!H39:H49)</f>
        <v>3.3999999999999998E-3</v>
      </c>
      <c r="I39" s="12">
        <f>AVERAGE(ReturnData!I39:I49)</f>
        <v>1.4181818181818193E-3</v>
      </c>
      <c r="J39" s="12">
        <f>AVERAGE(ReturnData!J39:J49)</f>
        <v>-1.5790909090909092E-2</v>
      </c>
      <c r="K39" s="12">
        <f>AVERAGE(ReturnData!K39:K49)</f>
        <v>1.0272727272727272E-2</v>
      </c>
      <c r="L39" s="12">
        <f>AVERAGE(ReturnData!L39:L49)</f>
        <v>4.7090909090909084E-3</v>
      </c>
      <c r="M39" s="12">
        <f>AVERAGE(ReturnData!M39:M49)</f>
        <v>-4.4000000000000003E-3</v>
      </c>
      <c r="N39" s="12">
        <f>AVERAGE(ReturnData!N39:N49)</f>
        <v>4.6363636363636355E-3</v>
      </c>
      <c r="O39" s="12">
        <f>AVERAGE(ReturnData!O39:O49)</f>
        <v>5.9727272727272736E-3</v>
      </c>
      <c r="P39" s="12">
        <f>AVERAGE(ReturnData!P39:P49)</f>
        <v>-5.0000000000000109E-4</v>
      </c>
      <c r="Q39" s="12">
        <f>AVERAGE(ReturnData!Q39:Q49)</f>
        <v>5.1909090909090924E-3</v>
      </c>
    </row>
    <row r="40" spans="1:17" x14ac:dyDescent="0.25">
      <c r="A40">
        <f>ReturnData!A52</f>
        <v>197803</v>
      </c>
      <c r="B40" s="12">
        <f>AVERAGE(ReturnData!B40:B50)</f>
        <v>-1.4545454545454527E-3</v>
      </c>
      <c r="C40" s="12">
        <f>AVERAGE(ReturnData!C40:C50)</f>
        <v>-1.8627272727272728E-2</v>
      </c>
      <c r="D40" s="12">
        <f>AVERAGE(ReturnData!D40:D50)</f>
        <v>-5.5909090909090926E-3</v>
      </c>
      <c r="E40" s="12">
        <f>AVERAGE(ReturnData!E40:E50)</f>
        <v>4.4090909090909085E-3</v>
      </c>
      <c r="F40" s="12">
        <f>AVERAGE(ReturnData!F40:F50)</f>
        <v>-1.716363636363636E-2</v>
      </c>
      <c r="G40" s="12">
        <f>AVERAGE(ReturnData!G40:G50)</f>
        <v>-1.4972727272727275E-2</v>
      </c>
      <c r="H40" s="12">
        <f>AVERAGE(ReturnData!H40:H50)</f>
        <v>5.545454545454547E-4</v>
      </c>
      <c r="I40" s="12">
        <f>AVERAGE(ReturnData!I40:I50)</f>
        <v>-2.7818181818181809E-3</v>
      </c>
      <c r="J40" s="12">
        <f>AVERAGE(ReturnData!J40:J50)</f>
        <v>-1.9427272727272727E-2</v>
      </c>
      <c r="K40" s="12">
        <f>AVERAGE(ReturnData!K40:K50)</f>
        <v>7.1454545454545434E-3</v>
      </c>
      <c r="L40" s="12">
        <f>AVERAGE(ReturnData!L40:L50)</f>
        <v>4.7272727272727174E-4</v>
      </c>
      <c r="M40" s="12">
        <f>AVERAGE(ReturnData!M40:M50)</f>
        <v>-7.2181818181818189E-3</v>
      </c>
      <c r="N40" s="12">
        <f>AVERAGE(ReturnData!N40:N50)</f>
        <v>3.6181818181818173E-3</v>
      </c>
      <c r="O40" s="12">
        <f>AVERAGE(ReturnData!O40:O50)</f>
        <v>4.9454545454545437E-3</v>
      </c>
      <c r="P40" s="12">
        <f>AVERAGE(ReturnData!P40:P50)</f>
        <v>-5.5181818181818205E-3</v>
      </c>
      <c r="Q40" s="12">
        <f>AVERAGE(ReturnData!Q40:Q50)</f>
        <v>1.200000000000001E-3</v>
      </c>
    </row>
    <row r="41" spans="1:17" x14ac:dyDescent="0.25">
      <c r="A41">
        <f>ReturnData!A53</f>
        <v>197804</v>
      </c>
      <c r="B41" s="12">
        <f>AVERAGE(ReturnData!B41:B51)</f>
        <v>-2.9090909090908902E-4</v>
      </c>
      <c r="C41" s="12">
        <f>AVERAGE(ReturnData!C41:C51)</f>
        <v>-2.1863636363636366E-2</v>
      </c>
      <c r="D41" s="12">
        <f>AVERAGE(ReturnData!D41:D51)</f>
        <v>-4.8727272727272734E-3</v>
      </c>
      <c r="E41" s="12">
        <f>AVERAGE(ReturnData!E41:E51)</f>
        <v>6.4545454545454541E-3</v>
      </c>
      <c r="F41" s="12">
        <f>AVERAGE(ReturnData!F41:F51)</f>
        <v>-1.6545454545454544E-2</v>
      </c>
      <c r="G41" s="12">
        <f>AVERAGE(ReturnData!G41:G51)</f>
        <v>-1.8990909090909093E-2</v>
      </c>
      <c r="H41" s="12">
        <f>AVERAGE(ReturnData!H41:H51)</f>
        <v>5.0000000000000109E-4</v>
      </c>
      <c r="I41" s="12">
        <f>AVERAGE(ReturnData!I41:I51)</f>
        <v>-2.7999999999999978E-3</v>
      </c>
      <c r="J41" s="12">
        <f>AVERAGE(ReturnData!J41:J51)</f>
        <v>-2.3418181818181817E-2</v>
      </c>
      <c r="K41" s="12">
        <f>AVERAGE(ReturnData!K41:K51)</f>
        <v>5.1272727272727268E-3</v>
      </c>
      <c r="L41" s="12">
        <f>AVERAGE(ReturnData!L41:L51)</f>
        <v>-3.2272727272727288E-3</v>
      </c>
      <c r="M41" s="12">
        <f>AVERAGE(ReturnData!M41:M51)</f>
        <v>-1.0818181818181838E-3</v>
      </c>
      <c r="N41" s="12">
        <f>AVERAGE(ReturnData!N41:N51)</f>
        <v>3.9363636363636354E-3</v>
      </c>
      <c r="O41" s="12">
        <f>AVERAGE(ReturnData!O41:O51)</f>
        <v>4.4000000000000003E-3</v>
      </c>
      <c r="P41" s="12">
        <f>AVERAGE(ReturnData!P41:P51)</f>
        <v>-3.0545454545454539E-3</v>
      </c>
      <c r="Q41" s="12">
        <f>AVERAGE(ReturnData!Q41:Q51)</f>
        <v>1.7363636363636372E-3</v>
      </c>
    </row>
    <row r="42" spans="1:17" x14ac:dyDescent="0.25">
      <c r="A42">
        <f>ReturnData!A54</f>
        <v>197805</v>
      </c>
      <c r="B42" s="12">
        <f>AVERAGE(ReturnData!B42:B52)</f>
        <v>2.3818181818181833E-3</v>
      </c>
      <c r="C42" s="12">
        <f>AVERAGE(ReturnData!C42:C52)</f>
        <v>-1.7400000000000002E-2</v>
      </c>
      <c r="D42" s="12">
        <f>AVERAGE(ReturnData!D42:D52)</f>
        <v>-5.3181818181818191E-3</v>
      </c>
      <c r="E42" s="12">
        <f>AVERAGE(ReturnData!E42:E52)</f>
        <v>9.5454545454545445E-3</v>
      </c>
      <c r="F42" s="12">
        <f>AVERAGE(ReturnData!F42:F52)</f>
        <v>-1.177272727272727E-2</v>
      </c>
      <c r="G42" s="12">
        <f>AVERAGE(ReturnData!G42:G52)</f>
        <v>-1.4836363636363637E-2</v>
      </c>
      <c r="H42" s="12">
        <f>AVERAGE(ReturnData!H42:H52)</f>
        <v>5.9818181818181819E-3</v>
      </c>
      <c r="I42" s="12">
        <f>AVERAGE(ReturnData!I42:I52)</f>
        <v>1.0909090909091095E-4</v>
      </c>
      <c r="J42" s="12">
        <f>AVERAGE(ReturnData!J42:J52)</f>
        <v>-1.8690909090909088E-2</v>
      </c>
      <c r="K42" s="12">
        <f>AVERAGE(ReturnData!K42:K52)</f>
        <v>5.7999999999999996E-3</v>
      </c>
      <c r="L42" s="12">
        <f>AVERAGE(ReturnData!L42:L52)</f>
        <v>-1.6818181818181836E-3</v>
      </c>
      <c r="M42" s="12">
        <f>AVERAGE(ReturnData!M42:M52)</f>
        <v>2.754545454545454E-3</v>
      </c>
      <c r="N42" s="12">
        <f>AVERAGE(ReturnData!N42:N52)</f>
        <v>6.2999999999999992E-3</v>
      </c>
      <c r="O42" s="12">
        <f>AVERAGE(ReturnData!O42:O52)</f>
        <v>4.8818181818181816E-3</v>
      </c>
      <c r="P42" s="12">
        <f>AVERAGE(ReturnData!P42:P52)</f>
        <v>2.2272727272727266E-3</v>
      </c>
      <c r="Q42" s="12">
        <f>AVERAGE(ReturnData!Q42:Q52)</f>
        <v>4.30909090909091E-3</v>
      </c>
    </row>
    <row r="43" spans="1:17" x14ac:dyDescent="0.25">
      <c r="A43">
        <f>ReturnData!A55</f>
        <v>197806</v>
      </c>
      <c r="B43" s="12">
        <f>AVERAGE(ReturnData!B43:B53)</f>
        <v>8.8818181818181834E-3</v>
      </c>
      <c r="C43" s="12">
        <f>AVERAGE(ReturnData!C43:C53)</f>
        <v>-5.3272727272727282E-3</v>
      </c>
      <c r="D43" s="12">
        <f>AVERAGE(ReturnData!D43:D53)</f>
        <v>1.3999999999999998E-3</v>
      </c>
      <c r="E43" s="12">
        <f>AVERAGE(ReturnData!E43:E53)</f>
        <v>1.9472727272727273E-2</v>
      </c>
      <c r="F43" s="12">
        <f>AVERAGE(ReturnData!F43:F53)</f>
        <v>4.172727272727275E-3</v>
      </c>
      <c r="G43" s="12">
        <f>AVERAGE(ReturnData!G43:G53)</f>
        <v>-1.5363636363636387E-3</v>
      </c>
      <c r="H43" s="12">
        <f>AVERAGE(ReturnData!H43:H53)</f>
        <v>1.6309090909090908E-2</v>
      </c>
      <c r="I43" s="12">
        <f>AVERAGE(ReturnData!I43:I53)</f>
        <v>1.1672727272727274E-2</v>
      </c>
      <c r="J43" s="12">
        <f>AVERAGE(ReturnData!J43:J53)</f>
        <v>-5.3363636363636339E-3</v>
      </c>
      <c r="K43" s="12">
        <f>AVERAGE(ReturnData!K43:K53)</f>
        <v>1.2199999999999999E-2</v>
      </c>
      <c r="L43" s="12">
        <f>AVERAGE(ReturnData!L43:L53)</f>
        <v>1.169090909090909E-2</v>
      </c>
      <c r="M43" s="12">
        <f>AVERAGE(ReturnData!M43:M53)</f>
        <v>1.0245454545454545E-2</v>
      </c>
      <c r="N43" s="12">
        <f>AVERAGE(ReturnData!N43:N53)</f>
        <v>1.4627272727272727E-2</v>
      </c>
      <c r="O43" s="12">
        <f>AVERAGE(ReturnData!O43:O53)</f>
        <v>3.51818181818182E-3</v>
      </c>
      <c r="P43" s="12">
        <f>AVERAGE(ReturnData!P43:P53)</f>
        <v>1.5727272727272725E-2</v>
      </c>
      <c r="Q43" s="12">
        <f>AVERAGE(ReturnData!Q43:Q53)</f>
        <v>1.3945454545454546E-2</v>
      </c>
    </row>
    <row r="44" spans="1:17" x14ac:dyDescent="0.25">
      <c r="A44">
        <f>ReturnData!A56</f>
        <v>197807</v>
      </c>
      <c r="B44" s="12">
        <f>AVERAGE(ReturnData!B44:B54)</f>
        <v>9.2272727272727281E-3</v>
      </c>
      <c r="C44" s="12">
        <f>AVERAGE(ReturnData!C44:C54)</f>
        <v>-4.0363636363636383E-3</v>
      </c>
      <c r="D44" s="12">
        <f>AVERAGE(ReturnData!D44:D54)</f>
        <v>-2.6090909090909073E-3</v>
      </c>
      <c r="E44" s="12">
        <f>AVERAGE(ReturnData!E44:E54)</f>
        <v>1.7109090909090911E-2</v>
      </c>
      <c r="F44" s="12">
        <f>AVERAGE(ReturnData!F44:F54)</f>
        <v>4.3000000000000035E-3</v>
      </c>
      <c r="G44" s="12">
        <f>AVERAGE(ReturnData!G44:G54)</f>
        <v>-1.4272727272727297E-3</v>
      </c>
      <c r="H44" s="12">
        <f>AVERAGE(ReturnData!H44:H54)</f>
        <v>1.3572727272727271E-2</v>
      </c>
      <c r="I44" s="12">
        <f>AVERAGE(ReturnData!I44:I54)</f>
        <v>1.1363636363636364E-2</v>
      </c>
      <c r="J44" s="12">
        <f>AVERAGE(ReturnData!J44:J54)</f>
        <v>-2.2090909090909101E-3</v>
      </c>
      <c r="K44" s="12">
        <f>AVERAGE(ReturnData!K44:K54)</f>
        <v>1.0536363636363634E-2</v>
      </c>
      <c r="L44" s="12">
        <f>AVERAGE(ReturnData!L44:L54)</f>
        <v>8.5454545454545453E-3</v>
      </c>
      <c r="M44" s="12">
        <f>AVERAGE(ReturnData!M44:M54)</f>
        <v>5.0272727272727266E-3</v>
      </c>
      <c r="N44" s="12">
        <f>AVERAGE(ReturnData!N44:N54)</f>
        <v>1.5618181818181816E-2</v>
      </c>
      <c r="O44" s="12">
        <f>AVERAGE(ReturnData!O44:O54)</f>
        <v>-1.0181818181818187E-3</v>
      </c>
      <c r="P44" s="12">
        <f>AVERAGE(ReturnData!P44:P54)</f>
        <v>1.029090909090909E-2</v>
      </c>
      <c r="Q44" s="12">
        <f>AVERAGE(ReturnData!Q44:Q54)</f>
        <v>9.6727272727272755E-3</v>
      </c>
    </row>
    <row r="45" spans="1:17" x14ac:dyDescent="0.25">
      <c r="A45">
        <f>ReturnData!A57</f>
        <v>197808</v>
      </c>
      <c r="B45" s="12">
        <f>AVERAGE(ReturnData!B45:B55)</f>
        <v>7.9727272727272737E-3</v>
      </c>
      <c r="C45" s="12">
        <f>AVERAGE(ReturnData!C45:C55)</f>
        <v>-2.4272727272727263E-3</v>
      </c>
      <c r="D45" s="12">
        <f>AVERAGE(ReturnData!D45:D55)</f>
        <v>-4.3727272727272729E-3</v>
      </c>
      <c r="E45" s="12">
        <f>AVERAGE(ReturnData!E45:E55)</f>
        <v>1.5781818181818182E-2</v>
      </c>
      <c r="F45" s="12">
        <f>AVERAGE(ReturnData!F45:F55)</f>
        <v>3.9000000000000033E-3</v>
      </c>
      <c r="G45" s="12">
        <f>AVERAGE(ReturnData!G45:G55)</f>
        <v>-7.9090909090909179E-4</v>
      </c>
      <c r="H45" s="12">
        <f>AVERAGE(ReturnData!H45:H55)</f>
        <v>1.4545454545454544E-2</v>
      </c>
      <c r="I45" s="12">
        <f>AVERAGE(ReturnData!I45:I55)</f>
        <v>1.2981818181818183E-2</v>
      </c>
      <c r="J45" s="12">
        <f>AVERAGE(ReturnData!J45:J55)</f>
        <v>-1.0909090909090912E-3</v>
      </c>
      <c r="K45" s="12">
        <f>AVERAGE(ReturnData!K45:K55)</f>
        <v>1.3409090909090905E-2</v>
      </c>
      <c r="L45" s="12">
        <f>AVERAGE(ReturnData!L45:L55)</f>
        <v>9.6090909090909091E-3</v>
      </c>
      <c r="M45" s="12">
        <f>AVERAGE(ReturnData!M45:M55)</f>
        <v>4.7181818181818184E-3</v>
      </c>
      <c r="N45" s="12">
        <f>AVERAGE(ReturnData!N45:N55)</f>
        <v>1.8590909090909088E-2</v>
      </c>
      <c r="O45" s="12">
        <f>AVERAGE(ReturnData!O45:O55)</f>
        <v>-1.0454545454545458E-3</v>
      </c>
      <c r="P45" s="12">
        <f>AVERAGE(ReturnData!P45:P55)</f>
        <v>8.1181818181818178E-3</v>
      </c>
      <c r="Q45" s="12">
        <f>AVERAGE(ReturnData!Q45:Q55)</f>
        <v>8.7909090909090923E-3</v>
      </c>
    </row>
    <row r="46" spans="1:17" x14ac:dyDescent="0.25">
      <c r="A46">
        <f>ReturnData!A58</f>
        <v>197809</v>
      </c>
      <c r="B46" s="12">
        <f>AVERAGE(ReturnData!B46:B56)</f>
        <v>1.0372727272727273E-2</v>
      </c>
      <c r="C46" s="12">
        <f>AVERAGE(ReturnData!C46:C56)</f>
        <v>6.4181818181818177E-3</v>
      </c>
      <c r="D46" s="12">
        <f>AVERAGE(ReturnData!D46:D56)</f>
        <v>3.8545454545454551E-3</v>
      </c>
      <c r="E46" s="12">
        <f>AVERAGE(ReturnData!E46:E56)</f>
        <v>1.841818181818182E-2</v>
      </c>
      <c r="F46" s="12">
        <f>AVERAGE(ReturnData!F46:F56)</f>
        <v>1.0572727272727277E-2</v>
      </c>
      <c r="G46" s="12">
        <f>AVERAGE(ReturnData!G46:G56)</f>
        <v>6.9636363636363628E-3</v>
      </c>
      <c r="H46" s="12">
        <f>AVERAGE(ReturnData!H46:H56)</f>
        <v>1.7863636363636363E-2</v>
      </c>
      <c r="I46" s="12">
        <f>AVERAGE(ReturnData!I46:I56)</f>
        <v>2.2072727272727275E-2</v>
      </c>
      <c r="J46" s="12">
        <f>AVERAGE(ReturnData!J46:J56)</f>
        <v>1.1054545454545454E-2</v>
      </c>
      <c r="K46" s="12">
        <f>AVERAGE(ReturnData!K46:K56)</f>
        <v>1.7881818181818179E-2</v>
      </c>
      <c r="L46" s="12">
        <f>AVERAGE(ReturnData!L46:L56)</f>
        <v>1.7063636363636364E-2</v>
      </c>
      <c r="M46" s="12">
        <f>AVERAGE(ReturnData!M46:M56)</f>
        <v>8.5909090909090918E-3</v>
      </c>
      <c r="N46" s="12">
        <f>AVERAGE(ReturnData!N46:N56)</f>
        <v>3.3345454545454546E-2</v>
      </c>
      <c r="O46" s="12">
        <f>AVERAGE(ReturnData!O46:O56)</f>
        <v>4.4636363636363641E-3</v>
      </c>
      <c r="P46" s="12">
        <f>AVERAGE(ReturnData!P46:P56)</f>
        <v>7.9000000000000008E-3</v>
      </c>
      <c r="Q46" s="12">
        <f>AVERAGE(ReturnData!Q46:Q56)</f>
        <v>1.4645454545454547E-2</v>
      </c>
    </row>
    <row r="47" spans="1:17" x14ac:dyDescent="0.25">
      <c r="A47">
        <f>ReturnData!A59</f>
        <v>197810</v>
      </c>
      <c r="B47" s="12">
        <f>AVERAGE(ReturnData!B47:B57)</f>
        <v>1.2836363636363639E-2</v>
      </c>
      <c r="C47" s="12">
        <f>AVERAGE(ReturnData!C47:C57)</f>
        <v>1.1109090909090909E-2</v>
      </c>
      <c r="D47" s="12">
        <f>AVERAGE(ReturnData!D47:D57)</f>
        <v>8.3909090909090895E-3</v>
      </c>
      <c r="E47" s="12">
        <f>AVERAGE(ReturnData!E47:E57)</f>
        <v>2.4081818181818183E-2</v>
      </c>
      <c r="F47" s="12">
        <f>AVERAGE(ReturnData!F47:F57)</f>
        <v>1.4381818181818185E-2</v>
      </c>
      <c r="G47" s="12">
        <f>AVERAGE(ReturnData!G47:G57)</f>
        <v>1.1536363636363635E-2</v>
      </c>
      <c r="H47" s="12">
        <f>AVERAGE(ReturnData!H47:H57)</f>
        <v>1.9618181818181816E-2</v>
      </c>
      <c r="I47" s="12">
        <f>AVERAGE(ReturnData!I47:I57)</f>
        <v>3.1690909090909096E-2</v>
      </c>
      <c r="J47" s="12">
        <f>AVERAGE(ReturnData!J47:J57)</f>
        <v>1.6727272727272726E-2</v>
      </c>
      <c r="K47" s="12">
        <f>AVERAGE(ReturnData!K47:K57)</f>
        <v>2.2527272727272726E-2</v>
      </c>
      <c r="L47" s="12">
        <f>AVERAGE(ReturnData!L47:L57)</f>
        <v>2.2790909090909094E-2</v>
      </c>
      <c r="M47" s="12">
        <f>AVERAGE(ReturnData!M47:M57)</f>
        <v>7.8272727272727279E-3</v>
      </c>
      <c r="N47" s="12">
        <f>AVERAGE(ReturnData!N47:N57)</f>
        <v>3.9372727272727275E-2</v>
      </c>
      <c r="O47" s="12">
        <f>AVERAGE(ReturnData!O47:O57)</f>
        <v>3.0545454545454552E-3</v>
      </c>
      <c r="P47" s="12">
        <f>AVERAGE(ReturnData!P47:P57)</f>
        <v>1.3290909090909091E-2</v>
      </c>
      <c r="Q47" s="12">
        <f>AVERAGE(ReturnData!Q47:Q57)</f>
        <v>1.9727272727272729E-2</v>
      </c>
    </row>
    <row r="48" spans="1:17" x14ac:dyDescent="0.25">
      <c r="A48">
        <f>ReturnData!A60</f>
        <v>197811</v>
      </c>
      <c r="B48" s="12">
        <f>AVERAGE(ReturnData!B48:B58)</f>
        <v>1.6354545454545455E-2</v>
      </c>
      <c r="C48" s="12">
        <f>AVERAGE(ReturnData!C48:C58)</f>
        <v>1.829090909090909E-2</v>
      </c>
      <c r="D48" s="12">
        <f>AVERAGE(ReturnData!D48:D58)</f>
        <v>1.6236363636363636E-2</v>
      </c>
      <c r="E48" s="12">
        <f>AVERAGE(ReturnData!E48:E58)</f>
        <v>2.6836363636363637E-2</v>
      </c>
      <c r="F48" s="12">
        <f>AVERAGE(ReturnData!F48:F58)</f>
        <v>1.8536363636363636E-2</v>
      </c>
      <c r="G48" s="12">
        <f>AVERAGE(ReturnData!G48:G58)</f>
        <v>1.4209090909090909E-2</v>
      </c>
      <c r="H48" s="12">
        <f>AVERAGE(ReturnData!H48:H58)</f>
        <v>2.0445454545454548E-2</v>
      </c>
      <c r="I48" s="12">
        <f>AVERAGE(ReturnData!I48:I58)</f>
        <v>3.1572727272727273E-2</v>
      </c>
      <c r="J48" s="12">
        <f>AVERAGE(ReturnData!J48:J58)</f>
        <v>1.7899999999999999E-2</v>
      </c>
      <c r="K48" s="12">
        <f>AVERAGE(ReturnData!K48:K58)</f>
        <v>2.2245454545454544E-2</v>
      </c>
      <c r="L48" s="12">
        <f>AVERAGE(ReturnData!L48:L58)</f>
        <v>2.2972727272727277E-2</v>
      </c>
      <c r="M48" s="12">
        <f>AVERAGE(ReturnData!M48:M58)</f>
        <v>1.2527272727272727E-2</v>
      </c>
      <c r="N48" s="12">
        <f>AVERAGE(ReturnData!N48:N58)</f>
        <v>3.8318181818181814E-2</v>
      </c>
      <c r="O48" s="12">
        <f>AVERAGE(ReturnData!O48:O58)</f>
        <v>5.6909090909090911E-3</v>
      </c>
      <c r="P48" s="12">
        <f>AVERAGE(ReturnData!P48:P58)</f>
        <v>1.370909090909091E-2</v>
      </c>
      <c r="Q48" s="12">
        <f>AVERAGE(ReturnData!Q48:Q58)</f>
        <v>2.3336363636363641E-2</v>
      </c>
    </row>
    <row r="49" spans="1:17" x14ac:dyDescent="0.25">
      <c r="A49">
        <f>ReturnData!A61</f>
        <v>197812</v>
      </c>
      <c r="B49" s="12">
        <f>AVERAGE(ReturnData!B49:B59)</f>
        <v>3.3272727272727256E-3</v>
      </c>
      <c r="C49" s="12">
        <f>AVERAGE(ReturnData!C49:C59)</f>
        <v>4.3909090909090903E-3</v>
      </c>
      <c r="D49" s="12">
        <f>AVERAGE(ReturnData!D49:D59)</f>
        <v>3.3999999999999989E-3</v>
      </c>
      <c r="E49" s="12">
        <f>AVERAGE(ReturnData!E49:E59)</f>
        <v>4.063636363636363E-3</v>
      </c>
      <c r="F49" s="12">
        <f>AVERAGE(ReturnData!F49:F59)</f>
        <v>7.1545454545454542E-3</v>
      </c>
      <c r="G49" s="12">
        <f>AVERAGE(ReturnData!G49:G59)</f>
        <v>3.0545454545454539E-3</v>
      </c>
      <c r="H49" s="12">
        <f>AVERAGE(ReturnData!H49:H59)</f>
        <v>6.3454545454545482E-3</v>
      </c>
      <c r="I49" s="12">
        <f>AVERAGE(ReturnData!I49:I59)</f>
        <v>9.4727272727272733E-3</v>
      </c>
      <c r="J49" s="12">
        <f>AVERAGE(ReturnData!J49:J59)</f>
        <v>5.681818181818182E-3</v>
      </c>
      <c r="K49" s="12">
        <f>AVERAGE(ReturnData!K49:K59)</f>
        <v>6.3818181818181803E-3</v>
      </c>
      <c r="L49" s="12">
        <f>AVERAGE(ReturnData!L49:L59)</f>
        <v>7.6636363636363647E-3</v>
      </c>
      <c r="M49" s="12">
        <f>AVERAGE(ReturnData!M49:M59)</f>
        <v>1.2363636363636364E-3</v>
      </c>
      <c r="N49" s="12">
        <f>AVERAGE(ReturnData!N49:N59)</f>
        <v>1.6281818181818185E-2</v>
      </c>
      <c r="O49" s="12">
        <f>AVERAGE(ReturnData!O49:O59)</f>
        <v>-4.6272727272727264E-3</v>
      </c>
      <c r="P49" s="12">
        <f>AVERAGE(ReturnData!P49:P59)</f>
        <v>-3.4545454545454549E-3</v>
      </c>
      <c r="Q49" s="12">
        <f>AVERAGE(ReturnData!Q49:Q59)</f>
        <v>7.6272727272727299E-3</v>
      </c>
    </row>
    <row r="50" spans="1:17" x14ac:dyDescent="0.25">
      <c r="A50">
        <f>ReturnData!A62</f>
        <v>197901</v>
      </c>
      <c r="B50" s="12">
        <f>AVERAGE(ReturnData!B50:B60)</f>
        <v>5.0545454545454539E-3</v>
      </c>
      <c r="C50" s="12">
        <f>AVERAGE(ReturnData!C50:C60)</f>
        <v>4.2181818181818162E-3</v>
      </c>
      <c r="D50" s="12">
        <f>AVERAGE(ReturnData!D50:D60)</f>
        <v>6.9454545454545437E-3</v>
      </c>
      <c r="E50" s="12">
        <f>AVERAGE(ReturnData!E50:E60)</f>
        <v>7.4818181818181815E-3</v>
      </c>
      <c r="F50" s="12">
        <f>AVERAGE(ReturnData!F50:F60)</f>
        <v>1.0509090909090911E-2</v>
      </c>
      <c r="G50" s="12">
        <f>AVERAGE(ReturnData!G50:G60)</f>
        <v>2.7363636363636366E-3</v>
      </c>
      <c r="H50" s="12">
        <f>AVERAGE(ReturnData!H50:H60)</f>
        <v>1.0245454545454551E-2</v>
      </c>
      <c r="I50" s="12">
        <f>AVERAGE(ReturnData!I50:I60)</f>
        <v>1.031818181818182E-2</v>
      </c>
      <c r="J50" s="12">
        <f>AVERAGE(ReturnData!J50:J60)</f>
        <v>2.8363636363636364E-3</v>
      </c>
      <c r="K50" s="12">
        <f>AVERAGE(ReturnData!K50:K60)</f>
        <v>8.6181818181818182E-3</v>
      </c>
      <c r="L50" s="12">
        <f>AVERAGE(ReturnData!L50:L60)</f>
        <v>9.4363636363636386E-3</v>
      </c>
      <c r="M50" s="12">
        <f>AVERAGE(ReturnData!M50:M60)</f>
        <v>2.8090909090909087E-3</v>
      </c>
      <c r="N50" s="12">
        <f>AVERAGE(ReturnData!N50:N60)</f>
        <v>2.0518181818181821E-2</v>
      </c>
      <c r="O50" s="12">
        <f>AVERAGE(ReturnData!O50:O60)</f>
        <v>-1.5999999999999999E-3</v>
      </c>
      <c r="P50" s="12">
        <f>AVERAGE(ReturnData!P50:P60)</f>
        <v>2.1818181818181781E-4</v>
      </c>
      <c r="Q50" s="12">
        <f>AVERAGE(ReturnData!Q50:Q60)</f>
        <v>9.3000000000000027E-3</v>
      </c>
    </row>
    <row r="51" spans="1:17" x14ac:dyDescent="0.25">
      <c r="A51">
        <f>ReturnData!A63</f>
        <v>197902</v>
      </c>
      <c r="B51" s="12">
        <f>AVERAGE(ReturnData!B51:B61)</f>
        <v>1.0763636363636362E-2</v>
      </c>
      <c r="C51" s="12">
        <f>AVERAGE(ReturnData!C51:C61)</f>
        <v>1.1899999999999999E-2</v>
      </c>
      <c r="D51" s="12">
        <f>AVERAGE(ReturnData!D51:D61)</f>
        <v>1.61E-2</v>
      </c>
      <c r="E51" s="12">
        <f>AVERAGE(ReturnData!E51:E61)</f>
        <v>1.1381818181818186E-2</v>
      </c>
      <c r="F51" s="12">
        <f>AVERAGE(ReturnData!F51:F61)</f>
        <v>1.724545454545454E-2</v>
      </c>
      <c r="G51" s="12">
        <f>AVERAGE(ReturnData!G51:G61)</f>
        <v>8.4727272727272741E-3</v>
      </c>
      <c r="H51" s="12">
        <f>AVERAGE(ReturnData!H51:H61)</f>
        <v>1.6445454545454544E-2</v>
      </c>
      <c r="I51" s="12">
        <f>AVERAGE(ReturnData!I51:I61)</f>
        <v>1.6972727272727275E-2</v>
      </c>
      <c r="J51" s="12">
        <f>AVERAGE(ReturnData!J51:J61)</f>
        <v>7.1545454545454551E-3</v>
      </c>
      <c r="K51" s="12">
        <f>AVERAGE(ReturnData!K51:K61)</f>
        <v>1.3990909090909089E-2</v>
      </c>
      <c r="L51" s="12">
        <f>AVERAGE(ReturnData!L51:L61)</f>
        <v>1.9454545454545457E-2</v>
      </c>
      <c r="M51" s="12">
        <f>AVERAGE(ReturnData!M51:M61)</f>
        <v>8.6909090909090912E-3</v>
      </c>
      <c r="N51" s="12">
        <f>AVERAGE(ReturnData!N51:N61)</f>
        <v>2.4381818181818182E-2</v>
      </c>
      <c r="O51" s="12">
        <f>AVERAGE(ReturnData!O51:O61)</f>
        <v>1.4000000000000002E-3</v>
      </c>
      <c r="P51" s="12">
        <f>AVERAGE(ReturnData!P51:P61)</f>
        <v>5.6090909090909073E-3</v>
      </c>
      <c r="Q51" s="12">
        <f>AVERAGE(ReturnData!Q51:Q61)</f>
        <v>1.604545454545455E-2</v>
      </c>
    </row>
    <row r="52" spans="1:17" x14ac:dyDescent="0.25">
      <c r="A52">
        <f>ReturnData!A64</f>
        <v>197903</v>
      </c>
      <c r="B52" s="12">
        <f>AVERAGE(ReturnData!B52:B62)</f>
        <v>1.3827272727272726E-2</v>
      </c>
      <c r="C52" s="12">
        <f>AVERAGE(ReturnData!C52:C62)</f>
        <v>2.2454545454545453E-2</v>
      </c>
      <c r="D52" s="12">
        <f>AVERAGE(ReturnData!D52:D62)</f>
        <v>1.9854545454545458E-2</v>
      </c>
      <c r="E52" s="12">
        <f>AVERAGE(ReturnData!E52:E62)</f>
        <v>1.9063636363636362E-2</v>
      </c>
      <c r="F52" s="12">
        <f>AVERAGE(ReturnData!F52:F62)</f>
        <v>2.4318181818181815E-2</v>
      </c>
      <c r="G52" s="12">
        <f>AVERAGE(ReturnData!G52:G62)</f>
        <v>1.8763636363636361E-2</v>
      </c>
      <c r="H52" s="12">
        <f>AVERAGE(ReturnData!H52:H62)</f>
        <v>1.9390909090909094E-2</v>
      </c>
      <c r="I52" s="12">
        <f>AVERAGE(ReturnData!I52:I62)</f>
        <v>2.4872727272727272E-2</v>
      </c>
      <c r="J52" s="12">
        <f>AVERAGE(ReturnData!J52:J62)</f>
        <v>2.288181818181818E-2</v>
      </c>
      <c r="K52" s="12">
        <f>AVERAGE(ReturnData!K52:K62)</f>
        <v>1.9827272727272725E-2</v>
      </c>
      <c r="L52" s="12">
        <f>AVERAGE(ReturnData!L52:L62)</f>
        <v>2.6163636363636365E-2</v>
      </c>
      <c r="M52" s="12">
        <f>AVERAGE(ReturnData!M52:M62)</f>
        <v>1.1654545454545452E-2</v>
      </c>
      <c r="N52" s="12">
        <f>AVERAGE(ReturnData!N52:N62)</f>
        <v>2.8263636363636366E-2</v>
      </c>
      <c r="O52" s="12">
        <f>AVERAGE(ReturnData!O52:O62)</f>
        <v>7.5545454545454553E-3</v>
      </c>
      <c r="P52" s="12">
        <f>AVERAGE(ReturnData!P52:P62)</f>
        <v>1.1436363636363639E-2</v>
      </c>
      <c r="Q52" s="12">
        <f>AVERAGE(ReturnData!Q52:Q62)</f>
        <v>2.0809090909090912E-2</v>
      </c>
    </row>
    <row r="53" spans="1:17" x14ac:dyDescent="0.25">
      <c r="A53">
        <f>ReturnData!A65</f>
        <v>197904</v>
      </c>
      <c r="B53" s="12">
        <f>AVERAGE(ReturnData!B53:B63)</f>
        <v>7.7909090909090879E-3</v>
      </c>
      <c r="C53" s="12">
        <f>AVERAGE(ReturnData!C53:C63)</f>
        <v>2.1372727272727269E-2</v>
      </c>
      <c r="D53" s="12">
        <f>AVERAGE(ReturnData!D53:D63)</f>
        <v>1.8463636363636363E-2</v>
      </c>
      <c r="E53" s="12">
        <f>AVERAGE(ReturnData!E53:E63)</f>
        <v>1.2227272727272727E-2</v>
      </c>
      <c r="F53" s="12">
        <f>AVERAGE(ReturnData!F53:F63)</f>
        <v>1.6372727272727268E-2</v>
      </c>
      <c r="G53" s="12">
        <f>AVERAGE(ReturnData!G53:G63)</f>
        <v>1.3027272727272731E-2</v>
      </c>
      <c r="H53" s="12">
        <f>AVERAGE(ReturnData!H53:H63)</f>
        <v>1.2609090909090914E-2</v>
      </c>
      <c r="I53" s="12">
        <f>AVERAGE(ReturnData!I53:I63)</f>
        <v>1.7254545454545456E-2</v>
      </c>
      <c r="J53" s="12">
        <f>AVERAGE(ReturnData!J53:J63)</f>
        <v>1.3954545454545452E-2</v>
      </c>
      <c r="K53" s="12">
        <f>AVERAGE(ReturnData!K53:K63)</f>
        <v>9.6727272727272755E-3</v>
      </c>
      <c r="L53" s="12">
        <f>AVERAGE(ReturnData!L53:L63)</f>
        <v>2.348181818181818E-2</v>
      </c>
      <c r="M53" s="12">
        <f>AVERAGE(ReturnData!M53:M63)</f>
        <v>2.3909090909090898E-3</v>
      </c>
      <c r="N53" s="12">
        <f>AVERAGE(ReturnData!N53:N63)</f>
        <v>1.4490909090909098E-2</v>
      </c>
      <c r="O53" s="12">
        <f>AVERAGE(ReturnData!O53:O63)</f>
        <v>3.8272727272727282E-3</v>
      </c>
      <c r="P53" s="12">
        <f>AVERAGE(ReturnData!P53:P63)</f>
        <v>5.0000000000000027E-3</v>
      </c>
      <c r="Q53" s="12">
        <f>AVERAGE(ReturnData!Q53:Q63)</f>
        <v>1.3054545454545452E-2</v>
      </c>
    </row>
    <row r="54" spans="1:17" x14ac:dyDescent="0.25">
      <c r="A54">
        <f>ReturnData!A66</f>
        <v>197905</v>
      </c>
      <c r="B54" s="12">
        <f>AVERAGE(ReturnData!B54:B64)</f>
        <v>4.7090909090909084E-3</v>
      </c>
      <c r="C54" s="12">
        <f>AVERAGE(ReturnData!C54:C64)</f>
        <v>2.5727272727272724E-2</v>
      </c>
      <c r="D54" s="12">
        <f>AVERAGE(ReturnData!D54:D64)</f>
        <v>2.0490909090909091E-2</v>
      </c>
      <c r="E54" s="12">
        <f>AVERAGE(ReturnData!E54:E64)</f>
        <v>1.4436363636363636E-2</v>
      </c>
      <c r="F54" s="12">
        <f>AVERAGE(ReturnData!F54:F64)</f>
        <v>9.7090909090909103E-3</v>
      </c>
      <c r="G54" s="12">
        <f>AVERAGE(ReturnData!G54:G64)</f>
        <v>1.1909090909090909E-2</v>
      </c>
      <c r="H54" s="12">
        <f>AVERAGE(ReturnData!H54:H64)</f>
        <v>7.4909090909090932E-3</v>
      </c>
      <c r="I54" s="12">
        <f>AVERAGE(ReturnData!I54:I64)</f>
        <v>1.6127272727272726E-2</v>
      </c>
      <c r="J54" s="12">
        <f>AVERAGE(ReturnData!J54:J64)</f>
        <v>1.4181818181818184E-2</v>
      </c>
      <c r="K54" s="12">
        <f>AVERAGE(ReturnData!K54:K64)</f>
        <v>8.6909090909090929E-3</v>
      </c>
      <c r="L54" s="12">
        <f>AVERAGE(ReturnData!L54:L64)</f>
        <v>1.8290909090909094E-2</v>
      </c>
      <c r="M54" s="12">
        <f>AVERAGE(ReturnData!M54:M64)</f>
        <v>1.0454545454545445E-3</v>
      </c>
      <c r="N54" s="12">
        <f>AVERAGE(ReturnData!N54:N64)</f>
        <v>1.2699999999999999E-2</v>
      </c>
      <c r="O54" s="12">
        <f>AVERAGE(ReturnData!O54:O64)</f>
        <v>5.7818181818181831E-3</v>
      </c>
      <c r="P54" s="12">
        <f>AVERAGE(ReturnData!P54:P64)</f>
        <v>-1.9090909090909071E-4</v>
      </c>
      <c r="Q54" s="12">
        <f>AVERAGE(ReturnData!Q54:Q64)</f>
        <v>1.0699999999999999E-2</v>
      </c>
    </row>
    <row r="55" spans="1:17" x14ac:dyDescent="0.25">
      <c r="A55">
        <f>ReturnData!A67</f>
        <v>197906</v>
      </c>
      <c r="B55" s="12">
        <f>AVERAGE(ReturnData!B55:B65)</f>
        <v>6.0909090909090733E-4</v>
      </c>
      <c r="C55" s="12">
        <f>AVERAGE(ReturnData!C55:C65)</f>
        <v>2.07E-2</v>
      </c>
      <c r="D55" s="12">
        <f>AVERAGE(ReturnData!D55:D65)</f>
        <v>2.3363636363636364E-2</v>
      </c>
      <c r="E55" s="12">
        <f>AVERAGE(ReturnData!E55:E65)</f>
        <v>1.1563636363636361E-2</v>
      </c>
      <c r="F55" s="12">
        <f>AVERAGE(ReturnData!F55:F65)</f>
        <v>6.2818181818181809E-3</v>
      </c>
      <c r="G55" s="12">
        <f>AVERAGE(ReturnData!G55:G65)</f>
        <v>9.9545454545454572E-3</v>
      </c>
      <c r="H55" s="12">
        <f>AVERAGE(ReturnData!H55:H65)</f>
        <v>3.8272727272727278E-3</v>
      </c>
      <c r="I55" s="12">
        <f>AVERAGE(ReturnData!I55:I65)</f>
        <v>1.4963636363636366E-2</v>
      </c>
      <c r="J55" s="12">
        <f>AVERAGE(ReturnData!J55:J65)</f>
        <v>1.0445454545454548E-2</v>
      </c>
      <c r="K55" s="12">
        <f>AVERAGE(ReturnData!K55:K65)</f>
        <v>7.8000000000000005E-3</v>
      </c>
      <c r="L55" s="12">
        <f>AVERAGE(ReturnData!L55:L65)</f>
        <v>1.5772727272727275E-2</v>
      </c>
      <c r="M55" s="12">
        <f>AVERAGE(ReturnData!M55:M65)</f>
        <v>4.4090909090909076E-3</v>
      </c>
      <c r="N55" s="12">
        <f>AVERAGE(ReturnData!N55:N65)</f>
        <v>7.4363636363636403E-3</v>
      </c>
      <c r="O55" s="12">
        <f>AVERAGE(ReturnData!O55:O65)</f>
        <v>2.6454545454545463E-3</v>
      </c>
      <c r="P55" s="12">
        <f>AVERAGE(ReturnData!P55:P65)</f>
        <v>3.9090909090909231E-4</v>
      </c>
      <c r="Q55" s="12">
        <f>AVERAGE(ReturnData!Q55:Q65)</f>
        <v>1.0863636363636364E-2</v>
      </c>
    </row>
    <row r="56" spans="1:17" x14ac:dyDescent="0.25">
      <c r="A56">
        <f>ReturnData!A68</f>
        <v>197907</v>
      </c>
      <c r="B56" s="12">
        <f>AVERAGE(ReturnData!B56:B66)</f>
        <v>-1.4181818181818193E-3</v>
      </c>
      <c r="C56" s="12">
        <f>AVERAGE(ReturnData!C56:C66)</f>
        <v>2.6454545454545453E-2</v>
      </c>
      <c r="D56" s="12">
        <f>AVERAGE(ReturnData!D56:D66)</f>
        <v>2.47E-2</v>
      </c>
      <c r="E56" s="12">
        <f>AVERAGE(ReturnData!E56:E66)</f>
        <v>1.3309090909090908E-2</v>
      </c>
      <c r="F56" s="12">
        <f>AVERAGE(ReturnData!F56:F66)</f>
        <v>6.6E-3</v>
      </c>
      <c r="G56" s="12">
        <f>AVERAGE(ReturnData!G56:G66)</f>
        <v>9.6090909090909143E-3</v>
      </c>
      <c r="H56" s="12">
        <f>AVERAGE(ReturnData!H56:H66)</f>
        <v>7.2727272727272734E-4</v>
      </c>
      <c r="I56" s="12">
        <f>AVERAGE(ReturnData!I56:I66)</f>
        <v>1.470909090909091E-2</v>
      </c>
      <c r="J56" s="12">
        <f>AVERAGE(ReturnData!J56:J66)</f>
        <v>1.370909090909091E-2</v>
      </c>
      <c r="K56" s="12">
        <f>AVERAGE(ReturnData!K56:K66)</f>
        <v>7.7727272727272732E-3</v>
      </c>
      <c r="L56" s="12">
        <f>AVERAGE(ReturnData!L56:L66)</f>
        <v>1.4718181818181819E-2</v>
      </c>
      <c r="M56" s="12">
        <f>AVERAGE(ReturnData!M56:M66)</f>
        <v>6.0999999999999978E-3</v>
      </c>
      <c r="N56" s="12">
        <f>AVERAGE(ReturnData!N56:N66)</f>
        <v>4.6727272727272754E-3</v>
      </c>
      <c r="O56" s="12">
        <f>AVERAGE(ReturnData!O56:O66)</f>
        <v>3.1818181818181819E-3</v>
      </c>
      <c r="P56" s="12">
        <f>AVERAGE(ReturnData!P56:P66)</f>
        <v>-9.0909090909090351E-6</v>
      </c>
      <c r="Q56" s="12">
        <f>AVERAGE(ReturnData!Q56:Q66)</f>
        <v>1.1481818181818182E-2</v>
      </c>
    </row>
    <row r="57" spans="1:17" x14ac:dyDescent="0.25">
      <c r="A57">
        <f>ReturnData!A69</f>
        <v>197908</v>
      </c>
      <c r="B57" s="12">
        <f>AVERAGE(ReturnData!B57:B67)</f>
        <v>-6.5454545454545496E-4</v>
      </c>
      <c r="C57" s="12">
        <f>AVERAGE(ReturnData!C57:C67)</f>
        <v>2.8172727272727269E-2</v>
      </c>
      <c r="D57" s="12">
        <f>AVERAGE(ReturnData!D57:D67)</f>
        <v>3.0145454545454545E-2</v>
      </c>
      <c r="E57" s="12">
        <f>AVERAGE(ReturnData!E57:E67)</f>
        <v>1.2736363636363636E-2</v>
      </c>
      <c r="F57" s="12">
        <f>AVERAGE(ReturnData!F57:F67)</f>
        <v>6.3636363636363391E-4</v>
      </c>
      <c r="G57" s="12">
        <f>AVERAGE(ReturnData!G57:G67)</f>
        <v>8.0727272727272748E-3</v>
      </c>
      <c r="H57" s="12">
        <f>AVERAGE(ReturnData!H57:H67)</f>
        <v>-2.7636363636363635E-3</v>
      </c>
      <c r="I57" s="12">
        <f>AVERAGE(ReturnData!I57:I67)</f>
        <v>1.1399999999999999E-2</v>
      </c>
      <c r="J57" s="12">
        <f>AVERAGE(ReturnData!J57:J67)</f>
        <v>8.2727272727272753E-3</v>
      </c>
      <c r="K57" s="12">
        <f>AVERAGE(ReturnData!K57:K67)</f>
        <v>7.3636363636363647E-3</v>
      </c>
      <c r="L57" s="12">
        <f>AVERAGE(ReturnData!L57:L67)</f>
        <v>9.0000000000000011E-3</v>
      </c>
      <c r="M57" s="12">
        <f>AVERAGE(ReturnData!M57:M67)</f>
        <v>4.9363636363636354E-3</v>
      </c>
      <c r="N57" s="12">
        <f>AVERAGE(ReturnData!N57:N67)</f>
        <v>-3.2727272727272718E-3</v>
      </c>
      <c r="O57" s="12">
        <f>AVERAGE(ReturnData!O57:O67)</f>
        <v>5.1272727272727268E-3</v>
      </c>
      <c r="P57" s="12">
        <f>AVERAGE(ReturnData!P57:P67)</f>
        <v>-2.3909090909090902E-3</v>
      </c>
      <c r="Q57" s="12">
        <f>AVERAGE(ReturnData!Q57:Q67)</f>
        <v>1.469090909090909E-2</v>
      </c>
    </row>
    <row r="58" spans="1:17" x14ac:dyDescent="0.25">
      <c r="A58">
        <f>ReturnData!A70</f>
        <v>197909</v>
      </c>
      <c r="B58" s="12">
        <f>AVERAGE(ReturnData!B58:B68)</f>
        <v>-2.8363636363636369E-3</v>
      </c>
      <c r="C58" s="12">
        <f>AVERAGE(ReturnData!C58:C68)</f>
        <v>2.5809090909090907E-2</v>
      </c>
      <c r="D58" s="12">
        <f>AVERAGE(ReturnData!D58:D68)</f>
        <v>2.6445454545454546E-2</v>
      </c>
      <c r="E58" s="12">
        <f>AVERAGE(ReturnData!E58:E68)</f>
        <v>7.1090909090909061E-3</v>
      </c>
      <c r="F58" s="12">
        <f>AVERAGE(ReturnData!F58:F68)</f>
        <v>-1.7090909090909121E-3</v>
      </c>
      <c r="G58" s="12">
        <f>AVERAGE(ReturnData!G58:G68)</f>
        <v>7.2818181818181818E-3</v>
      </c>
      <c r="H58" s="12">
        <f>AVERAGE(ReturnData!H58:H68)</f>
        <v>-2.9818181818181827E-3</v>
      </c>
      <c r="I58" s="12">
        <f>AVERAGE(ReturnData!I58:I68)</f>
        <v>5.4363636363636367E-3</v>
      </c>
      <c r="J58" s="12">
        <f>AVERAGE(ReturnData!J58:J68)</f>
        <v>1.1881818181818183E-2</v>
      </c>
      <c r="K58" s="12">
        <f>AVERAGE(ReturnData!K58:K68)</f>
        <v>7.090909090909093E-3</v>
      </c>
      <c r="L58" s="12">
        <f>AVERAGE(ReturnData!L58:L68)</f>
        <v>3.7363636363636366E-3</v>
      </c>
      <c r="M58" s="12">
        <f>AVERAGE(ReturnData!M58:M68)</f>
        <v>3.3636363636363616E-3</v>
      </c>
      <c r="N58" s="12">
        <f>AVERAGE(ReturnData!N58:N68)</f>
        <v>-2.0454545454545434E-3</v>
      </c>
      <c r="O58" s="12">
        <f>AVERAGE(ReturnData!O58:O68)</f>
        <v>6.6E-3</v>
      </c>
      <c r="P58" s="12">
        <f>AVERAGE(ReturnData!P58:P68)</f>
        <v>-6.1000000000000004E-3</v>
      </c>
      <c r="Q58" s="12">
        <f>AVERAGE(ReturnData!Q58:Q68)</f>
        <v>1.259090909090909E-2</v>
      </c>
    </row>
    <row r="59" spans="1:17" x14ac:dyDescent="0.25">
      <c r="A59">
        <f>ReturnData!A71</f>
        <v>197910</v>
      </c>
      <c r="B59" s="12">
        <f>AVERAGE(ReturnData!B59:B69)</f>
        <v>4.3545454545454547E-3</v>
      </c>
      <c r="C59" s="12">
        <f>AVERAGE(ReturnData!C59:C69)</f>
        <v>3.0727272727272728E-2</v>
      </c>
      <c r="D59" s="12">
        <f>AVERAGE(ReturnData!D59:D69)</f>
        <v>2.9363636363636359E-2</v>
      </c>
      <c r="E59" s="12">
        <f>AVERAGE(ReturnData!E59:E69)</f>
        <v>1.3027272727272726E-2</v>
      </c>
      <c r="F59" s="12">
        <f>AVERAGE(ReturnData!F59:F69)</f>
        <v>6.0181818181818166E-3</v>
      </c>
      <c r="G59" s="12">
        <f>AVERAGE(ReturnData!G59:G69)</f>
        <v>1.3563636363636363E-2</v>
      </c>
      <c r="H59" s="12">
        <f>AVERAGE(ReturnData!H59:H69)</f>
        <v>7.1272727272727269E-3</v>
      </c>
      <c r="I59" s="12">
        <f>AVERAGE(ReturnData!I59:I69)</f>
        <v>1.6463636363636361E-2</v>
      </c>
      <c r="J59" s="12">
        <f>AVERAGE(ReturnData!J59:J69)</f>
        <v>1.7254545454545456E-2</v>
      </c>
      <c r="K59" s="12">
        <f>AVERAGE(ReturnData!K59:K69)</f>
        <v>1.7754545454545457E-2</v>
      </c>
      <c r="L59" s="12">
        <f>AVERAGE(ReturnData!L59:L69)</f>
        <v>1.2081818181818183E-2</v>
      </c>
      <c r="M59" s="12">
        <f>AVERAGE(ReturnData!M59:M69)</f>
        <v>7.9363636363636355E-3</v>
      </c>
      <c r="N59" s="12">
        <f>AVERAGE(ReturnData!N59:N69)</f>
        <v>1.0763636363636364E-2</v>
      </c>
      <c r="O59" s="12">
        <f>AVERAGE(ReturnData!O59:O69)</f>
        <v>8.6727272727272729E-3</v>
      </c>
      <c r="P59" s="12">
        <f>AVERAGE(ReturnData!P59:P69)</f>
        <v>4.7090909090909076E-3</v>
      </c>
      <c r="Q59" s="12">
        <f>AVERAGE(ReturnData!Q59:Q69)</f>
        <v>1.7972727272727272E-2</v>
      </c>
    </row>
    <row r="60" spans="1:17" x14ac:dyDescent="0.25">
      <c r="A60">
        <f>ReturnData!A72</f>
        <v>197911</v>
      </c>
      <c r="B60" s="12">
        <f>AVERAGE(ReturnData!B60:B70)</f>
        <v>1.2545454545454542E-2</v>
      </c>
      <c r="C60" s="12">
        <f>AVERAGE(ReturnData!C60:C70)</f>
        <v>4.8118181818181831E-2</v>
      </c>
      <c r="D60" s="12">
        <f>AVERAGE(ReturnData!D60:D70)</f>
        <v>4.4600000000000001E-2</v>
      </c>
      <c r="E60" s="12">
        <f>AVERAGE(ReturnData!E60:E70)</f>
        <v>2.697272727272727E-2</v>
      </c>
      <c r="F60" s="12">
        <f>AVERAGE(ReturnData!F60:F70)</f>
        <v>1.26E-2</v>
      </c>
      <c r="G60" s="12">
        <f>AVERAGE(ReturnData!G60:G70)</f>
        <v>2.4618181818181817E-2</v>
      </c>
      <c r="H60" s="12">
        <f>AVERAGE(ReturnData!H60:H70)</f>
        <v>1.4918181818181818E-2</v>
      </c>
      <c r="I60" s="12">
        <f>AVERAGE(ReturnData!I60:I70)</f>
        <v>3.1518181818181827E-2</v>
      </c>
      <c r="J60" s="12">
        <f>AVERAGE(ReturnData!J60:J70)</f>
        <v>3.0399999999999996E-2</v>
      </c>
      <c r="K60" s="12">
        <f>AVERAGE(ReturnData!K60:K70)</f>
        <v>2.8609090909090914E-2</v>
      </c>
      <c r="L60" s="12">
        <f>AVERAGE(ReturnData!L60:L70)</f>
        <v>2.0972727272727275E-2</v>
      </c>
      <c r="M60" s="12">
        <f>AVERAGE(ReturnData!M60:M70)</f>
        <v>1.9854545454545455E-2</v>
      </c>
      <c r="N60" s="12">
        <f>AVERAGE(ReturnData!N60:N70)</f>
        <v>2.4263636363636362E-2</v>
      </c>
      <c r="O60" s="12">
        <f>AVERAGE(ReturnData!O60:O70)</f>
        <v>1.3127272727272727E-2</v>
      </c>
      <c r="P60" s="12">
        <f>AVERAGE(ReturnData!P60:P70)</f>
        <v>1.5418181818181819E-2</v>
      </c>
      <c r="Q60" s="12">
        <f>AVERAGE(ReturnData!Q60:Q70)</f>
        <v>2.7327272727272731E-2</v>
      </c>
    </row>
    <row r="61" spans="1:17" x14ac:dyDescent="0.25">
      <c r="A61">
        <f>ReturnData!A73</f>
        <v>197912</v>
      </c>
      <c r="B61" s="12">
        <f>AVERAGE(ReturnData!B61:B71)</f>
        <v>3.2363636363636357E-3</v>
      </c>
      <c r="C61" s="12">
        <f>AVERAGE(ReturnData!C61:C71)</f>
        <v>3.6854545454545466E-2</v>
      </c>
      <c r="D61" s="12">
        <f>AVERAGE(ReturnData!D61:D71)</f>
        <v>3.73E-2</v>
      </c>
      <c r="E61" s="12">
        <f>AVERAGE(ReturnData!E61:E71)</f>
        <v>1.5227272727272728E-2</v>
      </c>
      <c r="F61" s="12">
        <f>AVERAGE(ReturnData!F61:F71)</f>
        <v>2.9999999999999988E-3</v>
      </c>
      <c r="G61" s="12">
        <f>AVERAGE(ReturnData!G61:G71)</f>
        <v>1.6445454545454544E-2</v>
      </c>
      <c r="H61" s="12">
        <f>AVERAGE(ReturnData!H61:H71)</f>
        <v>7.0090909090909084E-3</v>
      </c>
      <c r="I61" s="12">
        <f>AVERAGE(ReturnData!I61:I71)</f>
        <v>2.0936363636363642E-2</v>
      </c>
      <c r="J61" s="12">
        <f>AVERAGE(ReturnData!J61:J71)</f>
        <v>1.8681818181818185E-2</v>
      </c>
      <c r="K61" s="12">
        <f>AVERAGE(ReturnData!K61:K71)</f>
        <v>1.9663636363636369E-2</v>
      </c>
      <c r="L61" s="12">
        <f>AVERAGE(ReturnData!L61:L71)</f>
        <v>9.8181818181818196E-3</v>
      </c>
      <c r="M61" s="12">
        <f>AVERAGE(ReturnData!M61:M71)</f>
        <v>9.1545454545454551E-3</v>
      </c>
      <c r="N61" s="12">
        <f>AVERAGE(ReturnData!N61:N71)</f>
        <v>9.9363636363636373E-3</v>
      </c>
      <c r="O61" s="12">
        <f>AVERAGE(ReturnData!O61:O71)</f>
        <v>5.1272727272727277E-3</v>
      </c>
      <c r="P61" s="12">
        <f>AVERAGE(ReturnData!P61:P71)</f>
        <v>5.5181818181818188E-3</v>
      </c>
      <c r="Q61" s="12">
        <f>AVERAGE(ReturnData!Q61:Q71)</f>
        <v>1.6572727272727274E-2</v>
      </c>
    </row>
    <row r="62" spans="1:17" x14ac:dyDescent="0.25">
      <c r="A62">
        <f>ReturnData!A74</f>
        <v>198001</v>
      </c>
      <c r="B62" s="12">
        <f>AVERAGE(ReturnData!B62:B72)</f>
        <v>6.6818181818181803E-3</v>
      </c>
      <c r="C62" s="12">
        <f>AVERAGE(ReturnData!C62:C72)</f>
        <v>4.4481818181818185E-2</v>
      </c>
      <c r="D62" s="12">
        <f>AVERAGE(ReturnData!D62:D72)</f>
        <v>4.2581818181818186E-2</v>
      </c>
      <c r="E62" s="12">
        <f>AVERAGE(ReturnData!E62:E72)</f>
        <v>2.0518181818181814E-2</v>
      </c>
      <c r="F62" s="12">
        <f>AVERAGE(ReturnData!F62:F72)</f>
        <v>3.5272727272727279E-3</v>
      </c>
      <c r="G62" s="12">
        <f>AVERAGE(ReturnData!G62:G72)</f>
        <v>2.2063636363636365E-2</v>
      </c>
      <c r="H62" s="12">
        <f>AVERAGE(ReturnData!H62:H72)</f>
        <v>9.8545454545454544E-3</v>
      </c>
      <c r="I62" s="12">
        <f>AVERAGE(ReturnData!I62:I72)</f>
        <v>2.5763636363636364E-2</v>
      </c>
      <c r="J62" s="12">
        <f>AVERAGE(ReturnData!J62:J72)</f>
        <v>1.9181818181818182E-2</v>
      </c>
      <c r="K62" s="12">
        <f>AVERAGE(ReturnData!K62:K72)</f>
        <v>2.3327272727272728E-2</v>
      </c>
      <c r="L62" s="12">
        <f>AVERAGE(ReturnData!L62:L72)</f>
        <v>1.1263636363636366E-2</v>
      </c>
      <c r="M62" s="12">
        <f>AVERAGE(ReturnData!M62:M72)</f>
        <v>6.3818181818181829E-3</v>
      </c>
      <c r="N62" s="12">
        <f>AVERAGE(ReturnData!N62:N72)</f>
        <v>1.7645454545454548E-2</v>
      </c>
      <c r="O62" s="12">
        <f>AVERAGE(ReturnData!O62:O72)</f>
        <v>1.3281818181818183E-2</v>
      </c>
      <c r="P62" s="12">
        <f>AVERAGE(ReturnData!P62:P72)</f>
        <v>8.9454545454545464E-3</v>
      </c>
      <c r="Q62" s="12">
        <f>AVERAGE(ReturnData!Q62:Q72)</f>
        <v>2.1072727272727274E-2</v>
      </c>
    </row>
    <row r="63" spans="1:17" x14ac:dyDescent="0.25">
      <c r="A63">
        <f>ReturnData!A75</f>
        <v>198002</v>
      </c>
      <c r="B63" s="12">
        <f>AVERAGE(ReturnData!B63:B73)</f>
        <v>5.7909090909090905E-3</v>
      </c>
      <c r="C63" s="12">
        <f>AVERAGE(ReturnData!C63:C73)</f>
        <v>5.0827272727272721E-2</v>
      </c>
      <c r="D63" s="12">
        <f>AVERAGE(ReturnData!D63:D73)</f>
        <v>4.237272727272727E-2</v>
      </c>
      <c r="E63" s="12">
        <f>AVERAGE(ReturnData!E63:E73)</f>
        <v>1.7272727272727273E-2</v>
      </c>
      <c r="F63" s="12">
        <f>AVERAGE(ReturnData!F63:F73)</f>
        <v>3.0727272727272725E-3</v>
      </c>
      <c r="G63" s="12">
        <f>AVERAGE(ReturnData!G63:G73)</f>
        <v>2.123636363636364E-2</v>
      </c>
      <c r="H63" s="12">
        <f>AVERAGE(ReturnData!H63:H73)</f>
        <v>1.0181818181818181E-2</v>
      </c>
      <c r="I63" s="12">
        <f>AVERAGE(ReturnData!I63:I73)</f>
        <v>2.1890909090909089E-2</v>
      </c>
      <c r="J63" s="12">
        <f>AVERAGE(ReturnData!J63:J73)</f>
        <v>1.4390909090909095E-2</v>
      </c>
      <c r="K63" s="12">
        <f>AVERAGE(ReturnData!K63:K73)</f>
        <v>2.2636363636363642E-2</v>
      </c>
      <c r="L63" s="12">
        <f>AVERAGE(ReturnData!L63:L73)</f>
        <v>9.4909090909090915E-3</v>
      </c>
      <c r="M63" s="12">
        <f>AVERAGE(ReturnData!M63:M73)</f>
        <v>2.6272727272727277E-3</v>
      </c>
      <c r="N63" s="12">
        <f>AVERAGE(ReturnData!N63:N73)</f>
        <v>1.9236363636363638E-2</v>
      </c>
      <c r="O63" s="12">
        <f>AVERAGE(ReturnData!O63:O73)</f>
        <v>6.6E-3</v>
      </c>
      <c r="P63" s="12">
        <f>AVERAGE(ReturnData!P63:P73)</f>
        <v>5.1181818181818177E-3</v>
      </c>
      <c r="Q63" s="12">
        <f>AVERAGE(ReturnData!Q63:Q73)</f>
        <v>1.7854545454545456E-2</v>
      </c>
    </row>
    <row r="64" spans="1:17" x14ac:dyDescent="0.25">
      <c r="A64">
        <f>ReturnData!A76</f>
        <v>198003</v>
      </c>
      <c r="B64" s="12">
        <f>AVERAGE(ReturnData!B64:B74)</f>
        <v>1.2845454545454544E-2</v>
      </c>
      <c r="C64" s="12">
        <f>AVERAGE(ReturnData!C64:C74)</f>
        <v>6.1690909090909081E-2</v>
      </c>
      <c r="D64" s="12">
        <f>AVERAGE(ReturnData!D64:D74)</f>
        <v>5.4318181818181821E-2</v>
      </c>
      <c r="E64" s="12">
        <f>AVERAGE(ReturnData!E64:E74)</f>
        <v>2.1490909090909092E-2</v>
      </c>
      <c r="F64" s="12">
        <f>AVERAGE(ReturnData!F64:F74)</f>
        <v>1.1490909090909092E-2</v>
      </c>
      <c r="G64" s="12">
        <f>AVERAGE(ReturnData!G64:G74)</f>
        <v>2.6936363636363637E-2</v>
      </c>
      <c r="H64" s="12">
        <f>AVERAGE(ReturnData!H64:H74)</f>
        <v>1.2063636363636365E-2</v>
      </c>
      <c r="I64" s="12">
        <f>AVERAGE(ReturnData!I64:I74)</f>
        <v>3.2490909090909091E-2</v>
      </c>
      <c r="J64" s="12">
        <f>AVERAGE(ReturnData!J64:J74)</f>
        <v>3.3718181818181821E-2</v>
      </c>
      <c r="K64" s="12">
        <f>AVERAGE(ReturnData!K64:K74)</f>
        <v>3.4054545454545455E-2</v>
      </c>
      <c r="L64" s="12">
        <f>AVERAGE(ReturnData!L64:L74)</f>
        <v>1.9436363636363637E-2</v>
      </c>
      <c r="M64" s="12">
        <f>AVERAGE(ReturnData!M64:M74)</f>
        <v>1.5663636363636366E-2</v>
      </c>
      <c r="N64" s="12">
        <f>AVERAGE(ReturnData!N64:N74)</f>
        <v>4.1336363636363643E-2</v>
      </c>
      <c r="O64" s="12">
        <f>AVERAGE(ReturnData!O64:O74)</f>
        <v>9.5000000000000015E-3</v>
      </c>
      <c r="P64" s="12">
        <f>AVERAGE(ReturnData!P64:P74)</f>
        <v>9.7818181818181815E-3</v>
      </c>
      <c r="Q64" s="12">
        <f>AVERAGE(ReturnData!Q64:Q74)</f>
        <v>2.2845454545454544E-2</v>
      </c>
    </row>
    <row r="65" spans="1:17" x14ac:dyDescent="0.25">
      <c r="A65">
        <f>ReturnData!A77</f>
        <v>198004</v>
      </c>
      <c r="B65" s="12">
        <f>AVERAGE(ReturnData!B65:B75)</f>
        <v>5.4272727272727259E-3</v>
      </c>
      <c r="C65" s="12">
        <f>AVERAGE(ReturnData!C65:C75)</f>
        <v>5.5409090909090901E-2</v>
      </c>
      <c r="D65" s="12">
        <f>AVERAGE(ReturnData!D65:D75)</f>
        <v>5.7590909090909095E-2</v>
      </c>
      <c r="E65" s="12">
        <f>AVERAGE(ReturnData!E65:E75)</f>
        <v>1.2690909090909091E-2</v>
      </c>
      <c r="F65" s="12">
        <f>AVERAGE(ReturnData!F65:F75)</f>
        <v>7.7272727272727345E-4</v>
      </c>
      <c r="G65" s="12">
        <f>AVERAGE(ReturnData!G65:G75)</f>
        <v>1.6645454545454543E-2</v>
      </c>
      <c r="H65" s="12">
        <f>AVERAGE(ReturnData!H65:H75)</f>
        <v>4.8090909090909096E-3</v>
      </c>
      <c r="I65" s="12">
        <f>AVERAGE(ReturnData!I65:I75)</f>
        <v>2.2809090909090904E-2</v>
      </c>
      <c r="J65" s="12">
        <f>AVERAGE(ReturnData!J65:J75)</f>
        <v>2.5527272727272728E-2</v>
      </c>
      <c r="K65" s="12">
        <f>AVERAGE(ReturnData!K65:K75)</f>
        <v>2.7354545454545454E-2</v>
      </c>
      <c r="L65" s="12">
        <f>AVERAGE(ReturnData!L65:L75)</f>
        <v>9.1545454545454551E-3</v>
      </c>
      <c r="M65" s="12">
        <f>AVERAGE(ReturnData!M65:M75)</f>
        <v>3.6454545454545463E-3</v>
      </c>
      <c r="N65" s="12">
        <f>AVERAGE(ReturnData!N65:N75)</f>
        <v>2.7554545454545457E-2</v>
      </c>
      <c r="O65" s="12">
        <f>AVERAGE(ReturnData!O65:O75)</f>
        <v>4.2999999999999991E-3</v>
      </c>
      <c r="P65" s="12">
        <f>AVERAGE(ReturnData!P65:P75)</f>
        <v>-3.7272727272727267E-4</v>
      </c>
      <c r="Q65" s="12">
        <f>AVERAGE(ReturnData!Q65:Q75)</f>
        <v>1.149090909090909E-2</v>
      </c>
    </row>
    <row r="66" spans="1:17" x14ac:dyDescent="0.25">
      <c r="A66">
        <f>ReturnData!A78</f>
        <v>198005</v>
      </c>
      <c r="B66" s="12">
        <f>AVERAGE(ReturnData!B66:B76)</f>
        <v>-2.6636363636363654E-3</v>
      </c>
      <c r="C66" s="12">
        <f>AVERAGE(ReturnData!C66:C76)</f>
        <v>4.1154545454545444E-2</v>
      </c>
      <c r="D66" s="12">
        <f>AVERAGE(ReturnData!D66:D76)</f>
        <v>3.7318181818181827E-2</v>
      </c>
      <c r="E66" s="12">
        <f>AVERAGE(ReturnData!E66:E76)</f>
        <v>4.1727272727272733E-3</v>
      </c>
      <c r="F66" s="12">
        <f>AVERAGE(ReturnData!F66:F76)</f>
        <v>-5.5636363636363635E-3</v>
      </c>
      <c r="G66" s="12">
        <f>AVERAGE(ReturnData!G66:G76)</f>
        <v>7.5181818181818153E-3</v>
      </c>
      <c r="H66" s="12">
        <f>AVERAGE(ReturnData!H66:H76)</f>
        <v>1.745454545454545E-3</v>
      </c>
      <c r="I66" s="12">
        <f>AVERAGE(ReturnData!I66:I76)</f>
        <v>6.8999999999999973E-3</v>
      </c>
      <c r="J66" s="12">
        <f>AVERAGE(ReturnData!J66:J76)</f>
        <v>9.2181818181818181E-3</v>
      </c>
      <c r="K66" s="12">
        <f>AVERAGE(ReturnData!K66:K76)</f>
        <v>1.095454545454546E-2</v>
      </c>
      <c r="L66" s="12">
        <f>AVERAGE(ReturnData!L66:L76)</f>
        <v>-2.5909090909090895E-3</v>
      </c>
      <c r="M66" s="12">
        <f>AVERAGE(ReturnData!M66:M76)</f>
        <v>-7.0545454545454548E-3</v>
      </c>
      <c r="N66" s="12">
        <f>AVERAGE(ReturnData!N66:N76)</f>
        <v>1.5736363636363639E-2</v>
      </c>
      <c r="O66" s="12">
        <f>AVERAGE(ReturnData!O66:O76)</f>
        <v>8.0000000000000026E-4</v>
      </c>
      <c r="P66" s="12">
        <f>AVERAGE(ReturnData!P66:P76)</f>
        <v>-8.7909090909090923E-3</v>
      </c>
      <c r="Q66" s="12">
        <f>AVERAGE(ReturnData!Q66:Q76)</f>
        <v>2.054545454545453E-3</v>
      </c>
    </row>
    <row r="67" spans="1:17" x14ac:dyDescent="0.25">
      <c r="A67">
        <f>ReturnData!A79</f>
        <v>198006</v>
      </c>
      <c r="B67" s="12">
        <f>AVERAGE(ReturnData!B67:B77)</f>
        <v>5.4181818181818185E-3</v>
      </c>
      <c r="C67" s="12">
        <f>AVERAGE(ReturnData!C67:C77)</f>
        <v>3.8699999999999991E-2</v>
      </c>
      <c r="D67" s="12">
        <f>AVERAGE(ReturnData!D67:D77)</f>
        <v>4.5781818181818194E-2</v>
      </c>
      <c r="E67" s="12">
        <f>AVERAGE(ReturnData!E67:E77)</f>
        <v>7.9363636363636372E-3</v>
      </c>
      <c r="F67" s="12">
        <f>AVERAGE(ReturnData!F67:F77)</f>
        <v>-1.4636363636363616E-3</v>
      </c>
      <c r="G67" s="12">
        <f>AVERAGE(ReturnData!G67:G77)</f>
        <v>1.4590909090909092E-2</v>
      </c>
      <c r="H67" s="12">
        <f>AVERAGE(ReturnData!H67:H77)</f>
        <v>9.1636363636363669E-3</v>
      </c>
      <c r="I67" s="12">
        <f>AVERAGE(ReturnData!I67:I77)</f>
        <v>1.2227272727272724E-2</v>
      </c>
      <c r="J67" s="12">
        <f>AVERAGE(ReturnData!J67:J77)</f>
        <v>1.3672727272727276E-2</v>
      </c>
      <c r="K67" s="12">
        <f>AVERAGE(ReturnData!K67:K77)</f>
        <v>1.3954545454545454E-2</v>
      </c>
      <c r="L67" s="12">
        <f>AVERAGE(ReturnData!L67:L77)</f>
        <v>-1.0363636363636345E-3</v>
      </c>
      <c r="M67" s="12">
        <f>AVERAGE(ReturnData!M67:M77)</f>
        <v>-8.7727272727272723E-3</v>
      </c>
      <c r="N67" s="12">
        <f>AVERAGE(ReturnData!N67:N77)</f>
        <v>1.6881818181818189E-2</v>
      </c>
      <c r="O67" s="12">
        <f>AVERAGE(ReturnData!O67:O77)</f>
        <v>1.0409090909090908E-2</v>
      </c>
      <c r="P67" s="12">
        <f>AVERAGE(ReturnData!P67:P77)</f>
        <v>-2.0999999999999994E-3</v>
      </c>
      <c r="Q67" s="12">
        <f>AVERAGE(ReturnData!Q67:Q77)</f>
        <v>8.1090909090909061E-3</v>
      </c>
    </row>
    <row r="68" spans="1:17" x14ac:dyDescent="0.25">
      <c r="A68">
        <f>ReturnData!A80</f>
        <v>198007</v>
      </c>
      <c r="B68" s="12">
        <f>AVERAGE(ReturnData!B68:B78)</f>
        <v>9.5181818181818163E-3</v>
      </c>
      <c r="C68" s="12">
        <f>AVERAGE(ReturnData!C68:C78)</f>
        <v>3.8345454545454537E-2</v>
      </c>
      <c r="D68" s="12">
        <f>AVERAGE(ReturnData!D68:D78)</f>
        <v>4.1154545454545464E-2</v>
      </c>
      <c r="E68" s="12">
        <f>AVERAGE(ReturnData!E68:E78)</f>
        <v>9.6545454545454538E-3</v>
      </c>
      <c r="F68" s="12">
        <f>AVERAGE(ReturnData!F68:F78)</f>
        <v>1.8818181818181822E-3</v>
      </c>
      <c r="G68" s="12">
        <f>AVERAGE(ReturnData!G68:G78)</f>
        <v>1.7945454545454542E-2</v>
      </c>
      <c r="H68" s="12">
        <f>AVERAGE(ReturnData!H68:H78)</f>
        <v>1.339090909090909E-2</v>
      </c>
      <c r="I68" s="12">
        <f>AVERAGE(ReturnData!I68:I78)</f>
        <v>1.6263636363636359E-2</v>
      </c>
      <c r="J68" s="12">
        <f>AVERAGE(ReturnData!J68:J78)</f>
        <v>1.6409090909090911E-2</v>
      </c>
      <c r="K68" s="12">
        <f>AVERAGE(ReturnData!K68:K78)</f>
        <v>1.4200000000000006E-2</v>
      </c>
      <c r="L68" s="12">
        <f>AVERAGE(ReturnData!L68:L78)</f>
        <v>1.6454545454545459E-3</v>
      </c>
      <c r="M68" s="12">
        <f>AVERAGE(ReturnData!M68:M78)</f>
        <v>-8.3181818181818183E-3</v>
      </c>
      <c r="N68" s="12">
        <f>AVERAGE(ReturnData!N68:N78)</f>
        <v>1.8581818181818182E-2</v>
      </c>
      <c r="O68" s="12">
        <f>AVERAGE(ReturnData!O68:O78)</f>
        <v>1.0063636363636363E-2</v>
      </c>
      <c r="P68" s="12">
        <f>AVERAGE(ReturnData!P68:P78)</f>
        <v>5.0181818181818166E-3</v>
      </c>
      <c r="Q68" s="12">
        <f>AVERAGE(ReturnData!Q68:Q78)</f>
        <v>7.3272727272727248E-3</v>
      </c>
    </row>
    <row r="69" spans="1:17" x14ac:dyDescent="0.25">
      <c r="A69">
        <f>ReturnData!A81</f>
        <v>198008</v>
      </c>
      <c r="B69" s="12">
        <f>AVERAGE(ReturnData!B69:B79)</f>
        <v>1.0772727272727271E-2</v>
      </c>
      <c r="C69" s="12">
        <f>AVERAGE(ReturnData!C69:C79)</f>
        <v>4.6990909090909083E-2</v>
      </c>
      <c r="D69" s="12">
        <f>AVERAGE(ReturnData!D69:D79)</f>
        <v>4.5154545454545454E-2</v>
      </c>
      <c r="E69" s="12">
        <f>AVERAGE(ReturnData!E69:E79)</f>
        <v>1.1163636363636363E-2</v>
      </c>
      <c r="F69" s="12">
        <f>AVERAGE(ReturnData!F69:F79)</f>
        <v>3.7363636363636379E-3</v>
      </c>
      <c r="G69" s="12">
        <f>AVERAGE(ReturnData!G69:G79)</f>
        <v>1.6281818181818179E-2</v>
      </c>
      <c r="H69" s="12">
        <f>AVERAGE(ReturnData!H69:H79)</f>
        <v>1.3263636363636361E-2</v>
      </c>
      <c r="I69" s="12">
        <f>AVERAGE(ReturnData!I69:I79)</f>
        <v>1.8236363636363637E-2</v>
      </c>
      <c r="J69" s="12">
        <f>AVERAGE(ReturnData!J69:J79)</f>
        <v>1.4536363636363632E-2</v>
      </c>
      <c r="K69" s="12">
        <f>AVERAGE(ReturnData!K69:K79)</f>
        <v>1.4427272727272728E-2</v>
      </c>
      <c r="L69" s="12">
        <f>AVERAGE(ReturnData!L69:L79)</f>
        <v>5.754545454545454E-3</v>
      </c>
      <c r="M69" s="12">
        <f>AVERAGE(ReturnData!M69:M79)</f>
        <v>-7.5090909090909088E-3</v>
      </c>
      <c r="N69" s="12">
        <f>AVERAGE(ReturnData!N69:N79)</f>
        <v>1.43E-2</v>
      </c>
      <c r="O69" s="12">
        <f>AVERAGE(ReturnData!O69:O79)</f>
        <v>1.23E-2</v>
      </c>
      <c r="P69" s="12">
        <f>AVERAGE(ReturnData!P69:P79)</f>
        <v>6.1727272727272716E-3</v>
      </c>
      <c r="Q69" s="12">
        <f>AVERAGE(ReturnData!Q69:Q79)</f>
        <v>8.7545454545454524E-3</v>
      </c>
    </row>
    <row r="70" spans="1:17" x14ac:dyDescent="0.25">
      <c r="A70">
        <f>ReturnData!A82</f>
        <v>198009</v>
      </c>
      <c r="B70" s="12">
        <f>AVERAGE(ReturnData!B70:B80)</f>
        <v>9.4727272727272698E-3</v>
      </c>
      <c r="C70" s="12">
        <f>AVERAGE(ReturnData!C70:C80)</f>
        <v>4.8418181818181812E-2</v>
      </c>
      <c r="D70" s="12">
        <f>AVERAGE(ReturnData!D70:D80)</f>
        <v>3.9572727272727273E-2</v>
      </c>
      <c r="E70" s="12">
        <f>AVERAGE(ReturnData!E70:E80)</f>
        <v>1.7136363636363637E-2</v>
      </c>
      <c r="F70" s="12">
        <f>AVERAGE(ReturnData!F70:F80)</f>
        <v>7.6090909090909091E-3</v>
      </c>
      <c r="G70" s="12">
        <f>AVERAGE(ReturnData!G70:G80)</f>
        <v>1.8100000000000002E-2</v>
      </c>
      <c r="H70" s="12">
        <f>AVERAGE(ReturnData!H70:H80)</f>
        <v>1.2918181818181818E-2</v>
      </c>
      <c r="I70" s="12">
        <f>AVERAGE(ReturnData!I70:I80)</f>
        <v>2.0899999999999995E-2</v>
      </c>
      <c r="J70" s="12">
        <f>AVERAGE(ReturnData!J70:J80)</f>
        <v>1.9618181818181816E-2</v>
      </c>
      <c r="K70" s="12">
        <f>AVERAGE(ReturnData!K70:K80)</f>
        <v>1.6336363636363638E-2</v>
      </c>
      <c r="L70" s="12">
        <f>AVERAGE(ReturnData!L70:L80)</f>
        <v>1.3754545454545457E-2</v>
      </c>
      <c r="M70" s="12">
        <f>AVERAGE(ReturnData!M70:M80)</f>
        <v>-1.0818181818181838E-3</v>
      </c>
      <c r="N70" s="12">
        <f>AVERAGE(ReturnData!N70:N80)</f>
        <v>1.8800000000000001E-2</v>
      </c>
      <c r="O70" s="12">
        <f>AVERAGE(ReturnData!O70:O80)</f>
        <v>1.0354545454545455E-2</v>
      </c>
      <c r="P70" s="12">
        <f>AVERAGE(ReturnData!P70:P80)</f>
        <v>7.4818181818181806E-3</v>
      </c>
      <c r="Q70" s="12">
        <f>AVERAGE(ReturnData!Q70:Q80)</f>
        <v>7.1363636363636325E-3</v>
      </c>
    </row>
    <row r="71" spans="1:17" x14ac:dyDescent="0.25">
      <c r="A71">
        <f>ReturnData!A83</f>
        <v>198010</v>
      </c>
      <c r="B71" s="12">
        <f>AVERAGE(ReturnData!B71:B81)</f>
        <v>1.1536363636363635E-2</v>
      </c>
      <c r="C71" s="12">
        <f>AVERAGE(ReturnData!C71:C81)</f>
        <v>4.7490909090909091E-2</v>
      </c>
      <c r="D71" s="12">
        <f>AVERAGE(ReturnData!D71:D81)</f>
        <v>3.7381818181818183E-2</v>
      </c>
      <c r="E71" s="12">
        <f>AVERAGE(ReturnData!E71:E81)</f>
        <v>2.1281818181818183E-2</v>
      </c>
      <c r="F71" s="12">
        <f>AVERAGE(ReturnData!F71:F81)</f>
        <v>1.2872727272727274E-2</v>
      </c>
      <c r="G71" s="12">
        <f>AVERAGE(ReturnData!G71:G81)</f>
        <v>1.8245454545454547E-2</v>
      </c>
      <c r="H71" s="12">
        <f>AVERAGE(ReturnData!H71:H81)</f>
        <v>1.3672727272727276E-2</v>
      </c>
      <c r="I71" s="12">
        <f>AVERAGE(ReturnData!I71:I81)</f>
        <v>2.225454545454545E-2</v>
      </c>
      <c r="J71" s="12">
        <f>AVERAGE(ReturnData!J71:J81)</f>
        <v>1.8345454545454543E-2</v>
      </c>
      <c r="K71" s="12">
        <f>AVERAGE(ReturnData!K71:K81)</f>
        <v>1.9427272727272727E-2</v>
      </c>
      <c r="L71" s="12">
        <f>AVERAGE(ReturnData!L71:L81)</f>
        <v>1.7381818181818186E-2</v>
      </c>
      <c r="M71" s="12">
        <f>AVERAGE(ReturnData!M71:M81)</f>
        <v>-6.1818181818181633E-4</v>
      </c>
      <c r="N71" s="12">
        <f>AVERAGE(ReturnData!N71:N81)</f>
        <v>2.1709090909090911E-2</v>
      </c>
      <c r="O71" s="12">
        <f>AVERAGE(ReturnData!O71:O81)</f>
        <v>1.1263636363636363E-2</v>
      </c>
      <c r="P71" s="12">
        <f>AVERAGE(ReturnData!P71:P81)</f>
        <v>9.4363636363636368E-3</v>
      </c>
      <c r="Q71" s="12">
        <f>AVERAGE(ReturnData!Q71:Q81)</f>
        <v>9.8454545454545427E-3</v>
      </c>
    </row>
    <row r="72" spans="1:17" x14ac:dyDescent="0.25">
      <c r="A72">
        <f>ReturnData!A84</f>
        <v>198011</v>
      </c>
      <c r="B72" s="12">
        <f>AVERAGE(ReturnData!B72:B82)</f>
        <v>1.9199999999999998E-2</v>
      </c>
      <c r="C72" s="12">
        <f>AVERAGE(ReturnData!C72:C82)</f>
        <v>6.9209090909090915E-2</v>
      </c>
      <c r="D72" s="12">
        <f>AVERAGE(ReturnData!D72:D82)</f>
        <v>4.5745454545454541E-2</v>
      </c>
      <c r="E72" s="12">
        <f>AVERAGE(ReturnData!E72:E82)</f>
        <v>3.1190909090909099E-2</v>
      </c>
      <c r="F72" s="12">
        <f>AVERAGE(ReturnData!F72:F82)</f>
        <v>2.1418181818181815E-2</v>
      </c>
      <c r="G72" s="12">
        <f>AVERAGE(ReturnData!G72:G82)</f>
        <v>2.7045454545454539E-2</v>
      </c>
      <c r="H72" s="12">
        <f>AVERAGE(ReturnData!H72:H82)</f>
        <v>1.8845454545454547E-2</v>
      </c>
      <c r="I72" s="12">
        <f>AVERAGE(ReturnData!I72:I82)</f>
        <v>3.315454545454545E-2</v>
      </c>
      <c r="J72" s="12">
        <f>AVERAGE(ReturnData!J72:J82)</f>
        <v>3.3063636363636358E-2</v>
      </c>
      <c r="K72" s="12">
        <f>AVERAGE(ReturnData!K72:K82)</f>
        <v>2.9190909090909097E-2</v>
      </c>
      <c r="L72" s="12">
        <f>AVERAGE(ReturnData!L72:L82)</f>
        <v>2.701818181818182E-2</v>
      </c>
      <c r="M72" s="12">
        <f>AVERAGE(ReturnData!M72:M82)</f>
        <v>1.0763636363636362E-2</v>
      </c>
      <c r="N72" s="12">
        <f>AVERAGE(ReturnData!N72:N82)</f>
        <v>3.3500000000000002E-2</v>
      </c>
      <c r="O72" s="12">
        <f>AVERAGE(ReturnData!O72:O82)</f>
        <v>1.6672727272727273E-2</v>
      </c>
      <c r="P72" s="12">
        <f>AVERAGE(ReturnData!P72:P82)</f>
        <v>1.7118181818181817E-2</v>
      </c>
      <c r="Q72" s="12">
        <f>AVERAGE(ReturnData!Q72:Q82)</f>
        <v>2.1363636363636362E-2</v>
      </c>
    </row>
    <row r="73" spans="1:17" x14ac:dyDescent="0.25">
      <c r="A73">
        <f>ReturnData!A85</f>
        <v>198012</v>
      </c>
      <c r="B73" s="12">
        <f>AVERAGE(ReturnData!B73:B83)</f>
        <v>1.3527272727272728E-2</v>
      </c>
      <c r="C73" s="12">
        <f>AVERAGE(ReturnData!C73:C83)</f>
        <v>5.8254545454545455E-2</v>
      </c>
      <c r="D73" s="12">
        <f>AVERAGE(ReturnData!D73:D83)</f>
        <v>4.4736363636363637E-2</v>
      </c>
      <c r="E73" s="12">
        <f>AVERAGE(ReturnData!E73:E83)</f>
        <v>2.6718181818181821E-2</v>
      </c>
      <c r="F73" s="12">
        <f>AVERAGE(ReturnData!F73:F83)</f>
        <v>2.2609090909090909E-2</v>
      </c>
      <c r="G73" s="12">
        <f>AVERAGE(ReturnData!G73:G83)</f>
        <v>2.0345454545454549E-2</v>
      </c>
      <c r="H73" s="12">
        <f>AVERAGE(ReturnData!H73:H83)</f>
        <v>1.1518181818181816E-2</v>
      </c>
      <c r="I73" s="12">
        <f>AVERAGE(ReturnData!I73:I83)</f>
        <v>3.0190909090909088E-2</v>
      </c>
      <c r="J73" s="12">
        <f>AVERAGE(ReturnData!J73:J83)</f>
        <v>3.1454545454545457E-2</v>
      </c>
      <c r="K73" s="12">
        <f>AVERAGE(ReturnData!K73:K83)</f>
        <v>2.8400000000000002E-2</v>
      </c>
      <c r="L73" s="12">
        <f>AVERAGE(ReturnData!L73:L83)</f>
        <v>2.1927272727272726E-2</v>
      </c>
      <c r="M73" s="12">
        <f>AVERAGE(ReturnData!M73:M83)</f>
        <v>8.7454545454545441E-3</v>
      </c>
      <c r="N73" s="12">
        <f>AVERAGE(ReturnData!N73:N83)</f>
        <v>2.6909090909090914E-2</v>
      </c>
      <c r="O73" s="12">
        <f>AVERAGE(ReturnData!O73:O83)</f>
        <v>1.14E-2</v>
      </c>
      <c r="P73" s="12">
        <f>AVERAGE(ReturnData!P73:P83)</f>
        <v>1.3472727272727273E-2</v>
      </c>
      <c r="Q73" s="12">
        <f>AVERAGE(ReturnData!Q73:Q83)</f>
        <v>1.5699999999999999E-2</v>
      </c>
    </row>
    <row r="74" spans="1:17" x14ac:dyDescent="0.25">
      <c r="A74">
        <f>ReturnData!A86</f>
        <v>198101</v>
      </c>
      <c r="B74" s="12">
        <f>AVERAGE(ReturnData!B74:B84)</f>
        <v>1.1336363636363637E-2</v>
      </c>
      <c r="C74" s="12">
        <f>AVERAGE(ReturnData!C74:C84)</f>
        <v>5.040909090909091E-2</v>
      </c>
      <c r="D74" s="12">
        <f>AVERAGE(ReturnData!D74:D84)</f>
        <v>6.3854545454545455E-2</v>
      </c>
      <c r="E74" s="12">
        <f>AVERAGE(ReturnData!E74:E84)</f>
        <v>2.2063636363636365E-2</v>
      </c>
      <c r="F74" s="12">
        <f>AVERAGE(ReturnData!F74:F84)</f>
        <v>2.6090909090909088E-2</v>
      </c>
      <c r="G74" s="12">
        <f>AVERAGE(ReturnData!G74:G84)</f>
        <v>2.3109090909090912E-2</v>
      </c>
      <c r="H74" s="12">
        <f>AVERAGE(ReturnData!H74:H84)</f>
        <v>1.5572727272727273E-2</v>
      </c>
      <c r="I74" s="12">
        <f>AVERAGE(ReturnData!I74:I84)</f>
        <v>3.2599999999999997E-2</v>
      </c>
      <c r="J74" s="12">
        <f>AVERAGE(ReturnData!J74:J84)</f>
        <v>2.9009090909090908E-2</v>
      </c>
      <c r="K74" s="12">
        <f>AVERAGE(ReturnData!K74:K84)</f>
        <v>3.3354545454545456E-2</v>
      </c>
      <c r="L74" s="12">
        <f>AVERAGE(ReturnData!L74:L84)</f>
        <v>2.9445454545454549E-2</v>
      </c>
      <c r="M74" s="12">
        <f>AVERAGE(ReturnData!M74:M84)</f>
        <v>6.9272727272727255E-3</v>
      </c>
      <c r="N74" s="12">
        <f>AVERAGE(ReturnData!N74:N84)</f>
        <v>3.4936363636363633E-2</v>
      </c>
      <c r="O74" s="12">
        <f>AVERAGE(ReturnData!O74:O84)</f>
        <v>1.9009090909090906E-2</v>
      </c>
      <c r="P74" s="12">
        <f>AVERAGE(ReturnData!P74:P84)</f>
        <v>1.2754545454545452E-2</v>
      </c>
      <c r="Q74" s="12">
        <f>AVERAGE(ReturnData!Q74:Q84)</f>
        <v>1.9218181818181815E-2</v>
      </c>
    </row>
    <row r="75" spans="1:17" x14ac:dyDescent="0.25">
      <c r="A75">
        <f>ReturnData!A87</f>
        <v>198102</v>
      </c>
      <c r="B75" s="12">
        <f>AVERAGE(ReturnData!B75:B85)</f>
        <v>9.509090909090908E-3</v>
      </c>
      <c r="C75" s="12">
        <f>AVERAGE(ReturnData!C75:C85)</f>
        <v>3.0472727272727273E-2</v>
      </c>
      <c r="D75" s="12">
        <f>AVERAGE(ReturnData!D75:D85)</f>
        <v>4.1590909090909095E-2</v>
      </c>
      <c r="E75" s="12">
        <f>AVERAGE(ReturnData!E75:E85)</f>
        <v>1.7763636363636367E-2</v>
      </c>
      <c r="F75" s="12">
        <f>AVERAGE(ReturnData!F75:F85)</f>
        <v>1.9627272727272726E-2</v>
      </c>
      <c r="G75" s="12">
        <f>AVERAGE(ReturnData!G75:G85)</f>
        <v>1.774545454545455E-2</v>
      </c>
      <c r="H75" s="12">
        <f>AVERAGE(ReturnData!H75:H85)</f>
        <v>2.118181818181818E-2</v>
      </c>
      <c r="I75" s="12">
        <f>AVERAGE(ReturnData!I75:I85)</f>
        <v>2.1036363636363634E-2</v>
      </c>
      <c r="J75" s="12">
        <f>AVERAGE(ReturnData!J75:J85)</f>
        <v>9.109090909090907E-3</v>
      </c>
      <c r="K75" s="12">
        <f>AVERAGE(ReturnData!K75:K85)</f>
        <v>2.4436363636363635E-2</v>
      </c>
      <c r="L75" s="12">
        <f>AVERAGE(ReturnData!L75:L85)</f>
        <v>2.0372727272727275E-2</v>
      </c>
      <c r="M75" s="12">
        <f>AVERAGE(ReturnData!M75:M85)</f>
        <v>-3.1090909090909099E-3</v>
      </c>
      <c r="N75" s="12">
        <f>AVERAGE(ReturnData!N75:N85)</f>
        <v>1.9736363636363632E-2</v>
      </c>
      <c r="O75" s="12">
        <f>AVERAGE(ReturnData!O75:O85)</f>
        <v>1.5818181818181818E-2</v>
      </c>
      <c r="P75" s="12">
        <f>AVERAGE(ReturnData!P75:P85)</f>
        <v>1.3118181818181819E-2</v>
      </c>
      <c r="Q75" s="12">
        <f>AVERAGE(ReturnData!Q75:Q85)</f>
        <v>2.0118181818181816E-2</v>
      </c>
    </row>
    <row r="76" spans="1:17" x14ac:dyDescent="0.25">
      <c r="A76">
        <f>ReturnData!A88</f>
        <v>198103</v>
      </c>
      <c r="B76" s="12">
        <f>AVERAGE(ReturnData!B76:B86)</f>
        <v>1.6727272727272733E-2</v>
      </c>
      <c r="C76" s="12">
        <f>AVERAGE(ReturnData!C76:C86)</f>
        <v>1.9063636363636369E-2</v>
      </c>
      <c r="D76" s="12">
        <f>AVERAGE(ReturnData!D76:D86)</f>
        <v>2.07E-2</v>
      </c>
      <c r="E76" s="12">
        <f>AVERAGE(ReturnData!E76:E86)</f>
        <v>2.5481818181818182E-2</v>
      </c>
      <c r="F76" s="12">
        <f>AVERAGE(ReturnData!F76:F86)</f>
        <v>2.298181818181818E-2</v>
      </c>
      <c r="G76" s="12">
        <f>AVERAGE(ReturnData!G76:G86)</f>
        <v>2.0563636363636364E-2</v>
      </c>
      <c r="H76" s="12">
        <f>AVERAGE(ReturnData!H76:H86)</f>
        <v>2.3763636363636365E-2</v>
      </c>
      <c r="I76" s="12">
        <f>AVERAGE(ReturnData!I76:I86)</f>
        <v>2.0736363636363633E-2</v>
      </c>
      <c r="J76" s="12">
        <f>AVERAGE(ReturnData!J76:J86)</f>
        <v>9.6363636363636339E-3</v>
      </c>
      <c r="K76" s="12">
        <f>AVERAGE(ReturnData!K76:K86)</f>
        <v>2.1436363636363632E-2</v>
      </c>
      <c r="L76" s="12">
        <f>AVERAGE(ReturnData!L76:L86)</f>
        <v>1.7118181818181821E-2</v>
      </c>
      <c r="M76" s="12">
        <f>AVERAGE(ReturnData!M76:M86)</f>
        <v>1.0909090909090894E-3</v>
      </c>
      <c r="N76" s="12">
        <f>AVERAGE(ReturnData!N76:N86)</f>
        <v>2.3027272727272726E-2</v>
      </c>
      <c r="O76" s="12">
        <f>AVERAGE(ReturnData!O76:O86)</f>
        <v>1.6563636363636367E-2</v>
      </c>
      <c r="P76" s="12">
        <f>AVERAGE(ReturnData!P76:P86)</f>
        <v>1.9390909090909091E-2</v>
      </c>
      <c r="Q76" s="12">
        <f>AVERAGE(ReturnData!Q76:Q86)</f>
        <v>2.2436363636363633E-2</v>
      </c>
    </row>
    <row r="77" spans="1:17" x14ac:dyDescent="0.25">
      <c r="A77">
        <f>ReturnData!A89</f>
        <v>198104</v>
      </c>
      <c r="B77" s="12">
        <f>AVERAGE(ReturnData!B77:B87)</f>
        <v>2.6954545454545457E-2</v>
      </c>
      <c r="C77" s="12">
        <f>AVERAGE(ReturnData!C77:C87)</f>
        <v>3.2827272727272733E-2</v>
      </c>
      <c r="D77" s="12">
        <f>AVERAGE(ReturnData!D77:D87)</f>
        <v>3.6572727272727285E-2</v>
      </c>
      <c r="E77" s="12">
        <f>AVERAGE(ReturnData!E77:E87)</f>
        <v>3.5490909090909094E-2</v>
      </c>
      <c r="F77" s="12">
        <f>AVERAGE(ReturnData!F77:F87)</f>
        <v>3.5490909090909087E-2</v>
      </c>
      <c r="G77" s="12">
        <f>AVERAGE(ReturnData!G77:G87)</f>
        <v>3.5136363636363639E-2</v>
      </c>
      <c r="H77" s="12">
        <f>AVERAGE(ReturnData!H77:H87)</f>
        <v>2.9209090909090907E-2</v>
      </c>
      <c r="I77" s="12">
        <f>AVERAGE(ReturnData!I77:I87)</f>
        <v>3.7809090909090896E-2</v>
      </c>
      <c r="J77" s="12">
        <f>AVERAGE(ReturnData!J77:J87)</f>
        <v>2.8918181818181819E-2</v>
      </c>
      <c r="K77" s="12">
        <f>AVERAGE(ReturnData!K77:K87)</f>
        <v>3.8099999999999995E-2</v>
      </c>
      <c r="L77" s="12">
        <f>AVERAGE(ReturnData!L77:L87)</f>
        <v>3.0072727272727275E-2</v>
      </c>
      <c r="M77" s="12">
        <f>AVERAGE(ReturnData!M77:M87)</f>
        <v>1.5681818181818182E-2</v>
      </c>
      <c r="N77" s="12">
        <f>AVERAGE(ReturnData!N77:N87)</f>
        <v>3.4145454545454541E-2</v>
      </c>
      <c r="O77" s="12">
        <f>AVERAGE(ReturnData!O77:O87)</f>
        <v>2.1399999999999999E-2</v>
      </c>
      <c r="P77" s="12">
        <f>AVERAGE(ReturnData!P77:P87)</f>
        <v>3.0263636363636361E-2</v>
      </c>
      <c r="Q77" s="12">
        <f>AVERAGE(ReturnData!Q77:Q87)</f>
        <v>3.2309090909090905E-2</v>
      </c>
    </row>
    <row r="78" spans="1:17" x14ac:dyDescent="0.25">
      <c r="A78">
        <f>ReturnData!A90</f>
        <v>198105</v>
      </c>
      <c r="B78" s="12">
        <f>AVERAGE(ReturnData!B78:B88)</f>
        <v>2.6718181818181821E-2</v>
      </c>
      <c r="C78" s="12">
        <f>AVERAGE(ReturnData!C78:C88)</f>
        <v>4.7845454545454552E-2</v>
      </c>
      <c r="D78" s="12">
        <f>AVERAGE(ReturnData!D78:D88)</f>
        <v>2.8390909090909099E-2</v>
      </c>
      <c r="E78" s="12">
        <f>AVERAGE(ReturnData!E78:E88)</f>
        <v>3.8727272727272728E-2</v>
      </c>
      <c r="F78" s="12">
        <f>AVERAGE(ReturnData!F78:F88)</f>
        <v>3.7490909090909089E-2</v>
      </c>
      <c r="G78" s="12">
        <f>AVERAGE(ReturnData!G78:G88)</f>
        <v>3.2872727272727283E-2</v>
      </c>
      <c r="H78" s="12">
        <f>AVERAGE(ReturnData!H78:H88)</f>
        <v>2.8772727272727273E-2</v>
      </c>
      <c r="I78" s="12">
        <f>AVERAGE(ReturnData!I78:I88)</f>
        <v>4.1136363636363631E-2</v>
      </c>
      <c r="J78" s="12">
        <f>AVERAGE(ReturnData!J78:J88)</f>
        <v>4.4936363636363635E-2</v>
      </c>
      <c r="K78" s="12">
        <f>AVERAGE(ReturnData!K78:K88)</f>
        <v>4.0490909090909084E-2</v>
      </c>
      <c r="L78" s="12">
        <f>AVERAGE(ReturnData!L78:L88)</f>
        <v>3.4072727272727275E-2</v>
      </c>
      <c r="M78" s="12">
        <f>AVERAGE(ReturnData!M78:M88)</f>
        <v>2.5709090909090914E-2</v>
      </c>
      <c r="N78" s="12">
        <f>AVERAGE(ReturnData!N78:N88)</f>
        <v>4.182727272727272E-2</v>
      </c>
      <c r="O78" s="12">
        <f>AVERAGE(ReturnData!O78:O88)</f>
        <v>1.3200000000000002E-2</v>
      </c>
      <c r="P78" s="12">
        <f>AVERAGE(ReturnData!P78:P88)</f>
        <v>3.7799999999999993E-2</v>
      </c>
      <c r="Q78" s="12">
        <f>AVERAGE(ReturnData!Q78:Q88)</f>
        <v>3.2390909090909088E-2</v>
      </c>
    </row>
    <row r="79" spans="1:17" x14ac:dyDescent="0.25">
      <c r="A79">
        <f>ReturnData!A91</f>
        <v>198106</v>
      </c>
      <c r="B79" s="12">
        <f>AVERAGE(ReturnData!B79:B89)</f>
        <v>1.9436363636363637E-2</v>
      </c>
      <c r="C79" s="12">
        <f>AVERAGE(ReturnData!C79:C89)</f>
        <v>3.6354545454545466E-2</v>
      </c>
      <c r="D79" s="12">
        <f>AVERAGE(ReturnData!D79:D89)</f>
        <v>1.7481818181818189E-2</v>
      </c>
      <c r="E79" s="12">
        <f>AVERAGE(ReturnData!E79:E89)</f>
        <v>3.6636363636363641E-2</v>
      </c>
      <c r="F79" s="12">
        <f>AVERAGE(ReturnData!F79:F89)</f>
        <v>3.1536363636363633E-2</v>
      </c>
      <c r="G79" s="12">
        <f>AVERAGE(ReturnData!G79:G89)</f>
        <v>2.3945454545454548E-2</v>
      </c>
      <c r="H79" s="12">
        <f>AVERAGE(ReturnData!H79:H89)</f>
        <v>2.3790909090909095E-2</v>
      </c>
      <c r="I79" s="12">
        <f>AVERAGE(ReturnData!I79:I89)</f>
        <v>3.1536363636363633E-2</v>
      </c>
      <c r="J79" s="12">
        <f>AVERAGE(ReturnData!J79:J89)</f>
        <v>3.8790909090909091E-2</v>
      </c>
      <c r="K79" s="12">
        <f>AVERAGE(ReturnData!K79:K89)</f>
        <v>3.5127272727272729E-2</v>
      </c>
      <c r="L79" s="12">
        <f>AVERAGE(ReturnData!L79:L89)</f>
        <v>2.9463636363636369E-2</v>
      </c>
      <c r="M79" s="12">
        <f>AVERAGE(ReturnData!M79:M89)</f>
        <v>2.4927272727272722E-2</v>
      </c>
      <c r="N79" s="12">
        <f>AVERAGE(ReturnData!N79:N89)</f>
        <v>3.8227272727272728E-2</v>
      </c>
      <c r="O79" s="12">
        <f>AVERAGE(ReturnData!O79:O89)</f>
        <v>6.5909090909090908E-3</v>
      </c>
      <c r="P79" s="12">
        <f>AVERAGE(ReturnData!P79:P89)</f>
        <v>3.2209090909090909E-2</v>
      </c>
      <c r="Q79" s="12">
        <f>AVERAGE(ReturnData!Q79:Q89)</f>
        <v>2.58E-2</v>
      </c>
    </row>
    <row r="80" spans="1:17" x14ac:dyDescent="0.25">
      <c r="A80">
        <f>ReturnData!A92</f>
        <v>198107</v>
      </c>
      <c r="B80" s="12">
        <f>AVERAGE(ReturnData!B80:B90)</f>
        <v>1.9545454545454543E-2</v>
      </c>
      <c r="C80" s="12">
        <f>AVERAGE(ReturnData!C80:C90)</f>
        <v>2.6654545454545455E-2</v>
      </c>
      <c r="D80" s="12">
        <f>AVERAGE(ReturnData!D80:D90)</f>
        <v>8.5545454545454536E-3</v>
      </c>
      <c r="E80" s="12">
        <f>AVERAGE(ReturnData!E80:E90)</f>
        <v>3.4836363636363638E-2</v>
      </c>
      <c r="F80" s="12">
        <f>AVERAGE(ReturnData!F80:F90)</f>
        <v>2.9518181818181818E-2</v>
      </c>
      <c r="G80" s="12">
        <f>AVERAGE(ReturnData!G80:G90)</f>
        <v>2.0400000000000005E-2</v>
      </c>
      <c r="H80" s="12">
        <f>AVERAGE(ReturnData!H80:H90)</f>
        <v>2.4781818181818183E-2</v>
      </c>
      <c r="I80" s="12">
        <f>AVERAGE(ReturnData!I80:I90)</f>
        <v>2.7472727272727274E-2</v>
      </c>
      <c r="J80" s="12">
        <f>AVERAGE(ReturnData!J80:J90)</f>
        <v>3.6527272727272721E-2</v>
      </c>
      <c r="K80" s="12">
        <f>AVERAGE(ReturnData!K80:K90)</f>
        <v>3.1181818181818179E-2</v>
      </c>
      <c r="L80" s="12">
        <f>AVERAGE(ReturnData!L80:L90)</f>
        <v>2.8345454545454549E-2</v>
      </c>
      <c r="M80" s="12">
        <f>AVERAGE(ReturnData!M80:M90)</f>
        <v>2.6118181818181818E-2</v>
      </c>
      <c r="N80" s="12">
        <f>AVERAGE(ReturnData!N80:N90)</f>
        <v>3.9563636363636363E-2</v>
      </c>
      <c r="O80" s="12">
        <f>AVERAGE(ReturnData!O80:O90)</f>
        <v>4.1181818181818186E-3</v>
      </c>
      <c r="P80" s="12">
        <f>AVERAGE(ReturnData!P80:P90)</f>
        <v>3.2899999999999999E-2</v>
      </c>
      <c r="Q80" s="12">
        <f>AVERAGE(ReturnData!Q80:Q90)</f>
        <v>2.3918181818181814E-2</v>
      </c>
    </row>
    <row r="81" spans="1:17" x14ac:dyDescent="0.25">
      <c r="A81">
        <f>ReturnData!A93</f>
        <v>198108</v>
      </c>
      <c r="B81" s="12">
        <f>AVERAGE(ReturnData!B81:B91)</f>
        <v>1.37E-2</v>
      </c>
      <c r="C81" s="12">
        <f>AVERAGE(ReturnData!C81:C91)</f>
        <v>1.5327272727272728E-2</v>
      </c>
      <c r="D81" s="12">
        <f>AVERAGE(ReturnData!D81:D91)</f>
        <v>1.11E-2</v>
      </c>
      <c r="E81" s="12">
        <f>AVERAGE(ReturnData!E81:E91)</f>
        <v>2.3336363636363634E-2</v>
      </c>
      <c r="F81" s="12">
        <f>AVERAGE(ReturnData!F81:F91)</f>
        <v>1.7872727272727273E-2</v>
      </c>
      <c r="G81" s="12">
        <f>AVERAGE(ReturnData!G81:G91)</f>
        <v>1.4909090909090905E-2</v>
      </c>
      <c r="H81" s="12">
        <f>AVERAGE(ReturnData!H81:H91)</f>
        <v>1.4827272727272727E-2</v>
      </c>
      <c r="I81" s="12">
        <f>AVERAGE(ReturnData!I81:I91)</f>
        <v>1.4227272727272726E-2</v>
      </c>
      <c r="J81" s="12">
        <f>AVERAGE(ReturnData!J81:J91)</f>
        <v>1.9154545454545448E-2</v>
      </c>
      <c r="K81" s="12">
        <f>AVERAGE(ReturnData!K81:K91)</f>
        <v>1.8781818181818177E-2</v>
      </c>
      <c r="L81" s="12">
        <f>AVERAGE(ReturnData!L81:L91)</f>
        <v>9.963636363636362E-3</v>
      </c>
      <c r="M81" s="12">
        <f>AVERAGE(ReturnData!M81:M91)</f>
        <v>1.17E-2</v>
      </c>
      <c r="N81" s="12">
        <f>AVERAGE(ReturnData!N81:N91)</f>
        <v>2.2018181818181812E-2</v>
      </c>
      <c r="O81" s="12">
        <f>AVERAGE(ReturnData!O81:O91)</f>
        <v>7.3363636363636374E-3</v>
      </c>
      <c r="P81" s="12">
        <f>AVERAGE(ReturnData!P81:P91)</f>
        <v>2.2136363636363631E-2</v>
      </c>
      <c r="Q81" s="12">
        <f>AVERAGE(ReturnData!Q81:Q91)</f>
        <v>2.2481818181818183E-2</v>
      </c>
    </row>
    <row r="82" spans="1:17" x14ac:dyDescent="0.25">
      <c r="A82">
        <f>ReturnData!A94</f>
        <v>198109</v>
      </c>
      <c r="B82" s="12">
        <f>AVERAGE(ReturnData!B82:B92)</f>
        <v>1.1972727272727272E-2</v>
      </c>
      <c r="C82" s="12">
        <f>AVERAGE(ReturnData!C82:C92)</f>
        <v>1.3100000000000001E-2</v>
      </c>
      <c r="D82" s="12">
        <f>AVERAGE(ReturnData!D82:D92)</f>
        <v>1.5045454545454546E-2</v>
      </c>
      <c r="E82" s="12">
        <f>AVERAGE(ReturnData!E82:E92)</f>
        <v>1.9918181818181821E-2</v>
      </c>
      <c r="F82" s="12">
        <f>AVERAGE(ReturnData!F82:F92)</f>
        <v>1.3272727272727271E-2</v>
      </c>
      <c r="G82" s="12">
        <f>AVERAGE(ReturnData!G82:G92)</f>
        <v>7.6545454545454521E-3</v>
      </c>
      <c r="H82" s="12">
        <f>AVERAGE(ReturnData!H82:H92)</f>
        <v>1.2890909090909092E-2</v>
      </c>
      <c r="I82" s="12">
        <f>AVERAGE(ReturnData!I82:I92)</f>
        <v>9.1636363636363634E-3</v>
      </c>
      <c r="J82" s="12">
        <f>AVERAGE(ReturnData!J82:J92)</f>
        <v>1.8281818181818177E-2</v>
      </c>
      <c r="K82" s="12">
        <f>AVERAGE(ReturnData!K82:K92)</f>
        <v>1.670909090909091E-2</v>
      </c>
      <c r="L82" s="12">
        <f>AVERAGE(ReturnData!L82:L92)</f>
        <v>5.2272727272727262E-3</v>
      </c>
      <c r="M82" s="12">
        <f>AVERAGE(ReturnData!M82:M92)</f>
        <v>6.2000000000000006E-3</v>
      </c>
      <c r="N82" s="12">
        <f>AVERAGE(ReturnData!N82:N92)</f>
        <v>1.5836363636363635E-2</v>
      </c>
      <c r="O82" s="12">
        <f>AVERAGE(ReturnData!O82:O92)</f>
        <v>1.0945454545454543E-2</v>
      </c>
      <c r="P82" s="12">
        <f>AVERAGE(ReturnData!P82:P92)</f>
        <v>1.8745454545454544E-2</v>
      </c>
      <c r="Q82" s="12">
        <f>AVERAGE(ReturnData!Q82:Q92)</f>
        <v>1.7981818181818182E-2</v>
      </c>
    </row>
    <row r="83" spans="1:17" x14ac:dyDescent="0.25">
      <c r="A83">
        <f>ReturnData!A95</f>
        <v>198110</v>
      </c>
      <c r="B83" s="12">
        <f>AVERAGE(ReturnData!B83:B93)</f>
        <v>7.6090909090909091E-3</v>
      </c>
      <c r="C83" s="12">
        <f>AVERAGE(ReturnData!C83:C93)</f>
        <v>1.8909090909090922E-3</v>
      </c>
      <c r="D83" s="12">
        <f>AVERAGE(ReturnData!D83:D93)</f>
        <v>2.8272727272727273E-3</v>
      </c>
      <c r="E83" s="12">
        <f>AVERAGE(ReturnData!E83:E93)</f>
        <v>1.3036363636363636E-2</v>
      </c>
      <c r="F83" s="12">
        <f>AVERAGE(ReturnData!F83:F93)</f>
        <v>4.9999999999999992E-3</v>
      </c>
      <c r="G83" s="12">
        <f>AVERAGE(ReturnData!G83:G93)</f>
        <v>-3.7272727272727582E-4</v>
      </c>
      <c r="H83" s="12">
        <f>AVERAGE(ReturnData!H83:H93)</f>
        <v>7.3909090909090895E-3</v>
      </c>
      <c r="I83" s="12">
        <f>AVERAGE(ReturnData!I83:I93)</f>
        <v>2.9090909090909054E-3</v>
      </c>
      <c r="J83" s="12">
        <f>AVERAGE(ReturnData!J83:J93)</f>
        <v>7.4181818181818177E-3</v>
      </c>
      <c r="K83" s="12">
        <f>AVERAGE(ReturnData!K83:K93)</f>
        <v>8.2181818181818172E-3</v>
      </c>
      <c r="L83" s="12">
        <f>AVERAGE(ReturnData!L83:L93)</f>
        <v>-3.2909090909090917E-3</v>
      </c>
      <c r="M83" s="12">
        <f>AVERAGE(ReturnData!M83:M93)</f>
        <v>-3.4909090909090892E-3</v>
      </c>
      <c r="N83" s="12">
        <f>AVERAGE(ReturnData!N83:N93)</f>
        <v>4.427272727272725E-3</v>
      </c>
      <c r="O83" s="12">
        <f>AVERAGE(ReturnData!O83:O93)</f>
        <v>1.0054545454545453E-2</v>
      </c>
      <c r="P83" s="12">
        <f>AVERAGE(ReturnData!P83:P93)</f>
        <v>1.3427272727272722E-2</v>
      </c>
      <c r="Q83" s="12">
        <f>AVERAGE(ReturnData!Q83:Q93)</f>
        <v>1.0927272727272728E-2</v>
      </c>
    </row>
    <row r="84" spans="1:17" x14ac:dyDescent="0.25">
      <c r="A84">
        <f>ReturnData!A96</f>
        <v>198111</v>
      </c>
      <c r="B84" s="12">
        <f>AVERAGE(ReturnData!B84:B94)</f>
        <v>6.7454545454545441E-3</v>
      </c>
      <c r="C84" s="12">
        <f>AVERAGE(ReturnData!C84:C94)</f>
        <v>-1.138181818181818E-2</v>
      </c>
      <c r="D84" s="12">
        <f>AVERAGE(ReturnData!D84:D94)</f>
        <v>-1.5563636363636365E-2</v>
      </c>
      <c r="E84" s="12">
        <f>AVERAGE(ReturnData!E84:E94)</f>
        <v>9.2545454545454545E-3</v>
      </c>
      <c r="F84" s="12">
        <f>AVERAGE(ReturnData!F84:F94)</f>
        <v>7.2727272727272918E-5</v>
      </c>
      <c r="G84" s="12">
        <f>AVERAGE(ReturnData!G84:G94)</f>
        <v>-6.9636363636363654E-3</v>
      </c>
      <c r="H84" s="12">
        <f>AVERAGE(ReturnData!H84:H94)</f>
        <v>7.6545454545454547E-3</v>
      </c>
      <c r="I84" s="12">
        <f>AVERAGE(ReturnData!I84:I94)</f>
        <v>-9.0999999999999987E-3</v>
      </c>
      <c r="J84" s="12">
        <f>AVERAGE(ReturnData!J84:J94)</f>
        <v>-2.1818181818181813E-4</v>
      </c>
      <c r="K84" s="12">
        <f>AVERAGE(ReturnData!K84:K94)</f>
        <v>-3.4999999999999992E-3</v>
      </c>
      <c r="L84" s="12">
        <f>AVERAGE(ReturnData!L84:L94)</f>
        <v>-1.0618181818181818E-2</v>
      </c>
      <c r="M84" s="12">
        <f>AVERAGE(ReturnData!M84:M94)</f>
        <v>-1.8181818181818167E-3</v>
      </c>
      <c r="N84" s="12">
        <f>AVERAGE(ReturnData!N84:N94)</f>
        <v>-2.5363636363636356E-3</v>
      </c>
      <c r="O84" s="12">
        <f>AVERAGE(ReturnData!O84:O94)</f>
        <v>3.263636363636364E-3</v>
      </c>
      <c r="P84" s="12">
        <f>AVERAGE(ReturnData!P84:P94)</f>
        <v>1.2781818181818179E-2</v>
      </c>
      <c r="Q84" s="12">
        <f>AVERAGE(ReturnData!Q84:Q94)</f>
        <v>8.5454545454545436E-3</v>
      </c>
    </row>
    <row r="85" spans="1:17" x14ac:dyDescent="0.25">
      <c r="A85">
        <f>ReturnData!A97</f>
        <v>198112</v>
      </c>
      <c r="B85" s="12">
        <f>AVERAGE(ReturnData!B85:B95)</f>
        <v>1.4500000000000001E-2</v>
      </c>
      <c r="C85" s="12">
        <f>AVERAGE(ReturnData!C85:C95)</f>
        <v>-1.5990909090909087E-2</v>
      </c>
      <c r="D85" s="12">
        <f>AVERAGE(ReturnData!D85:D95)</f>
        <v>-2.7809090909090908E-2</v>
      </c>
      <c r="E85" s="12">
        <f>AVERAGE(ReturnData!E85:E95)</f>
        <v>1.0972727272727273E-2</v>
      </c>
      <c r="F85" s="12">
        <f>AVERAGE(ReturnData!F85:F95)</f>
        <v>-6.0909090909090887E-3</v>
      </c>
      <c r="G85" s="12">
        <f>AVERAGE(ReturnData!G85:G95)</f>
        <v>-9.8727272727272726E-3</v>
      </c>
      <c r="H85" s="12">
        <f>AVERAGE(ReturnData!H85:H95)</f>
        <v>8.0181818181818184E-3</v>
      </c>
      <c r="I85" s="12">
        <f>AVERAGE(ReturnData!I85:I95)</f>
        <v>-1.4218181818181819E-2</v>
      </c>
      <c r="J85" s="12">
        <f>AVERAGE(ReturnData!J85:J95)</f>
        <v>-4.0181818181818174E-3</v>
      </c>
      <c r="K85" s="12">
        <f>AVERAGE(ReturnData!K85:K95)</f>
        <v>-6.4090909090909094E-3</v>
      </c>
      <c r="L85" s="12">
        <f>AVERAGE(ReturnData!L85:L95)</f>
        <v>-1.6899999999999998E-2</v>
      </c>
      <c r="M85" s="12">
        <f>AVERAGE(ReturnData!M85:M95)</f>
        <v>-9.0272727272727275E-3</v>
      </c>
      <c r="N85" s="12">
        <f>AVERAGE(ReturnData!N85:N95)</f>
        <v>-8.363636363636363E-3</v>
      </c>
      <c r="O85" s="12">
        <f>AVERAGE(ReturnData!O85:O95)</f>
        <v>9.9090909090909091E-4</v>
      </c>
      <c r="P85" s="12">
        <f>AVERAGE(ReturnData!P85:P95)</f>
        <v>1.7809090909090906E-2</v>
      </c>
      <c r="Q85" s="12">
        <f>AVERAGE(ReturnData!Q85:Q95)</f>
        <v>1.0218181818181821E-2</v>
      </c>
    </row>
    <row r="86" spans="1:17" x14ac:dyDescent="0.25">
      <c r="A86">
        <f>ReturnData!A98</f>
        <v>198201</v>
      </c>
      <c r="B86" s="12">
        <f>AVERAGE(ReturnData!B86:B96)</f>
        <v>1.4663636363636363E-2</v>
      </c>
      <c r="C86" s="12">
        <f>AVERAGE(ReturnData!C86:C96)</f>
        <v>-6.5272727272727253E-3</v>
      </c>
      <c r="D86" s="12">
        <f>AVERAGE(ReturnData!D86:D96)</f>
        <v>-1.1863636363636366E-2</v>
      </c>
      <c r="E86" s="12">
        <f>AVERAGE(ReturnData!E86:E96)</f>
        <v>1.2918181818181822E-2</v>
      </c>
      <c r="F86" s="12">
        <f>AVERAGE(ReturnData!F86:F96)</f>
        <v>1.6000000000000029E-3</v>
      </c>
      <c r="G86" s="12">
        <f>AVERAGE(ReturnData!G86:G96)</f>
        <v>-4.7181818181818184E-3</v>
      </c>
      <c r="H86" s="12">
        <f>AVERAGE(ReturnData!H86:H96)</f>
        <v>7.8909090909090891E-3</v>
      </c>
      <c r="I86" s="12">
        <f>AVERAGE(ReturnData!I86:I96)</f>
        <v>-4.8909090909090925E-3</v>
      </c>
      <c r="J86" s="12">
        <f>AVERAGE(ReturnData!J86:J96)</f>
        <v>3.9090909090909089E-3</v>
      </c>
      <c r="K86" s="12">
        <f>AVERAGE(ReturnData!K86:K96)</f>
        <v>-4.7454545454545466E-3</v>
      </c>
      <c r="L86" s="12">
        <f>AVERAGE(ReturnData!L86:L96)</f>
        <v>-1.2E-2</v>
      </c>
      <c r="M86" s="12">
        <f>AVERAGE(ReturnData!M86:M96)</f>
        <v>-6.0545454545454513E-3</v>
      </c>
      <c r="N86" s="12">
        <f>AVERAGE(ReturnData!N86:N96)</f>
        <v>-6.2818181818181809E-3</v>
      </c>
      <c r="O86" s="12">
        <f>AVERAGE(ReturnData!O86:O96)</f>
        <v>8.1454545454545443E-3</v>
      </c>
      <c r="P86" s="12">
        <f>AVERAGE(ReturnData!P86:P96)</f>
        <v>1.8154545454545448E-2</v>
      </c>
      <c r="Q86" s="12">
        <f>AVERAGE(ReturnData!Q86:Q96)</f>
        <v>1.2536363636363639E-2</v>
      </c>
    </row>
    <row r="87" spans="1:17" x14ac:dyDescent="0.25">
      <c r="A87">
        <f>ReturnData!A99</f>
        <v>198202</v>
      </c>
      <c r="B87" s="12">
        <f>AVERAGE(ReturnData!B87:B97)</f>
        <v>1.2336363636363635E-2</v>
      </c>
      <c r="C87" s="12">
        <f>AVERAGE(ReturnData!C87:C97)</f>
        <v>-4.0999999999999986E-3</v>
      </c>
      <c r="D87" s="12">
        <f>AVERAGE(ReturnData!D87:D97)</f>
        <v>-8.800000000000004E-3</v>
      </c>
      <c r="E87" s="12">
        <f>AVERAGE(ReturnData!E87:E97)</f>
        <v>4.7272727272727275E-3</v>
      </c>
      <c r="F87" s="12">
        <f>AVERAGE(ReturnData!F87:F97)</f>
        <v>2.3727272727272759E-3</v>
      </c>
      <c r="G87" s="12">
        <f>AVERAGE(ReturnData!G87:G97)</f>
        <v>-7.6727272727272746E-3</v>
      </c>
      <c r="H87" s="12">
        <f>AVERAGE(ReturnData!H87:H97)</f>
        <v>7.4272727272727259E-3</v>
      </c>
      <c r="I87" s="12">
        <f>AVERAGE(ReturnData!I87:I97)</f>
        <v>-5.0545454545454539E-3</v>
      </c>
      <c r="J87" s="12">
        <f>AVERAGE(ReturnData!J87:J97)</f>
        <v>8.1818181818181827E-4</v>
      </c>
      <c r="K87" s="12">
        <f>AVERAGE(ReturnData!K87:K97)</f>
        <v>-1.5181818181818176E-3</v>
      </c>
      <c r="L87" s="12">
        <f>AVERAGE(ReturnData!L87:L97)</f>
        <v>-5.7727272727272714E-3</v>
      </c>
      <c r="M87" s="12">
        <f>AVERAGE(ReturnData!M87:M97)</f>
        <v>-1.6272727272727263E-3</v>
      </c>
      <c r="N87" s="12">
        <f>AVERAGE(ReturnData!N87:N97)</f>
        <v>-5.3636363636363647E-3</v>
      </c>
      <c r="O87" s="12">
        <f>AVERAGE(ReturnData!O87:O97)</f>
        <v>8.363636363636363E-3</v>
      </c>
      <c r="P87" s="12">
        <f>AVERAGE(ReturnData!P87:P97)</f>
        <v>1.5000000000000003E-2</v>
      </c>
      <c r="Q87" s="12">
        <f>AVERAGE(ReturnData!Q87:Q97)</f>
        <v>1.1318181818181821E-2</v>
      </c>
    </row>
    <row r="88" spans="1:17" x14ac:dyDescent="0.25">
      <c r="A88">
        <f>ReturnData!A100</f>
        <v>198203</v>
      </c>
      <c r="B88" s="12">
        <f>AVERAGE(ReturnData!B88:B98)</f>
        <v>9.7818181818181815E-3</v>
      </c>
      <c r="C88" s="12">
        <f>AVERAGE(ReturnData!C88:C98)</f>
        <v>-1.1136363636363632E-2</v>
      </c>
      <c r="D88" s="12">
        <f>AVERAGE(ReturnData!D88:D98)</f>
        <v>-1.6281818181818185E-2</v>
      </c>
      <c r="E88" s="12">
        <f>AVERAGE(ReturnData!E88:E98)</f>
        <v>2.6818181818181806E-3</v>
      </c>
      <c r="F88" s="12">
        <f>AVERAGE(ReturnData!F88:F98)</f>
        <v>-1.6818181818181821E-3</v>
      </c>
      <c r="G88" s="12">
        <f>AVERAGE(ReturnData!G88:G98)</f>
        <v>-1.5172727272727275E-2</v>
      </c>
      <c r="H88" s="12">
        <f>AVERAGE(ReturnData!H88:H98)</f>
        <v>6.7363636363636367E-3</v>
      </c>
      <c r="I88" s="12">
        <f>AVERAGE(ReturnData!I88:I98)</f>
        <v>-1.520909090909091E-2</v>
      </c>
      <c r="J88" s="12">
        <f>AVERAGE(ReturnData!J88:J98)</f>
        <v>-9.5727272727272727E-3</v>
      </c>
      <c r="K88" s="12">
        <f>AVERAGE(ReturnData!K88:K98)</f>
        <v>-5.527272727272727E-3</v>
      </c>
      <c r="L88" s="12">
        <f>AVERAGE(ReturnData!L88:L98)</f>
        <v>-5.9818181818181802E-3</v>
      </c>
      <c r="M88" s="12">
        <f>AVERAGE(ReturnData!M88:M98)</f>
        <v>-8.0999999999999978E-3</v>
      </c>
      <c r="N88" s="12">
        <f>AVERAGE(ReturnData!N88:N98)</f>
        <v>-8.1181818181818195E-3</v>
      </c>
      <c r="O88" s="12">
        <f>AVERAGE(ReturnData!O88:O98)</f>
        <v>8.9090909090909099E-3</v>
      </c>
      <c r="P88" s="12">
        <f>AVERAGE(ReturnData!P88:P98)</f>
        <v>1.2345454545454543E-2</v>
      </c>
      <c r="Q88" s="12">
        <f>AVERAGE(ReturnData!Q88:Q98)</f>
        <v>7.5545454545454579E-3</v>
      </c>
    </row>
    <row r="89" spans="1:17" x14ac:dyDescent="0.25">
      <c r="A89">
        <f>ReturnData!A101</f>
        <v>198204</v>
      </c>
      <c r="B89" s="12">
        <f>AVERAGE(ReturnData!B89:B99)</f>
        <v>2.8454545454545451E-3</v>
      </c>
      <c r="C89" s="12">
        <f>AVERAGE(ReturnData!C89:C99)</f>
        <v>-3.3327272727272726E-2</v>
      </c>
      <c r="D89" s="12">
        <f>AVERAGE(ReturnData!D89:D99)</f>
        <v>-2.4818181818181819E-2</v>
      </c>
      <c r="E89" s="12">
        <f>AVERAGE(ReturnData!E89:E99)</f>
        <v>-7.8454545454545461E-3</v>
      </c>
      <c r="F89" s="12">
        <f>AVERAGE(ReturnData!F89:F99)</f>
        <v>-9.1363636363636352E-3</v>
      </c>
      <c r="G89" s="12">
        <f>AVERAGE(ReturnData!G89:G99)</f>
        <v>-2.3081818181818183E-2</v>
      </c>
      <c r="H89" s="12">
        <f>AVERAGE(ReturnData!H89:H99)</f>
        <v>5.3636363636363625E-4</v>
      </c>
      <c r="I89" s="12">
        <f>AVERAGE(ReturnData!I89:I99)</f>
        <v>-2.8745454545454543E-2</v>
      </c>
      <c r="J89" s="12">
        <f>AVERAGE(ReturnData!J89:J99)</f>
        <v>-3.1963636363636368E-2</v>
      </c>
      <c r="K89" s="12">
        <f>AVERAGE(ReturnData!K89:K99)</f>
        <v>-1.6472727272727271E-2</v>
      </c>
      <c r="L89" s="12">
        <f>AVERAGE(ReturnData!L89:L99)</f>
        <v>-1.5363636363636362E-2</v>
      </c>
      <c r="M89" s="12">
        <f>AVERAGE(ReturnData!M89:M99)</f>
        <v>-1.7863636363636359E-2</v>
      </c>
      <c r="N89" s="12">
        <f>AVERAGE(ReturnData!N89:N99)</f>
        <v>-0.02</v>
      </c>
      <c r="O89" s="12">
        <f>AVERAGE(ReturnData!O89:O99)</f>
        <v>5.8727272727272717E-3</v>
      </c>
      <c r="P89" s="12">
        <f>AVERAGE(ReturnData!P89:P99)</f>
        <v>-2.4545454545454491E-4</v>
      </c>
      <c r="Q89" s="12">
        <f>AVERAGE(ReturnData!Q89:Q99)</f>
        <v>-1.3727272727272718E-3</v>
      </c>
    </row>
    <row r="90" spans="1:17" x14ac:dyDescent="0.25">
      <c r="A90">
        <f>ReturnData!A102</f>
        <v>198205</v>
      </c>
      <c r="B90" s="12">
        <f>AVERAGE(ReturnData!B90:B100)</f>
        <v>6.0181818181818166E-3</v>
      </c>
      <c r="C90" s="12">
        <f>AVERAGE(ReturnData!C90:C100)</f>
        <v>-4.0072727272727274E-2</v>
      </c>
      <c r="D90" s="12">
        <f>AVERAGE(ReturnData!D90:D100)</f>
        <v>-2.1000000000000001E-2</v>
      </c>
      <c r="E90" s="12">
        <f>AVERAGE(ReturnData!E90:E100)</f>
        <v>-8.7272727272727276E-3</v>
      </c>
      <c r="F90" s="12">
        <f>AVERAGE(ReturnData!F90:F100)</f>
        <v>-6.2909090909090892E-3</v>
      </c>
      <c r="G90" s="12">
        <f>AVERAGE(ReturnData!G90:G100)</f>
        <v>-2.2054545454545459E-2</v>
      </c>
      <c r="H90" s="12">
        <f>AVERAGE(ReturnData!H90:H100)</f>
        <v>-2.8999999999999998E-3</v>
      </c>
      <c r="I90" s="12">
        <f>AVERAGE(ReturnData!I90:I100)</f>
        <v>-2.9654545454545454E-2</v>
      </c>
      <c r="J90" s="12">
        <f>AVERAGE(ReturnData!J90:J100)</f>
        <v>-3.5200000000000002E-2</v>
      </c>
      <c r="K90" s="12">
        <f>AVERAGE(ReturnData!K90:K100)</f>
        <v>-2.1945454545454546E-2</v>
      </c>
      <c r="L90" s="12">
        <f>AVERAGE(ReturnData!L90:L100)</f>
        <v>-1.8436363636363636E-2</v>
      </c>
      <c r="M90" s="12">
        <f>AVERAGE(ReturnData!M90:M100)</f>
        <v>-1.61E-2</v>
      </c>
      <c r="N90" s="12">
        <f>AVERAGE(ReturnData!N90:N100)</f>
        <v>-2.1372727272727269E-2</v>
      </c>
      <c r="O90" s="12">
        <f>AVERAGE(ReturnData!O90:O100)</f>
        <v>9.8181818181818179E-3</v>
      </c>
      <c r="P90" s="12">
        <f>AVERAGE(ReturnData!P90:P100)</f>
        <v>1.236363636363637E-3</v>
      </c>
      <c r="Q90" s="12">
        <f>AVERAGE(ReturnData!Q90:Q100)</f>
        <v>-2.9181818181818172E-3</v>
      </c>
    </row>
    <row r="91" spans="1:17" x14ac:dyDescent="0.25">
      <c r="A91">
        <f>ReturnData!A103</f>
        <v>198206</v>
      </c>
      <c r="B91" s="12">
        <f>AVERAGE(ReturnData!B91:B101)</f>
        <v>9.9545454545454538E-3</v>
      </c>
      <c r="C91" s="12">
        <f>AVERAGE(ReturnData!C91:C101)</f>
        <v>-3.9727272727272729E-2</v>
      </c>
      <c r="D91" s="12">
        <f>AVERAGE(ReturnData!D91:D101)</f>
        <v>-1.3300000000000005E-2</v>
      </c>
      <c r="E91" s="12">
        <f>AVERAGE(ReturnData!E91:E101)</f>
        <v>-2.7727272727272726E-3</v>
      </c>
      <c r="F91" s="12">
        <f>AVERAGE(ReturnData!F91:F101)</f>
        <v>-5.6636363636363611E-3</v>
      </c>
      <c r="G91" s="12">
        <f>AVERAGE(ReturnData!G91:G101)</f>
        <v>-1.5672727272727272E-2</v>
      </c>
      <c r="H91" s="12">
        <f>AVERAGE(ReturnData!H91:H101)</f>
        <v>1.6272727272727285E-3</v>
      </c>
      <c r="I91" s="12">
        <f>AVERAGE(ReturnData!I91:I101)</f>
        <v>-2.7900000000000001E-2</v>
      </c>
      <c r="J91" s="12">
        <f>AVERAGE(ReturnData!J91:J101)</f>
        <v>-3.3663636363636361E-2</v>
      </c>
      <c r="K91" s="12">
        <f>AVERAGE(ReturnData!K91:K101)</f>
        <v>-1.999090909090909E-2</v>
      </c>
      <c r="L91" s="12">
        <f>AVERAGE(ReturnData!L91:L101)</f>
        <v>-1.5581818181818179E-2</v>
      </c>
      <c r="M91" s="12">
        <f>AVERAGE(ReturnData!M91:M101)</f>
        <v>-1.4627272727272728E-2</v>
      </c>
      <c r="N91" s="12">
        <f>AVERAGE(ReturnData!N91:N101)</f>
        <v>-1.9272727272727271E-2</v>
      </c>
      <c r="O91" s="12">
        <f>AVERAGE(ReturnData!O91:O101)</f>
        <v>1.1654545454545452E-2</v>
      </c>
      <c r="P91" s="12">
        <f>AVERAGE(ReturnData!P91:P101)</f>
        <v>3.7000000000000015E-3</v>
      </c>
      <c r="Q91" s="12">
        <f>AVERAGE(ReturnData!Q91:Q101)</f>
        <v>-2.4545454545454536E-3</v>
      </c>
    </row>
    <row r="92" spans="1:17" x14ac:dyDescent="0.25">
      <c r="A92">
        <f>ReturnData!A104</f>
        <v>198207</v>
      </c>
      <c r="B92" s="12">
        <f>AVERAGE(ReturnData!B92:B102)</f>
        <v>8.3000000000000001E-3</v>
      </c>
      <c r="C92" s="12">
        <f>AVERAGE(ReturnData!C92:C102)</f>
        <v>-4.2290909090909094E-2</v>
      </c>
      <c r="D92" s="12">
        <f>AVERAGE(ReturnData!D92:D102)</f>
        <v>-1.5518181818181822E-2</v>
      </c>
      <c r="E92" s="12">
        <f>AVERAGE(ReturnData!E92:E102)</f>
        <v>-4.6363636363636364E-3</v>
      </c>
      <c r="F92" s="12">
        <f>AVERAGE(ReturnData!F92:F102)</f>
        <v>-4.9818181818181819E-3</v>
      </c>
      <c r="G92" s="12">
        <f>AVERAGE(ReturnData!G92:G102)</f>
        <v>-2.2054545454545459E-2</v>
      </c>
      <c r="H92" s="12">
        <f>AVERAGE(ReturnData!H92:H102)</f>
        <v>1.0000000000000002E-3</v>
      </c>
      <c r="I92" s="12">
        <f>AVERAGE(ReturnData!I92:I102)</f>
        <v>-3.1245454545454545E-2</v>
      </c>
      <c r="J92" s="12">
        <f>AVERAGE(ReturnData!J92:J102)</f>
        <v>-3.4190909090909091E-2</v>
      </c>
      <c r="K92" s="12">
        <f>AVERAGE(ReturnData!K92:K102)</f>
        <v>-1.8781818181818184E-2</v>
      </c>
      <c r="L92" s="12">
        <f>AVERAGE(ReturnData!L92:L102)</f>
        <v>-1.5609090909090906E-2</v>
      </c>
      <c r="M92" s="12">
        <f>AVERAGE(ReturnData!M92:M102)</f>
        <v>-1.2036363636363635E-2</v>
      </c>
      <c r="N92" s="12">
        <f>AVERAGE(ReturnData!N92:N102)</f>
        <v>-1.9818181818181822E-2</v>
      </c>
      <c r="O92" s="12">
        <f>AVERAGE(ReturnData!O92:O102)</f>
        <v>8.0545454545454549E-3</v>
      </c>
      <c r="P92" s="12">
        <f>AVERAGE(ReturnData!P92:P102)</f>
        <v>2.2636363636363648E-3</v>
      </c>
      <c r="Q92" s="12">
        <f>AVERAGE(ReturnData!Q92:Q102)</f>
        <v>-9.0272727272727275E-3</v>
      </c>
    </row>
    <row r="93" spans="1:17" x14ac:dyDescent="0.25">
      <c r="A93">
        <f>ReturnData!A105</f>
        <v>198208</v>
      </c>
      <c r="B93" s="12">
        <f>AVERAGE(ReturnData!B93:B103)</f>
        <v>1.1327272727272727E-2</v>
      </c>
      <c r="C93" s="12">
        <f>AVERAGE(ReturnData!C93:C103)</f>
        <v>-5.170909090909092E-2</v>
      </c>
      <c r="D93" s="12">
        <f>AVERAGE(ReturnData!D93:D103)</f>
        <v>-2.8736363636363636E-2</v>
      </c>
      <c r="E93" s="12">
        <f>AVERAGE(ReturnData!E93:E103)</f>
        <v>-3.1363636363636359E-3</v>
      </c>
      <c r="F93" s="12">
        <f>AVERAGE(ReturnData!F93:F103)</f>
        <v>-1.3636363636363553E-4</v>
      </c>
      <c r="G93" s="12">
        <f>AVERAGE(ReturnData!G93:G103)</f>
        <v>-2.1745454545454547E-2</v>
      </c>
      <c r="H93" s="12">
        <f>AVERAGE(ReturnData!H93:H103)</f>
        <v>3.027272727272727E-3</v>
      </c>
      <c r="I93" s="12">
        <f>AVERAGE(ReturnData!I93:I103)</f>
        <v>-2.9936363636363639E-2</v>
      </c>
      <c r="J93" s="12">
        <f>AVERAGE(ReturnData!J93:J103)</f>
        <v>-4.0554545454545447E-2</v>
      </c>
      <c r="K93" s="12">
        <f>AVERAGE(ReturnData!K93:K103)</f>
        <v>-2.4136363636363636E-2</v>
      </c>
      <c r="L93" s="12">
        <f>AVERAGE(ReturnData!L93:L103)</f>
        <v>-1.5390909090909089E-2</v>
      </c>
      <c r="M93" s="12">
        <f>AVERAGE(ReturnData!M93:M103)</f>
        <v>-6.9363636363636355E-3</v>
      </c>
      <c r="N93" s="12">
        <f>AVERAGE(ReturnData!N93:N103)</f>
        <v>-1.4827272727272729E-2</v>
      </c>
      <c r="O93" s="12">
        <f>AVERAGE(ReturnData!O93:O103)</f>
        <v>3.5000000000000005E-3</v>
      </c>
      <c r="P93" s="12">
        <f>AVERAGE(ReturnData!P93:P103)</f>
        <v>8.5363636363636353E-3</v>
      </c>
      <c r="Q93" s="12">
        <f>AVERAGE(ReturnData!Q93:Q103)</f>
        <v>-8.4636363636363642E-3</v>
      </c>
    </row>
    <row r="94" spans="1:17" x14ac:dyDescent="0.25">
      <c r="A94">
        <f>ReturnData!A106</f>
        <v>198209</v>
      </c>
      <c r="B94" s="12">
        <f>AVERAGE(ReturnData!B94:B104)</f>
        <v>1.7563636363636361E-2</v>
      </c>
      <c r="C94" s="12">
        <f>AVERAGE(ReturnData!C94:C104)</f>
        <v>-5.681818181818183E-2</v>
      </c>
      <c r="D94" s="12">
        <f>AVERAGE(ReturnData!D94:D104)</f>
        <v>-3.0118181818181822E-2</v>
      </c>
      <c r="E94" s="12">
        <f>AVERAGE(ReturnData!E94:E104)</f>
        <v>1.7181818181818186E-3</v>
      </c>
      <c r="F94" s="12">
        <f>AVERAGE(ReturnData!F94:F104)</f>
        <v>8.0363636363636384E-3</v>
      </c>
      <c r="G94" s="12">
        <f>AVERAGE(ReturnData!G94:G104)</f>
        <v>-1.8890909090909094E-2</v>
      </c>
      <c r="H94" s="12">
        <f>AVERAGE(ReturnData!H94:H104)</f>
        <v>7.1272727272727269E-3</v>
      </c>
      <c r="I94" s="12">
        <f>AVERAGE(ReturnData!I94:I104)</f>
        <v>-2.8036363636363641E-2</v>
      </c>
      <c r="J94" s="12">
        <f>AVERAGE(ReturnData!J94:J104)</f>
        <v>-3.8009090909090909E-2</v>
      </c>
      <c r="K94" s="12">
        <f>AVERAGE(ReturnData!K94:K104)</f>
        <v>-2.122727272727273E-2</v>
      </c>
      <c r="L94" s="12">
        <f>AVERAGE(ReturnData!L94:L104)</f>
        <v>-9.072727272727274E-3</v>
      </c>
      <c r="M94" s="12">
        <f>AVERAGE(ReturnData!M94:M104)</f>
        <v>-2.1727272727272737E-3</v>
      </c>
      <c r="N94" s="12">
        <f>AVERAGE(ReturnData!N94:N104)</f>
        <v>-7.8090909090909105E-3</v>
      </c>
      <c r="O94" s="12">
        <f>AVERAGE(ReturnData!O94:O104)</f>
        <v>1.9181818181818191E-3</v>
      </c>
      <c r="P94" s="12">
        <f>AVERAGE(ReturnData!P94:P104)</f>
        <v>1.487272727272727E-2</v>
      </c>
      <c r="Q94" s="12">
        <f>AVERAGE(ReturnData!Q94:Q104)</f>
        <v>-6.4818181818181806E-3</v>
      </c>
    </row>
    <row r="95" spans="1:17" x14ac:dyDescent="0.25">
      <c r="A95">
        <f>ReturnData!A107</f>
        <v>198210</v>
      </c>
      <c r="B95" s="12">
        <f>AVERAGE(ReturnData!B95:B105)</f>
        <v>2.5609090909090904E-2</v>
      </c>
      <c r="C95" s="12">
        <f>AVERAGE(ReturnData!C95:C105)</f>
        <v>-2.4299999999999999E-2</v>
      </c>
      <c r="D95" s="12">
        <f>AVERAGE(ReturnData!D95:D105)</f>
        <v>-9.8181818181818214E-3</v>
      </c>
      <c r="E95" s="12">
        <f>AVERAGE(ReturnData!E95:E105)</f>
        <v>1.4081818181818183E-2</v>
      </c>
      <c r="F95" s="12">
        <f>AVERAGE(ReturnData!F95:F105)</f>
        <v>2.1581818181818181E-2</v>
      </c>
      <c r="G95" s="12">
        <f>AVERAGE(ReturnData!G95:G105)</f>
        <v>2.7090909090909084E-3</v>
      </c>
      <c r="H95" s="12">
        <f>AVERAGE(ReturnData!H95:H105)</f>
        <v>1.9036363636363639E-2</v>
      </c>
      <c r="I95" s="12">
        <f>AVERAGE(ReturnData!I95:I105)</f>
        <v>-2.7636363636363644E-3</v>
      </c>
      <c r="J95" s="12">
        <f>AVERAGE(ReturnData!J95:J105)</f>
        <v>-1.7318181818181816E-2</v>
      </c>
      <c r="K95" s="12">
        <f>AVERAGE(ReturnData!K95:K105)</f>
        <v>-5.5000000000000023E-3</v>
      </c>
      <c r="L95" s="12">
        <f>AVERAGE(ReturnData!L95:L105)</f>
        <v>8.0909090909090913E-3</v>
      </c>
      <c r="M95" s="12">
        <f>AVERAGE(ReturnData!M95:M105)</f>
        <v>1.5763636363636365E-2</v>
      </c>
      <c r="N95" s="12">
        <f>AVERAGE(ReturnData!N95:N105)</f>
        <v>1.2554545454545452E-2</v>
      </c>
      <c r="O95" s="12">
        <f>AVERAGE(ReturnData!O95:O105)</f>
        <v>1.7854545454545453E-2</v>
      </c>
      <c r="P95" s="12">
        <f>AVERAGE(ReturnData!P95:P105)</f>
        <v>2.7436363636363637E-2</v>
      </c>
      <c r="Q95" s="12">
        <f>AVERAGE(ReturnData!Q95:Q105)</f>
        <v>6.2181818181818197E-3</v>
      </c>
    </row>
    <row r="96" spans="1:17" x14ac:dyDescent="0.25">
      <c r="A96">
        <f>ReturnData!A108</f>
        <v>198211</v>
      </c>
      <c r="B96" s="12">
        <f>AVERAGE(ReturnData!B96:B106)</f>
        <v>2.1445454545454542E-2</v>
      </c>
      <c r="C96" s="12">
        <f>AVERAGE(ReturnData!C96:C106)</f>
        <v>-2.7309090909090904E-2</v>
      </c>
      <c r="D96" s="12">
        <f>AVERAGE(ReturnData!D96:D106)</f>
        <v>-1.7572727272727282E-2</v>
      </c>
      <c r="E96" s="12">
        <f>AVERAGE(ReturnData!E96:E106)</f>
        <v>1.9027272727272726E-2</v>
      </c>
      <c r="F96" s="12">
        <f>AVERAGE(ReturnData!F96:F106)</f>
        <v>2.0645454545454547E-2</v>
      </c>
      <c r="G96" s="12">
        <f>AVERAGE(ReturnData!G96:G106)</f>
        <v>-2.4727272727272731E-3</v>
      </c>
      <c r="H96" s="12">
        <f>AVERAGE(ReturnData!H96:H106)</f>
        <v>1.5527272727272725E-2</v>
      </c>
      <c r="I96" s="12">
        <f>AVERAGE(ReturnData!I96:I106)</f>
        <v>-4.6090909090909099E-3</v>
      </c>
      <c r="J96" s="12">
        <f>AVERAGE(ReturnData!J96:J106)</f>
        <v>-2.3272727272727268E-2</v>
      </c>
      <c r="K96" s="12">
        <f>AVERAGE(ReturnData!K96:K106)</f>
        <v>-1.3009090909090915E-2</v>
      </c>
      <c r="L96" s="12">
        <f>AVERAGE(ReturnData!L96:L106)</f>
        <v>4.2909090909090918E-3</v>
      </c>
      <c r="M96" s="12">
        <f>AVERAGE(ReturnData!M96:M106)</f>
        <v>2.2772727272727274E-2</v>
      </c>
      <c r="N96" s="12">
        <f>AVERAGE(ReturnData!N96:N106)</f>
        <v>3.2727272727272692E-3</v>
      </c>
      <c r="O96" s="12">
        <f>AVERAGE(ReturnData!O96:O106)</f>
        <v>1.4381818181818183E-2</v>
      </c>
      <c r="P96" s="12">
        <f>AVERAGE(ReturnData!P96:P106)</f>
        <v>2.6218181818181818E-2</v>
      </c>
      <c r="Q96" s="12">
        <f>AVERAGE(ReturnData!Q96:Q106)</f>
        <v>4.8909090909090925E-3</v>
      </c>
    </row>
    <row r="97" spans="1:17" x14ac:dyDescent="0.25">
      <c r="A97">
        <f>ReturnData!A109</f>
        <v>198212</v>
      </c>
      <c r="B97" s="12">
        <f>AVERAGE(ReturnData!B97:B107)</f>
        <v>2.6309090909090907E-2</v>
      </c>
      <c r="C97" s="12">
        <f>AVERAGE(ReturnData!C97:C107)</f>
        <v>-1.3327272727272731E-2</v>
      </c>
      <c r="D97" s="12">
        <f>AVERAGE(ReturnData!D97:D107)</f>
        <v>-1.8836363636363637E-2</v>
      </c>
      <c r="E97" s="12">
        <f>AVERAGE(ReturnData!E97:E107)</f>
        <v>3.1618181818181816E-2</v>
      </c>
      <c r="F97" s="12">
        <f>AVERAGE(ReturnData!F97:F107)</f>
        <v>2.6745454545454548E-2</v>
      </c>
      <c r="G97" s="12">
        <f>AVERAGE(ReturnData!G97:G107)</f>
        <v>5.7272727272727249E-3</v>
      </c>
      <c r="H97" s="12">
        <f>AVERAGE(ReturnData!H97:H107)</f>
        <v>2.0372727272727268E-2</v>
      </c>
      <c r="I97" s="12">
        <f>AVERAGE(ReturnData!I97:I107)</f>
        <v>6.3909090909090869E-3</v>
      </c>
      <c r="J97" s="12">
        <f>AVERAGE(ReturnData!J97:J107)</f>
        <v>-1.8863636363636364E-2</v>
      </c>
      <c r="K97" s="12">
        <f>AVERAGE(ReturnData!K97:K107)</f>
        <v>9.7272727272727159E-4</v>
      </c>
      <c r="L97" s="12">
        <f>AVERAGE(ReturnData!L97:L107)</f>
        <v>1.4727272727272728E-2</v>
      </c>
      <c r="M97" s="12">
        <f>AVERAGE(ReturnData!M97:M107)</f>
        <v>3.5436363636363641E-2</v>
      </c>
      <c r="N97" s="12">
        <f>AVERAGE(ReturnData!N97:N107)</f>
        <v>1.6263636363636362E-2</v>
      </c>
      <c r="O97" s="12">
        <f>AVERAGE(ReturnData!O97:O107)</f>
        <v>1.3299999999999999E-2</v>
      </c>
      <c r="P97" s="12">
        <f>AVERAGE(ReturnData!P97:P107)</f>
        <v>4.0472727272727271E-2</v>
      </c>
      <c r="Q97" s="12">
        <f>AVERAGE(ReturnData!Q97:Q107)</f>
        <v>1.3563636363636366E-2</v>
      </c>
    </row>
    <row r="98" spans="1:17" x14ac:dyDescent="0.25">
      <c r="A98">
        <f>ReturnData!A110</f>
        <v>198301</v>
      </c>
      <c r="B98" s="12">
        <f>AVERAGE(ReturnData!B98:B108)</f>
        <v>3.101818181818182E-2</v>
      </c>
      <c r="C98" s="12">
        <f>AVERAGE(ReturnData!C98:C108)</f>
        <v>-2.1363636363636359E-3</v>
      </c>
      <c r="D98" s="12">
        <f>AVERAGE(ReturnData!D98:D108)</f>
        <v>-1.7145454545454551E-2</v>
      </c>
      <c r="E98" s="12">
        <f>AVERAGE(ReturnData!E98:E108)</f>
        <v>4.0472727272727271E-2</v>
      </c>
      <c r="F98" s="12">
        <f>AVERAGE(ReturnData!F98:F108)</f>
        <v>3.5827272727272721E-2</v>
      </c>
      <c r="G98" s="12">
        <f>AVERAGE(ReturnData!G98:G108)</f>
        <v>1.0000000000000002E-2</v>
      </c>
      <c r="H98" s="12">
        <f>AVERAGE(ReturnData!H98:H108)</f>
        <v>2.4936363636363635E-2</v>
      </c>
      <c r="I98" s="12">
        <f>AVERAGE(ReturnData!I98:I108)</f>
        <v>1.9399999999999997E-2</v>
      </c>
      <c r="J98" s="12">
        <f>AVERAGE(ReturnData!J98:J108)</f>
        <v>-1.3099999999999995E-2</v>
      </c>
      <c r="K98" s="12">
        <f>AVERAGE(ReturnData!K98:K108)</f>
        <v>6.6818181818181785E-3</v>
      </c>
      <c r="L98" s="12">
        <f>AVERAGE(ReturnData!L98:L108)</f>
        <v>2.3981818181818181E-2</v>
      </c>
      <c r="M98" s="12">
        <f>AVERAGE(ReturnData!M98:M108)</f>
        <v>3.9827272727272732E-2</v>
      </c>
      <c r="N98" s="12">
        <f>AVERAGE(ReturnData!N98:N108)</f>
        <v>2.467272727272727E-2</v>
      </c>
      <c r="O98" s="12">
        <f>AVERAGE(ReturnData!O98:O108)</f>
        <v>1.5563636363636363E-2</v>
      </c>
      <c r="P98" s="12">
        <f>AVERAGE(ReturnData!P98:P108)</f>
        <v>5.2309090909090909E-2</v>
      </c>
      <c r="Q98" s="12">
        <f>AVERAGE(ReturnData!Q98:Q108)</f>
        <v>2.3027272727272726E-2</v>
      </c>
    </row>
    <row r="99" spans="1:17" x14ac:dyDescent="0.25">
      <c r="A99">
        <f>ReturnData!A111</f>
        <v>198302</v>
      </c>
      <c r="B99" s="12">
        <f>AVERAGE(ReturnData!B99:B109)</f>
        <v>3.2109090909090907E-2</v>
      </c>
      <c r="C99" s="12">
        <f>AVERAGE(ReturnData!C99:C109)</f>
        <v>1.3572727272727271E-2</v>
      </c>
      <c r="D99" s="12">
        <f>AVERAGE(ReturnData!D99:D109)</f>
        <v>-4.0727272727272765E-3</v>
      </c>
      <c r="E99" s="12">
        <f>AVERAGE(ReturnData!E99:E109)</f>
        <v>4.2309090909090907E-2</v>
      </c>
      <c r="F99" s="12">
        <f>AVERAGE(ReturnData!F99:F109)</f>
        <v>3.0399999999999996E-2</v>
      </c>
      <c r="G99" s="12">
        <f>AVERAGE(ReturnData!G99:G109)</f>
        <v>1.1772727272727273E-2</v>
      </c>
      <c r="H99" s="12">
        <f>AVERAGE(ReturnData!H99:H109)</f>
        <v>2.2063636363636358E-2</v>
      </c>
      <c r="I99" s="12">
        <f>AVERAGE(ReturnData!I99:I109)</f>
        <v>2.869090909090909E-2</v>
      </c>
      <c r="J99" s="12">
        <f>AVERAGE(ReturnData!J99:J109)</f>
        <v>1.5454545454545454E-4</v>
      </c>
      <c r="K99" s="12">
        <f>AVERAGE(ReturnData!K99:K109)</f>
        <v>6.8727272727272717E-3</v>
      </c>
      <c r="L99" s="12">
        <f>AVERAGE(ReturnData!L99:L109)</f>
        <v>2.639090909090909E-2</v>
      </c>
      <c r="M99" s="12">
        <f>AVERAGE(ReturnData!M99:M109)</f>
        <v>4.5200000000000004E-2</v>
      </c>
      <c r="N99" s="12">
        <f>AVERAGE(ReturnData!N99:N109)</f>
        <v>2.9081818181818184E-2</v>
      </c>
      <c r="O99" s="12">
        <f>AVERAGE(ReturnData!O99:O109)</f>
        <v>2.0100000000000003E-2</v>
      </c>
      <c r="P99" s="12">
        <f>AVERAGE(ReturnData!P99:P109)</f>
        <v>4.8809090909090913E-2</v>
      </c>
      <c r="Q99" s="12">
        <f>AVERAGE(ReturnData!Q99:Q109)</f>
        <v>2.2881818181818184E-2</v>
      </c>
    </row>
    <row r="100" spans="1:17" x14ac:dyDescent="0.25">
      <c r="A100">
        <f>ReturnData!A112</f>
        <v>198303</v>
      </c>
      <c r="B100" s="12">
        <f>AVERAGE(ReturnData!B100:B110)</f>
        <v>3.2663636363636367E-2</v>
      </c>
      <c r="C100" s="12">
        <f>AVERAGE(ReturnData!C100:C110)</f>
        <v>3.4154545454545451E-2</v>
      </c>
      <c r="D100" s="12">
        <f>AVERAGE(ReturnData!D100:D110)</f>
        <v>9.6909090909090903E-3</v>
      </c>
      <c r="E100" s="12">
        <f>AVERAGE(ReturnData!E100:E110)</f>
        <v>4.6254545454545458E-2</v>
      </c>
      <c r="F100" s="12">
        <f>AVERAGE(ReturnData!F100:F110)</f>
        <v>3.8590909090909092E-2</v>
      </c>
      <c r="G100" s="12">
        <f>AVERAGE(ReturnData!G100:G110)</f>
        <v>2.6627272727272725E-2</v>
      </c>
      <c r="H100" s="12">
        <f>AVERAGE(ReturnData!H100:H110)</f>
        <v>2.5718181818181817E-2</v>
      </c>
      <c r="I100" s="12">
        <f>AVERAGE(ReturnData!I100:I110)</f>
        <v>3.7118181818181814E-2</v>
      </c>
      <c r="J100" s="12">
        <f>AVERAGE(ReturnData!J100:J110)</f>
        <v>1.1799999999999998E-2</v>
      </c>
      <c r="K100" s="12">
        <f>AVERAGE(ReturnData!K100:K110)</f>
        <v>1.7718181818181817E-2</v>
      </c>
      <c r="L100" s="12">
        <f>AVERAGE(ReturnData!L100:L110)</f>
        <v>3.8863636363636371E-2</v>
      </c>
      <c r="M100" s="12">
        <f>AVERAGE(ReturnData!M100:M110)</f>
        <v>4.9718181818181821E-2</v>
      </c>
      <c r="N100" s="12">
        <f>AVERAGE(ReturnData!N100:N110)</f>
        <v>4.018181818181818E-2</v>
      </c>
      <c r="O100" s="12">
        <f>AVERAGE(ReturnData!O100:O110)</f>
        <v>2.3763636363636365E-2</v>
      </c>
      <c r="P100" s="12">
        <f>AVERAGE(ReturnData!P100:P110)</f>
        <v>4.992727272727273E-2</v>
      </c>
      <c r="Q100" s="12">
        <f>AVERAGE(ReturnData!Q100:Q110)</f>
        <v>2.5972727272727279E-2</v>
      </c>
    </row>
    <row r="101" spans="1:17" x14ac:dyDescent="0.25">
      <c r="A101">
        <f>ReturnData!A113</f>
        <v>198304</v>
      </c>
      <c r="B101" s="12">
        <f>AVERAGE(ReturnData!B101:B111)</f>
        <v>3.1090909090909089E-2</v>
      </c>
      <c r="C101" s="12">
        <f>AVERAGE(ReturnData!C101:C111)</f>
        <v>3.6845454545454542E-2</v>
      </c>
      <c r="D101" s="12">
        <f>AVERAGE(ReturnData!D101:D111)</f>
        <v>1.2490909090909091E-2</v>
      </c>
      <c r="E101" s="12">
        <f>AVERAGE(ReturnData!E101:E111)</f>
        <v>5.3536363636363632E-2</v>
      </c>
      <c r="F101" s="12">
        <f>AVERAGE(ReturnData!F101:F111)</f>
        <v>4.2636363636363632E-2</v>
      </c>
      <c r="G101" s="12">
        <f>AVERAGE(ReturnData!G101:G111)</f>
        <v>3.1790909090909092E-2</v>
      </c>
      <c r="H101" s="12">
        <f>AVERAGE(ReturnData!H101:H111)</f>
        <v>2.8536363636363634E-2</v>
      </c>
      <c r="I101" s="12">
        <f>AVERAGE(ReturnData!I101:I111)</f>
        <v>4.35090909090909E-2</v>
      </c>
      <c r="J101" s="12">
        <f>AVERAGE(ReturnData!J101:J111)</f>
        <v>2.001818181818182E-2</v>
      </c>
      <c r="K101" s="12">
        <f>AVERAGE(ReturnData!K101:K111)</f>
        <v>2.7790909090909088E-2</v>
      </c>
      <c r="L101" s="12">
        <f>AVERAGE(ReturnData!L101:L111)</f>
        <v>4.4790909090909097E-2</v>
      </c>
      <c r="M101" s="12">
        <f>AVERAGE(ReturnData!M101:M111)</f>
        <v>4.7518181818181821E-2</v>
      </c>
      <c r="N101" s="12">
        <f>AVERAGE(ReturnData!N101:N111)</f>
        <v>4.5054545454545451E-2</v>
      </c>
      <c r="O101" s="12">
        <f>AVERAGE(ReturnData!O101:O111)</f>
        <v>2.3700000000000002E-2</v>
      </c>
      <c r="P101" s="12">
        <f>AVERAGE(ReturnData!P101:P111)</f>
        <v>5.1881818181818182E-2</v>
      </c>
      <c r="Q101" s="12">
        <f>AVERAGE(ReturnData!Q101:Q111)</f>
        <v>3.1872727272727282E-2</v>
      </c>
    </row>
    <row r="102" spans="1:17" x14ac:dyDescent="0.25">
      <c r="A102">
        <f>ReturnData!A114</f>
        <v>198305</v>
      </c>
      <c r="B102" s="12">
        <f>AVERAGE(ReturnData!B102:B112)</f>
        <v>3.0363636363636357E-2</v>
      </c>
      <c r="C102" s="12">
        <f>AVERAGE(ReturnData!C102:C112)</f>
        <v>3.9909090909090908E-2</v>
      </c>
      <c r="D102" s="12">
        <f>AVERAGE(ReturnData!D102:D112)</f>
        <v>1.3863636363636363E-2</v>
      </c>
      <c r="E102" s="12">
        <f>AVERAGE(ReturnData!E102:E112)</f>
        <v>5.676363636363637E-2</v>
      </c>
      <c r="F102" s="12">
        <f>AVERAGE(ReturnData!F102:F112)</f>
        <v>3.9345454545454545E-2</v>
      </c>
      <c r="G102" s="12">
        <f>AVERAGE(ReturnData!G102:G112)</f>
        <v>2.7681818181818182E-2</v>
      </c>
      <c r="H102" s="12">
        <f>AVERAGE(ReturnData!H102:H112)</f>
        <v>2.6572727272727269E-2</v>
      </c>
      <c r="I102" s="12">
        <f>AVERAGE(ReturnData!I102:I112)</f>
        <v>4.6599999999999996E-2</v>
      </c>
      <c r="J102" s="12">
        <f>AVERAGE(ReturnData!J102:J112)</f>
        <v>2.1236363636363637E-2</v>
      </c>
      <c r="K102" s="12">
        <f>AVERAGE(ReturnData!K102:K112)</f>
        <v>2.6936363636363633E-2</v>
      </c>
      <c r="L102" s="12">
        <f>AVERAGE(ReturnData!L102:L112)</f>
        <v>3.9936363636363645E-2</v>
      </c>
      <c r="M102" s="12">
        <f>AVERAGE(ReturnData!M102:M112)</f>
        <v>4.245454545454546E-2</v>
      </c>
      <c r="N102" s="12">
        <f>AVERAGE(ReturnData!N102:N112)</f>
        <v>4.4227272727272733E-2</v>
      </c>
      <c r="O102" s="12">
        <f>AVERAGE(ReturnData!O102:O112)</f>
        <v>2.0454545454545458E-2</v>
      </c>
      <c r="P102" s="12">
        <f>AVERAGE(ReturnData!P102:P112)</f>
        <v>5.5572727272727267E-2</v>
      </c>
      <c r="Q102" s="12">
        <f>AVERAGE(ReturnData!Q102:Q112)</f>
        <v>3.5100000000000013E-2</v>
      </c>
    </row>
    <row r="103" spans="1:17" x14ac:dyDescent="0.25">
      <c r="A103">
        <f>ReturnData!A115</f>
        <v>198306</v>
      </c>
      <c r="B103" s="12">
        <f>AVERAGE(ReturnData!B103:B113)</f>
        <v>3.7109090909090897E-2</v>
      </c>
      <c r="C103" s="12">
        <f>AVERAGE(ReturnData!C103:C113)</f>
        <v>5.3645454545454545E-2</v>
      </c>
      <c r="D103" s="12">
        <f>AVERAGE(ReturnData!D103:D113)</f>
        <v>2.0245454545454546E-2</v>
      </c>
      <c r="E103" s="12">
        <f>AVERAGE(ReturnData!E103:E113)</f>
        <v>6.541818181818182E-2</v>
      </c>
      <c r="F103" s="12">
        <f>AVERAGE(ReturnData!F103:F113)</f>
        <v>4.6881818181818177E-2</v>
      </c>
      <c r="G103" s="12">
        <f>AVERAGE(ReturnData!G103:G113)</f>
        <v>3.9709090909090909E-2</v>
      </c>
      <c r="H103" s="12">
        <f>AVERAGE(ReturnData!H103:H113)</f>
        <v>3.4172727272727271E-2</v>
      </c>
      <c r="I103" s="12">
        <f>AVERAGE(ReturnData!I103:I113)</f>
        <v>5.6609090909090901E-2</v>
      </c>
      <c r="J103" s="12">
        <f>AVERAGE(ReturnData!J103:J113)</f>
        <v>3.03090909090909E-2</v>
      </c>
      <c r="K103" s="12">
        <f>AVERAGE(ReturnData!K103:K113)</f>
        <v>3.3454545454545452E-2</v>
      </c>
      <c r="L103" s="12">
        <f>AVERAGE(ReturnData!L103:L113)</f>
        <v>5.1409090909090918E-2</v>
      </c>
      <c r="M103" s="12">
        <f>AVERAGE(ReturnData!M103:M113)</f>
        <v>5.6809090909090913E-2</v>
      </c>
      <c r="N103" s="12">
        <f>AVERAGE(ReturnData!N103:N113)</f>
        <v>5.4090909090909085E-2</v>
      </c>
      <c r="O103" s="12">
        <f>AVERAGE(ReturnData!O103:O113)</f>
        <v>2.5254545454545453E-2</v>
      </c>
      <c r="P103" s="12">
        <f>AVERAGE(ReturnData!P103:P113)</f>
        <v>6.6418181818181821E-2</v>
      </c>
      <c r="Q103" s="12">
        <f>AVERAGE(ReturnData!Q103:Q113)</f>
        <v>4.8418181818181825E-2</v>
      </c>
    </row>
    <row r="104" spans="1:17" x14ac:dyDescent="0.25">
      <c r="A104">
        <f>ReturnData!A116</f>
        <v>198307</v>
      </c>
      <c r="B104" s="12">
        <f>AVERAGE(ReturnData!B104:B114)</f>
        <v>3.4463636363636356E-2</v>
      </c>
      <c r="C104" s="12">
        <f>AVERAGE(ReturnData!C104:C114)</f>
        <v>6.5236363636363634E-2</v>
      </c>
      <c r="D104" s="12">
        <f>AVERAGE(ReturnData!D104:D114)</f>
        <v>2.75E-2</v>
      </c>
      <c r="E104" s="12">
        <f>AVERAGE(ReturnData!E104:E114)</f>
        <v>6.547272727272728E-2</v>
      </c>
      <c r="F104" s="12">
        <f>AVERAGE(ReturnData!F104:F114)</f>
        <v>4.063636363636363E-2</v>
      </c>
      <c r="G104" s="12">
        <f>AVERAGE(ReturnData!G104:G114)</f>
        <v>4.8063636363636371E-2</v>
      </c>
      <c r="H104" s="12">
        <f>AVERAGE(ReturnData!H104:H114)</f>
        <v>3.1009090909090906E-2</v>
      </c>
      <c r="I104" s="12">
        <f>AVERAGE(ReturnData!I104:I114)</f>
        <v>6.1654545454545448E-2</v>
      </c>
      <c r="J104" s="12">
        <f>AVERAGE(ReturnData!J104:J114)</f>
        <v>4.523636363636363E-2</v>
      </c>
      <c r="K104" s="12">
        <f>AVERAGE(ReturnData!K104:K114)</f>
        <v>4.3263636363636358E-2</v>
      </c>
      <c r="L104" s="12">
        <f>AVERAGE(ReturnData!L104:L114)</f>
        <v>5.6490909090909085E-2</v>
      </c>
      <c r="M104" s="12">
        <f>AVERAGE(ReturnData!M104:M114)</f>
        <v>5.2727272727272734E-2</v>
      </c>
      <c r="N104" s="12">
        <f>AVERAGE(ReturnData!N104:N114)</f>
        <v>5.7209090909090897E-2</v>
      </c>
      <c r="O104" s="12">
        <f>AVERAGE(ReturnData!O104:O114)</f>
        <v>2.9627272727272728E-2</v>
      </c>
      <c r="P104" s="12">
        <f>AVERAGE(ReturnData!P104:P114)</f>
        <v>6.3145454545454546E-2</v>
      </c>
      <c r="Q104" s="12">
        <f>AVERAGE(ReturnData!Q104:Q114)</f>
        <v>5.1263636363636358E-2</v>
      </c>
    </row>
    <row r="105" spans="1:17" x14ac:dyDescent="0.25">
      <c r="A105">
        <f>ReturnData!A117</f>
        <v>198308</v>
      </c>
      <c r="B105" s="12">
        <f>AVERAGE(ReturnData!B105:B115)</f>
        <v>3.4100000000000005E-2</v>
      </c>
      <c r="C105" s="12">
        <f>AVERAGE(ReturnData!C105:C115)</f>
        <v>7.1281818181818182E-2</v>
      </c>
      <c r="D105" s="12">
        <f>AVERAGE(ReturnData!D105:D115)</f>
        <v>4.0781818181818183E-2</v>
      </c>
      <c r="E105" s="12">
        <f>AVERAGE(ReturnData!E105:E115)</f>
        <v>7.3718181818181822E-2</v>
      </c>
      <c r="F105" s="12">
        <f>AVERAGE(ReturnData!F105:F115)</f>
        <v>4.3736363636363636E-2</v>
      </c>
      <c r="G105" s="12">
        <f>AVERAGE(ReturnData!G105:G115)</f>
        <v>5.2636363636363634E-2</v>
      </c>
      <c r="H105" s="12">
        <f>AVERAGE(ReturnData!H105:H115)</f>
        <v>3.6199999999999996E-2</v>
      </c>
      <c r="I105" s="12">
        <f>AVERAGE(ReturnData!I105:I115)</f>
        <v>6.4327272727272733E-2</v>
      </c>
      <c r="J105" s="12">
        <f>AVERAGE(ReturnData!J105:J115)</f>
        <v>4.7554545454545454E-2</v>
      </c>
      <c r="K105" s="12">
        <f>AVERAGE(ReturnData!K105:K115)</f>
        <v>4.6636363636363636E-2</v>
      </c>
      <c r="L105" s="12">
        <f>AVERAGE(ReturnData!L105:L115)</f>
        <v>6.1545454545454542E-2</v>
      </c>
      <c r="M105" s="12">
        <f>AVERAGE(ReturnData!M105:M115)</f>
        <v>6.760909090909091E-2</v>
      </c>
      <c r="N105" s="12">
        <f>AVERAGE(ReturnData!N105:N115)</f>
        <v>6.577272727272726E-2</v>
      </c>
      <c r="O105" s="12">
        <f>AVERAGE(ReturnData!O105:O115)</f>
        <v>3.147272727272727E-2</v>
      </c>
      <c r="P105" s="12">
        <f>AVERAGE(ReturnData!P105:P115)</f>
        <v>6.7836363636363639E-2</v>
      </c>
      <c r="Q105" s="12">
        <f>AVERAGE(ReturnData!Q105:Q115)</f>
        <v>5.4318181818181821E-2</v>
      </c>
    </row>
    <row r="106" spans="1:17" x14ac:dyDescent="0.25">
      <c r="A106">
        <f>ReturnData!A118</f>
        <v>198309</v>
      </c>
      <c r="B106" s="12">
        <f>AVERAGE(ReturnData!B106:B116)</f>
        <v>2.5681818181818184E-2</v>
      </c>
      <c r="C106" s="12">
        <f>AVERAGE(ReturnData!C106:C116)</f>
        <v>4.7754545454545445E-2</v>
      </c>
      <c r="D106" s="12">
        <f>AVERAGE(ReturnData!D106:D116)</f>
        <v>2.9490909090909092E-2</v>
      </c>
      <c r="E106" s="12">
        <f>AVERAGE(ReturnData!E106:E116)</f>
        <v>6.0072727272727271E-2</v>
      </c>
      <c r="F106" s="12">
        <f>AVERAGE(ReturnData!F106:F116)</f>
        <v>2.8472727272727271E-2</v>
      </c>
      <c r="G106" s="12">
        <f>AVERAGE(ReturnData!G106:G116)</f>
        <v>3.8809090909090911E-2</v>
      </c>
      <c r="H106" s="12">
        <f>AVERAGE(ReturnData!H106:H116)</f>
        <v>2.2263636363636364E-2</v>
      </c>
      <c r="I106" s="12">
        <f>AVERAGE(ReturnData!I106:I116)</f>
        <v>4.4672727272727267E-2</v>
      </c>
      <c r="J106" s="12">
        <f>AVERAGE(ReturnData!J106:J116)</f>
        <v>3.4699999999999995E-2</v>
      </c>
      <c r="K106" s="12">
        <f>AVERAGE(ReturnData!K106:K116)</f>
        <v>3.7936363636363636E-2</v>
      </c>
      <c r="L106" s="12">
        <f>AVERAGE(ReturnData!L106:L116)</f>
        <v>4.5472727272727283E-2</v>
      </c>
      <c r="M106" s="12">
        <f>AVERAGE(ReturnData!M106:M116)</f>
        <v>5.1290909090909095E-2</v>
      </c>
      <c r="N106" s="12">
        <f>AVERAGE(ReturnData!N106:N116)</f>
        <v>4.5927272727272733E-2</v>
      </c>
      <c r="O106" s="12">
        <f>AVERAGE(ReturnData!O106:O116)</f>
        <v>2.1500000000000002E-2</v>
      </c>
      <c r="P106" s="12">
        <f>AVERAGE(ReturnData!P106:P116)</f>
        <v>5.5281818181818182E-2</v>
      </c>
      <c r="Q106" s="12">
        <f>AVERAGE(ReturnData!Q106:Q116)</f>
        <v>4.1299999999999996E-2</v>
      </c>
    </row>
    <row r="107" spans="1:17" x14ac:dyDescent="0.25">
      <c r="A107">
        <f>ReturnData!A119</f>
        <v>198310</v>
      </c>
      <c r="B107" s="12">
        <f>AVERAGE(ReturnData!B107:B117)</f>
        <v>2.3681818181818189E-2</v>
      </c>
      <c r="C107" s="12">
        <f>AVERAGE(ReturnData!C107:C117)</f>
        <v>4.8127272727272713E-2</v>
      </c>
      <c r="D107" s="12">
        <f>AVERAGE(ReturnData!D107:D117)</f>
        <v>3.4218181818181821E-2</v>
      </c>
      <c r="E107" s="12">
        <f>AVERAGE(ReturnData!E107:E117)</f>
        <v>4.8327272727272733E-2</v>
      </c>
      <c r="F107" s="12">
        <f>AVERAGE(ReturnData!F107:F117)</f>
        <v>2.7381818181818177E-2</v>
      </c>
      <c r="G107" s="12">
        <f>AVERAGE(ReturnData!G107:G117)</f>
        <v>4.5381818181818183E-2</v>
      </c>
      <c r="H107" s="12">
        <f>AVERAGE(ReturnData!H107:H117)</f>
        <v>2.1145454545454544E-2</v>
      </c>
      <c r="I107" s="12">
        <f>AVERAGE(ReturnData!I107:I117)</f>
        <v>4.1172727272727264E-2</v>
      </c>
      <c r="J107" s="12">
        <f>AVERAGE(ReturnData!J107:J117)</f>
        <v>4.647272727272727E-2</v>
      </c>
      <c r="K107" s="12">
        <f>AVERAGE(ReturnData!K107:K117)</f>
        <v>3.7190909090909094E-2</v>
      </c>
      <c r="L107" s="12">
        <f>AVERAGE(ReturnData!L107:L117)</f>
        <v>4.5263636363636381E-2</v>
      </c>
      <c r="M107" s="12">
        <f>AVERAGE(ReturnData!M107:M117)</f>
        <v>4.9218181818181821E-2</v>
      </c>
      <c r="N107" s="12">
        <f>AVERAGE(ReturnData!N107:N117)</f>
        <v>4.3781818181818193E-2</v>
      </c>
      <c r="O107" s="12">
        <f>AVERAGE(ReturnData!O107:O117)</f>
        <v>2.1918181818181819E-2</v>
      </c>
      <c r="P107" s="12">
        <f>AVERAGE(ReturnData!P107:P117)</f>
        <v>4.6072727272727265E-2</v>
      </c>
      <c r="Q107" s="12">
        <f>AVERAGE(ReturnData!Q107:Q117)</f>
        <v>3.6781818181818179E-2</v>
      </c>
    </row>
    <row r="108" spans="1:17" x14ac:dyDescent="0.25">
      <c r="A108">
        <f>ReturnData!A120</f>
        <v>198311</v>
      </c>
      <c r="B108" s="12">
        <f>AVERAGE(ReturnData!B108:B118)</f>
        <v>2.1945454545454546E-2</v>
      </c>
      <c r="C108" s="12">
        <f>AVERAGE(ReturnData!C108:C118)</f>
        <v>2.6827272727272731E-2</v>
      </c>
      <c r="D108" s="12">
        <f>AVERAGE(ReturnData!D108:D118)</f>
        <v>2.4845454545454556E-2</v>
      </c>
      <c r="E108" s="12">
        <f>AVERAGE(ReturnData!E108:E118)</f>
        <v>3.6927272727272732E-2</v>
      </c>
      <c r="F108" s="12">
        <f>AVERAGE(ReturnData!F108:F118)</f>
        <v>1.831818181818182E-2</v>
      </c>
      <c r="G108" s="12">
        <f>AVERAGE(ReturnData!G108:G118)</f>
        <v>3.3345454545454553E-2</v>
      </c>
      <c r="H108" s="12">
        <f>AVERAGE(ReturnData!H108:H118)</f>
        <v>1.5881818181818178E-2</v>
      </c>
      <c r="I108" s="12">
        <f>AVERAGE(ReturnData!I108:I118)</f>
        <v>2.7463636363636367E-2</v>
      </c>
      <c r="J108" s="12">
        <f>AVERAGE(ReturnData!J108:J118)</f>
        <v>3.5718181818181823E-2</v>
      </c>
      <c r="K108" s="12">
        <f>AVERAGE(ReturnData!K108:K118)</f>
        <v>2.4500000000000008E-2</v>
      </c>
      <c r="L108" s="12">
        <f>AVERAGE(ReturnData!L108:L118)</f>
        <v>3.446363636363637E-2</v>
      </c>
      <c r="M108" s="12">
        <f>AVERAGE(ReturnData!M108:M118)</f>
        <v>3.8263636363636361E-2</v>
      </c>
      <c r="N108" s="12">
        <f>AVERAGE(ReturnData!N108:N118)</f>
        <v>3.2481818181818188E-2</v>
      </c>
      <c r="O108" s="12">
        <f>AVERAGE(ReturnData!O108:O118)</f>
        <v>2.1854545454545453E-2</v>
      </c>
      <c r="P108" s="12">
        <f>AVERAGE(ReturnData!P108:P118)</f>
        <v>3.2854545454545456E-2</v>
      </c>
      <c r="Q108" s="12">
        <f>AVERAGE(ReturnData!Q108:Q118)</f>
        <v>2.4736363636363636E-2</v>
      </c>
    </row>
    <row r="109" spans="1:17" x14ac:dyDescent="0.25">
      <c r="A109">
        <f>ReturnData!A121</f>
        <v>198312</v>
      </c>
      <c r="B109" s="12">
        <f>AVERAGE(ReturnData!B109:B119)</f>
        <v>1.9145454545454545E-2</v>
      </c>
      <c r="C109" s="12">
        <f>AVERAGE(ReturnData!C109:C119)</f>
        <v>1.2509090909090912E-2</v>
      </c>
      <c r="D109" s="12">
        <f>AVERAGE(ReturnData!D109:D119)</f>
        <v>2.7336363636363645E-2</v>
      </c>
      <c r="E109" s="12">
        <f>AVERAGE(ReturnData!E109:E119)</f>
        <v>2.525454545454546E-2</v>
      </c>
      <c r="F109" s="12">
        <f>AVERAGE(ReturnData!F109:F119)</f>
        <v>8.0272727272727249E-3</v>
      </c>
      <c r="G109" s="12">
        <f>AVERAGE(ReturnData!G109:G119)</f>
        <v>2.7863636363636368E-2</v>
      </c>
      <c r="H109" s="12">
        <f>AVERAGE(ReturnData!H109:H119)</f>
        <v>1.3645454545454546E-2</v>
      </c>
      <c r="I109" s="12">
        <f>AVERAGE(ReturnData!I109:I119)</f>
        <v>1.2445454545454544E-2</v>
      </c>
      <c r="J109" s="12">
        <f>AVERAGE(ReturnData!J109:J119)</f>
        <v>2.7627272727272726E-2</v>
      </c>
      <c r="K109" s="12">
        <f>AVERAGE(ReturnData!K109:K119)</f>
        <v>1.899090909090909E-2</v>
      </c>
      <c r="L109" s="12">
        <f>AVERAGE(ReturnData!L109:L119)</f>
        <v>2.066363636363637E-2</v>
      </c>
      <c r="M109" s="12">
        <f>AVERAGE(ReturnData!M109:M119)</f>
        <v>3.2436363636363638E-2</v>
      </c>
      <c r="N109" s="12">
        <f>AVERAGE(ReturnData!N109:N119)</f>
        <v>2.5363636363636366E-2</v>
      </c>
      <c r="O109" s="12">
        <f>AVERAGE(ReturnData!O109:O119)</f>
        <v>2.4499999999999997E-2</v>
      </c>
      <c r="P109" s="12">
        <f>AVERAGE(ReturnData!P109:P119)</f>
        <v>2.2090909090909092E-2</v>
      </c>
      <c r="Q109" s="12">
        <f>AVERAGE(ReturnData!Q109:Q119)</f>
        <v>1.606363636363636E-2</v>
      </c>
    </row>
    <row r="110" spans="1:17" x14ac:dyDescent="0.25">
      <c r="A110">
        <f>ReturnData!A122</f>
        <v>198401</v>
      </c>
      <c r="B110" s="12">
        <f>AVERAGE(ReturnData!B110:B120)</f>
        <v>2.0763636363636363E-2</v>
      </c>
      <c r="C110" s="12">
        <f>AVERAGE(ReturnData!C110:C120)</f>
        <v>1.5163636363636364E-2</v>
      </c>
      <c r="D110" s="12">
        <f>AVERAGE(ReturnData!D110:D120)</f>
        <v>2.1618181818181825E-2</v>
      </c>
      <c r="E110" s="12">
        <f>AVERAGE(ReturnData!E110:E120)</f>
        <v>2.7054545454545463E-2</v>
      </c>
      <c r="F110" s="12">
        <f>AVERAGE(ReturnData!F110:F120)</f>
        <v>1.8027272727272722E-2</v>
      </c>
      <c r="G110" s="12">
        <f>AVERAGE(ReturnData!G110:G120)</f>
        <v>3.2481818181818181E-2</v>
      </c>
      <c r="H110" s="12">
        <f>AVERAGE(ReturnData!H110:H120)</f>
        <v>1.373636363636364E-2</v>
      </c>
      <c r="I110" s="12">
        <f>AVERAGE(ReturnData!I110:I120)</f>
        <v>1.6463636363636364E-2</v>
      </c>
      <c r="J110" s="12">
        <f>AVERAGE(ReturnData!J110:J120)</f>
        <v>3.1081818181818186E-2</v>
      </c>
      <c r="K110" s="12">
        <f>AVERAGE(ReturnData!K110:K120)</f>
        <v>2.7063636363636359E-2</v>
      </c>
      <c r="L110" s="12">
        <f>AVERAGE(ReturnData!L110:L120)</f>
        <v>1.9300000000000005E-2</v>
      </c>
      <c r="M110" s="12">
        <f>AVERAGE(ReturnData!M110:M120)</f>
        <v>2.752727272727273E-2</v>
      </c>
      <c r="N110" s="12">
        <f>AVERAGE(ReturnData!N110:N120)</f>
        <v>3.1290909090909098E-2</v>
      </c>
      <c r="O110" s="12">
        <f>AVERAGE(ReturnData!O110:O120)</f>
        <v>1.9109090909090905E-2</v>
      </c>
      <c r="P110" s="12">
        <f>AVERAGE(ReturnData!P110:P120)</f>
        <v>2.8700000000000003E-2</v>
      </c>
      <c r="Q110" s="12">
        <f>AVERAGE(ReturnData!Q110:Q120)</f>
        <v>2.1799999999999996E-2</v>
      </c>
    </row>
    <row r="111" spans="1:17" x14ac:dyDescent="0.25">
      <c r="A111">
        <f>ReturnData!A123</f>
        <v>198402</v>
      </c>
      <c r="B111" s="12">
        <f>AVERAGE(ReturnData!B111:B121)</f>
        <v>2.0363636363636365E-2</v>
      </c>
      <c r="C111" s="12">
        <f>AVERAGE(ReturnData!C111:C121)</f>
        <v>4.3636363636363626E-4</v>
      </c>
      <c r="D111" s="12">
        <f>AVERAGE(ReturnData!D111:D121)</f>
        <v>2.0336363636363639E-2</v>
      </c>
      <c r="E111" s="12">
        <f>AVERAGE(ReturnData!E111:E121)</f>
        <v>2.4290909090909099E-2</v>
      </c>
      <c r="F111" s="12">
        <f>AVERAGE(ReturnData!F111:F121)</f>
        <v>1.4399999999999996E-2</v>
      </c>
      <c r="G111" s="12">
        <f>AVERAGE(ReturnData!G111:G121)</f>
        <v>2.0527272727272724E-2</v>
      </c>
      <c r="H111" s="12">
        <f>AVERAGE(ReturnData!H111:H121)</f>
        <v>9.5090909090909115E-3</v>
      </c>
      <c r="I111" s="12">
        <f>AVERAGE(ReturnData!I111:I121)</f>
        <v>1.35E-2</v>
      </c>
      <c r="J111" s="12">
        <f>AVERAGE(ReturnData!J111:J121)</f>
        <v>2.4690909090909093E-2</v>
      </c>
      <c r="K111" s="12">
        <f>AVERAGE(ReturnData!K111:K121)</f>
        <v>2.0263636363636362E-2</v>
      </c>
      <c r="L111" s="12">
        <f>AVERAGE(ReturnData!L111:L121)</f>
        <v>1.342727272727273E-2</v>
      </c>
      <c r="M111" s="12">
        <f>AVERAGE(ReturnData!M111:M121)</f>
        <v>2.6509090909090913E-2</v>
      </c>
      <c r="N111" s="12">
        <f>AVERAGE(ReturnData!N111:N121)</f>
        <v>2.4009090909090914E-2</v>
      </c>
      <c r="O111" s="12">
        <f>AVERAGE(ReturnData!O111:O121)</f>
        <v>1.2418181818181818E-2</v>
      </c>
      <c r="P111" s="12">
        <f>AVERAGE(ReturnData!P111:P121)</f>
        <v>2.3081818181818183E-2</v>
      </c>
      <c r="Q111" s="12">
        <f>AVERAGE(ReturnData!Q111:Q121)</f>
        <v>2.0681818181818176E-2</v>
      </c>
    </row>
    <row r="112" spans="1:17" x14ac:dyDescent="0.25">
      <c r="A112">
        <f>ReturnData!A124</f>
        <v>198403</v>
      </c>
      <c r="B112" s="12">
        <f>AVERAGE(ReturnData!B112:B122)</f>
        <v>1.9181818181818178E-2</v>
      </c>
      <c r="C112" s="12">
        <f>AVERAGE(ReturnData!C112:C122)</f>
        <v>5.6272727272727256E-3</v>
      </c>
      <c r="D112" s="12">
        <f>AVERAGE(ReturnData!D112:D122)</f>
        <v>3.0118181818181818E-2</v>
      </c>
      <c r="E112" s="12">
        <f>AVERAGE(ReturnData!E112:E122)</f>
        <v>1.0645454545454548E-2</v>
      </c>
      <c r="F112" s="12">
        <f>AVERAGE(ReturnData!F112:F122)</f>
        <v>2.2909090909090895E-3</v>
      </c>
      <c r="G112" s="12">
        <f>AVERAGE(ReturnData!G112:G122)</f>
        <v>1.2781818181818188E-2</v>
      </c>
      <c r="H112" s="12">
        <f>AVERAGE(ReturnData!H112:H122)</f>
        <v>8.0454545454545431E-3</v>
      </c>
      <c r="I112" s="12">
        <f>AVERAGE(ReturnData!I112:I122)</f>
        <v>6.0909090909090913E-3</v>
      </c>
      <c r="J112" s="12">
        <f>AVERAGE(ReturnData!J112:J122)</f>
        <v>1.9372727272727278E-2</v>
      </c>
      <c r="K112" s="12">
        <f>AVERAGE(ReturnData!K112:K122)</f>
        <v>1.3745454545454545E-2</v>
      </c>
      <c r="L112" s="12">
        <f>AVERAGE(ReturnData!L112:L122)</f>
        <v>6.2272727272727263E-3</v>
      </c>
      <c r="M112" s="12">
        <f>AVERAGE(ReturnData!M112:M122)</f>
        <v>2.1918181818181816E-2</v>
      </c>
      <c r="N112" s="12">
        <f>AVERAGE(ReturnData!N112:N122)</f>
        <v>1.5727272727272725E-2</v>
      </c>
      <c r="O112" s="12">
        <f>AVERAGE(ReturnData!O112:O122)</f>
        <v>1.2290909090909092E-2</v>
      </c>
      <c r="P112" s="12">
        <f>AVERAGE(ReturnData!P112:P122)</f>
        <v>1.0127272727272728E-2</v>
      </c>
      <c r="Q112" s="12">
        <f>AVERAGE(ReturnData!Q112:Q122)</f>
        <v>1.5327272727272724E-2</v>
      </c>
    </row>
    <row r="113" spans="1:17" x14ac:dyDescent="0.25">
      <c r="A113">
        <f>ReturnData!A125</f>
        <v>198404</v>
      </c>
      <c r="B113" s="12">
        <f>AVERAGE(ReturnData!B113:B123)</f>
        <v>9.8545454545454509E-3</v>
      </c>
      <c r="C113" s="12">
        <f>AVERAGE(ReturnData!C113:C123)</f>
        <v>3.6181818181818186E-3</v>
      </c>
      <c r="D113" s="12">
        <f>AVERAGE(ReturnData!D113:D123)</f>
        <v>2.76E-2</v>
      </c>
      <c r="E113" s="12">
        <f>AVERAGE(ReturnData!E113:E123)</f>
        <v>-3.00909090909091E-3</v>
      </c>
      <c r="F113" s="12">
        <f>AVERAGE(ReturnData!F113:F123)</f>
        <v>-6.2727272727272816E-4</v>
      </c>
      <c r="G113" s="12">
        <f>AVERAGE(ReturnData!G113:G123)</f>
        <v>5.554545454545457E-3</v>
      </c>
      <c r="H113" s="12">
        <f>AVERAGE(ReturnData!H113:H123)</f>
        <v>1.7090909090909095E-3</v>
      </c>
      <c r="I113" s="12">
        <f>AVERAGE(ReturnData!I113:I123)</f>
        <v>-4.5454545454545444E-3</v>
      </c>
      <c r="J113" s="12">
        <f>AVERAGE(ReturnData!J113:J123)</f>
        <v>9.763636363636365E-3</v>
      </c>
      <c r="K113" s="12">
        <f>AVERAGE(ReturnData!K113:K123)</f>
        <v>4.9909090909090867E-3</v>
      </c>
      <c r="L113" s="12">
        <f>AVERAGE(ReturnData!L113:L123)</f>
        <v>5.1818181818182041E-4</v>
      </c>
      <c r="M113" s="12">
        <f>AVERAGE(ReturnData!M113:M123)</f>
        <v>1.6345454545454552E-2</v>
      </c>
      <c r="N113" s="12">
        <f>AVERAGE(ReturnData!N113:N123)</f>
        <v>5.463636363636365E-3</v>
      </c>
      <c r="O113" s="12">
        <f>AVERAGE(ReturnData!O113:O123)</f>
        <v>9.0181818181818193E-3</v>
      </c>
      <c r="P113" s="12">
        <f>AVERAGE(ReturnData!P113:P123)</f>
        <v>-2.8818181818181794E-3</v>
      </c>
      <c r="Q113" s="12">
        <f>AVERAGE(ReturnData!Q113:Q123)</f>
        <v>4.9363636363636389E-3</v>
      </c>
    </row>
    <row r="114" spans="1:17" x14ac:dyDescent="0.25">
      <c r="A114">
        <f>ReturnData!A126</f>
        <v>198405</v>
      </c>
      <c r="B114" s="12">
        <f>AVERAGE(ReturnData!B114:B124)</f>
        <v>6.3545454545454547E-3</v>
      </c>
      <c r="C114" s="12">
        <f>AVERAGE(ReturnData!C114:C124)</f>
        <v>4.3636363636363496E-4</v>
      </c>
      <c r="D114" s="12">
        <f>AVERAGE(ReturnData!D114:D124)</f>
        <v>1.9918181818181821E-2</v>
      </c>
      <c r="E114" s="12">
        <f>AVERAGE(ReturnData!E114:E124)</f>
        <v>-1.0518181818181817E-2</v>
      </c>
      <c r="F114" s="12">
        <f>AVERAGE(ReturnData!F114:F124)</f>
        <v>-4.2363636363636388E-3</v>
      </c>
      <c r="G114" s="12">
        <f>AVERAGE(ReturnData!G114:G124)</f>
        <v>2.8545454545454568E-3</v>
      </c>
      <c r="H114" s="12">
        <f>AVERAGE(ReturnData!H114:H124)</f>
        <v>-2.9545454545454545E-3</v>
      </c>
      <c r="I114" s="12">
        <f>AVERAGE(ReturnData!I114:I124)</f>
        <v>-5.6636363636363646E-3</v>
      </c>
      <c r="J114" s="12">
        <f>AVERAGE(ReturnData!J114:J124)</f>
        <v>1.2281818181818182E-2</v>
      </c>
      <c r="K114" s="12">
        <f>AVERAGE(ReturnData!K114:K124)</f>
        <v>3.7727272727272722E-3</v>
      </c>
      <c r="L114" s="12">
        <f>AVERAGE(ReturnData!L114:L124)</f>
        <v>-3.6272727272727264E-3</v>
      </c>
      <c r="M114" s="12">
        <f>AVERAGE(ReturnData!M114:M124)</f>
        <v>-9.0909090909084049E-6</v>
      </c>
      <c r="N114" s="12">
        <f>AVERAGE(ReturnData!N114:N124)</f>
        <v>2.3636363636363918E-4</v>
      </c>
      <c r="O114" s="12">
        <f>AVERAGE(ReturnData!O114:O124)</f>
        <v>4.4272727272727276E-3</v>
      </c>
      <c r="P114" s="12">
        <f>AVERAGE(ReturnData!P114:P124)</f>
        <v>-1.0463636363636362E-2</v>
      </c>
      <c r="Q114" s="12">
        <f>AVERAGE(ReturnData!Q114:Q124)</f>
        <v>-1.4636363636363634E-3</v>
      </c>
    </row>
    <row r="115" spans="1:17" x14ac:dyDescent="0.25">
      <c r="A115">
        <f>ReturnData!A127</f>
        <v>198406</v>
      </c>
      <c r="B115" s="12">
        <f>AVERAGE(ReturnData!B115:B125)</f>
        <v>7.6272727272727273E-3</v>
      </c>
      <c r="C115" s="12">
        <f>AVERAGE(ReturnData!C115:C125)</f>
        <v>-1.0772727272727272E-2</v>
      </c>
      <c r="D115" s="12">
        <f>AVERAGE(ReturnData!D115:D125)</f>
        <v>2.2272727272727274E-2</v>
      </c>
      <c r="E115" s="12">
        <f>AVERAGE(ReturnData!E115:E125)</f>
        <v>-1.1327272727272726E-2</v>
      </c>
      <c r="F115" s="12">
        <f>AVERAGE(ReturnData!F115:F125)</f>
        <v>-5.4545454545456776E-5</v>
      </c>
      <c r="G115" s="12">
        <f>AVERAGE(ReturnData!G115:G125)</f>
        <v>-8.1818181818181003E-5</v>
      </c>
      <c r="H115" s="12">
        <f>AVERAGE(ReturnData!H115:H125)</f>
        <v>1.4545454545454542E-3</v>
      </c>
      <c r="I115" s="12">
        <f>AVERAGE(ReturnData!I115:I125)</f>
        <v>-1.0754545454545454E-2</v>
      </c>
      <c r="J115" s="12">
        <f>AVERAGE(ReturnData!J115:J125)</f>
        <v>-1.5E-3</v>
      </c>
      <c r="K115" s="12">
        <f>AVERAGE(ReturnData!K115:K125)</f>
        <v>6.3636363636363456E-4</v>
      </c>
      <c r="L115" s="12">
        <f>AVERAGE(ReturnData!L115:L125)</f>
        <v>-6.3090909090909083E-3</v>
      </c>
      <c r="M115" s="12">
        <f>AVERAGE(ReturnData!M115:M125)</f>
        <v>3.0454545454545469E-3</v>
      </c>
      <c r="N115" s="12">
        <f>AVERAGE(ReturnData!N115:N125)</f>
        <v>-3.7090909090909088E-3</v>
      </c>
      <c r="O115" s="12">
        <f>AVERAGE(ReturnData!O115:O125)</f>
        <v>1.6272727272727279E-3</v>
      </c>
      <c r="P115" s="12">
        <f>AVERAGE(ReturnData!P115:P125)</f>
        <v>-9.7454545454545433E-3</v>
      </c>
      <c r="Q115" s="12">
        <f>AVERAGE(ReturnData!Q115:Q125)</f>
        <v>-3.109090909090909E-3</v>
      </c>
    </row>
    <row r="116" spans="1:17" x14ac:dyDescent="0.25">
      <c r="A116">
        <f>ReturnData!A128</f>
        <v>198407</v>
      </c>
      <c r="B116" s="12">
        <f>AVERAGE(ReturnData!B116:B126)</f>
        <v>4.5090909090909096E-3</v>
      </c>
      <c r="C116" s="12">
        <f>AVERAGE(ReturnData!C116:C126)</f>
        <v>-1.8745454545454544E-2</v>
      </c>
      <c r="D116" s="12">
        <f>AVERAGE(ReturnData!D116:D126)</f>
        <v>1.1899999999999996E-2</v>
      </c>
      <c r="E116" s="12">
        <f>AVERAGE(ReturnData!E116:E126)</f>
        <v>-2.4209090909090906E-2</v>
      </c>
      <c r="F116" s="12">
        <f>AVERAGE(ReturnData!F116:F126)</f>
        <v>-8.0727272727272748E-3</v>
      </c>
      <c r="G116" s="12">
        <f>AVERAGE(ReturnData!G116:G126)</f>
        <v>-7.4272727272727268E-3</v>
      </c>
      <c r="H116" s="12">
        <f>AVERAGE(ReturnData!H116:H126)</f>
        <v>-6.227272727272728E-3</v>
      </c>
      <c r="I116" s="12">
        <f>AVERAGE(ReturnData!I116:I126)</f>
        <v>-1.8736363636363638E-2</v>
      </c>
      <c r="J116" s="12">
        <f>AVERAGE(ReturnData!J116:J126)</f>
        <v>-8.2818181818181836E-3</v>
      </c>
      <c r="K116" s="12">
        <f>AVERAGE(ReturnData!K116:K126)</f>
        <v>-4.8090909090909113E-3</v>
      </c>
      <c r="L116" s="12">
        <f>AVERAGE(ReturnData!L116:L126)</f>
        <v>-1.7345454545454542E-2</v>
      </c>
      <c r="M116" s="12">
        <f>AVERAGE(ReturnData!M116:M126)</f>
        <v>-1.3036363636363634E-2</v>
      </c>
      <c r="N116" s="12">
        <f>AVERAGE(ReturnData!N116:N126)</f>
        <v>-1.4218181818181819E-2</v>
      </c>
      <c r="O116" s="12">
        <f>AVERAGE(ReturnData!O116:O126)</f>
        <v>1.3909090909090904E-3</v>
      </c>
      <c r="P116" s="12">
        <f>AVERAGE(ReturnData!P116:P126)</f>
        <v>-1.9590909090909089E-2</v>
      </c>
      <c r="Q116" s="12">
        <f>AVERAGE(ReturnData!Q116:Q126)</f>
        <v>-1.0154545454545454E-2</v>
      </c>
    </row>
    <row r="117" spans="1:17" x14ac:dyDescent="0.25">
      <c r="A117">
        <f>ReturnData!A129</f>
        <v>198408</v>
      </c>
      <c r="B117" s="12">
        <f>AVERAGE(ReturnData!B117:B127)</f>
        <v>1.2518181818181817E-2</v>
      </c>
      <c r="C117" s="12">
        <f>AVERAGE(ReturnData!C117:C127)</f>
        <v>-1.8809090909090907E-2</v>
      </c>
      <c r="D117" s="12">
        <f>AVERAGE(ReturnData!D117:D127)</f>
        <v>1.2345454545454547E-2</v>
      </c>
      <c r="E117" s="12">
        <f>AVERAGE(ReturnData!E117:E127)</f>
        <v>-1.6381818181818178E-2</v>
      </c>
      <c r="F117" s="12">
        <f>AVERAGE(ReturnData!F117:F127)</f>
        <v>-1.8363636363636368E-3</v>
      </c>
      <c r="G117" s="12">
        <f>AVERAGE(ReturnData!G117:G127)</f>
        <v>-7.1909090909090898E-3</v>
      </c>
      <c r="H117" s="12">
        <f>AVERAGE(ReturnData!H117:H127)</f>
        <v>2.0909090909090916E-3</v>
      </c>
      <c r="I117" s="12">
        <f>AVERAGE(ReturnData!I117:I127)</f>
        <v>-1.3900000000000001E-2</v>
      </c>
      <c r="J117" s="12">
        <f>AVERAGE(ReturnData!J117:J127)</f>
        <v>-8.9090909090909099E-3</v>
      </c>
      <c r="K117" s="12">
        <f>AVERAGE(ReturnData!K117:K127)</f>
        <v>5.1818181818181798E-3</v>
      </c>
      <c r="L117" s="12">
        <f>AVERAGE(ReturnData!L117:L127)</f>
        <v>-1.2027272727272727E-2</v>
      </c>
      <c r="M117" s="12">
        <f>AVERAGE(ReturnData!M117:M127)</f>
        <v>-8.3000000000000001E-3</v>
      </c>
      <c r="N117" s="12">
        <f>AVERAGE(ReturnData!N117:N127)</f>
        <v>-4.4727272727272732E-3</v>
      </c>
      <c r="O117" s="12">
        <f>AVERAGE(ReturnData!O117:O127)</f>
        <v>8.6363636363636287E-4</v>
      </c>
      <c r="P117" s="12">
        <f>AVERAGE(ReturnData!P117:P127)</f>
        <v>-1.0418181818181816E-2</v>
      </c>
      <c r="Q117" s="12">
        <f>AVERAGE(ReturnData!Q117:Q127)</f>
        <v>-5.4727272727272723E-3</v>
      </c>
    </row>
    <row r="118" spans="1:17" x14ac:dyDescent="0.25">
      <c r="A118">
        <f>ReturnData!A130</f>
        <v>198409</v>
      </c>
      <c r="B118" s="12">
        <f>AVERAGE(ReturnData!B118:B128)</f>
        <v>9.9454545454545455E-3</v>
      </c>
      <c r="C118" s="12">
        <f>AVERAGE(ReturnData!C118:C128)</f>
        <v>-3.1399999999999997E-2</v>
      </c>
      <c r="D118" s="12">
        <f>AVERAGE(ReturnData!D118:D128)</f>
        <v>-8.7272727272727252E-4</v>
      </c>
      <c r="E118" s="12">
        <f>AVERAGE(ReturnData!E118:E128)</f>
        <v>-1.7600000000000001E-2</v>
      </c>
      <c r="F118" s="12">
        <f>AVERAGE(ReturnData!F118:F128)</f>
        <v>-5.8181818181818302E-4</v>
      </c>
      <c r="G118" s="12">
        <f>AVERAGE(ReturnData!G118:G128)</f>
        <v>-1.5390909090909092E-2</v>
      </c>
      <c r="H118" s="12">
        <f>AVERAGE(ReturnData!H118:H128)</f>
        <v>-1.854545454545454E-3</v>
      </c>
      <c r="I118" s="12">
        <f>AVERAGE(ReturnData!I118:I128)</f>
        <v>-1.2654545454545453E-2</v>
      </c>
      <c r="J118" s="12">
        <f>AVERAGE(ReturnData!J118:J128)</f>
        <v>-2.4363636363636365E-2</v>
      </c>
      <c r="K118" s="12">
        <f>AVERAGE(ReturnData!K118:K128)</f>
        <v>4.3272727272727239E-3</v>
      </c>
      <c r="L118" s="12">
        <f>AVERAGE(ReturnData!L118:L128)</f>
        <v>-1.2636363636363638E-2</v>
      </c>
      <c r="M118" s="12">
        <f>AVERAGE(ReturnData!M118:M128)</f>
        <v>-1.0181818181818183E-3</v>
      </c>
      <c r="N118" s="12">
        <f>AVERAGE(ReturnData!N118:N128)</f>
        <v>-6.2727272727272675E-4</v>
      </c>
      <c r="O118" s="12">
        <f>AVERAGE(ReturnData!O118:O128)</f>
        <v>-5.2727272727272735E-4</v>
      </c>
      <c r="P118" s="12">
        <f>AVERAGE(ReturnData!P118:P128)</f>
        <v>-4.5454545454545444E-3</v>
      </c>
      <c r="Q118" s="12">
        <f>AVERAGE(ReturnData!Q118:Q128)</f>
        <v>-7.0272727272727266E-3</v>
      </c>
    </row>
    <row r="119" spans="1:17" x14ac:dyDescent="0.25">
      <c r="A119">
        <f>ReturnData!A131</f>
        <v>198410</v>
      </c>
      <c r="B119" s="12">
        <f>AVERAGE(ReturnData!B119:B129)</f>
        <v>1.1663636363636364E-2</v>
      </c>
      <c r="C119" s="12">
        <f>AVERAGE(ReturnData!C119:C129)</f>
        <v>-8.2181818181818189E-3</v>
      </c>
      <c r="D119" s="12">
        <f>AVERAGE(ReturnData!D119:D129)</f>
        <v>1.6181818181818179E-2</v>
      </c>
      <c r="E119" s="12">
        <f>AVERAGE(ReturnData!E119:E129)</f>
        <v>-1.0445454545454541E-2</v>
      </c>
      <c r="F119" s="12">
        <f>AVERAGE(ReturnData!F119:F129)</f>
        <v>5.1818181818181798E-3</v>
      </c>
      <c r="G119" s="12">
        <f>AVERAGE(ReturnData!G119:G129)</f>
        <v>-2.709090909090911E-3</v>
      </c>
      <c r="H119" s="12">
        <f>AVERAGE(ReturnData!H119:H129)</f>
        <v>2.4545454545454553E-3</v>
      </c>
      <c r="I119" s="12">
        <f>AVERAGE(ReturnData!I119:I129)</f>
        <v>-4.1727272727272724E-3</v>
      </c>
      <c r="J119" s="12">
        <f>AVERAGE(ReturnData!J119:J129)</f>
        <v>-9.2727272727272762E-3</v>
      </c>
      <c r="K119" s="12">
        <f>AVERAGE(ReturnData!K119:K129)</f>
        <v>1.2954545454545451E-2</v>
      </c>
      <c r="L119" s="12">
        <f>AVERAGE(ReturnData!L119:L129)</f>
        <v>-2.7454545454545435E-3</v>
      </c>
      <c r="M119" s="12">
        <f>AVERAGE(ReturnData!M119:M129)</f>
        <v>3.2272727272727249E-3</v>
      </c>
      <c r="N119" s="12">
        <f>AVERAGE(ReturnData!N119:N129)</f>
        <v>7.372727272727273E-3</v>
      </c>
      <c r="O119" s="12">
        <f>AVERAGE(ReturnData!O119:O129)</f>
        <v>2.2909090909090895E-3</v>
      </c>
      <c r="P119" s="12">
        <f>AVERAGE(ReturnData!P119:P129)</f>
        <v>1.818181818181821E-3</v>
      </c>
      <c r="Q119" s="12">
        <f>AVERAGE(ReturnData!Q119:Q129)</f>
        <v>1.2363636363636377E-3</v>
      </c>
    </row>
    <row r="120" spans="1:17" x14ac:dyDescent="0.25">
      <c r="A120">
        <f>ReturnData!A132</f>
        <v>198411</v>
      </c>
      <c r="B120" s="12">
        <f>AVERAGE(ReturnData!B120:B130)</f>
        <v>1.1899999999999999E-2</v>
      </c>
      <c r="C120" s="12">
        <f>AVERAGE(ReturnData!C120:C130)</f>
        <v>5.8181818181817868E-4</v>
      </c>
      <c r="D120" s="12">
        <f>AVERAGE(ReturnData!D120:D130)</f>
        <v>1.998181818181818E-2</v>
      </c>
      <c r="E120" s="12">
        <f>AVERAGE(ReturnData!E120:E130)</f>
        <v>-7.6818181818181794E-3</v>
      </c>
      <c r="F120" s="12">
        <f>AVERAGE(ReturnData!F120:F130)</f>
        <v>4.4181818181818159E-3</v>
      </c>
      <c r="G120" s="12">
        <f>AVERAGE(ReturnData!G120:G130)</f>
        <v>-2.8181818181818208E-3</v>
      </c>
      <c r="H120" s="12">
        <f>AVERAGE(ReturnData!H120:H130)</f>
        <v>5.2727272727272801E-4</v>
      </c>
      <c r="I120" s="12">
        <f>AVERAGE(ReturnData!I120:I130)</f>
        <v>9.0909090909090757E-4</v>
      </c>
      <c r="J120" s="12">
        <f>AVERAGE(ReturnData!J120:J130)</f>
        <v>-7.5727272727272735E-3</v>
      </c>
      <c r="K120" s="12">
        <f>AVERAGE(ReturnData!K120:K130)</f>
        <v>1.1490909090909086E-2</v>
      </c>
      <c r="L120" s="12">
        <f>AVERAGE(ReturnData!L120:L130)</f>
        <v>-7.999999999999983E-4</v>
      </c>
      <c r="M120" s="12">
        <f>AVERAGE(ReturnData!M120:M130)</f>
        <v>4.199999999999998E-3</v>
      </c>
      <c r="N120" s="12">
        <f>AVERAGE(ReturnData!N120:N130)</f>
        <v>7.0454545454545457E-3</v>
      </c>
      <c r="O120" s="12">
        <f>AVERAGE(ReturnData!O120:O130)</f>
        <v>3.8818181818181825E-3</v>
      </c>
      <c r="P120" s="12">
        <f>AVERAGE(ReturnData!P120:P130)</f>
        <v>2.5818181818181812E-3</v>
      </c>
      <c r="Q120" s="12">
        <f>AVERAGE(ReturnData!Q120:Q130)</f>
        <v>6.8909090909090916E-3</v>
      </c>
    </row>
    <row r="121" spans="1:17" x14ac:dyDescent="0.25">
      <c r="A121">
        <f>ReturnData!A133</f>
        <v>198412</v>
      </c>
      <c r="B121" s="12">
        <f>AVERAGE(ReturnData!B121:B131)</f>
        <v>1.1627272727272726E-2</v>
      </c>
      <c r="C121" s="12">
        <f>AVERAGE(ReturnData!C121:C131)</f>
        <v>-1.2836363636363641E-2</v>
      </c>
      <c r="D121" s="12">
        <f>AVERAGE(ReturnData!D121:D131)</f>
        <v>1.6609090909090907E-2</v>
      </c>
      <c r="E121" s="12">
        <f>AVERAGE(ReturnData!E121:E131)</f>
        <v>-1.1263636363636359E-2</v>
      </c>
      <c r="F121" s="12">
        <f>AVERAGE(ReturnData!F121:F131)</f>
        <v>-2.981818181818184E-3</v>
      </c>
      <c r="G121" s="12">
        <f>AVERAGE(ReturnData!G121:G131)</f>
        <v>-6.3545454545454547E-3</v>
      </c>
      <c r="H121" s="12">
        <f>AVERAGE(ReturnData!H121:H131)</f>
        <v>3.7636363636363661E-3</v>
      </c>
      <c r="I121" s="12">
        <f>AVERAGE(ReturnData!I121:I131)</f>
        <v>-5.5727272727272761E-3</v>
      </c>
      <c r="J121" s="12">
        <f>AVERAGE(ReturnData!J121:J131)</f>
        <v>-1.7899999999999999E-2</v>
      </c>
      <c r="K121" s="12">
        <f>AVERAGE(ReturnData!K121:K131)</f>
        <v>6.6090909090909082E-3</v>
      </c>
      <c r="L121" s="12">
        <f>AVERAGE(ReturnData!L121:L131)</f>
        <v>-3.4909090909090901E-3</v>
      </c>
      <c r="M121" s="12">
        <f>AVERAGE(ReturnData!M121:M131)</f>
        <v>6.9999999999999975E-3</v>
      </c>
      <c r="N121" s="12">
        <f>AVERAGE(ReturnData!N121:N131)</f>
        <v>4.2363636363636353E-3</v>
      </c>
      <c r="O121" s="12">
        <f>AVERAGE(ReturnData!O121:O131)</f>
        <v>8.3818181818181795E-3</v>
      </c>
      <c r="P121" s="12">
        <f>AVERAGE(ReturnData!P121:P131)</f>
        <v>-2.3909090909090898E-3</v>
      </c>
      <c r="Q121" s="12">
        <f>AVERAGE(ReturnData!Q121:Q131)</f>
        <v>4.3545454545454547E-3</v>
      </c>
    </row>
    <row r="122" spans="1:17" x14ac:dyDescent="0.25">
      <c r="A122">
        <f>ReturnData!A134</f>
        <v>198501</v>
      </c>
      <c r="B122" s="12">
        <f>AVERAGE(ReturnData!B122:B132)</f>
        <v>1.1872727272727269E-2</v>
      </c>
      <c r="C122" s="12">
        <f>AVERAGE(ReturnData!C122:C132)</f>
        <v>-1.1781818181818181E-2</v>
      </c>
      <c r="D122" s="12">
        <f>AVERAGE(ReturnData!D122:D132)</f>
        <v>1.3590909090909091E-2</v>
      </c>
      <c r="E122" s="12">
        <f>AVERAGE(ReturnData!E122:E132)</f>
        <v>-8.827272727272727E-3</v>
      </c>
      <c r="F122" s="12">
        <f>AVERAGE(ReturnData!F122:F132)</f>
        <v>-5.4999999999999997E-3</v>
      </c>
      <c r="G122" s="12">
        <f>AVERAGE(ReturnData!G122:G132)</f>
        <v>-3.8454545454545473E-3</v>
      </c>
      <c r="H122" s="12">
        <f>AVERAGE(ReturnData!H122:H132)</f>
        <v>6.7545454545454549E-3</v>
      </c>
      <c r="I122" s="12">
        <f>AVERAGE(ReturnData!I122:I132)</f>
        <v>-4.5545454545454552E-3</v>
      </c>
      <c r="J122" s="12">
        <f>AVERAGE(ReturnData!J122:J132)</f>
        <v>-1.9972727272727277E-2</v>
      </c>
      <c r="K122" s="12">
        <f>AVERAGE(ReturnData!K122:K132)</f>
        <v>5.0999999999999969E-3</v>
      </c>
      <c r="L122" s="12">
        <f>AVERAGE(ReturnData!L122:L132)</f>
        <v>-7.690909090909092E-3</v>
      </c>
      <c r="M122" s="12">
        <f>AVERAGE(ReturnData!M122:M132)</f>
        <v>3.1636363636363641E-3</v>
      </c>
      <c r="N122" s="12">
        <f>AVERAGE(ReturnData!N122:N132)</f>
        <v>2.2909090909090908E-3</v>
      </c>
      <c r="O122" s="12">
        <f>AVERAGE(ReturnData!O122:O132)</f>
        <v>1.4518181818181819E-2</v>
      </c>
      <c r="P122" s="12">
        <f>AVERAGE(ReturnData!P122:P132)</f>
        <v>-9.0909090909091622E-5</v>
      </c>
      <c r="Q122" s="12">
        <f>AVERAGE(ReturnData!Q122:Q132)</f>
        <v>5.3545454545454556E-3</v>
      </c>
    </row>
    <row r="123" spans="1:17" x14ac:dyDescent="0.25">
      <c r="A123">
        <f>ReturnData!A135</f>
        <v>198502</v>
      </c>
      <c r="B123" s="12">
        <f>AVERAGE(ReturnData!B123:B133)</f>
        <v>1.3763636363636362E-2</v>
      </c>
      <c r="C123" s="12">
        <f>AVERAGE(ReturnData!C123:C133)</f>
        <v>-1.2854545454545452E-2</v>
      </c>
      <c r="D123" s="12">
        <f>AVERAGE(ReturnData!D123:D133)</f>
        <v>3.8454545454545438E-3</v>
      </c>
      <c r="E123" s="12">
        <f>AVERAGE(ReturnData!E123:E133)</f>
        <v>-2.1363636363636363E-3</v>
      </c>
      <c r="F123" s="12">
        <f>AVERAGE(ReturnData!F123:F133)</f>
        <v>2.8727272727272729E-3</v>
      </c>
      <c r="G123" s="12">
        <f>AVERAGE(ReturnData!G123:G133)</f>
        <v>3.7272727272727159E-4</v>
      </c>
      <c r="H123" s="12">
        <f>AVERAGE(ReturnData!H123:H133)</f>
        <v>9.2272727272727281E-3</v>
      </c>
      <c r="I123" s="12">
        <f>AVERAGE(ReturnData!I123:I133)</f>
        <v>6.454545454545427E-4</v>
      </c>
      <c r="J123" s="12">
        <f>AVERAGE(ReturnData!J123:J133)</f>
        <v>-1.6190909090909093E-2</v>
      </c>
      <c r="K123" s="12">
        <f>AVERAGE(ReturnData!K123:K133)</f>
        <v>9.4363636363636334E-3</v>
      </c>
      <c r="L123" s="12">
        <f>AVERAGE(ReturnData!L123:L133)</f>
        <v>-1.0545454545454538E-3</v>
      </c>
      <c r="M123" s="12">
        <f>AVERAGE(ReturnData!M123:M133)</f>
        <v>1.0599999999999998E-2</v>
      </c>
      <c r="N123" s="12">
        <f>AVERAGE(ReturnData!N123:N133)</f>
        <v>9.1090909090909104E-3</v>
      </c>
      <c r="O123" s="12">
        <f>AVERAGE(ReturnData!O123:O133)</f>
        <v>1.5590909090909089E-2</v>
      </c>
      <c r="P123" s="12">
        <f>AVERAGE(ReturnData!P123:P133)</f>
        <v>5.6272727272727264E-3</v>
      </c>
      <c r="Q123" s="12">
        <f>AVERAGE(ReturnData!Q123:Q133)</f>
        <v>9.8636363636363644E-3</v>
      </c>
    </row>
    <row r="124" spans="1:17" x14ac:dyDescent="0.25">
      <c r="A124">
        <f>ReturnData!A136</f>
        <v>198503</v>
      </c>
      <c r="B124" s="12">
        <f>AVERAGE(ReturnData!B124:B134)</f>
        <v>1.9418181818181821E-2</v>
      </c>
      <c r="C124" s="12">
        <f>AVERAGE(ReturnData!C124:C134)</f>
        <v>4.5454545454542972E-5</v>
      </c>
      <c r="D124" s="12">
        <f>AVERAGE(ReturnData!D124:D134)</f>
        <v>6.827272727272727E-3</v>
      </c>
      <c r="E124" s="12">
        <f>AVERAGE(ReturnData!E124:E134)</f>
        <v>1.1590909090909091E-2</v>
      </c>
      <c r="F124" s="12">
        <f>AVERAGE(ReturnData!F124:F134)</f>
        <v>1.7000000000000001E-2</v>
      </c>
      <c r="G124" s="12">
        <f>AVERAGE(ReturnData!G124:G134)</f>
        <v>1.339090909090909E-2</v>
      </c>
      <c r="H124" s="12">
        <f>AVERAGE(ReturnData!H124:H134)</f>
        <v>1.5709090909090909E-2</v>
      </c>
      <c r="I124" s="12">
        <f>AVERAGE(ReturnData!I124:I134)</f>
        <v>1.7445454545454542E-2</v>
      </c>
      <c r="J124" s="12">
        <f>AVERAGE(ReturnData!J124:J134)</f>
        <v>3.8181818181818141E-4</v>
      </c>
      <c r="K124" s="12">
        <f>AVERAGE(ReturnData!K124:K134)</f>
        <v>2.1345454545454542E-2</v>
      </c>
      <c r="L124" s="12">
        <f>AVERAGE(ReturnData!L124:L134)</f>
        <v>1.5309090909090909E-2</v>
      </c>
      <c r="M124" s="12">
        <f>AVERAGE(ReturnData!M124:M134)</f>
        <v>2.472727272727273E-2</v>
      </c>
      <c r="N124" s="12">
        <f>AVERAGE(ReturnData!N124:N134)</f>
        <v>2.4772727272727276E-2</v>
      </c>
      <c r="O124" s="12">
        <f>AVERAGE(ReturnData!O124:O134)</f>
        <v>2.0790909090909089E-2</v>
      </c>
      <c r="P124" s="12">
        <f>AVERAGE(ReturnData!P124:P134)</f>
        <v>2.1009090909090908E-2</v>
      </c>
      <c r="Q124" s="12">
        <f>AVERAGE(ReturnData!Q124:Q134)</f>
        <v>2.2118181818181818E-2</v>
      </c>
    </row>
    <row r="125" spans="1:17" x14ac:dyDescent="0.25">
      <c r="A125">
        <f>ReturnData!A137</f>
        <v>198504</v>
      </c>
      <c r="B125" s="12">
        <f>AVERAGE(ReturnData!B125:B135)</f>
        <v>2.3218181818181818E-2</v>
      </c>
      <c r="C125" s="12">
        <f>AVERAGE(ReturnData!C125:C135)</f>
        <v>-8.7090909090909111E-3</v>
      </c>
      <c r="D125" s="12">
        <f>AVERAGE(ReturnData!D125:D135)</f>
        <v>9.5818181818181809E-3</v>
      </c>
      <c r="E125" s="12">
        <f>AVERAGE(ReturnData!E125:E135)</f>
        <v>1.367272727272727E-2</v>
      </c>
      <c r="F125" s="12">
        <f>AVERAGE(ReturnData!F125:F135)</f>
        <v>1.5454545454545453E-2</v>
      </c>
      <c r="G125" s="12">
        <f>AVERAGE(ReturnData!G125:G135)</f>
        <v>1.0245454545454544E-2</v>
      </c>
      <c r="H125" s="12">
        <f>AVERAGE(ReturnData!H125:H135)</f>
        <v>1.9463636363636364E-2</v>
      </c>
      <c r="I125" s="12">
        <f>AVERAGE(ReturnData!I125:I135)</f>
        <v>1.3527272727272723E-2</v>
      </c>
      <c r="J125" s="12">
        <f>AVERAGE(ReturnData!J125:J135)</f>
        <v>-5.2909090909090944E-3</v>
      </c>
      <c r="K125" s="12">
        <f>AVERAGE(ReturnData!K125:K135)</f>
        <v>2.059090909090909E-2</v>
      </c>
      <c r="L125" s="12">
        <f>AVERAGE(ReturnData!L125:L135)</f>
        <v>1.1918181818181817E-2</v>
      </c>
      <c r="M125" s="12">
        <f>AVERAGE(ReturnData!M125:M135)</f>
        <v>2.4881818181818182E-2</v>
      </c>
      <c r="N125" s="12">
        <f>AVERAGE(ReturnData!N125:N135)</f>
        <v>2.9081818181818184E-2</v>
      </c>
      <c r="O125" s="12">
        <f>AVERAGE(ReturnData!O125:O135)</f>
        <v>2.230909090909091E-2</v>
      </c>
      <c r="P125" s="12">
        <f>AVERAGE(ReturnData!P125:P135)</f>
        <v>2.2681818181818181E-2</v>
      </c>
      <c r="Q125" s="12">
        <f>AVERAGE(ReturnData!Q125:Q135)</f>
        <v>2.2218181818181817E-2</v>
      </c>
    </row>
    <row r="126" spans="1:17" x14ac:dyDescent="0.25">
      <c r="A126">
        <f>ReturnData!A138</f>
        <v>198505</v>
      </c>
      <c r="B126" s="12">
        <f>AVERAGE(ReturnData!B126:B136)</f>
        <v>2.8363636363636365E-2</v>
      </c>
      <c r="C126" s="12">
        <f>AVERAGE(ReturnData!C126:C136)</f>
        <v>1.2454545454545433E-3</v>
      </c>
      <c r="D126" s="12">
        <f>AVERAGE(ReturnData!D126:D136)</f>
        <v>7.2363636363636371E-3</v>
      </c>
      <c r="E126" s="12">
        <f>AVERAGE(ReturnData!E126:E136)</f>
        <v>1.3454545454545452E-2</v>
      </c>
      <c r="F126" s="12">
        <f>AVERAGE(ReturnData!F126:F136)</f>
        <v>1.1345454545454546E-2</v>
      </c>
      <c r="G126" s="12">
        <f>AVERAGE(ReturnData!G126:G136)</f>
        <v>6.9909090909090902E-3</v>
      </c>
      <c r="H126" s="12">
        <f>AVERAGE(ReturnData!H126:H136)</f>
        <v>2.1581818181818181E-2</v>
      </c>
      <c r="I126" s="12">
        <f>AVERAGE(ReturnData!I126:I136)</f>
        <v>1.1836363636363633E-2</v>
      </c>
      <c r="J126" s="12">
        <f>AVERAGE(ReturnData!J126:J136)</f>
        <v>-3.245454545454547E-3</v>
      </c>
      <c r="K126" s="12">
        <f>AVERAGE(ReturnData!K126:K136)</f>
        <v>1.6227272727272726E-2</v>
      </c>
      <c r="L126" s="12">
        <f>AVERAGE(ReturnData!L126:L136)</f>
        <v>6.2272727272727263E-3</v>
      </c>
      <c r="M126" s="12">
        <f>AVERAGE(ReturnData!M126:M136)</f>
        <v>1.9072727272727272E-2</v>
      </c>
      <c r="N126" s="12">
        <f>AVERAGE(ReturnData!N126:N136)</f>
        <v>2.6927272727272734E-2</v>
      </c>
      <c r="O126" s="12">
        <f>AVERAGE(ReturnData!O126:O136)</f>
        <v>2.8290909090909092E-2</v>
      </c>
      <c r="P126" s="12">
        <f>AVERAGE(ReturnData!P126:P136)</f>
        <v>2.1472727272727272E-2</v>
      </c>
      <c r="Q126" s="12">
        <f>AVERAGE(ReturnData!Q126:Q136)</f>
        <v>2.3354545454545458E-2</v>
      </c>
    </row>
    <row r="127" spans="1:17" x14ac:dyDescent="0.25">
      <c r="A127">
        <f>ReturnData!A139</f>
        <v>198506</v>
      </c>
      <c r="B127" s="12">
        <f>AVERAGE(ReturnData!B127:B137)</f>
        <v>2.8881818181818186E-2</v>
      </c>
      <c r="C127" s="12">
        <f>AVERAGE(ReturnData!C127:C137)</f>
        <v>6.1999999999999972E-3</v>
      </c>
      <c r="D127" s="12">
        <f>AVERAGE(ReturnData!D127:D137)</f>
        <v>1.4809090909090911E-2</v>
      </c>
      <c r="E127" s="12">
        <f>AVERAGE(ReturnData!E127:E137)</f>
        <v>1.7918181818181816E-2</v>
      </c>
      <c r="F127" s="12">
        <f>AVERAGE(ReturnData!F127:F137)</f>
        <v>1.340909090909091E-2</v>
      </c>
      <c r="G127" s="12">
        <f>AVERAGE(ReturnData!G127:G137)</f>
        <v>1.4090909090909091E-2</v>
      </c>
      <c r="H127" s="12">
        <f>AVERAGE(ReturnData!H127:H137)</f>
        <v>2.2190909090909094E-2</v>
      </c>
      <c r="I127" s="12">
        <f>AVERAGE(ReturnData!I127:I137)</f>
        <v>1.9099999999999992E-2</v>
      </c>
      <c r="J127" s="12">
        <f>AVERAGE(ReturnData!J127:J137)</f>
        <v>9.3636363636363665E-4</v>
      </c>
      <c r="K127" s="12">
        <f>AVERAGE(ReturnData!K127:K137)</f>
        <v>1.6527272727272727E-2</v>
      </c>
      <c r="L127" s="12">
        <f>AVERAGE(ReturnData!L127:L137)</f>
        <v>9.0636363636363588E-3</v>
      </c>
      <c r="M127" s="12">
        <f>AVERAGE(ReturnData!M127:M137)</f>
        <v>1.9927272727272724E-2</v>
      </c>
      <c r="N127" s="12">
        <f>AVERAGE(ReturnData!N127:N137)</f>
        <v>2.7463636363636367E-2</v>
      </c>
      <c r="O127" s="12">
        <f>AVERAGE(ReturnData!O127:O137)</f>
        <v>3.0481818181818186E-2</v>
      </c>
      <c r="P127" s="12">
        <f>AVERAGE(ReturnData!P127:P137)</f>
        <v>2.6263636363636367E-2</v>
      </c>
      <c r="Q127" s="12">
        <f>AVERAGE(ReturnData!Q127:Q137)</f>
        <v>3.2381818181818178E-2</v>
      </c>
    </row>
    <row r="128" spans="1:17" x14ac:dyDescent="0.25">
      <c r="A128">
        <f>ReturnData!A140</f>
        <v>198507</v>
      </c>
      <c r="B128" s="12">
        <f>AVERAGE(ReturnData!B128:B138)</f>
        <v>3.27E-2</v>
      </c>
      <c r="C128" s="12">
        <f>AVERAGE(ReturnData!C128:C138)</f>
        <v>1.3363636363636362E-2</v>
      </c>
      <c r="D128" s="12">
        <f>AVERAGE(ReturnData!D128:D138)</f>
        <v>1.7645454545454544E-2</v>
      </c>
      <c r="E128" s="12">
        <f>AVERAGE(ReturnData!E128:E138)</f>
        <v>2.1609090909090908E-2</v>
      </c>
      <c r="F128" s="12">
        <f>AVERAGE(ReturnData!F128:F138)</f>
        <v>1.6254545454545456E-2</v>
      </c>
      <c r="G128" s="12">
        <f>AVERAGE(ReturnData!G128:G138)</f>
        <v>2.0927272727272725E-2</v>
      </c>
      <c r="H128" s="12">
        <f>AVERAGE(ReturnData!H128:H138)</f>
        <v>2.3490909090909094E-2</v>
      </c>
      <c r="I128" s="12">
        <f>AVERAGE(ReturnData!I128:I138)</f>
        <v>2.3290909090909088E-2</v>
      </c>
      <c r="J128" s="12">
        <f>AVERAGE(ReturnData!J128:J138)</f>
        <v>3.7454545454545453E-3</v>
      </c>
      <c r="K128" s="12">
        <f>AVERAGE(ReturnData!K128:K138)</f>
        <v>1.1318181818181821E-2</v>
      </c>
      <c r="L128" s="12">
        <f>AVERAGE(ReturnData!L128:L138)</f>
        <v>1.119090909090909E-2</v>
      </c>
      <c r="M128" s="12">
        <f>AVERAGE(ReturnData!M128:M138)</f>
        <v>2.3236363636363635E-2</v>
      </c>
      <c r="N128" s="12">
        <f>AVERAGE(ReturnData!N128:N138)</f>
        <v>3.15E-2</v>
      </c>
      <c r="O128" s="12">
        <f>AVERAGE(ReturnData!O128:O138)</f>
        <v>3.5027272727272733E-2</v>
      </c>
      <c r="P128" s="12">
        <f>AVERAGE(ReturnData!P128:P138)</f>
        <v>2.9263636363636367E-2</v>
      </c>
      <c r="Q128" s="12">
        <f>AVERAGE(ReturnData!Q128:Q138)</f>
        <v>3.5963636363636364E-2</v>
      </c>
    </row>
    <row r="129" spans="1:17" x14ac:dyDescent="0.25">
      <c r="A129">
        <f>ReturnData!A141</f>
        <v>198508</v>
      </c>
      <c r="B129" s="12">
        <f>AVERAGE(ReturnData!B129:B139)</f>
        <v>3.6745454545454546E-2</v>
      </c>
      <c r="C129" s="12">
        <f>AVERAGE(ReturnData!C129:C139)</f>
        <v>2.4890909090909095E-2</v>
      </c>
      <c r="D129" s="12">
        <f>AVERAGE(ReturnData!D129:D139)</f>
        <v>2.3709090909090905E-2</v>
      </c>
      <c r="E129" s="12">
        <f>AVERAGE(ReturnData!E129:E139)</f>
        <v>2.8709090909090906E-2</v>
      </c>
      <c r="F129" s="12">
        <f>AVERAGE(ReturnData!F129:F139)</f>
        <v>1.781818181818182E-2</v>
      </c>
      <c r="G129" s="12">
        <f>AVERAGE(ReturnData!G129:G139)</f>
        <v>2.4190909090909093E-2</v>
      </c>
      <c r="H129" s="12">
        <f>AVERAGE(ReturnData!H129:H139)</f>
        <v>2.8172727272727273E-2</v>
      </c>
      <c r="I129" s="12">
        <f>AVERAGE(ReturnData!I129:I139)</f>
        <v>2.6818181818181817E-2</v>
      </c>
      <c r="J129" s="12">
        <f>AVERAGE(ReturnData!J129:J139)</f>
        <v>1.1463636363636365E-2</v>
      </c>
      <c r="K129" s="12">
        <f>AVERAGE(ReturnData!K129:K139)</f>
        <v>1.4954545454545455E-2</v>
      </c>
      <c r="L129" s="12">
        <f>AVERAGE(ReturnData!L129:L139)</f>
        <v>1.1554545454545451E-2</v>
      </c>
      <c r="M129" s="12">
        <f>AVERAGE(ReturnData!M129:M139)</f>
        <v>2.0290909090909085E-2</v>
      </c>
      <c r="N129" s="12">
        <f>AVERAGE(ReturnData!N129:N139)</f>
        <v>3.3309090909090913E-2</v>
      </c>
      <c r="O129" s="12">
        <f>AVERAGE(ReturnData!O129:O139)</f>
        <v>3.8336363636363641E-2</v>
      </c>
      <c r="P129" s="12">
        <f>AVERAGE(ReturnData!P129:P139)</f>
        <v>2.9381818181818186E-2</v>
      </c>
      <c r="Q129" s="12">
        <f>AVERAGE(ReturnData!Q129:Q139)</f>
        <v>3.9281818181818182E-2</v>
      </c>
    </row>
    <row r="130" spans="1:17" x14ac:dyDescent="0.25">
      <c r="A130">
        <f>ReturnData!A142</f>
        <v>198509</v>
      </c>
      <c r="B130" s="12">
        <f>AVERAGE(ReturnData!B130:B140)</f>
        <v>2.7981818181818184E-2</v>
      </c>
      <c r="C130" s="12">
        <f>AVERAGE(ReturnData!C130:C140)</f>
        <v>1.5000000000000001E-2</v>
      </c>
      <c r="D130" s="12">
        <f>AVERAGE(ReturnData!D130:D140)</f>
        <v>1.0527272727272729E-2</v>
      </c>
      <c r="E130" s="12">
        <f>AVERAGE(ReturnData!E130:E140)</f>
        <v>2.2154545454545451E-2</v>
      </c>
      <c r="F130" s="12">
        <f>AVERAGE(ReturnData!F130:F140)</f>
        <v>1.1827272727272726E-2</v>
      </c>
      <c r="G130" s="12">
        <f>AVERAGE(ReturnData!G130:G140)</f>
        <v>1.5654545454545452E-2</v>
      </c>
      <c r="H130" s="12">
        <f>AVERAGE(ReturnData!H130:H140)</f>
        <v>2.0136363636363636E-2</v>
      </c>
      <c r="I130" s="12">
        <f>AVERAGE(ReturnData!I130:I140)</f>
        <v>1.7963636363636362E-2</v>
      </c>
      <c r="J130" s="12">
        <f>AVERAGE(ReturnData!J130:J140)</f>
        <v>5.8363636363636369E-3</v>
      </c>
      <c r="K130" s="12">
        <f>AVERAGE(ReturnData!K130:K140)</f>
        <v>8.0999999999999996E-3</v>
      </c>
      <c r="L130" s="12">
        <f>AVERAGE(ReturnData!L130:L140)</f>
        <v>3.5000000000000005E-3</v>
      </c>
      <c r="M130" s="12">
        <f>AVERAGE(ReturnData!M130:M140)</f>
        <v>1.2472727272727272E-2</v>
      </c>
      <c r="N130" s="12">
        <f>AVERAGE(ReturnData!N130:N140)</f>
        <v>2.5399999999999999E-2</v>
      </c>
      <c r="O130" s="12">
        <f>AVERAGE(ReturnData!O130:O140)</f>
        <v>2.7009090909090913E-2</v>
      </c>
      <c r="P130" s="12">
        <f>AVERAGE(ReturnData!P130:P140)</f>
        <v>1.6272727272727272E-2</v>
      </c>
      <c r="Q130" s="12">
        <f>AVERAGE(ReturnData!Q130:Q140)</f>
        <v>2.8009090909090907E-2</v>
      </c>
    </row>
    <row r="131" spans="1:17" x14ac:dyDescent="0.25">
      <c r="A131">
        <f>ReturnData!A143</f>
        <v>198510</v>
      </c>
      <c r="B131" s="12">
        <f>AVERAGE(ReturnData!B131:B141)</f>
        <v>2.7963636363636361E-2</v>
      </c>
      <c r="C131" s="12">
        <f>AVERAGE(ReturnData!C131:C141)</f>
        <v>1.3609090909090909E-2</v>
      </c>
      <c r="D131" s="12">
        <f>AVERAGE(ReturnData!D131:D141)</f>
        <v>9.9454545454545455E-3</v>
      </c>
      <c r="E131" s="12">
        <f>AVERAGE(ReturnData!E131:E141)</f>
        <v>2.4790909090909086E-2</v>
      </c>
      <c r="F131" s="12">
        <f>AVERAGE(ReturnData!F131:F141)</f>
        <v>1.1800000000000003E-2</v>
      </c>
      <c r="G131" s="12">
        <f>AVERAGE(ReturnData!G131:G141)</f>
        <v>1.7572727272727271E-2</v>
      </c>
      <c r="H131" s="12">
        <f>AVERAGE(ReturnData!H131:H141)</f>
        <v>2.1045454545454548E-2</v>
      </c>
      <c r="I131" s="12">
        <f>AVERAGE(ReturnData!I131:I141)</f>
        <v>1.4809090909090905E-2</v>
      </c>
      <c r="J131" s="12">
        <f>AVERAGE(ReturnData!J131:J141)</f>
        <v>7.1818181818181816E-3</v>
      </c>
      <c r="K131" s="12">
        <f>AVERAGE(ReturnData!K131:K141)</f>
        <v>8.2818181818181801E-3</v>
      </c>
      <c r="L131" s="12">
        <f>AVERAGE(ReturnData!L131:L141)</f>
        <v>4.381818181818182E-3</v>
      </c>
      <c r="M131" s="12">
        <f>AVERAGE(ReturnData!M131:M141)</f>
        <v>9.5272727272727245E-3</v>
      </c>
      <c r="N131" s="12">
        <f>AVERAGE(ReturnData!N131:N141)</f>
        <v>2.5418181818181819E-2</v>
      </c>
      <c r="O131" s="12">
        <f>AVERAGE(ReturnData!O131:O141)</f>
        <v>2.4363636363636365E-2</v>
      </c>
      <c r="P131" s="12">
        <f>AVERAGE(ReturnData!P131:P141)</f>
        <v>1.5827272727272728E-2</v>
      </c>
      <c r="Q131" s="12">
        <f>AVERAGE(ReturnData!Q131:Q141)</f>
        <v>2.4709090909090906E-2</v>
      </c>
    </row>
    <row r="132" spans="1:17" x14ac:dyDescent="0.25">
      <c r="A132">
        <f>ReturnData!A144</f>
        <v>198511</v>
      </c>
      <c r="B132" s="12">
        <f>AVERAGE(ReturnData!B132:B142)</f>
        <v>2.8945454545454549E-2</v>
      </c>
      <c r="C132" s="12">
        <f>AVERAGE(ReturnData!C132:C142)</f>
        <v>1.091818181818182E-2</v>
      </c>
      <c r="D132" s="12">
        <f>AVERAGE(ReturnData!D132:D142)</f>
        <v>1.2600000000000005E-2</v>
      </c>
      <c r="E132" s="12">
        <f>AVERAGE(ReturnData!E132:E142)</f>
        <v>2.2472727272727269E-2</v>
      </c>
      <c r="F132" s="12">
        <f>AVERAGE(ReturnData!F132:F142)</f>
        <v>7.8272727272727296E-3</v>
      </c>
      <c r="G132" s="12">
        <f>AVERAGE(ReturnData!G132:G142)</f>
        <v>1.5454545454545455E-2</v>
      </c>
      <c r="H132" s="12">
        <f>AVERAGE(ReturnData!H132:H142)</f>
        <v>1.5836363636363635E-2</v>
      </c>
      <c r="I132" s="12">
        <f>AVERAGE(ReturnData!I132:I142)</f>
        <v>1.0481818181818177E-2</v>
      </c>
      <c r="J132" s="12">
        <f>AVERAGE(ReturnData!J132:J142)</f>
        <v>4.7727272727272714E-3</v>
      </c>
      <c r="K132" s="12">
        <f>AVERAGE(ReturnData!K132:K142)</f>
        <v>4.5636363636363635E-3</v>
      </c>
      <c r="L132" s="12">
        <f>AVERAGE(ReturnData!L132:L142)</f>
        <v>1.1363636363636367E-3</v>
      </c>
      <c r="M132" s="12">
        <f>AVERAGE(ReturnData!M132:M142)</f>
        <v>4.9545454545454545E-3</v>
      </c>
      <c r="N132" s="12">
        <f>AVERAGE(ReturnData!N132:N142)</f>
        <v>1.4518181818181819E-2</v>
      </c>
      <c r="O132" s="12">
        <f>AVERAGE(ReturnData!O132:O142)</f>
        <v>1.6463636363636368E-2</v>
      </c>
      <c r="P132" s="12">
        <f>AVERAGE(ReturnData!P132:P142)</f>
        <v>1.2972727272727276E-2</v>
      </c>
      <c r="Q132" s="12">
        <f>AVERAGE(ReturnData!Q132:Q142)</f>
        <v>1.9590909090909093E-2</v>
      </c>
    </row>
    <row r="133" spans="1:17" x14ac:dyDescent="0.25">
      <c r="A133">
        <f>ReturnData!A145</f>
        <v>198512</v>
      </c>
      <c r="B133" s="12">
        <f>AVERAGE(ReturnData!B133:B143)</f>
        <v>3.3081818181818178E-2</v>
      </c>
      <c r="C133" s="12">
        <f>AVERAGE(ReturnData!C133:C143)</f>
        <v>1.0236363636363635E-2</v>
      </c>
      <c r="D133" s="12">
        <f>AVERAGE(ReturnData!D133:D143)</f>
        <v>1.890909090909091E-2</v>
      </c>
      <c r="E133" s="12">
        <f>AVERAGE(ReturnData!E133:E143)</f>
        <v>2.9399999999999996E-2</v>
      </c>
      <c r="F133" s="12">
        <f>AVERAGE(ReturnData!F133:F143)</f>
        <v>9.7454545454545467E-3</v>
      </c>
      <c r="G133" s="12">
        <f>AVERAGE(ReturnData!G133:G143)</f>
        <v>2.0318181818181822E-2</v>
      </c>
      <c r="H133" s="12">
        <f>AVERAGE(ReturnData!H133:H143)</f>
        <v>1.9945454545454544E-2</v>
      </c>
      <c r="I133" s="12">
        <f>AVERAGE(ReturnData!I133:I143)</f>
        <v>1.3272727272727269E-2</v>
      </c>
      <c r="J133" s="12">
        <f>AVERAGE(ReturnData!J133:J143)</f>
        <v>1.8909090909090909E-3</v>
      </c>
      <c r="K133" s="12">
        <f>AVERAGE(ReturnData!K133:K143)</f>
        <v>1.0245454545454544E-2</v>
      </c>
      <c r="L133" s="12">
        <f>AVERAGE(ReturnData!L133:L143)</f>
        <v>6.8818181818181808E-3</v>
      </c>
      <c r="M133" s="12">
        <f>AVERAGE(ReturnData!M133:M143)</f>
        <v>9.3636363636363622E-3</v>
      </c>
      <c r="N133" s="12">
        <f>AVERAGE(ReturnData!N133:N143)</f>
        <v>1.828181818181818E-2</v>
      </c>
      <c r="O133" s="12">
        <f>AVERAGE(ReturnData!O133:O143)</f>
        <v>1.9427272727272731E-2</v>
      </c>
      <c r="P133" s="12">
        <f>AVERAGE(ReturnData!P133:P143)</f>
        <v>2.2863636363636367E-2</v>
      </c>
      <c r="Q133" s="12">
        <f>AVERAGE(ReturnData!Q133:Q143)</f>
        <v>2.6245454545454548E-2</v>
      </c>
    </row>
    <row r="134" spans="1:17" x14ac:dyDescent="0.25">
      <c r="A134">
        <f>ReturnData!A146</f>
        <v>198601</v>
      </c>
      <c r="B134" s="12">
        <f>AVERAGE(ReturnData!B134:B144)</f>
        <v>3.9336363636363635E-2</v>
      </c>
      <c r="C134" s="12">
        <f>AVERAGE(ReturnData!C134:C144)</f>
        <v>1.7536363636363642E-2</v>
      </c>
      <c r="D134" s="12">
        <f>AVERAGE(ReturnData!D134:D144)</f>
        <v>2.0590909090909094E-2</v>
      </c>
      <c r="E134" s="12">
        <f>AVERAGE(ReturnData!E134:E144)</f>
        <v>3.4927272727272723E-2</v>
      </c>
      <c r="F134" s="12">
        <f>AVERAGE(ReturnData!F134:F144)</f>
        <v>1.8927272727272727E-2</v>
      </c>
      <c r="G134" s="12">
        <f>AVERAGE(ReturnData!G134:G144)</f>
        <v>2.5390909090909089E-2</v>
      </c>
      <c r="H134" s="12">
        <f>AVERAGE(ReturnData!H134:H144)</f>
        <v>2.6590909090909089E-2</v>
      </c>
      <c r="I134" s="12">
        <f>AVERAGE(ReturnData!I134:I144)</f>
        <v>1.9409090909090907E-2</v>
      </c>
      <c r="J134" s="12">
        <f>AVERAGE(ReturnData!J134:J144)</f>
        <v>5.354545454545453E-3</v>
      </c>
      <c r="K134" s="12">
        <f>AVERAGE(ReturnData!K134:K144)</f>
        <v>1.61E-2</v>
      </c>
      <c r="L134" s="12">
        <f>AVERAGE(ReturnData!L134:L144)</f>
        <v>1.2800000000000001E-2</v>
      </c>
      <c r="M134" s="12">
        <f>AVERAGE(ReturnData!M134:M144)</f>
        <v>1.1836363636363634E-2</v>
      </c>
      <c r="N134" s="12">
        <f>AVERAGE(ReturnData!N134:N144)</f>
        <v>2.0254545454545456E-2</v>
      </c>
      <c r="O134" s="12">
        <f>AVERAGE(ReturnData!O134:O144)</f>
        <v>2.0890909090909095E-2</v>
      </c>
      <c r="P134" s="12">
        <f>AVERAGE(ReturnData!P134:P144)</f>
        <v>3.0054545454545459E-2</v>
      </c>
      <c r="Q134" s="12">
        <f>AVERAGE(ReturnData!Q134:Q144)</f>
        <v>2.9100000000000004E-2</v>
      </c>
    </row>
    <row r="135" spans="1:17" x14ac:dyDescent="0.25">
      <c r="A135">
        <f>ReturnData!A147</f>
        <v>198602</v>
      </c>
      <c r="B135" s="12">
        <f>AVERAGE(ReturnData!B135:B145)</f>
        <v>4.1072727272727268E-2</v>
      </c>
      <c r="C135" s="12">
        <f>AVERAGE(ReturnData!C135:C145)</f>
        <v>6.8181818181818274E-4</v>
      </c>
      <c r="D135" s="12">
        <f>AVERAGE(ReturnData!D135:D145)</f>
        <v>1.2272727272727274E-2</v>
      </c>
      <c r="E135" s="12">
        <f>AVERAGE(ReturnData!E135:E145)</f>
        <v>2.8100000000000003E-2</v>
      </c>
      <c r="F135" s="12">
        <f>AVERAGE(ReturnData!F135:F145)</f>
        <v>1.657272727272727E-2</v>
      </c>
      <c r="G135" s="12">
        <f>AVERAGE(ReturnData!G135:G145)</f>
        <v>2.5100000000000001E-2</v>
      </c>
      <c r="H135" s="12">
        <f>AVERAGE(ReturnData!H135:H145)</f>
        <v>2.6209090909090908E-2</v>
      </c>
      <c r="I135" s="12">
        <f>AVERAGE(ReturnData!I135:I145)</f>
        <v>1.2363636363636361E-2</v>
      </c>
      <c r="J135" s="12">
        <f>AVERAGE(ReturnData!J135:J145)</f>
        <v>-1.7909090909090924E-3</v>
      </c>
      <c r="K135" s="12">
        <f>AVERAGE(ReturnData!K135:K145)</f>
        <v>1.5699999999999999E-2</v>
      </c>
      <c r="L135" s="12">
        <f>AVERAGE(ReturnData!L135:L145)</f>
        <v>8.1545454545454542E-3</v>
      </c>
      <c r="M135" s="12">
        <f>AVERAGE(ReturnData!M135:M145)</f>
        <v>8.5727272727272718E-3</v>
      </c>
      <c r="N135" s="12">
        <f>AVERAGE(ReturnData!N135:N145)</f>
        <v>1.3190909090909092E-2</v>
      </c>
      <c r="O135" s="12">
        <f>AVERAGE(ReturnData!O135:O145)</f>
        <v>2.3127272727272729E-2</v>
      </c>
      <c r="P135" s="12">
        <f>AVERAGE(ReturnData!P135:P145)</f>
        <v>2.233636363636364E-2</v>
      </c>
      <c r="Q135" s="12">
        <f>AVERAGE(ReturnData!Q135:Q145)</f>
        <v>2.5554545454545451E-2</v>
      </c>
    </row>
    <row r="136" spans="1:17" x14ac:dyDescent="0.25">
      <c r="A136">
        <f>ReturnData!A148</f>
        <v>198603</v>
      </c>
      <c r="B136" s="12">
        <f>AVERAGE(ReturnData!B136:B146)</f>
        <v>3.7254545454545457E-2</v>
      </c>
      <c r="C136" s="12">
        <f>AVERAGE(ReturnData!C136:C146)</f>
        <v>6.454545454545455E-3</v>
      </c>
      <c r="D136" s="12">
        <f>AVERAGE(ReturnData!D136:D146)</f>
        <v>2.3727272727272711E-3</v>
      </c>
      <c r="E136" s="12">
        <f>AVERAGE(ReturnData!E136:E146)</f>
        <v>3.0472727272727273E-2</v>
      </c>
      <c r="F136" s="12">
        <f>AVERAGE(ReturnData!F136:F146)</f>
        <v>1.659090909090909E-2</v>
      </c>
      <c r="G136" s="12">
        <f>AVERAGE(ReturnData!G136:G146)</f>
        <v>2.4481818181818181E-2</v>
      </c>
      <c r="H136" s="12">
        <f>AVERAGE(ReturnData!H136:H146)</f>
        <v>2.3545454545454546E-2</v>
      </c>
      <c r="I136" s="12">
        <f>AVERAGE(ReturnData!I136:I146)</f>
        <v>1.4572727272727272E-2</v>
      </c>
      <c r="J136" s="12">
        <f>AVERAGE(ReturnData!J136:J146)</f>
        <v>1.0727272727272723E-3</v>
      </c>
      <c r="K136" s="12">
        <f>AVERAGE(ReturnData!K136:K146)</f>
        <v>1.520909090909091E-2</v>
      </c>
      <c r="L136" s="12">
        <f>AVERAGE(ReturnData!L136:L146)</f>
        <v>9.6181818181818191E-3</v>
      </c>
      <c r="M136" s="12">
        <f>AVERAGE(ReturnData!M136:M146)</f>
        <v>1.4836363636363637E-2</v>
      </c>
      <c r="N136" s="12">
        <f>AVERAGE(ReturnData!N136:N146)</f>
        <v>1.2172727272727274E-2</v>
      </c>
      <c r="O136" s="12">
        <f>AVERAGE(ReturnData!O136:O146)</f>
        <v>2.5309090909090906E-2</v>
      </c>
      <c r="P136" s="12">
        <f>AVERAGE(ReturnData!P136:P146)</f>
        <v>2.118181818181818E-2</v>
      </c>
      <c r="Q136" s="12">
        <f>AVERAGE(ReturnData!Q136:Q146)</f>
        <v>2.6781818181818181E-2</v>
      </c>
    </row>
    <row r="137" spans="1:17" x14ac:dyDescent="0.25">
      <c r="A137">
        <f>ReturnData!A149</f>
        <v>198604</v>
      </c>
      <c r="B137" s="12">
        <f>AVERAGE(ReturnData!B137:B147)</f>
        <v>3.9754545454545459E-2</v>
      </c>
      <c r="C137" s="12">
        <f>AVERAGE(ReturnData!C137:C147)</f>
        <v>-1.1090909090909083E-3</v>
      </c>
      <c r="D137" s="12">
        <f>AVERAGE(ReturnData!D137:D147)</f>
        <v>1.4999999999999985E-3</v>
      </c>
      <c r="E137" s="12">
        <f>AVERAGE(ReturnData!E137:E147)</f>
        <v>3.9745454545454542E-2</v>
      </c>
      <c r="F137" s="12">
        <f>AVERAGE(ReturnData!F137:F147)</f>
        <v>3.1027272727272726E-2</v>
      </c>
      <c r="G137" s="12">
        <f>AVERAGE(ReturnData!G137:G147)</f>
        <v>3.7663636363636371E-2</v>
      </c>
      <c r="H137" s="12">
        <f>AVERAGE(ReturnData!H137:H147)</f>
        <v>2.9072727272727274E-2</v>
      </c>
      <c r="I137" s="12">
        <f>AVERAGE(ReturnData!I137:I147)</f>
        <v>2.979090909090909E-2</v>
      </c>
      <c r="J137" s="12">
        <f>AVERAGE(ReturnData!J137:J147)</f>
        <v>8.9272727272727264E-3</v>
      </c>
      <c r="K137" s="12">
        <f>AVERAGE(ReturnData!K137:K147)</f>
        <v>2.4918181818181815E-2</v>
      </c>
      <c r="L137" s="12">
        <f>AVERAGE(ReturnData!L137:L147)</f>
        <v>2.001818181818182E-2</v>
      </c>
      <c r="M137" s="12">
        <f>AVERAGE(ReturnData!M137:M147)</f>
        <v>2.9590909090909091E-2</v>
      </c>
      <c r="N137" s="12">
        <f>AVERAGE(ReturnData!N137:N147)</f>
        <v>2.3409090909090904E-2</v>
      </c>
      <c r="O137" s="12">
        <f>AVERAGE(ReturnData!O137:O147)</f>
        <v>2.5736363636363637E-2</v>
      </c>
      <c r="P137" s="12">
        <f>AVERAGE(ReturnData!P137:P147)</f>
        <v>2.8409090909090908E-2</v>
      </c>
      <c r="Q137" s="12">
        <f>AVERAGE(ReturnData!Q137:Q147)</f>
        <v>3.4581818181818186E-2</v>
      </c>
    </row>
    <row r="138" spans="1:17" x14ac:dyDescent="0.25">
      <c r="A138">
        <f>ReturnData!A150</f>
        <v>198605</v>
      </c>
      <c r="B138" s="12">
        <f>AVERAGE(ReturnData!B138:B148)</f>
        <v>4.8945454545454542E-2</v>
      </c>
      <c r="C138" s="12">
        <f>AVERAGE(ReturnData!C138:C148)</f>
        <v>3.1545454545454541E-3</v>
      </c>
      <c r="D138" s="12">
        <f>AVERAGE(ReturnData!D138:D148)</f>
        <v>-9.7272727272727203E-4</v>
      </c>
      <c r="E138" s="12">
        <f>AVERAGE(ReturnData!E138:E148)</f>
        <v>4.6918181818181817E-2</v>
      </c>
      <c r="F138" s="12">
        <f>AVERAGE(ReturnData!F138:F148)</f>
        <v>3.6499999999999998E-2</v>
      </c>
      <c r="G138" s="12">
        <f>AVERAGE(ReturnData!G138:G148)</f>
        <v>4.2736363636363635E-2</v>
      </c>
      <c r="H138" s="12">
        <f>AVERAGE(ReturnData!H138:H148)</f>
        <v>4.197272727272728E-2</v>
      </c>
      <c r="I138" s="12">
        <f>AVERAGE(ReturnData!I138:I148)</f>
        <v>4.0518181818181814E-2</v>
      </c>
      <c r="J138" s="12">
        <f>AVERAGE(ReturnData!J138:J148)</f>
        <v>1.6945454545454545E-2</v>
      </c>
      <c r="K138" s="12">
        <f>AVERAGE(ReturnData!K138:K148)</f>
        <v>3.0454545454545453E-2</v>
      </c>
      <c r="L138" s="12">
        <f>AVERAGE(ReturnData!L138:L148)</f>
        <v>2.3781818181818182E-2</v>
      </c>
      <c r="M138" s="12">
        <f>AVERAGE(ReturnData!M138:M148)</f>
        <v>4.3754545454545456E-2</v>
      </c>
      <c r="N138" s="12">
        <f>AVERAGE(ReturnData!N138:N148)</f>
        <v>3.0945454545454543E-2</v>
      </c>
      <c r="O138" s="12">
        <f>AVERAGE(ReturnData!O138:O148)</f>
        <v>2.7872727272727271E-2</v>
      </c>
      <c r="P138" s="12">
        <f>AVERAGE(ReturnData!P138:P148)</f>
        <v>3.6181818181818183E-2</v>
      </c>
      <c r="Q138" s="12">
        <f>AVERAGE(ReturnData!Q138:Q148)</f>
        <v>3.7609090909090905E-2</v>
      </c>
    </row>
    <row r="139" spans="1:17" x14ac:dyDescent="0.25">
      <c r="A139">
        <f>ReturnData!A151</f>
        <v>198606</v>
      </c>
      <c r="B139" s="12">
        <f>AVERAGE(ReturnData!B139:B149)</f>
        <v>3.9700000000000006E-2</v>
      </c>
      <c r="C139" s="12">
        <f>AVERAGE(ReturnData!C139:C149)</f>
        <v>-4.0272727272727266E-3</v>
      </c>
      <c r="D139" s="12">
        <f>AVERAGE(ReturnData!D139:D149)</f>
        <v>-1.3909090909090911E-3</v>
      </c>
      <c r="E139" s="12">
        <f>AVERAGE(ReturnData!E139:E149)</f>
        <v>3.8390909090909094E-2</v>
      </c>
      <c r="F139" s="12">
        <f>AVERAGE(ReturnData!F139:F149)</f>
        <v>3.0809090909090908E-2</v>
      </c>
      <c r="G139" s="12">
        <f>AVERAGE(ReturnData!G139:G149)</f>
        <v>3.7618181818181821E-2</v>
      </c>
      <c r="H139" s="12">
        <f>AVERAGE(ReturnData!H139:H149)</f>
        <v>3.5845454545454548E-2</v>
      </c>
      <c r="I139" s="12">
        <f>AVERAGE(ReturnData!I139:I149)</f>
        <v>3.3345454545454546E-2</v>
      </c>
      <c r="J139" s="12">
        <f>AVERAGE(ReturnData!J139:J149)</f>
        <v>1.0536363636363634E-2</v>
      </c>
      <c r="K139" s="12">
        <f>AVERAGE(ReturnData!K139:K149)</f>
        <v>2.4272727272727269E-2</v>
      </c>
      <c r="L139" s="12">
        <f>AVERAGE(ReturnData!L139:L149)</f>
        <v>2.2954545454545453E-2</v>
      </c>
      <c r="M139" s="12">
        <f>AVERAGE(ReturnData!M139:M149)</f>
        <v>3.1354545454545454E-2</v>
      </c>
      <c r="N139" s="12">
        <f>AVERAGE(ReturnData!N139:N149)</f>
        <v>1.8754545454545454E-2</v>
      </c>
      <c r="O139" s="12">
        <f>AVERAGE(ReturnData!O139:O149)</f>
        <v>1.9309090909090908E-2</v>
      </c>
      <c r="P139" s="12">
        <f>AVERAGE(ReturnData!P139:P149)</f>
        <v>2.6090909090909088E-2</v>
      </c>
      <c r="Q139" s="12">
        <f>AVERAGE(ReturnData!Q139:Q149)</f>
        <v>2.8945454545454542E-2</v>
      </c>
    </row>
    <row r="140" spans="1:17" x14ac:dyDescent="0.25">
      <c r="A140">
        <f>ReturnData!A152</f>
        <v>198607</v>
      </c>
      <c r="B140" s="12">
        <f>AVERAGE(ReturnData!B140:B150)</f>
        <v>4.3718181818181823E-2</v>
      </c>
      <c r="C140" s="12">
        <f>AVERAGE(ReturnData!C140:C150)</f>
        <v>-9.0909090909090833E-4</v>
      </c>
      <c r="D140" s="12">
        <f>AVERAGE(ReturnData!D140:D150)</f>
        <v>6.1818181818181807E-3</v>
      </c>
      <c r="E140" s="12">
        <f>AVERAGE(ReturnData!E140:E150)</f>
        <v>4.3727272727272726E-2</v>
      </c>
      <c r="F140" s="12">
        <f>AVERAGE(ReturnData!F140:F150)</f>
        <v>3.2909090909090909E-2</v>
      </c>
      <c r="G140" s="12">
        <f>AVERAGE(ReturnData!G140:G150)</f>
        <v>4.1527272727272725E-2</v>
      </c>
      <c r="H140" s="12">
        <f>AVERAGE(ReturnData!H140:H150)</f>
        <v>4.1881818181818187E-2</v>
      </c>
      <c r="I140" s="12">
        <f>AVERAGE(ReturnData!I140:I150)</f>
        <v>3.729090909090909E-2</v>
      </c>
      <c r="J140" s="12">
        <f>AVERAGE(ReturnData!J140:J150)</f>
        <v>1.2681818181818178E-2</v>
      </c>
      <c r="K140" s="12">
        <f>AVERAGE(ReturnData!K140:K150)</f>
        <v>2.6163636363636365E-2</v>
      </c>
      <c r="L140" s="12">
        <f>AVERAGE(ReturnData!L140:L150)</f>
        <v>2.4518181818181817E-2</v>
      </c>
      <c r="M140" s="12">
        <f>AVERAGE(ReturnData!M140:M150)</f>
        <v>3.4072727272727275E-2</v>
      </c>
      <c r="N140" s="12">
        <f>AVERAGE(ReturnData!N140:N150)</f>
        <v>1.8127272727272728E-2</v>
      </c>
      <c r="O140" s="12">
        <f>AVERAGE(ReturnData!O140:O150)</f>
        <v>1.9309090909090911E-2</v>
      </c>
      <c r="P140" s="12">
        <f>AVERAGE(ReturnData!P140:P150)</f>
        <v>3.5000000000000003E-2</v>
      </c>
      <c r="Q140" s="12">
        <f>AVERAGE(ReturnData!Q140:Q150)</f>
        <v>3.0781818181818184E-2</v>
      </c>
    </row>
    <row r="141" spans="1:17" x14ac:dyDescent="0.25">
      <c r="A141">
        <f>ReturnData!A153</f>
        <v>198608</v>
      </c>
      <c r="B141" s="12">
        <f>AVERAGE(ReturnData!B141:B151)</f>
        <v>5.1390909090909091E-2</v>
      </c>
      <c r="C141" s="12">
        <f>AVERAGE(ReturnData!C141:C151)</f>
        <v>-1.2336363636363635E-2</v>
      </c>
      <c r="D141" s="12">
        <f>AVERAGE(ReturnData!D141:D151)</f>
        <v>4.9181818181818181E-3</v>
      </c>
      <c r="E141" s="12">
        <f>AVERAGE(ReturnData!E141:E151)</f>
        <v>4.580909090909091E-2</v>
      </c>
      <c r="F141" s="12">
        <f>AVERAGE(ReturnData!F141:F151)</f>
        <v>3.0036363636363635E-2</v>
      </c>
      <c r="G141" s="12">
        <f>AVERAGE(ReturnData!G141:G151)</f>
        <v>3.8399999999999997E-2</v>
      </c>
      <c r="H141" s="12">
        <f>AVERAGE(ReturnData!H141:H151)</f>
        <v>4.9181818181818195E-2</v>
      </c>
      <c r="I141" s="12">
        <f>AVERAGE(ReturnData!I141:I151)</f>
        <v>3.4181818181818174E-2</v>
      </c>
      <c r="J141" s="12">
        <f>AVERAGE(ReturnData!J141:J151)</f>
        <v>2.3999999999999994E-3</v>
      </c>
      <c r="K141" s="12">
        <f>AVERAGE(ReturnData!K141:K151)</f>
        <v>2.1509090909090905E-2</v>
      </c>
      <c r="L141" s="12">
        <f>AVERAGE(ReturnData!L141:L151)</f>
        <v>1.6054545454545457E-2</v>
      </c>
      <c r="M141" s="12">
        <f>AVERAGE(ReturnData!M141:M151)</f>
        <v>3.2936363636363639E-2</v>
      </c>
      <c r="N141" s="12">
        <f>AVERAGE(ReturnData!N141:N151)</f>
        <v>1.4554545454545457E-2</v>
      </c>
      <c r="O141" s="12">
        <f>AVERAGE(ReturnData!O141:O151)</f>
        <v>2.8163636363636366E-2</v>
      </c>
      <c r="P141" s="12">
        <f>AVERAGE(ReturnData!P141:P151)</f>
        <v>4.3981818181818177E-2</v>
      </c>
      <c r="Q141" s="12">
        <f>AVERAGE(ReturnData!Q141:Q151)</f>
        <v>3.3799999999999997E-2</v>
      </c>
    </row>
    <row r="142" spans="1:17" x14ac:dyDescent="0.25">
      <c r="A142">
        <f>ReturnData!A154</f>
        <v>198609</v>
      </c>
      <c r="B142" s="12">
        <f>AVERAGE(ReturnData!B142:B152)</f>
        <v>4.4772727272727277E-2</v>
      </c>
      <c r="C142" s="12">
        <f>AVERAGE(ReturnData!C142:C152)</f>
        <v>-1.320909090909091E-2</v>
      </c>
      <c r="D142" s="12">
        <f>AVERAGE(ReturnData!D142:D152)</f>
        <v>-1.2272727272727277E-3</v>
      </c>
      <c r="E142" s="12">
        <f>AVERAGE(ReturnData!E142:E152)</f>
        <v>3.6690909090909087E-2</v>
      </c>
      <c r="F142" s="12">
        <f>AVERAGE(ReturnData!F142:F152)</f>
        <v>2.4854545454545452E-2</v>
      </c>
      <c r="G142" s="12">
        <f>AVERAGE(ReturnData!G142:G152)</f>
        <v>3.2727272727272723E-2</v>
      </c>
      <c r="H142" s="12">
        <f>AVERAGE(ReturnData!H142:H152)</f>
        <v>4.53909090909091E-2</v>
      </c>
      <c r="I142" s="12">
        <f>AVERAGE(ReturnData!I142:I152)</f>
        <v>2.8263636363636359E-2</v>
      </c>
      <c r="J142" s="12">
        <f>AVERAGE(ReturnData!J142:J152)</f>
        <v>-1.0800000000000002E-2</v>
      </c>
      <c r="K142" s="12">
        <f>AVERAGE(ReturnData!K142:K152)</f>
        <v>1.6081818181818183E-2</v>
      </c>
      <c r="L142" s="12">
        <f>AVERAGE(ReturnData!L142:L152)</f>
        <v>1.0981818181818181E-2</v>
      </c>
      <c r="M142" s="12">
        <f>AVERAGE(ReturnData!M142:M152)</f>
        <v>2.5654545454545454E-2</v>
      </c>
      <c r="N142" s="12">
        <f>AVERAGE(ReturnData!N142:N152)</f>
        <v>7.0999999999999987E-3</v>
      </c>
      <c r="O142" s="12">
        <f>AVERAGE(ReturnData!O142:O152)</f>
        <v>3.1109090909090909E-2</v>
      </c>
      <c r="P142" s="12">
        <f>AVERAGE(ReturnData!P142:P152)</f>
        <v>3.5690909090909086E-2</v>
      </c>
      <c r="Q142" s="12">
        <f>AVERAGE(ReturnData!Q142:Q152)</f>
        <v>2.917272727272727E-2</v>
      </c>
    </row>
    <row r="143" spans="1:17" x14ac:dyDescent="0.25">
      <c r="A143">
        <f>ReturnData!A155</f>
        <v>198610</v>
      </c>
      <c r="B143" s="12">
        <f>AVERAGE(ReturnData!B143:B153)</f>
        <v>4.3481818181818184E-2</v>
      </c>
      <c r="C143" s="12">
        <f>AVERAGE(ReturnData!C143:C153)</f>
        <v>8.127272727272726E-3</v>
      </c>
      <c r="D143" s="12">
        <f>AVERAGE(ReturnData!D143:D153)</f>
        <v>1.5354545454545452E-2</v>
      </c>
      <c r="E143" s="12">
        <f>AVERAGE(ReturnData!E143:E153)</f>
        <v>4.1572727272727282E-2</v>
      </c>
      <c r="F143" s="12">
        <f>AVERAGE(ReturnData!F143:F153)</f>
        <v>3.3763636363636357E-2</v>
      </c>
      <c r="G143" s="12">
        <f>AVERAGE(ReturnData!G143:G153)</f>
        <v>4.1445454545454549E-2</v>
      </c>
      <c r="H143" s="12">
        <f>AVERAGE(ReturnData!H143:H153)</f>
        <v>5.0818181818181825E-2</v>
      </c>
      <c r="I143" s="12">
        <f>AVERAGE(ReturnData!I143:I153)</f>
        <v>3.9227272727272715E-2</v>
      </c>
      <c r="J143" s="12">
        <f>AVERAGE(ReturnData!J143:J153)</f>
        <v>2.2272727272727231E-3</v>
      </c>
      <c r="K143" s="12">
        <f>AVERAGE(ReturnData!K143:K153)</f>
        <v>2.4545454545454547E-2</v>
      </c>
      <c r="L143" s="12">
        <f>AVERAGE(ReturnData!L143:L153)</f>
        <v>2.1536363636363635E-2</v>
      </c>
      <c r="M143" s="12">
        <f>AVERAGE(ReturnData!M143:M153)</f>
        <v>3.3872727272727277E-2</v>
      </c>
      <c r="N143" s="12">
        <f>AVERAGE(ReturnData!N143:N153)</f>
        <v>1.9136363636363635E-2</v>
      </c>
      <c r="O143" s="12">
        <f>AVERAGE(ReturnData!O143:O153)</f>
        <v>4.3154545454545452E-2</v>
      </c>
      <c r="P143" s="12">
        <f>AVERAGE(ReturnData!P143:P153)</f>
        <v>4.0627272727272727E-2</v>
      </c>
      <c r="Q143" s="12">
        <f>AVERAGE(ReturnData!Q143:Q153)</f>
        <v>3.9700000000000006E-2</v>
      </c>
    </row>
    <row r="144" spans="1:17" x14ac:dyDescent="0.25">
      <c r="A144">
        <f>ReturnData!A156</f>
        <v>198611</v>
      </c>
      <c r="B144" s="12">
        <f>AVERAGE(ReturnData!B144:B154)</f>
        <v>2.9281818181818187E-2</v>
      </c>
      <c r="C144" s="12">
        <f>AVERAGE(ReturnData!C144:C154)</f>
        <v>1.1663636363636364E-2</v>
      </c>
      <c r="D144" s="12">
        <f>AVERAGE(ReturnData!D144:D154)</f>
        <v>9.1636363636363617E-3</v>
      </c>
      <c r="E144" s="12">
        <f>AVERAGE(ReturnData!E144:E154)</f>
        <v>2.6999999999999993E-2</v>
      </c>
      <c r="F144" s="12">
        <f>AVERAGE(ReturnData!F144:F154)</f>
        <v>2.5309090909090906E-2</v>
      </c>
      <c r="G144" s="12">
        <f>AVERAGE(ReturnData!G144:G154)</f>
        <v>3.2454545454545458E-2</v>
      </c>
      <c r="H144" s="12">
        <f>AVERAGE(ReturnData!H144:H154)</f>
        <v>3.4609090909090902E-2</v>
      </c>
      <c r="I144" s="12">
        <f>AVERAGE(ReturnData!I144:I154)</f>
        <v>3.0136363636363631E-2</v>
      </c>
      <c r="J144" s="12">
        <f>AVERAGE(ReturnData!J144:J154)</f>
        <v>1.0590909090909088E-2</v>
      </c>
      <c r="K144" s="12">
        <f>AVERAGE(ReturnData!K144:K154)</f>
        <v>1.7781818181818183E-2</v>
      </c>
      <c r="L144" s="12">
        <f>AVERAGE(ReturnData!L144:L154)</f>
        <v>1.2381818181818183E-2</v>
      </c>
      <c r="M144" s="12">
        <f>AVERAGE(ReturnData!M144:M154)</f>
        <v>2.5027272727272728E-2</v>
      </c>
      <c r="N144" s="12">
        <f>AVERAGE(ReturnData!N144:N154)</f>
        <v>1.5936363636363641E-2</v>
      </c>
      <c r="O144" s="12">
        <f>AVERAGE(ReturnData!O144:O154)</f>
        <v>2.9145454545454544E-2</v>
      </c>
      <c r="P144" s="12">
        <f>AVERAGE(ReturnData!P144:P154)</f>
        <v>2.5854545454545453E-2</v>
      </c>
      <c r="Q144" s="12">
        <f>AVERAGE(ReturnData!Q144:Q154)</f>
        <v>2.3318181818181818E-2</v>
      </c>
    </row>
    <row r="145" spans="1:17" x14ac:dyDescent="0.25">
      <c r="A145">
        <f>ReturnData!A157</f>
        <v>198612</v>
      </c>
      <c r="B145" s="12">
        <f>AVERAGE(ReturnData!B145:B155)</f>
        <v>2.9799999999999993E-2</v>
      </c>
      <c r="C145" s="12">
        <f>AVERAGE(ReturnData!C145:C155)</f>
        <v>6.6727272727272737E-3</v>
      </c>
      <c r="D145" s="12">
        <f>AVERAGE(ReturnData!D145:D155)</f>
        <v>9.6090909090909074E-3</v>
      </c>
      <c r="E145" s="12">
        <f>AVERAGE(ReturnData!E145:E155)</f>
        <v>2.7309090909090904E-2</v>
      </c>
      <c r="F145" s="12">
        <f>AVERAGE(ReturnData!F145:F155)</f>
        <v>2.0336363636363635E-2</v>
      </c>
      <c r="G145" s="12">
        <f>AVERAGE(ReturnData!G145:G155)</f>
        <v>3.4263636363636357E-2</v>
      </c>
      <c r="H145" s="12">
        <f>AVERAGE(ReturnData!H145:H155)</f>
        <v>3.3409090909090909E-2</v>
      </c>
      <c r="I145" s="12">
        <f>AVERAGE(ReturnData!I145:I155)</f>
        <v>2.8399999999999995E-2</v>
      </c>
      <c r="J145" s="12">
        <f>AVERAGE(ReturnData!J145:J155)</f>
        <v>8.5636363636363618E-3</v>
      </c>
      <c r="K145" s="12">
        <f>AVERAGE(ReturnData!K145:K155)</f>
        <v>1.2927272727272726E-2</v>
      </c>
      <c r="L145" s="12">
        <f>AVERAGE(ReturnData!L145:L155)</f>
        <v>4.5181818181818179E-3</v>
      </c>
      <c r="M145" s="12">
        <f>AVERAGE(ReturnData!M145:M155)</f>
        <v>2.4236363636363636E-2</v>
      </c>
      <c r="N145" s="12">
        <f>AVERAGE(ReturnData!N145:N155)</f>
        <v>1.3672727272727274E-2</v>
      </c>
      <c r="O145" s="12">
        <f>AVERAGE(ReturnData!O145:O155)</f>
        <v>3.0063636363636362E-2</v>
      </c>
      <c r="P145" s="12">
        <f>AVERAGE(ReturnData!P145:P155)</f>
        <v>2.5872727272727269E-2</v>
      </c>
      <c r="Q145" s="12">
        <f>AVERAGE(ReturnData!Q145:Q155)</f>
        <v>1.949090909090909E-2</v>
      </c>
    </row>
    <row r="146" spans="1:17" x14ac:dyDescent="0.25">
      <c r="A146">
        <f>ReturnData!A158</f>
        <v>198701</v>
      </c>
      <c r="B146" s="12">
        <f>AVERAGE(ReturnData!B146:B156)</f>
        <v>2.6636363636363628E-2</v>
      </c>
      <c r="C146" s="12">
        <f>AVERAGE(ReturnData!C146:C156)</f>
        <v>1.0563636363636364E-2</v>
      </c>
      <c r="D146" s="12">
        <f>AVERAGE(ReturnData!D146:D156)</f>
        <v>1.5118181818181815E-2</v>
      </c>
      <c r="E146" s="12">
        <f>AVERAGE(ReturnData!E146:E156)</f>
        <v>2.6518181818181819E-2</v>
      </c>
      <c r="F146" s="12">
        <f>AVERAGE(ReturnData!F146:F156)</f>
        <v>2.0299999999999999E-2</v>
      </c>
      <c r="G146" s="12">
        <f>AVERAGE(ReturnData!G146:G156)</f>
        <v>3.1809090909090912E-2</v>
      </c>
      <c r="H146" s="12">
        <f>AVERAGE(ReturnData!H146:H156)</f>
        <v>3.1854545454545462E-2</v>
      </c>
      <c r="I146" s="12">
        <f>AVERAGE(ReturnData!I146:I156)</f>
        <v>2.6336363636363637E-2</v>
      </c>
      <c r="J146" s="12">
        <f>AVERAGE(ReturnData!J146:J156)</f>
        <v>-6.6363636363636375E-4</v>
      </c>
      <c r="K146" s="12">
        <f>AVERAGE(ReturnData!K146:K156)</f>
        <v>9.4363636363636368E-3</v>
      </c>
      <c r="L146" s="12">
        <f>AVERAGE(ReturnData!L146:L156)</f>
        <v>1.5545454545454569E-3</v>
      </c>
      <c r="M146" s="12">
        <f>AVERAGE(ReturnData!M146:M156)</f>
        <v>2.2000000000000002E-2</v>
      </c>
      <c r="N146" s="12">
        <f>AVERAGE(ReturnData!N146:N156)</f>
        <v>1.2709090909090913E-2</v>
      </c>
      <c r="O146" s="12">
        <f>AVERAGE(ReturnData!O146:O156)</f>
        <v>2.6154545454545455E-2</v>
      </c>
      <c r="P146" s="12">
        <f>AVERAGE(ReturnData!P146:P156)</f>
        <v>2.3999999999999997E-2</v>
      </c>
      <c r="Q146" s="12">
        <f>AVERAGE(ReturnData!Q146:Q156)</f>
        <v>1.4181818181818179E-2</v>
      </c>
    </row>
    <row r="147" spans="1:17" x14ac:dyDescent="0.25">
      <c r="A147">
        <f>ReturnData!A159</f>
        <v>198702</v>
      </c>
      <c r="B147" s="12">
        <f>AVERAGE(ReturnData!B147:B157)</f>
        <v>2.3190909090909092E-2</v>
      </c>
      <c r="C147" s="12">
        <f>AVERAGE(ReturnData!C147:C157)</f>
        <v>6.1999999999999998E-3</v>
      </c>
      <c r="D147" s="12">
        <f>AVERAGE(ReturnData!D147:D157)</f>
        <v>2.0754545454545456E-2</v>
      </c>
      <c r="E147" s="12">
        <f>AVERAGE(ReturnData!E147:E157)</f>
        <v>1.7863636363636359E-2</v>
      </c>
      <c r="F147" s="12">
        <f>AVERAGE(ReturnData!F147:F157)</f>
        <v>2.0199999999999999E-2</v>
      </c>
      <c r="G147" s="12">
        <f>AVERAGE(ReturnData!G147:G157)</f>
        <v>2.6672727272727279E-2</v>
      </c>
      <c r="H147" s="12">
        <f>AVERAGE(ReturnData!H147:H157)</f>
        <v>3.0554545454545449E-2</v>
      </c>
      <c r="I147" s="12">
        <f>AVERAGE(ReturnData!I147:I157)</f>
        <v>2.1490909090909092E-2</v>
      </c>
      <c r="J147" s="12">
        <f>AVERAGE(ReturnData!J147:J157)</f>
        <v>-5.3454545454545465E-3</v>
      </c>
      <c r="K147" s="12">
        <f>AVERAGE(ReturnData!K147:K157)</f>
        <v>2.4909090909090922E-3</v>
      </c>
      <c r="L147" s="12">
        <f>AVERAGE(ReturnData!L147:L157)</f>
        <v>-1.6181818181818166E-3</v>
      </c>
      <c r="M147" s="12">
        <f>AVERAGE(ReturnData!M147:M157)</f>
        <v>1.3281818181818183E-2</v>
      </c>
      <c r="N147" s="12">
        <f>AVERAGE(ReturnData!N147:N157)</f>
        <v>5.7818181818181822E-3</v>
      </c>
      <c r="O147" s="12">
        <f>AVERAGE(ReturnData!O147:O157)</f>
        <v>1.9727272727272729E-2</v>
      </c>
      <c r="P147" s="12">
        <f>AVERAGE(ReturnData!P147:P157)</f>
        <v>1.6472727272727271E-2</v>
      </c>
      <c r="Q147" s="12">
        <f>AVERAGE(ReturnData!Q147:Q157)</f>
        <v>8.8545454545454552E-3</v>
      </c>
    </row>
    <row r="148" spans="1:17" x14ac:dyDescent="0.25">
      <c r="A148">
        <f>ReturnData!A160</f>
        <v>198703</v>
      </c>
      <c r="B148" s="12">
        <f>AVERAGE(ReturnData!B148:B158)</f>
        <v>2.747272727272727E-2</v>
      </c>
      <c r="C148" s="12">
        <f>AVERAGE(ReturnData!C148:C158)</f>
        <v>2.1709090909090911E-2</v>
      </c>
      <c r="D148" s="12">
        <f>AVERAGE(ReturnData!D148:D158)</f>
        <v>3.3636363636363638E-2</v>
      </c>
      <c r="E148" s="12">
        <f>AVERAGE(ReturnData!E148:E158)</f>
        <v>1.839090909090909E-2</v>
      </c>
      <c r="F148" s="12">
        <f>AVERAGE(ReturnData!F148:F158)</f>
        <v>2.352727272727273E-2</v>
      </c>
      <c r="G148" s="12">
        <f>AVERAGE(ReturnData!G148:G158)</f>
        <v>2.9400000000000003E-2</v>
      </c>
      <c r="H148" s="12">
        <f>AVERAGE(ReturnData!H148:H158)</f>
        <v>3.5645454545454543E-2</v>
      </c>
      <c r="I148" s="12">
        <f>AVERAGE(ReturnData!I148:I158)</f>
        <v>2.5809090909090907E-2</v>
      </c>
      <c r="J148" s="12">
        <f>AVERAGE(ReturnData!J148:J158)</f>
        <v>1.6909090909090888E-3</v>
      </c>
      <c r="K148" s="12">
        <f>AVERAGE(ReturnData!K148:K158)</f>
        <v>6.4909090909090915E-3</v>
      </c>
      <c r="L148" s="12">
        <f>AVERAGE(ReturnData!L148:L158)</f>
        <v>8.0272727272727284E-3</v>
      </c>
      <c r="M148" s="12">
        <f>AVERAGE(ReturnData!M148:M158)</f>
        <v>2.0936363636363638E-2</v>
      </c>
      <c r="N148" s="12">
        <f>AVERAGE(ReturnData!N148:N158)</f>
        <v>3.2090909090909101E-3</v>
      </c>
      <c r="O148" s="12">
        <f>AVERAGE(ReturnData!O148:O158)</f>
        <v>2.2209090909090914E-2</v>
      </c>
      <c r="P148" s="12">
        <f>AVERAGE(ReturnData!P148:P158)</f>
        <v>1.9363636363636364E-2</v>
      </c>
      <c r="Q148" s="12">
        <f>AVERAGE(ReturnData!Q148:Q158)</f>
        <v>1.0454545454545456E-2</v>
      </c>
    </row>
    <row r="149" spans="1:17" x14ac:dyDescent="0.25">
      <c r="A149">
        <f>ReturnData!A161</f>
        <v>198704</v>
      </c>
      <c r="B149" s="12">
        <f>AVERAGE(ReturnData!B149:B159)</f>
        <v>2.3490909090909087E-2</v>
      </c>
      <c r="C149" s="12">
        <f>AVERAGE(ReturnData!C149:C159)</f>
        <v>3.0772727272727275E-2</v>
      </c>
      <c r="D149" s="12">
        <f>AVERAGE(ReturnData!D149:D159)</f>
        <v>3.1536363636363633E-2</v>
      </c>
      <c r="E149" s="12">
        <f>AVERAGE(ReturnData!E149:E159)</f>
        <v>2.2054545454545459E-2</v>
      </c>
      <c r="F149" s="12">
        <f>AVERAGE(ReturnData!F149:F159)</f>
        <v>2.3181818181818182E-2</v>
      </c>
      <c r="G149" s="12">
        <f>AVERAGE(ReturnData!G149:G159)</f>
        <v>2.8536363636363637E-2</v>
      </c>
      <c r="H149" s="12">
        <f>AVERAGE(ReturnData!H149:H159)</f>
        <v>3.214545454545454E-2</v>
      </c>
      <c r="I149" s="12">
        <f>AVERAGE(ReturnData!I149:I159)</f>
        <v>1.9436363636363637E-2</v>
      </c>
      <c r="J149" s="12">
        <f>AVERAGE(ReturnData!J149:J159)</f>
        <v>4.7636363636363623E-3</v>
      </c>
      <c r="K149" s="12">
        <f>AVERAGE(ReturnData!K149:K159)</f>
        <v>1.2209090909090912E-2</v>
      </c>
      <c r="L149" s="12">
        <f>AVERAGE(ReturnData!L149:L159)</f>
        <v>1.5281818181818185E-2</v>
      </c>
      <c r="M149" s="12">
        <f>AVERAGE(ReturnData!M149:M159)</f>
        <v>1.293636363636364E-2</v>
      </c>
      <c r="N149" s="12">
        <f>AVERAGE(ReturnData!N149:N159)</f>
        <v>4.0636363636363639E-3</v>
      </c>
      <c r="O149" s="12">
        <f>AVERAGE(ReturnData!O149:O159)</f>
        <v>1.6663636363636367E-2</v>
      </c>
      <c r="P149" s="12">
        <f>AVERAGE(ReturnData!P149:P159)</f>
        <v>2.1736363636363634E-2</v>
      </c>
      <c r="Q149" s="12">
        <f>AVERAGE(ReturnData!Q149:Q159)</f>
        <v>8.6636363636363629E-3</v>
      </c>
    </row>
    <row r="150" spans="1:17" x14ac:dyDescent="0.25">
      <c r="A150">
        <f>ReturnData!A162</f>
        <v>198705</v>
      </c>
      <c r="B150" s="12">
        <f>AVERAGE(ReturnData!B150:B160)</f>
        <v>2.5090909090909094E-2</v>
      </c>
      <c r="C150" s="12">
        <f>AVERAGE(ReturnData!C150:C160)</f>
        <v>4.9536363636363628E-2</v>
      </c>
      <c r="D150" s="12">
        <f>AVERAGE(ReturnData!D150:D160)</f>
        <v>4.195454545454546E-2</v>
      </c>
      <c r="E150" s="12">
        <f>AVERAGE(ReturnData!E150:E160)</f>
        <v>2.4645454545454547E-2</v>
      </c>
      <c r="F150" s="12">
        <f>AVERAGE(ReturnData!F150:F160)</f>
        <v>2.5918181818181819E-2</v>
      </c>
      <c r="G150" s="12">
        <f>AVERAGE(ReturnData!G150:G160)</f>
        <v>3.1536363636363633E-2</v>
      </c>
      <c r="H150" s="12">
        <f>AVERAGE(ReturnData!H150:H160)</f>
        <v>3.2245454545454542E-2</v>
      </c>
      <c r="I150" s="12">
        <f>AVERAGE(ReturnData!I150:I160)</f>
        <v>2.5636363636363634E-2</v>
      </c>
      <c r="J150" s="12">
        <f>AVERAGE(ReturnData!J150:J160)</f>
        <v>1.7427272727272725E-2</v>
      </c>
      <c r="K150" s="12">
        <f>AVERAGE(ReturnData!K150:K160)</f>
        <v>1.2563636363636365E-2</v>
      </c>
      <c r="L150" s="12">
        <f>AVERAGE(ReturnData!L150:L160)</f>
        <v>1.5400000000000002E-2</v>
      </c>
      <c r="M150" s="12">
        <f>AVERAGE(ReturnData!M150:M160)</f>
        <v>2.4536363636363637E-2</v>
      </c>
      <c r="N150" s="12">
        <f>AVERAGE(ReturnData!N150:N160)</f>
        <v>5.3909090909090903E-3</v>
      </c>
      <c r="O150" s="12">
        <f>AVERAGE(ReturnData!O150:O160)</f>
        <v>1.8754545454545461E-2</v>
      </c>
      <c r="P150" s="12">
        <f>AVERAGE(ReturnData!P150:P160)</f>
        <v>2.3763636363636362E-2</v>
      </c>
      <c r="Q150" s="12">
        <f>AVERAGE(ReturnData!Q150:Q160)</f>
        <v>1.0281818181818182E-2</v>
      </c>
    </row>
    <row r="151" spans="1:17" x14ac:dyDescent="0.25">
      <c r="A151">
        <f>ReturnData!A163</f>
        <v>198706</v>
      </c>
      <c r="B151" s="12">
        <f>AVERAGE(ReturnData!B151:B161)</f>
        <v>1.3863636363636366E-2</v>
      </c>
      <c r="C151" s="12">
        <f>AVERAGE(ReturnData!C151:C161)</f>
        <v>4.9372727272727276E-2</v>
      </c>
      <c r="D151" s="12">
        <f>AVERAGE(ReturnData!D151:D161)</f>
        <v>3.5727272727272726E-2</v>
      </c>
      <c r="E151" s="12">
        <f>AVERAGE(ReturnData!E151:E161)</f>
        <v>1.601818181818182E-2</v>
      </c>
      <c r="F151" s="12">
        <f>AVERAGE(ReturnData!F151:F161)</f>
        <v>2.12E-2</v>
      </c>
      <c r="G151" s="12">
        <f>AVERAGE(ReturnData!G151:G161)</f>
        <v>2.7281818181818185E-2</v>
      </c>
      <c r="H151" s="12">
        <f>AVERAGE(ReturnData!H151:H161)</f>
        <v>2.2081818181818182E-2</v>
      </c>
      <c r="I151" s="12">
        <f>AVERAGE(ReturnData!I151:I161)</f>
        <v>1.7181818181818184E-2</v>
      </c>
      <c r="J151" s="12">
        <f>AVERAGE(ReturnData!J151:J161)</f>
        <v>1.8836363636363637E-2</v>
      </c>
      <c r="K151" s="12">
        <f>AVERAGE(ReturnData!K151:K161)</f>
        <v>8.7272727272727276E-3</v>
      </c>
      <c r="L151" s="12">
        <f>AVERAGE(ReturnData!L151:L161)</f>
        <v>1.8227272727272727E-2</v>
      </c>
      <c r="M151" s="12">
        <f>AVERAGE(ReturnData!M151:M161)</f>
        <v>2.7463636363636367E-2</v>
      </c>
      <c r="N151" s="12">
        <f>AVERAGE(ReturnData!N151:N161)</f>
        <v>-1.1363636363636361E-3</v>
      </c>
      <c r="O151" s="12">
        <f>AVERAGE(ReturnData!O151:O161)</f>
        <v>1.1518181818181822E-2</v>
      </c>
      <c r="P151" s="12">
        <f>AVERAGE(ReturnData!P151:P161)</f>
        <v>1.1781818181818181E-2</v>
      </c>
      <c r="Q151" s="12">
        <f>AVERAGE(ReturnData!Q151:Q161)</f>
        <v>1.2363636363636353E-3</v>
      </c>
    </row>
    <row r="152" spans="1:17" x14ac:dyDescent="0.25">
      <c r="A152">
        <f>ReturnData!A164</f>
        <v>198707</v>
      </c>
      <c r="B152" s="12">
        <f>AVERAGE(ReturnData!B152:B162)</f>
        <v>1.0236363636363637E-2</v>
      </c>
      <c r="C152" s="12">
        <f>AVERAGE(ReturnData!C152:C162)</f>
        <v>4.9981818181818169E-2</v>
      </c>
      <c r="D152" s="12">
        <f>AVERAGE(ReturnData!D152:D162)</f>
        <v>3.9918181818181818E-2</v>
      </c>
      <c r="E152" s="12">
        <f>AVERAGE(ReturnData!E152:E162)</f>
        <v>1.3227272727272726E-2</v>
      </c>
      <c r="F152" s="12">
        <f>AVERAGE(ReturnData!F152:F162)</f>
        <v>2.2481818181818183E-2</v>
      </c>
      <c r="G152" s="12">
        <f>AVERAGE(ReturnData!G152:G162)</f>
        <v>2.7200000000000002E-2</v>
      </c>
      <c r="H152" s="12">
        <f>AVERAGE(ReturnData!H152:H162)</f>
        <v>1.6872727272727272E-2</v>
      </c>
      <c r="I152" s="12">
        <f>AVERAGE(ReturnData!I152:I162)</f>
        <v>1.5936363636363634E-2</v>
      </c>
      <c r="J152" s="12">
        <f>AVERAGE(ReturnData!J152:J162)</f>
        <v>2.5972727272727272E-2</v>
      </c>
      <c r="K152" s="12">
        <f>AVERAGE(ReturnData!K152:K162)</f>
        <v>1.0936363636363636E-2</v>
      </c>
      <c r="L152" s="12">
        <f>AVERAGE(ReturnData!L152:L162)</f>
        <v>2.2609090909090912E-2</v>
      </c>
      <c r="M152" s="12">
        <f>AVERAGE(ReturnData!M152:M162)</f>
        <v>2.5118181818181821E-2</v>
      </c>
      <c r="N152" s="12">
        <f>AVERAGE(ReturnData!N152:N162)</f>
        <v>2.8454545454545464E-3</v>
      </c>
      <c r="O152" s="12">
        <f>AVERAGE(ReturnData!O152:O162)</f>
        <v>5.263636363636367E-3</v>
      </c>
      <c r="P152" s="12">
        <f>AVERAGE(ReturnData!P152:P162)</f>
        <v>7.8454545454545426E-3</v>
      </c>
      <c r="Q152" s="12">
        <f>AVERAGE(ReturnData!Q152:Q162)</f>
        <v>-1.2454545454545453E-3</v>
      </c>
    </row>
    <row r="153" spans="1:17" x14ac:dyDescent="0.25">
      <c r="A153">
        <f>ReturnData!A165</f>
        <v>198708</v>
      </c>
      <c r="B153" s="12">
        <f>AVERAGE(ReturnData!B153:B163)</f>
        <v>2.0199999999999999E-2</v>
      </c>
      <c r="C153" s="12">
        <f>AVERAGE(ReturnData!C153:C163)</f>
        <v>5.0854545454545444E-2</v>
      </c>
      <c r="D153" s="12">
        <f>AVERAGE(ReturnData!D153:D163)</f>
        <v>5.0109090909090909E-2</v>
      </c>
      <c r="E153" s="12">
        <f>AVERAGE(ReturnData!E153:E163)</f>
        <v>2.6936363636363637E-2</v>
      </c>
      <c r="F153" s="12">
        <f>AVERAGE(ReturnData!F153:F163)</f>
        <v>3.4027272727272732E-2</v>
      </c>
      <c r="G153" s="12">
        <f>AVERAGE(ReturnData!G153:G163)</f>
        <v>3.8281818181818188E-2</v>
      </c>
      <c r="H153" s="12">
        <f>AVERAGE(ReturnData!H153:H163)</f>
        <v>2.5354545454545453E-2</v>
      </c>
      <c r="I153" s="12">
        <f>AVERAGE(ReturnData!I153:I163)</f>
        <v>3.0136363636363631E-2</v>
      </c>
      <c r="J153" s="12">
        <f>AVERAGE(ReturnData!J153:J163)</f>
        <v>4.4218181818181816E-2</v>
      </c>
      <c r="K153" s="12">
        <f>AVERAGE(ReturnData!K153:K163)</f>
        <v>2.1118181818181817E-2</v>
      </c>
      <c r="L153" s="12">
        <f>AVERAGE(ReturnData!L153:L163)</f>
        <v>3.0709090909090912E-2</v>
      </c>
      <c r="M153" s="12">
        <f>AVERAGE(ReturnData!M153:M163)</f>
        <v>3.5127272727272729E-2</v>
      </c>
      <c r="N153" s="12">
        <f>AVERAGE(ReturnData!N153:N163)</f>
        <v>1.5909090909090911E-2</v>
      </c>
      <c r="O153" s="12">
        <f>AVERAGE(ReturnData!O153:O163)</f>
        <v>3.672727272727275E-3</v>
      </c>
      <c r="P153" s="12">
        <f>AVERAGE(ReturnData!P153:P163)</f>
        <v>2.243636363636364E-2</v>
      </c>
      <c r="Q153" s="12">
        <f>AVERAGE(ReturnData!Q153:Q163)</f>
        <v>8.2636363636363636E-3</v>
      </c>
    </row>
    <row r="154" spans="1:17" x14ac:dyDescent="0.25">
      <c r="A154">
        <f>ReturnData!A166</f>
        <v>198709</v>
      </c>
      <c r="B154" s="12">
        <f>AVERAGE(ReturnData!B154:B164)</f>
        <v>2.1827272727272726E-2</v>
      </c>
      <c r="C154" s="12">
        <f>AVERAGE(ReturnData!C154:C164)</f>
        <v>5.2600000000000001E-2</v>
      </c>
      <c r="D154" s="12">
        <f>AVERAGE(ReturnData!D154:D164)</f>
        <v>3.7181818181818177E-2</v>
      </c>
      <c r="E154" s="12">
        <f>AVERAGE(ReturnData!E154:E164)</f>
        <v>2.9009090909090915E-2</v>
      </c>
      <c r="F154" s="12">
        <f>AVERAGE(ReturnData!F154:F164)</f>
        <v>3.4200000000000001E-2</v>
      </c>
      <c r="G154" s="12">
        <f>AVERAGE(ReturnData!G154:G164)</f>
        <v>3.8227272727272728E-2</v>
      </c>
      <c r="H154" s="12">
        <f>AVERAGE(ReturnData!H154:H164)</f>
        <v>2.7799999999999995E-2</v>
      </c>
      <c r="I154" s="12">
        <f>AVERAGE(ReturnData!I154:I164)</f>
        <v>2.8381818181818178E-2</v>
      </c>
      <c r="J154" s="12">
        <f>AVERAGE(ReturnData!J154:J164)</f>
        <v>5.2945454545454546E-2</v>
      </c>
      <c r="K154" s="12">
        <f>AVERAGE(ReturnData!K154:K164)</f>
        <v>2.2027272727272729E-2</v>
      </c>
      <c r="L154" s="12">
        <f>AVERAGE(ReturnData!L154:L164)</f>
        <v>2.6627272727272732E-2</v>
      </c>
      <c r="M154" s="12">
        <f>AVERAGE(ReturnData!M154:M164)</f>
        <v>3.4427272727272723E-2</v>
      </c>
      <c r="N154" s="12">
        <f>AVERAGE(ReturnData!N154:N164)</f>
        <v>1.6736363636363636E-2</v>
      </c>
      <c r="O154" s="12">
        <f>AVERAGE(ReturnData!O154:O164)</f>
        <v>-5.0272727272727257E-3</v>
      </c>
      <c r="P154" s="12">
        <f>AVERAGE(ReturnData!P154:P164)</f>
        <v>2.697272727272727E-2</v>
      </c>
      <c r="Q154" s="12">
        <f>AVERAGE(ReturnData!Q154:Q164)</f>
        <v>3.4363636363636376E-3</v>
      </c>
    </row>
    <row r="155" spans="1:17" x14ac:dyDescent="0.25">
      <c r="A155">
        <f>ReturnData!A167</f>
        <v>198710</v>
      </c>
      <c r="B155" s="12">
        <f>AVERAGE(ReturnData!B155:B165)</f>
        <v>3.4736363636363635E-2</v>
      </c>
      <c r="C155" s="12">
        <f>AVERAGE(ReturnData!C155:C165)</f>
        <v>4.7954545454545444E-2</v>
      </c>
      <c r="D155" s="12">
        <f>AVERAGE(ReturnData!D155:D165)</f>
        <v>4.0218181818181813E-2</v>
      </c>
      <c r="E155" s="12">
        <f>AVERAGE(ReturnData!E155:E165)</f>
        <v>3.7145454545454544E-2</v>
      </c>
      <c r="F155" s="12">
        <f>AVERAGE(ReturnData!F155:F165)</f>
        <v>4.7818181818181822E-2</v>
      </c>
      <c r="G155" s="12">
        <f>AVERAGE(ReturnData!G155:G165)</f>
        <v>4.5109090909090904E-2</v>
      </c>
      <c r="H155" s="12">
        <f>AVERAGE(ReturnData!H155:H165)</f>
        <v>4.3936363636363635E-2</v>
      </c>
      <c r="I155" s="12">
        <f>AVERAGE(ReturnData!I155:I165)</f>
        <v>3.6672727272727267E-2</v>
      </c>
      <c r="J155" s="12">
        <f>AVERAGE(ReturnData!J155:J165)</f>
        <v>4.4581818181818181E-2</v>
      </c>
      <c r="K155" s="12">
        <f>AVERAGE(ReturnData!K155:K165)</f>
        <v>2.7136363636363636E-2</v>
      </c>
      <c r="L155" s="12">
        <f>AVERAGE(ReturnData!L155:L165)</f>
        <v>3.8727272727272728E-2</v>
      </c>
      <c r="M155" s="12">
        <f>AVERAGE(ReturnData!M155:M165)</f>
        <v>4.6300000000000008E-2</v>
      </c>
      <c r="N155" s="12">
        <f>AVERAGE(ReturnData!N155:N165)</f>
        <v>1.9581818181818183E-2</v>
      </c>
      <c r="O155" s="12">
        <f>AVERAGE(ReturnData!O155:O165)</f>
        <v>6.6000000000000026E-3</v>
      </c>
      <c r="P155" s="12">
        <f>AVERAGE(ReturnData!P155:P165)</f>
        <v>3.8063636363636362E-2</v>
      </c>
      <c r="Q155" s="12">
        <f>AVERAGE(ReturnData!Q155:Q165)</f>
        <v>1.8190909090909091E-2</v>
      </c>
    </row>
    <row r="156" spans="1:17" x14ac:dyDescent="0.25">
      <c r="A156">
        <f>ReturnData!A168</f>
        <v>198711</v>
      </c>
      <c r="B156" s="12">
        <f>AVERAGE(ReturnData!B156:B166)</f>
        <v>2.3309090909090904E-2</v>
      </c>
      <c r="C156" s="12">
        <f>AVERAGE(ReturnData!C156:C166)</f>
        <v>5.1809090909090909E-2</v>
      </c>
      <c r="D156" s="12">
        <f>AVERAGE(ReturnData!D156:D166)</f>
        <v>3.5145454545454542E-2</v>
      </c>
      <c r="E156" s="12">
        <f>AVERAGE(ReturnData!E156:E166)</f>
        <v>2.4518181818181824E-2</v>
      </c>
      <c r="F156" s="12">
        <f>AVERAGE(ReturnData!F156:F166)</f>
        <v>4.023636363636364E-2</v>
      </c>
      <c r="G156" s="12">
        <f>AVERAGE(ReturnData!G156:G166)</f>
        <v>3.729090909090909E-2</v>
      </c>
      <c r="H156" s="12">
        <f>AVERAGE(ReturnData!H156:H166)</f>
        <v>3.4254545454545454E-2</v>
      </c>
      <c r="I156" s="12">
        <f>AVERAGE(ReturnData!I156:I166)</f>
        <v>2.8945454545454542E-2</v>
      </c>
      <c r="J156" s="12">
        <f>AVERAGE(ReturnData!J156:J166)</f>
        <v>4.4872727272727272E-2</v>
      </c>
      <c r="K156" s="12">
        <f>AVERAGE(ReturnData!K156:K166)</f>
        <v>2.2718181818181818E-2</v>
      </c>
      <c r="L156" s="12">
        <f>AVERAGE(ReturnData!L156:L166)</f>
        <v>3.6490909090909095E-2</v>
      </c>
      <c r="M156" s="12">
        <f>AVERAGE(ReturnData!M156:M166)</f>
        <v>3.3390909090909089E-2</v>
      </c>
      <c r="N156" s="12">
        <f>AVERAGE(ReturnData!N156:N166)</f>
        <v>1.430909090909091E-2</v>
      </c>
      <c r="O156" s="12">
        <f>AVERAGE(ReturnData!O156:O166)</f>
        <v>-2.7272727272727014E-4</v>
      </c>
      <c r="P156" s="12">
        <f>AVERAGE(ReturnData!P156:P166)</f>
        <v>2.4581818181818184E-2</v>
      </c>
      <c r="Q156" s="12">
        <f>AVERAGE(ReturnData!Q156:Q166)</f>
        <v>1.2927272727272726E-2</v>
      </c>
    </row>
    <row r="157" spans="1:17" x14ac:dyDescent="0.25">
      <c r="A157">
        <f>ReturnData!A169</f>
        <v>198712</v>
      </c>
      <c r="B157" s="12">
        <f>AVERAGE(ReturnData!B157:B167)</f>
        <v>6.4272727272727259E-3</v>
      </c>
      <c r="C157" s="12">
        <f>AVERAGE(ReturnData!C157:C167)</f>
        <v>2.1299999999999999E-2</v>
      </c>
      <c r="D157" s="12">
        <f>AVERAGE(ReturnData!D157:D167)</f>
        <v>1.5309090909090911E-2</v>
      </c>
      <c r="E157" s="12">
        <f>AVERAGE(ReturnData!E157:E167)</f>
        <v>-6.9363636363636398E-3</v>
      </c>
      <c r="F157" s="12">
        <f>AVERAGE(ReturnData!F157:F167)</f>
        <v>1.0654545454545451E-2</v>
      </c>
      <c r="G157" s="12">
        <f>AVERAGE(ReturnData!G157:G167)</f>
        <v>8.2545454545454484E-3</v>
      </c>
      <c r="H157" s="12">
        <f>AVERAGE(ReturnData!H157:H167)</f>
        <v>1.4818181818181821E-2</v>
      </c>
      <c r="I157" s="12">
        <f>AVERAGE(ReturnData!I157:I167)</f>
        <v>0</v>
      </c>
      <c r="J157" s="12">
        <f>AVERAGE(ReturnData!J157:J167)</f>
        <v>2.3790909090909099E-2</v>
      </c>
      <c r="K157" s="12">
        <f>AVERAGE(ReturnData!K157:K167)</f>
        <v>-4.3818181818181838E-3</v>
      </c>
      <c r="L157" s="12">
        <f>AVERAGE(ReturnData!L157:L167)</f>
        <v>8.409090909090906E-3</v>
      </c>
      <c r="M157" s="12">
        <f>AVERAGE(ReturnData!M157:M167)</f>
        <v>6.1909090909090907E-3</v>
      </c>
      <c r="N157" s="12">
        <f>AVERAGE(ReturnData!N157:N167)</f>
        <v>-1.3127272727272725E-2</v>
      </c>
      <c r="O157" s="12">
        <f>AVERAGE(ReturnData!O157:O167)</f>
        <v>-7.0636363636363613E-3</v>
      </c>
      <c r="P157" s="12">
        <f>AVERAGE(ReturnData!P157:P167)</f>
        <v>-2.5727272727272721E-3</v>
      </c>
      <c r="Q157" s="12">
        <f>AVERAGE(ReturnData!Q157:Q167)</f>
        <v>-5.6272727272727282E-3</v>
      </c>
    </row>
    <row r="158" spans="1:17" x14ac:dyDescent="0.25">
      <c r="A158">
        <f>ReturnData!A170</f>
        <v>198801</v>
      </c>
      <c r="B158" s="12">
        <f>AVERAGE(ReturnData!B158:B168)</f>
        <v>1.8363636363636323E-3</v>
      </c>
      <c r="C158" s="12">
        <f>AVERAGE(ReturnData!C158:C168)</f>
        <v>2.8881818181818186E-2</v>
      </c>
      <c r="D158" s="12">
        <f>AVERAGE(ReturnData!D158:D168)</f>
        <v>5.972727272727271E-3</v>
      </c>
      <c r="E158" s="12">
        <f>AVERAGE(ReturnData!E158:E168)</f>
        <v>-1.2390909090909093E-2</v>
      </c>
      <c r="F158" s="12">
        <f>AVERAGE(ReturnData!F158:F168)</f>
        <v>4.5454545454545243E-4</v>
      </c>
      <c r="G158" s="12">
        <f>AVERAGE(ReturnData!G158:G168)</f>
        <v>6.8272727272727296E-3</v>
      </c>
      <c r="H158" s="12">
        <f>AVERAGE(ReturnData!H158:H168)</f>
        <v>6.3818181818181769E-3</v>
      </c>
      <c r="I158" s="12">
        <f>AVERAGE(ReturnData!I158:I168)</f>
        <v>-1.781818181818188E-3</v>
      </c>
      <c r="J158" s="12">
        <f>AVERAGE(ReturnData!J158:J168)</f>
        <v>2.8327272727272736E-2</v>
      </c>
      <c r="K158" s="12">
        <f>AVERAGE(ReturnData!K158:K168)</f>
        <v>-5.4454545454545459E-3</v>
      </c>
      <c r="L158" s="12">
        <f>AVERAGE(ReturnData!L158:L168)</f>
        <v>3.8090909090909074E-3</v>
      </c>
      <c r="M158" s="12">
        <f>AVERAGE(ReturnData!M158:M168)</f>
        <v>4.7272727272727275E-3</v>
      </c>
      <c r="N158" s="12">
        <f>AVERAGE(ReturnData!N158:N168)</f>
        <v>-1.6236363636363636E-2</v>
      </c>
      <c r="O158" s="12">
        <f>AVERAGE(ReturnData!O158:O168)</f>
        <v>-6.3545454545454521E-3</v>
      </c>
      <c r="P158" s="12">
        <f>AVERAGE(ReturnData!P158:P168)</f>
        <v>-4.7545454545454592E-3</v>
      </c>
      <c r="Q158" s="12">
        <f>AVERAGE(ReturnData!Q158:Q168)</f>
        <v>-9.9727272727272737E-3</v>
      </c>
    </row>
    <row r="159" spans="1:17" x14ac:dyDescent="0.25">
      <c r="A159">
        <f>ReturnData!A171</f>
        <v>198802</v>
      </c>
      <c r="B159" s="12">
        <f>AVERAGE(ReturnData!B159:B169)</f>
        <v>-3.4636363636363645E-3</v>
      </c>
      <c r="C159" s="12">
        <f>AVERAGE(ReturnData!C159:C169)</f>
        <v>2.173636363636364E-2</v>
      </c>
      <c r="D159" s="12">
        <f>AVERAGE(ReturnData!D159:D169)</f>
        <v>-1.8090909090909104E-3</v>
      </c>
      <c r="E159" s="12">
        <f>AVERAGE(ReturnData!E159:E169)</f>
        <v>-1.3754545454545453E-2</v>
      </c>
      <c r="F159" s="12">
        <f>AVERAGE(ReturnData!F159:F169)</f>
        <v>-5.6090909090909099E-3</v>
      </c>
      <c r="G159" s="12">
        <f>AVERAGE(ReturnData!G159:G169)</f>
        <v>6.6181818181818156E-3</v>
      </c>
      <c r="H159" s="12">
        <f>AVERAGE(ReturnData!H159:H169)</f>
        <v>-1.8727272727272696E-3</v>
      </c>
      <c r="I159" s="12">
        <f>AVERAGE(ReturnData!I159:I169)</f>
        <v>-9.5000000000000015E-3</v>
      </c>
      <c r="J159" s="12">
        <f>AVERAGE(ReturnData!J159:J169)</f>
        <v>2.6036363636363635E-2</v>
      </c>
      <c r="K159" s="12">
        <f>AVERAGE(ReturnData!K159:K169)</f>
        <v>-9.2000000000000016E-3</v>
      </c>
      <c r="L159" s="12">
        <f>AVERAGE(ReturnData!L159:L169)</f>
        <v>1.1818181818181273E-4</v>
      </c>
      <c r="M159" s="12">
        <f>AVERAGE(ReturnData!M159:M169)</f>
        <v>-5.4454545454545459E-3</v>
      </c>
      <c r="N159" s="12">
        <f>AVERAGE(ReturnData!N159:N169)</f>
        <v>-1.5299999999999996E-2</v>
      </c>
      <c r="O159" s="12">
        <f>AVERAGE(ReturnData!O159:O169)</f>
        <v>-1.4309090909090908E-2</v>
      </c>
      <c r="P159" s="12">
        <f>AVERAGE(ReturnData!P159:P169)</f>
        <v>-7.4272727272727303E-3</v>
      </c>
      <c r="Q159" s="12">
        <f>AVERAGE(ReturnData!Q159:Q169)</f>
        <v>-1.6163636363636359E-2</v>
      </c>
    </row>
    <row r="160" spans="1:17" x14ac:dyDescent="0.25">
      <c r="A160">
        <f>ReturnData!A172</f>
        <v>198803</v>
      </c>
      <c r="B160" s="12">
        <f>AVERAGE(ReturnData!B160:B170)</f>
        <v>-4.7363636363636384E-3</v>
      </c>
      <c r="C160" s="12">
        <f>AVERAGE(ReturnData!C160:C170)</f>
        <v>3.3636363636363655E-3</v>
      </c>
      <c r="D160" s="12">
        <f>AVERAGE(ReturnData!D160:D170)</f>
        <v>7.6818181818181846E-3</v>
      </c>
      <c r="E160" s="12">
        <f>AVERAGE(ReturnData!E160:E170)</f>
        <v>-1.8190909090909087E-2</v>
      </c>
      <c r="F160" s="12">
        <f>AVERAGE(ReturnData!F160:F170)</f>
        <v>-1.0318181818181822E-2</v>
      </c>
      <c r="G160" s="12">
        <f>AVERAGE(ReturnData!G160:G170)</f>
        <v>-7.0909090909091203E-4</v>
      </c>
      <c r="H160" s="12">
        <f>AVERAGE(ReturnData!H160:H170)</f>
        <v>-3.7636363636363635E-3</v>
      </c>
      <c r="I160" s="12">
        <f>AVERAGE(ReturnData!I160:I170)</f>
        <v>-9.5545454545454562E-3</v>
      </c>
      <c r="J160" s="12">
        <f>AVERAGE(ReturnData!J160:J170)</f>
        <v>1.6290909090909092E-2</v>
      </c>
      <c r="K160" s="12">
        <f>AVERAGE(ReturnData!K160:K170)</f>
        <v>-1.1354545454545456E-2</v>
      </c>
      <c r="L160" s="12">
        <f>AVERAGE(ReturnData!L160:L170)</f>
        <v>-9.6727272727272738E-3</v>
      </c>
      <c r="M160" s="12">
        <f>AVERAGE(ReturnData!M160:M170)</f>
        <v>-6.3636363636363944E-4</v>
      </c>
      <c r="N160" s="12">
        <f>AVERAGE(ReturnData!N160:N170)</f>
        <v>-1.3354545454545452E-2</v>
      </c>
      <c r="O160" s="12">
        <f>AVERAGE(ReturnData!O160:O170)</f>
        <v>-3.4818181818181805E-3</v>
      </c>
      <c r="P160" s="12">
        <f>AVERAGE(ReturnData!P160:P170)</f>
        <v>-1.186363636363637E-2</v>
      </c>
      <c r="Q160" s="12">
        <f>AVERAGE(ReturnData!Q160:Q170)</f>
        <v>-1.1581818181818183E-2</v>
      </c>
    </row>
    <row r="161" spans="1:17" x14ac:dyDescent="0.25">
      <c r="A161">
        <f>ReturnData!A173</f>
        <v>198804</v>
      </c>
      <c r="B161" s="12">
        <f>AVERAGE(ReturnData!B161:B171)</f>
        <v>-2.5727272727272721E-3</v>
      </c>
      <c r="C161" s="12">
        <f>AVERAGE(ReturnData!C161:C171)</f>
        <v>-3.7272727272727253E-3</v>
      </c>
      <c r="D161" s="12">
        <f>AVERAGE(ReturnData!D161:D171)</f>
        <v>-5.6363636363636468E-4</v>
      </c>
      <c r="E161" s="12">
        <f>AVERAGE(ReturnData!E161:E171)</f>
        <v>-6.4363636363636342E-3</v>
      </c>
      <c r="F161" s="12">
        <f>AVERAGE(ReturnData!F161:F171)</f>
        <v>-7.7818181818181849E-3</v>
      </c>
      <c r="G161" s="12">
        <f>AVERAGE(ReturnData!G161:G171)</f>
        <v>1.9272727272727269E-3</v>
      </c>
      <c r="H161" s="12">
        <f>AVERAGE(ReturnData!H161:H171)</f>
        <v>-6.7272727272727178E-4</v>
      </c>
      <c r="I161" s="12">
        <f>AVERAGE(ReturnData!I161:I171)</f>
        <v>-3.5181818181818166E-3</v>
      </c>
      <c r="J161" s="12">
        <f>AVERAGE(ReturnData!J161:J171)</f>
        <v>1.7327272727272722E-2</v>
      </c>
      <c r="K161" s="12">
        <f>AVERAGE(ReturnData!K161:K171)</f>
        <v>-2.8818181818181837E-3</v>
      </c>
      <c r="L161" s="12">
        <f>AVERAGE(ReturnData!L161:L171)</f>
        <v>-4.9636363636363636E-3</v>
      </c>
      <c r="M161" s="12">
        <f>AVERAGE(ReturnData!M161:M171)</f>
        <v>7.5454545454545089E-4</v>
      </c>
      <c r="N161" s="12">
        <f>AVERAGE(ReturnData!N161:N171)</f>
        <v>-5.618181818181819E-3</v>
      </c>
      <c r="O161" s="12">
        <f>AVERAGE(ReturnData!O161:O171)</f>
        <v>-3.2545454545454527E-3</v>
      </c>
      <c r="P161" s="12">
        <f>AVERAGE(ReturnData!P161:P171)</f>
        <v>-4.1363636363636403E-3</v>
      </c>
      <c r="Q161" s="12">
        <f>AVERAGE(ReturnData!Q161:Q171)</f>
        <v>-7.4636363636363633E-3</v>
      </c>
    </row>
    <row r="162" spans="1:17" x14ac:dyDescent="0.25">
      <c r="A162">
        <f>ReturnData!A174</f>
        <v>198805</v>
      </c>
      <c r="B162" s="12">
        <f>AVERAGE(ReturnData!B162:B172)</f>
        <v>1.2727272727272728E-3</v>
      </c>
      <c r="C162" s="12">
        <f>AVERAGE(ReturnData!C162:C172)</f>
        <v>1.4818181818181864E-3</v>
      </c>
      <c r="D162" s="12">
        <f>AVERAGE(ReturnData!D162:D172)</f>
        <v>7.8181818181818213E-4</v>
      </c>
      <c r="E162" s="12">
        <f>AVERAGE(ReturnData!E162:E172)</f>
        <v>-2.8272727272727247E-3</v>
      </c>
      <c r="F162" s="12">
        <f>AVERAGE(ReturnData!F162:F172)</f>
        <v>-1.1954545454545457E-2</v>
      </c>
      <c r="G162" s="12">
        <f>AVERAGE(ReturnData!G162:G172)</f>
        <v>-8.9090909090909054E-4</v>
      </c>
      <c r="H162" s="12">
        <f>AVERAGE(ReturnData!H162:H172)</f>
        <v>-1.836363636363634E-3</v>
      </c>
      <c r="I162" s="12">
        <f>AVERAGE(ReturnData!I162:I172)</f>
        <v>1.1545454545454554E-3</v>
      </c>
      <c r="J162" s="12">
        <f>AVERAGE(ReturnData!J162:J172)</f>
        <v>1.1209090909090908E-2</v>
      </c>
      <c r="K162" s="12">
        <f>AVERAGE(ReturnData!K162:K172)</f>
        <v>-1.3454545454545518E-3</v>
      </c>
      <c r="L162" s="12">
        <f>AVERAGE(ReturnData!L162:L172)</f>
        <v>-1.1945454545454547E-2</v>
      </c>
      <c r="M162" s="12">
        <f>AVERAGE(ReturnData!M162:M172)</f>
        <v>-7.127272727272726E-3</v>
      </c>
      <c r="N162" s="12">
        <f>AVERAGE(ReturnData!N162:N172)</f>
        <v>1.0000000000000037E-3</v>
      </c>
      <c r="O162" s="12">
        <f>AVERAGE(ReturnData!O162:O172)</f>
        <v>-2.2090909090909079E-3</v>
      </c>
      <c r="P162" s="12">
        <f>AVERAGE(ReturnData!P162:P172)</f>
        <v>-3.7909090909090974E-3</v>
      </c>
      <c r="Q162" s="12">
        <f>AVERAGE(ReturnData!Q162:Q172)</f>
        <v>-5.4454545454545459E-3</v>
      </c>
    </row>
    <row r="163" spans="1:17" x14ac:dyDescent="0.25">
      <c r="A163">
        <f>ReturnData!A175</f>
        <v>198806</v>
      </c>
      <c r="B163" s="12">
        <f>AVERAGE(ReturnData!B163:B173)</f>
        <v>-5.9090909090909029E-4</v>
      </c>
      <c r="C163" s="12">
        <f>AVERAGE(ReturnData!C163:C173)</f>
        <v>5.6909090909090928E-3</v>
      </c>
      <c r="D163" s="12">
        <f>AVERAGE(ReturnData!D163:D173)</f>
        <v>2.4181818181818176E-3</v>
      </c>
      <c r="E163" s="12">
        <f>AVERAGE(ReturnData!E163:E173)</f>
        <v>-4.3636363636363595E-3</v>
      </c>
      <c r="F163" s="12">
        <f>AVERAGE(ReturnData!F163:F173)</f>
        <v>-1.172727272727273E-2</v>
      </c>
      <c r="G163" s="12">
        <f>AVERAGE(ReturnData!G163:G173)</f>
        <v>2.1818181818181748E-4</v>
      </c>
      <c r="H163" s="12">
        <f>AVERAGE(ReturnData!H163:H173)</f>
        <v>-4.5090909090909062E-3</v>
      </c>
      <c r="I163" s="12">
        <f>AVERAGE(ReturnData!I163:I173)</f>
        <v>4.9545454545454571E-3</v>
      </c>
      <c r="J163" s="12">
        <f>AVERAGE(ReturnData!J163:J173)</f>
        <v>1.24E-2</v>
      </c>
      <c r="K163" s="12">
        <f>AVERAGE(ReturnData!K163:K173)</f>
        <v>-1.7090909090909114E-3</v>
      </c>
      <c r="L163" s="12">
        <f>AVERAGE(ReturnData!L163:L173)</f>
        <v>-9.5636363636363662E-3</v>
      </c>
      <c r="M163" s="12">
        <f>AVERAGE(ReturnData!M163:M173)</f>
        <v>-9.5454545454545477E-4</v>
      </c>
      <c r="N163" s="12">
        <f>AVERAGE(ReturnData!N163:N173)</f>
        <v>-3.0181818181818174E-3</v>
      </c>
      <c r="O163" s="12">
        <f>AVERAGE(ReturnData!O163:O173)</f>
        <v>-7.999999999999996E-4</v>
      </c>
      <c r="P163" s="12">
        <f>AVERAGE(ReturnData!P163:P173)</f>
        <v>-2.2636363636363683E-3</v>
      </c>
      <c r="Q163" s="12">
        <f>AVERAGE(ReturnData!Q163:Q173)</f>
        <v>-5.2818181818181818E-3</v>
      </c>
    </row>
    <row r="164" spans="1:17" x14ac:dyDescent="0.25">
      <c r="A164">
        <f>ReturnData!A176</f>
        <v>198807</v>
      </c>
      <c r="B164" s="12">
        <f>AVERAGE(ReturnData!B164:B174)</f>
        <v>-6.2545454545454571E-3</v>
      </c>
      <c r="C164" s="12">
        <f>AVERAGE(ReturnData!C164:C174)</f>
        <v>7.409090909090912E-3</v>
      </c>
      <c r="D164" s="12">
        <f>AVERAGE(ReturnData!D164:D174)</f>
        <v>-3.4363636363636397E-3</v>
      </c>
      <c r="E164" s="12">
        <f>AVERAGE(ReturnData!E164:E174)</f>
        <v>-1.14E-2</v>
      </c>
      <c r="F164" s="12">
        <f>AVERAGE(ReturnData!F164:F174)</f>
        <v>-1.3781818181818185E-2</v>
      </c>
      <c r="G164" s="12">
        <f>AVERAGE(ReturnData!G164:G174)</f>
        <v>-6.1727272727272742E-3</v>
      </c>
      <c r="H164" s="12">
        <f>AVERAGE(ReturnData!H164:H174)</f>
        <v>-9.5999999999999992E-3</v>
      </c>
      <c r="I164" s="12">
        <f>AVERAGE(ReturnData!I164:I174)</f>
        <v>-1.9363636363636341E-3</v>
      </c>
      <c r="J164" s="12">
        <f>AVERAGE(ReturnData!J164:J174)</f>
        <v>8.5818181818181783E-3</v>
      </c>
      <c r="K164" s="12">
        <f>AVERAGE(ReturnData!K164:K174)</f>
        <v>-5.1909090909090941E-3</v>
      </c>
      <c r="L164" s="12">
        <f>AVERAGE(ReturnData!L164:L174)</f>
        <v>-1.1409090909090909E-2</v>
      </c>
      <c r="M164" s="12">
        <f>AVERAGE(ReturnData!M164:M174)</f>
        <v>-2.0363636363636343E-3</v>
      </c>
      <c r="N164" s="12">
        <f>AVERAGE(ReturnData!N164:N174)</f>
        <v>-7.9000000000000025E-3</v>
      </c>
      <c r="O164" s="12">
        <f>AVERAGE(ReturnData!O164:O174)</f>
        <v>-6.3636363636363565E-4</v>
      </c>
      <c r="P164" s="12">
        <f>AVERAGE(ReturnData!P164:P174)</f>
        <v>-9.436363636363642E-3</v>
      </c>
      <c r="Q164" s="12">
        <f>AVERAGE(ReturnData!Q164:Q174)</f>
        <v>-7.9909090909090902E-3</v>
      </c>
    </row>
    <row r="165" spans="1:17" x14ac:dyDescent="0.25">
      <c r="A165">
        <f>ReturnData!A177</f>
        <v>198808</v>
      </c>
      <c r="B165" s="12">
        <f>AVERAGE(ReturnData!B165:B175)</f>
        <v>-7.5181818181818188E-3</v>
      </c>
      <c r="C165" s="12">
        <f>AVERAGE(ReturnData!C165:C175)</f>
        <v>-6.063636363636357E-3</v>
      </c>
      <c r="D165" s="12">
        <f>AVERAGE(ReturnData!D165:D175)</f>
        <v>-7.5272727272727236E-3</v>
      </c>
      <c r="E165" s="12">
        <f>AVERAGE(ReturnData!E165:E175)</f>
        <v>-9.6636363636363604E-3</v>
      </c>
      <c r="F165" s="12">
        <f>AVERAGE(ReturnData!F165:F175)</f>
        <v>-1.3327272727272733E-2</v>
      </c>
      <c r="G165" s="12">
        <f>AVERAGE(ReturnData!G165:G175)</f>
        <v>-2.7454545454545457E-3</v>
      </c>
      <c r="H165" s="12">
        <f>AVERAGE(ReturnData!H165:H175)</f>
        <v>-1.3227272727272725E-2</v>
      </c>
      <c r="I165" s="12">
        <f>AVERAGE(ReturnData!I165:I175)</f>
        <v>1.1272727272727294E-3</v>
      </c>
      <c r="J165" s="12">
        <f>AVERAGE(ReturnData!J165:J175)</f>
        <v>-3.1909090909090889E-3</v>
      </c>
      <c r="K165" s="12">
        <f>AVERAGE(ReturnData!K165:K175)</f>
        <v>-5.4545454545454558E-3</v>
      </c>
      <c r="L165" s="12">
        <f>AVERAGE(ReturnData!L165:L175)</f>
        <v>-6.1363636363636351E-3</v>
      </c>
      <c r="M165" s="12">
        <f>AVERAGE(ReturnData!M165:M175)</f>
        <v>2.0909090909090877E-4</v>
      </c>
      <c r="N165" s="12">
        <f>AVERAGE(ReturnData!N165:N175)</f>
        <v>-6.3727272727272669E-3</v>
      </c>
      <c r="O165" s="12">
        <f>AVERAGE(ReturnData!O165:O175)</f>
        <v>3.8090909090909104E-3</v>
      </c>
      <c r="P165" s="12">
        <f>AVERAGE(ReturnData!P165:P175)</f>
        <v>-9.2727272727272797E-3</v>
      </c>
      <c r="Q165" s="12">
        <f>AVERAGE(ReturnData!Q165:Q175)</f>
        <v>-4.6090909090909056E-3</v>
      </c>
    </row>
    <row r="166" spans="1:17" x14ac:dyDescent="0.25">
      <c r="A166">
        <f>ReturnData!A178</f>
        <v>198809</v>
      </c>
      <c r="B166" s="12">
        <f>AVERAGE(ReturnData!B166:B176)</f>
        <v>-9.099999999999997E-3</v>
      </c>
      <c r="C166" s="12">
        <f>AVERAGE(ReturnData!C166:C176)</f>
        <v>-4.7181818181818141E-3</v>
      </c>
      <c r="D166" s="12">
        <f>AVERAGE(ReturnData!D166:D176)</f>
        <v>-6.4090909090909094E-3</v>
      </c>
      <c r="E166" s="12">
        <f>AVERAGE(ReturnData!E166:E176)</f>
        <v>-9.3363636363636322E-3</v>
      </c>
      <c r="F166" s="12">
        <f>AVERAGE(ReturnData!F166:F176)</f>
        <v>-1.8800000000000008E-2</v>
      </c>
      <c r="G166" s="12">
        <f>AVERAGE(ReturnData!G166:G176)</f>
        <v>-8.8636363636363635E-3</v>
      </c>
      <c r="H166" s="12">
        <f>AVERAGE(ReturnData!H166:H176)</f>
        <v>-1.6081818181818183E-2</v>
      </c>
      <c r="I166" s="12">
        <f>AVERAGE(ReturnData!I166:I176)</f>
        <v>-3.2999999999999969E-3</v>
      </c>
      <c r="J166" s="12">
        <f>AVERAGE(ReturnData!J166:J176)</f>
        <v>2.1363636363636359E-3</v>
      </c>
      <c r="K166" s="12">
        <f>AVERAGE(ReturnData!K166:K176)</f>
        <v>-8.2363636363636372E-3</v>
      </c>
      <c r="L166" s="12">
        <f>AVERAGE(ReturnData!L166:L176)</f>
        <v>-1.609090909090909E-2</v>
      </c>
      <c r="M166" s="12">
        <f>AVERAGE(ReturnData!M166:M176)</f>
        <v>-5.1545454545454525E-3</v>
      </c>
      <c r="N166" s="12">
        <f>AVERAGE(ReturnData!N166:N176)</f>
        <v>-8.190909090909089E-3</v>
      </c>
      <c r="O166" s="12">
        <f>AVERAGE(ReturnData!O166:O176)</f>
        <v>2.4545454545454621E-4</v>
      </c>
      <c r="P166" s="12">
        <f>AVERAGE(ReturnData!P166:P176)</f>
        <v>-1.2954545454545467E-2</v>
      </c>
      <c r="Q166" s="12">
        <f>AVERAGE(ReturnData!Q166:Q176)</f>
        <v>-9.7545454545454532E-3</v>
      </c>
    </row>
    <row r="167" spans="1:17" x14ac:dyDescent="0.25">
      <c r="A167">
        <f>ReturnData!A179</f>
        <v>198810</v>
      </c>
      <c r="B167" s="12">
        <f>AVERAGE(ReturnData!B167:B177)</f>
        <v>-5.8727272727272743E-3</v>
      </c>
      <c r="C167" s="12">
        <f>AVERAGE(ReturnData!C167:C177)</f>
        <v>-1.2445454545454539E-2</v>
      </c>
      <c r="D167" s="12">
        <f>AVERAGE(ReturnData!D167:D177)</f>
        <v>-4.3000000000000017E-3</v>
      </c>
      <c r="E167" s="12">
        <f>AVERAGE(ReturnData!E167:E177)</f>
        <v>-2.2363636363636349E-3</v>
      </c>
      <c r="F167" s="12">
        <f>AVERAGE(ReturnData!F167:F177)</f>
        <v>-2.1972727272727279E-2</v>
      </c>
      <c r="G167" s="12">
        <f>AVERAGE(ReturnData!G167:G177)</f>
        <v>-1.2227272727272727E-2</v>
      </c>
      <c r="H167" s="12">
        <f>AVERAGE(ReturnData!H167:H177)</f>
        <v>-1.5436363636363637E-2</v>
      </c>
      <c r="I167" s="12">
        <f>AVERAGE(ReturnData!I167:I177)</f>
        <v>-4.9181818181818181E-3</v>
      </c>
      <c r="J167" s="12">
        <f>AVERAGE(ReturnData!J167:J177)</f>
        <v>-6.1181818181818177E-3</v>
      </c>
      <c r="K167" s="12">
        <f>AVERAGE(ReturnData!K167:K177)</f>
        <v>-7.909090909090909E-3</v>
      </c>
      <c r="L167" s="12">
        <f>AVERAGE(ReturnData!L167:L177)</f>
        <v>-2.0999999999999998E-2</v>
      </c>
      <c r="M167" s="12">
        <f>AVERAGE(ReturnData!M167:M177)</f>
        <v>-4.3545454545454556E-3</v>
      </c>
      <c r="N167" s="12">
        <f>AVERAGE(ReturnData!N167:N177)</f>
        <v>-9.2727272727272676E-3</v>
      </c>
      <c r="O167" s="12">
        <f>AVERAGE(ReturnData!O167:O177)</f>
        <v>2.2363636363636366E-3</v>
      </c>
      <c r="P167" s="12">
        <f>AVERAGE(ReturnData!P167:P177)</f>
        <v>-8.990909090909098E-3</v>
      </c>
      <c r="Q167" s="12">
        <f>AVERAGE(ReturnData!Q167:Q177)</f>
        <v>-7.6454545454545438E-3</v>
      </c>
    </row>
    <row r="168" spans="1:17" x14ac:dyDescent="0.25">
      <c r="A168">
        <f>ReturnData!A180</f>
        <v>198811</v>
      </c>
      <c r="B168" s="12">
        <f>AVERAGE(ReturnData!B168:B178)</f>
        <v>1.6581818181818184E-2</v>
      </c>
      <c r="C168" s="12">
        <f>AVERAGE(ReturnData!C168:C178)</f>
        <v>1.4518181818181817E-2</v>
      </c>
      <c r="D168" s="12">
        <f>AVERAGE(ReturnData!D168:D178)</f>
        <v>1.0218181818181821E-2</v>
      </c>
      <c r="E168" s="12">
        <f>AVERAGE(ReturnData!E168:E178)</f>
        <v>2.7427272727272731E-2</v>
      </c>
      <c r="F168" s="12">
        <f>AVERAGE(ReturnData!F168:F178)</f>
        <v>4.7818181818181805E-3</v>
      </c>
      <c r="G168" s="12">
        <f>AVERAGE(ReturnData!G168:G178)</f>
        <v>1.5054545454545454E-2</v>
      </c>
      <c r="H168" s="12">
        <f>AVERAGE(ReturnData!H168:H178)</f>
        <v>6.3454545454545465E-3</v>
      </c>
      <c r="I168" s="12">
        <f>AVERAGE(ReturnData!I168:I178)</f>
        <v>2.2045454545454549E-2</v>
      </c>
      <c r="J168" s="12">
        <f>AVERAGE(ReturnData!J168:J178)</f>
        <v>2.2409090909090906E-2</v>
      </c>
      <c r="K168" s="12">
        <f>AVERAGE(ReturnData!K168:K178)</f>
        <v>2.1936363636363639E-2</v>
      </c>
      <c r="L168" s="12">
        <f>AVERAGE(ReturnData!L168:L178)</f>
        <v>6.5454545454545479E-3</v>
      </c>
      <c r="M168" s="12">
        <f>AVERAGE(ReturnData!M168:M178)</f>
        <v>2.400909090909091E-2</v>
      </c>
      <c r="N168" s="12">
        <f>AVERAGE(ReturnData!N168:N178)</f>
        <v>2.2990909090909093E-2</v>
      </c>
      <c r="O168" s="12">
        <f>AVERAGE(ReturnData!O168:O178)</f>
        <v>1.0954545454545455E-2</v>
      </c>
      <c r="P168" s="12">
        <f>AVERAGE(ReturnData!P168:P178)</f>
        <v>2.4918181818181815E-2</v>
      </c>
      <c r="Q168" s="12">
        <f>AVERAGE(ReturnData!Q168:Q178)</f>
        <v>1.5272727272727271E-2</v>
      </c>
    </row>
    <row r="169" spans="1:17" x14ac:dyDescent="0.25">
      <c r="A169">
        <f>ReturnData!A181</f>
        <v>198812</v>
      </c>
      <c r="B169" s="12">
        <f>AVERAGE(ReturnData!B169:B179)</f>
        <v>3.490909090909091E-2</v>
      </c>
      <c r="C169" s="12">
        <f>AVERAGE(ReturnData!C169:C179)</f>
        <v>9.0999999999999987E-3</v>
      </c>
      <c r="D169" s="12">
        <f>AVERAGE(ReturnData!D169:D179)</f>
        <v>2.1854545454545456E-2</v>
      </c>
      <c r="E169" s="12">
        <f>AVERAGE(ReturnData!E169:E179)</f>
        <v>3.8063636363636362E-2</v>
      </c>
      <c r="F169" s="12">
        <f>AVERAGE(ReturnData!F169:F179)</f>
        <v>1.6972727272727275E-2</v>
      </c>
      <c r="G169" s="12">
        <f>AVERAGE(ReturnData!G169:G179)</f>
        <v>2.1009090909090911E-2</v>
      </c>
      <c r="H169" s="12">
        <f>AVERAGE(ReturnData!H169:H179)</f>
        <v>1.6236363636363636E-2</v>
      </c>
      <c r="I169" s="12">
        <f>AVERAGE(ReturnData!I169:I179)</f>
        <v>2.642727272727273E-2</v>
      </c>
      <c r="J169" s="12">
        <f>AVERAGE(ReturnData!J169:J179)</f>
        <v>2.3990909090909094E-2</v>
      </c>
      <c r="K169" s="12">
        <f>AVERAGE(ReturnData!K169:K179)</f>
        <v>2.7781818181818182E-2</v>
      </c>
      <c r="L169" s="12">
        <f>AVERAGE(ReturnData!L169:L179)</f>
        <v>1.4163636363636363E-2</v>
      </c>
      <c r="M169" s="12">
        <f>AVERAGE(ReturnData!M169:M179)</f>
        <v>3.4609090909090916E-2</v>
      </c>
      <c r="N169" s="12">
        <f>AVERAGE(ReturnData!N169:N179)</f>
        <v>3.1745454545454549E-2</v>
      </c>
      <c r="O169" s="12">
        <f>AVERAGE(ReturnData!O169:O179)</f>
        <v>1.5527272727272725E-2</v>
      </c>
      <c r="P169" s="12">
        <f>AVERAGE(ReturnData!P169:P179)</f>
        <v>3.5136363636363632E-2</v>
      </c>
      <c r="Q169" s="12">
        <f>AVERAGE(ReturnData!Q169:Q179)</f>
        <v>2.1572727272727271E-2</v>
      </c>
    </row>
    <row r="170" spans="1:17" x14ac:dyDescent="0.25">
      <c r="A170">
        <f>ReturnData!A182</f>
        <v>198901</v>
      </c>
      <c r="B170" s="12">
        <f>AVERAGE(ReturnData!B170:B180)</f>
        <v>2.7327272727272731E-2</v>
      </c>
      <c r="C170" s="12">
        <f>AVERAGE(ReturnData!C170:C180)</f>
        <v>4.2636363636363618E-3</v>
      </c>
      <c r="D170" s="12">
        <f>AVERAGE(ReturnData!D170:D180)</f>
        <v>1.5963636363636364E-2</v>
      </c>
      <c r="E170" s="12">
        <f>AVERAGE(ReturnData!E170:E180)</f>
        <v>2.5027272727272728E-2</v>
      </c>
      <c r="F170" s="12">
        <f>AVERAGE(ReturnData!F170:F180)</f>
        <v>4.6272727272727255E-3</v>
      </c>
      <c r="G170" s="12">
        <f>AVERAGE(ReturnData!G170:G180)</f>
        <v>5.4545454545454584E-3</v>
      </c>
      <c r="H170" s="12">
        <f>AVERAGE(ReturnData!H170:H180)</f>
        <v>1.0063636363636365E-2</v>
      </c>
      <c r="I170" s="12">
        <f>AVERAGE(ReturnData!I170:I180)</f>
        <v>1.5918181818181817E-2</v>
      </c>
      <c r="J170" s="12">
        <f>AVERAGE(ReturnData!J170:J180)</f>
        <v>1.2772727272727271E-2</v>
      </c>
      <c r="K170" s="12">
        <f>AVERAGE(ReturnData!K170:K180)</f>
        <v>2.0690909090909097E-2</v>
      </c>
      <c r="L170" s="12">
        <f>AVERAGE(ReturnData!L170:L180)</f>
        <v>1.6181818181818174E-3</v>
      </c>
      <c r="M170" s="12">
        <f>AVERAGE(ReturnData!M170:M180)</f>
        <v>2.6727272727272731E-2</v>
      </c>
      <c r="N170" s="12">
        <f>AVERAGE(ReturnData!N170:N180)</f>
        <v>2.3954545454545454E-2</v>
      </c>
      <c r="O170" s="12">
        <f>AVERAGE(ReturnData!O170:O180)</f>
        <v>1.4590909090909088E-2</v>
      </c>
      <c r="P170" s="12">
        <f>AVERAGE(ReturnData!P170:P180)</f>
        <v>2.584545454545454E-2</v>
      </c>
      <c r="Q170" s="12">
        <f>AVERAGE(ReturnData!Q170:Q180)</f>
        <v>1.5909090909090907E-2</v>
      </c>
    </row>
    <row r="171" spans="1:17" x14ac:dyDescent="0.25">
      <c r="A171">
        <f>ReturnData!A183</f>
        <v>198902</v>
      </c>
      <c r="B171" s="12">
        <f>AVERAGE(ReturnData!B171:B181)</f>
        <v>2.6863636363636367E-2</v>
      </c>
      <c r="C171" s="12">
        <f>AVERAGE(ReturnData!C171:C181)</f>
        <v>9.8818181818181791E-3</v>
      </c>
      <c r="D171" s="12">
        <f>AVERAGE(ReturnData!D171:D181)</f>
        <v>9.4272727272727286E-3</v>
      </c>
      <c r="E171" s="12">
        <f>AVERAGE(ReturnData!E171:E181)</f>
        <v>2.5045454545454548E-2</v>
      </c>
      <c r="F171" s="12">
        <f>AVERAGE(ReturnData!F171:F181)</f>
        <v>7.8636363636363626E-3</v>
      </c>
      <c r="G171" s="12">
        <f>AVERAGE(ReturnData!G171:G181)</f>
        <v>1.2172727272727278E-2</v>
      </c>
      <c r="H171" s="12">
        <f>AVERAGE(ReturnData!H171:H181)</f>
        <v>7.7272727272727276E-3</v>
      </c>
      <c r="I171" s="12">
        <f>AVERAGE(ReturnData!I171:I181)</f>
        <v>1.5954545454545454E-2</v>
      </c>
      <c r="J171" s="12">
        <f>AVERAGE(ReturnData!J171:J181)</f>
        <v>1.9554545454545449E-2</v>
      </c>
      <c r="K171" s="12">
        <f>AVERAGE(ReturnData!K171:K181)</f>
        <v>1.7863636363636366E-2</v>
      </c>
      <c r="L171" s="12">
        <f>AVERAGE(ReturnData!L171:L181)</f>
        <v>6.9545454545454528E-3</v>
      </c>
      <c r="M171" s="12">
        <f>AVERAGE(ReturnData!M171:M181)</f>
        <v>1.9081818181818179E-2</v>
      </c>
      <c r="N171" s="12">
        <f>AVERAGE(ReturnData!N171:N181)</f>
        <v>1.7900000000000003E-2</v>
      </c>
      <c r="O171" s="12">
        <f>AVERAGE(ReturnData!O171:O181)</f>
        <v>6.6545454545454538E-3</v>
      </c>
      <c r="P171" s="12">
        <f>AVERAGE(ReturnData!P171:P181)</f>
        <v>2.0990909090909088E-2</v>
      </c>
      <c r="Q171" s="12">
        <f>AVERAGE(ReturnData!Q171:Q181)</f>
        <v>7.6636363636363647E-3</v>
      </c>
    </row>
    <row r="172" spans="1:17" x14ac:dyDescent="0.25">
      <c r="A172">
        <f>ReturnData!A184</f>
        <v>198903</v>
      </c>
      <c r="B172" s="12">
        <f>AVERAGE(ReturnData!B172:B182)</f>
        <v>2.7218181818181818E-2</v>
      </c>
      <c r="C172" s="12">
        <f>AVERAGE(ReturnData!C172:C182)</f>
        <v>5.1636363636363642E-3</v>
      </c>
      <c r="D172" s="12">
        <f>AVERAGE(ReturnData!D172:D182)</f>
        <v>1.2418181818181818E-2</v>
      </c>
      <c r="E172" s="12">
        <f>AVERAGE(ReturnData!E172:E182)</f>
        <v>1.6400000000000001E-2</v>
      </c>
      <c r="F172" s="12">
        <f>AVERAGE(ReturnData!F172:F182)</f>
        <v>9.6090909090909074E-3</v>
      </c>
      <c r="G172" s="12">
        <f>AVERAGE(ReturnData!G172:G182)</f>
        <v>1.4100000000000001E-2</v>
      </c>
      <c r="H172" s="12">
        <f>AVERAGE(ReturnData!H172:H182)</f>
        <v>1.010909090909091E-2</v>
      </c>
      <c r="I172" s="12">
        <f>AVERAGE(ReturnData!I172:I182)</f>
        <v>1.0909090909090912E-2</v>
      </c>
      <c r="J172" s="12">
        <f>AVERAGE(ReturnData!J172:J182)</f>
        <v>2.1672727272727274E-2</v>
      </c>
      <c r="K172" s="12">
        <f>AVERAGE(ReturnData!K172:K182)</f>
        <v>1.3554545454545456E-2</v>
      </c>
      <c r="L172" s="12">
        <f>AVERAGE(ReturnData!L172:L182)</f>
        <v>5.9545454545454546E-3</v>
      </c>
      <c r="M172" s="12">
        <f>AVERAGE(ReturnData!M172:M182)</f>
        <v>2.0390909090909091E-2</v>
      </c>
      <c r="N172" s="12">
        <f>AVERAGE(ReturnData!N172:N182)</f>
        <v>1.8772727272727274E-2</v>
      </c>
      <c r="O172" s="12">
        <f>AVERAGE(ReturnData!O172:O182)</f>
        <v>1.0436363636363638E-2</v>
      </c>
      <c r="P172" s="12">
        <f>AVERAGE(ReturnData!P172:P182)</f>
        <v>1.6918181818181818E-2</v>
      </c>
      <c r="Q172" s="12">
        <f>AVERAGE(ReturnData!Q172:Q182)</f>
        <v>1.1063636363636364E-2</v>
      </c>
    </row>
    <row r="173" spans="1:17" x14ac:dyDescent="0.25">
      <c r="A173">
        <f>ReturnData!A185</f>
        <v>198904</v>
      </c>
      <c r="B173" s="12">
        <f>AVERAGE(ReturnData!B173:B183)</f>
        <v>2.5981818181818186E-2</v>
      </c>
      <c r="C173" s="12">
        <f>AVERAGE(ReturnData!C173:C183)</f>
        <v>2.6636363636363641E-3</v>
      </c>
      <c r="D173" s="12">
        <f>AVERAGE(ReturnData!D173:D183)</f>
        <v>9.3363636363636357E-3</v>
      </c>
      <c r="E173" s="12">
        <f>AVERAGE(ReturnData!E173:E183)</f>
        <v>1.7118181818181817E-2</v>
      </c>
      <c r="F173" s="12">
        <f>AVERAGE(ReturnData!F173:F183)</f>
        <v>1.5090909090909092E-2</v>
      </c>
      <c r="G173" s="12">
        <f>AVERAGE(ReturnData!G173:G183)</f>
        <v>1.3900000000000003E-2</v>
      </c>
      <c r="H173" s="12">
        <f>AVERAGE(ReturnData!H173:H183)</f>
        <v>1.2245454545454547E-2</v>
      </c>
      <c r="I173" s="12">
        <f>AVERAGE(ReturnData!I173:I183)</f>
        <v>1.0563636363636364E-2</v>
      </c>
      <c r="J173" s="12">
        <f>AVERAGE(ReturnData!J173:J183)</f>
        <v>2.1627272727272724E-2</v>
      </c>
      <c r="K173" s="12">
        <f>AVERAGE(ReturnData!K173:K183)</f>
        <v>1.182727272727273E-2</v>
      </c>
      <c r="L173" s="12">
        <f>AVERAGE(ReturnData!L173:L183)</f>
        <v>5.9000000000000016E-3</v>
      </c>
      <c r="M173" s="12">
        <f>AVERAGE(ReturnData!M173:M183)</f>
        <v>1.7299999999999999E-2</v>
      </c>
      <c r="N173" s="12">
        <f>AVERAGE(ReturnData!N173:N183)</f>
        <v>1.6981818181818181E-2</v>
      </c>
      <c r="O173" s="12">
        <f>AVERAGE(ReturnData!O173:O183)</f>
        <v>1.1672727272727274E-2</v>
      </c>
      <c r="P173" s="12">
        <f>AVERAGE(ReturnData!P173:P183)</f>
        <v>1.6772727272727272E-2</v>
      </c>
      <c r="Q173" s="12">
        <f>AVERAGE(ReturnData!Q173:Q183)</f>
        <v>1.32E-2</v>
      </c>
    </row>
    <row r="174" spans="1:17" x14ac:dyDescent="0.25">
      <c r="A174">
        <f>ReturnData!A186</f>
        <v>198905</v>
      </c>
      <c r="B174" s="12">
        <f>AVERAGE(ReturnData!B174:B184)</f>
        <v>3.0572727272727276E-2</v>
      </c>
      <c r="C174" s="12">
        <f>AVERAGE(ReturnData!C174:C184)</f>
        <v>-9.2727272727272797E-4</v>
      </c>
      <c r="D174" s="12">
        <f>AVERAGE(ReturnData!D174:D184)</f>
        <v>8.6818181818181812E-3</v>
      </c>
      <c r="E174" s="12">
        <f>AVERAGE(ReturnData!E174:E184)</f>
        <v>2.1381818181818182E-2</v>
      </c>
      <c r="F174" s="12">
        <f>AVERAGE(ReturnData!F174:F184)</f>
        <v>1.4763636363636366E-2</v>
      </c>
      <c r="G174" s="12">
        <f>AVERAGE(ReturnData!G174:G184)</f>
        <v>1.4436363636363636E-2</v>
      </c>
      <c r="H174" s="12">
        <f>AVERAGE(ReturnData!H174:H184)</f>
        <v>1.8772727272727274E-2</v>
      </c>
      <c r="I174" s="12">
        <f>AVERAGE(ReturnData!I174:I184)</f>
        <v>9.7545454545454532E-3</v>
      </c>
      <c r="J174" s="12">
        <f>AVERAGE(ReturnData!J174:J184)</f>
        <v>1.4700000000000001E-2</v>
      </c>
      <c r="K174" s="12">
        <f>AVERAGE(ReturnData!K174:K184)</f>
        <v>1.5227272727272728E-2</v>
      </c>
      <c r="L174" s="12">
        <f>AVERAGE(ReturnData!L174:L184)</f>
        <v>-2.8181818181818044E-4</v>
      </c>
      <c r="M174" s="12">
        <f>AVERAGE(ReturnData!M174:M184)</f>
        <v>1.1518181818181816E-2</v>
      </c>
      <c r="N174" s="12">
        <f>AVERAGE(ReturnData!N174:N184)</f>
        <v>1.8199999999999997E-2</v>
      </c>
      <c r="O174" s="12">
        <f>AVERAGE(ReturnData!O174:O184)</f>
        <v>1.242727272727273E-2</v>
      </c>
      <c r="P174" s="12">
        <f>AVERAGE(ReturnData!P174:P184)</f>
        <v>1.7845454545454543E-2</v>
      </c>
      <c r="Q174" s="12">
        <f>AVERAGE(ReturnData!Q174:Q184)</f>
        <v>1.8081818181818182E-2</v>
      </c>
    </row>
    <row r="175" spans="1:17" x14ac:dyDescent="0.25">
      <c r="A175">
        <f>ReturnData!A187</f>
        <v>198906</v>
      </c>
      <c r="B175" s="12">
        <f>AVERAGE(ReturnData!B175:B185)</f>
        <v>3.5900000000000001E-2</v>
      </c>
      <c r="C175" s="12">
        <f>AVERAGE(ReturnData!C175:C185)</f>
        <v>-2.927272727272728E-3</v>
      </c>
      <c r="D175" s="12">
        <f>AVERAGE(ReturnData!D175:D185)</f>
        <v>1.12E-2</v>
      </c>
      <c r="E175" s="12">
        <f>AVERAGE(ReturnData!E175:E185)</f>
        <v>2.4545454545454547E-2</v>
      </c>
      <c r="F175" s="12">
        <f>AVERAGE(ReturnData!F175:F185)</f>
        <v>1.8709090909090911E-2</v>
      </c>
      <c r="G175" s="12">
        <f>AVERAGE(ReturnData!G175:G185)</f>
        <v>2.1054545454545454E-2</v>
      </c>
      <c r="H175" s="12">
        <f>AVERAGE(ReturnData!H175:H185)</f>
        <v>2.415454545454546E-2</v>
      </c>
      <c r="I175" s="12">
        <f>AVERAGE(ReturnData!I175:I185)</f>
        <v>1.6118181818181816E-2</v>
      </c>
      <c r="J175" s="12">
        <f>AVERAGE(ReturnData!J175:J185)</f>
        <v>1.8236363636363637E-2</v>
      </c>
      <c r="K175" s="12">
        <f>AVERAGE(ReturnData!K175:K185)</f>
        <v>1.9690909090909092E-2</v>
      </c>
      <c r="L175" s="12">
        <f>AVERAGE(ReturnData!L175:L185)</f>
        <v>5.6454545454545446E-3</v>
      </c>
      <c r="M175" s="12">
        <f>AVERAGE(ReturnData!M175:M185)</f>
        <v>1.0172727272727274E-2</v>
      </c>
      <c r="N175" s="12">
        <f>AVERAGE(ReturnData!N175:N185)</f>
        <v>2.2627272727272725E-2</v>
      </c>
      <c r="O175" s="12">
        <f>AVERAGE(ReturnData!O175:O185)</f>
        <v>1.2754545454545456E-2</v>
      </c>
      <c r="P175" s="12">
        <f>AVERAGE(ReturnData!P175:P185)</f>
        <v>2.4327272727272729E-2</v>
      </c>
      <c r="Q175" s="12">
        <f>AVERAGE(ReturnData!Q175:Q185)</f>
        <v>1.9745454545454545E-2</v>
      </c>
    </row>
    <row r="176" spans="1:17" x14ac:dyDescent="0.25">
      <c r="A176">
        <f>ReturnData!A188</f>
        <v>198907</v>
      </c>
      <c r="B176" s="12">
        <f>AVERAGE(ReturnData!B176:B186)</f>
        <v>3.9363636363636371E-2</v>
      </c>
      <c r="C176" s="12">
        <f>AVERAGE(ReturnData!C176:C186)</f>
        <v>-8.4818181818181824E-3</v>
      </c>
      <c r="D176" s="12">
        <f>AVERAGE(ReturnData!D176:D186)</f>
        <v>1.5363636363636362E-2</v>
      </c>
      <c r="E176" s="12">
        <f>AVERAGE(ReturnData!E176:E186)</f>
        <v>2.1318181818181819E-2</v>
      </c>
      <c r="F176" s="12">
        <f>AVERAGE(ReturnData!F176:F186)</f>
        <v>1.3554545454545453E-2</v>
      </c>
      <c r="G176" s="12">
        <f>AVERAGE(ReturnData!G176:G186)</f>
        <v>1.2790909090909092E-2</v>
      </c>
      <c r="H176" s="12">
        <f>AVERAGE(ReturnData!H176:H186)</f>
        <v>2.6463636363636366E-2</v>
      </c>
      <c r="I176" s="12">
        <f>AVERAGE(ReturnData!I176:I186)</f>
        <v>1.0827272727272727E-2</v>
      </c>
      <c r="J176" s="12">
        <f>AVERAGE(ReturnData!J176:J186)</f>
        <v>1.3399999999999997E-2</v>
      </c>
      <c r="K176" s="12">
        <f>AVERAGE(ReturnData!K176:K186)</f>
        <v>1.6427272727272731E-2</v>
      </c>
      <c r="L176" s="12">
        <f>AVERAGE(ReturnData!L176:L186)</f>
        <v>1.7272727272727257E-3</v>
      </c>
      <c r="M176" s="12">
        <f>AVERAGE(ReturnData!M176:M186)</f>
        <v>3.5181818181818174E-3</v>
      </c>
      <c r="N176" s="12">
        <f>AVERAGE(ReturnData!N176:N186)</f>
        <v>1.7554545454545455E-2</v>
      </c>
      <c r="O176" s="12">
        <f>AVERAGE(ReturnData!O176:O186)</f>
        <v>1.470909090909091E-2</v>
      </c>
      <c r="P176" s="12">
        <f>AVERAGE(ReturnData!P176:P186)</f>
        <v>2.3799999999999998E-2</v>
      </c>
      <c r="Q176" s="12">
        <f>AVERAGE(ReturnData!Q176:Q186)</f>
        <v>1.8390909090909093E-2</v>
      </c>
    </row>
    <row r="177" spans="1:17" x14ac:dyDescent="0.25">
      <c r="A177">
        <f>ReturnData!A189</f>
        <v>198908</v>
      </c>
      <c r="B177" s="12">
        <f>AVERAGE(ReturnData!B177:B187)</f>
        <v>3.9154545454545456E-2</v>
      </c>
      <c r="C177" s="12">
        <f>AVERAGE(ReturnData!C177:C187)</f>
        <v>-3.3818181818181829E-3</v>
      </c>
      <c r="D177" s="12">
        <f>AVERAGE(ReturnData!D177:D187)</f>
        <v>1.1154545454545453E-2</v>
      </c>
      <c r="E177" s="12">
        <f>AVERAGE(ReturnData!E177:E187)</f>
        <v>2.0081818181818183E-2</v>
      </c>
      <c r="F177" s="12">
        <f>AVERAGE(ReturnData!F177:F187)</f>
        <v>1.4736363636363636E-2</v>
      </c>
      <c r="G177" s="12">
        <f>AVERAGE(ReturnData!G177:G187)</f>
        <v>1.4063636363636363E-2</v>
      </c>
      <c r="H177" s="12">
        <f>AVERAGE(ReturnData!H177:H187)</f>
        <v>2.3563636363636366E-2</v>
      </c>
      <c r="I177" s="12">
        <f>AVERAGE(ReturnData!I177:I187)</f>
        <v>1.2509090909090912E-2</v>
      </c>
      <c r="J177" s="12">
        <f>AVERAGE(ReturnData!J177:J187)</f>
        <v>8.5636363636363618E-3</v>
      </c>
      <c r="K177" s="12">
        <f>AVERAGE(ReturnData!K177:K187)</f>
        <v>1.6418181818181818E-2</v>
      </c>
      <c r="L177" s="12">
        <f>AVERAGE(ReturnData!L177:L187)</f>
        <v>2.8636363636363642E-3</v>
      </c>
      <c r="M177" s="12">
        <f>AVERAGE(ReturnData!M177:M187)</f>
        <v>4.4000000000000003E-3</v>
      </c>
      <c r="N177" s="12">
        <f>AVERAGE(ReturnData!N177:N187)</f>
        <v>1.6527272727272727E-2</v>
      </c>
      <c r="O177" s="12">
        <f>AVERAGE(ReturnData!O177:O187)</f>
        <v>1.7981818181818182E-2</v>
      </c>
      <c r="P177" s="12">
        <f>AVERAGE(ReturnData!P177:P187)</f>
        <v>2.2181818181818181E-2</v>
      </c>
      <c r="Q177" s="12">
        <f>AVERAGE(ReturnData!Q177:Q187)</f>
        <v>1.9009090909090906E-2</v>
      </c>
    </row>
    <row r="178" spans="1:17" x14ac:dyDescent="0.25">
      <c r="A178">
        <f>ReturnData!A190</f>
        <v>198909</v>
      </c>
      <c r="B178" s="12">
        <f>AVERAGE(ReturnData!B178:B188)</f>
        <v>5.0690909090909092E-2</v>
      </c>
      <c r="C178" s="12">
        <f>AVERAGE(ReturnData!C178:C188)</f>
        <v>4.5454545454545811E-5</v>
      </c>
      <c r="D178" s="12">
        <f>AVERAGE(ReturnData!D178:D188)</f>
        <v>1.6027272727272727E-2</v>
      </c>
      <c r="E178" s="12">
        <f>AVERAGE(ReturnData!E178:E188)</f>
        <v>2.6654545454545455E-2</v>
      </c>
      <c r="F178" s="12">
        <f>AVERAGE(ReturnData!F178:F188)</f>
        <v>2.5109090909090911E-2</v>
      </c>
      <c r="G178" s="12">
        <f>AVERAGE(ReturnData!G178:G188)</f>
        <v>2.41E-2</v>
      </c>
      <c r="H178" s="12">
        <f>AVERAGE(ReturnData!H178:H188)</f>
        <v>3.7154545454545447E-2</v>
      </c>
      <c r="I178" s="12">
        <f>AVERAGE(ReturnData!I178:I188)</f>
        <v>2.3890909090909095E-2</v>
      </c>
      <c r="J178" s="12">
        <f>AVERAGE(ReturnData!J178:J188)</f>
        <v>1.9127272727272725E-2</v>
      </c>
      <c r="K178" s="12">
        <f>AVERAGE(ReturnData!K178:K188)</f>
        <v>2.3390909090909087E-2</v>
      </c>
      <c r="L178" s="12">
        <f>AVERAGE(ReturnData!L178:L188)</f>
        <v>1.4981818181818181E-2</v>
      </c>
      <c r="M178" s="12">
        <f>AVERAGE(ReturnData!M178:M188)</f>
        <v>1.4436363636363636E-2</v>
      </c>
      <c r="N178" s="12">
        <f>AVERAGE(ReturnData!N178:N188)</f>
        <v>2.6236363636363634E-2</v>
      </c>
      <c r="O178" s="12">
        <f>AVERAGE(ReturnData!O178:O188)</f>
        <v>2.3363636363636364E-2</v>
      </c>
      <c r="P178" s="12">
        <f>AVERAGE(ReturnData!P178:P188)</f>
        <v>3.3600000000000005E-2</v>
      </c>
      <c r="Q178" s="12">
        <f>AVERAGE(ReturnData!Q178:Q188)</f>
        <v>2.6418181818181816E-2</v>
      </c>
    </row>
    <row r="179" spans="1:17" x14ac:dyDescent="0.25">
      <c r="A179">
        <f>ReturnData!A191</f>
        <v>198910</v>
      </c>
      <c r="B179" s="12">
        <f>AVERAGE(ReturnData!B179:B189)</f>
        <v>4.1063636363636365E-2</v>
      </c>
      <c r="C179" s="12">
        <f>AVERAGE(ReturnData!C179:C189)</f>
        <v>8.5636363636363635E-3</v>
      </c>
      <c r="D179" s="12">
        <f>AVERAGE(ReturnData!D179:D189)</f>
        <v>2.1236363636363637E-2</v>
      </c>
      <c r="E179" s="12">
        <f>AVERAGE(ReturnData!E179:E189)</f>
        <v>2.9672727272727274E-2</v>
      </c>
      <c r="F179" s="12">
        <f>AVERAGE(ReturnData!F179:F189)</f>
        <v>2.1827272727272723E-2</v>
      </c>
      <c r="G179" s="12">
        <f>AVERAGE(ReturnData!G179:G189)</f>
        <v>2.9072727272727274E-2</v>
      </c>
      <c r="H179" s="12">
        <f>AVERAGE(ReturnData!H179:H189)</f>
        <v>3.387272727272727E-2</v>
      </c>
      <c r="I179" s="12">
        <f>AVERAGE(ReturnData!I179:I189)</f>
        <v>2.6136363636363635E-2</v>
      </c>
      <c r="J179" s="12">
        <f>AVERAGE(ReturnData!J179:J189)</f>
        <v>2.5654545454545454E-2</v>
      </c>
      <c r="K179" s="12">
        <f>AVERAGE(ReturnData!K179:K189)</f>
        <v>2.4154545454545453E-2</v>
      </c>
      <c r="L179" s="12">
        <f>AVERAGE(ReturnData!L179:L189)</f>
        <v>1.3927272727272727E-2</v>
      </c>
      <c r="M179" s="12">
        <f>AVERAGE(ReturnData!M179:M189)</f>
        <v>1.7763636363636363E-2</v>
      </c>
      <c r="N179" s="12">
        <f>AVERAGE(ReturnData!N179:N189)</f>
        <v>2.76E-2</v>
      </c>
      <c r="O179" s="12">
        <f>AVERAGE(ReturnData!O179:O189)</f>
        <v>2.0209090909090909E-2</v>
      </c>
      <c r="P179" s="12">
        <f>AVERAGE(ReturnData!P179:P189)</f>
        <v>2.7481818181818184E-2</v>
      </c>
      <c r="Q179" s="12">
        <f>AVERAGE(ReturnData!Q179:Q189)</f>
        <v>2.4645454545454547E-2</v>
      </c>
    </row>
    <row r="180" spans="1:17" x14ac:dyDescent="0.25">
      <c r="A180">
        <f>ReturnData!A192</f>
        <v>198911</v>
      </c>
      <c r="B180" s="12">
        <f>AVERAGE(ReturnData!B180:B190)</f>
        <v>2.9572727272727275E-2</v>
      </c>
      <c r="C180" s="12">
        <f>AVERAGE(ReturnData!C180:C190)</f>
        <v>1.1681818181818182E-2</v>
      </c>
      <c r="D180" s="12">
        <f>AVERAGE(ReturnData!D180:D190)</f>
        <v>2.0709090909090913E-2</v>
      </c>
      <c r="E180" s="12">
        <f>AVERAGE(ReturnData!E180:E190)</f>
        <v>2.9981818181818189E-2</v>
      </c>
      <c r="F180" s="12">
        <f>AVERAGE(ReturnData!F180:F190)</f>
        <v>1.7254545454545453E-2</v>
      </c>
      <c r="G180" s="12">
        <f>AVERAGE(ReturnData!G180:G190)</f>
        <v>2.4899999999999999E-2</v>
      </c>
      <c r="H180" s="12">
        <f>AVERAGE(ReturnData!H180:H190)</f>
        <v>3.3827272727272727E-2</v>
      </c>
      <c r="I180" s="12">
        <f>AVERAGE(ReturnData!I180:I190)</f>
        <v>2.4681818181818183E-2</v>
      </c>
      <c r="J180" s="12">
        <f>AVERAGE(ReturnData!J180:J190)</f>
        <v>1.9554545454545453E-2</v>
      </c>
      <c r="K180" s="12">
        <f>AVERAGE(ReturnData!K180:K190)</f>
        <v>2.0236363636363639E-2</v>
      </c>
      <c r="L180" s="12">
        <f>AVERAGE(ReturnData!L180:L190)</f>
        <v>1.0927272727272728E-2</v>
      </c>
      <c r="M180" s="12">
        <f>AVERAGE(ReturnData!M180:M190)</f>
        <v>7.9545454545454537E-3</v>
      </c>
      <c r="N180" s="12">
        <f>AVERAGE(ReturnData!N180:N190)</f>
        <v>2.3890909090909088E-2</v>
      </c>
      <c r="O180" s="12">
        <f>AVERAGE(ReturnData!O180:O190)</f>
        <v>1.8354545454545453E-2</v>
      </c>
      <c r="P180" s="12">
        <f>AVERAGE(ReturnData!P180:P190)</f>
        <v>2.35E-2</v>
      </c>
      <c r="Q180" s="12">
        <f>AVERAGE(ReturnData!Q180:Q190)</f>
        <v>2.6727272727272731E-2</v>
      </c>
    </row>
    <row r="181" spans="1:17" x14ac:dyDescent="0.25">
      <c r="A181">
        <f>ReturnData!A193</f>
        <v>198912</v>
      </c>
      <c r="B181" s="12">
        <f>AVERAGE(ReturnData!B181:B191)</f>
        <v>2.8745454545454543E-2</v>
      </c>
      <c r="C181" s="12">
        <f>AVERAGE(ReturnData!C181:C191)</f>
        <v>1.0654545454545455E-2</v>
      </c>
      <c r="D181" s="12">
        <f>AVERAGE(ReturnData!D181:D191)</f>
        <v>2.1609090909090911E-2</v>
      </c>
      <c r="E181" s="12">
        <f>AVERAGE(ReturnData!E181:E191)</f>
        <v>2.9700000000000004E-2</v>
      </c>
      <c r="F181" s="12">
        <f>AVERAGE(ReturnData!F181:F191)</f>
        <v>1.6854545454545455E-2</v>
      </c>
      <c r="G181" s="12">
        <f>AVERAGE(ReturnData!G181:G191)</f>
        <v>2.1609090909090908E-2</v>
      </c>
      <c r="H181" s="12">
        <f>AVERAGE(ReturnData!H181:H191)</f>
        <v>3.608181818181818E-2</v>
      </c>
      <c r="I181" s="12">
        <f>AVERAGE(ReturnData!I181:I191)</f>
        <v>2.0827272727272726E-2</v>
      </c>
      <c r="J181" s="12">
        <f>AVERAGE(ReturnData!J181:J191)</f>
        <v>1.2836363636363634E-2</v>
      </c>
      <c r="K181" s="12">
        <f>AVERAGE(ReturnData!K181:K191)</f>
        <v>1.5290909090909089E-2</v>
      </c>
      <c r="L181" s="12">
        <f>AVERAGE(ReturnData!L181:L191)</f>
        <v>8.5545454545454536E-3</v>
      </c>
      <c r="M181" s="12">
        <f>AVERAGE(ReturnData!M181:M191)</f>
        <v>2.372727272727272E-3</v>
      </c>
      <c r="N181" s="12">
        <f>AVERAGE(ReturnData!N181:N191)</f>
        <v>1.8609090909090908E-2</v>
      </c>
      <c r="O181" s="12">
        <f>AVERAGE(ReturnData!O181:O191)</f>
        <v>1.9699999999999999E-2</v>
      </c>
      <c r="P181" s="12">
        <f>AVERAGE(ReturnData!P181:P191)</f>
        <v>2.239090909090909E-2</v>
      </c>
      <c r="Q181" s="12">
        <f>AVERAGE(ReturnData!Q181:Q191)</f>
        <v>2.5381818181818186E-2</v>
      </c>
    </row>
    <row r="182" spans="1:17" x14ac:dyDescent="0.25">
      <c r="A182">
        <f>ReturnData!A194</f>
        <v>199001</v>
      </c>
      <c r="B182" s="12">
        <f>AVERAGE(ReturnData!B182:B192)</f>
        <v>2.9736363636363637E-2</v>
      </c>
      <c r="C182" s="12">
        <f>AVERAGE(ReturnData!C182:C192)</f>
        <v>2.1863636363636363E-2</v>
      </c>
      <c r="D182" s="12">
        <f>AVERAGE(ReturnData!D182:D192)</f>
        <v>2.3481818181818184E-2</v>
      </c>
      <c r="E182" s="12">
        <f>AVERAGE(ReturnData!E182:E192)</f>
        <v>2.3109090909090916E-2</v>
      </c>
      <c r="F182" s="12">
        <f>AVERAGE(ReturnData!F182:F192)</f>
        <v>1.4345454545454543E-2</v>
      </c>
      <c r="G182" s="12">
        <f>AVERAGE(ReturnData!G182:G192)</f>
        <v>1.9590909090909093E-2</v>
      </c>
      <c r="H182" s="12">
        <f>AVERAGE(ReturnData!H182:H192)</f>
        <v>3.6399999999999995E-2</v>
      </c>
      <c r="I182" s="12">
        <f>AVERAGE(ReturnData!I182:I192)</f>
        <v>1.9972727272727274E-2</v>
      </c>
      <c r="J182" s="12">
        <f>AVERAGE(ReturnData!J182:J192)</f>
        <v>1.1263636363636363E-2</v>
      </c>
      <c r="K182" s="12">
        <f>AVERAGE(ReturnData!K182:K192)</f>
        <v>1.3699999999999997E-2</v>
      </c>
      <c r="L182" s="12">
        <f>AVERAGE(ReturnData!L182:L192)</f>
        <v>6.8000000000000014E-3</v>
      </c>
      <c r="M182" s="12">
        <f>AVERAGE(ReturnData!M182:M192)</f>
        <v>8.8181818181817969E-4</v>
      </c>
      <c r="N182" s="12">
        <f>AVERAGE(ReturnData!N182:N192)</f>
        <v>1.5663636363636362E-2</v>
      </c>
      <c r="O182" s="12">
        <f>AVERAGE(ReturnData!O182:O192)</f>
        <v>2.1690909090909091E-2</v>
      </c>
      <c r="P182" s="12">
        <f>AVERAGE(ReturnData!P182:P192)</f>
        <v>2.2445454545454546E-2</v>
      </c>
      <c r="Q182" s="12">
        <f>AVERAGE(ReturnData!Q182:Q192)</f>
        <v>2.5027272727272731E-2</v>
      </c>
    </row>
    <row r="183" spans="1:17" x14ac:dyDescent="0.25">
      <c r="A183">
        <f>ReturnData!A195</f>
        <v>199002</v>
      </c>
      <c r="B183" s="12">
        <f>AVERAGE(ReturnData!B183:B193)</f>
        <v>2.7663636363636359E-2</v>
      </c>
      <c r="C183" s="12">
        <f>AVERAGE(ReturnData!C183:C193)</f>
        <v>2.121818181818182E-2</v>
      </c>
      <c r="D183" s="12">
        <f>AVERAGE(ReturnData!D183:D193)</f>
        <v>2.3200000000000002E-2</v>
      </c>
      <c r="E183" s="12">
        <f>AVERAGE(ReturnData!E183:E193)</f>
        <v>1.7318181818181816E-2</v>
      </c>
      <c r="F183" s="12">
        <f>AVERAGE(ReturnData!F183:F193)</f>
        <v>8.5454545454545488E-3</v>
      </c>
      <c r="G183" s="12">
        <f>AVERAGE(ReturnData!G183:G193)</f>
        <v>1.4072727272727277E-2</v>
      </c>
      <c r="H183" s="12">
        <f>AVERAGE(ReturnData!H183:H193)</f>
        <v>3.1572727272727266E-2</v>
      </c>
      <c r="I183" s="12">
        <f>AVERAGE(ReturnData!I183:I193)</f>
        <v>1.460909090909091E-2</v>
      </c>
      <c r="J183" s="12">
        <f>AVERAGE(ReturnData!J183:J193)</f>
        <v>9.4545454545454446E-4</v>
      </c>
      <c r="K183" s="12">
        <f>AVERAGE(ReturnData!K183:K193)</f>
        <v>1.2727272727272724E-2</v>
      </c>
      <c r="L183" s="12">
        <f>AVERAGE(ReturnData!L183:L193)</f>
        <v>1.2636363636363626E-3</v>
      </c>
      <c r="M183" s="12">
        <f>AVERAGE(ReturnData!M183:M193)</f>
        <v>-8.8545454545454552E-3</v>
      </c>
      <c r="N183" s="12">
        <f>AVERAGE(ReturnData!N183:N193)</f>
        <v>1.0809090909090907E-2</v>
      </c>
      <c r="O183" s="12">
        <f>AVERAGE(ReturnData!O183:O193)</f>
        <v>2.3554545454545453E-2</v>
      </c>
      <c r="P183" s="12">
        <f>AVERAGE(ReturnData!P183:P193)</f>
        <v>1.7363636363636362E-2</v>
      </c>
      <c r="Q183" s="12">
        <f>AVERAGE(ReturnData!Q183:Q193)</f>
        <v>1.6609090909090907E-2</v>
      </c>
    </row>
    <row r="184" spans="1:17" x14ac:dyDescent="0.25">
      <c r="A184">
        <f>ReturnData!A196</f>
        <v>199003</v>
      </c>
      <c r="B184" s="12">
        <f>AVERAGE(ReturnData!B184:B194)</f>
        <v>2.0381818181818178E-2</v>
      </c>
      <c r="C184" s="12">
        <f>AVERAGE(ReturnData!C184:C194)</f>
        <v>1.9645454545454546E-2</v>
      </c>
      <c r="D184" s="12">
        <f>AVERAGE(ReturnData!D184:D194)</f>
        <v>2.0463636363636364E-2</v>
      </c>
      <c r="E184" s="12">
        <f>AVERAGE(ReturnData!E184:E194)</f>
        <v>5.6454545454545499E-3</v>
      </c>
      <c r="F184" s="12">
        <f>AVERAGE(ReturnData!F184:F194)</f>
        <v>1.5545454545454562E-3</v>
      </c>
      <c r="G184" s="12">
        <f>AVERAGE(ReturnData!G184:G194)</f>
        <v>8.8818181818181852E-3</v>
      </c>
      <c r="H184" s="12">
        <f>AVERAGE(ReturnData!H184:H194)</f>
        <v>2.6572727272727272E-2</v>
      </c>
      <c r="I184" s="12">
        <f>AVERAGE(ReturnData!I184:I194)</f>
        <v>8.9909090909090928E-3</v>
      </c>
      <c r="J184" s="12">
        <f>AVERAGE(ReturnData!J184:J194)</f>
        <v>-3.7636363636363618E-3</v>
      </c>
      <c r="K184" s="12">
        <f>AVERAGE(ReturnData!K184:K194)</f>
        <v>9.4545454545454533E-3</v>
      </c>
      <c r="L184" s="12">
        <f>AVERAGE(ReturnData!L184:L194)</f>
        <v>2.8636363636363638E-3</v>
      </c>
      <c r="M184" s="12">
        <f>AVERAGE(ReturnData!M184:M194)</f>
        <v>-7.5181818181818206E-3</v>
      </c>
      <c r="N184" s="12">
        <f>AVERAGE(ReturnData!N184:N194)</f>
        <v>5.4909090909090906E-3</v>
      </c>
      <c r="O184" s="12">
        <f>AVERAGE(ReturnData!O184:O194)</f>
        <v>2.0354545454545455E-2</v>
      </c>
      <c r="P184" s="12">
        <f>AVERAGE(ReturnData!P184:P194)</f>
        <v>1.3518181818181818E-2</v>
      </c>
      <c r="Q184" s="12">
        <f>AVERAGE(ReturnData!Q184:Q194)</f>
        <v>8.0636363636363631E-3</v>
      </c>
    </row>
    <row r="185" spans="1:17" x14ac:dyDescent="0.25">
      <c r="A185">
        <f>ReturnData!A197</f>
        <v>199004</v>
      </c>
      <c r="B185" s="12">
        <f>AVERAGE(ReturnData!B185:B195)</f>
        <v>1.5418181818181815E-2</v>
      </c>
      <c r="C185" s="12">
        <f>AVERAGE(ReturnData!C185:C195)</f>
        <v>2.1918181818181819E-2</v>
      </c>
      <c r="D185" s="12">
        <f>AVERAGE(ReturnData!D185:D195)</f>
        <v>1.9863636363636365E-2</v>
      </c>
      <c r="E185" s="12">
        <f>AVERAGE(ReturnData!E185:E195)</f>
        <v>3.5090909090909127E-3</v>
      </c>
      <c r="F185" s="12">
        <f>AVERAGE(ReturnData!F185:F195)</f>
        <v>1.4090909090909102E-3</v>
      </c>
      <c r="G185" s="12">
        <f>AVERAGE(ReturnData!G185:G195)</f>
        <v>9.1636363636363686E-3</v>
      </c>
      <c r="H185" s="12">
        <f>AVERAGE(ReturnData!H185:H195)</f>
        <v>1.9327272727272724E-2</v>
      </c>
      <c r="I185" s="12">
        <f>AVERAGE(ReturnData!I185:I195)</f>
        <v>1.0836363636363639E-2</v>
      </c>
      <c r="J185" s="12">
        <f>AVERAGE(ReturnData!J185:J195)</f>
        <v>1.0090909090909083E-3</v>
      </c>
      <c r="K185" s="12">
        <f>AVERAGE(ReturnData!K185:K195)</f>
        <v>9.6909090909090903E-3</v>
      </c>
      <c r="L185" s="12">
        <f>AVERAGE(ReturnData!L185:L195)</f>
        <v>9.7454545454545467E-3</v>
      </c>
      <c r="M185" s="12">
        <f>AVERAGE(ReturnData!M185:M195)</f>
        <v>2.090909090909094E-4</v>
      </c>
      <c r="N185" s="12">
        <f>AVERAGE(ReturnData!N185:N195)</f>
        <v>8.3545454545454548E-3</v>
      </c>
      <c r="O185" s="12">
        <f>AVERAGE(ReturnData!O185:O195)</f>
        <v>2.005454545454545E-2</v>
      </c>
      <c r="P185" s="12">
        <f>AVERAGE(ReturnData!P185:P195)</f>
        <v>1.2254545454545455E-2</v>
      </c>
      <c r="Q185" s="12">
        <f>AVERAGE(ReturnData!Q185:Q195)</f>
        <v>5.8272727272727261E-3</v>
      </c>
    </row>
    <row r="186" spans="1:17" x14ac:dyDescent="0.25">
      <c r="A186">
        <f>ReturnData!A198</f>
        <v>199005</v>
      </c>
      <c r="B186" s="12">
        <f>AVERAGE(ReturnData!B186:B196)</f>
        <v>1.5236363636363636E-2</v>
      </c>
      <c r="C186" s="12">
        <f>AVERAGE(ReturnData!C186:C196)</f>
        <v>1.9009090909090906E-2</v>
      </c>
      <c r="D186" s="12">
        <f>AVERAGE(ReturnData!D186:D196)</f>
        <v>1.7163636363636367E-2</v>
      </c>
      <c r="E186" s="12">
        <f>AVERAGE(ReturnData!E186:E196)</f>
        <v>6.690909090909092E-3</v>
      </c>
      <c r="F186" s="12">
        <f>AVERAGE(ReturnData!F186:F196)</f>
        <v>-3.2727272727272781E-4</v>
      </c>
      <c r="G186" s="12">
        <f>AVERAGE(ReturnData!G186:G196)</f>
        <v>5.5181818181818188E-3</v>
      </c>
      <c r="H186" s="12">
        <f>AVERAGE(ReturnData!H186:H196)</f>
        <v>1.8600000000000002E-2</v>
      </c>
      <c r="I186" s="12">
        <f>AVERAGE(ReturnData!I186:I196)</f>
        <v>1.0154545454545456E-2</v>
      </c>
      <c r="J186" s="12">
        <f>AVERAGE(ReturnData!J186:J196)</f>
        <v>3.6909090909090915E-3</v>
      </c>
      <c r="K186" s="12">
        <f>AVERAGE(ReturnData!K186:K196)</f>
        <v>1.0190909090909091E-2</v>
      </c>
      <c r="L186" s="12">
        <f>AVERAGE(ReturnData!L186:L196)</f>
        <v>8.4727272727272724E-3</v>
      </c>
      <c r="M186" s="12">
        <f>AVERAGE(ReturnData!M186:M196)</f>
        <v>3.5454545454545456E-3</v>
      </c>
      <c r="N186" s="12">
        <f>AVERAGE(ReturnData!N186:N196)</f>
        <v>8.5454545454545453E-3</v>
      </c>
      <c r="O186" s="12">
        <f>AVERAGE(ReturnData!O186:O196)</f>
        <v>1.5790909090909088E-2</v>
      </c>
      <c r="P186" s="12">
        <f>AVERAGE(ReturnData!P186:P196)</f>
        <v>1.1681818181818182E-2</v>
      </c>
      <c r="Q186" s="12">
        <f>AVERAGE(ReturnData!Q186:Q196)</f>
        <v>8.9999999999999802E-4</v>
      </c>
    </row>
    <row r="187" spans="1:17" x14ac:dyDescent="0.25">
      <c r="A187">
        <f>ReturnData!A199</f>
        <v>199006</v>
      </c>
      <c r="B187" s="12">
        <f>AVERAGE(ReturnData!B187:B197)</f>
        <v>1.0254545454545454E-2</v>
      </c>
      <c r="C187" s="12">
        <f>AVERAGE(ReturnData!C187:C197)</f>
        <v>1.5054545454545454E-2</v>
      </c>
      <c r="D187" s="12">
        <f>AVERAGE(ReturnData!D187:D197)</f>
        <v>1.1472727272727273E-2</v>
      </c>
      <c r="E187" s="12">
        <f>AVERAGE(ReturnData!E187:E197)</f>
        <v>2.3272727272727269E-3</v>
      </c>
      <c r="F187" s="12">
        <f>AVERAGE(ReturnData!F187:F197)</f>
        <v>-6.6454545454545455E-3</v>
      </c>
      <c r="G187" s="12">
        <f>AVERAGE(ReturnData!G187:G197)</f>
        <v>1.4727272727272727E-3</v>
      </c>
      <c r="H187" s="12">
        <f>AVERAGE(ReturnData!H187:H197)</f>
        <v>1.6199999999999999E-2</v>
      </c>
      <c r="I187" s="12">
        <f>AVERAGE(ReturnData!I187:I197)</f>
        <v>5.227272727272728E-3</v>
      </c>
      <c r="J187" s="12">
        <f>AVERAGE(ReturnData!J187:J197)</f>
        <v>-3.7545454545454553E-3</v>
      </c>
      <c r="K187" s="12">
        <f>AVERAGE(ReturnData!K187:K197)</f>
        <v>7.381818181818183E-3</v>
      </c>
      <c r="L187" s="12">
        <f>AVERAGE(ReturnData!L187:L197)</f>
        <v>3.109090909090909E-3</v>
      </c>
      <c r="M187" s="12">
        <f>AVERAGE(ReturnData!M187:M197)</f>
        <v>-1.2727272727272739E-3</v>
      </c>
      <c r="N187" s="12">
        <f>AVERAGE(ReturnData!N187:N197)</f>
        <v>2.2454545454545466E-3</v>
      </c>
      <c r="O187" s="12">
        <f>AVERAGE(ReturnData!O187:O197)</f>
        <v>5.9090909090909064E-3</v>
      </c>
      <c r="P187" s="12">
        <f>AVERAGE(ReturnData!P187:P197)</f>
        <v>4.3818181818181838E-3</v>
      </c>
      <c r="Q187" s="12">
        <f>AVERAGE(ReturnData!Q187:Q197)</f>
        <v>-6.6000000000000026E-3</v>
      </c>
    </row>
    <row r="188" spans="1:17" x14ac:dyDescent="0.25">
      <c r="A188">
        <f>ReturnData!A200</f>
        <v>199007</v>
      </c>
      <c r="B188" s="12">
        <f>AVERAGE(ReturnData!B188:B198)</f>
        <v>2.0009090909090907E-2</v>
      </c>
      <c r="C188" s="12">
        <f>AVERAGE(ReturnData!C188:C198)</f>
        <v>1.8309090909090907E-2</v>
      </c>
      <c r="D188" s="12">
        <f>AVERAGE(ReturnData!D188:D198)</f>
        <v>1.8054545454545459E-2</v>
      </c>
      <c r="E188" s="12">
        <f>AVERAGE(ReturnData!E188:E198)</f>
        <v>9.0727272727272757E-3</v>
      </c>
      <c r="F188" s="12">
        <f>AVERAGE(ReturnData!F188:F198)</f>
        <v>-2.1272727272727289E-3</v>
      </c>
      <c r="G188" s="12">
        <f>AVERAGE(ReturnData!G188:G198)</f>
        <v>1.0409090909090911E-2</v>
      </c>
      <c r="H188" s="12">
        <f>AVERAGE(ReturnData!H188:H198)</f>
        <v>2.697272727272727E-2</v>
      </c>
      <c r="I188" s="12">
        <f>AVERAGE(ReturnData!I188:I198)</f>
        <v>1.6172727272727276E-2</v>
      </c>
      <c r="J188" s="12">
        <f>AVERAGE(ReturnData!J188:J198)</f>
        <v>6.4272727272727285E-3</v>
      </c>
      <c r="K188" s="12">
        <f>AVERAGE(ReturnData!K188:K198)</f>
        <v>1.5736363636363635E-2</v>
      </c>
      <c r="L188" s="12">
        <f>AVERAGE(ReturnData!L188:L198)</f>
        <v>1.5272727272727271E-2</v>
      </c>
      <c r="M188" s="12">
        <f>AVERAGE(ReturnData!M188:M198)</f>
        <v>5.972727272727271E-3</v>
      </c>
      <c r="N188" s="12">
        <f>AVERAGE(ReturnData!N188:N198)</f>
        <v>1.1454545454545455E-2</v>
      </c>
      <c r="O188" s="12">
        <f>AVERAGE(ReturnData!O188:O198)</f>
        <v>7.7727272727272723E-3</v>
      </c>
      <c r="P188" s="12">
        <f>AVERAGE(ReturnData!P188:P198)</f>
        <v>1.6963636363636361E-2</v>
      </c>
      <c r="Q188" s="12">
        <f>AVERAGE(ReturnData!Q188:Q198)</f>
        <v>1.0272727272727265E-3</v>
      </c>
    </row>
    <row r="189" spans="1:17" x14ac:dyDescent="0.25">
      <c r="A189">
        <f>ReturnData!A201</f>
        <v>199008</v>
      </c>
      <c r="B189" s="12">
        <f>AVERAGE(ReturnData!B189:B199)</f>
        <v>9.3090909090909075E-3</v>
      </c>
      <c r="C189" s="12">
        <f>AVERAGE(ReturnData!C189:C199)</f>
        <v>1.3863636363636363E-2</v>
      </c>
      <c r="D189" s="12">
        <f>AVERAGE(ReturnData!D189:D199)</f>
        <v>1.262727272727273E-2</v>
      </c>
      <c r="E189" s="12">
        <f>AVERAGE(ReturnData!E189:E199)</f>
        <v>-1.2272727272727255E-3</v>
      </c>
      <c r="F189" s="12">
        <f>AVERAGE(ReturnData!F189:F199)</f>
        <v>-8.9545454545454546E-3</v>
      </c>
      <c r="G189" s="12">
        <f>AVERAGE(ReturnData!G189:G199)</f>
        <v>2.0454545454545465E-3</v>
      </c>
      <c r="H189" s="12">
        <f>AVERAGE(ReturnData!H189:H199)</f>
        <v>1.8927272727272727E-2</v>
      </c>
      <c r="I189" s="12">
        <f>AVERAGE(ReturnData!I189:I199)</f>
        <v>5.6363636363636373E-3</v>
      </c>
      <c r="J189" s="12">
        <f>AVERAGE(ReturnData!J189:J199)</f>
        <v>-9.3636363636363784E-4</v>
      </c>
      <c r="K189" s="12">
        <f>AVERAGE(ReturnData!K189:K199)</f>
        <v>1.0645454545454546E-2</v>
      </c>
      <c r="L189" s="12">
        <f>AVERAGE(ReturnData!L189:L199)</f>
        <v>8.7727272727272741E-3</v>
      </c>
      <c r="M189" s="12">
        <f>AVERAGE(ReturnData!M189:M199)</f>
        <v>-1.1818181818182E-4</v>
      </c>
      <c r="N189" s="12">
        <f>AVERAGE(ReturnData!N189:N199)</f>
        <v>3.8272727272727282E-3</v>
      </c>
      <c r="O189" s="12">
        <f>AVERAGE(ReturnData!O189:O199)</f>
        <v>3.1818181818181811E-3</v>
      </c>
      <c r="P189" s="12">
        <f>AVERAGE(ReturnData!P189:P199)</f>
        <v>9.463636363636365E-3</v>
      </c>
      <c r="Q189" s="12">
        <f>AVERAGE(ReturnData!Q189:Q199)</f>
        <v>-8.0545454545454549E-3</v>
      </c>
    </row>
    <row r="190" spans="1:17" x14ac:dyDescent="0.25">
      <c r="A190">
        <f>ReturnData!A202</f>
        <v>199009</v>
      </c>
      <c r="B190" s="12">
        <f>AVERAGE(ReturnData!B190:B200)</f>
        <v>1.3318181818181818E-2</v>
      </c>
      <c r="C190" s="12">
        <f>AVERAGE(ReturnData!C190:C200)</f>
        <v>1.5963636363636367E-2</v>
      </c>
      <c r="D190" s="12">
        <f>AVERAGE(ReturnData!D190:D200)</f>
        <v>1.7000000000000001E-2</v>
      </c>
      <c r="E190" s="12">
        <f>AVERAGE(ReturnData!E190:E200)</f>
        <v>-8.7909090909090888E-3</v>
      </c>
      <c r="F190" s="12">
        <f>AVERAGE(ReturnData!F190:F200)</f>
        <v>-1.3763636363636367E-2</v>
      </c>
      <c r="G190" s="12">
        <f>AVERAGE(ReturnData!G190:G200)</f>
        <v>-4.5090909090909088E-3</v>
      </c>
      <c r="H190" s="12">
        <f>AVERAGE(ReturnData!H190:H200)</f>
        <v>2.0472727272727274E-2</v>
      </c>
      <c r="I190" s="12">
        <f>AVERAGE(ReturnData!I190:I200)</f>
        <v>3.4818181818181831E-3</v>
      </c>
      <c r="J190" s="12">
        <f>AVERAGE(ReturnData!J190:J200)</f>
        <v>-3.0272727272727287E-3</v>
      </c>
      <c r="K190" s="12">
        <f>AVERAGE(ReturnData!K190:K200)</f>
        <v>4.4818181818181814E-3</v>
      </c>
      <c r="L190" s="12">
        <f>AVERAGE(ReturnData!L190:L200)</f>
        <v>3.6272727272727277E-3</v>
      </c>
      <c r="M190" s="12">
        <f>AVERAGE(ReturnData!M190:M200)</f>
        <v>-9.6000000000000026E-3</v>
      </c>
      <c r="N190" s="12">
        <f>AVERAGE(ReturnData!N190:N200)</f>
        <v>-6.2363636363636345E-3</v>
      </c>
      <c r="O190" s="12">
        <f>AVERAGE(ReturnData!O190:O200)</f>
        <v>4.7181818181818175E-3</v>
      </c>
      <c r="P190" s="12">
        <f>AVERAGE(ReturnData!P190:P200)</f>
        <v>3.7727272727272735E-3</v>
      </c>
      <c r="Q190" s="12">
        <f>AVERAGE(ReturnData!Q190:Q200)</f>
        <v>-1.4136363636363634E-2</v>
      </c>
    </row>
    <row r="191" spans="1:17" x14ac:dyDescent="0.25">
      <c r="A191">
        <f>ReturnData!A203</f>
        <v>199010</v>
      </c>
      <c r="B191" s="12">
        <f>AVERAGE(ReturnData!B191:B201)</f>
        <v>7.4454545454545459E-3</v>
      </c>
      <c r="C191" s="12">
        <f>AVERAGE(ReturnData!C191:C201)</f>
        <v>6.6363636363636356E-3</v>
      </c>
      <c r="D191" s="12">
        <f>AVERAGE(ReturnData!D191:D201)</f>
        <v>1.4754545454545458E-2</v>
      </c>
      <c r="E191" s="12">
        <f>AVERAGE(ReturnData!E191:E201)</f>
        <v>-2.4490909090909087E-2</v>
      </c>
      <c r="F191" s="12">
        <f>AVERAGE(ReturnData!F191:F201)</f>
        <v>-1.8799999999999997E-2</v>
      </c>
      <c r="G191" s="12">
        <f>AVERAGE(ReturnData!G191:G201)</f>
        <v>-1.2981818181818183E-2</v>
      </c>
      <c r="H191" s="12">
        <f>AVERAGE(ReturnData!H191:H201)</f>
        <v>1.2681818181818181E-2</v>
      </c>
      <c r="I191" s="12">
        <f>AVERAGE(ReturnData!I191:I201)</f>
        <v>-5.9181818181818164E-3</v>
      </c>
      <c r="J191" s="12">
        <f>AVERAGE(ReturnData!J191:J201)</f>
        <v>-1.0136363636363638E-2</v>
      </c>
      <c r="K191" s="12">
        <f>AVERAGE(ReturnData!K191:K201)</f>
        <v>-2.9363636363636371E-3</v>
      </c>
      <c r="L191" s="12">
        <f>AVERAGE(ReturnData!L191:L201)</f>
        <v>-5.0818181818181795E-3</v>
      </c>
      <c r="M191" s="12">
        <f>AVERAGE(ReturnData!M191:M201)</f>
        <v>-1.6936363636363638E-2</v>
      </c>
      <c r="N191" s="12">
        <f>AVERAGE(ReturnData!N191:N201)</f>
        <v>-1.5272727272727271E-2</v>
      </c>
      <c r="O191" s="12">
        <f>AVERAGE(ReturnData!O191:O201)</f>
        <v>-1.7363636363636364E-3</v>
      </c>
      <c r="P191" s="12">
        <f>AVERAGE(ReturnData!P191:P201)</f>
        <v>-5.7090909090909085E-3</v>
      </c>
      <c r="Q191" s="12">
        <f>AVERAGE(ReturnData!Q191:Q201)</f>
        <v>-2.6036363636363635E-2</v>
      </c>
    </row>
    <row r="192" spans="1:17" x14ac:dyDescent="0.25">
      <c r="A192">
        <f>ReturnData!A204</f>
        <v>199011</v>
      </c>
      <c r="B192" s="12">
        <f>AVERAGE(ReturnData!B192:B202)</f>
        <v>5.9636363636363628E-3</v>
      </c>
      <c r="C192" s="12">
        <f>AVERAGE(ReturnData!C192:C202)</f>
        <v>5.6909090909090902E-3</v>
      </c>
      <c r="D192" s="12">
        <f>AVERAGE(ReturnData!D192:D202)</f>
        <v>1.2672727272727275E-2</v>
      </c>
      <c r="E192" s="12">
        <f>AVERAGE(ReturnData!E192:E202)</f>
        <v>-3.2445454545454548E-2</v>
      </c>
      <c r="F192" s="12">
        <f>AVERAGE(ReturnData!F192:F202)</f>
        <v>-2.0881818181818182E-2</v>
      </c>
      <c r="G192" s="12">
        <f>AVERAGE(ReturnData!G192:G202)</f>
        <v>-1.38E-2</v>
      </c>
      <c r="H192" s="12">
        <f>AVERAGE(ReturnData!H192:H202)</f>
        <v>7.263636363636361E-3</v>
      </c>
      <c r="I192" s="12">
        <f>AVERAGE(ReturnData!I192:I202)</f>
        <v>-7.2272727272727237E-3</v>
      </c>
      <c r="J192" s="12">
        <f>AVERAGE(ReturnData!J192:J202)</f>
        <v>-7.3272727272727274E-3</v>
      </c>
      <c r="K192" s="12">
        <f>AVERAGE(ReturnData!K192:K202)</f>
        <v>-6.554545454545457E-3</v>
      </c>
      <c r="L192" s="12">
        <f>AVERAGE(ReturnData!L192:L202)</f>
        <v>-7.6999999999999994E-3</v>
      </c>
      <c r="M192" s="12">
        <f>AVERAGE(ReturnData!M192:M202)</f>
        <v>-2.1045454545454548E-2</v>
      </c>
      <c r="N192" s="12">
        <f>AVERAGE(ReturnData!N192:N202)</f>
        <v>-1.5545454545454545E-2</v>
      </c>
      <c r="O192" s="12">
        <f>AVERAGE(ReturnData!O192:O202)</f>
        <v>-2.2090909090909101E-3</v>
      </c>
      <c r="P192" s="12">
        <f>AVERAGE(ReturnData!P192:P202)</f>
        <v>-1.0809090909090909E-2</v>
      </c>
      <c r="Q192" s="12">
        <f>AVERAGE(ReturnData!Q192:Q202)</f>
        <v>-3.2827272727272726E-2</v>
      </c>
    </row>
    <row r="193" spans="1:17" x14ac:dyDescent="0.25">
      <c r="A193">
        <f>ReturnData!A205</f>
        <v>199012</v>
      </c>
      <c r="B193" s="12">
        <f>AVERAGE(ReturnData!B193:B203)</f>
        <v>6.5818181818181809E-3</v>
      </c>
      <c r="C193" s="12">
        <f>AVERAGE(ReturnData!C193:C203)</f>
        <v>-1.8572727272727272E-2</v>
      </c>
      <c r="D193" s="12">
        <f>AVERAGE(ReturnData!D193:D203)</f>
        <v>5.5090909090909097E-3</v>
      </c>
      <c r="E193" s="12">
        <f>AVERAGE(ReturnData!E193:E203)</f>
        <v>-3.9372727272727268E-2</v>
      </c>
      <c r="F193" s="12">
        <f>AVERAGE(ReturnData!F193:F203)</f>
        <v>-2.527272727272727E-2</v>
      </c>
      <c r="G193" s="12">
        <f>AVERAGE(ReturnData!G193:G203)</f>
        <v>-1.5018181818181818E-2</v>
      </c>
      <c r="H193" s="12">
        <f>AVERAGE(ReturnData!H193:H203)</f>
        <v>6.8363636363636369E-3</v>
      </c>
      <c r="I193" s="12">
        <f>AVERAGE(ReturnData!I193:I203)</f>
        <v>-1.5527272727272728E-2</v>
      </c>
      <c r="J193" s="12">
        <f>AVERAGE(ReturnData!J193:J203)</f>
        <v>-1.9836363636363638E-2</v>
      </c>
      <c r="K193" s="12">
        <f>AVERAGE(ReturnData!K193:K203)</f>
        <v>-1.0109090909090908E-2</v>
      </c>
      <c r="L193" s="12">
        <f>AVERAGE(ReturnData!L193:L203)</f>
        <v>-1.3827272727272726E-2</v>
      </c>
      <c r="M193" s="12">
        <f>AVERAGE(ReturnData!M193:M203)</f>
        <v>-2.1409090909090909E-2</v>
      </c>
      <c r="N193" s="12">
        <f>AVERAGE(ReturnData!N193:N203)</f>
        <v>-1.397272727272727E-2</v>
      </c>
      <c r="O193" s="12">
        <f>AVERAGE(ReturnData!O193:O203)</f>
        <v>1.4272727272727271E-3</v>
      </c>
      <c r="P193" s="12">
        <f>AVERAGE(ReturnData!P193:P203)</f>
        <v>-1.4672727272727271E-2</v>
      </c>
      <c r="Q193" s="12">
        <f>AVERAGE(ReturnData!Q193:Q203)</f>
        <v>-3.8854545454545454E-2</v>
      </c>
    </row>
    <row r="194" spans="1:17" x14ac:dyDescent="0.25">
      <c r="A194">
        <f>ReturnData!A206</f>
        <v>199101</v>
      </c>
      <c r="B194" s="12">
        <f>AVERAGE(ReturnData!B194:B204)</f>
        <v>8.7454545454545441E-3</v>
      </c>
      <c r="C194" s="12">
        <f>AVERAGE(ReturnData!C194:C204)</f>
        <v>-2.2181818181818181E-2</v>
      </c>
      <c r="D194" s="12">
        <f>AVERAGE(ReturnData!D194:D204)</f>
        <v>1.6090909090909079E-3</v>
      </c>
      <c r="E194" s="12">
        <f>AVERAGE(ReturnData!E194:E204)</f>
        <v>-2.6245454545454541E-2</v>
      </c>
      <c r="F194" s="12">
        <f>AVERAGE(ReturnData!F194:F204)</f>
        <v>-1.5845454545454548E-2</v>
      </c>
      <c r="G194" s="12">
        <f>AVERAGE(ReturnData!G194:G204)</f>
        <v>-1.0127272727272726E-2</v>
      </c>
      <c r="H194" s="12">
        <f>AVERAGE(ReturnData!H194:H204)</f>
        <v>1.350909090909091E-2</v>
      </c>
      <c r="I194" s="12">
        <f>AVERAGE(ReturnData!I194:I204)</f>
        <v>-6.463636363636365E-3</v>
      </c>
      <c r="J194" s="12">
        <f>AVERAGE(ReturnData!J194:J204)</f>
        <v>-1.770909090909091E-2</v>
      </c>
      <c r="K194" s="12">
        <f>AVERAGE(ReturnData!K194:K204)</f>
        <v>-5.1545454545454533E-3</v>
      </c>
      <c r="L194" s="12">
        <f>AVERAGE(ReturnData!L194:L204)</f>
        <v>-5.5545454545454518E-3</v>
      </c>
      <c r="M194" s="12">
        <f>AVERAGE(ReturnData!M194:M204)</f>
        <v>-1.7345454545454549E-2</v>
      </c>
      <c r="N194" s="12">
        <f>AVERAGE(ReturnData!N194:N204)</f>
        <v>-1.177272727272727E-2</v>
      </c>
      <c r="O194" s="12">
        <f>AVERAGE(ReturnData!O194:O204)</f>
        <v>-8.4545454545454605E-4</v>
      </c>
      <c r="P194" s="12">
        <f>AVERAGE(ReturnData!P194:P204)</f>
        <v>-5.2363636363636336E-3</v>
      </c>
      <c r="Q194" s="12">
        <f>AVERAGE(ReturnData!Q194:Q204)</f>
        <v>-2.3609090909090909E-2</v>
      </c>
    </row>
    <row r="195" spans="1:17" x14ac:dyDescent="0.25">
      <c r="A195">
        <f>ReturnData!A207</f>
        <v>199102</v>
      </c>
      <c r="B195" s="12">
        <f>AVERAGE(ReturnData!B195:B205)</f>
        <v>2.1090909090909091E-2</v>
      </c>
      <c r="C195" s="12">
        <f>AVERAGE(ReturnData!C195:C205)</f>
        <v>-1.7372727272727272E-2</v>
      </c>
      <c r="D195" s="12">
        <f>AVERAGE(ReturnData!D195:D205)</f>
        <v>3.7363636363636349E-3</v>
      </c>
      <c r="E195" s="12">
        <f>AVERAGE(ReturnData!E195:E205)</f>
        <v>-1.008181818181818E-2</v>
      </c>
      <c r="F195" s="12">
        <f>AVERAGE(ReturnData!F195:F205)</f>
        <v>-7.32727272727273E-3</v>
      </c>
      <c r="G195" s="12">
        <f>AVERAGE(ReturnData!G195:G205)</f>
        <v>-2.3636363636363492E-4</v>
      </c>
      <c r="H195" s="12">
        <f>AVERAGE(ReturnData!H195:H205)</f>
        <v>2.2781818181818181E-2</v>
      </c>
      <c r="I195" s="12">
        <f>AVERAGE(ReturnData!I195:I205)</f>
        <v>3.063636363636366E-3</v>
      </c>
      <c r="J195" s="12">
        <f>AVERAGE(ReturnData!J195:J205)</f>
        <v>-2.4454545454545436E-3</v>
      </c>
      <c r="K195" s="12">
        <f>AVERAGE(ReturnData!K195:K205)</f>
        <v>-1.6363636363636233E-4</v>
      </c>
      <c r="L195" s="12">
        <f>AVERAGE(ReturnData!L195:L205)</f>
        <v>5.0909090909091227E-4</v>
      </c>
      <c r="M195" s="12">
        <f>AVERAGE(ReturnData!M195:M205)</f>
        <v>-1.5799999999999998E-2</v>
      </c>
      <c r="N195" s="12">
        <f>AVERAGE(ReturnData!N195:N205)</f>
        <v>-1.9454545454545475E-3</v>
      </c>
      <c r="O195" s="12">
        <f>AVERAGE(ReturnData!O195:O205)</f>
        <v>4.7181818181818184E-3</v>
      </c>
      <c r="P195" s="12">
        <f>AVERAGE(ReturnData!P195:P205)</f>
        <v>2.8363636363636377E-3</v>
      </c>
      <c r="Q195" s="12">
        <f>AVERAGE(ReturnData!Q195:Q205)</f>
        <v>-9.7000000000000038E-3</v>
      </c>
    </row>
    <row r="196" spans="1:17" x14ac:dyDescent="0.25">
      <c r="A196">
        <f>ReturnData!A208</f>
        <v>199103</v>
      </c>
      <c r="B196" s="12">
        <f>AVERAGE(ReturnData!B196:B206)</f>
        <v>2.460909090909091E-2</v>
      </c>
      <c r="C196" s="12">
        <f>AVERAGE(ReturnData!C196:C206)</f>
        <v>-2.5409090909090905E-2</v>
      </c>
      <c r="D196" s="12">
        <f>AVERAGE(ReturnData!D196:D206)</f>
        <v>-9.9090909090909156E-4</v>
      </c>
      <c r="E196" s="12">
        <f>AVERAGE(ReturnData!E196:E206)</f>
        <v>2.5999999999999986E-3</v>
      </c>
      <c r="F196" s="12">
        <f>AVERAGE(ReturnData!F196:F206)</f>
        <v>-1.0909090909091095E-4</v>
      </c>
      <c r="G196" s="12">
        <f>AVERAGE(ReturnData!G196:G206)</f>
        <v>2.6363636363636368E-3</v>
      </c>
      <c r="H196" s="12">
        <f>AVERAGE(ReturnData!H196:H206)</f>
        <v>2.6645454545454549E-2</v>
      </c>
      <c r="I196" s="12">
        <f>AVERAGE(ReturnData!I196:I206)</f>
        <v>7.3090909090909092E-3</v>
      </c>
      <c r="J196" s="12">
        <f>AVERAGE(ReturnData!J196:J206)</f>
        <v>1.9454545454545445E-3</v>
      </c>
      <c r="K196" s="12">
        <f>AVERAGE(ReturnData!K196:K206)</f>
        <v>6.9818181818181828E-3</v>
      </c>
      <c r="L196" s="12">
        <f>AVERAGE(ReturnData!L196:L206)</f>
        <v>8.6000000000000035E-3</v>
      </c>
      <c r="M196" s="12">
        <f>AVERAGE(ReturnData!M196:M206)</f>
        <v>-1.5281818181818179E-2</v>
      </c>
      <c r="N196" s="12">
        <f>AVERAGE(ReturnData!N196:N206)</f>
        <v>2.9272727272727293E-3</v>
      </c>
      <c r="O196" s="12">
        <f>AVERAGE(ReturnData!O196:O206)</f>
        <v>3.2818181818181813E-3</v>
      </c>
      <c r="P196" s="12">
        <f>AVERAGE(ReturnData!P196:P206)</f>
        <v>1.0981818181818185E-2</v>
      </c>
      <c r="Q196" s="12">
        <f>AVERAGE(ReturnData!Q196:Q206)</f>
        <v>-5.2181818181818171E-3</v>
      </c>
    </row>
    <row r="197" spans="1:17" x14ac:dyDescent="0.25">
      <c r="A197">
        <f>ReturnData!A209</f>
        <v>199104</v>
      </c>
      <c r="B197" s="12">
        <f>AVERAGE(ReturnData!B197:B207)</f>
        <v>2.9963636363636362E-2</v>
      </c>
      <c r="C197" s="12">
        <f>AVERAGE(ReturnData!C197:C207)</f>
        <v>-1.3218181818181822E-2</v>
      </c>
      <c r="D197" s="12">
        <f>AVERAGE(ReturnData!D197:D207)</f>
        <v>7.4363636363636351E-3</v>
      </c>
      <c r="E197" s="12">
        <f>AVERAGE(ReturnData!E197:E207)</f>
        <v>1.0663636363636365E-2</v>
      </c>
      <c r="F197" s="12">
        <f>AVERAGE(ReturnData!F197:F207)</f>
        <v>3.2909090909090891E-3</v>
      </c>
      <c r="G197" s="12">
        <f>AVERAGE(ReturnData!G197:G207)</f>
        <v>6.9909090909090902E-3</v>
      </c>
      <c r="H197" s="12">
        <f>AVERAGE(ReturnData!H197:H207)</f>
        <v>3.0727272727272725E-2</v>
      </c>
      <c r="I197" s="12">
        <f>AVERAGE(ReturnData!I197:I207)</f>
        <v>1.340909090909091E-2</v>
      </c>
      <c r="J197" s="12">
        <f>AVERAGE(ReturnData!J197:J207)</f>
        <v>2.2818181818181804E-3</v>
      </c>
      <c r="K197" s="12">
        <f>AVERAGE(ReturnData!K197:K207)</f>
        <v>7.9363636363636372E-3</v>
      </c>
      <c r="L197" s="12">
        <f>AVERAGE(ReturnData!L197:L207)</f>
        <v>1.0863636363636365E-2</v>
      </c>
      <c r="M197" s="12">
        <f>AVERAGE(ReturnData!M197:M207)</f>
        <v>-8.4545454545454542E-3</v>
      </c>
      <c r="N197" s="12">
        <f>AVERAGE(ReturnData!N197:N207)</f>
        <v>1.1272727272727281E-3</v>
      </c>
      <c r="O197" s="12">
        <f>AVERAGE(ReturnData!O197:O207)</f>
        <v>8.363636363636363E-3</v>
      </c>
      <c r="P197" s="12">
        <f>AVERAGE(ReturnData!P197:P207)</f>
        <v>1.3763636363636367E-2</v>
      </c>
      <c r="Q197" s="12">
        <f>AVERAGE(ReturnData!Q197:Q207)</f>
        <v>6.0818181818181796E-3</v>
      </c>
    </row>
    <row r="198" spans="1:17" x14ac:dyDescent="0.25">
      <c r="A198">
        <f>ReturnData!A210</f>
        <v>199105</v>
      </c>
      <c r="B198" s="12">
        <f>AVERAGE(ReturnData!B198:B208)</f>
        <v>3.4772727272727275E-2</v>
      </c>
      <c r="C198" s="12">
        <f>AVERAGE(ReturnData!C198:C208)</f>
        <v>-6.7272727272727258E-3</v>
      </c>
      <c r="D198" s="12">
        <f>AVERAGE(ReturnData!D198:D208)</f>
        <v>1.1872727272727273E-2</v>
      </c>
      <c r="E198" s="12">
        <f>AVERAGE(ReturnData!E198:E208)</f>
        <v>1.5972727272727274E-2</v>
      </c>
      <c r="F198" s="12">
        <f>AVERAGE(ReturnData!F198:F208)</f>
        <v>1.2699999999999996E-2</v>
      </c>
      <c r="G198" s="12">
        <f>AVERAGE(ReturnData!G198:G208)</f>
        <v>1.0481818181818182E-2</v>
      </c>
      <c r="H198" s="12">
        <f>AVERAGE(ReturnData!H198:H208)</f>
        <v>3.2963636363636362E-2</v>
      </c>
      <c r="I198" s="12">
        <f>AVERAGE(ReturnData!I198:I208)</f>
        <v>1.5572727272727271E-2</v>
      </c>
      <c r="J198" s="12">
        <f>AVERAGE(ReturnData!J198:J208)</f>
        <v>9.1272727272727235E-3</v>
      </c>
      <c r="K198" s="12">
        <f>AVERAGE(ReturnData!K198:K208)</f>
        <v>1.1409090909090909E-2</v>
      </c>
      <c r="L198" s="12">
        <f>AVERAGE(ReturnData!L198:L208)</f>
        <v>1.172727272727273E-2</v>
      </c>
      <c r="M198" s="12">
        <f>AVERAGE(ReturnData!M198:M208)</f>
        <v>-5.9636363636363593E-3</v>
      </c>
      <c r="N198" s="12">
        <f>AVERAGE(ReturnData!N198:N208)</f>
        <v>4.8636363636363651E-3</v>
      </c>
      <c r="O198" s="12">
        <f>AVERAGE(ReturnData!O198:O208)</f>
        <v>1.491818181818182E-2</v>
      </c>
      <c r="P198" s="12">
        <f>AVERAGE(ReturnData!P198:P208)</f>
        <v>2.4581818181818184E-2</v>
      </c>
      <c r="Q198" s="12">
        <f>AVERAGE(ReturnData!Q198:Q208)</f>
        <v>1.515454545454545E-2</v>
      </c>
    </row>
    <row r="199" spans="1:17" x14ac:dyDescent="0.25">
      <c r="A199">
        <f>ReturnData!A211</f>
        <v>199106</v>
      </c>
      <c r="B199" s="12">
        <f>AVERAGE(ReturnData!B199:B209)</f>
        <v>2.2745454545454544E-2</v>
      </c>
      <c r="C199" s="12">
        <f>AVERAGE(ReturnData!C199:C209)</f>
        <v>-1.323636363636364E-2</v>
      </c>
      <c r="D199" s="12">
        <f>AVERAGE(ReturnData!D199:D209)</f>
        <v>8.6454545454545447E-3</v>
      </c>
      <c r="E199" s="12">
        <f>AVERAGE(ReturnData!E199:E209)</f>
        <v>1.1609090909090913E-2</v>
      </c>
      <c r="F199" s="12">
        <f>AVERAGE(ReturnData!F199:F209)</f>
        <v>5.5909090909090917E-3</v>
      </c>
      <c r="G199" s="12">
        <f>AVERAGE(ReturnData!G199:G209)</f>
        <v>7.1454545454545442E-3</v>
      </c>
      <c r="H199" s="12">
        <f>AVERAGE(ReturnData!H199:H209)</f>
        <v>2.2836363636363641E-2</v>
      </c>
      <c r="I199" s="12">
        <f>AVERAGE(ReturnData!I199:I209)</f>
        <v>5.8545454545454508E-3</v>
      </c>
      <c r="J199" s="12">
        <f>AVERAGE(ReturnData!J199:J209)</f>
        <v>2.2999999999999995E-3</v>
      </c>
      <c r="K199" s="12">
        <f>AVERAGE(ReturnData!K199:K209)</f>
        <v>4.6272727272727264E-3</v>
      </c>
      <c r="L199" s="12">
        <f>AVERAGE(ReturnData!L199:L209)</f>
        <v>4.3636363636363279E-4</v>
      </c>
      <c r="M199" s="12">
        <f>AVERAGE(ReturnData!M199:M209)</f>
        <v>-1.5409090909090912E-2</v>
      </c>
      <c r="N199" s="12">
        <f>AVERAGE(ReturnData!N199:N209)</f>
        <v>-7.6363636363636217E-4</v>
      </c>
      <c r="O199" s="12">
        <f>AVERAGE(ReturnData!O199:O209)</f>
        <v>9.9454545454545473E-3</v>
      </c>
      <c r="P199" s="12">
        <f>AVERAGE(ReturnData!P199:P209)</f>
        <v>1.5818181818181818E-2</v>
      </c>
      <c r="Q199" s="12">
        <f>AVERAGE(ReturnData!Q199:Q209)</f>
        <v>8.3272727272727248E-3</v>
      </c>
    </row>
    <row r="200" spans="1:17" x14ac:dyDescent="0.25">
      <c r="A200">
        <f>ReturnData!A212</f>
        <v>199107</v>
      </c>
      <c r="B200" s="12">
        <f>AVERAGE(ReturnData!B200:B210)</f>
        <v>2.4063636363636363E-2</v>
      </c>
      <c r="C200" s="12">
        <f>AVERAGE(ReturnData!C200:C210)</f>
        <v>-6.7454545454545458E-3</v>
      </c>
      <c r="D200" s="12">
        <f>AVERAGE(ReturnData!D200:D210)</f>
        <v>9.3818181818181804E-3</v>
      </c>
      <c r="E200" s="12">
        <f>AVERAGE(ReturnData!E200:E210)</f>
        <v>1.7009090909090915E-2</v>
      </c>
      <c r="F200" s="12">
        <f>AVERAGE(ReturnData!F200:F210)</f>
        <v>1.111818181818182E-2</v>
      </c>
      <c r="G200" s="12">
        <f>AVERAGE(ReturnData!G200:G210)</f>
        <v>1.8290909090909094E-2</v>
      </c>
      <c r="H200" s="12">
        <f>AVERAGE(ReturnData!H200:H210)</f>
        <v>2.1872727272727269E-2</v>
      </c>
      <c r="I200" s="12">
        <f>AVERAGE(ReturnData!I200:I210)</f>
        <v>1.607272727272727E-2</v>
      </c>
      <c r="J200" s="12">
        <f>AVERAGE(ReturnData!J200:J210)</f>
        <v>7.4727272727272724E-3</v>
      </c>
      <c r="K200" s="12">
        <f>AVERAGE(ReturnData!K200:K210)</f>
        <v>9.4545454545454533E-3</v>
      </c>
      <c r="L200" s="12">
        <f>AVERAGE(ReturnData!L200:L210)</f>
        <v>7.0636363636363613E-3</v>
      </c>
      <c r="M200" s="12">
        <f>AVERAGE(ReturnData!M200:M210)</f>
        <v>9.4545454545454479E-4</v>
      </c>
      <c r="N200" s="12">
        <f>AVERAGE(ReturnData!N200:N210)</f>
        <v>6.1272727272727286E-3</v>
      </c>
      <c r="O200" s="12">
        <f>AVERAGE(ReturnData!O200:O210)</f>
        <v>9.4000000000000004E-3</v>
      </c>
      <c r="P200" s="12">
        <f>AVERAGE(ReturnData!P200:P210)</f>
        <v>2.1254545454545453E-2</v>
      </c>
      <c r="Q200" s="12">
        <f>AVERAGE(ReturnData!Q200:Q210)</f>
        <v>1.4272727272727275E-2</v>
      </c>
    </row>
    <row r="201" spans="1:17" x14ac:dyDescent="0.25">
      <c r="A201">
        <f>ReturnData!A213</f>
        <v>199108</v>
      </c>
      <c r="B201" s="12">
        <f>AVERAGE(ReturnData!B201:B211)</f>
        <v>1.9609090909090909E-2</v>
      </c>
      <c r="C201" s="12">
        <f>AVERAGE(ReturnData!C201:C211)</f>
        <v>-8.4909090909090854E-3</v>
      </c>
      <c r="D201" s="12">
        <f>AVERAGE(ReturnData!D201:D211)</f>
        <v>-1.563636363636363E-3</v>
      </c>
      <c r="E201" s="12">
        <f>AVERAGE(ReturnData!E201:E211)</f>
        <v>1.9045454545454549E-2</v>
      </c>
      <c r="F201" s="12">
        <f>AVERAGE(ReturnData!F201:F211)</f>
        <v>1.0154545454545453E-2</v>
      </c>
      <c r="G201" s="12">
        <f>AVERAGE(ReturnData!G201:G211)</f>
        <v>1.4572727272727275E-2</v>
      </c>
      <c r="H201" s="12">
        <f>AVERAGE(ReturnData!H201:H211)</f>
        <v>1.5127272727272729E-2</v>
      </c>
      <c r="I201" s="12">
        <f>AVERAGE(ReturnData!I201:I211)</f>
        <v>1.1381818181818182E-2</v>
      </c>
      <c r="J201" s="12">
        <f>AVERAGE(ReturnData!J201:J211)</f>
        <v>-1.9636363636363618E-3</v>
      </c>
      <c r="K201" s="12">
        <f>AVERAGE(ReturnData!K201:K211)</f>
        <v>1.0827272727272725E-2</v>
      </c>
      <c r="L201" s="12">
        <f>AVERAGE(ReturnData!L201:L211)</f>
        <v>3.3454545454545443E-3</v>
      </c>
      <c r="M201" s="12">
        <f>AVERAGE(ReturnData!M201:M211)</f>
        <v>2.1818181818181561E-4</v>
      </c>
      <c r="N201" s="12">
        <f>AVERAGE(ReturnData!N201:N211)</f>
        <v>5.32727272727273E-3</v>
      </c>
      <c r="O201" s="12">
        <f>AVERAGE(ReturnData!O201:O211)</f>
        <v>6.4363636363636376E-3</v>
      </c>
      <c r="P201" s="12">
        <f>AVERAGE(ReturnData!P201:P211)</f>
        <v>2.0100000000000003E-2</v>
      </c>
      <c r="Q201" s="12">
        <f>AVERAGE(ReturnData!Q201:Q211)</f>
        <v>1.3709090909090905E-2</v>
      </c>
    </row>
    <row r="202" spans="1:17" x14ac:dyDescent="0.25">
      <c r="A202">
        <f>ReturnData!A214</f>
        <v>199109</v>
      </c>
      <c r="B202" s="12">
        <f>AVERAGE(ReturnData!B202:B212)</f>
        <v>3.1627272727272733E-2</v>
      </c>
      <c r="C202" s="12">
        <f>AVERAGE(ReturnData!C202:C212)</f>
        <v>-4.109090909090906E-3</v>
      </c>
      <c r="D202" s="12">
        <f>AVERAGE(ReturnData!D202:D212)</f>
        <v>4.1909090909090915E-3</v>
      </c>
      <c r="E202" s="12">
        <f>AVERAGE(ReturnData!E202:E212)</f>
        <v>3.8645454545454545E-2</v>
      </c>
      <c r="F202" s="12">
        <f>AVERAGE(ReturnData!F202:F212)</f>
        <v>2.0809090909090912E-2</v>
      </c>
      <c r="G202" s="12">
        <f>AVERAGE(ReturnData!G202:G212)</f>
        <v>3.101818181818182E-2</v>
      </c>
      <c r="H202" s="12">
        <f>AVERAGE(ReturnData!H202:H212)</f>
        <v>2.869090909090909E-2</v>
      </c>
      <c r="I202" s="12">
        <f>AVERAGE(ReturnData!I202:I212)</f>
        <v>2.7063636363636366E-2</v>
      </c>
      <c r="J202" s="12">
        <f>AVERAGE(ReturnData!J202:J212)</f>
        <v>1.1381818181818186E-2</v>
      </c>
      <c r="K202" s="12">
        <f>AVERAGE(ReturnData!K202:K212)</f>
        <v>2.6018181818181819E-2</v>
      </c>
      <c r="L202" s="12">
        <f>AVERAGE(ReturnData!L202:L212)</f>
        <v>1.7654545454545454E-2</v>
      </c>
      <c r="M202" s="12">
        <f>AVERAGE(ReturnData!M202:M212)</f>
        <v>1.1754545454545457E-2</v>
      </c>
      <c r="N202" s="12">
        <f>AVERAGE(ReturnData!N202:N212)</f>
        <v>2.1518181818181818E-2</v>
      </c>
      <c r="O202" s="12">
        <f>AVERAGE(ReturnData!O202:O212)</f>
        <v>1.6081818181818183E-2</v>
      </c>
      <c r="P202" s="12">
        <f>AVERAGE(ReturnData!P202:P212)</f>
        <v>3.6418181818181822E-2</v>
      </c>
      <c r="Q202" s="12">
        <f>AVERAGE(ReturnData!Q202:Q212)</f>
        <v>2.8927272727272722E-2</v>
      </c>
    </row>
    <row r="203" spans="1:17" x14ac:dyDescent="0.25">
      <c r="A203">
        <f>ReturnData!A215</f>
        <v>199110</v>
      </c>
      <c r="B203" s="12">
        <f>AVERAGE(ReturnData!B203:B213)</f>
        <v>3.9809090909090912E-2</v>
      </c>
      <c r="C203" s="12">
        <f>AVERAGE(ReturnData!C203:C213)</f>
        <v>-8.4363636363636377E-3</v>
      </c>
      <c r="D203" s="12">
        <f>AVERAGE(ReturnData!D203:D213)</f>
        <v>6.7454545454545458E-3</v>
      </c>
      <c r="E203" s="12">
        <f>AVERAGE(ReturnData!E203:E213)</f>
        <v>5.7145454545454548E-2</v>
      </c>
      <c r="F203" s="12">
        <f>AVERAGE(ReturnData!F203:F213)</f>
        <v>3.2454545454545458E-2</v>
      </c>
      <c r="G203" s="12">
        <f>AVERAGE(ReturnData!G203:G213)</f>
        <v>3.7909090909090906E-2</v>
      </c>
      <c r="H203" s="12">
        <f>AVERAGE(ReturnData!H203:H213)</f>
        <v>3.5799999999999992E-2</v>
      </c>
      <c r="I203" s="12">
        <f>AVERAGE(ReturnData!I203:I213)</f>
        <v>3.8427272727272727E-2</v>
      </c>
      <c r="J203" s="12">
        <f>AVERAGE(ReturnData!J203:J213)</f>
        <v>1.7663636363636364E-2</v>
      </c>
      <c r="K203" s="12">
        <f>AVERAGE(ReturnData!K203:K213)</f>
        <v>3.7390909090909086E-2</v>
      </c>
      <c r="L203" s="12">
        <f>AVERAGE(ReturnData!L203:L213)</f>
        <v>2.5581818181818181E-2</v>
      </c>
      <c r="M203" s="12">
        <f>AVERAGE(ReturnData!M203:M213)</f>
        <v>1.8636363636363642E-2</v>
      </c>
      <c r="N203" s="12">
        <f>AVERAGE(ReturnData!N203:N213)</f>
        <v>2.9518181818181818E-2</v>
      </c>
      <c r="O203" s="12">
        <f>AVERAGE(ReturnData!O203:O213)</f>
        <v>1.8836363636363634E-2</v>
      </c>
      <c r="P203" s="12">
        <f>AVERAGE(ReturnData!P203:P213)</f>
        <v>4.8745454545454557E-2</v>
      </c>
      <c r="Q203" s="12">
        <f>AVERAGE(ReturnData!Q203:Q213)</f>
        <v>4.3481818181818177E-2</v>
      </c>
    </row>
    <row r="204" spans="1:17" x14ac:dyDescent="0.25">
      <c r="A204">
        <f>ReturnData!A216</f>
        <v>199111</v>
      </c>
      <c r="B204" s="12">
        <f>AVERAGE(ReturnData!B204:B214)</f>
        <v>3.2372727272727268E-2</v>
      </c>
      <c r="C204" s="12">
        <f>AVERAGE(ReturnData!C204:C214)</f>
        <v>9.5272727272727297E-3</v>
      </c>
      <c r="D204" s="12">
        <f>AVERAGE(ReturnData!D204:D214)</f>
        <v>9.7545454545454532E-3</v>
      </c>
      <c r="E204" s="12">
        <f>AVERAGE(ReturnData!E204:E214)</f>
        <v>6.7772727272727276E-2</v>
      </c>
      <c r="F204" s="12">
        <f>AVERAGE(ReturnData!F204:F214)</f>
        <v>3.7654545454545468E-2</v>
      </c>
      <c r="G204" s="12">
        <f>AVERAGE(ReturnData!G204:G214)</f>
        <v>3.3854545454545457E-2</v>
      </c>
      <c r="H204" s="12">
        <f>AVERAGE(ReturnData!H204:H214)</f>
        <v>3.2636363636363637E-2</v>
      </c>
      <c r="I204" s="12">
        <f>AVERAGE(ReturnData!I204:I214)</f>
        <v>4.1454545454545459E-2</v>
      </c>
      <c r="J204" s="12">
        <f>AVERAGE(ReturnData!J204:J214)</f>
        <v>2.5036363636363634E-2</v>
      </c>
      <c r="K204" s="12">
        <f>AVERAGE(ReturnData!K204:K214)</f>
        <v>3.9399999999999998E-2</v>
      </c>
      <c r="L204" s="12">
        <f>AVERAGE(ReturnData!L204:L214)</f>
        <v>2.7009090909090913E-2</v>
      </c>
      <c r="M204" s="12">
        <f>AVERAGE(ReturnData!M204:M214)</f>
        <v>1.9018181818181819E-2</v>
      </c>
      <c r="N204" s="12">
        <f>AVERAGE(ReturnData!N204:N214)</f>
        <v>2.9354545454545453E-2</v>
      </c>
      <c r="O204" s="12">
        <f>AVERAGE(ReturnData!O204:O214)</f>
        <v>1.5636363636363639E-2</v>
      </c>
      <c r="P204" s="12">
        <f>AVERAGE(ReturnData!P204:P214)</f>
        <v>4.7936363636363645E-2</v>
      </c>
      <c r="Q204" s="12">
        <f>AVERAGE(ReturnData!Q204:Q214)</f>
        <v>4.9754545454545454E-2</v>
      </c>
    </row>
    <row r="205" spans="1:17" x14ac:dyDescent="0.25">
      <c r="A205">
        <f>ReturnData!A217</f>
        <v>199112</v>
      </c>
      <c r="B205" s="12">
        <f>AVERAGE(ReturnData!B205:B215)</f>
        <v>2.7563636363636367E-2</v>
      </c>
      <c r="C205" s="12">
        <f>AVERAGE(ReturnData!C205:C215)</f>
        <v>1.3254545454545456E-2</v>
      </c>
      <c r="D205" s="12">
        <f>AVERAGE(ReturnData!D205:D215)</f>
        <v>1.0218181818181819E-2</v>
      </c>
      <c r="E205" s="12">
        <f>AVERAGE(ReturnData!E205:E215)</f>
        <v>5.2563636363636368E-2</v>
      </c>
      <c r="F205" s="12">
        <f>AVERAGE(ReturnData!F205:F215)</f>
        <v>3.2190909090909096E-2</v>
      </c>
      <c r="G205" s="12">
        <f>AVERAGE(ReturnData!G205:G215)</f>
        <v>2.7127272727272726E-2</v>
      </c>
      <c r="H205" s="12">
        <f>AVERAGE(ReturnData!H205:H215)</f>
        <v>2.9090909090909087E-2</v>
      </c>
      <c r="I205" s="12">
        <f>AVERAGE(ReturnData!I205:I215)</f>
        <v>2.980909090909091E-2</v>
      </c>
      <c r="J205" s="12">
        <f>AVERAGE(ReturnData!J205:J215)</f>
        <v>2.1509090909090908E-2</v>
      </c>
      <c r="K205" s="12">
        <f>AVERAGE(ReturnData!K205:K215)</f>
        <v>3.1027272727272733E-2</v>
      </c>
      <c r="L205" s="12">
        <f>AVERAGE(ReturnData!L205:L215)</f>
        <v>1.7918181818181819E-2</v>
      </c>
      <c r="M205" s="12">
        <f>AVERAGE(ReturnData!M205:M215)</f>
        <v>1.3027272727272731E-2</v>
      </c>
      <c r="N205" s="12">
        <f>AVERAGE(ReturnData!N205:N215)</f>
        <v>2.9799999999999997E-2</v>
      </c>
      <c r="O205" s="12">
        <f>AVERAGE(ReturnData!O205:O215)</f>
        <v>1.4690909090909093E-2</v>
      </c>
      <c r="P205" s="12">
        <f>AVERAGE(ReturnData!P205:P215)</f>
        <v>3.5181818181818175E-2</v>
      </c>
      <c r="Q205" s="12">
        <f>AVERAGE(ReturnData!Q205:Q215)</f>
        <v>3.8654545454545448E-2</v>
      </c>
    </row>
    <row r="206" spans="1:17" x14ac:dyDescent="0.25">
      <c r="A206">
        <f>ReturnData!A218</f>
        <v>199201</v>
      </c>
      <c r="B206" s="12">
        <f>AVERAGE(ReturnData!B206:B216)</f>
        <v>2.4654545454545453E-2</v>
      </c>
      <c r="C206" s="12">
        <f>AVERAGE(ReturnData!C206:C216)</f>
        <v>4.4000000000000003E-3</v>
      </c>
      <c r="D206" s="12">
        <f>AVERAGE(ReturnData!D206:D216)</f>
        <v>5.118181818181816E-3</v>
      </c>
      <c r="E206" s="12">
        <f>AVERAGE(ReturnData!E206:E216)</f>
        <v>4.1763636363636371E-2</v>
      </c>
      <c r="F206" s="12">
        <f>AVERAGE(ReturnData!F206:F216)</f>
        <v>2.8545454545454551E-2</v>
      </c>
      <c r="G206" s="12">
        <f>AVERAGE(ReturnData!G206:G216)</f>
        <v>1.9181818181818185E-2</v>
      </c>
      <c r="H206" s="12">
        <f>AVERAGE(ReturnData!H206:H216)</f>
        <v>2.4381818181818182E-2</v>
      </c>
      <c r="I206" s="12">
        <f>AVERAGE(ReturnData!I206:I216)</f>
        <v>2.3054545454545449E-2</v>
      </c>
      <c r="J206" s="12">
        <f>AVERAGE(ReturnData!J206:J216)</f>
        <v>7.2727272727272719E-3</v>
      </c>
      <c r="K206" s="12">
        <f>AVERAGE(ReturnData!K206:K216)</f>
        <v>2.5236363636363637E-2</v>
      </c>
      <c r="L206" s="12">
        <f>AVERAGE(ReturnData!L206:L216)</f>
        <v>8.4636363636363659E-3</v>
      </c>
      <c r="M206" s="12">
        <f>AVERAGE(ReturnData!M206:M216)</f>
        <v>6.8000000000000057E-3</v>
      </c>
      <c r="N206" s="12">
        <f>AVERAGE(ReturnData!N206:N216)</f>
        <v>1.9172727272727275E-2</v>
      </c>
      <c r="O206" s="12">
        <f>AVERAGE(ReturnData!O206:O216)</f>
        <v>1.5700000000000002E-2</v>
      </c>
      <c r="P206" s="12">
        <f>AVERAGE(ReturnData!P206:P216)</f>
        <v>3.1627272727272726E-2</v>
      </c>
      <c r="Q206" s="12">
        <f>AVERAGE(ReturnData!Q206:Q216)</f>
        <v>2.8900000000000006E-2</v>
      </c>
    </row>
    <row r="207" spans="1:17" x14ac:dyDescent="0.25">
      <c r="A207">
        <f>ReturnData!A219</f>
        <v>199202</v>
      </c>
      <c r="B207" s="12">
        <f>AVERAGE(ReturnData!B207:B217)</f>
        <v>3.5209090909090905E-2</v>
      </c>
      <c r="C207" s="12">
        <f>AVERAGE(ReturnData!C207:C217)</f>
        <v>1.2390909090909091E-2</v>
      </c>
      <c r="D207" s="12">
        <f>AVERAGE(ReturnData!D207:D217)</f>
        <v>9.0090909090909058E-3</v>
      </c>
      <c r="E207" s="12">
        <f>AVERAGE(ReturnData!E207:E217)</f>
        <v>4.0372727272727275E-2</v>
      </c>
      <c r="F207" s="12">
        <f>AVERAGE(ReturnData!F207:F217)</f>
        <v>3.0263636363636361E-2</v>
      </c>
      <c r="G207" s="12">
        <f>AVERAGE(ReturnData!G207:G217)</f>
        <v>2.3227272727272732E-2</v>
      </c>
      <c r="H207" s="12">
        <f>AVERAGE(ReturnData!H207:H217)</f>
        <v>3.6900000000000002E-2</v>
      </c>
      <c r="I207" s="12">
        <f>AVERAGE(ReturnData!I207:I217)</f>
        <v>2.9709090909090907E-2</v>
      </c>
      <c r="J207" s="12">
        <f>AVERAGE(ReturnData!J207:J217)</f>
        <v>6.2363636363636397E-3</v>
      </c>
      <c r="K207" s="12">
        <f>AVERAGE(ReturnData!K207:K217)</f>
        <v>2.4399999999999998E-2</v>
      </c>
      <c r="L207" s="12">
        <f>AVERAGE(ReturnData!L207:L217)</f>
        <v>5.854545454545456E-3</v>
      </c>
      <c r="M207" s="12">
        <f>AVERAGE(ReturnData!M207:M217)</f>
        <v>6.6818181818181829E-3</v>
      </c>
      <c r="N207" s="12">
        <f>AVERAGE(ReturnData!N207:N217)</f>
        <v>2.1354545454545456E-2</v>
      </c>
      <c r="O207" s="12">
        <f>AVERAGE(ReturnData!O207:O217)</f>
        <v>2.1481818181818182E-2</v>
      </c>
      <c r="P207" s="12">
        <f>AVERAGE(ReturnData!P207:P217)</f>
        <v>3.4018181818181822E-2</v>
      </c>
      <c r="Q207" s="12">
        <f>AVERAGE(ReturnData!Q207:Q217)</f>
        <v>3.4463636363636363E-2</v>
      </c>
    </row>
    <row r="208" spans="1:17" x14ac:dyDescent="0.25">
      <c r="A208">
        <f>ReturnData!A220</f>
        <v>199203</v>
      </c>
      <c r="B208" s="12">
        <f>AVERAGE(ReturnData!B208:B218)</f>
        <v>2.0518181818181821E-2</v>
      </c>
      <c r="C208" s="12">
        <f>AVERAGE(ReturnData!C208:C218)</f>
        <v>1.0136363636363636E-2</v>
      </c>
      <c r="D208" s="12">
        <f>AVERAGE(ReturnData!D208:D218)</f>
        <v>-2.5545454545454547E-3</v>
      </c>
      <c r="E208" s="12">
        <f>AVERAGE(ReturnData!E208:E218)</f>
        <v>3.2372727272727268E-2</v>
      </c>
      <c r="F208" s="12">
        <f>AVERAGE(ReturnData!F208:F218)</f>
        <v>2.7490909090909087E-2</v>
      </c>
      <c r="G208" s="12">
        <f>AVERAGE(ReturnData!G208:G218)</f>
        <v>1.8145454545454548E-2</v>
      </c>
      <c r="H208" s="12">
        <f>AVERAGE(ReturnData!H208:H218)</f>
        <v>2.458181818181818E-2</v>
      </c>
      <c r="I208" s="12">
        <f>AVERAGE(ReturnData!I208:I218)</f>
        <v>2.1445454545454549E-2</v>
      </c>
      <c r="J208" s="12">
        <f>AVERAGE(ReturnData!J208:J218)</f>
        <v>3.1363636363636381E-3</v>
      </c>
      <c r="K208" s="12">
        <f>AVERAGE(ReturnData!K208:K218)</f>
        <v>2.2400000000000003E-2</v>
      </c>
      <c r="L208" s="12">
        <f>AVERAGE(ReturnData!L208:L218)</f>
        <v>4.1545454545454559E-3</v>
      </c>
      <c r="M208" s="12">
        <f>AVERAGE(ReturnData!M208:M218)</f>
        <v>5.6181818181818199E-3</v>
      </c>
      <c r="N208" s="12">
        <f>AVERAGE(ReturnData!N208:N218)</f>
        <v>1.9100000000000002E-2</v>
      </c>
      <c r="O208" s="12">
        <f>AVERAGE(ReturnData!O208:O218)</f>
        <v>1.2927272727272726E-2</v>
      </c>
      <c r="P208" s="12">
        <f>AVERAGE(ReturnData!P208:P218)</f>
        <v>2.7390909090909091E-2</v>
      </c>
      <c r="Q208" s="12">
        <f>AVERAGE(ReturnData!Q208:Q218)</f>
        <v>2.5354545454545453E-2</v>
      </c>
    </row>
    <row r="209" spans="1:17" x14ac:dyDescent="0.25">
      <c r="A209">
        <f>ReturnData!A221</f>
        <v>199204</v>
      </c>
      <c r="B209" s="12">
        <f>AVERAGE(ReturnData!B209:B219)</f>
        <v>1.5254545454545458E-2</v>
      </c>
      <c r="C209" s="12">
        <f>AVERAGE(ReturnData!C209:C219)</f>
        <v>1.1236363636363636E-2</v>
      </c>
      <c r="D209" s="12">
        <f>AVERAGE(ReturnData!D209:D219)</f>
        <v>-4.218181818181818E-3</v>
      </c>
      <c r="E209" s="12">
        <f>AVERAGE(ReturnData!E209:E219)</f>
        <v>3.2227272727272722E-2</v>
      </c>
      <c r="F209" s="12">
        <f>AVERAGE(ReturnData!F209:F219)</f>
        <v>2.3599999999999999E-2</v>
      </c>
      <c r="G209" s="12">
        <f>AVERAGE(ReturnData!G209:G219)</f>
        <v>2.0454545454545461E-2</v>
      </c>
      <c r="H209" s="12">
        <f>AVERAGE(ReturnData!H209:H219)</f>
        <v>1.95E-2</v>
      </c>
      <c r="I209" s="12">
        <f>AVERAGE(ReturnData!I209:I219)</f>
        <v>2.2945454545454543E-2</v>
      </c>
      <c r="J209" s="12">
        <f>AVERAGE(ReturnData!J209:J219)</f>
        <v>9.072727272727274E-3</v>
      </c>
      <c r="K209" s="12">
        <f>AVERAGE(ReturnData!K209:K219)</f>
        <v>2.1745454545454547E-2</v>
      </c>
      <c r="L209" s="12">
        <f>AVERAGE(ReturnData!L209:L219)</f>
        <v>8.61818181818182E-3</v>
      </c>
      <c r="M209" s="12">
        <f>AVERAGE(ReturnData!M209:M219)</f>
        <v>2.0509090909090911E-2</v>
      </c>
      <c r="N209" s="12">
        <f>AVERAGE(ReturnData!N209:N219)</f>
        <v>2.0581818181818184E-2</v>
      </c>
      <c r="O209" s="12">
        <f>AVERAGE(ReturnData!O209:O219)</f>
        <v>1.0245454545454545E-2</v>
      </c>
      <c r="P209" s="12">
        <f>AVERAGE(ReturnData!P209:P219)</f>
        <v>2.0799999999999999E-2</v>
      </c>
      <c r="Q209" s="12">
        <f>AVERAGE(ReturnData!Q209:Q219)</f>
        <v>2.2754545454545451E-2</v>
      </c>
    </row>
    <row r="210" spans="1:17" x14ac:dyDescent="0.25">
      <c r="A210">
        <f>ReturnData!A222</f>
        <v>199205</v>
      </c>
      <c r="B210" s="12">
        <f>AVERAGE(ReturnData!B210:B220)</f>
        <v>1.5400000000000002E-2</v>
      </c>
      <c r="C210" s="12">
        <f>AVERAGE(ReturnData!C210:C220)</f>
        <v>3.1727272727272728E-3</v>
      </c>
      <c r="D210" s="12">
        <f>AVERAGE(ReturnData!D210:D220)</f>
        <v>-9.1909090909090916E-3</v>
      </c>
      <c r="E210" s="12">
        <f>AVERAGE(ReturnData!E210:E220)</f>
        <v>2.9290909090909086E-2</v>
      </c>
      <c r="F210" s="12">
        <f>AVERAGE(ReturnData!F210:F220)</f>
        <v>2.1454545454545452E-2</v>
      </c>
      <c r="G210" s="12">
        <f>AVERAGE(ReturnData!G210:G220)</f>
        <v>1.7872727272727276E-2</v>
      </c>
      <c r="H210" s="12">
        <f>AVERAGE(ReturnData!H210:H220)</f>
        <v>1.617272727272728E-2</v>
      </c>
      <c r="I210" s="12">
        <f>AVERAGE(ReturnData!I210:I220)</f>
        <v>2.0927272727272725E-2</v>
      </c>
      <c r="J210" s="12">
        <f>AVERAGE(ReturnData!J210:J220)</f>
        <v>8.0272727272727284E-3</v>
      </c>
      <c r="K210" s="12">
        <f>AVERAGE(ReturnData!K210:K220)</f>
        <v>1.7436363636363635E-2</v>
      </c>
      <c r="L210" s="12">
        <f>AVERAGE(ReturnData!L210:L220)</f>
        <v>7.1272727272727269E-3</v>
      </c>
      <c r="M210" s="12">
        <f>AVERAGE(ReturnData!M210:M220)</f>
        <v>2.3618181818181819E-2</v>
      </c>
      <c r="N210" s="12">
        <f>AVERAGE(ReturnData!N210:N220)</f>
        <v>1.7418181818181819E-2</v>
      </c>
      <c r="O210" s="12">
        <f>AVERAGE(ReturnData!O210:O220)</f>
        <v>9.8000000000000014E-3</v>
      </c>
      <c r="P210" s="12">
        <f>AVERAGE(ReturnData!P210:P220)</f>
        <v>1.7600000000000001E-2</v>
      </c>
      <c r="Q210" s="12">
        <f>AVERAGE(ReturnData!Q210:Q220)</f>
        <v>2.0381818181818182E-2</v>
      </c>
    </row>
    <row r="211" spans="1:17" x14ac:dyDescent="0.25">
      <c r="A211">
        <f>ReturnData!A223</f>
        <v>199206</v>
      </c>
      <c r="B211" s="12">
        <f>AVERAGE(ReturnData!B211:B221)</f>
        <v>1.2236363636363639E-2</v>
      </c>
      <c r="C211" s="12">
        <f>AVERAGE(ReturnData!C211:C221)</f>
        <v>-3.6363636363636367E-4</v>
      </c>
      <c r="D211" s="12">
        <f>AVERAGE(ReturnData!D211:D221)</f>
        <v>5.6363636363636338E-4</v>
      </c>
      <c r="E211" s="12">
        <f>AVERAGE(ReturnData!E211:E221)</f>
        <v>2.3772727272727268E-2</v>
      </c>
      <c r="F211" s="12">
        <f>AVERAGE(ReturnData!F211:F221)</f>
        <v>1.669090909090909E-2</v>
      </c>
      <c r="G211" s="12">
        <f>AVERAGE(ReturnData!G211:G221)</f>
        <v>1.4354545454545453E-2</v>
      </c>
      <c r="H211" s="12">
        <f>AVERAGE(ReturnData!H211:H221)</f>
        <v>1.2563636363636362E-2</v>
      </c>
      <c r="I211" s="12">
        <f>AVERAGE(ReturnData!I211:I221)</f>
        <v>1.3145454545454545E-2</v>
      </c>
      <c r="J211" s="12">
        <f>AVERAGE(ReturnData!J211:J221)</f>
        <v>7.545454545454547E-3</v>
      </c>
      <c r="K211" s="12">
        <f>AVERAGE(ReturnData!K211:K221)</f>
        <v>1.3072727272727274E-2</v>
      </c>
      <c r="L211" s="12">
        <f>AVERAGE(ReturnData!L211:L221)</f>
        <v>2.336363636363639E-3</v>
      </c>
      <c r="M211" s="12">
        <f>AVERAGE(ReturnData!M211:M221)</f>
        <v>1.8700000000000001E-2</v>
      </c>
      <c r="N211" s="12">
        <f>AVERAGE(ReturnData!N211:N221)</f>
        <v>1.381818181818182E-2</v>
      </c>
      <c r="O211" s="12">
        <f>AVERAGE(ReturnData!O211:O221)</f>
        <v>1.210909090909091E-2</v>
      </c>
      <c r="P211" s="12">
        <f>AVERAGE(ReturnData!P211:P221)</f>
        <v>6.9727272727272745E-3</v>
      </c>
      <c r="Q211" s="12">
        <f>AVERAGE(ReturnData!Q211:Q221)</f>
        <v>1.6954545454545451E-2</v>
      </c>
    </row>
    <row r="212" spans="1:17" x14ac:dyDescent="0.25">
      <c r="A212">
        <f>ReturnData!A224</f>
        <v>199207</v>
      </c>
      <c r="B212" s="12">
        <f>AVERAGE(ReturnData!B212:B222)</f>
        <v>1.7990909090909092E-2</v>
      </c>
      <c r="C212" s="12">
        <f>AVERAGE(ReturnData!C212:C222)</f>
        <v>-1.3636363636363648E-4</v>
      </c>
      <c r="D212" s="12">
        <f>AVERAGE(ReturnData!D212:D222)</f>
        <v>6.9454545454545455E-3</v>
      </c>
      <c r="E212" s="12">
        <f>AVERAGE(ReturnData!E212:E222)</f>
        <v>2.3763636363636362E-2</v>
      </c>
      <c r="F212" s="12">
        <f>AVERAGE(ReturnData!F212:F222)</f>
        <v>2.1809090909090906E-2</v>
      </c>
      <c r="G212" s="12">
        <f>AVERAGE(ReturnData!G212:G222)</f>
        <v>1.6881818181818185E-2</v>
      </c>
      <c r="H212" s="12">
        <f>AVERAGE(ReturnData!H212:H222)</f>
        <v>1.7345454545454546E-2</v>
      </c>
      <c r="I212" s="12">
        <f>AVERAGE(ReturnData!I212:I222)</f>
        <v>2.0436363636363634E-2</v>
      </c>
      <c r="J212" s="12">
        <f>AVERAGE(ReturnData!J212:J222)</f>
        <v>1.2709090909090913E-2</v>
      </c>
      <c r="K212" s="12">
        <f>AVERAGE(ReturnData!K212:K222)</f>
        <v>1.212727272727273E-2</v>
      </c>
      <c r="L212" s="12">
        <f>AVERAGE(ReturnData!L212:L222)</f>
        <v>8.9181818181818199E-3</v>
      </c>
      <c r="M212" s="12">
        <f>AVERAGE(ReturnData!M212:M222)</f>
        <v>2.0236363636363632E-2</v>
      </c>
      <c r="N212" s="12">
        <f>AVERAGE(ReturnData!N212:N222)</f>
        <v>1.6227272727272729E-2</v>
      </c>
      <c r="O212" s="12">
        <f>AVERAGE(ReturnData!O212:O222)</f>
        <v>1.6572727272727274E-2</v>
      </c>
      <c r="P212" s="12">
        <f>AVERAGE(ReturnData!P212:P222)</f>
        <v>1.0818181818181819E-2</v>
      </c>
      <c r="Q212" s="12">
        <f>AVERAGE(ReturnData!Q212:Q222)</f>
        <v>2.408181818181818E-2</v>
      </c>
    </row>
    <row r="213" spans="1:17" x14ac:dyDescent="0.25">
      <c r="A213">
        <f>ReturnData!A225</f>
        <v>199208</v>
      </c>
      <c r="B213" s="12">
        <f>AVERAGE(ReturnData!B213:B223)</f>
        <v>1.0281818181818182E-2</v>
      </c>
      <c r="C213" s="12">
        <f>AVERAGE(ReturnData!C213:C223)</f>
        <v>8.127272727272726E-3</v>
      </c>
      <c r="D213" s="12">
        <f>AVERAGE(ReturnData!D213:D223)</f>
        <v>-7.5454545454545533E-4</v>
      </c>
      <c r="E213" s="12">
        <f>AVERAGE(ReturnData!E213:E223)</f>
        <v>1.3136363636363634E-2</v>
      </c>
      <c r="F213" s="12">
        <f>AVERAGE(ReturnData!F213:F223)</f>
        <v>1.4481818181818181E-2</v>
      </c>
      <c r="G213" s="12">
        <f>AVERAGE(ReturnData!G213:G223)</f>
        <v>7.7909090909090905E-3</v>
      </c>
      <c r="H213" s="12">
        <f>AVERAGE(ReturnData!H213:H223)</f>
        <v>5.2909090909090944E-3</v>
      </c>
      <c r="I213" s="12">
        <f>AVERAGE(ReturnData!I213:I223)</f>
        <v>1.1145454545454543E-2</v>
      </c>
      <c r="J213" s="12">
        <f>AVERAGE(ReturnData!J213:J223)</f>
        <v>1.0427272727272728E-2</v>
      </c>
      <c r="K213" s="12">
        <f>AVERAGE(ReturnData!K213:K223)</f>
        <v>2.4636363636363649E-3</v>
      </c>
      <c r="L213" s="12">
        <f>AVERAGE(ReturnData!L213:L223)</f>
        <v>4.1727272727272733E-3</v>
      </c>
      <c r="M213" s="12">
        <f>AVERAGE(ReturnData!M213:M223)</f>
        <v>2.4909090909090905E-2</v>
      </c>
      <c r="N213" s="12">
        <f>AVERAGE(ReturnData!N213:N223)</f>
        <v>7.8090909090909096E-3</v>
      </c>
      <c r="O213" s="12">
        <f>AVERAGE(ReturnData!O213:O223)</f>
        <v>1.3436363636363635E-2</v>
      </c>
      <c r="P213" s="12">
        <f>AVERAGE(ReturnData!P213:P223)</f>
        <v>4.9818181818181836E-3</v>
      </c>
      <c r="Q213" s="12">
        <f>AVERAGE(ReturnData!Q213:Q223)</f>
        <v>1.996363636363636E-2</v>
      </c>
    </row>
    <row r="214" spans="1:17" x14ac:dyDescent="0.25">
      <c r="A214">
        <f>ReturnData!A226</f>
        <v>199209</v>
      </c>
      <c r="B214" s="12">
        <f>AVERAGE(ReturnData!B214:B224)</f>
        <v>9.5272727272727297E-3</v>
      </c>
      <c r="C214" s="12">
        <f>AVERAGE(ReturnData!C214:C224)</f>
        <v>1.4245454545454546E-2</v>
      </c>
      <c r="D214" s="12">
        <f>AVERAGE(ReturnData!D214:D224)</f>
        <v>3.0454545454545452E-3</v>
      </c>
      <c r="E214" s="12">
        <f>AVERAGE(ReturnData!E214:E224)</f>
        <v>1.3327272727272722E-2</v>
      </c>
      <c r="F214" s="12">
        <f>AVERAGE(ReturnData!F214:F224)</f>
        <v>1.4509090909090906E-2</v>
      </c>
      <c r="G214" s="12">
        <f>AVERAGE(ReturnData!G214:G224)</f>
        <v>1.0799999999999999E-2</v>
      </c>
      <c r="H214" s="12">
        <f>AVERAGE(ReturnData!H214:H224)</f>
        <v>7.9000000000000025E-3</v>
      </c>
      <c r="I214" s="12">
        <f>AVERAGE(ReturnData!I214:I224)</f>
        <v>1.3736363636363637E-2</v>
      </c>
      <c r="J214" s="12">
        <f>AVERAGE(ReturnData!J214:J224)</f>
        <v>9.5818181818181844E-3</v>
      </c>
      <c r="K214" s="12">
        <f>AVERAGE(ReturnData!K214:K224)</f>
        <v>4.8818181818181825E-3</v>
      </c>
      <c r="L214" s="12">
        <f>AVERAGE(ReturnData!L214:L224)</f>
        <v>4.5636363636363643E-3</v>
      </c>
      <c r="M214" s="12">
        <f>AVERAGE(ReturnData!M214:M224)</f>
        <v>2.6981818181818176E-2</v>
      </c>
      <c r="N214" s="12">
        <f>AVERAGE(ReturnData!N214:N224)</f>
        <v>8.4636363636363624E-3</v>
      </c>
      <c r="O214" s="12">
        <f>AVERAGE(ReturnData!O214:O224)</f>
        <v>1.6354545454545455E-2</v>
      </c>
      <c r="P214" s="12">
        <f>AVERAGE(ReturnData!P214:P224)</f>
        <v>4.072727272727273E-3</v>
      </c>
      <c r="Q214" s="12">
        <f>AVERAGE(ReturnData!Q214:Q224)</f>
        <v>1.9054545454545449E-2</v>
      </c>
    </row>
    <row r="215" spans="1:17" x14ac:dyDescent="0.25">
      <c r="A215">
        <f>ReturnData!A227</f>
        <v>199210</v>
      </c>
      <c r="B215" s="12">
        <f>AVERAGE(ReturnData!B215:B225)</f>
        <v>1.4490909090909089E-2</v>
      </c>
      <c r="C215" s="12">
        <f>AVERAGE(ReturnData!C215:C225)</f>
        <v>6.6454545454545429E-3</v>
      </c>
      <c r="D215" s="12">
        <f>AVERAGE(ReturnData!D215:D225)</f>
        <v>5.9818181818181802E-3</v>
      </c>
      <c r="E215" s="12">
        <f>AVERAGE(ReturnData!E215:E225)</f>
        <v>9.2818181818181758E-3</v>
      </c>
      <c r="F215" s="12">
        <f>AVERAGE(ReturnData!F215:F225)</f>
        <v>1.1727272727272727E-2</v>
      </c>
      <c r="G215" s="12">
        <f>AVERAGE(ReturnData!G215:G225)</f>
        <v>9.6818181818181803E-3</v>
      </c>
      <c r="H215" s="12">
        <f>AVERAGE(ReturnData!H215:H225)</f>
        <v>5.636363636363639E-3</v>
      </c>
      <c r="I215" s="12">
        <f>AVERAGE(ReturnData!I215:I225)</f>
        <v>1.6163636363636366E-2</v>
      </c>
      <c r="J215" s="12">
        <f>AVERAGE(ReturnData!J215:J225)</f>
        <v>4.29090909090909E-3</v>
      </c>
      <c r="K215" s="12">
        <f>AVERAGE(ReturnData!K215:K225)</f>
        <v>5.5363636363636387E-3</v>
      </c>
      <c r="L215" s="12">
        <f>AVERAGE(ReturnData!L215:L225)</f>
        <v>3.2545454545454557E-3</v>
      </c>
      <c r="M215" s="12">
        <f>AVERAGE(ReturnData!M215:M225)</f>
        <v>1.9127272727272725E-2</v>
      </c>
      <c r="N215" s="12">
        <f>AVERAGE(ReturnData!N215:N225)</f>
        <v>4.3727272727272703E-3</v>
      </c>
      <c r="O215" s="12">
        <f>AVERAGE(ReturnData!O215:O225)</f>
        <v>1.2554545454545452E-2</v>
      </c>
      <c r="P215" s="12">
        <f>AVERAGE(ReturnData!P215:P225)</f>
        <v>7.2727272727272745E-3</v>
      </c>
      <c r="Q215" s="12">
        <f>AVERAGE(ReturnData!Q215:Q225)</f>
        <v>1.6281818181818179E-2</v>
      </c>
    </row>
    <row r="216" spans="1:17" x14ac:dyDescent="0.25">
      <c r="A216">
        <f>ReturnData!A228</f>
        <v>199211</v>
      </c>
      <c r="B216" s="12">
        <f>AVERAGE(ReturnData!B216:B226)</f>
        <v>1.5572727272727273E-2</v>
      </c>
      <c r="C216" s="12">
        <f>AVERAGE(ReturnData!C216:C226)</f>
        <v>5.2545454545454527E-3</v>
      </c>
      <c r="D216" s="12">
        <f>AVERAGE(ReturnData!D216:D226)</f>
        <v>4.1454545454545451E-3</v>
      </c>
      <c r="E216" s="12">
        <f>AVERAGE(ReturnData!E216:E226)</f>
        <v>1.6209090909090906E-2</v>
      </c>
      <c r="F216" s="12">
        <f>AVERAGE(ReturnData!F216:F226)</f>
        <v>1.089090909090909E-2</v>
      </c>
      <c r="G216" s="12">
        <f>AVERAGE(ReturnData!G216:G226)</f>
        <v>7.6999999999999994E-3</v>
      </c>
      <c r="H216" s="12">
        <f>AVERAGE(ReturnData!H216:H226)</f>
        <v>-1.681818181818181E-3</v>
      </c>
      <c r="I216" s="12">
        <f>AVERAGE(ReturnData!I216:I226)</f>
        <v>2.0954545454545455E-2</v>
      </c>
      <c r="J216" s="12">
        <f>AVERAGE(ReturnData!J216:J226)</f>
        <v>4.7090909090909093E-3</v>
      </c>
      <c r="K216" s="12">
        <f>AVERAGE(ReturnData!K216:K226)</f>
        <v>6.1454545454545477E-3</v>
      </c>
      <c r="L216" s="12">
        <f>AVERAGE(ReturnData!L216:L226)</f>
        <v>6.3636363636363638E-3</v>
      </c>
      <c r="M216" s="12">
        <f>AVERAGE(ReturnData!M216:M226)</f>
        <v>2.178181818181818E-2</v>
      </c>
      <c r="N216" s="12">
        <f>AVERAGE(ReturnData!N216:N226)</f>
        <v>1.063636363636364E-3</v>
      </c>
      <c r="O216" s="12">
        <f>AVERAGE(ReturnData!O216:O226)</f>
        <v>1.2172727272727269E-2</v>
      </c>
      <c r="P216" s="12">
        <f>AVERAGE(ReturnData!P216:P226)</f>
        <v>1.3972727272727269E-2</v>
      </c>
      <c r="Q216" s="12">
        <f>AVERAGE(ReturnData!Q216:Q226)</f>
        <v>1.7418181818181815E-2</v>
      </c>
    </row>
    <row r="217" spans="1:17" x14ac:dyDescent="0.25">
      <c r="A217">
        <f>ReturnData!A229</f>
        <v>199212</v>
      </c>
      <c r="B217" s="12">
        <f>AVERAGE(ReturnData!B217:B227)</f>
        <v>1.3927272727272727E-2</v>
      </c>
      <c r="C217" s="12">
        <f>AVERAGE(ReturnData!C217:C227)</f>
        <v>9.9999999999999894E-4</v>
      </c>
      <c r="D217" s="12">
        <f>AVERAGE(ReturnData!D217:D227)</f>
        <v>7.8454545454545443E-3</v>
      </c>
      <c r="E217" s="12">
        <f>AVERAGE(ReturnData!E217:E227)</f>
        <v>2.0345454545454545E-2</v>
      </c>
      <c r="F217" s="12">
        <f>AVERAGE(ReturnData!F217:F227)</f>
        <v>1.0972727272727273E-2</v>
      </c>
      <c r="G217" s="12">
        <f>AVERAGE(ReturnData!G217:G227)</f>
        <v>1.3400000000000002E-2</v>
      </c>
      <c r="H217" s="12">
        <f>AVERAGE(ReturnData!H217:H227)</f>
        <v>2.8090909090909087E-3</v>
      </c>
      <c r="I217" s="12">
        <f>AVERAGE(ReturnData!I217:I227)</f>
        <v>2.5290909090909097E-2</v>
      </c>
      <c r="J217" s="12">
        <f>AVERAGE(ReturnData!J217:J227)</f>
        <v>1.3072727272727271E-2</v>
      </c>
      <c r="K217" s="12">
        <f>AVERAGE(ReturnData!K217:K227)</f>
        <v>1.2509090909090909E-2</v>
      </c>
      <c r="L217" s="12">
        <f>AVERAGE(ReturnData!L217:L227)</f>
        <v>1.0681818181818181E-2</v>
      </c>
      <c r="M217" s="12">
        <f>AVERAGE(ReturnData!M217:M227)</f>
        <v>2.9154545454545447E-2</v>
      </c>
      <c r="N217" s="12">
        <f>AVERAGE(ReturnData!N217:N227)</f>
        <v>1.152727272727273E-2</v>
      </c>
      <c r="O217" s="12">
        <f>AVERAGE(ReturnData!O217:O227)</f>
        <v>1.0063636363636365E-2</v>
      </c>
      <c r="P217" s="12">
        <f>AVERAGE(ReturnData!P217:P227)</f>
        <v>1.9063636363636362E-2</v>
      </c>
      <c r="Q217" s="12">
        <f>AVERAGE(ReturnData!Q217:Q227)</f>
        <v>2.4709090909090903E-2</v>
      </c>
    </row>
    <row r="218" spans="1:17" x14ac:dyDescent="0.25">
      <c r="A218">
        <f>ReturnData!A230</f>
        <v>199301</v>
      </c>
      <c r="B218" s="12">
        <f>AVERAGE(ReturnData!B218:B228)</f>
        <v>2.6727272727272728E-3</v>
      </c>
      <c r="C218" s="12">
        <f>AVERAGE(ReturnData!C218:C228)</f>
        <v>-5.0636363636363639E-3</v>
      </c>
      <c r="D218" s="12">
        <f>AVERAGE(ReturnData!D218:D228)</f>
        <v>3.5545454545454556E-3</v>
      </c>
      <c r="E218" s="12">
        <f>AVERAGE(ReturnData!E218:E228)</f>
        <v>1.5054545454545452E-2</v>
      </c>
      <c r="F218" s="12">
        <f>AVERAGE(ReturnData!F218:F228)</f>
        <v>7.2363636363636371E-3</v>
      </c>
      <c r="G218" s="12">
        <f>AVERAGE(ReturnData!G218:G228)</f>
        <v>5.8363636363636343E-3</v>
      </c>
      <c r="H218" s="12">
        <f>AVERAGE(ReturnData!H218:H228)</f>
        <v>-8.5727272727272701E-3</v>
      </c>
      <c r="I218" s="12">
        <f>AVERAGE(ReturnData!I218:I228)</f>
        <v>1.4172727272727271E-2</v>
      </c>
      <c r="J218" s="12">
        <f>AVERAGE(ReturnData!J218:J228)</f>
        <v>1.3136363636363634E-2</v>
      </c>
      <c r="K218" s="12">
        <f>AVERAGE(ReturnData!K218:K228)</f>
        <v>6.6818181818181811E-3</v>
      </c>
      <c r="L218" s="12">
        <f>AVERAGE(ReturnData!L218:L228)</f>
        <v>7.372727272727273E-3</v>
      </c>
      <c r="M218" s="12">
        <f>AVERAGE(ReturnData!M218:M228)</f>
        <v>3.084545454545454E-2</v>
      </c>
      <c r="N218" s="12">
        <f>AVERAGE(ReturnData!N218:N228)</f>
        <v>4.5181818181818179E-3</v>
      </c>
      <c r="O218" s="12">
        <f>AVERAGE(ReturnData!O218:O228)</f>
        <v>5.3181818181818183E-3</v>
      </c>
      <c r="P218" s="12">
        <f>AVERAGE(ReturnData!P218:P228)</f>
        <v>1.3618181818181817E-2</v>
      </c>
      <c r="Q218" s="12">
        <f>AVERAGE(ReturnData!Q218:Q228)</f>
        <v>1.8527272727272729E-2</v>
      </c>
    </row>
    <row r="219" spans="1:17" x14ac:dyDescent="0.25">
      <c r="A219">
        <f>ReturnData!A231</f>
        <v>199302</v>
      </c>
      <c r="B219" s="12">
        <f>AVERAGE(ReturnData!B219:B229)</f>
        <v>7.2818181818181818E-3</v>
      </c>
      <c r="C219" s="12">
        <f>AVERAGE(ReturnData!C219:C229)</f>
        <v>-7.2000000000000007E-3</v>
      </c>
      <c r="D219" s="12">
        <f>AVERAGE(ReturnData!D219:D229)</f>
        <v>9.063636363636364E-3</v>
      </c>
      <c r="E219" s="12">
        <f>AVERAGE(ReturnData!E219:E229)</f>
        <v>1.1009090909090911E-2</v>
      </c>
      <c r="F219" s="12">
        <f>AVERAGE(ReturnData!F219:F229)</f>
        <v>2.3090909090909082E-3</v>
      </c>
      <c r="G219" s="12">
        <f>AVERAGE(ReturnData!G219:G229)</f>
        <v>6.3999999999999977E-3</v>
      </c>
      <c r="H219" s="12">
        <f>AVERAGE(ReturnData!H219:H229)</f>
        <v>-6.0909090909090887E-3</v>
      </c>
      <c r="I219" s="12">
        <f>AVERAGE(ReturnData!I219:I229)</f>
        <v>1.3645454545454544E-2</v>
      </c>
      <c r="J219" s="12">
        <f>AVERAGE(ReturnData!J219:J229)</f>
        <v>1.3854545454545453E-2</v>
      </c>
      <c r="K219" s="12">
        <f>AVERAGE(ReturnData!K219:K229)</f>
        <v>5.4272727272727276E-3</v>
      </c>
      <c r="L219" s="12">
        <f>AVERAGE(ReturnData!L219:L229)</f>
        <v>4.1363636363636385E-3</v>
      </c>
      <c r="M219" s="12">
        <f>AVERAGE(ReturnData!M219:M229)</f>
        <v>2.5536363636363631E-2</v>
      </c>
      <c r="N219" s="12">
        <f>AVERAGE(ReturnData!N219:N229)</f>
        <v>8.2181818181818189E-3</v>
      </c>
      <c r="O219" s="12">
        <f>AVERAGE(ReturnData!O219:O229)</f>
        <v>1.1927272727272729E-2</v>
      </c>
      <c r="P219" s="12">
        <f>AVERAGE(ReturnData!P219:P229)</f>
        <v>1.23E-2</v>
      </c>
      <c r="Q219" s="12">
        <f>AVERAGE(ReturnData!Q219:Q229)</f>
        <v>2.1981818181818182E-2</v>
      </c>
    </row>
    <row r="220" spans="1:17" x14ac:dyDescent="0.25">
      <c r="A220">
        <f>ReturnData!A232</f>
        <v>199303</v>
      </c>
      <c r="B220" s="12">
        <f>AVERAGE(ReturnData!B220:B230)</f>
        <v>5.7272727272727275E-3</v>
      </c>
      <c r="C220" s="12">
        <f>AVERAGE(ReturnData!C220:C230)</f>
        <v>-9.3636363636363656E-3</v>
      </c>
      <c r="D220" s="12">
        <f>AVERAGE(ReturnData!D220:D230)</f>
        <v>1.1900000000000001E-2</v>
      </c>
      <c r="E220" s="12">
        <f>AVERAGE(ReturnData!E220:E230)</f>
        <v>7.4272727272727277E-3</v>
      </c>
      <c r="F220" s="12">
        <f>AVERAGE(ReturnData!F220:F230)</f>
        <v>9.5454545454545445E-3</v>
      </c>
      <c r="G220" s="12">
        <f>AVERAGE(ReturnData!G220:G230)</f>
        <v>1.9999999999999987E-3</v>
      </c>
      <c r="H220" s="12">
        <f>AVERAGE(ReturnData!H220:H230)</f>
        <v>-1.1245454545454543E-2</v>
      </c>
      <c r="I220" s="12">
        <f>AVERAGE(ReturnData!I220:I230)</f>
        <v>1.1572727272727269E-2</v>
      </c>
      <c r="J220" s="12">
        <f>AVERAGE(ReturnData!J220:J230)</f>
        <v>1.339090909090909E-2</v>
      </c>
      <c r="K220" s="12">
        <f>AVERAGE(ReturnData!K220:K230)</f>
        <v>3.8909090909090924E-3</v>
      </c>
      <c r="L220" s="12">
        <f>AVERAGE(ReturnData!L220:L230)</f>
        <v>3.8272727272727282E-3</v>
      </c>
      <c r="M220" s="12">
        <f>AVERAGE(ReturnData!M220:M230)</f>
        <v>2.0663636363636363E-2</v>
      </c>
      <c r="N220" s="12">
        <f>AVERAGE(ReturnData!N220:N230)</f>
        <v>7.0272727272727284E-3</v>
      </c>
      <c r="O220" s="12">
        <f>AVERAGE(ReturnData!O220:O230)</f>
        <v>1.5281818181818181E-2</v>
      </c>
      <c r="P220" s="12">
        <f>AVERAGE(ReturnData!P220:P230)</f>
        <v>1.01E-2</v>
      </c>
      <c r="Q220" s="12">
        <f>AVERAGE(ReturnData!Q220:Q230)</f>
        <v>2.2718181818181818E-2</v>
      </c>
    </row>
    <row r="221" spans="1:17" x14ac:dyDescent="0.25">
      <c r="A221">
        <f>ReturnData!A233</f>
        <v>199304</v>
      </c>
      <c r="B221" s="12">
        <f>AVERAGE(ReturnData!B221:B231)</f>
        <v>4.9818181818181827E-3</v>
      </c>
      <c r="C221" s="12">
        <f>AVERAGE(ReturnData!C221:C231)</f>
        <v>1.3999999999999987E-3</v>
      </c>
      <c r="D221" s="12">
        <f>AVERAGE(ReturnData!D221:D231)</f>
        <v>1.999090909090909E-2</v>
      </c>
      <c r="E221" s="12">
        <f>AVERAGE(ReturnData!E221:E231)</f>
        <v>6.145454545454546E-3</v>
      </c>
      <c r="F221" s="12">
        <f>AVERAGE(ReturnData!F221:F231)</f>
        <v>1.398181818181818E-2</v>
      </c>
      <c r="G221" s="12">
        <f>AVERAGE(ReturnData!G221:G231)</f>
        <v>1.7818181818181809E-3</v>
      </c>
      <c r="H221" s="12">
        <f>AVERAGE(ReturnData!H221:H231)</f>
        <v>-1.0954545454545455E-2</v>
      </c>
      <c r="I221" s="12">
        <f>AVERAGE(ReturnData!I221:I231)</f>
        <v>1.6972727272727271E-2</v>
      </c>
      <c r="J221" s="12">
        <f>AVERAGE(ReturnData!J221:J231)</f>
        <v>1.4090909090909088E-2</v>
      </c>
      <c r="K221" s="12">
        <f>AVERAGE(ReturnData!K221:K231)</f>
        <v>6.4545454545454567E-3</v>
      </c>
      <c r="L221" s="12">
        <f>AVERAGE(ReturnData!L221:L231)</f>
        <v>7.6272727272727291E-3</v>
      </c>
      <c r="M221" s="12">
        <f>AVERAGE(ReturnData!M221:M231)</f>
        <v>1.9481818181818183E-2</v>
      </c>
      <c r="N221" s="12">
        <f>AVERAGE(ReturnData!N221:N231)</f>
        <v>1.0127272727272726E-2</v>
      </c>
      <c r="O221" s="12">
        <f>AVERAGE(ReturnData!O221:O231)</f>
        <v>2.1418181818181819E-2</v>
      </c>
      <c r="P221" s="12">
        <f>AVERAGE(ReturnData!P221:P231)</f>
        <v>1.0109090909090908E-2</v>
      </c>
      <c r="Q221" s="12">
        <f>AVERAGE(ReturnData!Q221:Q231)</f>
        <v>2.4327272727272732E-2</v>
      </c>
    </row>
    <row r="222" spans="1:17" x14ac:dyDescent="0.25">
      <c r="A222">
        <f>ReturnData!A234</f>
        <v>199305</v>
      </c>
      <c r="B222" s="12">
        <f>AVERAGE(ReturnData!B222:B232)</f>
        <v>4.6909090909090911E-3</v>
      </c>
      <c r="C222" s="12">
        <f>AVERAGE(ReturnData!C222:C232)</f>
        <v>1.29E-2</v>
      </c>
      <c r="D222" s="12">
        <f>AVERAGE(ReturnData!D222:D232)</f>
        <v>1.5045454545454544E-2</v>
      </c>
      <c r="E222" s="12">
        <f>AVERAGE(ReturnData!E222:E232)</f>
        <v>1.2454545454545456E-2</v>
      </c>
      <c r="F222" s="12">
        <f>AVERAGE(ReturnData!F222:F232)</f>
        <v>1.6736363636363636E-2</v>
      </c>
      <c r="G222" s="12">
        <f>AVERAGE(ReturnData!G222:G232)</f>
        <v>-1.8909090909090926E-3</v>
      </c>
      <c r="H222" s="12">
        <f>AVERAGE(ReturnData!H222:H232)</f>
        <v>-1.0854545454545455E-2</v>
      </c>
      <c r="I222" s="12">
        <f>AVERAGE(ReturnData!I222:I232)</f>
        <v>1.8245454545454544E-2</v>
      </c>
      <c r="J222" s="12">
        <f>AVERAGE(ReturnData!J222:J232)</f>
        <v>1.0018181818181817E-2</v>
      </c>
      <c r="K222" s="12">
        <f>AVERAGE(ReturnData!K222:K232)</f>
        <v>8.5363636363636371E-3</v>
      </c>
      <c r="L222" s="12">
        <f>AVERAGE(ReturnData!L222:L232)</f>
        <v>9.1636363636363651E-3</v>
      </c>
      <c r="M222" s="12">
        <f>AVERAGE(ReturnData!M222:M232)</f>
        <v>1.5263636363636366E-2</v>
      </c>
      <c r="N222" s="12">
        <f>AVERAGE(ReturnData!N222:N232)</f>
        <v>1.1336363636363636E-2</v>
      </c>
      <c r="O222" s="12">
        <f>AVERAGE(ReturnData!O222:O232)</f>
        <v>2.0572727272727274E-2</v>
      </c>
      <c r="P222" s="12">
        <f>AVERAGE(ReturnData!P222:P232)</f>
        <v>1.6481818181818184E-2</v>
      </c>
      <c r="Q222" s="12">
        <f>AVERAGE(ReturnData!Q222:Q232)</f>
        <v>2.7418181818181821E-2</v>
      </c>
    </row>
    <row r="223" spans="1:17" x14ac:dyDescent="0.25">
      <c r="A223">
        <f>ReturnData!A235</f>
        <v>199306</v>
      </c>
      <c r="B223" s="12">
        <f>AVERAGE(ReturnData!B223:B233)</f>
        <v>-6.7727272727272714E-3</v>
      </c>
      <c r="C223" s="12">
        <f>AVERAGE(ReturnData!C223:C233)</f>
        <v>8.5181818181818171E-3</v>
      </c>
      <c r="D223" s="12">
        <f>AVERAGE(ReturnData!D223:D233)</f>
        <v>1.3081818181818182E-2</v>
      </c>
      <c r="E223" s="12">
        <f>AVERAGE(ReturnData!E223:E233)</f>
        <v>8.9818181818181811E-3</v>
      </c>
      <c r="F223" s="12">
        <f>AVERAGE(ReturnData!F223:F233)</f>
        <v>1.1536363636363635E-2</v>
      </c>
      <c r="G223" s="12">
        <f>AVERAGE(ReturnData!G223:G233)</f>
        <v>1.6545454545454537E-3</v>
      </c>
      <c r="H223" s="12">
        <f>AVERAGE(ReturnData!H223:H233)</f>
        <v>-1.0972727272727273E-2</v>
      </c>
      <c r="I223" s="12">
        <f>AVERAGE(ReturnData!I223:I233)</f>
        <v>1.2354545454545453E-2</v>
      </c>
      <c r="J223" s="12">
        <f>AVERAGE(ReturnData!J223:J233)</f>
        <v>7.1363636363636351E-3</v>
      </c>
      <c r="K223" s="12">
        <f>AVERAGE(ReturnData!K223:K233)</f>
        <v>8.9454545454545464E-3</v>
      </c>
      <c r="L223" s="12">
        <f>AVERAGE(ReturnData!L223:L233)</f>
        <v>7.8181818181818196E-3</v>
      </c>
      <c r="M223" s="12">
        <f>AVERAGE(ReturnData!M223:M233)</f>
        <v>2.0318181818181815E-2</v>
      </c>
      <c r="N223" s="12">
        <f>AVERAGE(ReturnData!N223:N233)</f>
        <v>1.3554545454545456E-2</v>
      </c>
      <c r="O223" s="12">
        <f>AVERAGE(ReturnData!O223:O233)</f>
        <v>1.8127272727272728E-2</v>
      </c>
      <c r="P223" s="12">
        <f>AVERAGE(ReturnData!P223:P233)</f>
        <v>9.0818181818181805E-3</v>
      </c>
      <c r="Q223" s="12">
        <f>AVERAGE(ReturnData!Q223:Q233)</f>
        <v>2.1681818181818188E-2</v>
      </c>
    </row>
    <row r="224" spans="1:17" x14ac:dyDescent="0.25">
      <c r="A224">
        <f>ReturnData!A236</f>
        <v>199307</v>
      </c>
      <c r="B224" s="12">
        <f>AVERAGE(ReturnData!B224:B234)</f>
        <v>-2.4090909090909067E-3</v>
      </c>
      <c r="C224" s="12">
        <f>AVERAGE(ReturnData!C224:C234)</f>
        <v>7.6909090909090894E-3</v>
      </c>
      <c r="D224" s="12">
        <f>AVERAGE(ReturnData!D224:D234)</f>
        <v>1.7727272727272727E-2</v>
      </c>
      <c r="E224" s="12">
        <f>AVERAGE(ReturnData!E224:E234)</f>
        <v>1.5900000000000001E-2</v>
      </c>
      <c r="F224" s="12">
        <f>AVERAGE(ReturnData!F224:F234)</f>
        <v>1.8545454545454546E-2</v>
      </c>
      <c r="G224" s="12">
        <f>AVERAGE(ReturnData!G224:G234)</f>
        <v>7.6909090909090903E-3</v>
      </c>
      <c r="H224" s="12">
        <f>AVERAGE(ReturnData!H224:H234)</f>
        <v>-3.9454545454545463E-3</v>
      </c>
      <c r="I224" s="12">
        <f>AVERAGE(ReturnData!I224:I234)</f>
        <v>1.949090909090909E-2</v>
      </c>
      <c r="J224" s="12">
        <f>AVERAGE(ReturnData!J224:J234)</f>
        <v>9.1363636363636369E-3</v>
      </c>
      <c r="K224" s="12">
        <f>AVERAGE(ReturnData!K224:K234)</f>
        <v>1.6500000000000001E-2</v>
      </c>
      <c r="L224" s="12">
        <f>AVERAGE(ReturnData!L224:L234)</f>
        <v>1.5863636363636361E-2</v>
      </c>
      <c r="M224" s="12">
        <f>AVERAGE(ReturnData!M224:M234)</f>
        <v>1.7745454545454547E-2</v>
      </c>
      <c r="N224" s="12">
        <f>AVERAGE(ReturnData!N224:N234)</f>
        <v>1.9727272727272729E-2</v>
      </c>
      <c r="O224" s="12">
        <f>AVERAGE(ReturnData!O224:O234)</f>
        <v>1.7600000000000001E-2</v>
      </c>
      <c r="P224" s="12">
        <f>AVERAGE(ReturnData!P224:P234)</f>
        <v>1.5318181818181816E-2</v>
      </c>
      <c r="Q224" s="12">
        <f>AVERAGE(ReturnData!Q224:Q234)</f>
        <v>2.0936363636363642E-2</v>
      </c>
    </row>
    <row r="225" spans="1:17" x14ac:dyDescent="0.25">
      <c r="A225">
        <f>ReturnData!A237</f>
        <v>199308</v>
      </c>
      <c r="B225" s="12">
        <f>AVERAGE(ReturnData!B225:B235)</f>
        <v>-7.4363636363636351E-3</v>
      </c>
      <c r="C225" s="12">
        <f>AVERAGE(ReturnData!C225:C235)</f>
        <v>1.0327272727272728E-2</v>
      </c>
      <c r="D225" s="12">
        <f>AVERAGE(ReturnData!D225:D235)</f>
        <v>1.1900000000000001E-2</v>
      </c>
      <c r="E225" s="12">
        <f>AVERAGE(ReturnData!E225:E235)</f>
        <v>2.6272727272727255E-3</v>
      </c>
      <c r="F225" s="12">
        <f>AVERAGE(ReturnData!F225:F235)</f>
        <v>1.3600000000000001E-2</v>
      </c>
      <c r="G225" s="12">
        <f>AVERAGE(ReturnData!G225:G235)</f>
        <v>3.2727272727272721E-4</v>
      </c>
      <c r="H225" s="12">
        <f>AVERAGE(ReturnData!H225:H235)</f>
        <v>-1.1754545454545452E-2</v>
      </c>
      <c r="I225" s="12">
        <f>AVERAGE(ReturnData!I225:I235)</f>
        <v>1.1699999999999999E-2</v>
      </c>
      <c r="J225" s="12">
        <f>AVERAGE(ReturnData!J225:J235)</f>
        <v>1.0445454545454544E-2</v>
      </c>
      <c r="K225" s="12">
        <f>AVERAGE(ReturnData!K225:K235)</f>
        <v>9.3272727272727292E-3</v>
      </c>
      <c r="L225" s="12">
        <f>AVERAGE(ReturnData!L225:L235)</f>
        <v>1.4500000000000002E-2</v>
      </c>
      <c r="M225" s="12">
        <f>AVERAGE(ReturnData!M225:M235)</f>
        <v>2.2472727272727273E-2</v>
      </c>
      <c r="N225" s="12">
        <f>AVERAGE(ReturnData!N225:N235)</f>
        <v>1.830909090909091E-2</v>
      </c>
      <c r="O225" s="12">
        <f>AVERAGE(ReturnData!O225:O235)</f>
        <v>1.438181818181818E-2</v>
      </c>
      <c r="P225" s="12">
        <f>AVERAGE(ReturnData!P225:P235)</f>
        <v>9.2363636363636363E-3</v>
      </c>
      <c r="Q225" s="12">
        <f>AVERAGE(ReturnData!Q225:Q235)</f>
        <v>2.1345454545454542E-2</v>
      </c>
    </row>
    <row r="226" spans="1:17" x14ac:dyDescent="0.25">
      <c r="A226">
        <f>ReturnData!A238</f>
        <v>199309</v>
      </c>
      <c r="B226" s="12">
        <f>AVERAGE(ReturnData!B226:B236)</f>
        <v>-1.1145454545454543E-2</v>
      </c>
      <c r="C226" s="12">
        <f>AVERAGE(ReturnData!C226:C236)</f>
        <v>2.0663636363636363E-2</v>
      </c>
      <c r="D226" s="12">
        <f>AVERAGE(ReturnData!D226:D236)</f>
        <v>1.0072727272727273E-2</v>
      </c>
      <c r="E226" s="12">
        <f>AVERAGE(ReturnData!E226:E236)</f>
        <v>4.5454545454542972E-5</v>
      </c>
      <c r="F226" s="12">
        <f>AVERAGE(ReturnData!F226:F236)</f>
        <v>1.7109090909090911E-2</v>
      </c>
      <c r="G226" s="12">
        <f>AVERAGE(ReturnData!G226:G236)</f>
        <v>5.2090909090909097E-3</v>
      </c>
      <c r="H226" s="12">
        <f>AVERAGE(ReturnData!H226:H236)</f>
        <v>-1.5081818181818181E-2</v>
      </c>
      <c r="I226" s="12">
        <f>AVERAGE(ReturnData!I226:I236)</f>
        <v>1.2272727272727275E-2</v>
      </c>
      <c r="J226" s="12">
        <f>AVERAGE(ReturnData!J226:J236)</f>
        <v>1.6836363636363635E-2</v>
      </c>
      <c r="K226" s="12">
        <f>AVERAGE(ReturnData!K226:K236)</f>
        <v>6.9909090909090928E-3</v>
      </c>
      <c r="L226" s="12">
        <f>AVERAGE(ReturnData!L226:L236)</f>
        <v>1.7063636363636368E-2</v>
      </c>
      <c r="M226" s="12">
        <f>AVERAGE(ReturnData!M226:M236)</f>
        <v>3.4618181818181819E-2</v>
      </c>
      <c r="N226" s="12">
        <f>AVERAGE(ReturnData!N226:N236)</f>
        <v>2.5763636363636367E-2</v>
      </c>
      <c r="O226" s="12">
        <f>AVERAGE(ReturnData!O226:O236)</f>
        <v>1.657272727272727E-2</v>
      </c>
      <c r="P226" s="12">
        <f>AVERAGE(ReturnData!P226:P236)</f>
        <v>9.9999999999999967E-3</v>
      </c>
      <c r="Q226" s="12">
        <f>AVERAGE(ReturnData!Q226:Q236)</f>
        <v>2.6536363636363639E-2</v>
      </c>
    </row>
    <row r="227" spans="1:17" x14ac:dyDescent="0.25">
      <c r="A227">
        <f>ReturnData!A239</f>
        <v>199310</v>
      </c>
      <c r="B227" s="12">
        <f>AVERAGE(ReturnData!B227:B237)</f>
        <v>-8.2181818181818172E-3</v>
      </c>
      <c r="C227" s="12">
        <f>AVERAGE(ReturnData!C227:C237)</f>
        <v>1.410909090909091E-2</v>
      </c>
      <c r="D227" s="12">
        <f>AVERAGE(ReturnData!D227:D237)</f>
        <v>1.3754545454545457E-2</v>
      </c>
      <c r="E227" s="12">
        <f>AVERAGE(ReturnData!E227:E237)</f>
        <v>1.0636363636363612E-3</v>
      </c>
      <c r="F227" s="12">
        <f>AVERAGE(ReturnData!F227:F237)</f>
        <v>2.1018181818181818E-2</v>
      </c>
      <c r="G227" s="12">
        <f>AVERAGE(ReturnData!G227:G237)</f>
        <v>8.1727272727272742E-3</v>
      </c>
      <c r="H227" s="12">
        <f>AVERAGE(ReturnData!H227:H237)</f>
        <v>-8.6909090909090912E-3</v>
      </c>
      <c r="I227" s="12">
        <f>AVERAGE(ReturnData!I227:I237)</f>
        <v>1.2927272727272726E-2</v>
      </c>
      <c r="J227" s="12">
        <f>AVERAGE(ReturnData!J227:J237)</f>
        <v>1.9899999999999998E-2</v>
      </c>
      <c r="K227" s="12">
        <f>AVERAGE(ReturnData!K227:K237)</f>
        <v>1.21E-2</v>
      </c>
      <c r="L227" s="12">
        <f>AVERAGE(ReturnData!L227:L237)</f>
        <v>1.949090909090909E-2</v>
      </c>
      <c r="M227" s="12">
        <f>AVERAGE(ReturnData!M227:M237)</f>
        <v>3.5045454545454539E-2</v>
      </c>
      <c r="N227" s="12">
        <f>AVERAGE(ReturnData!N227:N237)</f>
        <v>2.7972727272727274E-2</v>
      </c>
      <c r="O227" s="12">
        <f>AVERAGE(ReturnData!O227:O237)</f>
        <v>1.9172727272727275E-2</v>
      </c>
      <c r="P227" s="12">
        <f>AVERAGE(ReturnData!P227:P237)</f>
        <v>9.5090909090909097E-3</v>
      </c>
      <c r="Q227" s="12">
        <f>AVERAGE(ReturnData!Q227:Q237)</f>
        <v>2.637272727272727E-2</v>
      </c>
    </row>
    <row r="228" spans="1:17" x14ac:dyDescent="0.25">
      <c r="A228">
        <f>ReturnData!A240</f>
        <v>199311</v>
      </c>
      <c r="B228" s="12">
        <f>AVERAGE(ReturnData!B228:B238)</f>
        <v>-9.2090909090909064E-3</v>
      </c>
      <c r="C228" s="12">
        <f>AVERAGE(ReturnData!C228:C238)</f>
        <v>1.1318181818181818E-2</v>
      </c>
      <c r="D228" s="12">
        <f>AVERAGE(ReturnData!D228:D238)</f>
        <v>1.8209090909090911E-2</v>
      </c>
      <c r="E228" s="12">
        <f>AVERAGE(ReturnData!E228:E238)</f>
        <v>-2.5636363636363656E-3</v>
      </c>
      <c r="F228" s="12">
        <f>AVERAGE(ReturnData!F228:F238)</f>
        <v>2.1972727272727269E-2</v>
      </c>
      <c r="G228" s="12">
        <f>AVERAGE(ReturnData!G228:G238)</f>
        <v>5.2909090909090926E-3</v>
      </c>
      <c r="H228" s="12">
        <f>AVERAGE(ReturnData!H228:H238)</f>
        <v>-1.1654545454545456E-2</v>
      </c>
      <c r="I228" s="12">
        <f>AVERAGE(ReturnData!I228:I238)</f>
        <v>8.8181818181818205E-3</v>
      </c>
      <c r="J228" s="12">
        <f>AVERAGE(ReturnData!J228:J238)</f>
        <v>1.4509090909090909E-2</v>
      </c>
      <c r="K228" s="12">
        <f>AVERAGE(ReturnData!K228:K238)</f>
        <v>1.1081818181818181E-2</v>
      </c>
      <c r="L228" s="12">
        <f>AVERAGE(ReturnData!L228:L238)</f>
        <v>1.9345454545454548E-2</v>
      </c>
      <c r="M228" s="12">
        <f>AVERAGE(ReturnData!M228:M238)</f>
        <v>3.607272727272727E-2</v>
      </c>
      <c r="N228" s="12">
        <f>AVERAGE(ReturnData!N228:N238)</f>
        <v>2.3190909090909095E-2</v>
      </c>
      <c r="O228" s="12">
        <f>AVERAGE(ReturnData!O228:O238)</f>
        <v>1.8981818181818183E-2</v>
      </c>
      <c r="P228" s="12">
        <f>AVERAGE(ReturnData!P228:P238)</f>
        <v>5.59090909090909E-3</v>
      </c>
      <c r="Q228" s="12">
        <f>AVERAGE(ReturnData!Q228:Q238)</f>
        <v>2.5990909090909089E-2</v>
      </c>
    </row>
    <row r="229" spans="1:17" x14ac:dyDescent="0.25">
      <c r="A229">
        <f>ReturnData!A241</f>
        <v>199312</v>
      </c>
      <c r="B229" s="12">
        <f>AVERAGE(ReturnData!B229:B239)</f>
        <v>-6.3636363636363621E-3</v>
      </c>
      <c r="C229" s="12">
        <f>AVERAGE(ReturnData!C229:C239)</f>
        <v>2.3390909090909087E-2</v>
      </c>
      <c r="D229" s="12">
        <f>AVERAGE(ReturnData!D229:D239)</f>
        <v>1.8727272727272728E-2</v>
      </c>
      <c r="E229" s="12">
        <f>AVERAGE(ReturnData!E229:E239)</f>
        <v>-6.3272727272727317E-3</v>
      </c>
      <c r="F229" s="12">
        <f>AVERAGE(ReturnData!F229:F239)</f>
        <v>2.0099999999999996E-2</v>
      </c>
      <c r="G229" s="12">
        <f>AVERAGE(ReturnData!G229:G239)</f>
        <v>5.6545454545454564E-3</v>
      </c>
      <c r="H229" s="12">
        <f>AVERAGE(ReturnData!H229:H239)</f>
        <v>-8.6363636363636365E-3</v>
      </c>
      <c r="I229" s="12">
        <f>AVERAGE(ReturnData!I229:I239)</f>
        <v>8.4636363636363642E-3</v>
      </c>
      <c r="J229" s="12">
        <f>AVERAGE(ReturnData!J229:J239)</f>
        <v>1.1927272727272731E-2</v>
      </c>
      <c r="K229" s="12">
        <f>AVERAGE(ReturnData!K229:K239)</f>
        <v>1.3663636363636362E-2</v>
      </c>
      <c r="L229" s="12">
        <f>AVERAGE(ReturnData!L229:L239)</f>
        <v>1.4727272727272728E-2</v>
      </c>
      <c r="M229" s="12">
        <f>AVERAGE(ReturnData!M229:M239)</f>
        <v>3.7390909090909086E-2</v>
      </c>
      <c r="N229" s="12">
        <f>AVERAGE(ReturnData!N229:N239)</f>
        <v>2.1454545454545452E-2</v>
      </c>
      <c r="O229" s="12">
        <f>AVERAGE(ReturnData!O229:O239)</f>
        <v>1.7409090909090905E-2</v>
      </c>
      <c r="P229" s="12">
        <f>AVERAGE(ReturnData!P229:P239)</f>
        <v>3.7090909090909075E-3</v>
      </c>
      <c r="Q229" s="12">
        <f>AVERAGE(ReturnData!Q229:Q239)</f>
        <v>1.6545454545454544E-2</v>
      </c>
    </row>
    <row r="230" spans="1:17" x14ac:dyDescent="0.25">
      <c r="A230">
        <f>ReturnData!A242</f>
        <v>199401</v>
      </c>
      <c r="B230" s="12">
        <f>AVERAGE(ReturnData!B230:B240)</f>
        <v>-6.4999999999999954E-3</v>
      </c>
      <c r="C230" s="12">
        <f>AVERAGE(ReturnData!C230:C240)</f>
        <v>1.7781818181818183E-2</v>
      </c>
      <c r="D230" s="12">
        <f>AVERAGE(ReturnData!D230:D240)</f>
        <v>1.1518181818181822E-2</v>
      </c>
      <c r="E230" s="12">
        <f>AVERAGE(ReturnData!E230:E240)</f>
        <v>-6.572727272727277E-3</v>
      </c>
      <c r="F230" s="12">
        <f>AVERAGE(ReturnData!F230:F240)</f>
        <v>2.0081818181818183E-2</v>
      </c>
      <c r="G230" s="12">
        <f>AVERAGE(ReturnData!G230:G240)</f>
        <v>6.0363636363636375E-3</v>
      </c>
      <c r="H230" s="12">
        <f>AVERAGE(ReturnData!H230:H240)</f>
        <v>-4.8363636363636386E-3</v>
      </c>
      <c r="I230" s="12">
        <f>AVERAGE(ReturnData!I230:I240)</f>
        <v>9.2363636363636363E-3</v>
      </c>
      <c r="J230" s="12">
        <f>AVERAGE(ReturnData!J230:J240)</f>
        <v>8.6272727272727282E-3</v>
      </c>
      <c r="K230" s="12">
        <f>AVERAGE(ReturnData!K230:K240)</f>
        <v>1.1427272727272725E-2</v>
      </c>
      <c r="L230" s="12">
        <f>AVERAGE(ReturnData!L230:L240)</f>
        <v>1.4545454545454544E-2</v>
      </c>
      <c r="M230" s="12">
        <f>AVERAGE(ReturnData!M230:M240)</f>
        <v>3.5345454545454541E-2</v>
      </c>
      <c r="N230" s="12">
        <f>AVERAGE(ReturnData!N230:N240)</f>
        <v>1.8372727272727273E-2</v>
      </c>
      <c r="O230" s="12">
        <f>AVERAGE(ReturnData!O230:O240)</f>
        <v>9.9363636363636373E-3</v>
      </c>
      <c r="P230" s="12">
        <f>AVERAGE(ReturnData!P230:P240)</f>
        <v>4.9636363636363619E-3</v>
      </c>
      <c r="Q230" s="12">
        <f>AVERAGE(ReturnData!Q230:Q240)</f>
        <v>8.8545454545454552E-3</v>
      </c>
    </row>
    <row r="231" spans="1:17" x14ac:dyDescent="0.25">
      <c r="A231">
        <f>ReturnData!A243</f>
        <v>199402</v>
      </c>
      <c r="B231" s="12">
        <f>AVERAGE(ReturnData!B231:B241)</f>
        <v>-3.5454545454545435E-3</v>
      </c>
      <c r="C231" s="12">
        <f>AVERAGE(ReturnData!C231:C241)</f>
        <v>3.0036363636363635E-2</v>
      </c>
      <c r="D231" s="12">
        <f>AVERAGE(ReturnData!D231:D241)</f>
        <v>9.6363636363636391E-3</v>
      </c>
      <c r="E231" s="12">
        <f>AVERAGE(ReturnData!E231:E241)</f>
        <v>-6.2545454545454571E-3</v>
      </c>
      <c r="F231" s="12">
        <f>AVERAGE(ReturnData!F231:F241)</f>
        <v>1.380909090909091E-2</v>
      </c>
      <c r="G231" s="12">
        <f>AVERAGE(ReturnData!G231:G241)</f>
        <v>1.0418181818181819E-2</v>
      </c>
      <c r="H231" s="12">
        <f>AVERAGE(ReturnData!H231:H241)</f>
        <v>2.5999999999999999E-3</v>
      </c>
      <c r="I231" s="12">
        <f>AVERAGE(ReturnData!I231:I241)</f>
        <v>1.0763636363636364E-2</v>
      </c>
      <c r="J231" s="12">
        <f>AVERAGE(ReturnData!J231:J241)</f>
        <v>8.8090909090909105E-3</v>
      </c>
      <c r="K231" s="12">
        <f>AVERAGE(ReturnData!K231:K241)</f>
        <v>1.3263636363636365E-2</v>
      </c>
      <c r="L231" s="12">
        <f>AVERAGE(ReturnData!L231:L241)</f>
        <v>1.549090909090909E-2</v>
      </c>
      <c r="M231" s="12">
        <f>AVERAGE(ReturnData!M231:M241)</f>
        <v>3.0272727272727274E-2</v>
      </c>
      <c r="N231" s="12">
        <f>AVERAGE(ReturnData!N231:N241)</f>
        <v>2.1481818181818182E-2</v>
      </c>
      <c r="O231" s="12">
        <f>AVERAGE(ReturnData!O231:O241)</f>
        <v>9.1727272727272716E-3</v>
      </c>
      <c r="P231" s="12">
        <f>AVERAGE(ReturnData!P231:P241)</f>
        <v>2.0727272727272708E-3</v>
      </c>
      <c r="Q231" s="12">
        <f>AVERAGE(ReturnData!Q231:Q241)</f>
        <v>7.5090909090909088E-3</v>
      </c>
    </row>
    <row r="232" spans="1:17" x14ac:dyDescent="0.25">
      <c r="A232">
        <f>ReturnData!A244</f>
        <v>199403</v>
      </c>
      <c r="B232" s="12">
        <f>AVERAGE(ReturnData!B232:B242)</f>
        <v>-2.1181818181818146E-3</v>
      </c>
      <c r="C232" s="12">
        <f>AVERAGE(ReturnData!C232:C242)</f>
        <v>2.7527272727272723E-2</v>
      </c>
      <c r="D232" s="12">
        <f>AVERAGE(ReturnData!D232:D242)</f>
        <v>8.5818181818181835E-3</v>
      </c>
      <c r="E232" s="12">
        <f>AVERAGE(ReturnData!E232:E242)</f>
        <v>-6.2090909090909132E-3</v>
      </c>
      <c r="F232" s="12">
        <f>AVERAGE(ReturnData!F232:F242)</f>
        <v>1.4636363636363635E-2</v>
      </c>
      <c r="G232" s="12">
        <f>AVERAGE(ReturnData!G232:G242)</f>
        <v>1.7727272727272727E-2</v>
      </c>
      <c r="H232" s="12">
        <f>AVERAGE(ReturnData!H232:H242)</f>
        <v>7.1090909090909087E-3</v>
      </c>
      <c r="I232" s="12">
        <f>AVERAGE(ReturnData!I232:I242)</f>
        <v>9.2454545454545446E-3</v>
      </c>
      <c r="J232" s="12">
        <f>AVERAGE(ReturnData!J232:J242)</f>
        <v>1.8727272727272728E-2</v>
      </c>
      <c r="K232" s="12">
        <f>AVERAGE(ReturnData!K232:K242)</f>
        <v>1.5145454545454545E-2</v>
      </c>
      <c r="L232" s="12">
        <f>AVERAGE(ReturnData!L232:L242)</f>
        <v>1.9263636363636365E-2</v>
      </c>
      <c r="M232" s="12">
        <f>AVERAGE(ReturnData!M232:M242)</f>
        <v>3.778181818181818E-2</v>
      </c>
      <c r="N232" s="12">
        <f>AVERAGE(ReturnData!N232:N242)</f>
        <v>2.3745454545454545E-2</v>
      </c>
      <c r="O232" s="12">
        <f>AVERAGE(ReturnData!O232:O242)</f>
        <v>2.4181818181818193E-3</v>
      </c>
      <c r="P232" s="12">
        <f>AVERAGE(ReturnData!P232:P242)</f>
        <v>4.3636363636363612E-3</v>
      </c>
      <c r="Q232" s="12">
        <f>AVERAGE(ReturnData!Q232:Q242)</f>
        <v>1.0427272727272728E-2</v>
      </c>
    </row>
    <row r="233" spans="1:17" x14ac:dyDescent="0.25">
      <c r="A233">
        <f>ReturnData!A245</f>
        <v>199404</v>
      </c>
      <c r="B233" s="12">
        <f>AVERAGE(ReturnData!B233:B243)</f>
        <v>-2.4727272727272692E-3</v>
      </c>
      <c r="C233" s="12">
        <f>AVERAGE(ReturnData!C233:C243)</f>
        <v>1.7345454545454549E-2</v>
      </c>
      <c r="D233" s="12">
        <f>AVERAGE(ReturnData!D233:D243)</f>
        <v>2.2636363636363639E-3</v>
      </c>
      <c r="E233" s="12">
        <f>AVERAGE(ReturnData!E233:E243)</f>
        <v>-8.1181818181818195E-3</v>
      </c>
      <c r="F233" s="12">
        <f>AVERAGE(ReturnData!F233:F243)</f>
        <v>1.0418181818181816E-2</v>
      </c>
      <c r="G233" s="12">
        <f>AVERAGE(ReturnData!G233:G243)</f>
        <v>1.5000000000000001E-2</v>
      </c>
      <c r="H233" s="12">
        <f>AVERAGE(ReturnData!H233:H243)</f>
        <v>2.4363636363636349E-3</v>
      </c>
      <c r="I233" s="12">
        <f>AVERAGE(ReturnData!I233:I243)</f>
        <v>8.0272727272727266E-3</v>
      </c>
      <c r="J233" s="12">
        <f>AVERAGE(ReturnData!J233:J243)</f>
        <v>1.664545454545455E-2</v>
      </c>
      <c r="K233" s="12">
        <f>AVERAGE(ReturnData!K233:K243)</f>
        <v>1.1054545454545454E-2</v>
      </c>
      <c r="L233" s="12">
        <f>AVERAGE(ReturnData!L233:L243)</f>
        <v>1.8100000000000002E-2</v>
      </c>
      <c r="M233" s="12">
        <f>AVERAGE(ReturnData!M233:M243)</f>
        <v>2.8381818181818178E-2</v>
      </c>
      <c r="N233" s="12">
        <f>AVERAGE(ReturnData!N233:N243)</f>
        <v>1.8554545454545456E-2</v>
      </c>
      <c r="O233" s="12">
        <f>AVERAGE(ReturnData!O233:O243)</f>
        <v>-3.7000000000000002E-3</v>
      </c>
      <c r="P233" s="12">
        <f>AVERAGE(ReturnData!P233:P243)</f>
        <v>3.5272727272727261E-3</v>
      </c>
      <c r="Q233" s="12">
        <f>AVERAGE(ReturnData!Q233:Q243)</f>
        <v>2.8545454545454551E-3</v>
      </c>
    </row>
    <row r="234" spans="1:17" x14ac:dyDescent="0.25">
      <c r="A234">
        <f>ReturnData!A246</f>
        <v>199405</v>
      </c>
      <c r="B234" s="12">
        <f>AVERAGE(ReturnData!B234:B244)</f>
        <v>3.8727272727272725E-3</v>
      </c>
      <c r="C234" s="12">
        <f>AVERAGE(ReturnData!C234:C244)</f>
        <v>1.6436363636363638E-2</v>
      </c>
      <c r="D234" s="12">
        <f>AVERAGE(ReturnData!D234:D244)</f>
        <v>-1.945454545454546E-3</v>
      </c>
      <c r="E234" s="12">
        <f>AVERAGE(ReturnData!E234:E244)</f>
        <v>-3.7000000000000032E-3</v>
      </c>
      <c r="F234" s="12">
        <f>AVERAGE(ReturnData!F234:F244)</f>
        <v>1.2581818181818182E-2</v>
      </c>
      <c r="G234" s="12">
        <f>AVERAGE(ReturnData!G234:G244)</f>
        <v>9.6272727272727274E-3</v>
      </c>
      <c r="H234" s="12">
        <f>AVERAGE(ReturnData!H234:H244)</f>
        <v>-4.6818181818181828E-3</v>
      </c>
      <c r="I234" s="12">
        <f>AVERAGE(ReturnData!I234:I244)</f>
        <v>6.5363636363636353E-3</v>
      </c>
      <c r="J234" s="12">
        <f>AVERAGE(ReturnData!J234:J244)</f>
        <v>1.3527272727272726E-2</v>
      </c>
      <c r="K234" s="12">
        <f>AVERAGE(ReturnData!K234:K244)</f>
        <v>7.7272727272727267E-3</v>
      </c>
      <c r="L234" s="12">
        <f>AVERAGE(ReturnData!L234:L244)</f>
        <v>1.6263636363636366E-2</v>
      </c>
      <c r="M234" s="12">
        <f>AVERAGE(ReturnData!M234:M244)</f>
        <v>1.8999999999999996E-2</v>
      </c>
      <c r="N234" s="12">
        <f>AVERAGE(ReturnData!N234:N244)</f>
        <v>1.2763636363636366E-2</v>
      </c>
      <c r="O234" s="12">
        <f>AVERAGE(ReturnData!O234:O244)</f>
        <v>-7.1272727272727269E-3</v>
      </c>
      <c r="P234" s="12">
        <f>AVERAGE(ReturnData!P234:P244)</f>
        <v>6.9818181818181802E-3</v>
      </c>
      <c r="Q234" s="12">
        <f>AVERAGE(ReturnData!Q234:Q244)</f>
        <v>3.3363636363636369E-3</v>
      </c>
    </row>
    <row r="235" spans="1:17" x14ac:dyDescent="0.25">
      <c r="A235">
        <f>ReturnData!A247</f>
        <v>199406</v>
      </c>
      <c r="B235" s="12">
        <f>AVERAGE(ReturnData!B235:B245)</f>
        <v>2.3454545454545451E-3</v>
      </c>
      <c r="C235" s="12">
        <f>AVERAGE(ReturnData!C235:C245)</f>
        <v>2.3090909090909095E-3</v>
      </c>
      <c r="D235" s="12">
        <f>AVERAGE(ReturnData!D235:D245)</f>
        <v>2.8181818181818234E-4</v>
      </c>
      <c r="E235" s="12">
        <f>AVERAGE(ReturnData!E235:E245)</f>
        <v>-5.0181818181818209E-3</v>
      </c>
      <c r="F235" s="12">
        <f>AVERAGE(ReturnData!F235:F245)</f>
        <v>8.1181818181818178E-3</v>
      </c>
      <c r="G235" s="12">
        <f>AVERAGE(ReturnData!G235:G245)</f>
        <v>1.011818181818182E-2</v>
      </c>
      <c r="H235" s="12">
        <f>AVERAGE(ReturnData!H235:H245)</f>
        <v>-2.4727272727272749E-3</v>
      </c>
      <c r="I235" s="12">
        <f>AVERAGE(ReturnData!I235:I245)</f>
        <v>4.3999999999999985E-3</v>
      </c>
      <c r="J235" s="12">
        <f>AVERAGE(ReturnData!J235:J245)</f>
        <v>8.9000000000000017E-3</v>
      </c>
      <c r="K235" s="12">
        <f>AVERAGE(ReturnData!K235:K245)</f>
        <v>6.2999999999999992E-3</v>
      </c>
      <c r="L235" s="12">
        <f>AVERAGE(ReturnData!L235:L245)</f>
        <v>8.1454545454545443E-3</v>
      </c>
      <c r="M235" s="12">
        <f>AVERAGE(ReturnData!M235:M245)</f>
        <v>1.8418181818181816E-2</v>
      </c>
      <c r="N235" s="12">
        <f>AVERAGE(ReturnData!N235:N245)</f>
        <v>9.8727272727272691E-3</v>
      </c>
      <c r="O235" s="12">
        <f>AVERAGE(ReturnData!O235:O245)</f>
        <v>-5.1545454545454533E-3</v>
      </c>
      <c r="P235" s="12">
        <f>AVERAGE(ReturnData!P235:P245)</f>
        <v>2.0181818181818187E-3</v>
      </c>
      <c r="Q235" s="12">
        <f>AVERAGE(ReturnData!Q235:Q245)</f>
        <v>5.2363636363636388E-3</v>
      </c>
    </row>
    <row r="236" spans="1:17" x14ac:dyDescent="0.25">
      <c r="A236">
        <f>ReturnData!A248</f>
        <v>199407</v>
      </c>
      <c r="B236" s="12">
        <f>AVERAGE(ReturnData!B236:B246)</f>
        <v>1.5727272727272729E-3</v>
      </c>
      <c r="C236" s="12">
        <f>AVERAGE(ReturnData!C236:C246)</f>
        <v>-9.0909090909068278E-6</v>
      </c>
      <c r="D236" s="12">
        <f>AVERAGE(ReturnData!D236:D246)</f>
        <v>2.0272727272727265E-3</v>
      </c>
      <c r="E236" s="12">
        <f>AVERAGE(ReturnData!E236:E246)</f>
        <v>-5.0000000000000044E-4</v>
      </c>
      <c r="F236" s="12">
        <f>AVERAGE(ReturnData!F236:F246)</f>
        <v>1.0190909090909089E-2</v>
      </c>
      <c r="G236" s="12">
        <f>AVERAGE(ReturnData!G236:G246)</f>
        <v>1.7090909090909094E-2</v>
      </c>
      <c r="H236" s="12">
        <f>AVERAGE(ReturnData!H236:H246)</f>
        <v>2.4999999999999992E-3</v>
      </c>
      <c r="I236" s="12">
        <f>AVERAGE(ReturnData!I236:I246)</f>
        <v>7.3909090909090903E-3</v>
      </c>
      <c r="J236" s="12">
        <f>AVERAGE(ReturnData!J236:J246)</f>
        <v>1.09E-2</v>
      </c>
      <c r="K236" s="12">
        <f>AVERAGE(ReturnData!K236:K246)</f>
        <v>1.1218181818181816E-2</v>
      </c>
      <c r="L236" s="12">
        <f>AVERAGE(ReturnData!L236:L246)</f>
        <v>8.3545454545454548E-3</v>
      </c>
      <c r="M236" s="12">
        <f>AVERAGE(ReturnData!M236:M246)</f>
        <v>1.2536363636363634E-2</v>
      </c>
      <c r="N236" s="12">
        <f>AVERAGE(ReturnData!N236:N246)</f>
        <v>9.072727272727274E-3</v>
      </c>
      <c r="O236" s="12">
        <f>AVERAGE(ReturnData!O236:O246)</f>
        <v>-1.2909090909090908E-2</v>
      </c>
      <c r="P236" s="12">
        <f>AVERAGE(ReturnData!P236:P246)</f>
        <v>2.7636363636363644E-3</v>
      </c>
      <c r="Q236" s="12">
        <f>AVERAGE(ReturnData!Q236:Q246)</f>
        <v>5.6272727272727282E-3</v>
      </c>
    </row>
    <row r="237" spans="1:17" x14ac:dyDescent="0.25">
      <c r="A237">
        <f>ReturnData!A249</f>
        <v>199408</v>
      </c>
      <c r="B237" s="12">
        <f>AVERAGE(ReturnData!B237:B247)</f>
        <v>2.6727272727272732E-3</v>
      </c>
      <c r="C237" s="12">
        <f>AVERAGE(ReturnData!C237:C247)</f>
        <v>-8.2363636363636337E-3</v>
      </c>
      <c r="D237" s="12">
        <f>AVERAGE(ReturnData!D237:D247)</f>
        <v>-8.7272727272727252E-4</v>
      </c>
      <c r="E237" s="12">
        <f>AVERAGE(ReturnData!E237:E247)</f>
        <v>-2.5454545454545554E-4</v>
      </c>
      <c r="F237" s="12">
        <f>AVERAGE(ReturnData!F237:F247)</f>
        <v>6.5090909090909079E-3</v>
      </c>
      <c r="G237" s="12">
        <f>AVERAGE(ReturnData!G237:G247)</f>
        <v>1.3727272727272727E-2</v>
      </c>
      <c r="H237" s="12">
        <f>AVERAGE(ReturnData!H237:H247)</f>
        <v>5.9545454545454572E-3</v>
      </c>
      <c r="I237" s="12">
        <f>AVERAGE(ReturnData!I237:I247)</f>
        <v>4.2545454545454536E-3</v>
      </c>
      <c r="J237" s="12">
        <f>AVERAGE(ReturnData!J237:J247)</f>
        <v>1.3600000000000001E-2</v>
      </c>
      <c r="K237" s="12">
        <f>AVERAGE(ReturnData!K237:K247)</f>
        <v>1.3209090909090908E-2</v>
      </c>
      <c r="L237" s="12">
        <f>AVERAGE(ReturnData!L237:L247)</f>
        <v>5.8363636363636343E-3</v>
      </c>
      <c r="M237" s="12">
        <f>AVERAGE(ReturnData!M237:M247)</f>
        <v>7.4545454545454533E-3</v>
      </c>
      <c r="N237" s="12">
        <f>AVERAGE(ReturnData!N237:N247)</f>
        <v>4.4727272727272723E-3</v>
      </c>
      <c r="O237" s="12">
        <f>AVERAGE(ReturnData!O237:O247)</f>
        <v>-1.7509090909090908E-2</v>
      </c>
      <c r="P237" s="12">
        <f>AVERAGE(ReturnData!P237:P247)</f>
        <v>4.2727272727272753E-4</v>
      </c>
      <c r="Q237" s="12">
        <f>AVERAGE(ReturnData!Q237:Q247)</f>
        <v>1.109090909090909E-3</v>
      </c>
    </row>
    <row r="238" spans="1:17" x14ac:dyDescent="0.25">
      <c r="A238">
        <f>ReturnData!A250</f>
        <v>199409</v>
      </c>
      <c r="B238" s="12">
        <f>AVERAGE(ReturnData!B238:B248)</f>
        <v>1.863636363636364E-3</v>
      </c>
      <c r="C238" s="12">
        <f>AVERAGE(ReturnData!C238:C248)</f>
        <v>-1.3363636363636342E-3</v>
      </c>
      <c r="D238" s="12">
        <f>AVERAGE(ReturnData!D238:D248)</f>
        <v>-1.8727272727272727E-3</v>
      </c>
      <c r="E238" s="12">
        <f>AVERAGE(ReturnData!E238:E248)</f>
        <v>-3.7727272727272722E-3</v>
      </c>
      <c r="F238" s="12">
        <f>AVERAGE(ReturnData!F238:F248)</f>
        <v>1.7090909090909092E-3</v>
      </c>
      <c r="G238" s="12">
        <f>AVERAGE(ReturnData!G238:G248)</f>
        <v>1.411818181818182E-2</v>
      </c>
      <c r="H238" s="12">
        <f>AVERAGE(ReturnData!H238:H248)</f>
        <v>3.9909090909090901E-3</v>
      </c>
      <c r="I238" s="12">
        <f>AVERAGE(ReturnData!I238:I248)</f>
        <v>3.7818181818181818E-3</v>
      </c>
      <c r="J238" s="12">
        <f>AVERAGE(ReturnData!J238:J248)</f>
        <v>1.6945454545454545E-2</v>
      </c>
      <c r="K238" s="12">
        <f>AVERAGE(ReturnData!K238:K248)</f>
        <v>7.9272727272727272E-3</v>
      </c>
      <c r="L238" s="12">
        <f>AVERAGE(ReturnData!L238:L248)</f>
        <v>4.8090909090909096E-3</v>
      </c>
      <c r="M238" s="12">
        <f>AVERAGE(ReturnData!M238:M248)</f>
        <v>1.121818181818182E-2</v>
      </c>
      <c r="N238" s="12">
        <f>AVERAGE(ReturnData!N238:N248)</f>
        <v>1.636363636363637E-3</v>
      </c>
      <c r="O238" s="12">
        <f>AVERAGE(ReturnData!O238:O248)</f>
        <v>-1.6172727272727269E-2</v>
      </c>
      <c r="P238" s="12">
        <f>AVERAGE(ReturnData!P238:P248)</f>
        <v>-2.3363636363636369E-3</v>
      </c>
      <c r="Q238" s="12">
        <f>AVERAGE(ReturnData!Q238:Q248)</f>
        <v>8.3636363636363758E-4</v>
      </c>
    </row>
    <row r="239" spans="1:17" x14ac:dyDescent="0.25">
      <c r="A239">
        <f>ReturnData!A251</f>
        <v>199410</v>
      </c>
      <c r="B239" s="12">
        <f>AVERAGE(ReturnData!B239:B249)</f>
        <v>9.7727272727272732E-3</v>
      </c>
      <c r="C239" s="12">
        <f>AVERAGE(ReturnData!C239:C249)</f>
        <v>9.8999999999999991E-3</v>
      </c>
      <c r="D239" s="12">
        <f>AVERAGE(ReturnData!D239:D249)</f>
        <v>-3.2909090909090904E-3</v>
      </c>
      <c r="E239" s="12">
        <f>AVERAGE(ReturnData!E239:E249)</f>
        <v>3.9727272727272727E-3</v>
      </c>
      <c r="F239" s="12">
        <f>AVERAGE(ReturnData!F239:F249)</f>
        <v>6.4363636363636368E-3</v>
      </c>
      <c r="G239" s="12">
        <f>AVERAGE(ReturnData!G239:G249)</f>
        <v>2.2172727272727268E-2</v>
      </c>
      <c r="H239" s="12">
        <f>AVERAGE(ReturnData!H239:H249)</f>
        <v>1.4072727272727271E-2</v>
      </c>
      <c r="I239" s="12">
        <f>AVERAGE(ReturnData!I239:I249)</f>
        <v>1.1109090909090909E-2</v>
      </c>
      <c r="J239" s="12">
        <f>AVERAGE(ReturnData!J239:J249)</f>
        <v>2.5745454545454547E-2</v>
      </c>
      <c r="K239" s="12">
        <f>AVERAGE(ReturnData!K239:K249)</f>
        <v>1.0463636363636362E-2</v>
      </c>
      <c r="L239" s="12">
        <f>AVERAGE(ReturnData!L239:L249)</f>
        <v>1.1909090909090909E-2</v>
      </c>
      <c r="M239" s="12">
        <f>AVERAGE(ReturnData!M239:M249)</f>
        <v>9.3272727272727275E-3</v>
      </c>
      <c r="N239" s="12">
        <f>AVERAGE(ReturnData!N239:N249)</f>
        <v>5.2454545454545453E-3</v>
      </c>
      <c r="O239" s="12">
        <f>AVERAGE(ReturnData!O239:O249)</f>
        <v>-1.4990909090909093E-2</v>
      </c>
      <c r="P239" s="12">
        <f>AVERAGE(ReturnData!P239:P249)</f>
        <v>1.2090909090909099E-3</v>
      </c>
      <c r="Q239" s="12">
        <f>AVERAGE(ReturnData!Q239:Q249)</f>
        <v>1.8727272727272744E-3</v>
      </c>
    </row>
    <row r="240" spans="1:17" x14ac:dyDescent="0.25">
      <c r="A240">
        <f>ReturnData!A252</f>
        <v>199411</v>
      </c>
      <c r="B240" s="12">
        <f>AVERAGE(ReturnData!B240:B250)</f>
        <v>5.1909090909090915E-3</v>
      </c>
      <c r="C240" s="12">
        <f>AVERAGE(ReturnData!C240:C250)</f>
        <v>8.9636363636363629E-3</v>
      </c>
      <c r="D240" s="12">
        <f>AVERAGE(ReturnData!D240:D250)</f>
        <v>-3.4000000000000002E-3</v>
      </c>
      <c r="E240" s="12">
        <f>AVERAGE(ReturnData!E240:E250)</f>
        <v>-3.3272727272727278E-3</v>
      </c>
      <c r="F240" s="12">
        <f>AVERAGE(ReturnData!F240:F250)</f>
        <v>1.127272727272727E-3</v>
      </c>
      <c r="G240" s="12">
        <f>AVERAGE(ReturnData!G240:G250)</f>
        <v>1.9300000000000001E-2</v>
      </c>
      <c r="H240" s="12">
        <f>AVERAGE(ReturnData!H240:H250)</f>
        <v>8.6818181818181812E-3</v>
      </c>
      <c r="I240" s="12">
        <f>AVERAGE(ReturnData!I240:I250)</f>
        <v>5.6272727272727273E-3</v>
      </c>
      <c r="J240" s="12">
        <f>AVERAGE(ReturnData!J240:J250)</f>
        <v>2.2472727272727273E-2</v>
      </c>
      <c r="K240" s="12">
        <f>AVERAGE(ReturnData!K240:K250)</f>
        <v>1.8454545454545457E-3</v>
      </c>
      <c r="L240" s="12">
        <f>AVERAGE(ReturnData!L240:L250)</f>
        <v>9.5545454545454562E-3</v>
      </c>
      <c r="M240" s="12">
        <f>AVERAGE(ReturnData!M240:M250)</f>
        <v>-4.4090909090909085E-3</v>
      </c>
      <c r="N240" s="12">
        <f>AVERAGE(ReturnData!N240:N250)</f>
        <v>-2.6090909090909081E-3</v>
      </c>
      <c r="O240" s="12">
        <f>AVERAGE(ReturnData!O240:O250)</f>
        <v>-1.5727272727272729E-2</v>
      </c>
      <c r="P240" s="12">
        <f>AVERAGE(ReturnData!P240:P250)</f>
        <v>-5.909090909090909E-3</v>
      </c>
      <c r="Q240" s="12">
        <f>AVERAGE(ReturnData!Q240:Q250)</f>
        <v>1.0090909090909102E-3</v>
      </c>
    </row>
    <row r="241" spans="1:17" x14ac:dyDescent="0.25">
      <c r="A241">
        <f>ReturnData!A253</f>
        <v>199412</v>
      </c>
      <c r="B241" s="12">
        <f>AVERAGE(ReturnData!B241:B251)</f>
        <v>7.3363636363636374E-3</v>
      </c>
      <c r="C241" s="12">
        <f>AVERAGE(ReturnData!C241:C251)</f>
        <v>3.5272727272727261E-3</v>
      </c>
      <c r="D241" s="12">
        <f>AVERAGE(ReturnData!D241:D251)</f>
        <v>8.7363636363636376E-3</v>
      </c>
      <c r="E241" s="12">
        <f>AVERAGE(ReturnData!E241:E251)</f>
        <v>-2.9636363636363632E-3</v>
      </c>
      <c r="F241" s="12">
        <f>AVERAGE(ReturnData!F241:F251)</f>
        <v>1.3454545454545453E-3</v>
      </c>
      <c r="G241" s="12">
        <f>AVERAGE(ReturnData!G241:G251)</f>
        <v>1.8072727272727278E-2</v>
      </c>
      <c r="H241" s="12">
        <f>AVERAGE(ReturnData!H241:H251)</f>
        <v>8.8090909090909088E-3</v>
      </c>
      <c r="I241" s="12">
        <f>AVERAGE(ReturnData!I241:I251)</f>
        <v>3.672727272727272E-3</v>
      </c>
      <c r="J241" s="12">
        <f>AVERAGE(ReturnData!J241:J251)</f>
        <v>1.8718181818181818E-2</v>
      </c>
      <c r="K241" s="12">
        <f>AVERAGE(ReturnData!K241:K251)</f>
        <v>3.3909090909090907E-3</v>
      </c>
      <c r="L241" s="12">
        <f>AVERAGE(ReturnData!L241:L251)</f>
        <v>1.2927272727272726E-2</v>
      </c>
      <c r="M241" s="12">
        <f>AVERAGE(ReturnData!M241:M251)</f>
        <v>-7.3181818181818183E-3</v>
      </c>
      <c r="N241" s="12">
        <f>AVERAGE(ReturnData!N241:N251)</f>
        <v>-1.7636363636363637E-3</v>
      </c>
      <c r="O241" s="12">
        <f>AVERAGE(ReturnData!O241:O251)</f>
        <v>-9.281818181818181E-3</v>
      </c>
      <c r="P241" s="12">
        <f>AVERAGE(ReturnData!P241:P251)</f>
        <v>-5.5454545454545444E-3</v>
      </c>
      <c r="Q241" s="12">
        <f>AVERAGE(ReturnData!Q241:Q251)</f>
        <v>4.8090909090909104E-3</v>
      </c>
    </row>
    <row r="242" spans="1:17" x14ac:dyDescent="0.25">
      <c r="A242">
        <f>ReturnData!A254</f>
        <v>199501</v>
      </c>
      <c r="B242" s="12">
        <f>AVERAGE(ReturnData!B242:B252)</f>
        <v>5.0272727272727283E-3</v>
      </c>
      <c r="C242" s="12">
        <f>AVERAGE(ReturnData!C242:C252)</f>
        <v>-1.4781818181818184E-2</v>
      </c>
      <c r="D242" s="12">
        <f>AVERAGE(ReturnData!D242:D252)</f>
        <v>3.5545454545454561E-3</v>
      </c>
      <c r="E242" s="12">
        <f>AVERAGE(ReturnData!E242:E252)</f>
        <v>-6.7636363636363632E-3</v>
      </c>
      <c r="F242" s="12">
        <f>AVERAGE(ReturnData!F242:F252)</f>
        <v>-4.1181818181818186E-3</v>
      </c>
      <c r="G242" s="12">
        <f>AVERAGE(ReturnData!G242:G252)</f>
        <v>8.6818181818181829E-3</v>
      </c>
      <c r="H242" s="12">
        <f>AVERAGE(ReturnData!H242:H252)</f>
        <v>8.6909090909090912E-3</v>
      </c>
      <c r="I242" s="12">
        <f>AVERAGE(ReturnData!I242:I252)</f>
        <v>-1.0545454545454558E-3</v>
      </c>
      <c r="J242" s="12">
        <f>AVERAGE(ReturnData!J242:J252)</f>
        <v>4.899999999999999E-3</v>
      </c>
      <c r="K242" s="12">
        <f>AVERAGE(ReturnData!K242:K252)</f>
        <v>-3.1545454545454554E-3</v>
      </c>
      <c r="L242" s="12">
        <f>AVERAGE(ReturnData!L242:L252)</f>
        <v>4.9363636363636363E-3</v>
      </c>
      <c r="M242" s="12">
        <f>AVERAGE(ReturnData!M242:M252)</f>
        <v>-1.5463636363636363E-2</v>
      </c>
      <c r="N242" s="12">
        <f>AVERAGE(ReturnData!N242:N252)</f>
        <v>-8.6545454545454547E-3</v>
      </c>
      <c r="O242" s="12">
        <f>AVERAGE(ReturnData!O242:O252)</f>
        <v>-1.0499999999999999E-2</v>
      </c>
      <c r="P242" s="12">
        <f>AVERAGE(ReturnData!P242:P252)</f>
        <v>-5.6636363636363629E-3</v>
      </c>
      <c r="Q242" s="12">
        <f>AVERAGE(ReturnData!Q242:Q252)</f>
        <v>-2.1272727272727246E-3</v>
      </c>
    </row>
    <row r="243" spans="1:17" x14ac:dyDescent="0.25">
      <c r="A243">
        <f>ReturnData!A255</f>
        <v>199502</v>
      </c>
      <c r="B243" s="12">
        <f>AVERAGE(ReturnData!B243:B253)</f>
        <v>6.9727272727272745E-3</v>
      </c>
      <c r="C243" s="12">
        <f>AVERAGE(ReturnData!C243:C253)</f>
        <v>-1.3354545454545454E-2</v>
      </c>
      <c r="D243" s="12">
        <f>AVERAGE(ReturnData!D243:D253)</f>
        <v>-1.5272727272727263E-3</v>
      </c>
      <c r="E243" s="12">
        <f>AVERAGE(ReturnData!E243:E253)</f>
        <v>-3.3545454545454547E-3</v>
      </c>
      <c r="F243" s="12">
        <f>AVERAGE(ReturnData!F243:F253)</f>
        <v>-5.2090909090909089E-3</v>
      </c>
      <c r="G243" s="12">
        <f>AVERAGE(ReturnData!G243:G253)</f>
        <v>4.2818181818181809E-3</v>
      </c>
      <c r="H243" s="12">
        <f>AVERAGE(ReturnData!H243:H253)</f>
        <v>8.1727272727272707E-3</v>
      </c>
      <c r="I243" s="12">
        <f>AVERAGE(ReturnData!I243:I253)</f>
        <v>-2.7181818181818197E-3</v>
      </c>
      <c r="J243" s="12">
        <f>AVERAGE(ReturnData!J243:J253)</f>
        <v>-5.3636363636363853E-4</v>
      </c>
      <c r="K243" s="12">
        <f>AVERAGE(ReturnData!K243:K253)</f>
        <v>-2.6727272727272737E-3</v>
      </c>
      <c r="L243" s="12">
        <f>AVERAGE(ReturnData!L243:L253)</f>
        <v>4.3727272727272721E-3</v>
      </c>
      <c r="M243" s="12">
        <f>AVERAGE(ReturnData!M243:M253)</f>
        <v>-1.8872727272727274E-2</v>
      </c>
      <c r="N243" s="12">
        <f>AVERAGE(ReturnData!N243:N253)</f>
        <v>-1.0145454545454546E-2</v>
      </c>
      <c r="O243" s="12">
        <f>AVERAGE(ReturnData!O243:O253)</f>
        <v>-9.0818181818181805E-3</v>
      </c>
      <c r="P243" s="12">
        <f>AVERAGE(ReturnData!P243:P253)</f>
        <v>-1.029090909090909E-2</v>
      </c>
      <c r="Q243" s="12">
        <f>AVERAGE(ReturnData!Q243:Q253)</f>
        <v>-4.672727272727272E-3</v>
      </c>
    </row>
    <row r="244" spans="1:17" x14ac:dyDescent="0.25">
      <c r="A244">
        <f>ReturnData!A256</f>
        <v>199503</v>
      </c>
      <c r="B244" s="12">
        <f>AVERAGE(ReturnData!B244:B254)</f>
        <v>1.0072727272727275E-2</v>
      </c>
      <c r="C244" s="12">
        <f>AVERAGE(ReturnData!C244:C254)</f>
        <v>-1.8127272727272728E-2</v>
      </c>
      <c r="D244" s="12">
        <f>AVERAGE(ReturnData!D244:D254)</f>
        <v>1.3454545454545462E-3</v>
      </c>
      <c r="E244" s="12">
        <f>AVERAGE(ReturnData!E244:E254)</f>
        <v>-7.7727272727272732E-3</v>
      </c>
      <c r="F244" s="12">
        <f>AVERAGE(ReturnData!F244:F254)</f>
        <v>-2.8545454545454542E-3</v>
      </c>
      <c r="G244" s="12">
        <f>AVERAGE(ReturnData!G244:G254)</f>
        <v>2.8090909090909087E-3</v>
      </c>
      <c r="H244" s="12">
        <f>AVERAGE(ReturnData!H244:H254)</f>
        <v>1.7981818181818182E-2</v>
      </c>
      <c r="I244" s="12">
        <f>AVERAGE(ReturnData!I244:I254)</f>
        <v>-1.6909090909090923E-3</v>
      </c>
      <c r="J244" s="12">
        <f>AVERAGE(ReturnData!J244:J254)</f>
        <v>-3.2454545454545475E-3</v>
      </c>
      <c r="K244" s="12">
        <f>AVERAGE(ReturnData!K244:K254)</f>
        <v>1.4545454545454456E-4</v>
      </c>
      <c r="L244" s="12">
        <f>AVERAGE(ReturnData!L244:L254)</f>
        <v>3.3363636363636356E-3</v>
      </c>
      <c r="M244" s="12">
        <f>AVERAGE(ReturnData!M244:M254)</f>
        <v>-1.9872727272727271E-2</v>
      </c>
      <c r="N244" s="12">
        <f>AVERAGE(ReturnData!N244:N254)</f>
        <v>-6.8272727272727261E-3</v>
      </c>
      <c r="O244" s="12">
        <f>AVERAGE(ReturnData!O244:O254)</f>
        <v>1.0818181818181825E-3</v>
      </c>
      <c r="P244" s="12">
        <f>AVERAGE(ReturnData!P244:P254)</f>
        <v>-1.0818181818181817E-2</v>
      </c>
      <c r="Q244" s="12">
        <f>AVERAGE(ReturnData!Q244:Q254)</f>
        <v>4.1363636363636377E-3</v>
      </c>
    </row>
    <row r="245" spans="1:17" x14ac:dyDescent="0.25">
      <c r="A245">
        <f>ReturnData!A257</f>
        <v>199504</v>
      </c>
      <c r="B245" s="12">
        <f>AVERAGE(ReturnData!B245:B255)</f>
        <v>1.6045454545454547E-2</v>
      </c>
      <c r="C245" s="12">
        <f>AVERAGE(ReturnData!C245:C255)</f>
        <v>-1.5845454545454548E-2</v>
      </c>
      <c r="D245" s="12">
        <f>AVERAGE(ReturnData!D245:D255)</f>
        <v>8.8909090909090899E-3</v>
      </c>
      <c r="E245" s="12">
        <f>AVERAGE(ReturnData!E245:E255)</f>
        <v>-5.000000000000001E-3</v>
      </c>
      <c r="F245" s="12">
        <f>AVERAGE(ReturnData!F245:F255)</f>
        <v>4.9363636363636354E-3</v>
      </c>
      <c r="G245" s="12">
        <f>AVERAGE(ReturnData!G245:G255)</f>
        <v>1.0999999999999999E-2</v>
      </c>
      <c r="H245" s="12">
        <f>AVERAGE(ReturnData!H245:H255)</f>
        <v>2.6090909090909088E-2</v>
      </c>
      <c r="I245" s="12">
        <f>AVERAGE(ReturnData!I245:I255)</f>
        <v>5.1636363636363624E-3</v>
      </c>
      <c r="J245" s="12">
        <f>AVERAGE(ReturnData!J245:J255)</f>
        <v>5.0090909090909075E-3</v>
      </c>
      <c r="K245" s="12">
        <f>AVERAGE(ReturnData!K245:K255)</f>
        <v>8.0090909090909084E-3</v>
      </c>
      <c r="L245" s="12">
        <f>AVERAGE(ReturnData!L245:L255)</f>
        <v>1.3190909090909092E-2</v>
      </c>
      <c r="M245" s="12">
        <f>AVERAGE(ReturnData!M245:M255)</f>
        <v>-9.6999999999999986E-3</v>
      </c>
      <c r="N245" s="12">
        <f>AVERAGE(ReturnData!N245:N255)</f>
        <v>4.2363636363636362E-3</v>
      </c>
      <c r="O245" s="12">
        <f>AVERAGE(ReturnData!O245:O255)</f>
        <v>5.3909090909090912E-3</v>
      </c>
      <c r="P245" s="12">
        <f>AVERAGE(ReturnData!P245:P255)</f>
        <v>-3.672727272727272E-3</v>
      </c>
      <c r="Q245" s="12">
        <f>AVERAGE(ReturnData!Q245:Q255)</f>
        <v>1.1563636363636366E-2</v>
      </c>
    </row>
    <row r="246" spans="1:17" x14ac:dyDescent="0.25">
      <c r="A246">
        <f>ReturnData!A258</f>
        <v>199505</v>
      </c>
      <c r="B246" s="12">
        <f>AVERAGE(ReturnData!B246:B256)</f>
        <v>1.7754545454545453E-2</v>
      </c>
      <c r="C246" s="12">
        <f>AVERAGE(ReturnData!C246:C256)</f>
        <v>2.5454545454545465E-3</v>
      </c>
      <c r="D246" s="12">
        <f>AVERAGE(ReturnData!D246:D256)</f>
        <v>9.7272727272727285E-3</v>
      </c>
      <c r="E246" s="12">
        <f>AVERAGE(ReturnData!E246:E256)</f>
        <v>-5.2363636363636362E-3</v>
      </c>
      <c r="F246" s="12">
        <f>AVERAGE(ReturnData!F246:F256)</f>
        <v>9.8272727272727279E-3</v>
      </c>
      <c r="G246" s="12">
        <f>AVERAGE(ReturnData!G246:G256)</f>
        <v>1.408181818181818E-2</v>
      </c>
      <c r="H246" s="12">
        <f>AVERAGE(ReturnData!H246:H256)</f>
        <v>2.3645454545454546E-2</v>
      </c>
      <c r="I246" s="12">
        <f>AVERAGE(ReturnData!I246:I256)</f>
        <v>4.9636363636363636E-3</v>
      </c>
      <c r="J246" s="12">
        <f>AVERAGE(ReturnData!J246:J256)</f>
        <v>7.8999999999999973E-3</v>
      </c>
      <c r="K246" s="12">
        <f>AVERAGE(ReturnData!K246:K256)</f>
        <v>1.1827272727272726E-2</v>
      </c>
      <c r="L246" s="12">
        <f>AVERAGE(ReturnData!L246:L256)</f>
        <v>1.9109090909090909E-2</v>
      </c>
      <c r="M246" s="12">
        <f>AVERAGE(ReturnData!M246:M256)</f>
        <v>-8.9727272727272728E-3</v>
      </c>
      <c r="N246" s="12">
        <f>AVERAGE(ReturnData!N246:N256)</f>
        <v>8.7727272727272723E-3</v>
      </c>
      <c r="O246" s="12">
        <f>AVERAGE(ReturnData!O246:O256)</f>
        <v>1.863636363636364E-3</v>
      </c>
      <c r="P246" s="12">
        <f>AVERAGE(ReturnData!P246:P256)</f>
        <v>2.1818181818181875E-4</v>
      </c>
      <c r="Q246" s="12">
        <f>AVERAGE(ReturnData!Q246:Q256)</f>
        <v>1.0372727272727275E-2</v>
      </c>
    </row>
    <row r="247" spans="1:17" x14ac:dyDescent="0.25">
      <c r="A247">
        <f>ReturnData!A259</f>
        <v>199506</v>
      </c>
      <c r="B247" s="12">
        <f>AVERAGE(ReturnData!B247:B257)</f>
        <v>2.2263636363636364E-2</v>
      </c>
      <c r="C247" s="12">
        <f>AVERAGE(ReturnData!C247:C257)</f>
        <v>4.636363636363635E-4</v>
      </c>
      <c r="D247" s="12">
        <f>AVERAGE(ReturnData!D247:D257)</f>
        <v>1.1009090909090911E-2</v>
      </c>
      <c r="E247" s="12">
        <f>AVERAGE(ReturnData!E247:E257)</f>
        <v>-2.7909090909090913E-3</v>
      </c>
      <c r="F247" s="12">
        <f>AVERAGE(ReturnData!F247:F257)</f>
        <v>9.7090909090909103E-3</v>
      </c>
      <c r="G247" s="12">
        <f>AVERAGE(ReturnData!G247:G257)</f>
        <v>1.3563636363636363E-2</v>
      </c>
      <c r="H247" s="12">
        <f>AVERAGE(ReturnData!H247:H257)</f>
        <v>2.408181818181818E-2</v>
      </c>
      <c r="I247" s="12">
        <f>AVERAGE(ReturnData!I247:I257)</f>
        <v>3.7272727272727266E-3</v>
      </c>
      <c r="J247" s="12">
        <f>AVERAGE(ReturnData!J247:J257)</f>
        <v>4.8545454545454525E-3</v>
      </c>
      <c r="K247" s="12">
        <f>AVERAGE(ReturnData!K247:K257)</f>
        <v>1.0118181818181818E-2</v>
      </c>
      <c r="L247" s="12">
        <f>AVERAGE(ReturnData!L247:L257)</f>
        <v>2.5963636363636366E-2</v>
      </c>
      <c r="M247" s="12">
        <f>AVERAGE(ReturnData!M247:M257)</f>
        <v>-5.3909090909090886E-3</v>
      </c>
      <c r="N247" s="12">
        <f>AVERAGE(ReturnData!N247:N257)</f>
        <v>1.240909090909091E-2</v>
      </c>
      <c r="O247" s="12">
        <f>AVERAGE(ReturnData!O247:O257)</f>
        <v>8.8909090909090899E-3</v>
      </c>
      <c r="P247" s="12">
        <f>AVERAGE(ReturnData!P247:P257)</f>
        <v>6.0909090909090917E-4</v>
      </c>
      <c r="Q247" s="12">
        <f>AVERAGE(ReturnData!Q247:Q257)</f>
        <v>8.0636363636363648E-3</v>
      </c>
    </row>
    <row r="248" spans="1:17" x14ac:dyDescent="0.25">
      <c r="A248">
        <f>ReturnData!A260</f>
        <v>199507</v>
      </c>
      <c r="B248" s="12">
        <f>AVERAGE(ReturnData!B248:B258)</f>
        <v>2.8081818181818183E-2</v>
      </c>
      <c r="C248" s="12">
        <f>AVERAGE(ReturnData!C248:C258)</f>
        <v>1.7181818181818194E-3</v>
      </c>
      <c r="D248" s="12">
        <f>AVERAGE(ReturnData!D248:D258)</f>
        <v>1.7263636363636366E-2</v>
      </c>
      <c r="E248" s="12">
        <f>AVERAGE(ReturnData!E248:E258)</f>
        <v>2.0727272727272721E-3</v>
      </c>
      <c r="F248" s="12">
        <f>AVERAGE(ReturnData!F248:F258)</f>
        <v>1.4109090909090906E-2</v>
      </c>
      <c r="G248" s="12">
        <f>AVERAGE(ReturnData!G248:G258)</f>
        <v>1.8827272727272724E-2</v>
      </c>
      <c r="H248" s="12">
        <f>AVERAGE(ReturnData!H248:H258)</f>
        <v>2.9599999999999994E-2</v>
      </c>
      <c r="I248" s="12">
        <f>AVERAGE(ReturnData!I248:I258)</f>
        <v>8.0363636363636366E-3</v>
      </c>
      <c r="J248" s="12">
        <f>AVERAGE(ReturnData!J248:J258)</f>
        <v>5.5909090909090891E-3</v>
      </c>
      <c r="K248" s="12">
        <f>AVERAGE(ReturnData!K248:K258)</f>
        <v>1.5063636363636364E-2</v>
      </c>
      <c r="L248" s="12">
        <f>AVERAGE(ReturnData!L248:L258)</f>
        <v>3.3300000000000003E-2</v>
      </c>
      <c r="M248" s="12">
        <f>AVERAGE(ReturnData!M248:M258)</f>
        <v>1.9272727272727267E-3</v>
      </c>
      <c r="N248" s="12">
        <f>AVERAGE(ReturnData!N248:N258)</f>
        <v>1.5881818181818181E-2</v>
      </c>
      <c r="O248" s="12">
        <f>AVERAGE(ReturnData!O248:O258)</f>
        <v>1.72E-2</v>
      </c>
      <c r="P248" s="12">
        <f>AVERAGE(ReturnData!P248:P258)</f>
        <v>5.7636363636363649E-3</v>
      </c>
      <c r="Q248" s="12">
        <f>AVERAGE(ReturnData!Q248:Q258)</f>
        <v>1.6045454545454547E-2</v>
      </c>
    </row>
    <row r="249" spans="1:17" x14ac:dyDescent="0.25">
      <c r="A249">
        <f>ReturnData!A261</f>
        <v>199508</v>
      </c>
      <c r="B249" s="12">
        <f>AVERAGE(ReturnData!B249:B259)</f>
        <v>2.6618181818181822E-2</v>
      </c>
      <c r="C249" s="12">
        <f>AVERAGE(ReturnData!C249:C259)</f>
        <v>1.8181818181818186E-3</v>
      </c>
      <c r="D249" s="12">
        <f>AVERAGE(ReturnData!D249:D259)</f>
        <v>1.1609090909090913E-2</v>
      </c>
      <c r="E249" s="12">
        <f>AVERAGE(ReturnData!E249:E259)</f>
        <v>3.1181818181818181E-3</v>
      </c>
      <c r="F249" s="12">
        <f>AVERAGE(ReturnData!F249:F259)</f>
        <v>1.2672727272727273E-2</v>
      </c>
      <c r="G249" s="12">
        <f>AVERAGE(ReturnData!G249:G259)</f>
        <v>1.6609090909090907E-2</v>
      </c>
      <c r="H249" s="12">
        <f>AVERAGE(ReturnData!H249:H259)</f>
        <v>3.1090909090909089E-2</v>
      </c>
      <c r="I249" s="12">
        <f>AVERAGE(ReturnData!I249:I259)</f>
        <v>8.4090909090909095E-3</v>
      </c>
      <c r="J249" s="12">
        <f>AVERAGE(ReturnData!J249:J259)</f>
        <v>5.6545454545454546E-3</v>
      </c>
      <c r="K249" s="12">
        <f>AVERAGE(ReturnData!K249:K259)</f>
        <v>1.6172727272727269E-2</v>
      </c>
      <c r="L249" s="12">
        <f>AVERAGE(ReturnData!L249:L259)</f>
        <v>3.4700000000000002E-2</v>
      </c>
      <c r="M249" s="12">
        <f>AVERAGE(ReturnData!M249:M259)</f>
        <v>-3.9090909090908949E-4</v>
      </c>
      <c r="N249" s="12">
        <f>AVERAGE(ReturnData!N249:N259)</f>
        <v>1.8845454545454547E-2</v>
      </c>
      <c r="O249" s="12">
        <f>AVERAGE(ReturnData!O249:O259)</f>
        <v>1.21E-2</v>
      </c>
      <c r="P249" s="12">
        <f>AVERAGE(ReturnData!P249:P259)</f>
        <v>9.7090909090909103E-3</v>
      </c>
      <c r="Q249" s="12">
        <f>AVERAGE(ReturnData!Q249:Q259)</f>
        <v>1.5081818181818181E-2</v>
      </c>
    </row>
    <row r="250" spans="1:17" x14ac:dyDescent="0.25">
      <c r="A250">
        <f>ReturnData!A262</f>
        <v>199509</v>
      </c>
      <c r="B250" s="12">
        <f>AVERAGE(ReturnData!B250:B260)</f>
        <v>2.116363636363636E-2</v>
      </c>
      <c r="C250" s="12">
        <f>AVERAGE(ReturnData!C250:C260)</f>
        <v>2.927272727272728E-3</v>
      </c>
      <c r="D250" s="12">
        <f>AVERAGE(ReturnData!D250:D260)</f>
        <v>1.3800000000000002E-2</v>
      </c>
      <c r="E250" s="12">
        <f>AVERAGE(ReturnData!E250:E260)</f>
        <v>4.072727272727273E-3</v>
      </c>
      <c r="F250" s="12">
        <f>AVERAGE(ReturnData!F250:F260)</f>
        <v>1.1054545454545456E-2</v>
      </c>
      <c r="G250" s="12">
        <f>AVERAGE(ReturnData!G250:G260)</f>
        <v>1.3363636363636362E-2</v>
      </c>
      <c r="H250" s="12">
        <f>AVERAGE(ReturnData!H250:H260)</f>
        <v>2.3699999999999999E-2</v>
      </c>
      <c r="I250" s="12">
        <f>AVERAGE(ReturnData!I250:I260)</f>
        <v>7.1545454545454542E-3</v>
      </c>
      <c r="J250" s="12">
        <f>AVERAGE(ReturnData!J250:J260)</f>
        <v>6.7272727272727258E-3</v>
      </c>
      <c r="K250" s="12">
        <f>AVERAGE(ReturnData!K250:K260)</f>
        <v>1.6318181818181818E-2</v>
      </c>
      <c r="L250" s="12">
        <f>AVERAGE(ReturnData!L250:L260)</f>
        <v>3.5518181818181824E-2</v>
      </c>
      <c r="M250" s="12">
        <f>AVERAGE(ReturnData!M250:M260)</f>
        <v>2.7272727272727292E-3</v>
      </c>
      <c r="N250" s="12">
        <f>AVERAGE(ReturnData!N250:N260)</f>
        <v>2.2854545454545457E-2</v>
      </c>
      <c r="O250" s="12">
        <f>AVERAGE(ReturnData!O250:O260)</f>
        <v>1.1163636363636363E-2</v>
      </c>
      <c r="P250" s="12">
        <f>AVERAGE(ReturnData!P250:P260)</f>
        <v>8.8090909090909105E-3</v>
      </c>
      <c r="Q250" s="12">
        <f>AVERAGE(ReturnData!Q250:Q260)</f>
        <v>1.5681818181818182E-2</v>
      </c>
    </row>
    <row r="251" spans="1:17" x14ac:dyDescent="0.25">
      <c r="A251">
        <f>ReturnData!A263</f>
        <v>199510</v>
      </c>
      <c r="B251" s="12">
        <f>AVERAGE(ReturnData!B251:B261)</f>
        <v>2.0454545454545458E-2</v>
      </c>
      <c r="C251" s="12">
        <f>AVERAGE(ReturnData!C251:C261)</f>
        <v>-1.245454545454544E-3</v>
      </c>
      <c r="D251" s="12">
        <f>AVERAGE(ReturnData!D251:D261)</f>
        <v>1.4190909090909093E-2</v>
      </c>
      <c r="E251" s="12">
        <f>AVERAGE(ReturnData!E251:E261)</f>
        <v>7.3909090909090903E-3</v>
      </c>
      <c r="F251" s="12">
        <f>AVERAGE(ReturnData!F251:F261)</f>
        <v>1.3381818181818182E-2</v>
      </c>
      <c r="G251" s="12">
        <f>AVERAGE(ReturnData!G251:G261)</f>
        <v>1.4009090909090909E-2</v>
      </c>
      <c r="H251" s="12">
        <f>AVERAGE(ReturnData!H251:H261)</f>
        <v>2.3309090909090911E-2</v>
      </c>
      <c r="I251" s="12">
        <f>AVERAGE(ReturnData!I251:I261)</f>
        <v>8.5636363636363635E-3</v>
      </c>
      <c r="J251" s="12">
        <f>AVERAGE(ReturnData!J251:J261)</f>
        <v>6.0999999999999995E-3</v>
      </c>
      <c r="K251" s="12">
        <f>AVERAGE(ReturnData!K251:K261)</f>
        <v>1.7527272727272728E-2</v>
      </c>
      <c r="L251" s="12">
        <f>AVERAGE(ReturnData!L251:L261)</f>
        <v>3.6818181818181826E-2</v>
      </c>
      <c r="M251" s="12">
        <f>AVERAGE(ReturnData!M251:M261)</f>
        <v>8.3181818181818201E-3</v>
      </c>
      <c r="N251" s="12">
        <f>AVERAGE(ReturnData!N251:N261)</f>
        <v>2.8409090909090915E-2</v>
      </c>
      <c r="O251" s="12">
        <f>AVERAGE(ReturnData!O251:O261)</f>
        <v>1.458181818181818E-2</v>
      </c>
      <c r="P251" s="12">
        <f>AVERAGE(ReturnData!P251:P261)</f>
        <v>8.363636363636363E-3</v>
      </c>
      <c r="Q251" s="12">
        <f>AVERAGE(ReturnData!Q251:Q261)</f>
        <v>2.4745454545454546E-2</v>
      </c>
    </row>
    <row r="252" spans="1:17" x14ac:dyDescent="0.25">
      <c r="A252">
        <f>ReturnData!A264</f>
        <v>199511</v>
      </c>
      <c r="B252" s="12">
        <f>AVERAGE(ReturnData!B252:B262)</f>
        <v>2.5536363636363638E-2</v>
      </c>
      <c r="C252" s="12">
        <f>AVERAGE(ReturnData!C252:C262)</f>
        <v>6.7272727272727267E-3</v>
      </c>
      <c r="D252" s="12">
        <f>AVERAGE(ReturnData!D252:D262)</f>
        <v>8.6181818181818182E-3</v>
      </c>
      <c r="E252" s="12">
        <f>AVERAGE(ReturnData!E252:E262)</f>
        <v>7.6363636363636364E-3</v>
      </c>
      <c r="F252" s="12">
        <f>AVERAGE(ReturnData!F252:F262)</f>
        <v>1.3745454545454545E-2</v>
      </c>
      <c r="G252" s="12">
        <f>AVERAGE(ReturnData!G252:G262)</f>
        <v>1.6318181818181818E-2</v>
      </c>
      <c r="H252" s="12">
        <f>AVERAGE(ReturnData!H252:H262)</f>
        <v>2.8263636363636366E-2</v>
      </c>
      <c r="I252" s="12">
        <f>AVERAGE(ReturnData!I252:I262)</f>
        <v>9.5999999999999992E-3</v>
      </c>
      <c r="J252" s="12">
        <f>AVERAGE(ReturnData!J252:J262)</f>
        <v>5.7454545454545432E-3</v>
      </c>
      <c r="K252" s="12">
        <f>AVERAGE(ReturnData!K252:K262)</f>
        <v>1.2363636363636365E-2</v>
      </c>
      <c r="L252" s="12">
        <f>AVERAGE(ReturnData!L252:L262)</f>
        <v>3.3863636363636367E-2</v>
      </c>
      <c r="M252" s="12">
        <f>AVERAGE(ReturnData!M252:M262)</f>
        <v>9.4727272727272733E-3</v>
      </c>
      <c r="N252" s="12">
        <f>AVERAGE(ReturnData!N252:N262)</f>
        <v>2.9872727272727273E-2</v>
      </c>
      <c r="O252" s="12">
        <f>AVERAGE(ReturnData!O252:O262)</f>
        <v>1.8854545454545454E-2</v>
      </c>
      <c r="P252" s="12">
        <f>AVERAGE(ReturnData!P252:P262)</f>
        <v>1.0781818181818182E-2</v>
      </c>
      <c r="Q252" s="12">
        <f>AVERAGE(ReturnData!Q252:Q262)</f>
        <v>2.9681818181818184E-2</v>
      </c>
    </row>
    <row r="253" spans="1:17" x14ac:dyDescent="0.25">
      <c r="A253">
        <f>ReturnData!A265</f>
        <v>199512</v>
      </c>
      <c r="B253" s="12">
        <f>AVERAGE(ReturnData!B253:B263)</f>
        <v>2.8036363636363641E-2</v>
      </c>
      <c r="C253" s="12">
        <f>AVERAGE(ReturnData!C253:C263)</f>
        <v>7.4727272727272732E-3</v>
      </c>
      <c r="D253" s="12">
        <f>AVERAGE(ReturnData!D253:D263)</f>
        <v>1.3081818181818182E-2</v>
      </c>
      <c r="E253" s="12">
        <f>AVERAGE(ReturnData!E253:E263)</f>
        <v>6.1818181818181824E-3</v>
      </c>
      <c r="F253" s="12">
        <f>AVERAGE(ReturnData!F253:F263)</f>
        <v>1.6272727272727272E-2</v>
      </c>
      <c r="G253" s="12">
        <f>AVERAGE(ReturnData!G253:G263)</f>
        <v>1.8227272727272727E-2</v>
      </c>
      <c r="H253" s="12">
        <f>AVERAGE(ReturnData!H253:H263)</f>
        <v>3.0172727272727271E-2</v>
      </c>
      <c r="I253" s="12">
        <f>AVERAGE(ReturnData!I253:I263)</f>
        <v>1.1081818181818184E-2</v>
      </c>
      <c r="J253" s="12">
        <f>AVERAGE(ReturnData!J253:J263)</f>
        <v>8.0454545454545449E-3</v>
      </c>
      <c r="K253" s="12">
        <f>AVERAGE(ReturnData!K253:K263)</f>
        <v>9.5090909090909097E-3</v>
      </c>
      <c r="L253" s="12">
        <f>AVERAGE(ReturnData!L253:L263)</f>
        <v>3.8045454545454556E-2</v>
      </c>
      <c r="M253" s="12">
        <f>AVERAGE(ReturnData!M253:M263)</f>
        <v>8.9727272727272728E-3</v>
      </c>
      <c r="N253" s="12">
        <f>AVERAGE(ReturnData!N253:N263)</f>
        <v>3.1399999999999997E-2</v>
      </c>
      <c r="O253" s="12">
        <f>AVERAGE(ReturnData!O253:O263)</f>
        <v>1.9954545454545454E-2</v>
      </c>
      <c r="P253" s="12">
        <f>AVERAGE(ReturnData!P253:P263)</f>
        <v>7.6909090909090894E-3</v>
      </c>
      <c r="Q253" s="12">
        <f>AVERAGE(ReturnData!Q253:Q263)</f>
        <v>3.2809090909090906E-2</v>
      </c>
    </row>
    <row r="254" spans="1:17" x14ac:dyDescent="0.25">
      <c r="A254">
        <f>ReturnData!A266</f>
        <v>199601</v>
      </c>
      <c r="B254" s="12">
        <f>AVERAGE(ReturnData!B254:B264)</f>
        <v>3.0672727272727275E-2</v>
      </c>
      <c r="C254" s="12">
        <f>AVERAGE(ReturnData!C254:C264)</f>
        <v>1.2563636363636362E-2</v>
      </c>
      <c r="D254" s="12">
        <f>AVERAGE(ReturnData!D254:D264)</f>
        <v>1.8154545454545454E-2</v>
      </c>
      <c r="E254" s="12">
        <f>AVERAGE(ReturnData!E254:E264)</f>
        <v>7.454545454545455E-3</v>
      </c>
      <c r="F254" s="12">
        <f>AVERAGE(ReturnData!F254:F264)</f>
        <v>2.0499999999999997E-2</v>
      </c>
      <c r="G254" s="12">
        <f>AVERAGE(ReturnData!G254:G264)</f>
        <v>2.0763636363636366E-2</v>
      </c>
      <c r="H254" s="12">
        <f>AVERAGE(ReturnData!H254:H264)</f>
        <v>3.4800000000000005E-2</v>
      </c>
      <c r="I254" s="12">
        <f>AVERAGE(ReturnData!I254:I264)</f>
        <v>1.7072727272727274E-2</v>
      </c>
      <c r="J254" s="12">
        <f>AVERAGE(ReturnData!J254:J264)</f>
        <v>1.1409090909090909E-2</v>
      </c>
      <c r="K254" s="12">
        <f>AVERAGE(ReturnData!K254:K264)</f>
        <v>1.5081818181818184E-2</v>
      </c>
      <c r="L254" s="12">
        <f>AVERAGE(ReturnData!L254:L264)</f>
        <v>3.4763636363636372E-2</v>
      </c>
      <c r="M254" s="12">
        <f>AVERAGE(ReturnData!M254:M264)</f>
        <v>9.8181818181818196E-3</v>
      </c>
      <c r="N254" s="12">
        <f>AVERAGE(ReturnData!N254:N264)</f>
        <v>3.6254545454545456E-2</v>
      </c>
      <c r="O254" s="12">
        <f>AVERAGE(ReturnData!O254:O264)</f>
        <v>2.1072727272727274E-2</v>
      </c>
      <c r="P254" s="12">
        <f>AVERAGE(ReturnData!P254:P264)</f>
        <v>1.6800000000000002E-2</v>
      </c>
      <c r="Q254" s="12">
        <f>AVERAGE(ReturnData!Q254:Q264)</f>
        <v>3.7727272727272727E-2</v>
      </c>
    </row>
    <row r="255" spans="1:17" x14ac:dyDescent="0.25">
      <c r="A255">
        <f>ReturnData!A267</f>
        <v>199602</v>
      </c>
      <c r="B255" s="12">
        <f>AVERAGE(ReturnData!B255:B265)</f>
        <v>2.979090909090909E-2</v>
      </c>
      <c r="C255" s="12">
        <f>AVERAGE(ReturnData!C255:C265)</f>
        <v>2.0518181818181821E-2</v>
      </c>
      <c r="D255" s="12">
        <f>AVERAGE(ReturnData!D255:D265)</f>
        <v>2.3136363636363632E-2</v>
      </c>
      <c r="E255" s="12">
        <f>AVERAGE(ReturnData!E255:E265)</f>
        <v>1.2254545454545455E-2</v>
      </c>
      <c r="F255" s="12">
        <f>AVERAGE(ReturnData!F255:F265)</f>
        <v>1.8190909090909091E-2</v>
      </c>
      <c r="G255" s="12">
        <f>AVERAGE(ReturnData!G255:G265)</f>
        <v>2.4981818181818181E-2</v>
      </c>
      <c r="H255" s="12">
        <f>AVERAGE(ReturnData!H255:H265)</f>
        <v>3.3154545454545457E-2</v>
      </c>
      <c r="I255" s="12">
        <f>AVERAGE(ReturnData!I255:I265)</f>
        <v>1.771818181818182E-2</v>
      </c>
      <c r="J255" s="12">
        <f>AVERAGE(ReturnData!J255:J265)</f>
        <v>1.6536363636363637E-2</v>
      </c>
      <c r="K255" s="12">
        <f>AVERAGE(ReturnData!K255:K265)</f>
        <v>1.2272727272727274E-2</v>
      </c>
      <c r="L255" s="12">
        <f>AVERAGE(ReturnData!L255:L265)</f>
        <v>3.3063636363636371E-2</v>
      </c>
      <c r="M255" s="12">
        <f>AVERAGE(ReturnData!M255:M265)</f>
        <v>1.9054545454545456E-2</v>
      </c>
      <c r="N255" s="12">
        <f>AVERAGE(ReturnData!N255:N265)</f>
        <v>3.5427272727272731E-2</v>
      </c>
      <c r="O255" s="12">
        <f>AVERAGE(ReturnData!O255:O265)</f>
        <v>2.0054545454545457E-2</v>
      </c>
      <c r="P255" s="12">
        <f>AVERAGE(ReturnData!P255:P265)</f>
        <v>1.3572727272727275E-2</v>
      </c>
      <c r="Q255" s="12">
        <f>AVERAGE(ReturnData!Q255:Q265)</f>
        <v>3.3727272727272724E-2</v>
      </c>
    </row>
    <row r="256" spans="1:17" x14ac:dyDescent="0.25">
      <c r="A256">
        <f>ReturnData!A268</f>
        <v>199603</v>
      </c>
      <c r="B256" s="12">
        <f>AVERAGE(ReturnData!B256:B266)</f>
        <v>3.0181818181818178E-2</v>
      </c>
      <c r="C256" s="12">
        <f>AVERAGE(ReturnData!C256:C266)</f>
        <v>2.9381818181818179E-2</v>
      </c>
      <c r="D256" s="12">
        <f>AVERAGE(ReturnData!D256:D266)</f>
        <v>1.841818181818182E-2</v>
      </c>
      <c r="E256" s="12">
        <f>AVERAGE(ReturnData!E256:E266)</f>
        <v>7.2454545454545471E-3</v>
      </c>
      <c r="F256" s="12">
        <f>AVERAGE(ReturnData!F256:F266)</f>
        <v>1.6454545454545458E-2</v>
      </c>
      <c r="G256" s="12">
        <f>AVERAGE(ReturnData!G256:G266)</f>
        <v>2.4527272727272727E-2</v>
      </c>
      <c r="H256" s="12">
        <f>AVERAGE(ReturnData!H256:H266)</f>
        <v>3.6472727272727275E-2</v>
      </c>
      <c r="I256" s="12">
        <f>AVERAGE(ReturnData!I256:I266)</f>
        <v>1.6463636363636361E-2</v>
      </c>
      <c r="J256" s="12">
        <f>AVERAGE(ReturnData!J256:J266)</f>
        <v>1.6954545454545451E-2</v>
      </c>
      <c r="K256" s="12">
        <f>AVERAGE(ReturnData!K256:K266)</f>
        <v>9.5181818181818197E-3</v>
      </c>
      <c r="L256" s="12">
        <f>AVERAGE(ReturnData!L256:L266)</f>
        <v>2.9945454545454553E-2</v>
      </c>
      <c r="M256" s="12">
        <f>AVERAGE(ReturnData!M256:M266)</f>
        <v>1.7672727272727271E-2</v>
      </c>
      <c r="N256" s="12">
        <f>AVERAGE(ReturnData!N256:N266)</f>
        <v>2.989090909090909E-2</v>
      </c>
      <c r="O256" s="12">
        <f>AVERAGE(ReturnData!O256:O266)</f>
        <v>2.0999999999999998E-2</v>
      </c>
      <c r="P256" s="12">
        <f>AVERAGE(ReturnData!P256:P266)</f>
        <v>1.1172727272727272E-2</v>
      </c>
      <c r="Q256" s="12">
        <f>AVERAGE(ReturnData!Q256:Q266)</f>
        <v>3.2809090909090906E-2</v>
      </c>
    </row>
    <row r="257" spans="1:17" x14ac:dyDescent="0.25">
      <c r="A257">
        <f>ReturnData!A269</f>
        <v>199604</v>
      </c>
      <c r="B257" s="12">
        <f>AVERAGE(ReturnData!B257:B267)</f>
        <v>3.034545454545455E-2</v>
      </c>
      <c r="C257" s="12">
        <f>AVERAGE(ReturnData!C257:C267)</f>
        <v>2.1618181818181818E-2</v>
      </c>
      <c r="D257" s="12">
        <f>AVERAGE(ReturnData!D257:D267)</f>
        <v>1.4709090909090911E-2</v>
      </c>
      <c r="E257" s="12">
        <f>AVERAGE(ReturnData!E257:E267)</f>
        <v>9.2909090909090927E-3</v>
      </c>
      <c r="F257" s="12">
        <f>AVERAGE(ReturnData!F257:F267)</f>
        <v>1.400909090909091E-2</v>
      </c>
      <c r="G257" s="12">
        <f>AVERAGE(ReturnData!G257:G267)</f>
        <v>2.2045454545454542E-2</v>
      </c>
      <c r="H257" s="12">
        <f>AVERAGE(ReturnData!H257:H267)</f>
        <v>3.3690909090909091E-2</v>
      </c>
      <c r="I257" s="12">
        <f>AVERAGE(ReturnData!I257:I267)</f>
        <v>1.4400000000000003E-2</v>
      </c>
      <c r="J257" s="12">
        <f>AVERAGE(ReturnData!J257:J267)</f>
        <v>1.4272727272727275E-2</v>
      </c>
      <c r="K257" s="12">
        <f>AVERAGE(ReturnData!K257:K267)</f>
        <v>1.0863636363636365E-2</v>
      </c>
      <c r="L257" s="12">
        <f>AVERAGE(ReturnData!L257:L267)</f>
        <v>3.0509090909090916E-2</v>
      </c>
      <c r="M257" s="12">
        <f>AVERAGE(ReturnData!M257:M267)</f>
        <v>1.8163636363636364E-2</v>
      </c>
      <c r="N257" s="12">
        <f>AVERAGE(ReturnData!N257:N267)</f>
        <v>2.8763636363636366E-2</v>
      </c>
      <c r="O257" s="12">
        <f>AVERAGE(ReturnData!O257:O267)</f>
        <v>2.0181818181818183E-2</v>
      </c>
      <c r="P257" s="12">
        <f>AVERAGE(ReturnData!P257:P267)</f>
        <v>1.2563636363636365E-2</v>
      </c>
      <c r="Q257" s="12">
        <f>AVERAGE(ReturnData!Q257:Q267)</f>
        <v>3.3672727272727271E-2</v>
      </c>
    </row>
    <row r="258" spans="1:17" x14ac:dyDescent="0.25">
      <c r="A258">
        <f>ReturnData!A270</f>
        <v>199605</v>
      </c>
      <c r="B258" s="12">
        <f>AVERAGE(ReturnData!B258:B268)</f>
        <v>2.5681818181818181E-2</v>
      </c>
      <c r="C258" s="12">
        <f>AVERAGE(ReturnData!C258:C268)</f>
        <v>2.2945454545454547E-2</v>
      </c>
      <c r="D258" s="12">
        <f>AVERAGE(ReturnData!D258:D268)</f>
        <v>1.7109090909090911E-2</v>
      </c>
      <c r="E258" s="12">
        <f>AVERAGE(ReturnData!E258:E268)</f>
        <v>1.7181818181818184E-2</v>
      </c>
      <c r="F258" s="12">
        <f>AVERAGE(ReturnData!F258:F268)</f>
        <v>1.3190909090909092E-2</v>
      </c>
      <c r="G258" s="12">
        <f>AVERAGE(ReturnData!G258:G268)</f>
        <v>2.4318181818181819E-2</v>
      </c>
      <c r="H258" s="12">
        <f>AVERAGE(ReturnData!H258:H268)</f>
        <v>3.0827272727272727E-2</v>
      </c>
      <c r="I258" s="12">
        <f>AVERAGE(ReturnData!I258:I268)</f>
        <v>1.83E-2</v>
      </c>
      <c r="J258" s="12">
        <f>AVERAGE(ReturnData!J258:J268)</f>
        <v>1.9072727272727272E-2</v>
      </c>
      <c r="K258" s="12">
        <f>AVERAGE(ReturnData!K258:K268)</f>
        <v>1.121818181818182E-2</v>
      </c>
      <c r="L258" s="12">
        <f>AVERAGE(ReturnData!L258:L268)</f>
        <v>2.12E-2</v>
      </c>
      <c r="M258" s="12">
        <f>AVERAGE(ReturnData!M258:M268)</f>
        <v>2.2599999999999999E-2</v>
      </c>
      <c r="N258" s="12">
        <f>AVERAGE(ReturnData!N258:N268)</f>
        <v>2.869090909090909E-2</v>
      </c>
      <c r="O258" s="12">
        <f>AVERAGE(ReturnData!O258:O268)</f>
        <v>1.7554545454545458E-2</v>
      </c>
      <c r="P258" s="12">
        <f>AVERAGE(ReturnData!P258:P268)</f>
        <v>2.0436363636363638E-2</v>
      </c>
      <c r="Q258" s="12">
        <f>AVERAGE(ReturnData!Q258:Q268)</f>
        <v>3.2954545454545452E-2</v>
      </c>
    </row>
    <row r="259" spans="1:17" x14ac:dyDescent="0.25">
      <c r="A259">
        <f>ReturnData!A271</f>
        <v>199606</v>
      </c>
      <c r="B259" s="12">
        <f>AVERAGE(ReturnData!B259:B269)</f>
        <v>2.0654545454545453E-2</v>
      </c>
      <c r="C259" s="12">
        <f>AVERAGE(ReturnData!C259:C269)</f>
        <v>2.461818181818182E-2</v>
      </c>
      <c r="D259" s="12">
        <f>AVERAGE(ReturnData!D259:D269)</f>
        <v>1.6654545454545453E-2</v>
      </c>
      <c r="E259" s="12">
        <f>AVERAGE(ReturnData!E259:E269)</f>
        <v>2.001818181818182E-2</v>
      </c>
      <c r="F259" s="12">
        <f>AVERAGE(ReturnData!F259:F269)</f>
        <v>1.4990909090909093E-2</v>
      </c>
      <c r="G259" s="12">
        <f>AVERAGE(ReturnData!G259:G269)</f>
        <v>2.0636363636363637E-2</v>
      </c>
      <c r="H259" s="12">
        <f>AVERAGE(ReturnData!H259:H269)</f>
        <v>2.7309090909090908E-2</v>
      </c>
      <c r="I259" s="12">
        <f>AVERAGE(ReturnData!I259:I269)</f>
        <v>1.8672727272727271E-2</v>
      </c>
      <c r="J259" s="12">
        <f>AVERAGE(ReturnData!J259:J269)</f>
        <v>1.9354545454545458E-2</v>
      </c>
      <c r="K259" s="12">
        <f>AVERAGE(ReturnData!K259:K269)</f>
        <v>1.141818181818182E-2</v>
      </c>
      <c r="L259" s="12">
        <f>AVERAGE(ReturnData!L259:L269)</f>
        <v>2.41E-2</v>
      </c>
      <c r="M259" s="12">
        <f>AVERAGE(ReturnData!M259:M269)</f>
        <v>2.1018181818181818E-2</v>
      </c>
      <c r="N259" s="12">
        <f>AVERAGE(ReturnData!N259:N269)</f>
        <v>2.8400000000000002E-2</v>
      </c>
      <c r="O259" s="12">
        <f>AVERAGE(ReturnData!O259:O269)</f>
        <v>9.6636363636363656E-3</v>
      </c>
      <c r="P259" s="12">
        <f>AVERAGE(ReturnData!P259:P269)</f>
        <v>2.12E-2</v>
      </c>
      <c r="Q259" s="12">
        <f>AVERAGE(ReturnData!Q259:Q269)</f>
        <v>2.6336363636363637E-2</v>
      </c>
    </row>
    <row r="260" spans="1:17" x14ac:dyDescent="0.25">
      <c r="A260">
        <f>ReturnData!A272</f>
        <v>199607</v>
      </c>
      <c r="B260" s="12">
        <f>AVERAGE(ReturnData!B260:B270)</f>
        <v>2.5518181818181815E-2</v>
      </c>
      <c r="C260" s="12">
        <f>AVERAGE(ReturnData!C260:C270)</f>
        <v>2.7590909090909096E-2</v>
      </c>
      <c r="D260" s="12">
        <f>AVERAGE(ReturnData!D260:D270)</f>
        <v>1.9845454545454548E-2</v>
      </c>
      <c r="E260" s="12">
        <f>AVERAGE(ReturnData!E260:E270)</f>
        <v>2.3900000000000001E-2</v>
      </c>
      <c r="F260" s="12">
        <f>AVERAGE(ReturnData!F260:F270)</f>
        <v>1.72E-2</v>
      </c>
      <c r="G260" s="12">
        <f>AVERAGE(ReturnData!G260:G270)</f>
        <v>1.8890909090909094E-2</v>
      </c>
      <c r="H260" s="12">
        <f>AVERAGE(ReturnData!H260:H270)</f>
        <v>2.874545454545455E-2</v>
      </c>
      <c r="I260" s="12">
        <f>AVERAGE(ReturnData!I260:I270)</f>
        <v>1.8854545454545454E-2</v>
      </c>
      <c r="J260" s="12">
        <f>AVERAGE(ReturnData!J260:J270)</f>
        <v>1.3218181818181813E-2</v>
      </c>
      <c r="K260" s="12">
        <f>AVERAGE(ReturnData!K260:K270)</f>
        <v>1.2190909090909091E-2</v>
      </c>
      <c r="L260" s="12">
        <f>AVERAGE(ReturnData!L260:L270)</f>
        <v>2.1627272727272731E-2</v>
      </c>
      <c r="M260" s="12">
        <f>AVERAGE(ReturnData!M260:M270)</f>
        <v>2.1445454545454549E-2</v>
      </c>
      <c r="N260" s="12">
        <f>AVERAGE(ReturnData!N260:N270)</f>
        <v>2.5354545454545453E-2</v>
      </c>
      <c r="O260" s="12">
        <f>AVERAGE(ReturnData!O260:O270)</f>
        <v>1.1272727272727275E-2</v>
      </c>
      <c r="P260" s="12">
        <f>AVERAGE(ReturnData!P260:P270)</f>
        <v>2.0199999999999999E-2</v>
      </c>
      <c r="Q260" s="12">
        <f>AVERAGE(ReturnData!Q260:Q270)</f>
        <v>2.6036363636363639E-2</v>
      </c>
    </row>
    <row r="261" spans="1:17" x14ac:dyDescent="0.25">
      <c r="A261">
        <f>ReturnData!A273</f>
        <v>199608</v>
      </c>
      <c r="B261" s="12">
        <f>AVERAGE(ReturnData!B261:B271)</f>
        <v>2.8572727272727274E-2</v>
      </c>
      <c r="C261" s="12">
        <f>AVERAGE(ReturnData!C261:C271)</f>
        <v>1.3018181818181818E-2</v>
      </c>
      <c r="D261" s="12">
        <f>AVERAGE(ReturnData!D261:D271)</f>
        <v>1.8745454545454544E-2</v>
      </c>
      <c r="E261" s="12">
        <f>AVERAGE(ReturnData!E261:E271)</f>
        <v>1.8254545454545454E-2</v>
      </c>
      <c r="F261" s="12">
        <f>AVERAGE(ReturnData!F261:F271)</f>
        <v>1.4327272727272728E-2</v>
      </c>
      <c r="G261" s="12">
        <f>AVERAGE(ReturnData!G261:G271)</f>
        <v>1.433636363636364E-2</v>
      </c>
      <c r="H261" s="12">
        <f>AVERAGE(ReturnData!H261:H271)</f>
        <v>2.8163636363636366E-2</v>
      </c>
      <c r="I261" s="12">
        <f>AVERAGE(ReturnData!I261:I271)</f>
        <v>1.5609090909090908E-2</v>
      </c>
      <c r="J261" s="12">
        <f>AVERAGE(ReturnData!J261:J271)</f>
        <v>2.2818181818181791E-3</v>
      </c>
      <c r="K261" s="12">
        <f>AVERAGE(ReturnData!K261:K271)</f>
        <v>8.7636363636363641E-3</v>
      </c>
      <c r="L261" s="12">
        <f>AVERAGE(ReturnData!L261:L271)</f>
        <v>1.0681818181818183E-2</v>
      </c>
      <c r="M261" s="12">
        <f>AVERAGE(ReturnData!M261:M271)</f>
        <v>1.4790909090909094E-2</v>
      </c>
      <c r="N261" s="12">
        <f>AVERAGE(ReturnData!N261:N271)</f>
        <v>1.7972727272727276E-2</v>
      </c>
      <c r="O261" s="12">
        <f>AVERAGE(ReturnData!O261:O271)</f>
        <v>1.6381818181818185E-2</v>
      </c>
      <c r="P261" s="12">
        <f>AVERAGE(ReturnData!P261:P271)</f>
        <v>1.5872727272727274E-2</v>
      </c>
      <c r="Q261" s="12">
        <f>AVERAGE(ReturnData!Q261:Q271)</f>
        <v>2.2845454545454547E-2</v>
      </c>
    </row>
    <row r="262" spans="1:17" x14ac:dyDescent="0.25">
      <c r="A262">
        <f>ReturnData!A274</f>
        <v>199609</v>
      </c>
      <c r="B262" s="12">
        <f>AVERAGE(ReturnData!B262:B272)</f>
        <v>2.4509090909090911E-2</v>
      </c>
      <c r="C262" s="12">
        <f>AVERAGE(ReturnData!C262:C272)</f>
        <v>9.2090909090909116E-3</v>
      </c>
      <c r="D262" s="12">
        <f>AVERAGE(ReturnData!D262:D272)</f>
        <v>1.609090909090909E-2</v>
      </c>
      <c r="E262" s="12">
        <f>AVERAGE(ReturnData!E262:E272)</f>
        <v>1.4036363636363637E-2</v>
      </c>
      <c r="F262" s="12">
        <f>AVERAGE(ReturnData!F262:F272)</f>
        <v>7.8636363636363626E-3</v>
      </c>
      <c r="G262" s="12">
        <f>AVERAGE(ReturnData!G262:G272)</f>
        <v>1.1481818181818183E-2</v>
      </c>
      <c r="H262" s="12">
        <f>AVERAGE(ReturnData!H262:H272)</f>
        <v>2.47E-2</v>
      </c>
      <c r="I262" s="12">
        <f>AVERAGE(ReturnData!I262:I272)</f>
        <v>1.2736363636363636E-2</v>
      </c>
      <c r="J262" s="12">
        <f>AVERAGE(ReturnData!J262:J272)</f>
        <v>-2.8636363636363664E-3</v>
      </c>
      <c r="K262" s="12">
        <f>AVERAGE(ReturnData!K262:K272)</f>
        <v>3.1090909090909099E-3</v>
      </c>
      <c r="L262" s="12">
        <f>AVERAGE(ReturnData!L262:L272)</f>
        <v>5.2545454545454562E-3</v>
      </c>
      <c r="M262" s="12">
        <f>AVERAGE(ReturnData!M262:M272)</f>
        <v>9.9545454545454555E-3</v>
      </c>
      <c r="N262" s="12">
        <f>AVERAGE(ReturnData!N262:N272)</f>
        <v>1.3763636363636367E-2</v>
      </c>
      <c r="O262" s="12">
        <f>AVERAGE(ReturnData!O262:O272)</f>
        <v>1.0200000000000001E-2</v>
      </c>
      <c r="P262" s="12">
        <f>AVERAGE(ReturnData!P262:P272)</f>
        <v>1.1936363636363639E-2</v>
      </c>
      <c r="Q262" s="12">
        <f>AVERAGE(ReturnData!Q262:Q272)</f>
        <v>1.5881818181818178E-2</v>
      </c>
    </row>
    <row r="263" spans="1:17" x14ac:dyDescent="0.25">
      <c r="A263">
        <f>ReturnData!A275</f>
        <v>199610</v>
      </c>
      <c r="B263" s="12">
        <f>AVERAGE(ReturnData!B263:B273)</f>
        <v>1.8109090909090908E-2</v>
      </c>
      <c r="C263" s="12">
        <f>AVERAGE(ReturnData!C263:C273)</f>
        <v>1.1654545454545456E-2</v>
      </c>
      <c r="D263" s="12">
        <f>AVERAGE(ReturnData!D263:D273)</f>
        <v>1.7590909090909095E-2</v>
      </c>
      <c r="E263" s="12">
        <f>AVERAGE(ReturnData!E263:E273)</f>
        <v>1.7145454545454547E-2</v>
      </c>
      <c r="F263" s="12">
        <f>AVERAGE(ReturnData!F263:F273)</f>
        <v>1.0136363636363636E-2</v>
      </c>
      <c r="G263" s="12">
        <f>AVERAGE(ReturnData!G263:G273)</f>
        <v>1.2863636363636367E-2</v>
      </c>
      <c r="H263" s="12">
        <f>AVERAGE(ReturnData!H263:H273)</f>
        <v>1.7836363636363636E-2</v>
      </c>
      <c r="I263" s="12">
        <f>AVERAGE(ReturnData!I263:I273)</f>
        <v>1.4145454545454544E-2</v>
      </c>
      <c r="J263" s="12">
        <f>AVERAGE(ReturnData!J263:J273)</f>
        <v>6.109090909090906E-3</v>
      </c>
      <c r="K263" s="12">
        <f>AVERAGE(ReturnData!K263:K273)</f>
        <v>1.2445454545454548E-2</v>
      </c>
      <c r="L263" s="12">
        <f>AVERAGE(ReturnData!L263:L273)</f>
        <v>8.363636363636363E-3</v>
      </c>
      <c r="M263" s="12">
        <f>AVERAGE(ReturnData!M263:M273)</f>
        <v>1.3036363636363639E-2</v>
      </c>
      <c r="N263" s="12">
        <f>AVERAGE(ReturnData!N263:N273)</f>
        <v>1.3200000000000005E-2</v>
      </c>
      <c r="O263" s="12">
        <f>AVERAGE(ReturnData!O263:O273)</f>
        <v>7.1272727272727269E-3</v>
      </c>
      <c r="P263" s="12">
        <f>AVERAGE(ReturnData!P263:P273)</f>
        <v>1.4554545454545457E-2</v>
      </c>
      <c r="Q263" s="12">
        <f>AVERAGE(ReturnData!Q263:Q273)</f>
        <v>1.4518181818181819E-2</v>
      </c>
    </row>
    <row r="264" spans="1:17" x14ac:dyDescent="0.25">
      <c r="A264">
        <f>ReturnData!A276</f>
        <v>199611</v>
      </c>
      <c r="B264" s="12">
        <f>AVERAGE(ReturnData!B264:B274)</f>
        <v>2.067272727272727E-2</v>
      </c>
      <c r="C264" s="12">
        <f>AVERAGE(ReturnData!C264:C274)</f>
        <v>1.6809090909090909E-2</v>
      </c>
      <c r="D264" s="12">
        <f>AVERAGE(ReturnData!D264:D274)</f>
        <v>2.1372727272727269E-2</v>
      </c>
      <c r="E264" s="12">
        <f>AVERAGE(ReturnData!E264:E274)</f>
        <v>2.6200000000000001E-2</v>
      </c>
      <c r="F264" s="12">
        <f>AVERAGE(ReturnData!F264:F274)</f>
        <v>1.6336363636363635E-2</v>
      </c>
      <c r="G264" s="12">
        <f>AVERAGE(ReturnData!G264:G274)</f>
        <v>2.3181818181818189E-2</v>
      </c>
      <c r="H264" s="12">
        <f>AVERAGE(ReturnData!H264:H274)</f>
        <v>2.118181818181818E-2</v>
      </c>
      <c r="I264" s="12">
        <f>AVERAGE(ReturnData!I264:I274)</f>
        <v>2.2154545454545455E-2</v>
      </c>
      <c r="J264" s="12">
        <f>AVERAGE(ReturnData!J264:J274)</f>
        <v>1.3372727272727271E-2</v>
      </c>
      <c r="K264" s="12">
        <f>AVERAGE(ReturnData!K264:K274)</f>
        <v>2.0818181818181819E-2</v>
      </c>
      <c r="L264" s="12">
        <f>AVERAGE(ReturnData!L264:L274)</f>
        <v>1.7109090909090911E-2</v>
      </c>
      <c r="M264" s="12">
        <f>AVERAGE(ReturnData!M264:M274)</f>
        <v>1.7590909090909091E-2</v>
      </c>
      <c r="N264" s="12">
        <f>AVERAGE(ReturnData!N264:N274)</f>
        <v>1.830909090909091E-2</v>
      </c>
      <c r="O264" s="12">
        <f>AVERAGE(ReturnData!O264:O274)</f>
        <v>6.400000000000002E-3</v>
      </c>
      <c r="P264" s="12">
        <f>AVERAGE(ReturnData!P264:P274)</f>
        <v>2.302727272727273E-2</v>
      </c>
      <c r="Q264" s="12">
        <f>AVERAGE(ReturnData!Q264:Q274)</f>
        <v>2.1581818181818178E-2</v>
      </c>
    </row>
    <row r="265" spans="1:17" x14ac:dyDescent="0.25">
      <c r="A265">
        <f>ReturnData!A277</f>
        <v>199612</v>
      </c>
      <c r="B265" s="12">
        <f>AVERAGE(ReturnData!B265:B275)</f>
        <v>1.7999999999999999E-2</v>
      </c>
      <c r="C265" s="12">
        <f>AVERAGE(ReturnData!C265:C275)</f>
        <v>8.1000000000000013E-3</v>
      </c>
      <c r="D265" s="12">
        <f>AVERAGE(ReturnData!D265:D275)</f>
        <v>2.2590909090909092E-2</v>
      </c>
      <c r="E265" s="12">
        <f>AVERAGE(ReturnData!E265:E275)</f>
        <v>2.3781818181818182E-2</v>
      </c>
      <c r="F265" s="12">
        <f>AVERAGE(ReturnData!F265:F275)</f>
        <v>9.5090909090909097E-3</v>
      </c>
      <c r="G265" s="12">
        <f>AVERAGE(ReturnData!G265:G275)</f>
        <v>1.8354545454545457E-2</v>
      </c>
      <c r="H265" s="12">
        <f>AVERAGE(ReturnData!H265:H275)</f>
        <v>1.8000000000000002E-2</v>
      </c>
      <c r="I265" s="12">
        <f>AVERAGE(ReturnData!I265:I275)</f>
        <v>1.6518181818181817E-2</v>
      </c>
      <c r="J265" s="12">
        <f>AVERAGE(ReturnData!J265:J275)</f>
        <v>5.2727272727272701E-3</v>
      </c>
      <c r="K265" s="12">
        <f>AVERAGE(ReturnData!K265:K275)</f>
        <v>1.3127272727272727E-2</v>
      </c>
      <c r="L265" s="12">
        <f>AVERAGE(ReturnData!L265:L275)</f>
        <v>1.7827272727272726E-2</v>
      </c>
      <c r="M265" s="12">
        <f>AVERAGE(ReturnData!M265:M275)</f>
        <v>1.6845454545454549E-2</v>
      </c>
      <c r="N265" s="12">
        <f>AVERAGE(ReturnData!N265:N275)</f>
        <v>1.3100000000000001E-2</v>
      </c>
      <c r="O265" s="12">
        <f>AVERAGE(ReturnData!O265:O275)</f>
        <v>8.2363636363636372E-3</v>
      </c>
      <c r="P265" s="12">
        <f>AVERAGE(ReturnData!P265:P275)</f>
        <v>1.552727272727273E-2</v>
      </c>
      <c r="Q265" s="12">
        <f>AVERAGE(ReturnData!Q265:Q275)</f>
        <v>2.0409090909090908E-2</v>
      </c>
    </row>
    <row r="266" spans="1:17" x14ac:dyDescent="0.25">
      <c r="A266">
        <f>ReturnData!A278</f>
        <v>199701</v>
      </c>
      <c r="B266" s="12">
        <f>AVERAGE(ReturnData!B266:B276)</f>
        <v>2.0354545454545455E-2</v>
      </c>
      <c r="C266" s="12">
        <f>AVERAGE(ReturnData!C266:C276)</f>
        <v>7.9090909090909125E-3</v>
      </c>
      <c r="D266" s="12">
        <f>AVERAGE(ReturnData!D266:D276)</f>
        <v>2.229090909090909E-2</v>
      </c>
      <c r="E266" s="12">
        <f>AVERAGE(ReturnData!E266:E276)</f>
        <v>2.1818181818181816E-2</v>
      </c>
      <c r="F266" s="12">
        <f>AVERAGE(ReturnData!F266:F276)</f>
        <v>1.5836363636363635E-2</v>
      </c>
      <c r="G266" s="12">
        <f>AVERAGE(ReturnData!G266:G276)</f>
        <v>2.0772727272727276E-2</v>
      </c>
      <c r="H266" s="12">
        <f>AVERAGE(ReturnData!H266:H276)</f>
        <v>2.2054545454545452E-2</v>
      </c>
      <c r="I266" s="12">
        <f>AVERAGE(ReturnData!I266:I276)</f>
        <v>1.6772727272727272E-2</v>
      </c>
      <c r="J266" s="12">
        <f>AVERAGE(ReturnData!J266:J276)</f>
        <v>1.2936363636363635E-2</v>
      </c>
      <c r="K266" s="12">
        <f>AVERAGE(ReturnData!K266:K276)</f>
        <v>1.9300000000000005E-2</v>
      </c>
      <c r="L266" s="12">
        <f>AVERAGE(ReturnData!L266:L276)</f>
        <v>3.1072727272727273E-2</v>
      </c>
      <c r="M266" s="12">
        <f>AVERAGE(ReturnData!M266:M276)</f>
        <v>1.8263636363636364E-2</v>
      </c>
      <c r="N266" s="12">
        <f>AVERAGE(ReturnData!N266:N276)</f>
        <v>1.7900000000000003E-2</v>
      </c>
      <c r="O266" s="12">
        <f>AVERAGE(ReturnData!O266:O276)</f>
        <v>5.9818181818181819E-3</v>
      </c>
      <c r="P266" s="12">
        <f>AVERAGE(ReturnData!P266:P276)</f>
        <v>2.0300000000000002E-2</v>
      </c>
      <c r="Q266" s="12">
        <f>AVERAGE(ReturnData!Q266:Q276)</f>
        <v>2.689090909090909E-2</v>
      </c>
    </row>
    <row r="267" spans="1:17" x14ac:dyDescent="0.25">
      <c r="A267">
        <f>ReturnData!A279</f>
        <v>199702</v>
      </c>
      <c r="B267" s="12">
        <f>AVERAGE(ReturnData!B267:B277)</f>
        <v>1.6781818181818179E-2</v>
      </c>
      <c r="C267" s="12">
        <f>AVERAGE(ReturnData!C267:C277)</f>
        <v>-6.3818181818181838E-3</v>
      </c>
      <c r="D267" s="12">
        <f>AVERAGE(ReturnData!D267:D277)</f>
        <v>2.3299999999999998E-2</v>
      </c>
      <c r="E267" s="12">
        <f>AVERAGE(ReturnData!E267:E277)</f>
        <v>2.6472727272727273E-2</v>
      </c>
      <c r="F267" s="12">
        <f>AVERAGE(ReturnData!F267:F277)</f>
        <v>1.1154545454545453E-2</v>
      </c>
      <c r="G267" s="12">
        <f>AVERAGE(ReturnData!G267:G277)</f>
        <v>1.4063636363636363E-2</v>
      </c>
      <c r="H267" s="12">
        <f>AVERAGE(ReturnData!H267:H277)</f>
        <v>1.5545454545454545E-2</v>
      </c>
      <c r="I267" s="12">
        <f>AVERAGE(ReturnData!I267:I277)</f>
        <v>1.4972727272727275E-2</v>
      </c>
      <c r="J267" s="12">
        <f>AVERAGE(ReturnData!J267:J277)</f>
        <v>8.0454545454545431E-3</v>
      </c>
      <c r="K267" s="12">
        <f>AVERAGE(ReturnData!K267:K277)</f>
        <v>1.9300000000000005E-2</v>
      </c>
      <c r="L267" s="12">
        <f>AVERAGE(ReturnData!L267:L277)</f>
        <v>2.5709090909090907E-2</v>
      </c>
      <c r="M267" s="12">
        <f>AVERAGE(ReturnData!M267:M277)</f>
        <v>1.3100000000000001E-2</v>
      </c>
      <c r="N267" s="12">
        <f>AVERAGE(ReturnData!N267:N277)</f>
        <v>1.8236363636363637E-2</v>
      </c>
      <c r="O267" s="12">
        <f>AVERAGE(ReturnData!O267:O277)</f>
        <v>4.4090909090909102E-3</v>
      </c>
      <c r="P267" s="12">
        <f>AVERAGE(ReturnData!P267:P277)</f>
        <v>1.6327272727272728E-2</v>
      </c>
      <c r="Q267" s="12">
        <f>AVERAGE(ReturnData!Q267:Q277)</f>
        <v>2.182727272727273E-2</v>
      </c>
    </row>
    <row r="268" spans="1:17" x14ac:dyDescent="0.25">
      <c r="A268">
        <f>ReturnData!A280</f>
        <v>199703</v>
      </c>
      <c r="B268" s="12">
        <f>AVERAGE(ReturnData!B268:B278)</f>
        <v>2.0263636363636369E-2</v>
      </c>
      <c r="C268" s="12">
        <f>AVERAGE(ReturnData!C268:C278)</f>
        <v>-1.1245454545454546E-2</v>
      </c>
      <c r="D268" s="12">
        <f>AVERAGE(ReturnData!D268:D278)</f>
        <v>2.6090909090909088E-2</v>
      </c>
      <c r="E268" s="12">
        <f>AVERAGE(ReturnData!E268:E278)</f>
        <v>2.9272727272727273E-2</v>
      </c>
      <c r="F268" s="12">
        <f>AVERAGE(ReturnData!F268:F278)</f>
        <v>1.4254545454545454E-2</v>
      </c>
      <c r="G268" s="12">
        <f>AVERAGE(ReturnData!G268:G278)</f>
        <v>1.5063636363636364E-2</v>
      </c>
      <c r="H268" s="12">
        <f>AVERAGE(ReturnData!H268:H278)</f>
        <v>2.5599999999999998E-2</v>
      </c>
      <c r="I268" s="12">
        <f>AVERAGE(ReturnData!I268:I278)</f>
        <v>2.009090909090909E-2</v>
      </c>
      <c r="J268" s="12">
        <f>AVERAGE(ReturnData!J268:J278)</f>
        <v>1.3154545454545453E-2</v>
      </c>
      <c r="K268" s="12">
        <f>AVERAGE(ReturnData!K268:K278)</f>
        <v>1.7199999999999997E-2</v>
      </c>
      <c r="L268" s="12">
        <f>AVERAGE(ReturnData!L268:L278)</f>
        <v>2.9145454545454544E-2</v>
      </c>
      <c r="M268" s="12">
        <f>AVERAGE(ReturnData!M268:M278)</f>
        <v>1.3645454545454546E-2</v>
      </c>
      <c r="N268" s="12">
        <f>AVERAGE(ReturnData!N268:N278)</f>
        <v>1.7036363636363641E-2</v>
      </c>
      <c r="O268" s="12">
        <f>AVERAGE(ReturnData!O268:O278)</f>
        <v>7.6545454545454529E-3</v>
      </c>
      <c r="P268" s="12">
        <f>AVERAGE(ReturnData!P268:P278)</f>
        <v>1.1472727272727275E-2</v>
      </c>
      <c r="Q268" s="12">
        <f>AVERAGE(ReturnData!Q268:Q278)</f>
        <v>2.5918181818181819E-2</v>
      </c>
    </row>
    <row r="269" spans="1:17" x14ac:dyDescent="0.25">
      <c r="A269">
        <f>ReturnData!A281</f>
        <v>199704</v>
      </c>
      <c r="B269" s="12">
        <f>AVERAGE(ReturnData!B269:B279)</f>
        <v>2.4118181818181816E-2</v>
      </c>
      <c r="C269" s="12">
        <f>AVERAGE(ReturnData!C269:C279)</f>
        <v>2.2909090909090882E-3</v>
      </c>
      <c r="D269" s="12">
        <f>AVERAGE(ReturnData!D269:D279)</f>
        <v>1.6418181818181821E-2</v>
      </c>
      <c r="E269" s="12">
        <f>AVERAGE(ReturnData!E269:E279)</f>
        <v>2.4490909090909087E-2</v>
      </c>
      <c r="F269" s="12">
        <f>AVERAGE(ReturnData!F269:F279)</f>
        <v>1.5445454545454545E-2</v>
      </c>
      <c r="G269" s="12">
        <f>AVERAGE(ReturnData!G269:G279)</f>
        <v>1.0718181818181819E-2</v>
      </c>
      <c r="H269" s="12">
        <f>AVERAGE(ReturnData!H269:H279)</f>
        <v>2.7927272727272724E-2</v>
      </c>
      <c r="I269" s="12">
        <f>AVERAGE(ReturnData!I269:I279)</f>
        <v>1.6172727272727276E-2</v>
      </c>
      <c r="J269" s="12">
        <f>AVERAGE(ReturnData!J269:J279)</f>
        <v>8.6909090909090894E-3</v>
      </c>
      <c r="K269" s="12">
        <f>AVERAGE(ReturnData!K269:K279)</f>
        <v>1.3336363636363634E-2</v>
      </c>
      <c r="L269" s="12">
        <f>AVERAGE(ReturnData!L269:L279)</f>
        <v>2.6200000000000001E-2</v>
      </c>
      <c r="M269" s="12">
        <f>AVERAGE(ReturnData!M269:M279)</f>
        <v>8.0909090909090896E-3</v>
      </c>
      <c r="N269" s="12">
        <f>AVERAGE(ReturnData!N269:N279)</f>
        <v>1.2509090909090912E-2</v>
      </c>
      <c r="O269" s="12">
        <f>AVERAGE(ReturnData!O269:O279)</f>
        <v>7.6000000000000009E-3</v>
      </c>
      <c r="P269" s="12">
        <f>AVERAGE(ReturnData!P269:P279)</f>
        <v>9.063636363636364E-3</v>
      </c>
      <c r="Q269" s="12">
        <f>AVERAGE(ReturnData!Q269:Q279)</f>
        <v>2.8609090909090907E-2</v>
      </c>
    </row>
    <row r="270" spans="1:17" x14ac:dyDescent="0.25">
      <c r="A270">
        <f>ReturnData!A282</f>
        <v>199705</v>
      </c>
      <c r="B270" s="12">
        <f>AVERAGE(ReturnData!B270:B280)</f>
        <v>2.0845454545454542E-2</v>
      </c>
      <c r="C270" s="12">
        <f>AVERAGE(ReturnData!C270:C280)</f>
        <v>-7.9727272727272754E-3</v>
      </c>
      <c r="D270" s="12">
        <f>AVERAGE(ReturnData!D270:D280)</f>
        <v>1.7581818181818185E-2</v>
      </c>
      <c r="E270" s="12">
        <f>AVERAGE(ReturnData!E270:E280)</f>
        <v>1.6545454545454544E-2</v>
      </c>
      <c r="F270" s="12">
        <f>AVERAGE(ReturnData!F270:F280)</f>
        <v>5.8363636363636395E-3</v>
      </c>
      <c r="G270" s="12">
        <f>AVERAGE(ReturnData!G270:G280)</f>
        <v>9.8000000000000014E-3</v>
      </c>
      <c r="H270" s="12">
        <f>AVERAGE(ReturnData!H270:H280)</f>
        <v>2.2009090909090909E-2</v>
      </c>
      <c r="I270" s="12">
        <f>AVERAGE(ReturnData!I270:I280)</f>
        <v>1.0345454545454547E-2</v>
      </c>
      <c r="J270" s="12">
        <f>AVERAGE(ReturnData!J270:J280)</f>
        <v>2.6999999999999993E-3</v>
      </c>
      <c r="K270" s="12">
        <f>AVERAGE(ReturnData!K270:K280)</f>
        <v>5.0454545454545465E-3</v>
      </c>
      <c r="L270" s="12">
        <f>AVERAGE(ReturnData!L270:L280)</f>
        <v>1.5900000000000001E-2</v>
      </c>
      <c r="M270" s="12">
        <f>AVERAGE(ReturnData!M270:M280)</f>
        <v>1.2636363636363626E-3</v>
      </c>
      <c r="N270" s="12">
        <f>AVERAGE(ReturnData!N270:N280)</f>
        <v>1.0090909090909093E-2</v>
      </c>
      <c r="O270" s="12">
        <f>AVERAGE(ReturnData!O270:O280)</f>
        <v>7.4909090909090906E-3</v>
      </c>
      <c r="P270" s="12">
        <f>AVERAGE(ReturnData!P270:P280)</f>
        <v>5.1272727272727286E-3</v>
      </c>
      <c r="Q270" s="12">
        <f>AVERAGE(ReturnData!Q270:Q280)</f>
        <v>2.3627272727272729E-2</v>
      </c>
    </row>
    <row r="271" spans="1:17" x14ac:dyDescent="0.25">
      <c r="A271">
        <f>ReturnData!A283</f>
        <v>199706</v>
      </c>
      <c r="B271" s="12">
        <f>AVERAGE(ReturnData!B271:B281)</f>
        <v>2.1172727272727274E-2</v>
      </c>
      <c r="C271" s="12">
        <f>AVERAGE(ReturnData!C271:C281)</f>
        <v>-1.5963636363636367E-2</v>
      </c>
      <c r="D271" s="12">
        <f>AVERAGE(ReturnData!D271:D281)</f>
        <v>1.724545454545455E-2</v>
      </c>
      <c r="E271" s="12">
        <f>AVERAGE(ReturnData!E271:E281)</f>
        <v>7.2454545454545445E-3</v>
      </c>
      <c r="F271" s="12">
        <f>AVERAGE(ReturnData!F271:F281)</f>
        <v>8.0454545454545483E-3</v>
      </c>
      <c r="G271" s="12">
        <f>AVERAGE(ReturnData!G271:G281)</f>
        <v>1.3100000000000001E-2</v>
      </c>
      <c r="H271" s="12">
        <f>AVERAGE(ReturnData!H271:H281)</f>
        <v>2.4754545454545453E-2</v>
      </c>
      <c r="I271" s="12">
        <f>AVERAGE(ReturnData!I271:I281)</f>
        <v>1.339090909090909E-2</v>
      </c>
      <c r="J271" s="12">
        <f>AVERAGE(ReturnData!J271:J281)</f>
        <v>4.7181818181818184E-3</v>
      </c>
      <c r="K271" s="12">
        <f>AVERAGE(ReturnData!K271:K281)</f>
        <v>8.4636363636363659E-3</v>
      </c>
      <c r="L271" s="12">
        <f>AVERAGE(ReturnData!L271:L281)</f>
        <v>1.9227272727272728E-2</v>
      </c>
      <c r="M271" s="12">
        <f>AVERAGE(ReturnData!M271:M281)</f>
        <v>3.9999999999999983E-3</v>
      </c>
      <c r="N271" s="12">
        <f>AVERAGE(ReturnData!N271:N281)</f>
        <v>1.3018181818181818E-2</v>
      </c>
      <c r="O271" s="12">
        <f>AVERAGE(ReturnData!O271:O281)</f>
        <v>5.0272727272727283E-3</v>
      </c>
      <c r="P271" s="12">
        <f>AVERAGE(ReturnData!P271:P281)</f>
        <v>3.3363636363636373E-3</v>
      </c>
      <c r="Q271" s="12">
        <f>AVERAGE(ReturnData!Q271:Q281)</f>
        <v>2.7754545454545452E-2</v>
      </c>
    </row>
    <row r="272" spans="1:17" x14ac:dyDescent="0.25">
      <c r="A272">
        <f>ReturnData!A284</f>
        <v>199707</v>
      </c>
      <c r="B272" s="12">
        <f>AVERAGE(ReturnData!B272:B282)</f>
        <v>2.1881818181818179E-2</v>
      </c>
      <c r="C272" s="12">
        <f>AVERAGE(ReturnData!C272:C282)</f>
        <v>8.9090909090908988E-4</v>
      </c>
      <c r="D272" s="12">
        <f>AVERAGE(ReturnData!D272:D282)</f>
        <v>2.3045454545454546E-2</v>
      </c>
      <c r="E272" s="12">
        <f>AVERAGE(ReturnData!E272:E282)</f>
        <v>1.2481818181818179E-2</v>
      </c>
      <c r="F272" s="12">
        <f>AVERAGE(ReturnData!F272:F282)</f>
        <v>1.4400000000000001E-2</v>
      </c>
      <c r="G272" s="12">
        <f>AVERAGE(ReturnData!G272:G282)</f>
        <v>1.9381818181818181E-2</v>
      </c>
      <c r="H272" s="12">
        <f>AVERAGE(ReturnData!H272:H282)</f>
        <v>2.9409090909090906E-2</v>
      </c>
      <c r="I272" s="12">
        <f>AVERAGE(ReturnData!I272:I282)</f>
        <v>1.8490909090909089E-2</v>
      </c>
      <c r="J272" s="12">
        <f>AVERAGE(ReturnData!J272:J282)</f>
        <v>1.7136363636363637E-2</v>
      </c>
      <c r="K272" s="12">
        <f>AVERAGE(ReturnData!K272:K282)</f>
        <v>1.8245454545454544E-2</v>
      </c>
      <c r="L272" s="12">
        <f>AVERAGE(ReturnData!L272:L282)</f>
        <v>3.2145454545454547E-2</v>
      </c>
      <c r="M272" s="12">
        <f>AVERAGE(ReturnData!M272:M282)</f>
        <v>1.3554545454545453E-2</v>
      </c>
      <c r="N272" s="12">
        <f>AVERAGE(ReturnData!N272:N282)</f>
        <v>1.9336363636363638E-2</v>
      </c>
      <c r="O272" s="12">
        <f>AVERAGE(ReturnData!O272:O282)</f>
        <v>3.7000000000000015E-3</v>
      </c>
      <c r="P272" s="12">
        <f>AVERAGE(ReturnData!P272:P282)</f>
        <v>9.5999999999999992E-3</v>
      </c>
      <c r="Q272" s="12">
        <f>AVERAGE(ReturnData!Q272:Q282)</f>
        <v>3.2390909090909095E-2</v>
      </c>
    </row>
    <row r="273" spans="1:17" x14ac:dyDescent="0.25">
      <c r="A273">
        <f>ReturnData!A285</f>
        <v>199708</v>
      </c>
      <c r="B273" s="12">
        <f>AVERAGE(ReturnData!B273:B283)</f>
        <v>2.8736363636363636E-2</v>
      </c>
      <c r="C273" s="12">
        <f>AVERAGE(ReturnData!C273:C283)</f>
        <v>6.127272727272726E-3</v>
      </c>
      <c r="D273" s="12">
        <f>AVERAGE(ReturnData!D273:D283)</f>
        <v>2.8299999999999995E-2</v>
      </c>
      <c r="E273" s="12">
        <f>AVERAGE(ReturnData!E273:E283)</f>
        <v>1.9727272727272725E-2</v>
      </c>
      <c r="F273" s="12">
        <f>AVERAGE(ReturnData!F273:F283)</f>
        <v>2.4045454545454547E-2</v>
      </c>
      <c r="G273" s="12">
        <f>AVERAGE(ReturnData!G273:G283)</f>
        <v>2.8390909090909088E-2</v>
      </c>
      <c r="H273" s="12">
        <f>AVERAGE(ReturnData!H273:H283)</f>
        <v>4.02E-2</v>
      </c>
      <c r="I273" s="12">
        <f>AVERAGE(ReturnData!I273:I283)</f>
        <v>2.7209090909090908E-2</v>
      </c>
      <c r="J273" s="12">
        <f>AVERAGE(ReturnData!J273:J283)</f>
        <v>2.6263636363636364E-2</v>
      </c>
      <c r="K273" s="12">
        <f>AVERAGE(ReturnData!K273:K283)</f>
        <v>2.8309090909090909E-2</v>
      </c>
      <c r="L273" s="12">
        <f>AVERAGE(ReturnData!L273:L283)</f>
        <v>3.9436363636363631E-2</v>
      </c>
      <c r="M273" s="12">
        <f>AVERAGE(ReturnData!M273:M283)</f>
        <v>2.0209090909090909E-2</v>
      </c>
      <c r="N273" s="12">
        <f>AVERAGE(ReturnData!N273:N283)</f>
        <v>2.7027272727272733E-2</v>
      </c>
      <c r="O273" s="12">
        <f>AVERAGE(ReturnData!O273:O283)</f>
        <v>1.1763636363636365E-2</v>
      </c>
      <c r="P273" s="12">
        <f>AVERAGE(ReturnData!P273:P283)</f>
        <v>2.1736363636363637E-2</v>
      </c>
      <c r="Q273" s="12">
        <f>AVERAGE(ReturnData!Q273:Q283)</f>
        <v>4.0127272727272727E-2</v>
      </c>
    </row>
    <row r="274" spans="1:17" x14ac:dyDescent="0.25">
      <c r="A274">
        <f>ReturnData!A286</f>
        <v>199709</v>
      </c>
      <c r="B274" s="12">
        <f>AVERAGE(ReturnData!B274:B284)</f>
        <v>3.101818181818182E-2</v>
      </c>
      <c r="C274" s="12">
        <f>AVERAGE(ReturnData!C274:C284)</f>
        <v>4.6909090909090893E-3</v>
      </c>
      <c r="D274" s="12">
        <f>AVERAGE(ReturnData!D274:D284)</f>
        <v>3.217272727272727E-2</v>
      </c>
      <c r="E274" s="12">
        <f>AVERAGE(ReturnData!E274:E284)</f>
        <v>1.769090909090909E-2</v>
      </c>
      <c r="F274" s="12">
        <f>AVERAGE(ReturnData!F274:F284)</f>
        <v>2.1963636363636366E-2</v>
      </c>
      <c r="G274" s="12">
        <f>AVERAGE(ReturnData!G274:G284)</f>
        <v>3.0909090909090907E-2</v>
      </c>
      <c r="H274" s="12">
        <f>AVERAGE(ReturnData!H274:H284)</f>
        <v>4.2654545454545452E-2</v>
      </c>
      <c r="I274" s="12">
        <f>AVERAGE(ReturnData!I274:I284)</f>
        <v>3.2000000000000001E-2</v>
      </c>
      <c r="J274" s="12">
        <f>AVERAGE(ReturnData!J274:J284)</f>
        <v>3.0436363636363636E-2</v>
      </c>
      <c r="K274" s="12">
        <f>AVERAGE(ReturnData!K274:K284)</f>
        <v>2.53E-2</v>
      </c>
      <c r="L274" s="12">
        <f>AVERAGE(ReturnData!L274:L284)</f>
        <v>5.0063636363636359E-2</v>
      </c>
      <c r="M274" s="12">
        <f>AVERAGE(ReturnData!M274:M284)</f>
        <v>2.4909090909090905E-2</v>
      </c>
      <c r="N274" s="12">
        <f>AVERAGE(ReturnData!N274:N284)</f>
        <v>3.1245454545454552E-2</v>
      </c>
      <c r="O274" s="12">
        <f>AVERAGE(ReturnData!O274:O284)</f>
        <v>1.169090909090909E-2</v>
      </c>
      <c r="P274" s="12">
        <f>AVERAGE(ReturnData!P274:P284)</f>
        <v>2.3690909090909092E-2</v>
      </c>
      <c r="Q274" s="12">
        <f>AVERAGE(ReturnData!Q274:Q284)</f>
        <v>4.586363636363637E-2</v>
      </c>
    </row>
    <row r="275" spans="1:17" x14ac:dyDescent="0.25">
      <c r="A275">
        <f>ReturnData!A287</f>
        <v>199710</v>
      </c>
      <c r="B275" s="12">
        <f>AVERAGE(ReturnData!B275:B285)</f>
        <v>1.9218181818181815E-2</v>
      </c>
      <c r="C275" s="12">
        <f>AVERAGE(ReturnData!C275:C285)</f>
        <v>7.6636363636363612E-3</v>
      </c>
      <c r="D275" s="12">
        <f>AVERAGE(ReturnData!D275:D285)</f>
        <v>2.8909090909090916E-2</v>
      </c>
      <c r="E275" s="12">
        <f>AVERAGE(ReturnData!E275:E285)</f>
        <v>9.9727272727272703E-3</v>
      </c>
      <c r="F275" s="12">
        <f>AVERAGE(ReturnData!F275:F285)</f>
        <v>1.5336363636363632E-2</v>
      </c>
      <c r="G275" s="12">
        <f>AVERAGE(ReturnData!G275:G285)</f>
        <v>2.1527272727272725E-2</v>
      </c>
      <c r="H275" s="12">
        <f>AVERAGE(ReturnData!H275:H285)</f>
        <v>2.9554545454545448E-2</v>
      </c>
      <c r="I275" s="12">
        <f>AVERAGE(ReturnData!I275:I285)</f>
        <v>2.0345454545454542E-2</v>
      </c>
      <c r="J275" s="12">
        <f>AVERAGE(ReturnData!J275:J285)</f>
        <v>2.6899999999999993E-2</v>
      </c>
      <c r="K275" s="12">
        <f>AVERAGE(ReturnData!K275:K285)</f>
        <v>2.5363636363636366E-2</v>
      </c>
      <c r="L275" s="12">
        <f>AVERAGE(ReturnData!L275:L285)</f>
        <v>3.89090909090909E-2</v>
      </c>
      <c r="M275" s="12">
        <f>AVERAGE(ReturnData!M275:M285)</f>
        <v>2.6127272727272721E-2</v>
      </c>
      <c r="N275" s="12">
        <f>AVERAGE(ReturnData!N275:N285)</f>
        <v>2.3372727272727278E-2</v>
      </c>
      <c r="O275" s="12">
        <f>AVERAGE(ReturnData!O275:O285)</f>
        <v>1.0018181818181818E-2</v>
      </c>
      <c r="P275" s="12">
        <f>AVERAGE(ReturnData!P275:P285)</f>
        <v>1.8354545454545453E-2</v>
      </c>
      <c r="Q275" s="12">
        <f>AVERAGE(ReturnData!Q275:Q285)</f>
        <v>3.5390909090909091E-2</v>
      </c>
    </row>
    <row r="276" spans="1:17" x14ac:dyDescent="0.25">
      <c r="A276">
        <f>ReturnData!A288</f>
        <v>199711</v>
      </c>
      <c r="B276" s="12">
        <f>AVERAGE(ReturnData!B276:B286)</f>
        <v>2.4490909090909087E-2</v>
      </c>
      <c r="C276" s="12">
        <f>AVERAGE(ReturnData!C276:C286)</f>
        <v>1.3690909090909089E-2</v>
      </c>
      <c r="D276" s="12">
        <f>AVERAGE(ReturnData!D276:D286)</f>
        <v>2.8909090909090909E-2</v>
      </c>
      <c r="E276" s="12">
        <f>AVERAGE(ReturnData!E276:E286)</f>
        <v>1.5599999999999998E-2</v>
      </c>
      <c r="F276" s="12">
        <f>AVERAGE(ReturnData!F276:F286)</f>
        <v>2.119090909090909E-2</v>
      </c>
      <c r="G276" s="12">
        <f>AVERAGE(ReturnData!G276:G286)</f>
        <v>2.0981818181818185E-2</v>
      </c>
      <c r="H276" s="12">
        <f>AVERAGE(ReturnData!H276:H286)</f>
        <v>3.316363636363636E-2</v>
      </c>
      <c r="I276" s="12">
        <f>AVERAGE(ReturnData!I276:I286)</f>
        <v>2.4372727272727272E-2</v>
      </c>
      <c r="J276" s="12">
        <f>AVERAGE(ReturnData!J276:J286)</f>
        <v>2.8709090909090906E-2</v>
      </c>
      <c r="K276" s="12">
        <f>AVERAGE(ReturnData!K276:K286)</f>
        <v>2.7463636363636367E-2</v>
      </c>
      <c r="L276" s="12">
        <f>AVERAGE(ReturnData!L276:L286)</f>
        <v>4.2227272727272717E-2</v>
      </c>
      <c r="M276" s="12">
        <f>AVERAGE(ReturnData!M276:M286)</f>
        <v>2.687272727272727E-2</v>
      </c>
      <c r="N276" s="12">
        <f>AVERAGE(ReturnData!N276:N286)</f>
        <v>2.7318181818181818E-2</v>
      </c>
      <c r="O276" s="12">
        <f>AVERAGE(ReturnData!O276:O286)</f>
        <v>1.0963636363636363E-2</v>
      </c>
      <c r="P276" s="12">
        <f>AVERAGE(ReturnData!P276:P286)</f>
        <v>2.4709090909090906E-2</v>
      </c>
      <c r="Q276" s="12">
        <f>AVERAGE(ReturnData!Q276:Q286)</f>
        <v>3.7909090909090913E-2</v>
      </c>
    </row>
    <row r="277" spans="1:17" x14ac:dyDescent="0.25">
      <c r="A277">
        <f>ReturnData!A289</f>
        <v>199712</v>
      </c>
      <c r="B277" s="12">
        <f>AVERAGE(ReturnData!B277:B287)</f>
        <v>1.7563636363636365E-2</v>
      </c>
      <c r="C277" s="12">
        <f>AVERAGE(ReturnData!C277:C287)</f>
        <v>-7.5454545454545468E-4</v>
      </c>
      <c r="D277" s="12">
        <f>AVERAGE(ReturnData!D277:D287)</f>
        <v>2.2254545454545457E-2</v>
      </c>
      <c r="E277" s="12">
        <f>AVERAGE(ReturnData!E277:E287)</f>
        <v>9.2181818181818163E-3</v>
      </c>
      <c r="F277" s="12">
        <f>AVERAGE(ReturnData!F277:F287)</f>
        <v>1.2554545454545452E-2</v>
      </c>
      <c r="G277" s="12">
        <f>AVERAGE(ReturnData!G277:G287)</f>
        <v>1.3099999999999999E-2</v>
      </c>
      <c r="H277" s="12">
        <f>AVERAGE(ReturnData!H277:H287)</f>
        <v>2.5954545454545452E-2</v>
      </c>
      <c r="I277" s="12">
        <f>AVERAGE(ReturnData!I277:I287)</f>
        <v>2.1390909090909085E-2</v>
      </c>
      <c r="J277" s="12">
        <f>AVERAGE(ReturnData!J277:J287)</f>
        <v>1.4418181818181814E-2</v>
      </c>
      <c r="K277" s="12">
        <f>AVERAGE(ReturnData!K277:K287)</f>
        <v>1.7627272727272728E-2</v>
      </c>
      <c r="L277" s="12">
        <f>AVERAGE(ReturnData!L277:L287)</f>
        <v>2.1663636363636354E-2</v>
      </c>
      <c r="M277" s="12">
        <f>AVERAGE(ReturnData!M277:M287)</f>
        <v>1.8600000000000002E-2</v>
      </c>
      <c r="N277" s="12">
        <f>AVERAGE(ReturnData!N277:N287)</f>
        <v>1.6236363636363636E-2</v>
      </c>
      <c r="O277" s="12">
        <f>AVERAGE(ReturnData!O277:O287)</f>
        <v>9.4363636363636368E-3</v>
      </c>
      <c r="P277" s="12">
        <f>AVERAGE(ReturnData!P277:P287)</f>
        <v>1.9245454545454541E-2</v>
      </c>
      <c r="Q277" s="12">
        <f>AVERAGE(ReturnData!Q277:Q287)</f>
        <v>2.8409090909090915E-2</v>
      </c>
    </row>
    <row r="278" spans="1:17" x14ac:dyDescent="0.25">
      <c r="A278">
        <f>ReturnData!A290</f>
        <v>199801</v>
      </c>
      <c r="B278" s="12">
        <f>AVERAGE(ReturnData!B278:B288)</f>
        <v>2.4927272727272728E-2</v>
      </c>
      <c r="C278" s="12">
        <f>AVERAGE(ReturnData!C278:C288)</f>
        <v>-7.254545454545458E-3</v>
      </c>
      <c r="D278" s="12">
        <f>AVERAGE(ReturnData!D278:D288)</f>
        <v>1.8454545454545456E-2</v>
      </c>
      <c r="E278" s="12">
        <f>AVERAGE(ReturnData!E278:E288)</f>
        <v>7.7545454545454532E-3</v>
      </c>
      <c r="F278" s="12">
        <f>AVERAGE(ReturnData!F278:F288)</f>
        <v>1.5899999999999997E-2</v>
      </c>
      <c r="G278" s="12">
        <f>AVERAGE(ReturnData!G278:G288)</f>
        <v>1.7490909090909092E-2</v>
      </c>
      <c r="H278" s="12">
        <f>AVERAGE(ReturnData!H278:H288)</f>
        <v>3.1890909090909088E-2</v>
      </c>
      <c r="I278" s="12">
        <f>AVERAGE(ReturnData!I278:I288)</f>
        <v>2.412727272727273E-2</v>
      </c>
      <c r="J278" s="12">
        <f>AVERAGE(ReturnData!J278:J288)</f>
        <v>1.2618181818181818E-2</v>
      </c>
      <c r="K278" s="12">
        <f>AVERAGE(ReturnData!K278:K288)</f>
        <v>1.8172727272727271E-2</v>
      </c>
      <c r="L278" s="12">
        <f>AVERAGE(ReturnData!L278:L288)</f>
        <v>2.6454545454545449E-2</v>
      </c>
      <c r="M278" s="12">
        <f>AVERAGE(ReturnData!M278:M288)</f>
        <v>1.9000000000000003E-2</v>
      </c>
      <c r="N278" s="12">
        <f>AVERAGE(ReturnData!N278:N288)</f>
        <v>1.6927272727272725E-2</v>
      </c>
      <c r="O278" s="12">
        <f>AVERAGE(ReturnData!O278:O288)</f>
        <v>1.5809090909090908E-2</v>
      </c>
      <c r="P278" s="12">
        <f>AVERAGE(ReturnData!P278:P288)</f>
        <v>2.9363636363636359E-2</v>
      </c>
      <c r="Q278" s="12">
        <f>AVERAGE(ReturnData!Q278:Q288)</f>
        <v>3.32E-2</v>
      </c>
    </row>
    <row r="279" spans="1:17" x14ac:dyDescent="0.25">
      <c r="A279">
        <f>ReturnData!A291</f>
        <v>199802</v>
      </c>
      <c r="B279" s="12">
        <f>AVERAGE(ReturnData!B279:B289)</f>
        <v>2.1781818181818183E-2</v>
      </c>
      <c r="C279" s="12">
        <f>AVERAGE(ReturnData!C279:C289)</f>
        <v>-9.4545454545454568E-3</v>
      </c>
      <c r="D279" s="12">
        <f>AVERAGE(ReturnData!D279:D289)</f>
        <v>1.3563636363636368E-2</v>
      </c>
      <c r="E279" s="12">
        <f>AVERAGE(ReturnData!E279:E289)</f>
        <v>-2.1727272727272724E-3</v>
      </c>
      <c r="F279" s="12">
        <f>AVERAGE(ReturnData!F279:F289)</f>
        <v>1.2681818181818181E-2</v>
      </c>
      <c r="G279" s="12">
        <f>AVERAGE(ReturnData!G279:G289)</f>
        <v>1.3599999999999999E-2</v>
      </c>
      <c r="H279" s="12">
        <f>AVERAGE(ReturnData!H279:H289)</f>
        <v>2.691818181818181E-2</v>
      </c>
      <c r="I279" s="12">
        <f>AVERAGE(ReturnData!I279:I289)</f>
        <v>2.4163636363636363E-2</v>
      </c>
      <c r="J279" s="12">
        <f>AVERAGE(ReturnData!J279:J289)</f>
        <v>9.6999999999999986E-3</v>
      </c>
      <c r="K279" s="12">
        <f>AVERAGE(ReturnData!K279:K289)</f>
        <v>1.5581818181818179E-2</v>
      </c>
      <c r="L279" s="12">
        <f>AVERAGE(ReturnData!L279:L289)</f>
        <v>1.5399999999999999E-2</v>
      </c>
      <c r="M279" s="12">
        <f>AVERAGE(ReturnData!M279:M289)</f>
        <v>2.0790909090909093E-2</v>
      </c>
      <c r="N279" s="12">
        <f>AVERAGE(ReturnData!N279:N289)</f>
        <v>1.5499999999999998E-2</v>
      </c>
      <c r="O279" s="12">
        <f>AVERAGE(ReturnData!O279:O289)</f>
        <v>2.2190909090909091E-2</v>
      </c>
      <c r="P279" s="12">
        <f>AVERAGE(ReturnData!P279:P289)</f>
        <v>2.7672727272727272E-2</v>
      </c>
      <c r="Q279" s="12">
        <f>AVERAGE(ReturnData!Q279:Q289)</f>
        <v>3.2363636363636365E-2</v>
      </c>
    </row>
    <row r="280" spans="1:17" x14ac:dyDescent="0.25">
      <c r="A280">
        <f>ReturnData!A292</f>
        <v>199803</v>
      </c>
      <c r="B280" s="12">
        <f>AVERAGE(ReturnData!B280:B290)</f>
        <v>1.6890909090909092E-2</v>
      </c>
      <c r="C280" s="12">
        <f>AVERAGE(ReturnData!C280:C290)</f>
        <v>-2.3563636363636366E-2</v>
      </c>
      <c r="D280" s="12">
        <f>AVERAGE(ReturnData!D280:D290)</f>
        <v>1.3600000000000003E-2</v>
      </c>
      <c r="E280" s="12">
        <f>AVERAGE(ReturnData!E280:E290)</f>
        <v>-4.6727272727272746E-3</v>
      </c>
      <c r="F280" s="12">
        <f>AVERAGE(ReturnData!F280:F290)</f>
        <v>1.2863636363636365E-2</v>
      </c>
      <c r="G280" s="12">
        <f>AVERAGE(ReturnData!G280:G290)</f>
        <v>1.0263636363636364E-2</v>
      </c>
      <c r="H280" s="12">
        <f>AVERAGE(ReturnData!H280:H290)</f>
        <v>2.8654545454545453E-2</v>
      </c>
      <c r="I280" s="12">
        <f>AVERAGE(ReturnData!I280:I290)</f>
        <v>2.5554545454545451E-2</v>
      </c>
      <c r="J280" s="12">
        <f>AVERAGE(ReturnData!J280:J290)</f>
        <v>1.1381818181818182E-2</v>
      </c>
      <c r="K280" s="12">
        <f>AVERAGE(ReturnData!K280:K290)</f>
        <v>1.595454545454545E-2</v>
      </c>
      <c r="L280" s="12">
        <f>AVERAGE(ReturnData!L280:L290)</f>
        <v>2.4409090909090905E-2</v>
      </c>
      <c r="M280" s="12">
        <f>AVERAGE(ReturnData!M280:M290)</f>
        <v>2.06E-2</v>
      </c>
      <c r="N280" s="12">
        <f>AVERAGE(ReturnData!N280:N290)</f>
        <v>1.7436363636363635E-2</v>
      </c>
      <c r="O280" s="12">
        <f>AVERAGE(ReturnData!O280:O290)</f>
        <v>1.8709090909090908E-2</v>
      </c>
      <c r="P280" s="12">
        <f>AVERAGE(ReturnData!P280:P290)</f>
        <v>2.5399999999999999E-2</v>
      </c>
      <c r="Q280" s="12">
        <f>AVERAGE(ReturnData!Q280:Q290)</f>
        <v>2.6381818181818183E-2</v>
      </c>
    </row>
    <row r="281" spans="1:17" x14ac:dyDescent="0.25">
      <c r="A281">
        <f>ReturnData!A293</f>
        <v>199804</v>
      </c>
      <c r="B281" s="12">
        <f>AVERAGE(ReturnData!B281:B291)</f>
        <v>2.4545454545454551E-2</v>
      </c>
      <c r="C281" s="12">
        <f>AVERAGE(ReturnData!C281:C291)</f>
        <v>-1.0481818181818179E-2</v>
      </c>
      <c r="D281" s="12">
        <f>AVERAGE(ReturnData!D281:D291)</f>
        <v>1.5381818181818186E-2</v>
      </c>
      <c r="E281" s="12">
        <f>AVERAGE(ReturnData!E281:E291)</f>
        <v>7.8909090909090925E-3</v>
      </c>
      <c r="F281" s="12">
        <f>AVERAGE(ReturnData!F281:F291)</f>
        <v>2.5890909090909086E-2</v>
      </c>
      <c r="G281" s="12">
        <f>AVERAGE(ReturnData!G281:G291)</f>
        <v>1.9172727272727275E-2</v>
      </c>
      <c r="H281" s="12">
        <f>AVERAGE(ReturnData!H281:H291)</f>
        <v>4.0254545454545453E-2</v>
      </c>
      <c r="I281" s="12">
        <f>AVERAGE(ReturnData!I281:I291)</f>
        <v>3.7445454545454553E-2</v>
      </c>
      <c r="J281" s="12">
        <f>AVERAGE(ReturnData!J281:J291)</f>
        <v>2.0863636363636359E-2</v>
      </c>
      <c r="K281" s="12">
        <f>AVERAGE(ReturnData!K281:K291)</f>
        <v>2.7318181818181818E-2</v>
      </c>
      <c r="L281" s="12">
        <f>AVERAGE(ReturnData!L281:L291)</f>
        <v>3.5881818181818174E-2</v>
      </c>
      <c r="M281" s="12">
        <f>AVERAGE(ReturnData!M281:M291)</f>
        <v>3.6081818181818187E-2</v>
      </c>
      <c r="N281" s="12">
        <f>AVERAGE(ReturnData!N281:N291)</f>
        <v>2.5027272727272728E-2</v>
      </c>
      <c r="O281" s="12">
        <f>AVERAGE(ReturnData!O281:O291)</f>
        <v>2.3627272727272722E-2</v>
      </c>
      <c r="P281" s="12">
        <f>AVERAGE(ReturnData!P281:P291)</f>
        <v>3.5981818181818177E-2</v>
      </c>
      <c r="Q281" s="12">
        <f>AVERAGE(ReturnData!Q281:Q291)</f>
        <v>4.0463636363636361E-2</v>
      </c>
    </row>
    <row r="282" spans="1:17" x14ac:dyDescent="0.25">
      <c r="A282">
        <f>ReturnData!A294</f>
        <v>199805</v>
      </c>
      <c r="B282" s="12">
        <f>AVERAGE(ReturnData!B282:B292)</f>
        <v>2.5318181818181816E-2</v>
      </c>
      <c r="C282" s="12">
        <f>AVERAGE(ReturnData!C282:C292)</f>
        <v>2.4454545454545462E-3</v>
      </c>
      <c r="D282" s="12">
        <f>AVERAGE(ReturnData!D282:D292)</f>
        <v>1.952727272727273E-2</v>
      </c>
      <c r="E282" s="12">
        <f>AVERAGE(ReturnData!E282:E292)</f>
        <v>1.5763636363636365E-2</v>
      </c>
      <c r="F282" s="12">
        <f>AVERAGE(ReturnData!F282:F292)</f>
        <v>2.5536363636363635E-2</v>
      </c>
      <c r="G282" s="12">
        <f>AVERAGE(ReturnData!G282:G292)</f>
        <v>2.128181818181818E-2</v>
      </c>
      <c r="H282" s="12">
        <f>AVERAGE(ReturnData!H282:H292)</f>
        <v>3.5572727272727263E-2</v>
      </c>
      <c r="I282" s="12">
        <f>AVERAGE(ReturnData!I282:I292)</f>
        <v>3.8809090909090911E-2</v>
      </c>
      <c r="J282" s="12">
        <f>AVERAGE(ReturnData!J282:J292)</f>
        <v>2.2018181818181819E-2</v>
      </c>
      <c r="K282" s="12">
        <f>AVERAGE(ReturnData!K282:K292)</f>
        <v>2.6645454545454549E-2</v>
      </c>
      <c r="L282" s="12">
        <f>AVERAGE(ReturnData!L282:L292)</f>
        <v>2.8545454545454537E-2</v>
      </c>
      <c r="M282" s="12">
        <f>AVERAGE(ReturnData!M282:M292)</f>
        <v>3.735454545454546E-2</v>
      </c>
      <c r="N282" s="12">
        <f>AVERAGE(ReturnData!N282:N292)</f>
        <v>2.4445454545454545E-2</v>
      </c>
      <c r="O282" s="12">
        <f>AVERAGE(ReturnData!O282:O292)</f>
        <v>3.1027272727272726E-2</v>
      </c>
      <c r="P282" s="12">
        <f>AVERAGE(ReturnData!P282:P292)</f>
        <v>4.0463636363636368E-2</v>
      </c>
      <c r="Q282" s="12">
        <f>AVERAGE(ReturnData!Q282:Q292)</f>
        <v>4.0436363636363631E-2</v>
      </c>
    </row>
    <row r="283" spans="1:17" x14ac:dyDescent="0.25">
      <c r="A283">
        <f>ReturnData!A295</f>
        <v>199806</v>
      </c>
      <c r="B283" s="12">
        <f>AVERAGE(ReturnData!B283:B293)</f>
        <v>1.7936363636363636E-2</v>
      </c>
      <c r="C283" s="12">
        <f>AVERAGE(ReturnData!C283:C293)</f>
        <v>-1.8727272727272677E-3</v>
      </c>
      <c r="D283" s="12">
        <f>AVERAGE(ReturnData!D283:D293)</f>
        <v>1.6290909090909092E-2</v>
      </c>
      <c r="E283" s="12">
        <f>AVERAGE(ReturnData!E283:E293)</f>
        <v>1.2563636363636365E-2</v>
      </c>
      <c r="F283" s="12">
        <f>AVERAGE(ReturnData!F283:F293)</f>
        <v>2.2481818181818183E-2</v>
      </c>
      <c r="G283" s="12">
        <f>AVERAGE(ReturnData!G283:G293)</f>
        <v>1.9672727272727272E-2</v>
      </c>
      <c r="H283" s="12">
        <f>AVERAGE(ReturnData!H283:H293)</f>
        <v>2.9927272727272726E-2</v>
      </c>
      <c r="I283" s="12">
        <f>AVERAGE(ReturnData!I283:I293)</f>
        <v>3.2781818181818176E-2</v>
      </c>
      <c r="J283" s="12">
        <f>AVERAGE(ReturnData!J283:J293)</f>
        <v>1.7900000000000003E-2</v>
      </c>
      <c r="K283" s="12">
        <f>AVERAGE(ReturnData!K283:K293)</f>
        <v>1.4436363636363636E-2</v>
      </c>
      <c r="L283" s="12">
        <f>AVERAGE(ReturnData!L283:L293)</f>
        <v>2.4018181818181817E-2</v>
      </c>
      <c r="M283" s="12">
        <f>AVERAGE(ReturnData!M283:M293)</f>
        <v>3.39E-2</v>
      </c>
      <c r="N283" s="12">
        <f>AVERAGE(ReturnData!N283:N293)</f>
        <v>1.7354545454545452E-2</v>
      </c>
      <c r="O283" s="12">
        <f>AVERAGE(ReturnData!O283:O293)</f>
        <v>2.529090909090909E-2</v>
      </c>
      <c r="P283" s="12">
        <f>AVERAGE(ReturnData!P283:P293)</f>
        <v>3.5400000000000001E-2</v>
      </c>
      <c r="Q283" s="12">
        <f>AVERAGE(ReturnData!Q283:Q293)</f>
        <v>3.7027272727272728E-2</v>
      </c>
    </row>
    <row r="284" spans="1:17" x14ac:dyDescent="0.25">
      <c r="A284">
        <f>ReturnData!A296</f>
        <v>199807</v>
      </c>
      <c r="B284" s="12">
        <f>AVERAGE(ReturnData!B284:B294)</f>
        <v>1.6754545454545453E-2</v>
      </c>
      <c r="C284" s="12">
        <f>AVERAGE(ReturnData!C284:C294)</f>
        <v>-1.3990909090909087E-2</v>
      </c>
      <c r="D284" s="12">
        <f>AVERAGE(ReturnData!D284:D294)</f>
        <v>1.1454545454545457E-2</v>
      </c>
      <c r="E284" s="12">
        <f>AVERAGE(ReturnData!E284:E294)</f>
        <v>8.1090909090909078E-3</v>
      </c>
      <c r="F284" s="12">
        <f>AVERAGE(ReturnData!F284:F294)</f>
        <v>1.5290909090909093E-2</v>
      </c>
      <c r="G284" s="12">
        <f>AVERAGE(ReturnData!G284:G294)</f>
        <v>1.4600000000000002E-2</v>
      </c>
      <c r="H284" s="12">
        <f>AVERAGE(ReturnData!H284:H294)</f>
        <v>2.1072727272727271E-2</v>
      </c>
      <c r="I284" s="12">
        <f>AVERAGE(ReturnData!I284:I294)</f>
        <v>2.9490909090909082E-2</v>
      </c>
      <c r="J284" s="12">
        <f>AVERAGE(ReturnData!J284:J294)</f>
        <v>7.4000000000000003E-3</v>
      </c>
      <c r="K284" s="12">
        <f>AVERAGE(ReturnData!K284:K294)</f>
        <v>8.0272727272727284E-3</v>
      </c>
      <c r="L284" s="12">
        <f>AVERAGE(ReturnData!L284:L294)</f>
        <v>1.6781818181818182E-2</v>
      </c>
      <c r="M284" s="12">
        <f>AVERAGE(ReturnData!M284:M294)</f>
        <v>4.0118181818181824E-2</v>
      </c>
      <c r="N284" s="12">
        <f>AVERAGE(ReturnData!N284:N294)</f>
        <v>1.0763636363636362E-2</v>
      </c>
      <c r="O284" s="12">
        <f>AVERAGE(ReturnData!O284:O294)</f>
        <v>2.1709090909090907E-2</v>
      </c>
      <c r="P284" s="12">
        <f>AVERAGE(ReturnData!P284:P294)</f>
        <v>3.2581818181818184E-2</v>
      </c>
      <c r="Q284" s="12">
        <f>AVERAGE(ReturnData!Q284:Q294)</f>
        <v>2.9454545454545455E-2</v>
      </c>
    </row>
    <row r="285" spans="1:17" x14ac:dyDescent="0.25">
      <c r="A285">
        <f>ReturnData!A297</f>
        <v>199808</v>
      </c>
      <c r="B285" s="12">
        <f>AVERAGE(ReturnData!B285:B295)</f>
        <v>1.6954545454545455E-2</v>
      </c>
      <c r="C285" s="12">
        <f>AVERAGE(ReturnData!C285:C295)</f>
        <v>-1.888181818181818E-2</v>
      </c>
      <c r="D285" s="12">
        <f>AVERAGE(ReturnData!D285:D295)</f>
        <v>3.8363636363636378E-3</v>
      </c>
      <c r="E285" s="12">
        <f>AVERAGE(ReturnData!E285:E295)</f>
        <v>5.3727272727272729E-3</v>
      </c>
      <c r="F285" s="12">
        <f>AVERAGE(ReturnData!F285:F295)</f>
        <v>1.4936363636363638E-2</v>
      </c>
      <c r="G285" s="12">
        <f>AVERAGE(ReturnData!G285:G295)</f>
        <v>5.2090909090909097E-3</v>
      </c>
      <c r="H285" s="12">
        <f>AVERAGE(ReturnData!H285:H295)</f>
        <v>2.4981818181818181E-2</v>
      </c>
      <c r="I285" s="12">
        <f>AVERAGE(ReturnData!I285:I295)</f>
        <v>2.2663636363636361E-2</v>
      </c>
      <c r="J285" s="12">
        <f>AVERAGE(ReturnData!J285:J295)</f>
        <v>-3.5818181818181834E-3</v>
      </c>
      <c r="K285" s="12">
        <f>AVERAGE(ReturnData!K285:K295)</f>
        <v>-9.0909090909090985E-4</v>
      </c>
      <c r="L285" s="12">
        <f>AVERAGE(ReturnData!L285:L295)</f>
        <v>4.3727272727272738E-3</v>
      </c>
      <c r="M285" s="12">
        <f>AVERAGE(ReturnData!M285:M295)</f>
        <v>3.5354545454545458E-2</v>
      </c>
      <c r="N285" s="12">
        <f>AVERAGE(ReturnData!N285:N295)</f>
        <v>2.909090909090908E-3</v>
      </c>
      <c r="O285" s="12">
        <f>AVERAGE(ReturnData!O285:O295)</f>
        <v>2.1709090909090904E-2</v>
      </c>
      <c r="P285" s="12">
        <f>AVERAGE(ReturnData!P285:P295)</f>
        <v>3.0181818181818178E-2</v>
      </c>
      <c r="Q285" s="12">
        <f>AVERAGE(ReturnData!Q285:Q295)</f>
        <v>2.3190909090909092E-2</v>
      </c>
    </row>
    <row r="286" spans="1:17" x14ac:dyDescent="0.25">
      <c r="A286">
        <f>ReturnData!A298</f>
        <v>199809</v>
      </c>
      <c r="B286" s="12">
        <f>AVERAGE(ReturnData!B286:B296)</f>
        <v>1.8981818181818183E-2</v>
      </c>
      <c r="C286" s="12">
        <f>AVERAGE(ReturnData!C286:C296)</f>
        <v>-2.1218181818181817E-2</v>
      </c>
      <c r="D286" s="12">
        <f>AVERAGE(ReturnData!D286:D296)</f>
        <v>-2.7363636363636353E-3</v>
      </c>
      <c r="E286" s="12">
        <f>AVERAGE(ReturnData!E286:E296)</f>
        <v>-6.4545454545454498E-4</v>
      </c>
      <c r="F286" s="12">
        <f>AVERAGE(ReturnData!F286:F296)</f>
        <v>1.6854545454545455E-2</v>
      </c>
      <c r="G286" s="12">
        <f>AVERAGE(ReturnData!G286:G296)</f>
        <v>9.6363636363636475E-4</v>
      </c>
      <c r="H286" s="12">
        <f>AVERAGE(ReturnData!H286:H296)</f>
        <v>3.1790909090909092E-2</v>
      </c>
      <c r="I286" s="12">
        <f>AVERAGE(ReturnData!I286:I296)</f>
        <v>2.5063636363636364E-2</v>
      </c>
      <c r="J286" s="12">
        <f>AVERAGE(ReturnData!J286:J296)</f>
        <v>-7.6636363636363638E-3</v>
      </c>
      <c r="K286" s="12">
        <f>AVERAGE(ReturnData!K286:K296)</f>
        <v>-9.527272727272728E-3</v>
      </c>
      <c r="L286" s="12">
        <f>AVERAGE(ReturnData!L286:L296)</f>
        <v>6.7999999999999979E-3</v>
      </c>
      <c r="M286" s="12">
        <f>AVERAGE(ReturnData!M286:M296)</f>
        <v>3.4227272727272731E-2</v>
      </c>
      <c r="N286" s="12">
        <f>AVERAGE(ReturnData!N286:N296)</f>
        <v>2.3727272727272711E-3</v>
      </c>
      <c r="O286" s="12">
        <f>AVERAGE(ReturnData!O286:O296)</f>
        <v>1.7854545454545453E-2</v>
      </c>
      <c r="P286" s="12">
        <f>AVERAGE(ReturnData!P286:P296)</f>
        <v>3.0972727272727273E-2</v>
      </c>
      <c r="Q286" s="12">
        <f>AVERAGE(ReturnData!Q286:Q296)</f>
        <v>2.7281818181818185E-2</v>
      </c>
    </row>
    <row r="287" spans="1:17" x14ac:dyDescent="0.25">
      <c r="A287">
        <f>ReturnData!A299</f>
        <v>199810</v>
      </c>
      <c r="B287" s="12">
        <f>AVERAGE(ReturnData!B287:B297)</f>
        <v>-9.0909090909090985E-4</v>
      </c>
      <c r="C287" s="12">
        <f>AVERAGE(ReturnData!C287:C297)</f>
        <v>-4.5227272727272734E-2</v>
      </c>
      <c r="D287" s="12">
        <f>AVERAGE(ReturnData!D287:D297)</f>
        <v>-1.7909090909090909E-2</v>
      </c>
      <c r="E287" s="12">
        <f>AVERAGE(ReturnData!E287:E297)</f>
        <v>-2.472727272727273E-2</v>
      </c>
      <c r="F287" s="12">
        <f>AVERAGE(ReturnData!F287:F297)</f>
        <v>-1.8181818181818704E-5</v>
      </c>
      <c r="G287" s="12">
        <f>AVERAGE(ReturnData!G287:G297)</f>
        <v>-9.6454545454545439E-3</v>
      </c>
      <c r="H287" s="12">
        <f>AVERAGE(ReturnData!H287:H297)</f>
        <v>1.7545454545454545E-2</v>
      </c>
      <c r="I287" s="12">
        <f>AVERAGE(ReturnData!I287:I297)</f>
        <v>5.1181818181818169E-3</v>
      </c>
      <c r="J287" s="12">
        <f>AVERAGE(ReturnData!J287:J297)</f>
        <v>-2.5563636363636365E-2</v>
      </c>
      <c r="K287" s="12">
        <f>AVERAGE(ReturnData!K287:K297)</f>
        <v>-2.8163636363636366E-2</v>
      </c>
      <c r="L287" s="12">
        <f>AVERAGE(ReturnData!L287:L297)</f>
        <v>-1.0736363636363636E-2</v>
      </c>
      <c r="M287" s="12">
        <f>AVERAGE(ReturnData!M287:M297)</f>
        <v>1.1590909090909094E-2</v>
      </c>
      <c r="N287" s="12">
        <f>AVERAGE(ReturnData!N287:N297)</f>
        <v>-1.9172727272727275E-2</v>
      </c>
      <c r="O287" s="12">
        <f>AVERAGE(ReturnData!O287:O297)</f>
        <v>1.5418181818181815E-2</v>
      </c>
      <c r="P287" s="12">
        <f>AVERAGE(ReturnData!P287:P297)</f>
        <v>1.4418181818181814E-2</v>
      </c>
      <c r="Q287" s="12">
        <f>AVERAGE(ReturnData!Q287:Q297)</f>
        <v>-2.181818181818219E-4</v>
      </c>
    </row>
    <row r="288" spans="1:17" x14ac:dyDescent="0.25">
      <c r="A288">
        <f>ReturnData!A300</f>
        <v>199811</v>
      </c>
      <c r="B288" s="12">
        <f>AVERAGE(ReturnData!B288:B298)</f>
        <v>2.2181818181818166E-3</v>
      </c>
      <c r="C288" s="12">
        <f>AVERAGE(ReturnData!C288:C298)</f>
        <v>-1.2463636363636359E-2</v>
      </c>
      <c r="D288" s="12">
        <f>AVERAGE(ReturnData!D288:D298)</f>
        <v>-3.7181818181818175E-3</v>
      </c>
      <c r="E288" s="12">
        <f>AVERAGE(ReturnData!E288:E298)</f>
        <v>-1.8018181818181819E-2</v>
      </c>
      <c r="F288" s="12">
        <f>AVERAGE(ReturnData!F288:F298)</f>
        <v>7.0909090909090672E-4</v>
      </c>
      <c r="G288" s="12">
        <f>AVERAGE(ReturnData!G288:G298)</f>
        <v>-5.4909090909090888E-3</v>
      </c>
      <c r="H288" s="12">
        <f>AVERAGE(ReturnData!H288:H298)</f>
        <v>2.6527272727272729E-2</v>
      </c>
      <c r="I288" s="12">
        <f>AVERAGE(ReturnData!I288:I298)</f>
        <v>6.1272727272727251E-3</v>
      </c>
      <c r="J288" s="12">
        <f>AVERAGE(ReturnData!J288:J298)</f>
        <v>-1.0245454545454545E-2</v>
      </c>
      <c r="K288" s="12">
        <f>AVERAGE(ReturnData!K288:K298)</f>
        <v>-2.6363636363636363E-2</v>
      </c>
      <c r="L288" s="12">
        <f>AVERAGE(ReturnData!L288:L298)</f>
        <v>8.1090909090909061E-3</v>
      </c>
      <c r="M288" s="12">
        <f>AVERAGE(ReturnData!M288:M298)</f>
        <v>1.5854545454545458E-2</v>
      </c>
      <c r="N288" s="12">
        <f>AVERAGE(ReturnData!N288:N298)</f>
        <v>-9.8727272727272761E-3</v>
      </c>
      <c r="O288" s="12">
        <f>AVERAGE(ReturnData!O288:O298)</f>
        <v>2.1981818181818182E-2</v>
      </c>
      <c r="P288" s="12">
        <f>AVERAGE(ReturnData!P288:P298)</f>
        <v>1.6972727272727271E-2</v>
      </c>
      <c r="Q288" s="12">
        <f>AVERAGE(ReturnData!Q288:Q298)</f>
        <v>3.599999999999996E-3</v>
      </c>
    </row>
    <row r="289" spans="1:17" x14ac:dyDescent="0.25">
      <c r="A289">
        <f>ReturnData!A301</f>
        <v>199812</v>
      </c>
      <c r="B289" s="12">
        <f>AVERAGE(ReturnData!B289:B299)</f>
        <v>6.8545454545454543E-3</v>
      </c>
      <c r="C289" s="12">
        <f>AVERAGE(ReturnData!C289:C299)</f>
        <v>-3.3636363636363629E-3</v>
      </c>
      <c r="D289" s="12">
        <f>AVERAGE(ReturnData!D289:D299)</f>
        <v>5.5454545454545502E-4</v>
      </c>
      <c r="E289" s="12">
        <f>AVERAGE(ReturnData!E289:E299)</f>
        <v>-1.3718181818181819E-2</v>
      </c>
      <c r="F289" s="12">
        <f>AVERAGE(ReturnData!F289:F299)</f>
        <v>8.1090909090909078E-3</v>
      </c>
      <c r="G289" s="12">
        <f>AVERAGE(ReturnData!G289:G299)</f>
        <v>-7.0181818181818184E-3</v>
      </c>
      <c r="H289" s="12">
        <f>AVERAGE(ReturnData!H289:H299)</f>
        <v>2.807272727272727E-2</v>
      </c>
      <c r="I289" s="12">
        <f>AVERAGE(ReturnData!I289:I299)</f>
        <v>1.3845454545454544E-2</v>
      </c>
      <c r="J289" s="12">
        <f>AVERAGE(ReturnData!J289:J299)</f>
        <v>3.7272727272727582E-4</v>
      </c>
      <c r="K289" s="12">
        <f>AVERAGE(ReturnData!K289:K299)</f>
        <v>-1.7645454545454544E-2</v>
      </c>
      <c r="L289" s="12">
        <f>AVERAGE(ReturnData!L289:L299)</f>
        <v>1.4700000000000001E-2</v>
      </c>
      <c r="M289" s="12">
        <f>AVERAGE(ReturnData!M289:M299)</f>
        <v>2.8445454545454552E-2</v>
      </c>
      <c r="N289" s="12">
        <f>AVERAGE(ReturnData!N289:N299)</f>
        <v>-1.8545454545454572E-3</v>
      </c>
      <c r="O289" s="12">
        <f>AVERAGE(ReturnData!O289:O299)</f>
        <v>1.3872727272727271E-2</v>
      </c>
      <c r="P289" s="12">
        <f>AVERAGE(ReturnData!P289:P299)</f>
        <v>2.1936363636363639E-2</v>
      </c>
      <c r="Q289" s="12">
        <f>AVERAGE(ReturnData!Q289:Q299)</f>
        <v>9.4727272727272716E-3</v>
      </c>
    </row>
    <row r="290" spans="1:17" x14ac:dyDescent="0.25">
      <c r="A290">
        <f>ReturnData!A302</f>
        <v>199901</v>
      </c>
      <c r="B290" s="12">
        <f>AVERAGE(ReturnData!B290:B300)</f>
        <v>7.9909090909090884E-3</v>
      </c>
      <c r="C290" s="12">
        <f>AVERAGE(ReturnData!C290:C300)</f>
        <v>3.209090909090914E-3</v>
      </c>
      <c r="D290" s="12">
        <f>AVERAGE(ReturnData!D290:D300)</f>
        <v>1.9000000000000004E-3</v>
      </c>
      <c r="E290" s="12">
        <f>AVERAGE(ReturnData!E290:E300)</f>
        <v>-2.9818181818181857E-3</v>
      </c>
      <c r="F290" s="12">
        <f>AVERAGE(ReturnData!F290:F300)</f>
        <v>9.9545454545454538E-3</v>
      </c>
      <c r="G290" s="12">
        <f>AVERAGE(ReturnData!G290:G300)</f>
        <v>-3.3090909090909074E-3</v>
      </c>
      <c r="H290" s="12">
        <f>AVERAGE(ReturnData!H290:H300)</f>
        <v>2.9154545454545447E-2</v>
      </c>
      <c r="I290" s="12">
        <f>AVERAGE(ReturnData!I290:I300)</f>
        <v>1.7836363636363636E-2</v>
      </c>
      <c r="J290" s="12">
        <f>AVERAGE(ReturnData!J290:J300)</f>
        <v>-3.0818181818181804E-3</v>
      </c>
      <c r="K290" s="12">
        <f>AVERAGE(ReturnData!K290:K300)</f>
        <v>-1.5463636363636362E-2</v>
      </c>
      <c r="L290" s="12">
        <f>AVERAGE(ReturnData!L290:L300)</f>
        <v>2.5636363636363634E-2</v>
      </c>
      <c r="M290" s="12">
        <f>AVERAGE(ReturnData!M290:M300)</f>
        <v>2.9490909090909092E-2</v>
      </c>
      <c r="N290" s="12">
        <f>AVERAGE(ReturnData!N290:N300)</f>
        <v>2.1181818181818164E-3</v>
      </c>
      <c r="O290" s="12">
        <f>AVERAGE(ReturnData!O290:O300)</f>
        <v>7.8727272727272726E-3</v>
      </c>
      <c r="P290" s="12">
        <f>AVERAGE(ReturnData!P290:P300)</f>
        <v>3.1827272727272732E-2</v>
      </c>
      <c r="Q290" s="12">
        <f>AVERAGE(ReturnData!Q290:Q300)</f>
        <v>9.9727272727272737E-3</v>
      </c>
    </row>
    <row r="291" spans="1:17" x14ac:dyDescent="0.25">
      <c r="A291">
        <f>ReturnData!A303</f>
        <v>199902</v>
      </c>
      <c r="B291" s="12">
        <f>AVERAGE(ReturnData!B291:B301)</f>
        <v>9.5363636363636345E-3</v>
      </c>
      <c r="C291" s="12">
        <f>AVERAGE(ReturnData!C291:C301)</f>
        <v>1.0054545454545457E-2</v>
      </c>
      <c r="D291" s="12">
        <f>AVERAGE(ReturnData!D291:D301)</f>
        <v>5.7636363636363631E-3</v>
      </c>
      <c r="E291" s="12">
        <f>AVERAGE(ReturnData!E291:E301)</f>
        <v>1.0636363636363601E-3</v>
      </c>
      <c r="F291" s="12">
        <f>AVERAGE(ReturnData!F291:F301)</f>
        <v>8.7272727272727259E-3</v>
      </c>
      <c r="G291" s="12">
        <f>AVERAGE(ReturnData!G291:G301)</f>
        <v>-5.2363636363636371E-3</v>
      </c>
      <c r="H291" s="12">
        <f>AVERAGE(ReturnData!H291:H301)</f>
        <v>2.7845454545454548E-2</v>
      </c>
      <c r="I291" s="12">
        <f>AVERAGE(ReturnData!I291:I301)</f>
        <v>2.696363636363636E-2</v>
      </c>
      <c r="J291" s="12">
        <f>AVERAGE(ReturnData!J291:J301)</f>
        <v>-5.9363636363636346E-3</v>
      </c>
      <c r="K291" s="12">
        <f>AVERAGE(ReturnData!K291:K301)</f>
        <v>-1.7963636363636362E-2</v>
      </c>
      <c r="L291" s="12">
        <f>AVERAGE(ReturnData!L291:L301)</f>
        <v>3.2490909090909091E-2</v>
      </c>
      <c r="M291" s="12">
        <f>AVERAGE(ReturnData!M291:M301)</f>
        <v>3.3500000000000002E-2</v>
      </c>
      <c r="N291" s="12">
        <f>AVERAGE(ReturnData!N291:N301)</f>
        <v>-1.818181818182154E-5</v>
      </c>
      <c r="O291" s="12">
        <f>AVERAGE(ReturnData!O291:O301)</f>
        <v>1.4472727272727274E-2</v>
      </c>
      <c r="P291" s="12">
        <f>AVERAGE(ReturnData!P291:P301)</f>
        <v>3.896363636363636E-2</v>
      </c>
      <c r="Q291" s="12">
        <f>AVERAGE(ReturnData!Q291:Q301)</f>
        <v>1.5236363636363638E-2</v>
      </c>
    </row>
    <row r="292" spans="1:17" x14ac:dyDescent="0.25">
      <c r="A292">
        <f>ReturnData!A304</f>
        <v>199903</v>
      </c>
      <c r="B292" s="12">
        <f>AVERAGE(ReturnData!B292:B302)</f>
        <v>3.1363636363636355E-3</v>
      </c>
      <c r="C292" s="12">
        <f>AVERAGE(ReturnData!C292:C302)</f>
        <v>1.180909090909091E-2</v>
      </c>
      <c r="D292" s="12">
        <f>AVERAGE(ReturnData!D292:D302)</f>
        <v>-5.4636363636363632E-3</v>
      </c>
      <c r="E292" s="12">
        <f>AVERAGE(ReturnData!E292:E302)</f>
        <v>-5.5636363636363635E-3</v>
      </c>
      <c r="F292" s="12">
        <f>AVERAGE(ReturnData!F292:F302)</f>
        <v>5.8181818181818204E-4</v>
      </c>
      <c r="G292" s="12">
        <f>AVERAGE(ReturnData!G292:G302)</f>
        <v>-1.663636363636364E-2</v>
      </c>
      <c r="H292" s="12">
        <f>AVERAGE(ReturnData!H292:H302)</f>
        <v>2.1518181818181818E-2</v>
      </c>
      <c r="I292" s="12">
        <f>AVERAGE(ReturnData!I292:I302)</f>
        <v>2.4336363636363635E-2</v>
      </c>
      <c r="J292" s="12">
        <f>AVERAGE(ReturnData!J292:J302)</f>
        <v>-7.8727272727272743E-3</v>
      </c>
      <c r="K292" s="12">
        <f>AVERAGE(ReturnData!K292:K302)</f>
        <v>-2.6063636363636365E-2</v>
      </c>
      <c r="L292" s="12">
        <f>AVERAGE(ReturnData!L292:L302)</f>
        <v>3.5418181818181821E-2</v>
      </c>
      <c r="M292" s="12">
        <f>AVERAGE(ReturnData!M292:M302)</f>
        <v>2.9045454545454544E-2</v>
      </c>
      <c r="N292" s="12">
        <f>AVERAGE(ReturnData!N292:N302)</f>
        <v>-7.4454545454545502E-3</v>
      </c>
      <c r="O292" s="12">
        <f>AVERAGE(ReturnData!O292:O302)</f>
        <v>6.4090909090909068E-3</v>
      </c>
      <c r="P292" s="12">
        <f>AVERAGE(ReturnData!P292:P302)</f>
        <v>3.1418181818181817E-2</v>
      </c>
      <c r="Q292" s="12">
        <f>AVERAGE(ReturnData!Q292:Q302)</f>
        <v>7.3909090909090903E-3</v>
      </c>
    </row>
    <row r="293" spans="1:17" x14ac:dyDescent="0.25">
      <c r="A293">
        <f>ReturnData!A305</f>
        <v>199904</v>
      </c>
      <c r="B293" s="12">
        <f>AVERAGE(ReturnData!B293:B303)</f>
        <v>-6.9272727272727272E-3</v>
      </c>
      <c r="C293" s="12">
        <f>AVERAGE(ReturnData!C293:C303)</f>
        <v>4.9000000000000024E-3</v>
      </c>
      <c r="D293" s="12">
        <f>AVERAGE(ReturnData!D293:D303)</f>
        <v>-1.2681818181818181E-2</v>
      </c>
      <c r="E293" s="12">
        <f>AVERAGE(ReturnData!E293:E303)</f>
        <v>-1.1254545454545455E-2</v>
      </c>
      <c r="F293" s="12">
        <f>AVERAGE(ReturnData!F293:F303)</f>
        <v>-7.4909090909090906E-3</v>
      </c>
      <c r="G293" s="12">
        <f>AVERAGE(ReturnData!G293:G303)</f>
        <v>-2.0236363636363639E-2</v>
      </c>
      <c r="H293" s="12">
        <f>AVERAGE(ReturnData!H293:H303)</f>
        <v>1.9245454545454541E-2</v>
      </c>
      <c r="I293" s="12">
        <f>AVERAGE(ReturnData!I293:I303)</f>
        <v>1.2381818181818183E-2</v>
      </c>
      <c r="J293" s="12">
        <f>AVERAGE(ReturnData!J293:J303)</f>
        <v>-1.5745454545454549E-2</v>
      </c>
      <c r="K293" s="12">
        <f>AVERAGE(ReturnData!K293:K303)</f>
        <v>-3.1899999999999998E-2</v>
      </c>
      <c r="L293" s="12">
        <f>AVERAGE(ReturnData!L293:L303)</f>
        <v>2.6463636363636366E-2</v>
      </c>
      <c r="M293" s="12">
        <f>AVERAGE(ReturnData!M293:M303)</f>
        <v>1.9736363636363639E-2</v>
      </c>
      <c r="N293" s="12">
        <f>AVERAGE(ReturnData!N293:N303)</f>
        <v>-9.5272727272727297E-3</v>
      </c>
      <c r="O293" s="12">
        <f>AVERAGE(ReturnData!O293:O303)</f>
        <v>-3.01818181818182E-3</v>
      </c>
      <c r="P293" s="12">
        <f>AVERAGE(ReturnData!P293:P303)</f>
        <v>2.5018181818181814E-2</v>
      </c>
      <c r="Q293" s="12">
        <f>AVERAGE(ReturnData!Q293:Q303)</f>
        <v>2.5636363636363634E-3</v>
      </c>
    </row>
    <row r="294" spans="1:17" x14ac:dyDescent="0.25">
      <c r="A294">
        <f>ReturnData!A306</f>
        <v>199905</v>
      </c>
      <c r="B294" s="12">
        <f>AVERAGE(ReturnData!B294:B304)</f>
        <v>-6.1363636363636368E-3</v>
      </c>
      <c r="C294" s="12">
        <f>AVERAGE(ReturnData!C294:C304)</f>
        <v>1.410909090909091E-2</v>
      </c>
      <c r="D294" s="12">
        <f>AVERAGE(ReturnData!D294:D304)</f>
        <v>-3.3272727272727269E-3</v>
      </c>
      <c r="E294" s="12">
        <f>AVERAGE(ReturnData!E294:E304)</f>
        <v>-1.394545454545454E-2</v>
      </c>
      <c r="F294" s="12">
        <f>AVERAGE(ReturnData!F294:F304)</f>
        <v>-1.1754545454545455E-2</v>
      </c>
      <c r="G294" s="12">
        <f>AVERAGE(ReturnData!G294:G304)</f>
        <v>-1.9381818181818184E-2</v>
      </c>
      <c r="H294" s="12">
        <f>AVERAGE(ReturnData!H294:H304)</f>
        <v>1.998181818181818E-2</v>
      </c>
      <c r="I294" s="12">
        <f>AVERAGE(ReturnData!I294:I304)</f>
        <v>1.6818181818181819E-2</v>
      </c>
      <c r="J294" s="12">
        <f>AVERAGE(ReturnData!J294:J304)</f>
        <v>-2.1299999999999999E-2</v>
      </c>
      <c r="K294" s="12">
        <f>AVERAGE(ReturnData!K294:K304)</f>
        <v>-2.5727272727272724E-2</v>
      </c>
      <c r="L294" s="12">
        <f>AVERAGE(ReturnData!L294:L304)</f>
        <v>2.702727272727273E-2</v>
      </c>
      <c r="M294" s="12">
        <f>AVERAGE(ReturnData!M294:M304)</f>
        <v>1.6836363636363639E-2</v>
      </c>
      <c r="N294" s="12">
        <f>AVERAGE(ReturnData!N294:N304)</f>
        <v>-5.236363636363638E-3</v>
      </c>
      <c r="O294" s="12">
        <f>AVERAGE(ReturnData!O294:O304)</f>
        <v>-2.2181818181818201E-3</v>
      </c>
      <c r="P294" s="12">
        <f>AVERAGE(ReturnData!P294:P304)</f>
        <v>2.8772727272727269E-2</v>
      </c>
      <c r="Q294" s="12">
        <f>AVERAGE(ReturnData!Q294:Q304)</f>
        <v>3.4545454545454558E-3</v>
      </c>
    </row>
    <row r="295" spans="1:17" x14ac:dyDescent="0.25">
      <c r="A295">
        <f>ReturnData!A307</f>
        <v>199906</v>
      </c>
      <c r="B295" s="12">
        <f>AVERAGE(ReturnData!B295:B305)</f>
        <v>-4.763636363636364E-3</v>
      </c>
      <c r="C295" s="12">
        <f>AVERAGE(ReturnData!C295:C305)</f>
        <v>4.4163636363636356E-2</v>
      </c>
      <c r="D295" s="12">
        <f>AVERAGE(ReturnData!D295:D305)</f>
        <v>1.460909090909091E-2</v>
      </c>
      <c r="E295" s="12">
        <f>AVERAGE(ReturnData!E295:E305)</f>
        <v>-4.9272727272727237E-3</v>
      </c>
      <c r="F295" s="12">
        <f>AVERAGE(ReturnData!F295:F305)</f>
        <v>3.5272727272727287E-3</v>
      </c>
      <c r="G295" s="12">
        <f>AVERAGE(ReturnData!G295:G305)</f>
        <v>-1.7272727272727389E-4</v>
      </c>
      <c r="H295" s="12">
        <f>AVERAGE(ReturnData!H295:H305)</f>
        <v>1.6045454545454543E-2</v>
      </c>
      <c r="I295" s="12">
        <f>AVERAGE(ReturnData!I295:I305)</f>
        <v>1.6681818181818183E-2</v>
      </c>
      <c r="J295" s="12">
        <f>AVERAGE(ReturnData!J295:J305)</f>
        <v>1.3154545454545457E-2</v>
      </c>
      <c r="K295" s="12">
        <f>AVERAGE(ReturnData!K295:K305)</f>
        <v>-7.7181818181818159E-3</v>
      </c>
      <c r="L295" s="12">
        <f>AVERAGE(ReturnData!L295:L305)</f>
        <v>3.6300000000000006E-2</v>
      </c>
      <c r="M295" s="12">
        <f>AVERAGE(ReturnData!M295:M305)</f>
        <v>1.5836363636363638E-2</v>
      </c>
      <c r="N295" s="12">
        <f>AVERAGE(ReturnData!N295:N305)</f>
        <v>9.9818181818181802E-3</v>
      </c>
      <c r="O295" s="12">
        <f>AVERAGE(ReturnData!O295:O305)</f>
        <v>5.2636363636363618E-3</v>
      </c>
      <c r="P295" s="12">
        <f>AVERAGE(ReturnData!P295:P305)</f>
        <v>2.6172727272727271E-2</v>
      </c>
      <c r="Q295" s="12">
        <f>AVERAGE(ReturnData!Q295:Q305)</f>
        <v>1.1281818181818181E-2</v>
      </c>
    </row>
    <row r="296" spans="1:17" x14ac:dyDescent="0.25">
      <c r="A296">
        <f>ReturnData!A308</f>
        <v>199907</v>
      </c>
      <c r="B296" s="12">
        <f>AVERAGE(ReturnData!B296:B306)</f>
        <v>-6.9545454545454528E-3</v>
      </c>
      <c r="C296" s="12">
        <f>AVERAGE(ReturnData!C296:C306)</f>
        <v>3.8145454545454552E-2</v>
      </c>
      <c r="D296" s="12">
        <f>AVERAGE(ReturnData!D296:D306)</f>
        <v>1.3218181818181822E-2</v>
      </c>
      <c r="E296" s="12">
        <f>AVERAGE(ReturnData!E296:E306)</f>
        <v>-6.3454545454545456E-3</v>
      </c>
      <c r="F296" s="12">
        <f>AVERAGE(ReturnData!F296:F306)</f>
        <v>9.6363636363636475E-4</v>
      </c>
      <c r="G296" s="12">
        <f>AVERAGE(ReturnData!G296:G306)</f>
        <v>-2.4909090909090948E-3</v>
      </c>
      <c r="H296" s="12">
        <f>AVERAGE(ReturnData!H296:H306)</f>
        <v>7.5636363636363635E-3</v>
      </c>
      <c r="I296" s="12">
        <f>AVERAGE(ReturnData!I296:I306)</f>
        <v>1.3090909090909092E-2</v>
      </c>
      <c r="J296" s="12">
        <f>AVERAGE(ReturnData!J296:J306)</f>
        <v>8.0363636363636401E-3</v>
      </c>
      <c r="K296" s="12">
        <f>AVERAGE(ReturnData!K296:K306)</f>
        <v>-1.5454545454545417E-3</v>
      </c>
      <c r="L296" s="12">
        <f>AVERAGE(ReturnData!L296:L306)</f>
        <v>3.3290909090909093E-2</v>
      </c>
      <c r="M296" s="12">
        <f>AVERAGE(ReturnData!M296:M306)</f>
        <v>8.2909090909090936E-3</v>
      </c>
      <c r="N296" s="12">
        <f>AVERAGE(ReturnData!N296:N306)</f>
        <v>7.5818181818181818E-3</v>
      </c>
      <c r="O296" s="12">
        <f>AVERAGE(ReturnData!O296:O306)</f>
        <v>8.818181818181817E-3</v>
      </c>
      <c r="P296" s="12">
        <f>AVERAGE(ReturnData!P296:P306)</f>
        <v>1.6736363636363633E-2</v>
      </c>
      <c r="Q296" s="12">
        <f>AVERAGE(ReturnData!Q296:Q306)</f>
        <v>4.4272727272727267E-3</v>
      </c>
    </row>
    <row r="297" spans="1:17" x14ac:dyDescent="0.25">
      <c r="A297">
        <f>ReturnData!A309</f>
        <v>199908</v>
      </c>
      <c r="B297" s="12">
        <f>AVERAGE(ReturnData!B297:B307)</f>
        <v>-3.0727272727272725E-3</v>
      </c>
      <c r="C297" s="12">
        <f>AVERAGE(ReturnData!C297:C307)</f>
        <v>3.2463636363636368E-2</v>
      </c>
      <c r="D297" s="12">
        <f>AVERAGE(ReturnData!D297:D307)</f>
        <v>1.9663636363636362E-2</v>
      </c>
      <c r="E297" s="12">
        <f>AVERAGE(ReturnData!E297:E307)</f>
        <v>4.981818181818181E-3</v>
      </c>
      <c r="F297" s="12">
        <f>AVERAGE(ReturnData!F297:F307)</f>
        <v>5.2545454545454571E-3</v>
      </c>
      <c r="G297" s="12">
        <f>AVERAGE(ReturnData!G297:G307)</f>
        <v>8.7272727272727293E-3</v>
      </c>
      <c r="H297" s="12">
        <f>AVERAGE(ReturnData!H297:H307)</f>
        <v>1.1336363636363634E-2</v>
      </c>
      <c r="I297" s="12">
        <f>AVERAGE(ReturnData!I297:I307)</f>
        <v>1.6072727272727273E-2</v>
      </c>
      <c r="J297" s="12">
        <f>AVERAGE(ReturnData!J297:J307)</f>
        <v>2.1790909090909093E-2</v>
      </c>
      <c r="K297" s="12">
        <f>AVERAGE(ReturnData!K297:K307)</f>
        <v>6.3454545454545491E-3</v>
      </c>
      <c r="L297" s="12">
        <f>AVERAGE(ReturnData!L297:L307)</f>
        <v>4.2909090909090918E-2</v>
      </c>
      <c r="M297" s="12">
        <f>AVERAGE(ReturnData!M297:M307)</f>
        <v>8.0181818181818201E-3</v>
      </c>
      <c r="N297" s="12">
        <f>AVERAGE(ReturnData!N297:N307)</f>
        <v>1.5672727272727272E-2</v>
      </c>
      <c r="O297" s="12">
        <f>AVERAGE(ReturnData!O297:O307)</f>
        <v>9.6545454545454504E-3</v>
      </c>
      <c r="P297" s="12">
        <f>AVERAGE(ReturnData!P297:P307)</f>
        <v>2.6190909090909084E-2</v>
      </c>
      <c r="Q297" s="12">
        <f>AVERAGE(ReturnData!Q297:Q307)</f>
        <v>8.0272727272727232E-3</v>
      </c>
    </row>
    <row r="298" spans="1:17" x14ac:dyDescent="0.25">
      <c r="A298">
        <f>ReturnData!A310</f>
        <v>199909</v>
      </c>
      <c r="B298" s="12">
        <f>AVERAGE(ReturnData!B298:B308)</f>
        <v>8.9272727272727281E-3</v>
      </c>
      <c r="C298" s="12">
        <f>AVERAGE(ReturnData!C298:C308)</f>
        <v>4.3209090909090912E-2</v>
      </c>
      <c r="D298" s="12">
        <f>AVERAGE(ReturnData!D298:D308)</f>
        <v>3.1318181818181821E-2</v>
      </c>
      <c r="E298" s="12">
        <f>AVERAGE(ReturnData!E298:E308)</f>
        <v>1.6381818181818178E-2</v>
      </c>
      <c r="F298" s="12">
        <f>AVERAGE(ReturnData!F298:F308)</f>
        <v>1.4909090909090915E-2</v>
      </c>
      <c r="G298" s="12">
        <f>AVERAGE(ReturnData!G298:G308)</f>
        <v>1.8809090909090911E-2</v>
      </c>
      <c r="H298" s="12">
        <f>AVERAGE(ReturnData!H298:H308)</f>
        <v>1.5190909090909093E-2</v>
      </c>
      <c r="I298" s="12">
        <f>AVERAGE(ReturnData!I298:I308)</f>
        <v>2.9518181818181811E-2</v>
      </c>
      <c r="J298" s="12">
        <f>AVERAGE(ReturnData!J298:J308)</f>
        <v>3.7572727272727272E-2</v>
      </c>
      <c r="K298" s="12">
        <f>AVERAGE(ReturnData!K298:K308)</f>
        <v>2.3163636363636365E-2</v>
      </c>
      <c r="L298" s="12">
        <f>AVERAGE(ReturnData!L298:L308)</f>
        <v>5.8009090909090906E-2</v>
      </c>
      <c r="M298" s="12">
        <f>AVERAGE(ReturnData!M298:M308)</f>
        <v>1.9209090909090915E-2</v>
      </c>
      <c r="N298" s="12">
        <f>AVERAGE(ReturnData!N298:N308)</f>
        <v>3.0436363636363636E-2</v>
      </c>
      <c r="O298" s="12">
        <f>AVERAGE(ReturnData!O298:O308)</f>
        <v>7.4727272727272706E-3</v>
      </c>
      <c r="P298" s="12">
        <f>AVERAGE(ReturnData!P298:P308)</f>
        <v>3.2981818181818175E-2</v>
      </c>
      <c r="Q298" s="12">
        <f>AVERAGE(ReturnData!Q298:Q308)</f>
        <v>2.2845454545454554E-2</v>
      </c>
    </row>
    <row r="299" spans="1:17" x14ac:dyDescent="0.25">
      <c r="A299">
        <f>ReturnData!A311</f>
        <v>199910</v>
      </c>
      <c r="B299" s="12">
        <f>AVERAGE(ReturnData!B299:B309)</f>
        <v>6.3181818181818174E-3</v>
      </c>
      <c r="C299" s="12">
        <f>AVERAGE(ReturnData!C299:C309)</f>
        <v>2.7609090909090903E-2</v>
      </c>
      <c r="D299" s="12">
        <f>AVERAGE(ReturnData!D299:D309)</f>
        <v>2.0081818181818176E-2</v>
      </c>
      <c r="E299" s="12">
        <f>AVERAGE(ReturnData!E299:E309)</f>
        <v>5.8818181818181773E-3</v>
      </c>
      <c r="F299" s="12">
        <f>AVERAGE(ReturnData!F299:F309)</f>
        <v>1.3218181818181822E-2</v>
      </c>
      <c r="G299" s="12">
        <f>AVERAGE(ReturnData!G299:G309)</f>
        <v>1.2881818181818184E-2</v>
      </c>
      <c r="H299" s="12">
        <f>AVERAGE(ReturnData!H299:H309)</f>
        <v>9.2090909090909116E-3</v>
      </c>
      <c r="I299" s="12">
        <f>AVERAGE(ReturnData!I299:I309)</f>
        <v>2.5872727272727269E-2</v>
      </c>
      <c r="J299" s="12">
        <f>AVERAGE(ReturnData!J299:J309)</f>
        <v>2.8818181818181819E-2</v>
      </c>
      <c r="K299" s="12">
        <f>AVERAGE(ReturnData!K299:K309)</f>
        <v>1.9709090909090912E-2</v>
      </c>
      <c r="L299" s="12">
        <f>AVERAGE(ReturnData!L299:L309)</f>
        <v>5.4890909090909094E-2</v>
      </c>
      <c r="M299" s="12">
        <f>AVERAGE(ReturnData!M299:M309)</f>
        <v>2.0645454545454554E-2</v>
      </c>
      <c r="N299" s="12">
        <f>AVERAGE(ReturnData!N299:N309)</f>
        <v>2.2099999999999995E-2</v>
      </c>
      <c r="O299" s="12">
        <f>AVERAGE(ReturnData!O299:O309)</f>
        <v>5.6363636363636175E-4</v>
      </c>
      <c r="P299" s="12">
        <f>AVERAGE(ReturnData!P299:P309)</f>
        <v>2.741818181818181E-2</v>
      </c>
      <c r="Q299" s="12">
        <f>AVERAGE(ReturnData!Q299:Q309)</f>
        <v>1.6209090909090909E-2</v>
      </c>
    </row>
    <row r="300" spans="1:17" x14ac:dyDescent="0.25">
      <c r="A300">
        <f>ReturnData!A312</f>
        <v>199911</v>
      </c>
      <c r="B300" s="12">
        <f>AVERAGE(ReturnData!B300:B310)</f>
        <v>-1.3536363636363635E-2</v>
      </c>
      <c r="C300" s="12">
        <f>AVERAGE(ReturnData!C300:C310)</f>
        <v>2.2909090909090921E-2</v>
      </c>
      <c r="D300" s="12">
        <f>AVERAGE(ReturnData!D300:D310)</f>
        <v>1.5690909090909089E-2</v>
      </c>
      <c r="E300" s="12">
        <f>AVERAGE(ReturnData!E300:E310)</f>
        <v>1.3999999999999967E-3</v>
      </c>
      <c r="F300" s="12">
        <f>AVERAGE(ReturnData!F300:F310)</f>
        <v>-3.9090909090909046E-3</v>
      </c>
      <c r="G300" s="12">
        <f>AVERAGE(ReturnData!G300:G310)</f>
        <v>6.6636363636363638E-3</v>
      </c>
      <c r="H300" s="12">
        <f>AVERAGE(ReturnData!H300:H310)</f>
        <v>-3.4909090909090901E-3</v>
      </c>
      <c r="I300" s="12">
        <f>AVERAGE(ReturnData!I300:I310)</f>
        <v>1.4454545454545453E-2</v>
      </c>
      <c r="J300" s="12">
        <f>AVERAGE(ReturnData!J300:J310)</f>
        <v>1.9100000000000006E-2</v>
      </c>
      <c r="K300" s="12">
        <f>AVERAGE(ReturnData!K300:K310)</f>
        <v>6.572727272727277E-3</v>
      </c>
      <c r="L300" s="12">
        <f>AVERAGE(ReturnData!L300:L310)</f>
        <v>4.4300000000000006E-2</v>
      </c>
      <c r="M300" s="12">
        <f>AVERAGE(ReturnData!M300:M310)</f>
        <v>4.3636363636363655E-3</v>
      </c>
      <c r="N300" s="12">
        <f>AVERAGE(ReturnData!N300:N310)</f>
        <v>6.4454545454545459E-3</v>
      </c>
      <c r="O300" s="12">
        <f>AVERAGE(ReturnData!O300:O310)</f>
        <v>-1.7545454545454565E-3</v>
      </c>
      <c r="P300" s="12">
        <f>AVERAGE(ReturnData!P300:P310)</f>
        <v>1.7418181818181819E-2</v>
      </c>
      <c r="Q300" s="12">
        <f>AVERAGE(ReturnData!Q300:Q310)</f>
        <v>2.036363636363633E-3</v>
      </c>
    </row>
    <row r="301" spans="1:17" x14ac:dyDescent="0.25">
      <c r="A301">
        <f>ReturnData!A313</f>
        <v>199912</v>
      </c>
      <c r="B301" s="12">
        <f>AVERAGE(ReturnData!B301:B311)</f>
        <v>-6.6181818181818156E-3</v>
      </c>
      <c r="C301" s="12">
        <f>AVERAGE(ReturnData!C301:C311)</f>
        <v>3.0327272727272724E-2</v>
      </c>
      <c r="D301" s="12">
        <f>AVERAGE(ReturnData!D301:D311)</f>
        <v>1.3227272727272726E-2</v>
      </c>
      <c r="E301" s="12">
        <f>AVERAGE(ReturnData!E301:E311)</f>
        <v>-3.4636363636363614E-3</v>
      </c>
      <c r="F301" s="12">
        <f>AVERAGE(ReturnData!F301:F311)</f>
        <v>-8.0909090909090861E-3</v>
      </c>
      <c r="G301" s="12">
        <f>AVERAGE(ReturnData!G301:G311)</f>
        <v>5.0363636363636383E-3</v>
      </c>
      <c r="H301" s="12">
        <f>AVERAGE(ReturnData!H301:H311)</f>
        <v>9.2727272727272732E-4</v>
      </c>
      <c r="I301" s="12">
        <f>AVERAGE(ReturnData!I301:I311)</f>
        <v>1.1599999999999999E-2</v>
      </c>
      <c r="J301" s="12">
        <f>AVERAGE(ReturnData!J301:J311)</f>
        <v>2.1936363636363639E-2</v>
      </c>
      <c r="K301" s="12">
        <f>AVERAGE(ReturnData!K301:K311)</f>
        <v>3.0272727272727274E-3</v>
      </c>
      <c r="L301" s="12">
        <f>AVERAGE(ReturnData!L301:L311)</f>
        <v>4.1145454545454548E-2</v>
      </c>
      <c r="M301" s="12">
        <f>AVERAGE(ReturnData!M301:M311)</f>
        <v>2.4818181818181823E-3</v>
      </c>
      <c r="N301" s="12">
        <f>AVERAGE(ReturnData!N301:N311)</f>
        <v>3.6545454545454546E-3</v>
      </c>
      <c r="O301" s="12">
        <f>AVERAGE(ReturnData!O301:O311)</f>
        <v>-9.6363636363636573E-4</v>
      </c>
      <c r="P301" s="12">
        <f>AVERAGE(ReturnData!P301:P311)</f>
        <v>1.2618181818181817E-2</v>
      </c>
      <c r="Q301" s="12">
        <f>AVERAGE(ReturnData!Q301:Q311)</f>
        <v>9.2181818181818181E-3</v>
      </c>
    </row>
    <row r="302" spans="1:17" x14ac:dyDescent="0.25">
      <c r="A302">
        <f>ReturnData!A314</f>
        <v>200001</v>
      </c>
      <c r="B302" s="12">
        <f>AVERAGE(ReturnData!B302:B312)</f>
        <v>-4.7636363636363597E-3</v>
      </c>
      <c r="C302" s="12">
        <f>AVERAGE(ReturnData!C302:C312)</f>
        <v>2.4145454545454539E-2</v>
      </c>
      <c r="D302" s="12">
        <f>AVERAGE(ReturnData!D302:D312)</f>
        <v>1.7745454545454543E-2</v>
      </c>
      <c r="E302" s="12">
        <f>AVERAGE(ReturnData!E302:E312)</f>
        <v>-1.4363636363636361E-2</v>
      </c>
      <c r="F302" s="12">
        <f>AVERAGE(ReturnData!F302:F312)</f>
        <v>-1.0763636363636359E-2</v>
      </c>
      <c r="G302" s="12">
        <f>AVERAGE(ReturnData!G302:G312)</f>
        <v>8.9818181818181846E-3</v>
      </c>
      <c r="H302" s="12">
        <f>AVERAGE(ReturnData!H302:H312)</f>
        <v>-1.827272727272726E-3</v>
      </c>
      <c r="I302" s="12">
        <f>AVERAGE(ReturnData!I302:I312)</f>
        <v>3.5636363636363621E-3</v>
      </c>
      <c r="J302" s="12">
        <f>AVERAGE(ReturnData!J302:J312)</f>
        <v>2.9263636363636367E-2</v>
      </c>
      <c r="K302" s="12">
        <f>AVERAGE(ReturnData!K302:K312)</f>
        <v>4.0272727272727309E-3</v>
      </c>
      <c r="L302" s="12">
        <f>AVERAGE(ReturnData!L302:L312)</f>
        <v>3.7718181818181824E-2</v>
      </c>
      <c r="M302" s="12">
        <f>AVERAGE(ReturnData!M302:M312)</f>
        <v>-4.000000000000001E-3</v>
      </c>
      <c r="N302" s="12">
        <f>AVERAGE(ReturnData!N302:N312)</f>
        <v>1.0545454545454525E-3</v>
      </c>
      <c r="O302" s="12">
        <f>AVERAGE(ReturnData!O302:O312)</f>
        <v>-1.0281818181818184E-2</v>
      </c>
      <c r="P302" s="12">
        <f>AVERAGE(ReturnData!P302:P312)</f>
        <v>8.5545454545454553E-3</v>
      </c>
      <c r="Q302" s="12">
        <f>AVERAGE(ReturnData!Q302:Q312)</f>
        <v>3.0000000000000014E-3</v>
      </c>
    </row>
    <row r="303" spans="1:17" x14ac:dyDescent="0.25">
      <c r="A303">
        <f>ReturnData!A315</f>
        <v>200002</v>
      </c>
      <c r="B303" s="12">
        <f>AVERAGE(ReturnData!B303:B313)</f>
        <v>-8.8090909090909053E-3</v>
      </c>
      <c r="C303" s="12">
        <f>AVERAGE(ReturnData!C303:C313)</f>
        <v>3.1163636363636362E-2</v>
      </c>
      <c r="D303" s="12">
        <f>AVERAGE(ReturnData!D303:D313)</f>
        <v>2.3400000000000001E-2</v>
      </c>
      <c r="E303" s="12">
        <f>AVERAGE(ReturnData!E303:E313)</f>
        <v>-1.3290909090909091E-2</v>
      </c>
      <c r="F303" s="12">
        <f>AVERAGE(ReturnData!F303:F313)</f>
        <v>-8.7181818181818142E-3</v>
      </c>
      <c r="G303" s="12">
        <f>AVERAGE(ReturnData!G303:G313)</f>
        <v>1.9600000000000003E-2</v>
      </c>
      <c r="H303" s="12">
        <f>AVERAGE(ReturnData!H303:H313)</f>
        <v>-8.0272727272727284E-3</v>
      </c>
      <c r="I303" s="12">
        <f>AVERAGE(ReturnData!I303:I313)</f>
        <v>1.2800000000000001E-2</v>
      </c>
      <c r="J303" s="12">
        <f>AVERAGE(ReturnData!J303:J313)</f>
        <v>4.6236363636363638E-2</v>
      </c>
      <c r="K303" s="12">
        <f>AVERAGE(ReturnData!K303:K313)</f>
        <v>8.2090909090909141E-3</v>
      </c>
      <c r="L303" s="12">
        <f>AVERAGE(ReturnData!L303:L313)</f>
        <v>4.2136363636363632E-2</v>
      </c>
      <c r="M303" s="12">
        <f>AVERAGE(ReturnData!M303:M313)</f>
        <v>-7.6636363636363647E-3</v>
      </c>
      <c r="N303" s="12">
        <f>AVERAGE(ReturnData!N303:N313)</f>
        <v>3.4545454545454549E-3</v>
      </c>
      <c r="O303" s="12">
        <f>AVERAGE(ReturnData!O303:O313)</f>
        <v>-6.6818181818181837E-3</v>
      </c>
      <c r="P303" s="12">
        <f>AVERAGE(ReturnData!P303:P313)</f>
        <v>8.1181818181818178E-3</v>
      </c>
      <c r="Q303" s="12">
        <f>AVERAGE(ReturnData!Q303:Q313)</f>
        <v>1.7272727272727279E-3</v>
      </c>
    </row>
    <row r="304" spans="1:17" x14ac:dyDescent="0.25">
      <c r="A304">
        <f>ReturnData!A316</f>
        <v>200003</v>
      </c>
      <c r="B304" s="12">
        <f>AVERAGE(ReturnData!B304:B314)</f>
        <v>-1.0954545454545453E-2</v>
      </c>
      <c r="C304" s="12">
        <f>AVERAGE(ReturnData!C304:C314)</f>
        <v>4.8863636363636359E-2</v>
      </c>
      <c r="D304" s="12">
        <f>AVERAGE(ReturnData!D304:D314)</f>
        <v>2.8363636363636358E-2</v>
      </c>
      <c r="E304" s="12">
        <f>AVERAGE(ReturnData!E304:E314)</f>
        <v>-2.243636363636364E-2</v>
      </c>
      <c r="F304" s="12">
        <f>AVERAGE(ReturnData!F304:F314)</f>
        <v>-1.2790909090909091E-2</v>
      </c>
      <c r="G304" s="12">
        <f>AVERAGE(ReturnData!G304:G314)</f>
        <v>1.0090909090909091E-2</v>
      </c>
      <c r="H304" s="12">
        <f>AVERAGE(ReturnData!H304:H314)</f>
        <v>-4.7545454545454557E-3</v>
      </c>
      <c r="I304" s="12">
        <f>AVERAGE(ReturnData!I304:I314)</f>
        <v>3.7272727272727279E-3</v>
      </c>
      <c r="J304" s="12">
        <f>AVERAGE(ReturnData!J304:J314)</f>
        <v>4.8845454545454546E-2</v>
      </c>
      <c r="K304" s="12">
        <f>AVERAGE(ReturnData!K304:K314)</f>
        <v>1.4636363636363651E-3</v>
      </c>
      <c r="L304" s="12">
        <f>AVERAGE(ReturnData!L304:L314)</f>
        <v>5.1754545454545449E-2</v>
      </c>
      <c r="M304" s="12">
        <f>AVERAGE(ReturnData!M304:M314)</f>
        <v>-4.6363636363636372E-3</v>
      </c>
      <c r="N304" s="12">
        <f>AVERAGE(ReturnData!N304:N314)</f>
        <v>-6.3545454545454547E-3</v>
      </c>
      <c r="O304" s="12">
        <f>AVERAGE(ReturnData!O304:O314)</f>
        <v>2.0909090909090908E-3</v>
      </c>
      <c r="P304" s="12">
        <f>AVERAGE(ReturnData!P304:P314)</f>
        <v>-3.5090909090909088E-3</v>
      </c>
      <c r="Q304" s="12">
        <f>AVERAGE(ReturnData!Q304:Q314)</f>
        <v>-2.972727272727271E-3</v>
      </c>
    </row>
    <row r="305" spans="1:17" x14ac:dyDescent="0.25">
      <c r="A305">
        <f>ReturnData!A317</f>
        <v>200004</v>
      </c>
      <c r="B305" s="12">
        <f>AVERAGE(ReturnData!B305:B315)</f>
        <v>-1.7218181818181813E-2</v>
      </c>
      <c r="C305" s="12">
        <f>AVERAGE(ReturnData!C305:C315)</f>
        <v>3.315454545454545E-2</v>
      </c>
      <c r="D305" s="12">
        <f>AVERAGE(ReturnData!D305:D315)</f>
        <v>1.1072727272727277E-2</v>
      </c>
      <c r="E305" s="12">
        <f>AVERAGE(ReturnData!E305:E315)</f>
        <v>-3.0581818181818186E-2</v>
      </c>
      <c r="F305" s="12">
        <f>AVERAGE(ReturnData!F305:F315)</f>
        <v>-1.594545454545454E-2</v>
      </c>
      <c r="G305" s="12">
        <f>AVERAGE(ReturnData!G305:G315)</f>
        <v>-1.3636363636363523E-4</v>
      </c>
      <c r="H305" s="12">
        <f>AVERAGE(ReturnData!H305:H315)</f>
        <v>-1.5527272727272725E-2</v>
      </c>
      <c r="I305" s="12">
        <f>AVERAGE(ReturnData!I305:I315)</f>
        <v>-1.7818181818181824E-3</v>
      </c>
      <c r="J305" s="12">
        <f>AVERAGE(ReturnData!J305:J315)</f>
        <v>5.7727272727272731E-2</v>
      </c>
      <c r="K305" s="12">
        <f>AVERAGE(ReturnData!K305:K315)</f>
        <v>-1.2445454545454543E-2</v>
      </c>
      <c r="L305" s="12">
        <f>AVERAGE(ReturnData!L305:L315)</f>
        <v>6.5027272727272725E-2</v>
      </c>
      <c r="M305" s="12">
        <f>AVERAGE(ReturnData!M305:M315)</f>
        <v>-1.0390909090909091E-2</v>
      </c>
      <c r="N305" s="12">
        <f>AVERAGE(ReturnData!N305:N315)</f>
        <v>-1.5118181818181819E-2</v>
      </c>
      <c r="O305" s="12">
        <f>AVERAGE(ReturnData!O305:O315)</f>
        <v>-2.9272727272727267E-3</v>
      </c>
      <c r="P305" s="12">
        <f>AVERAGE(ReturnData!P305:P315)</f>
        <v>-1.2781818181818182E-2</v>
      </c>
      <c r="Q305" s="12">
        <f>AVERAGE(ReturnData!Q305:Q315)</f>
        <v>-1.37E-2</v>
      </c>
    </row>
    <row r="306" spans="1:17" x14ac:dyDescent="0.25">
      <c r="A306">
        <f>ReturnData!A318</f>
        <v>200005</v>
      </c>
      <c r="B306" s="12">
        <f>AVERAGE(ReturnData!B306:B316)</f>
        <v>-1.6109090909090903E-2</v>
      </c>
      <c r="C306" s="12">
        <f>AVERAGE(ReturnData!C306:C316)</f>
        <v>9.6909090909090886E-3</v>
      </c>
      <c r="D306" s="12">
        <f>AVERAGE(ReturnData!D306:D316)</f>
        <v>8.6454545454545464E-3</v>
      </c>
      <c r="E306" s="12">
        <f>AVERAGE(ReturnData!E306:E316)</f>
        <v>-1.9363636363636361E-2</v>
      </c>
      <c r="F306" s="12">
        <f>AVERAGE(ReturnData!F306:F316)</f>
        <v>-2.5345454545454539E-2</v>
      </c>
      <c r="G306" s="12">
        <f>AVERAGE(ReturnData!G306:G316)</f>
        <v>-8.7454545454545458E-3</v>
      </c>
      <c r="H306" s="12">
        <f>AVERAGE(ReturnData!H306:H316)</f>
        <v>-9.281818181818181E-3</v>
      </c>
      <c r="I306" s="12">
        <f>AVERAGE(ReturnData!I306:I316)</f>
        <v>8.4181818181818194E-3</v>
      </c>
      <c r="J306" s="12">
        <f>AVERAGE(ReturnData!J306:J316)</f>
        <v>3.2963636363636369E-2</v>
      </c>
      <c r="K306" s="12">
        <f>AVERAGE(ReturnData!K306:K316)</f>
        <v>-1.5090909090909089E-2</v>
      </c>
      <c r="L306" s="12">
        <f>AVERAGE(ReturnData!L306:L316)</f>
        <v>6.8563636363636368E-2</v>
      </c>
      <c r="M306" s="12">
        <f>AVERAGE(ReturnData!M306:M316)</f>
        <v>-8.7909090909090923E-3</v>
      </c>
      <c r="N306" s="12">
        <f>AVERAGE(ReturnData!N306:N316)</f>
        <v>-1.6545454545454544E-2</v>
      </c>
      <c r="O306" s="12">
        <f>AVERAGE(ReturnData!O306:O316)</f>
        <v>-4.209090909090908E-3</v>
      </c>
      <c r="P306" s="12">
        <f>AVERAGE(ReturnData!P306:P316)</f>
        <v>1.0090909090909115E-3</v>
      </c>
      <c r="Q306" s="12">
        <f>AVERAGE(ReturnData!Q306:Q316)</f>
        <v>-4.0272727272727257E-3</v>
      </c>
    </row>
    <row r="307" spans="1:17" x14ac:dyDescent="0.25">
      <c r="A307">
        <f>ReturnData!A319</f>
        <v>200006</v>
      </c>
      <c r="B307" s="12">
        <f>AVERAGE(ReturnData!B307:B317)</f>
        <v>-1.7436363636363635E-2</v>
      </c>
      <c r="C307" s="12">
        <f>AVERAGE(ReturnData!C307:C317)</f>
        <v>8.86363636363636E-3</v>
      </c>
      <c r="D307" s="12">
        <f>AVERAGE(ReturnData!D307:D317)</f>
        <v>9.7909090909090914E-3</v>
      </c>
      <c r="E307" s="12">
        <f>AVERAGE(ReturnData!E307:E317)</f>
        <v>-1.4081818181818183E-2</v>
      </c>
      <c r="F307" s="12">
        <f>AVERAGE(ReturnData!F307:F317)</f>
        <v>-2.1409090909090905E-2</v>
      </c>
      <c r="G307" s="12">
        <f>AVERAGE(ReturnData!G307:G317)</f>
        <v>-7.3090909090909092E-3</v>
      </c>
      <c r="H307" s="12">
        <f>AVERAGE(ReturnData!H307:H317)</f>
        <v>7.1818181818181736E-4</v>
      </c>
      <c r="I307" s="12">
        <f>AVERAGE(ReturnData!I307:I317)</f>
        <v>5.2545454545454553E-3</v>
      </c>
      <c r="J307" s="12">
        <f>AVERAGE(ReturnData!J307:J317)</f>
        <v>3.8927272727272727E-2</v>
      </c>
      <c r="K307" s="12">
        <f>AVERAGE(ReturnData!K307:K317)</f>
        <v>-1.3009090909090913E-2</v>
      </c>
      <c r="L307" s="12">
        <f>AVERAGE(ReturnData!L307:L317)</f>
        <v>6.6154545454545452E-2</v>
      </c>
      <c r="M307" s="12">
        <f>AVERAGE(ReturnData!M307:M317)</f>
        <v>5.2272727272727297E-3</v>
      </c>
      <c r="N307" s="12">
        <f>AVERAGE(ReturnData!N307:N317)</f>
        <v>-8.9909090909090893E-3</v>
      </c>
      <c r="O307" s="12">
        <f>AVERAGE(ReturnData!O307:O317)</f>
        <v>-3.5181818181818166E-3</v>
      </c>
      <c r="P307" s="12">
        <f>AVERAGE(ReturnData!P307:P317)</f>
        <v>1.8636363636363646E-3</v>
      </c>
      <c r="Q307" s="12">
        <f>AVERAGE(ReturnData!Q307:Q317)</f>
        <v>-3.872727272727269E-3</v>
      </c>
    </row>
    <row r="308" spans="1:17" x14ac:dyDescent="0.25">
      <c r="A308">
        <f>ReturnData!A320</f>
        <v>200007</v>
      </c>
      <c r="B308" s="12">
        <f>AVERAGE(ReturnData!B308:B318)</f>
        <v>-3.8545454545454512E-3</v>
      </c>
      <c r="C308" s="12">
        <f>AVERAGE(ReturnData!C308:C318)</f>
        <v>9.2727272727272693E-3</v>
      </c>
      <c r="D308" s="12">
        <f>AVERAGE(ReturnData!D308:D318)</f>
        <v>1.9027272727272726E-2</v>
      </c>
      <c r="E308" s="12">
        <f>AVERAGE(ReturnData!E308:E318)</f>
        <v>-2.0509090909090907E-2</v>
      </c>
      <c r="F308" s="12">
        <f>AVERAGE(ReturnData!F308:F318)</f>
        <v>-2.6227272727272724E-2</v>
      </c>
      <c r="G308" s="12">
        <f>AVERAGE(ReturnData!G308:G318)</f>
        <v>-9.536363636363638E-3</v>
      </c>
      <c r="H308" s="12">
        <f>AVERAGE(ReturnData!H308:H318)</f>
        <v>3.1454545454545446E-3</v>
      </c>
      <c r="I308" s="12">
        <f>AVERAGE(ReturnData!I308:I318)</f>
        <v>-3.436363636363635E-3</v>
      </c>
      <c r="J308" s="12">
        <f>AVERAGE(ReturnData!J308:J318)</f>
        <v>2.6527272727272722E-2</v>
      </c>
      <c r="K308" s="12">
        <f>AVERAGE(ReturnData!K308:K318)</f>
        <v>-1.6918181818181818E-2</v>
      </c>
      <c r="L308" s="12">
        <f>AVERAGE(ReturnData!L308:L318)</f>
        <v>4.7109090909090899E-2</v>
      </c>
      <c r="M308" s="12">
        <f>AVERAGE(ReturnData!M308:M318)</f>
        <v>-6.8000000000000005E-3</v>
      </c>
      <c r="N308" s="12">
        <f>AVERAGE(ReturnData!N308:N318)</f>
        <v>-1.3727272727272727E-2</v>
      </c>
      <c r="O308" s="12">
        <f>AVERAGE(ReturnData!O308:O318)</f>
        <v>4.1636363636363659E-3</v>
      </c>
      <c r="P308" s="12">
        <f>AVERAGE(ReturnData!P308:P318)</f>
        <v>-7.0454545454545431E-3</v>
      </c>
      <c r="Q308" s="12">
        <f>AVERAGE(ReturnData!Q308:Q318)</f>
        <v>-1.8727272727272727E-3</v>
      </c>
    </row>
    <row r="309" spans="1:17" x14ac:dyDescent="0.25">
      <c r="A309">
        <f>ReturnData!A321</f>
        <v>200008</v>
      </c>
      <c r="B309" s="12">
        <f>AVERAGE(ReturnData!B309:B319)</f>
        <v>1.0272727272727302E-3</v>
      </c>
      <c r="C309" s="12">
        <f>AVERAGE(ReturnData!C309:C319)</f>
        <v>2.3854545454545458E-2</v>
      </c>
      <c r="D309" s="12">
        <f>AVERAGE(ReturnData!D309:D319)</f>
        <v>1.0827272727272729E-2</v>
      </c>
      <c r="E309" s="12">
        <f>AVERAGE(ReturnData!E309:E319)</f>
        <v>-2.0418181818181814E-2</v>
      </c>
      <c r="F309" s="12">
        <f>AVERAGE(ReturnData!F309:F319)</f>
        <v>-2.4754545454545453E-2</v>
      </c>
      <c r="G309" s="12">
        <f>AVERAGE(ReturnData!G309:G319)</f>
        <v>-1.5163636363636362E-2</v>
      </c>
      <c r="H309" s="12">
        <f>AVERAGE(ReturnData!H309:H319)</f>
        <v>1.5872727272727271E-2</v>
      </c>
      <c r="I309" s="12">
        <f>AVERAGE(ReturnData!I309:I319)</f>
        <v>-2.5545454545454521E-3</v>
      </c>
      <c r="J309" s="12">
        <f>AVERAGE(ReturnData!J309:J319)</f>
        <v>4.2118181818181825E-2</v>
      </c>
      <c r="K309" s="12">
        <f>AVERAGE(ReturnData!K309:K319)</f>
        <v>-2.1818181818181823E-2</v>
      </c>
      <c r="L309" s="12">
        <f>AVERAGE(ReturnData!L309:L319)</f>
        <v>5.5099999999999996E-2</v>
      </c>
      <c r="M309" s="12">
        <f>AVERAGE(ReturnData!M309:M319)</f>
        <v>-1.0509090909090905E-2</v>
      </c>
      <c r="N309" s="12">
        <f>AVERAGE(ReturnData!N309:N319)</f>
        <v>-1.7763636363636363E-2</v>
      </c>
      <c r="O309" s="12">
        <f>AVERAGE(ReturnData!O309:O319)</f>
        <v>2.7272727272727361E-4</v>
      </c>
      <c r="P309" s="12">
        <f>AVERAGE(ReturnData!P309:P319)</f>
        <v>-3.709090909090908E-3</v>
      </c>
      <c r="Q309" s="12">
        <f>AVERAGE(ReturnData!Q309:Q319)</f>
        <v>-5.545454545454534E-4</v>
      </c>
    </row>
    <row r="310" spans="1:17" x14ac:dyDescent="0.25">
      <c r="A310">
        <f>ReturnData!A322</f>
        <v>200009</v>
      </c>
      <c r="B310" s="12">
        <f>AVERAGE(ReturnData!B310:B320)</f>
        <v>5.3545454545454556E-3</v>
      </c>
      <c r="C310" s="12">
        <f>AVERAGE(ReturnData!C310:C320)</f>
        <v>1.4554545454545457E-2</v>
      </c>
      <c r="D310" s="12">
        <f>AVERAGE(ReturnData!D310:D320)</f>
        <v>8.4363636363636394E-3</v>
      </c>
      <c r="E310" s="12">
        <f>AVERAGE(ReturnData!E310:E320)</f>
        <v>-5.4818181818181815E-3</v>
      </c>
      <c r="F310" s="12">
        <f>AVERAGE(ReturnData!F310:F320)</f>
        <v>-2.3699999999999999E-2</v>
      </c>
      <c r="G310" s="12">
        <f>AVERAGE(ReturnData!G310:G320)</f>
        <v>-8.7090909090909094E-3</v>
      </c>
      <c r="H310" s="12">
        <f>AVERAGE(ReturnData!H310:H320)</f>
        <v>5.8727272727272717E-3</v>
      </c>
      <c r="I310" s="12">
        <f>AVERAGE(ReturnData!I310:I320)</f>
        <v>9.1818181818182178E-4</v>
      </c>
      <c r="J310" s="12">
        <f>AVERAGE(ReturnData!J310:J320)</f>
        <v>3.6918181818181822E-2</v>
      </c>
      <c r="K310" s="12">
        <f>AVERAGE(ReturnData!K310:K320)</f>
        <v>-1.230909090909091E-2</v>
      </c>
      <c r="L310" s="12">
        <f>AVERAGE(ReturnData!L310:L320)</f>
        <v>4.6736363636363645E-2</v>
      </c>
      <c r="M310" s="12">
        <f>AVERAGE(ReturnData!M310:M320)</f>
        <v>-8.0545454545454531E-3</v>
      </c>
      <c r="N310" s="12">
        <f>AVERAGE(ReturnData!N310:N320)</f>
        <v>-5.7181818181818167E-3</v>
      </c>
      <c r="O310" s="12">
        <f>AVERAGE(ReturnData!O310:O320)</f>
        <v>3.6000000000000029E-3</v>
      </c>
      <c r="P310" s="12">
        <f>AVERAGE(ReturnData!P310:P320)</f>
        <v>-1.2727272727272713E-3</v>
      </c>
      <c r="Q310" s="12">
        <f>AVERAGE(ReturnData!Q310:Q320)</f>
        <v>1.2E-2</v>
      </c>
    </row>
    <row r="311" spans="1:17" x14ac:dyDescent="0.25">
      <c r="A311">
        <f>ReturnData!A323</f>
        <v>200010</v>
      </c>
      <c r="B311" s="12">
        <f>AVERAGE(ReturnData!B311:B321)</f>
        <v>8.5454545454545488E-3</v>
      </c>
      <c r="C311" s="12">
        <f>AVERAGE(ReturnData!C311:C321)</f>
        <v>2.3172727272727268E-2</v>
      </c>
      <c r="D311" s="12">
        <f>AVERAGE(ReturnData!D311:D321)</f>
        <v>2.0445454545454548E-2</v>
      </c>
      <c r="E311" s="12">
        <f>AVERAGE(ReturnData!E311:E321)</f>
        <v>-4.0272727272727257E-3</v>
      </c>
      <c r="F311" s="12">
        <f>AVERAGE(ReturnData!F311:F321)</f>
        <v>-1.0845454545454547E-2</v>
      </c>
      <c r="G311" s="12">
        <f>AVERAGE(ReturnData!G311:G321)</f>
        <v>-1.1818181818181817E-3</v>
      </c>
      <c r="H311" s="12">
        <f>AVERAGE(ReturnData!H311:H321)</f>
        <v>1.3663636363636362E-2</v>
      </c>
      <c r="I311" s="12">
        <f>AVERAGE(ReturnData!I311:I321)</f>
        <v>1.7090909090909134E-3</v>
      </c>
      <c r="J311" s="12">
        <f>AVERAGE(ReturnData!J311:J321)</f>
        <v>6.1936363636363637E-2</v>
      </c>
      <c r="K311" s="12">
        <f>AVERAGE(ReturnData!K311:K321)</f>
        <v>-1.5727272727272736E-3</v>
      </c>
      <c r="L311" s="12">
        <f>AVERAGE(ReturnData!L311:L321)</f>
        <v>6.1245454545454561E-2</v>
      </c>
      <c r="M311" s="12">
        <f>AVERAGE(ReturnData!M311:M321)</f>
        <v>2.7636363636363644E-3</v>
      </c>
      <c r="N311" s="12">
        <f>AVERAGE(ReturnData!N311:N321)</f>
        <v>3.3636363636363655E-3</v>
      </c>
      <c r="O311" s="12">
        <f>AVERAGE(ReturnData!O311:O321)</f>
        <v>1.8227272727272727E-2</v>
      </c>
      <c r="P311" s="12">
        <f>AVERAGE(ReturnData!P311:P321)</f>
        <v>-7.0727272727272722E-3</v>
      </c>
      <c r="Q311" s="12">
        <f>AVERAGE(ReturnData!Q311:Q321)</f>
        <v>2.6218181818181818E-2</v>
      </c>
    </row>
    <row r="312" spans="1:17" x14ac:dyDescent="0.25">
      <c r="A312">
        <f>ReturnData!A324</f>
        <v>200011</v>
      </c>
      <c r="B312" s="12">
        <f>AVERAGE(ReturnData!B312:B322)</f>
        <v>1.9545454545454549E-3</v>
      </c>
      <c r="C312" s="12">
        <f>AVERAGE(ReturnData!C312:C322)</f>
        <v>7.3000000000000044E-3</v>
      </c>
      <c r="D312" s="12">
        <f>AVERAGE(ReturnData!D312:D322)</f>
        <v>2.7063636363636359E-2</v>
      </c>
      <c r="E312" s="12">
        <f>AVERAGE(ReturnData!E312:E322)</f>
        <v>-4.4636363636363606E-3</v>
      </c>
      <c r="F312" s="12">
        <f>AVERAGE(ReturnData!F312:F322)</f>
        <v>-2.0690909090909093E-2</v>
      </c>
      <c r="G312" s="12">
        <f>AVERAGE(ReturnData!G312:G322)</f>
        <v>-6.3181818181818174E-3</v>
      </c>
      <c r="H312" s="12">
        <f>AVERAGE(ReturnData!H312:H322)</f>
        <v>8.9090909090909099E-3</v>
      </c>
      <c r="I312" s="12">
        <f>AVERAGE(ReturnData!I312:I322)</f>
        <v>-2.7272727272726981E-4</v>
      </c>
      <c r="J312" s="12">
        <f>AVERAGE(ReturnData!J312:J322)</f>
        <v>4.9854545454545457E-2</v>
      </c>
      <c r="K312" s="12">
        <f>AVERAGE(ReturnData!K312:K322)</f>
        <v>-6.1727272727272742E-3</v>
      </c>
      <c r="L312" s="12">
        <f>AVERAGE(ReturnData!L312:L322)</f>
        <v>4.0072727272727281E-2</v>
      </c>
      <c r="M312" s="12">
        <f>AVERAGE(ReturnData!M312:M322)</f>
        <v>-4.6090909090909082E-3</v>
      </c>
      <c r="N312" s="12">
        <f>AVERAGE(ReturnData!N312:N322)</f>
        <v>4.6909090909090928E-3</v>
      </c>
      <c r="O312" s="12">
        <f>AVERAGE(ReturnData!O312:O322)</f>
        <v>2.4545454545454547E-2</v>
      </c>
      <c r="P312" s="12">
        <f>AVERAGE(ReturnData!P312:P322)</f>
        <v>-9.6727272727272721E-3</v>
      </c>
      <c r="Q312" s="12">
        <f>AVERAGE(ReturnData!Q312:Q322)</f>
        <v>1.5600000000000001E-2</v>
      </c>
    </row>
    <row r="313" spans="1:17" x14ac:dyDescent="0.25">
      <c r="A313">
        <f>ReturnData!A325</f>
        <v>200012</v>
      </c>
      <c r="B313" s="12">
        <f>AVERAGE(ReturnData!B313:B323)</f>
        <v>7.9090909090909108E-3</v>
      </c>
      <c r="C313" s="12">
        <f>AVERAGE(ReturnData!C313:C323)</f>
        <v>5.03636363636364E-3</v>
      </c>
      <c r="D313" s="12">
        <f>AVERAGE(ReturnData!D313:D323)</f>
        <v>2.0636363636363633E-2</v>
      </c>
      <c r="E313" s="12">
        <f>AVERAGE(ReturnData!E313:E323)</f>
        <v>4.945454545454548E-3</v>
      </c>
      <c r="F313" s="12">
        <f>AVERAGE(ReturnData!F313:F323)</f>
        <v>-1.8227272727272727E-2</v>
      </c>
      <c r="G313" s="12">
        <f>AVERAGE(ReturnData!G313:G323)</f>
        <v>-3.8727272727272725E-3</v>
      </c>
      <c r="H313" s="12">
        <f>AVERAGE(ReturnData!H313:H323)</f>
        <v>1.4027272727272727E-2</v>
      </c>
      <c r="I313" s="12">
        <f>AVERAGE(ReturnData!I313:I323)</f>
        <v>-8.1363636363636343E-3</v>
      </c>
      <c r="J313" s="12">
        <f>AVERAGE(ReturnData!J313:J323)</f>
        <v>3.2181818181818193E-2</v>
      </c>
      <c r="K313" s="12">
        <f>AVERAGE(ReturnData!K313:K323)</f>
        <v>7.8181818181818029E-4</v>
      </c>
      <c r="L313" s="12">
        <f>AVERAGE(ReturnData!L313:L323)</f>
        <v>2.7654545454545452E-2</v>
      </c>
      <c r="M313" s="12">
        <f>AVERAGE(ReturnData!M313:M323)</f>
        <v>5.8181818181818204E-4</v>
      </c>
      <c r="N313" s="12">
        <f>AVERAGE(ReturnData!N313:N323)</f>
        <v>1.8936363636363637E-2</v>
      </c>
      <c r="O313" s="12">
        <f>AVERAGE(ReturnData!O313:O323)</f>
        <v>2.9618181818181821E-2</v>
      </c>
      <c r="P313" s="12">
        <f>AVERAGE(ReturnData!P313:P323)</f>
        <v>-1.2672727272727273E-2</v>
      </c>
      <c r="Q313" s="12">
        <f>AVERAGE(ReturnData!Q313:Q323)</f>
        <v>1.8472727272727273E-2</v>
      </c>
    </row>
    <row r="314" spans="1:17" x14ac:dyDescent="0.25">
      <c r="A314">
        <f>ReturnData!A326</f>
        <v>200101</v>
      </c>
      <c r="B314" s="12">
        <f>AVERAGE(ReturnData!B314:B324)</f>
        <v>1.8363636363636363E-2</v>
      </c>
      <c r="C314" s="12">
        <f>AVERAGE(ReturnData!C314:C324)</f>
        <v>-2.8363636363636351E-3</v>
      </c>
      <c r="D314" s="12">
        <f>AVERAGE(ReturnData!D314:D324)</f>
        <v>1.6127272727272726E-2</v>
      </c>
      <c r="E314" s="12">
        <f>AVERAGE(ReturnData!E314:E324)</f>
        <v>4.7363636363636392E-3</v>
      </c>
      <c r="F314" s="12">
        <f>AVERAGE(ReturnData!F314:F324)</f>
        <v>-2.4045454545454547E-2</v>
      </c>
      <c r="G314" s="12">
        <f>AVERAGE(ReturnData!G314:G324)</f>
        <v>-9.0727272727272722E-3</v>
      </c>
      <c r="H314" s="12">
        <f>AVERAGE(ReturnData!H314:H324)</f>
        <v>2.4181818181818183E-2</v>
      </c>
      <c r="I314" s="12">
        <f>AVERAGE(ReturnData!I314:I324)</f>
        <v>-2.7672727272727272E-2</v>
      </c>
      <c r="J314" s="12">
        <f>AVERAGE(ReturnData!J314:J324)</f>
        <v>-2.3999999999999929E-3</v>
      </c>
      <c r="K314" s="12">
        <f>AVERAGE(ReturnData!K314:K324)</f>
        <v>-1.0036363636363638E-2</v>
      </c>
      <c r="L314" s="12">
        <f>AVERAGE(ReturnData!L314:L324)</f>
        <v>-8.2181818181818241E-3</v>
      </c>
      <c r="M314" s="12">
        <f>AVERAGE(ReturnData!M314:M324)</f>
        <v>-1.4572727272727272E-2</v>
      </c>
      <c r="N314" s="12">
        <f>AVERAGE(ReturnData!N314:N324)</f>
        <v>1.7081818181818184E-2</v>
      </c>
      <c r="O314" s="12">
        <f>AVERAGE(ReturnData!O314:O324)</f>
        <v>3.4472727272727273E-2</v>
      </c>
      <c r="P314" s="12">
        <f>AVERAGE(ReturnData!P314:P324)</f>
        <v>-1.3599999999999996E-2</v>
      </c>
      <c r="Q314" s="12">
        <f>AVERAGE(ReturnData!Q314:Q324)</f>
        <v>1.4754545454545454E-2</v>
      </c>
    </row>
    <row r="315" spans="1:17" x14ac:dyDescent="0.25">
      <c r="A315">
        <f>ReturnData!A327</f>
        <v>200102</v>
      </c>
      <c r="B315" s="12">
        <f>AVERAGE(ReturnData!B315:B325)</f>
        <v>2.4927272727272728E-2</v>
      </c>
      <c r="C315" s="12">
        <f>AVERAGE(ReturnData!C315:C325)</f>
        <v>-1.3763636363636362E-2</v>
      </c>
      <c r="D315" s="12">
        <f>AVERAGE(ReturnData!D315:D325)</f>
        <v>2.2772727272727274E-2</v>
      </c>
      <c r="E315" s="12">
        <f>AVERAGE(ReturnData!E315:E325)</f>
        <v>2.6727272727272731E-2</v>
      </c>
      <c r="F315" s="12">
        <f>AVERAGE(ReturnData!F315:F325)</f>
        <v>-1.2390909090909091E-2</v>
      </c>
      <c r="G315" s="12">
        <f>AVERAGE(ReturnData!G315:G325)</f>
        <v>8.136363636363636E-3</v>
      </c>
      <c r="H315" s="12">
        <f>AVERAGE(ReturnData!H315:H325)</f>
        <v>2.4309090909090912E-2</v>
      </c>
      <c r="I315" s="12">
        <f>AVERAGE(ReturnData!I315:I325)</f>
        <v>-1.3909090909090917E-3</v>
      </c>
      <c r="J315" s="12">
        <f>AVERAGE(ReturnData!J315:J325)</f>
        <v>1.5636363636363706E-3</v>
      </c>
      <c r="K315" s="12">
        <f>AVERAGE(ReturnData!K315:K325)</f>
        <v>7.4636363636363633E-3</v>
      </c>
      <c r="L315" s="12">
        <f>AVERAGE(ReturnData!L315:L325)</f>
        <v>-1.4481818181818181E-2</v>
      </c>
      <c r="M315" s="12">
        <f>AVERAGE(ReturnData!M315:M325)</f>
        <v>-1.4372727272727271E-2</v>
      </c>
      <c r="N315" s="12">
        <f>AVERAGE(ReturnData!N315:N325)</f>
        <v>2.7436363636363634E-2</v>
      </c>
      <c r="O315" s="12">
        <f>AVERAGE(ReturnData!O315:O325)</f>
        <v>3.4990909090909093E-2</v>
      </c>
      <c r="P315" s="12">
        <f>AVERAGE(ReturnData!P315:P325)</f>
        <v>1.1818181818181967E-4</v>
      </c>
      <c r="Q315" s="12">
        <f>AVERAGE(ReturnData!Q315:Q325)</f>
        <v>2.7936363636363638E-2</v>
      </c>
    </row>
    <row r="316" spans="1:17" x14ac:dyDescent="0.25">
      <c r="A316">
        <f>ReturnData!A328</f>
        <v>200103</v>
      </c>
      <c r="B316" s="12">
        <f>AVERAGE(ReturnData!B316:B326)</f>
        <v>2.9236363636363637E-2</v>
      </c>
      <c r="C316" s="12">
        <f>AVERAGE(ReturnData!C316:C326)</f>
        <v>-8.7999999999999971E-3</v>
      </c>
      <c r="D316" s="12">
        <f>AVERAGE(ReturnData!D316:D326)</f>
        <v>2.3963636363636357E-2</v>
      </c>
      <c r="E316" s="12">
        <f>AVERAGE(ReturnData!E316:E326)</f>
        <v>3.9463636363636367E-2</v>
      </c>
      <c r="F316" s="12">
        <f>AVERAGE(ReturnData!F316:F326)</f>
        <v>1.2363636363636377E-3</v>
      </c>
      <c r="G316" s="12">
        <f>AVERAGE(ReturnData!G316:G326)</f>
        <v>1.0445454545454544E-2</v>
      </c>
      <c r="H316" s="12">
        <f>AVERAGE(ReturnData!H316:H326)</f>
        <v>2.5927272727272733E-2</v>
      </c>
      <c r="I316" s="12">
        <f>AVERAGE(ReturnData!I316:I326)</f>
        <v>2.645454545454545E-3</v>
      </c>
      <c r="J316" s="12">
        <f>AVERAGE(ReturnData!J316:J326)</f>
        <v>5.8181818181818649E-4</v>
      </c>
      <c r="K316" s="12">
        <f>AVERAGE(ReturnData!K316:K326)</f>
        <v>1.9299999999999998E-2</v>
      </c>
      <c r="L316" s="12">
        <f>AVERAGE(ReturnData!L316:L326)</f>
        <v>-2.0809090909090916E-2</v>
      </c>
      <c r="M316" s="12">
        <f>AVERAGE(ReturnData!M316:M326)</f>
        <v>5.0999999999999995E-3</v>
      </c>
      <c r="N316" s="12">
        <f>AVERAGE(ReturnData!N316:N326)</f>
        <v>3.2836363636363636E-2</v>
      </c>
      <c r="O316" s="12">
        <f>AVERAGE(ReturnData!O316:O326)</f>
        <v>3.1709090909090909E-2</v>
      </c>
      <c r="P316" s="12">
        <f>AVERAGE(ReturnData!P316:P326)</f>
        <v>1.3645454545454546E-2</v>
      </c>
      <c r="Q316" s="12">
        <f>AVERAGE(ReturnData!Q316:Q326)</f>
        <v>3.5481818181818177E-2</v>
      </c>
    </row>
    <row r="317" spans="1:17" x14ac:dyDescent="0.25">
      <c r="A317">
        <f>ReturnData!A329</f>
        <v>200104</v>
      </c>
      <c r="B317" s="12">
        <f>AVERAGE(ReturnData!B317:B327)</f>
        <v>2.3527272727272727E-2</v>
      </c>
      <c r="C317" s="12">
        <f>AVERAGE(ReturnData!C317:C327)</f>
        <v>-1.4818181818181757E-3</v>
      </c>
      <c r="D317" s="12">
        <f>AVERAGE(ReturnData!D317:D327)</f>
        <v>1.0954545454545455E-2</v>
      </c>
      <c r="E317" s="12">
        <f>AVERAGE(ReturnData!E317:E327)</f>
        <v>1.1354545454545454E-2</v>
      </c>
      <c r="F317" s="12">
        <f>AVERAGE(ReturnData!F317:F327)</f>
        <v>-6.9999999999999793E-4</v>
      </c>
      <c r="G317" s="12">
        <f>AVERAGE(ReturnData!G317:G327)</f>
        <v>-3.3909090909090916E-3</v>
      </c>
      <c r="H317" s="12">
        <f>AVERAGE(ReturnData!H317:H327)</f>
        <v>2.5181818181818191E-2</v>
      </c>
      <c r="I317" s="12">
        <f>AVERAGE(ReturnData!I317:I327)</f>
        <v>-1.2400000000000001E-2</v>
      </c>
      <c r="J317" s="12">
        <f>AVERAGE(ReturnData!J317:J327)</f>
        <v>-2.4209090909090902E-2</v>
      </c>
      <c r="K317" s="12">
        <f>AVERAGE(ReturnData!K317:K327)</f>
        <v>7.081818181818183E-3</v>
      </c>
      <c r="L317" s="12">
        <f>AVERAGE(ReturnData!L317:L327)</f>
        <v>-5.4445454545454547E-2</v>
      </c>
      <c r="M317" s="12">
        <f>AVERAGE(ReturnData!M317:M327)</f>
        <v>-5.0545454545454539E-3</v>
      </c>
      <c r="N317" s="12">
        <f>AVERAGE(ReturnData!N317:N327)</f>
        <v>2.2163636363636365E-2</v>
      </c>
      <c r="O317" s="12">
        <f>AVERAGE(ReturnData!O317:O327)</f>
        <v>3.1909090909090908E-2</v>
      </c>
      <c r="P317" s="12">
        <f>AVERAGE(ReturnData!P317:P327)</f>
        <v>-4.7090909090909084E-3</v>
      </c>
      <c r="Q317" s="12">
        <f>AVERAGE(ReturnData!Q317:Q327)</f>
        <v>1.5390909090909092E-2</v>
      </c>
    </row>
    <row r="318" spans="1:17" x14ac:dyDescent="0.25">
      <c r="A318">
        <f>ReturnData!A330</f>
        <v>200105</v>
      </c>
      <c r="B318" s="12">
        <f>AVERAGE(ReturnData!B318:B328)</f>
        <v>1.822727272727272E-2</v>
      </c>
      <c r="C318" s="12">
        <f>AVERAGE(ReturnData!C318:C328)</f>
        <v>9.8090909090909131E-3</v>
      </c>
      <c r="D318" s="12">
        <f>AVERAGE(ReturnData!D318:D328)</f>
        <v>1.1281818181818183E-2</v>
      </c>
      <c r="E318" s="12">
        <f>AVERAGE(ReturnData!E318:E328)</f>
        <v>6.2363636363636362E-3</v>
      </c>
      <c r="F318" s="12">
        <f>AVERAGE(ReturnData!F318:F328)</f>
        <v>-5.0545454545454531E-3</v>
      </c>
      <c r="G318" s="12">
        <f>AVERAGE(ReturnData!G318:G328)</f>
        <v>-3.3181818181818186E-3</v>
      </c>
      <c r="H318" s="12">
        <f>AVERAGE(ReturnData!H318:H328)</f>
        <v>1.064545454545455E-2</v>
      </c>
      <c r="I318" s="12">
        <f>AVERAGE(ReturnData!I318:I328)</f>
        <v>-6.8181818181818213E-3</v>
      </c>
      <c r="J318" s="12">
        <f>AVERAGE(ReturnData!J318:J328)</f>
        <v>-3.1099999999999996E-2</v>
      </c>
      <c r="K318" s="12">
        <f>AVERAGE(ReturnData!K318:K328)</f>
        <v>2.9545454545454545E-3</v>
      </c>
      <c r="L318" s="12">
        <f>AVERAGE(ReturnData!L318:L328)</f>
        <v>-6.2754545454545452E-2</v>
      </c>
      <c r="M318" s="12">
        <f>AVERAGE(ReturnData!M318:M328)</f>
        <v>-1.6218181818181819E-2</v>
      </c>
      <c r="N318" s="12">
        <f>AVERAGE(ReturnData!N318:N328)</f>
        <v>1.2290909090909092E-2</v>
      </c>
      <c r="O318" s="12">
        <f>AVERAGE(ReturnData!O318:O328)</f>
        <v>2.6236363636363644E-2</v>
      </c>
      <c r="P318" s="12">
        <f>AVERAGE(ReturnData!P318:P328)</f>
        <v>-4.672727272727272E-3</v>
      </c>
      <c r="Q318" s="12">
        <f>AVERAGE(ReturnData!Q318:Q328)</f>
        <v>1.5727272727272725E-2</v>
      </c>
    </row>
    <row r="319" spans="1:17" x14ac:dyDescent="0.25">
      <c r="A319">
        <f>ReturnData!A331</f>
        <v>200106</v>
      </c>
      <c r="B319" s="12">
        <f>AVERAGE(ReturnData!B319:B329)</f>
        <v>5.0272727272727266E-3</v>
      </c>
      <c r="C319" s="12">
        <f>AVERAGE(ReturnData!C319:C329)</f>
        <v>2.4209090909090913E-2</v>
      </c>
      <c r="D319" s="12">
        <f>AVERAGE(ReturnData!D319:D329)</f>
        <v>1.0909090909090908E-2</v>
      </c>
      <c r="E319" s="12">
        <f>AVERAGE(ReturnData!E319:E329)</f>
        <v>1.7109090909090907E-2</v>
      </c>
      <c r="F319" s="12">
        <f>AVERAGE(ReturnData!F319:F329)</f>
        <v>-6.9090909090909109E-4</v>
      </c>
      <c r="G319" s="12">
        <f>AVERAGE(ReturnData!G319:G329)</f>
        <v>1.8727272727272733E-3</v>
      </c>
      <c r="H319" s="12">
        <f>AVERAGE(ReturnData!H319:H329)</f>
        <v>7.7818181818181823E-3</v>
      </c>
      <c r="I319" s="12">
        <f>AVERAGE(ReturnData!I319:I329)</f>
        <v>7.3727272727272704E-3</v>
      </c>
      <c r="J319" s="12">
        <f>AVERAGE(ReturnData!J319:J329)</f>
        <v>-1.4581818181818178E-2</v>
      </c>
      <c r="K319" s="12">
        <f>AVERAGE(ReturnData!K319:K329)</f>
        <v>1.1481818181818183E-2</v>
      </c>
      <c r="L319" s="12">
        <f>AVERAGE(ReturnData!L319:L329)</f>
        <v>-3.8836363636363627E-2</v>
      </c>
      <c r="M319" s="12">
        <f>AVERAGE(ReturnData!M319:M329)</f>
        <v>4.1636363636363633E-3</v>
      </c>
      <c r="N319" s="12">
        <f>AVERAGE(ReturnData!N319:N329)</f>
        <v>2.1281818181818183E-2</v>
      </c>
      <c r="O319" s="12">
        <f>AVERAGE(ReturnData!O319:O329)</f>
        <v>2.7654545454545456E-2</v>
      </c>
      <c r="P319" s="12">
        <f>AVERAGE(ReturnData!P319:P329)</f>
        <v>7.8181818181818148E-4</v>
      </c>
      <c r="Q319" s="12">
        <f>AVERAGE(ReturnData!Q319:Q329)</f>
        <v>1.4927272727272728E-2</v>
      </c>
    </row>
    <row r="320" spans="1:17" x14ac:dyDescent="0.25">
      <c r="A320">
        <f>ReturnData!A332</f>
        <v>200107</v>
      </c>
      <c r="B320" s="12">
        <f>AVERAGE(ReturnData!B320:B330)</f>
        <v>4.8727272727272725E-3</v>
      </c>
      <c r="C320" s="12">
        <f>AVERAGE(ReturnData!C320:C330)</f>
        <v>2.352727272727273E-2</v>
      </c>
      <c r="D320" s="12">
        <f>AVERAGE(ReturnData!D320:D330)</f>
        <v>1.602727272727273E-2</v>
      </c>
      <c r="E320" s="12">
        <f>AVERAGE(ReturnData!E320:E330)</f>
        <v>2.7745454545454542E-2</v>
      </c>
      <c r="F320" s="12">
        <f>AVERAGE(ReturnData!F320:F330)</f>
        <v>6.7454545454545467E-3</v>
      </c>
      <c r="G320" s="12">
        <f>AVERAGE(ReturnData!G320:G330)</f>
        <v>8.4636363636363624E-3</v>
      </c>
      <c r="H320" s="12">
        <f>AVERAGE(ReturnData!H320:H330)</f>
        <v>2.5727272727272734E-3</v>
      </c>
      <c r="I320" s="12">
        <f>AVERAGE(ReturnData!I320:I330)</f>
        <v>1.1354545454545452E-2</v>
      </c>
      <c r="J320" s="12">
        <f>AVERAGE(ReturnData!J320:J330)</f>
        <v>-2.8954545454545455E-2</v>
      </c>
      <c r="K320" s="12">
        <f>AVERAGE(ReturnData!K320:K330)</f>
        <v>2.2227272727272731E-2</v>
      </c>
      <c r="L320" s="12">
        <f>AVERAGE(ReturnData!L320:L330)</f>
        <v>-5.3527272727272736E-2</v>
      </c>
      <c r="M320" s="12">
        <f>AVERAGE(ReturnData!M320:M330)</f>
        <v>1.1781818181818181E-2</v>
      </c>
      <c r="N320" s="12">
        <f>AVERAGE(ReturnData!N320:N330)</f>
        <v>3.0054545454545448E-2</v>
      </c>
      <c r="O320" s="12">
        <f>AVERAGE(ReturnData!O320:O330)</f>
        <v>3.2163636363636373E-2</v>
      </c>
      <c r="P320" s="12">
        <f>AVERAGE(ReturnData!P320:P330)</f>
        <v>3.9181818181818181E-3</v>
      </c>
      <c r="Q320" s="12">
        <f>AVERAGE(ReturnData!Q320:Q330)</f>
        <v>2.2127272727272721E-2</v>
      </c>
    </row>
    <row r="321" spans="1:17" x14ac:dyDescent="0.25">
      <c r="A321">
        <f>ReturnData!A333</f>
        <v>200108</v>
      </c>
      <c r="B321" s="12">
        <f>AVERAGE(ReturnData!B321:B331)</f>
        <v>9.8181818181818179E-4</v>
      </c>
      <c r="C321" s="12">
        <f>AVERAGE(ReturnData!C321:C331)</f>
        <v>2.2599999999999999E-2</v>
      </c>
      <c r="D321" s="12">
        <f>AVERAGE(ReturnData!D321:D331)</f>
        <v>1.0400000000000005E-2</v>
      </c>
      <c r="E321" s="12">
        <f>AVERAGE(ReturnData!E321:E331)</f>
        <v>2.1818181818181816E-2</v>
      </c>
      <c r="F321" s="12">
        <f>AVERAGE(ReturnData!F321:F331)</f>
        <v>1.0490909090909091E-2</v>
      </c>
      <c r="G321" s="12">
        <f>AVERAGE(ReturnData!G321:G331)</f>
        <v>4.6636363636363637E-3</v>
      </c>
      <c r="H321" s="12">
        <f>AVERAGE(ReturnData!H321:H331)</f>
        <v>5.0636363636363648E-3</v>
      </c>
      <c r="I321" s="12">
        <f>AVERAGE(ReturnData!I321:I331)</f>
        <v>9.7727272727272715E-3</v>
      </c>
      <c r="J321" s="12">
        <f>AVERAGE(ReturnData!J321:J331)</f>
        <v>-2.9954545454545452E-2</v>
      </c>
      <c r="K321" s="12">
        <f>AVERAGE(ReturnData!K321:K331)</f>
        <v>1.7454545454545459E-2</v>
      </c>
      <c r="L321" s="12">
        <f>AVERAGE(ReturnData!L321:L331)</f>
        <v>-5.2809090909090917E-2</v>
      </c>
      <c r="M321" s="12">
        <f>AVERAGE(ReturnData!M321:M331)</f>
        <v>1.1027272727272726E-2</v>
      </c>
      <c r="N321" s="12">
        <f>AVERAGE(ReturnData!N321:N331)</f>
        <v>1.4654545454545455E-2</v>
      </c>
      <c r="O321" s="12">
        <f>AVERAGE(ReturnData!O321:O331)</f>
        <v>2.2836363636363644E-2</v>
      </c>
      <c r="P321" s="12">
        <f>AVERAGE(ReturnData!P321:P331)</f>
        <v>4.381818181818182E-3</v>
      </c>
      <c r="Q321" s="12">
        <f>AVERAGE(ReturnData!Q321:Q331)</f>
        <v>1.4909090909090912E-2</v>
      </c>
    </row>
    <row r="322" spans="1:17" x14ac:dyDescent="0.25">
      <c r="A322">
        <f>ReturnData!A334</f>
        <v>200109</v>
      </c>
      <c r="B322" s="12">
        <f>AVERAGE(ReturnData!B322:B332)</f>
        <v>8.7454545454545458E-3</v>
      </c>
      <c r="C322" s="12">
        <f>AVERAGE(ReturnData!C322:C332)</f>
        <v>1.0118181818181818E-2</v>
      </c>
      <c r="D322" s="12">
        <f>AVERAGE(ReturnData!D322:D332)</f>
        <v>-4.0909090909090756E-4</v>
      </c>
      <c r="E322" s="12">
        <f>AVERAGE(ReturnData!E322:E332)</f>
        <v>2.1227272727272727E-2</v>
      </c>
      <c r="F322" s="12">
        <f>AVERAGE(ReturnData!F322:F332)</f>
        <v>3.9181818181818207E-3</v>
      </c>
      <c r="G322" s="12">
        <f>AVERAGE(ReturnData!G322:G332)</f>
        <v>-9.0000000000000052E-4</v>
      </c>
      <c r="H322" s="12">
        <f>AVERAGE(ReturnData!H322:H332)</f>
        <v>7.0636363636363657E-3</v>
      </c>
      <c r="I322" s="12">
        <f>AVERAGE(ReturnData!I322:I332)</f>
        <v>1.4418181818181818E-2</v>
      </c>
      <c r="J322" s="12">
        <f>AVERAGE(ReturnData!J322:J332)</f>
        <v>-5.4718181818181819E-2</v>
      </c>
      <c r="K322" s="12">
        <f>AVERAGE(ReturnData!K322:K332)</f>
        <v>7.8636363636363643E-3</v>
      </c>
      <c r="L322" s="12">
        <f>AVERAGE(ReturnData!L322:L332)</f>
        <v>-6.9463636363636366E-2</v>
      </c>
      <c r="M322" s="12">
        <f>AVERAGE(ReturnData!M322:M332)</f>
        <v>1.0663636363636363E-2</v>
      </c>
      <c r="N322" s="12">
        <f>AVERAGE(ReturnData!N322:N332)</f>
        <v>1.3354545454545457E-2</v>
      </c>
      <c r="O322" s="12">
        <f>AVERAGE(ReturnData!O322:O332)</f>
        <v>8.6636363636363681E-3</v>
      </c>
      <c r="P322" s="12">
        <f>AVERAGE(ReturnData!P322:P332)</f>
        <v>1.3318181818181814E-2</v>
      </c>
      <c r="Q322" s="12">
        <f>AVERAGE(ReturnData!Q322:Q332)</f>
        <v>5.1090909090909103E-3</v>
      </c>
    </row>
    <row r="323" spans="1:17" x14ac:dyDescent="0.25">
      <c r="A323">
        <f>ReturnData!A335</f>
        <v>200110</v>
      </c>
      <c r="B323" s="12">
        <f>AVERAGE(ReturnData!B323:B333)</f>
        <v>7.7272727272727267E-3</v>
      </c>
      <c r="C323" s="12">
        <f>AVERAGE(ReturnData!C323:C333)</f>
        <v>2.0172727272727276E-2</v>
      </c>
      <c r="D323" s="12">
        <f>AVERAGE(ReturnData!D323:D333)</f>
        <v>-9.0000000000000011E-3</v>
      </c>
      <c r="E323" s="12">
        <f>AVERAGE(ReturnData!E323:E333)</f>
        <v>1.6881818181818178E-2</v>
      </c>
      <c r="F323" s="12">
        <f>AVERAGE(ReturnData!F323:F333)</f>
        <v>1.5754545454545455E-2</v>
      </c>
      <c r="G323" s="12">
        <f>AVERAGE(ReturnData!G323:G333)</f>
        <v>9.7272727272727268E-4</v>
      </c>
      <c r="H323" s="12">
        <f>AVERAGE(ReturnData!H323:H333)</f>
        <v>-2.090909090909094E-4</v>
      </c>
      <c r="I323" s="12">
        <f>AVERAGE(ReturnData!I323:I333)</f>
        <v>8.2545454545454554E-3</v>
      </c>
      <c r="J323" s="12">
        <f>AVERAGE(ReturnData!J323:J333)</f>
        <v>-4.9181818181818188E-2</v>
      </c>
      <c r="K323" s="12">
        <f>AVERAGE(ReturnData!K323:K333)</f>
        <v>1.2127272727272726E-2</v>
      </c>
      <c r="L323" s="12">
        <f>AVERAGE(ReturnData!L323:L333)</f>
        <v>-6.1781818181818181E-2</v>
      </c>
      <c r="M323" s="12">
        <f>AVERAGE(ReturnData!M323:M333)</f>
        <v>3.1454545454545446E-3</v>
      </c>
      <c r="N323" s="12">
        <f>AVERAGE(ReturnData!N323:N333)</f>
        <v>6.1181818181818177E-3</v>
      </c>
      <c r="O323" s="12">
        <f>AVERAGE(ReturnData!O323:O333)</f>
        <v>8.090909090909111E-4</v>
      </c>
      <c r="P323" s="12">
        <f>AVERAGE(ReturnData!P323:P333)</f>
        <v>5.0181818181818183E-3</v>
      </c>
      <c r="Q323" s="12">
        <f>AVERAGE(ReturnData!Q323:Q333)</f>
        <v>-2.0818181818181803E-3</v>
      </c>
    </row>
    <row r="324" spans="1:17" x14ac:dyDescent="0.25">
      <c r="A324">
        <f>ReturnData!A336</f>
        <v>200111</v>
      </c>
      <c r="B324" s="12">
        <f>AVERAGE(ReturnData!B324:B334)</f>
        <v>-1.0454545454545439E-3</v>
      </c>
      <c r="C324" s="12">
        <f>AVERAGE(ReturnData!C324:C334)</f>
        <v>1.7790909090909093E-2</v>
      </c>
      <c r="D324" s="12">
        <f>AVERAGE(ReturnData!D324:D334)</f>
        <v>-1.1672727272727274E-2</v>
      </c>
      <c r="E324" s="12">
        <f>AVERAGE(ReturnData!E324:E334)</f>
        <v>-1.6090909090909109E-3</v>
      </c>
      <c r="F324" s="12">
        <f>AVERAGE(ReturnData!F324:F334)</f>
        <v>-2.1818181818181434E-4</v>
      </c>
      <c r="G324" s="12">
        <f>AVERAGE(ReturnData!G324:G334)</f>
        <v>-9.290909090909091E-3</v>
      </c>
      <c r="H324" s="12">
        <f>AVERAGE(ReturnData!H324:H334)</f>
        <v>-4.5090909090909096E-3</v>
      </c>
      <c r="I324" s="12">
        <f>AVERAGE(ReturnData!I324:I334)</f>
        <v>5.5454545454545405E-4</v>
      </c>
      <c r="J324" s="12">
        <f>AVERAGE(ReturnData!J324:J334)</f>
        <v>-5.8181818181818182E-2</v>
      </c>
      <c r="K324" s="12">
        <f>AVERAGE(ReturnData!K324:K334)</f>
        <v>-6.5454545454545435E-3</v>
      </c>
      <c r="L324" s="12">
        <f>AVERAGE(ReturnData!L324:L334)</f>
        <v>-7.8890909090909081E-2</v>
      </c>
      <c r="M324" s="12">
        <f>AVERAGE(ReturnData!M324:M334)</f>
        <v>-1.3754545454545457E-2</v>
      </c>
      <c r="N324" s="12">
        <f>AVERAGE(ReturnData!N324:N334)</f>
        <v>-2.0918181818181815E-2</v>
      </c>
      <c r="O324" s="12">
        <f>AVERAGE(ReturnData!O324:O334)</f>
        <v>-3.5272727272727261E-3</v>
      </c>
      <c r="P324" s="12">
        <f>AVERAGE(ReturnData!P324:P334)</f>
        <v>-4.1000000000000029E-3</v>
      </c>
      <c r="Q324" s="12">
        <f>AVERAGE(ReturnData!Q324:Q334)</f>
        <v>-6.7999999999999979E-3</v>
      </c>
    </row>
    <row r="325" spans="1:17" x14ac:dyDescent="0.25">
      <c r="A325">
        <f>ReturnData!A337</f>
        <v>200112</v>
      </c>
      <c r="B325" s="12">
        <f>AVERAGE(ReturnData!B325:B335)</f>
        <v>-3.8000000000000004E-3</v>
      </c>
      <c r="C325" s="12">
        <f>AVERAGE(ReturnData!C325:C335)</f>
        <v>1.4972727272727275E-2</v>
      </c>
      <c r="D325" s="12">
        <f>AVERAGE(ReturnData!D325:D335)</f>
        <v>-5.6090909090909099E-3</v>
      </c>
      <c r="E325" s="12">
        <f>AVERAGE(ReturnData!E325:E335)</f>
        <v>1.9000000000000002E-3</v>
      </c>
      <c r="F325" s="12">
        <f>AVERAGE(ReturnData!F325:F335)</f>
        <v>9.9636363636363672E-3</v>
      </c>
      <c r="G325" s="12">
        <f>AVERAGE(ReturnData!G325:G335)</f>
        <v>-7.2363636363636371E-3</v>
      </c>
      <c r="H325" s="12">
        <f>AVERAGE(ReturnData!H325:H335)</f>
        <v>-6.5272727272727279E-3</v>
      </c>
      <c r="I325" s="12">
        <f>AVERAGE(ReturnData!I325:I335)</f>
        <v>8.154545454545449E-3</v>
      </c>
      <c r="J325" s="12">
        <f>AVERAGE(ReturnData!J325:J335)</f>
        <v>-4.1718181818181814E-2</v>
      </c>
      <c r="K325" s="12">
        <f>AVERAGE(ReturnData!K325:K335)</f>
        <v>7.2181818181818189E-3</v>
      </c>
      <c r="L325" s="12">
        <f>AVERAGE(ReturnData!L325:L335)</f>
        <v>-4.0845454545454539E-2</v>
      </c>
      <c r="M325" s="12">
        <f>AVERAGE(ReturnData!M325:M335)</f>
        <v>-1.9545454545454536E-3</v>
      </c>
      <c r="N325" s="12">
        <f>AVERAGE(ReturnData!N325:N335)</f>
        <v>-1.6199999999999999E-2</v>
      </c>
      <c r="O325" s="12">
        <f>AVERAGE(ReturnData!O325:O335)</f>
        <v>-4.6090909090909082E-3</v>
      </c>
      <c r="P325" s="12">
        <f>AVERAGE(ReturnData!P325:P335)</f>
        <v>-2.5818181818181821E-3</v>
      </c>
      <c r="Q325" s="12">
        <f>AVERAGE(ReturnData!Q325:Q335)</f>
        <v>-3.4818181818181801E-3</v>
      </c>
    </row>
    <row r="326" spans="1:17" x14ac:dyDescent="0.25">
      <c r="A326">
        <f>ReturnData!A338</f>
        <v>200201</v>
      </c>
      <c r="B326" s="12">
        <f>AVERAGE(ReturnData!B326:B336)</f>
        <v>-5.1000000000000012E-3</v>
      </c>
      <c r="C326" s="12">
        <f>AVERAGE(ReturnData!C326:C336)</f>
        <v>5.7636363636363631E-3</v>
      </c>
      <c r="D326" s="12">
        <f>AVERAGE(ReturnData!D326:D336)</f>
        <v>-1.9627272727272726E-2</v>
      </c>
      <c r="E326" s="12">
        <f>AVERAGE(ReturnData!E326:E336)</f>
        <v>-1.3454545454545449E-3</v>
      </c>
      <c r="F326" s="12">
        <f>AVERAGE(ReturnData!F326:F336)</f>
        <v>1.1509090909090913E-2</v>
      </c>
      <c r="G326" s="12">
        <f>AVERAGE(ReturnData!G326:G336)</f>
        <v>-6.4454545454545433E-3</v>
      </c>
      <c r="H326" s="12">
        <f>AVERAGE(ReturnData!H326:H336)</f>
        <v>-6.8090909090909087E-3</v>
      </c>
      <c r="I326" s="12">
        <f>AVERAGE(ReturnData!I326:I336)</f>
        <v>1.0218181818181819E-2</v>
      </c>
      <c r="J326" s="12">
        <f>AVERAGE(ReturnData!J326:J336)</f>
        <v>-2.9163636363636371E-2</v>
      </c>
      <c r="K326" s="12">
        <f>AVERAGE(ReturnData!K326:K336)</f>
        <v>6.8000000000000031E-3</v>
      </c>
      <c r="L326" s="12">
        <f>AVERAGE(ReturnData!L326:L336)</f>
        <v>-1.6963636363636368E-2</v>
      </c>
      <c r="M326" s="12">
        <f>AVERAGE(ReturnData!M326:M336)</f>
        <v>1.4027272727272729E-2</v>
      </c>
      <c r="N326" s="12">
        <f>AVERAGE(ReturnData!N326:N336)</f>
        <v>-9.9272727272727273E-3</v>
      </c>
      <c r="O326" s="12">
        <f>AVERAGE(ReturnData!O326:O336)</f>
        <v>-1.2009090909090907E-2</v>
      </c>
      <c r="P326" s="12">
        <f>AVERAGE(ReturnData!P326:P336)</f>
        <v>4.4636363636363632E-3</v>
      </c>
      <c r="Q326" s="12">
        <f>AVERAGE(ReturnData!Q326:Q336)</f>
        <v>-6.3090909090909092E-3</v>
      </c>
    </row>
    <row r="327" spans="1:17" x14ac:dyDescent="0.25">
      <c r="A327">
        <f>ReturnData!A339</f>
        <v>200202</v>
      </c>
      <c r="B327" s="12">
        <f>AVERAGE(ReturnData!B327:B337)</f>
        <v>1.2454545454545468E-3</v>
      </c>
      <c r="C327" s="12">
        <f>AVERAGE(ReturnData!C327:C337)</f>
        <v>8.4272727272727294E-3</v>
      </c>
      <c r="D327" s="12">
        <f>AVERAGE(ReturnData!D327:D337)</f>
        <v>-1.1227272727272725E-2</v>
      </c>
      <c r="E327" s="12">
        <f>AVERAGE(ReturnData!E327:E337)</f>
        <v>1.590909090909091E-3</v>
      </c>
      <c r="F327" s="12">
        <f>AVERAGE(ReturnData!F327:F337)</f>
        <v>5.8545454545454543E-3</v>
      </c>
      <c r="G327" s="12">
        <f>AVERAGE(ReturnData!G327:G337)</f>
        <v>-2.9363636363636354E-3</v>
      </c>
      <c r="H327" s="12">
        <f>AVERAGE(ReturnData!H327:H337)</f>
        <v>-1.8090909090909101E-3</v>
      </c>
      <c r="I327" s="12">
        <f>AVERAGE(ReturnData!I327:I337)</f>
        <v>1.4127272727272726E-2</v>
      </c>
      <c r="J327" s="12">
        <f>AVERAGE(ReturnData!J327:J337)</f>
        <v>-3.7136363636363641E-2</v>
      </c>
      <c r="K327" s="12">
        <f>AVERAGE(ReturnData!K327:K337)</f>
        <v>1.1700000000000004E-2</v>
      </c>
      <c r="L327" s="12">
        <f>AVERAGE(ReturnData!L327:L337)</f>
        <v>-3.0554545454545456E-2</v>
      </c>
      <c r="M327" s="12">
        <f>AVERAGE(ReturnData!M327:M337)</f>
        <v>-1.2727272727272715E-4</v>
      </c>
      <c r="N327" s="12">
        <f>AVERAGE(ReturnData!N327:N337)</f>
        <v>-6.199999999999998E-3</v>
      </c>
      <c r="O327" s="12">
        <f>AVERAGE(ReturnData!O327:O337)</f>
        <v>1.4545454545454555E-3</v>
      </c>
      <c r="P327" s="12">
        <f>AVERAGE(ReturnData!P327:P337)</f>
        <v>5.6363636363636273E-4</v>
      </c>
      <c r="Q327" s="12">
        <f>AVERAGE(ReturnData!Q327:Q337)</f>
        <v>-2.9999999999999988E-3</v>
      </c>
    </row>
    <row r="328" spans="1:17" x14ac:dyDescent="0.25">
      <c r="A328">
        <f>ReturnData!A340</f>
        <v>200203</v>
      </c>
      <c r="B328" s="12">
        <f>AVERAGE(ReturnData!B328:B338)</f>
        <v>2.736363636363637E-3</v>
      </c>
      <c r="C328" s="12">
        <f>AVERAGE(ReturnData!C328:C338)</f>
        <v>3.7090909090909093E-3</v>
      </c>
      <c r="D328" s="12">
        <f>AVERAGE(ReturnData!D328:D338)</f>
        <v>-1.26E-2</v>
      </c>
      <c r="E328" s="12">
        <f>AVERAGE(ReturnData!E328:E338)</f>
        <v>1.5563636363636365E-2</v>
      </c>
      <c r="F328" s="12">
        <f>AVERAGE(ReturnData!F328:F338)</f>
        <v>6.9181818181818172E-3</v>
      </c>
      <c r="G328" s="12">
        <f>AVERAGE(ReturnData!G328:G338)</f>
        <v>-2.1545454545454533E-3</v>
      </c>
      <c r="H328" s="12">
        <f>AVERAGE(ReturnData!H328:H338)</f>
        <v>-2.4000000000000011E-3</v>
      </c>
      <c r="I328" s="12">
        <f>AVERAGE(ReturnData!I328:I338)</f>
        <v>1.8100000000000002E-2</v>
      </c>
      <c r="J328" s="12">
        <f>AVERAGE(ReturnData!J328:J338)</f>
        <v>-1.5690909090909092E-2</v>
      </c>
      <c r="K328" s="12">
        <f>AVERAGE(ReturnData!K328:K338)</f>
        <v>1.1154545454545457E-2</v>
      </c>
      <c r="L328" s="12">
        <f>AVERAGE(ReturnData!L328:L338)</f>
        <v>-1.5454545454545202E-4</v>
      </c>
      <c r="M328" s="12">
        <f>AVERAGE(ReturnData!M328:M338)</f>
        <v>2.9181818181818198E-3</v>
      </c>
      <c r="N328" s="12">
        <f>AVERAGE(ReturnData!N328:N338)</f>
        <v>1.7272727272727389E-4</v>
      </c>
      <c r="O328" s="12">
        <f>AVERAGE(ReturnData!O328:O338)</f>
        <v>-8.0909090909090913E-3</v>
      </c>
      <c r="P328" s="12">
        <f>AVERAGE(ReturnData!P328:P338)</f>
        <v>8.2818181818181819E-3</v>
      </c>
      <c r="Q328" s="12">
        <f>AVERAGE(ReturnData!Q328:Q338)</f>
        <v>4.3636363636363718E-4</v>
      </c>
    </row>
    <row r="329" spans="1:17" x14ac:dyDescent="0.25">
      <c r="A329">
        <f>ReturnData!A341</f>
        <v>200204</v>
      </c>
      <c r="B329" s="12">
        <f>AVERAGE(ReturnData!B329:B339)</f>
        <v>1.1363636363636364E-2</v>
      </c>
      <c r="C329" s="12">
        <f>AVERAGE(ReturnData!C329:C339)</f>
        <v>5.8272727272727287E-3</v>
      </c>
      <c r="D329" s="12">
        <f>AVERAGE(ReturnData!D329:D339)</f>
        <v>-6.5454545454545487E-3</v>
      </c>
      <c r="E329" s="12">
        <f>AVERAGE(ReturnData!E329:E339)</f>
        <v>1.6936363636363638E-2</v>
      </c>
      <c r="F329" s="12">
        <f>AVERAGE(ReturnData!F329:F339)</f>
        <v>1.4427272727272726E-2</v>
      </c>
      <c r="G329" s="12">
        <f>AVERAGE(ReturnData!G329:G339)</f>
        <v>5.8363636363636369E-3</v>
      </c>
      <c r="H329" s="12">
        <f>AVERAGE(ReturnData!H329:H339)</f>
        <v>5.0181818181818166E-3</v>
      </c>
      <c r="I329" s="12">
        <f>AVERAGE(ReturnData!I329:I339)</f>
        <v>1.9836363636363635E-2</v>
      </c>
      <c r="J329" s="12">
        <f>AVERAGE(ReturnData!J329:J339)</f>
        <v>-8.0545454545454549E-3</v>
      </c>
      <c r="K329" s="12">
        <f>AVERAGE(ReturnData!K329:K339)</f>
        <v>2.0100000000000003E-2</v>
      </c>
      <c r="L329" s="12">
        <f>AVERAGE(ReturnData!L329:L339)</f>
        <v>-7.8181818181817899E-4</v>
      </c>
      <c r="M329" s="12">
        <f>AVERAGE(ReturnData!M329:M339)</f>
        <v>7.1181818181818186E-3</v>
      </c>
      <c r="N329" s="12">
        <f>AVERAGE(ReturnData!N329:N339)</f>
        <v>1.01E-2</v>
      </c>
      <c r="O329" s="12">
        <f>AVERAGE(ReturnData!O329:O339)</f>
        <v>-9.5545454545454527E-3</v>
      </c>
      <c r="P329" s="12">
        <f>AVERAGE(ReturnData!P329:P339)</f>
        <v>1.1463636363636363E-2</v>
      </c>
      <c r="Q329" s="12">
        <f>AVERAGE(ReturnData!Q329:Q339)</f>
        <v>2.4454545454545475E-3</v>
      </c>
    </row>
    <row r="330" spans="1:17" x14ac:dyDescent="0.25">
      <c r="A330">
        <f>ReturnData!A342</f>
        <v>200205</v>
      </c>
      <c r="B330" s="12">
        <f>AVERAGE(ReturnData!B330:B340)</f>
        <v>1.6381818181818181E-2</v>
      </c>
      <c r="C330" s="12">
        <f>AVERAGE(ReturnData!C330:C340)</f>
        <v>7.190909090909089E-3</v>
      </c>
      <c r="D330" s="12">
        <f>AVERAGE(ReturnData!D330:D340)</f>
        <v>-8.62727272727273E-3</v>
      </c>
      <c r="E330" s="12">
        <f>AVERAGE(ReturnData!E330:E340)</f>
        <v>1.4500000000000001E-2</v>
      </c>
      <c r="F330" s="12">
        <f>AVERAGE(ReturnData!F330:F340)</f>
        <v>1.5763636363636365E-2</v>
      </c>
      <c r="G330" s="12">
        <f>AVERAGE(ReturnData!G330:G340)</f>
        <v>4.7000000000000019E-3</v>
      </c>
      <c r="H330" s="12">
        <f>AVERAGE(ReturnData!H330:H340)</f>
        <v>1.7636363636363631E-3</v>
      </c>
      <c r="I330" s="12">
        <f>AVERAGE(ReturnData!I330:I340)</f>
        <v>1.3818181818181815E-2</v>
      </c>
      <c r="J330" s="12">
        <f>AVERAGE(ReturnData!J330:J340)</f>
        <v>-1.468181818181818E-2</v>
      </c>
      <c r="K330" s="12">
        <f>AVERAGE(ReturnData!K330:K340)</f>
        <v>2.2645454545454548E-2</v>
      </c>
      <c r="L330" s="12">
        <f>AVERAGE(ReturnData!L330:L340)</f>
        <v>-7.1727272727272742E-3</v>
      </c>
      <c r="M330" s="12">
        <f>AVERAGE(ReturnData!M330:M340)</f>
        <v>6.0727272727272722E-3</v>
      </c>
      <c r="N330" s="12">
        <f>AVERAGE(ReturnData!N330:N340)</f>
        <v>5.8090909090909078E-3</v>
      </c>
      <c r="O330" s="12">
        <f>AVERAGE(ReturnData!O330:O340)</f>
        <v>-5.2363636363636388E-3</v>
      </c>
      <c r="P330" s="12">
        <f>AVERAGE(ReturnData!P330:P340)</f>
        <v>9.8727272727272743E-3</v>
      </c>
      <c r="Q330" s="12">
        <f>AVERAGE(ReturnData!Q330:Q340)</f>
        <v>4.3636363636363647E-3</v>
      </c>
    </row>
    <row r="331" spans="1:17" x14ac:dyDescent="0.25">
      <c r="A331">
        <f>ReturnData!A343</f>
        <v>200206</v>
      </c>
      <c r="B331" s="12">
        <f>AVERAGE(ReturnData!B331:B341)</f>
        <v>1.5609090909090911E-2</v>
      </c>
      <c r="C331" s="12">
        <f>AVERAGE(ReturnData!C331:C341)</f>
        <v>1.0999999999999994E-3</v>
      </c>
      <c r="D331" s="12">
        <f>AVERAGE(ReturnData!D331:D341)</f>
        <v>-1.2154545454545456E-2</v>
      </c>
      <c r="E331" s="12">
        <f>AVERAGE(ReturnData!E331:E341)</f>
        <v>1.441818181818182E-2</v>
      </c>
      <c r="F331" s="12">
        <f>AVERAGE(ReturnData!F331:F341)</f>
        <v>1.2190909090909091E-2</v>
      </c>
      <c r="G331" s="12">
        <f>AVERAGE(ReturnData!G331:G341)</f>
        <v>-8.1818181818181827E-4</v>
      </c>
      <c r="H331" s="12">
        <f>AVERAGE(ReturnData!H331:H341)</f>
        <v>-6.6454545454545455E-3</v>
      </c>
      <c r="I331" s="12">
        <f>AVERAGE(ReturnData!I331:I341)</f>
        <v>1.0090909090909088E-2</v>
      </c>
      <c r="J331" s="12">
        <f>AVERAGE(ReturnData!J331:J341)</f>
        <v>-2.1327272727272726E-2</v>
      </c>
      <c r="K331" s="12">
        <f>AVERAGE(ReturnData!K331:K341)</f>
        <v>2.0672727272727273E-2</v>
      </c>
      <c r="L331" s="12">
        <f>AVERAGE(ReturnData!L331:L341)</f>
        <v>-8.7181818181818176E-3</v>
      </c>
      <c r="M331" s="12">
        <f>AVERAGE(ReturnData!M331:M341)</f>
        <v>9.8454545454545444E-3</v>
      </c>
      <c r="N331" s="12">
        <f>AVERAGE(ReturnData!N331:N341)</f>
        <v>-7.8181818181818213E-4</v>
      </c>
      <c r="O331" s="12">
        <f>AVERAGE(ReturnData!O331:O341)</f>
        <v>-5.8272727272727287E-3</v>
      </c>
      <c r="P331" s="12">
        <f>AVERAGE(ReturnData!P331:P341)</f>
        <v>7.4181818181818186E-3</v>
      </c>
      <c r="Q331" s="12">
        <f>AVERAGE(ReturnData!Q331:Q341)</f>
        <v>2.7272727272730421E-5</v>
      </c>
    </row>
    <row r="332" spans="1:17" x14ac:dyDescent="0.25">
      <c r="A332">
        <f>ReturnData!A344</f>
        <v>200207</v>
      </c>
      <c r="B332" s="12">
        <f>AVERAGE(ReturnData!B332:B342)</f>
        <v>1.8554545454545456E-2</v>
      </c>
      <c r="C332" s="12">
        <f>AVERAGE(ReturnData!C332:C342)</f>
        <v>1.2136363636363638E-2</v>
      </c>
      <c r="D332" s="12">
        <f>AVERAGE(ReturnData!D332:D342)</f>
        <v>-6.4363636363636368E-3</v>
      </c>
      <c r="E332" s="12">
        <f>AVERAGE(ReturnData!E332:E342)</f>
        <v>1.4254545454545454E-2</v>
      </c>
      <c r="F332" s="12">
        <f>AVERAGE(ReturnData!F332:F342)</f>
        <v>1.1209090909090908E-2</v>
      </c>
      <c r="G332" s="12">
        <f>AVERAGE(ReturnData!G332:G342)</f>
        <v>3.3090909090909113E-3</v>
      </c>
      <c r="H332" s="12">
        <f>AVERAGE(ReturnData!H332:H342)</f>
        <v>-3.8181818181818178E-3</v>
      </c>
      <c r="I332" s="12">
        <f>AVERAGE(ReturnData!I332:I342)</f>
        <v>8.9727272727272728E-3</v>
      </c>
      <c r="J332" s="12">
        <f>AVERAGE(ReturnData!J332:J342)</f>
        <v>-1.4436363636363638E-2</v>
      </c>
      <c r="K332" s="12">
        <f>AVERAGE(ReturnData!K332:K342)</f>
        <v>1.9363636363636368E-2</v>
      </c>
      <c r="L332" s="12">
        <f>AVERAGE(ReturnData!L332:L342)</f>
        <v>-1.0472727272727271E-2</v>
      </c>
      <c r="M332" s="12">
        <f>AVERAGE(ReturnData!M332:M342)</f>
        <v>6.6454545454545481E-3</v>
      </c>
      <c r="N332" s="12">
        <f>AVERAGE(ReturnData!N332:N342)</f>
        <v>6.9636363636363637E-3</v>
      </c>
      <c r="O332" s="12">
        <f>AVERAGE(ReturnData!O332:O342)</f>
        <v>-6.6090909090909082E-3</v>
      </c>
      <c r="P332" s="12">
        <f>AVERAGE(ReturnData!P332:P342)</f>
        <v>9.7000000000000003E-3</v>
      </c>
      <c r="Q332" s="12">
        <f>AVERAGE(ReturnData!Q332:Q342)</f>
        <v>-7.4545454545454286E-4</v>
      </c>
    </row>
    <row r="333" spans="1:17" x14ac:dyDescent="0.25">
      <c r="A333">
        <f>ReturnData!A345</f>
        <v>200208</v>
      </c>
      <c r="B333" s="12">
        <f>AVERAGE(ReturnData!B333:B343)</f>
        <v>1.4363636363636367E-2</v>
      </c>
      <c r="C333" s="12">
        <f>AVERAGE(ReturnData!C333:C343)</f>
        <v>1.2181818181818183E-2</v>
      </c>
      <c r="D333" s="12">
        <f>AVERAGE(ReturnData!D333:D343)</f>
        <v>-4.390909090909092E-3</v>
      </c>
      <c r="E333" s="12">
        <f>AVERAGE(ReturnData!E333:E343)</f>
        <v>1.1236363636363635E-2</v>
      </c>
      <c r="F333" s="12">
        <f>AVERAGE(ReturnData!F333:F343)</f>
        <v>8.3545454545454548E-3</v>
      </c>
      <c r="G333" s="12">
        <f>AVERAGE(ReturnData!G333:G343)</f>
        <v>5.1363636363636368E-3</v>
      </c>
      <c r="H333" s="12">
        <f>AVERAGE(ReturnData!H333:H343)</f>
        <v>-1.5663636363636362E-2</v>
      </c>
      <c r="I333" s="12">
        <f>AVERAGE(ReturnData!I333:I343)</f>
        <v>1.9999999999999752E-4</v>
      </c>
      <c r="J333" s="12">
        <f>AVERAGE(ReturnData!J333:J343)</f>
        <v>-1.7263636363636363E-2</v>
      </c>
      <c r="K333" s="12">
        <f>AVERAGE(ReturnData!K333:K343)</f>
        <v>1.8672727272727278E-2</v>
      </c>
      <c r="L333" s="12">
        <f>AVERAGE(ReturnData!L333:L343)</f>
        <v>-2.1327272727272726E-2</v>
      </c>
      <c r="M333" s="12">
        <f>AVERAGE(ReturnData!M333:M343)</f>
        <v>-5.5545454545454535E-3</v>
      </c>
      <c r="N333" s="12">
        <f>AVERAGE(ReturnData!N333:N343)</f>
        <v>5.4181818181818185E-3</v>
      </c>
      <c r="O333" s="12">
        <f>AVERAGE(ReturnData!O333:O343)</f>
        <v>-8.4000000000000012E-3</v>
      </c>
      <c r="P333" s="12">
        <f>AVERAGE(ReturnData!P333:P343)</f>
        <v>1.4454545454545458E-3</v>
      </c>
      <c r="Q333" s="12">
        <f>AVERAGE(ReturnData!Q333:Q343)</f>
        <v>-4.518181818181817E-3</v>
      </c>
    </row>
    <row r="334" spans="1:17" x14ac:dyDescent="0.25">
      <c r="A334">
        <f>ReturnData!A346</f>
        <v>200209</v>
      </c>
      <c r="B334" s="12">
        <f>AVERAGE(ReturnData!B334:B344)</f>
        <v>2.9727272727272723E-3</v>
      </c>
      <c r="C334" s="12">
        <f>AVERAGE(ReturnData!C334:C344)</f>
        <v>-4.0181818181818174E-3</v>
      </c>
      <c r="D334" s="12">
        <f>AVERAGE(ReturnData!D334:D344)</f>
        <v>-1.0909090909090912E-2</v>
      </c>
      <c r="E334" s="12">
        <f>AVERAGE(ReturnData!E334:E344)</f>
        <v>4.4181818181818176E-3</v>
      </c>
      <c r="F334" s="12">
        <f>AVERAGE(ReturnData!F334:F344)</f>
        <v>-1.4545454545454547E-3</v>
      </c>
      <c r="G334" s="12">
        <f>AVERAGE(ReturnData!G334:G344)</f>
        <v>-2.3000000000000017E-3</v>
      </c>
      <c r="H334" s="12">
        <f>AVERAGE(ReturnData!H334:H344)</f>
        <v>-1.4754545454545452E-2</v>
      </c>
      <c r="I334" s="12">
        <f>AVERAGE(ReturnData!I334:I344)</f>
        <v>-7.9000000000000008E-3</v>
      </c>
      <c r="J334" s="12">
        <f>AVERAGE(ReturnData!J334:J344)</f>
        <v>-3.0172727272727271E-2</v>
      </c>
      <c r="K334" s="12">
        <f>AVERAGE(ReturnData!K334:K344)</f>
        <v>6.9545454545454502E-3</v>
      </c>
      <c r="L334" s="12">
        <f>AVERAGE(ReturnData!L334:L344)</f>
        <v>-2.0881818181818182E-2</v>
      </c>
      <c r="M334" s="12">
        <f>AVERAGE(ReturnData!M334:M344)</f>
        <v>-4.8454545454545452E-3</v>
      </c>
      <c r="N334" s="12">
        <f>AVERAGE(ReturnData!N334:N344)</f>
        <v>2.3000000000000004E-3</v>
      </c>
      <c r="O334" s="12">
        <f>AVERAGE(ReturnData!O334:O344)</f>
        <v>-1.9899999999999998E-2</v>
      </c>
      <c r="P334" s="12">
        <f>AVERAGE(ReturnData!P334:P344)</f>
        <v>-1.6727272727272702E-3</v>
      </c>
      <c r="Q334" s="12">
        <f>AVERAGE(ReturnData!Q334:Q344)</f>
        <v>-5.9818181818181819E-3</v>
      </c>
    </row>
    <row r="335" spans="1:17" x14ac:dyDescent="0.25">
      <c r="A335">
        <f>ReturnData!A347</f>
        <v>200210</v>
      </c>
      <c r="B335" s="12">
        <f>AVERAGE(ReturnData!B335:B345)</f>
        <v>5.3454545454545447E-3</v>
      </c>
      <c r="C335" s="12">
        <f>AVERAGE(ReturnData!C335:C345)</f>
        <v>7.4636363636363667E-3</v>
      </c>
      <c r="D335" s="12">
        <f>AVERAGE(ReturnData!D335:D345)</f>
        <v>-4.5272727272727279E-3</v>
      </c>
      <c r="E335" s="12">
        <f>AVERAGE(ReturnData!E335:E345)</f>
        <v>1.9245454545454545E-2</v>
      </c>
      <c r="F335" s="12">
        <f>AVERAGE(ReturnData!F335:F345)</f>
        <v>1.7145454545454544E-2</v>
      </c>
      <c r="G335" s="12">
        <f>AVERAGE(ReturnData!G335:G345)</f>
        <v>7.6454545454545464E-3</v>
      </c>
      <c r="H335" s="12">
        <f>AVERAGE(ReturnData!H335:H345)</f>
        <v>-1.3518181818181818E-2</v>
      </c>
      <c r="I335" s="12">
        <f>AVERAGE(ReturnData!I335:I345)</f>
        <v>7.1818181818181833E-3</v>
      </c>
      <c r="J335" s="12">
        <f>AVERAGE(ReturnData!J335:J345)</f>
        <v>-1.456363636363636E-2</v>
      </c>
      <c r="K335" s="12">
        <f>AVERAGE(ReturnData!K335:K345)</f>
        <v>2.4990909090909088E-2</v>
      </c>
      <c r="L335" s="12">
        <f>AVERAGE(ReturnData!L335:L345)</f>
        <v>-1.9545454545454575E-3</v>
      </c>
      <c r="M335" s="12">
        <f>AVERAGE(ReturnData!M335:M345)</f>
        <v>8.8181818181818205E-3</v>
      </c>
      <c r="N335" s="12">
        <f>AVERAGE(ReturnData!N335:N345)</f>
        <v>1.4890909090909083E-2</v>
      </c>
      <c r="O335" s="12">
        <f>AVERAGE(ReturnData!O335:O345)</f>
        <v>-1.0818181818181821E-2</v>
      </c>
      <c r="P335" s="12">
        <f>AVERAGE(ReturnData!P335:P345)</f>
        <v>6.7454545454545458E-3</v>
      </c>
      <c r="Q335" s="12">
        <f>AVERAGE(ReturnData!Q335:Q345)</f>
        <v>1.2545454545454548E-3</v>
      </c>
    </row>
    <row r="336" spans="1:17" x14ac:dyDescent="0.25">
      <c r="A336">
        <f>ReturnData!A348</f>
        <v>200211</v>
      </c>
      <c r="B336" s="12">
        <f>AVERAGE(ReturnData!B336:B346)</f>
        <v>-1.7272727272727326E-4</v>
      </c>
      <c r="C336" s="12">
        <f>AVERAGE(ReturnData!C336:C346)</f>
        <v>-1.3636363636363611E-3</v>
      </c>
      <c r="D336" s="12">
        <f>AVERAGE(ReturnData!D336:D346)</f>
        <v>-1.4181818181818184E-2</v>
      </c>
      <c r="E336" s="12">
        <f>AVERAGE(ReturnData!E336:E346)</f>
        <v>7.1181818181818186E-3</v>
      </c>
      <c r="F336" s="12">
        <f>AVERAGE(ReturnData!F336:F346)</f>
        <v>1.172727272727271E-3</v>
      </c>
      <c r="G336" s="12">
        <f>AVERAGE(ReturnData!G336:G346)</f>
        <v>-5.0000000000000001E-3</v>
      </c>
      <c r="H336" s="12">
        <f>AVERAGE(ReturnData!H336:H346)</f>
        <v>-2.1090909090909091E-2</v>
      </c>
      <c r="I336" s="12">
        <f>AVERAGE(ReturnData!I336:I346)</f>
        <v>-6.7636363636363666E-3</v>
      </c>
      <c r="J336" s="12">
        <f>AVERAGE(ReturnData!J336:J346)</f>
        <v>-3.3563636363636358E-2</v>
      </c>
      <c r="K336" s="12">
        <f>AVERAGE(ReturnData!K336:K346)</f>
        <v>1.0799999999999997E-2</v>
      </c>
      <c r="L336" s="12">
        <f>AVERAGE(ReturnData!L336:L346)</f>
        <v>-3.3718181818181821E-2</v>
      </c>
      <c r="M336" s="12">
        <f>AVERAGE(ReturnData!M336:M346)</f>
        <v>-5.9090909090908769E-4</v>
      </c>
      <c r="N336" s="12">
        <f>AVERAGE(ReturnData!N336:N346)</f>
        <v>4.1636363636363659E-3</v>
      </c>
      <c r="O336" s="12">
        <f>AVERAGE(ReturnData!O336:O346)</f>
        <v>-2.2372727272727273E-2</v>
      </c>
      <c r="P336" s="12">
        <f>AVERAGE(ReturnData!P336:P346)</f>
        <v>-5.0818181818181839E-3</v>
      </c>
      <c r="Q336" s="12">
        <f>AVERAGE(ReturnData!Q336:Q346)</f>
        <v>-6.827272727272727E-3</v>
      </c>
    </row>
    <row r="337" spans="1:17" x14ac:dyDescent="0.25">
      <c r="A337">
        <f>ReturnData!A349</f>
        <v>200212</v>
      </c>
      <c r="B337" s="12">
        <f>AVERAGE(ReturnData!B337:B347)</f>
        <v>3.6545454545454546E-3</v>
      </c>
      <c r="C337" s="12">
        <f>AVERAGE(ReturnData!C337:C347)</f>
        <v>-6.7090909090909085E-3</v>
      </c>
      <c r="D337" s="12">
        <f>AVERAGE(ReturnData!D337:D347)</f>
        <v>-5.9000000000000033E-3</v>
      </c>
      <c r="E337" s="12">
        <f>AVERAGE(ReturnData!E337:E347)</f>
        <v>6.4727272727272715E-3</v>
      </c>
      <c r="F337" s="12">
        <f>AVERAGE(ReturnData!F337:F347)</f>
        <v>-1.1909090909090897E-3</v>
      </c>
      <c r="G337" s="12">
        <f>AVERAGE(ReturnData!G337:G347)</f>
        <v>-9.9545454545454555E-3</v>
      </c>
      <c r="H337" s="12">
        <f>AVERAGE(ReturnData!H337:H347)</f>
        <v>-1.7881818181818183E-2</v>
      </c>
      <c r="I337" s="12">
        <f>AVERAGE(ReturnData!I337:I347)</f>
        <v>-1.6981818181818181E-2</v>
      </c>
      <c r="J337" s="12">
        <f>AVERAGE(ReturnData!J337:J347)</f>
        <v>-4.2045454545454546E-2</v>
      </c>
      <c r="K337" s="12">
        <f>AVERAGE(ReturnData!K337:K347)</f>
        <v>4.5636363636363626E-3</v>
      </c>
      <c r="L337" s="12">
        <f>AVERAGE(ReturnData!L337:L347)</f>
        <v>-3.776363636363636E-2</v>
      </c>
      <c r="M337" s="12">
        <f>AVERAGE(ReturnData!M337:M347)</f>
        <v>-2.0209090909090909E-2</v>
      </c>
      <c r="N337" s="12">
        <f>AVERAGE(ReturnData!N337:N347)</f>
        <v>-2.8545454545454525E-3</v>
      </c>
      <c r="O337" s="12">
        <f>AVERAGE(ReturnData!O337:O347)</f>
        <v>-2.1536363636363635E-2</v>
      </c>
      <c r="P337" s="12">
        <f>AVERAGE(ReturnData!P337:P347)</f>
        <v>-9.1181818181818204E-3</v>
      </c>
      <c r="Q337" s="12">
        <f>AVERAGE(ReturnData!Q337:Q347)</f>
        <v>-6.4636363636363632E-3</v>
      </c>
    </row>
    <row r="338" spans="1:17" x14ac:dyDescent="0.25">
      <c r="A338">
        <f>ReturnData!A350</f>
        <v>200301</v>
      </c>
      <c r="B338" s="12">
        <f>AVERAGE(ReturnData!B338:B348)</f>
        <v>3.9999999999999883E-4</v>
      </c>
      <c r="C338" s="12">
        <f>AVERAGE(ReturnData!C338:C348)</f>
        <v>-6.3090909090909057E-3</v>
      </c>
      <c r="D338" s="12">
        <f>AVERAGE(ReturnData!D338:D348)</f>
        <v>-8.32727272727273E-3</v>
      </c>
      <c r="E338" s="12">
        <f>AVERAGE(ReturnData!E338:E348)</f>
        <v>5.0999999999999978E-3</v>
      </c>
      <c r="F338" s="12">
        <f>AVERAGE(ReturnData!F338:F348)</f>
        <v>4.0363636363636357E-3</v>
      </c>
      <c r="G338" s="12">
        <f>AVERAGE(ReturnData!G338:G348)</f>
        <v>-4.5454545454545492E-5</v>
      </c>
      <c r="H338" s="12">
        <f>AVERAGE(ReturnData!H338:H348)</f>
        <v>-1.3381818181818182E-2</v>
      </c>
      <c r="I338" s="12">
        <f>AVERAGE(ReturnData!I338:I348)</f>
        <v>-2.3681818181818182E-2</v>
      </c>
      <c r="J338" s="12">
        <f>AVERAGE(ReturnData!J338:J348)</f>
        <v>-2.3136363636363632E-2</v>
      </c>
      <c r="K338" s="12">
        <f>AVERAGE(ReturnData!K338:K348)</f>
        <v>3.3818181818181803E-3</v>
      </c>
      <c r="L338" s="12">
        <f>AVERAGE(ReturnData!L338:L348)</f>
        <v>-1.8281818181818173E-2</v>
      </c>
      <c r="M338" s="12">
        <f>AVERAGE(ReturnData!M338:M348)</f>
        <v>-8.3454545454545431E-3</v>
      </c>
      <c r="N338" s="12">
        <f>AVERAGE(ReturnData!N338:N348)</f>
        <v>-2.9090909090909085E-3</v>
      </c>
      <c r="O338" s="12">
        <f>AVERAGE(ReturnData!O338:O348)</f>
        <v>-2.3781818181818182E-2</v>
      </c>
      <c r="P338" s="12">
        <f>AVERAGE(ReturnData!P338:P348)</f>
        <v>-9.0090909090909093E-3</v>
      </c>
      <c r="Q338" s="12">
        <f>AVERAGE(ReturnData!Q338:Q348)</f>
        <v>-6.400000000000002E-3</v>
      </c>
    </row>
    <row r="339" spans="1:17" x14ac:dyDescent="0.25">
      <c r="A339">
        <f>ReturnData!A351</f>
        <v>200302</v>
      </c>
      <c r="B339" s="12">
        <f>AVERAGE(ReturnData!B339:B349)</f>
        <v>-5.272727272727279E-4</v>
      </c>
      <c r="C339" s="12">
        <f>AVERAGE(ReturnData!C339:C349)</f>
        <v>4.7545454545454583E-3</v>
      </c>
      <c r="D339" s="12">
        <f>AVERAGE(ReturnData!D339:D349)</f>
        <v>-5.0545454545454574E-3</v>
      </c>
      <c r="E339" s="12">
        <f>AVERAGE(ReturnData!E339:E349)</f>
        <v>-4.1272727272727286E-3</v>
      </c>
      <c r="F339" s="12">
        <f>AVERAGE(ReturnData!F339:F349)</f>
        <v>-2.1727272727272724E-3</v>
      </c>
      <c r="G339" s="12">
        <f>AVERAGE(ReturnData!G339:G349)</f>
        <v>-2.7636363636363657E-3</v>
      </c>
      <c r="H339" s="12">
        <f>AVERAGE(ReturnData!H339:H349)</f>
        <v>-1.5781818181818182E-2</v>
      </c>
      <c r="I339" s="12">
        <f>AVERAGE(ReturnData!I339:I349)</f>
        <v>-2.816363636363637E-2</v>
      </c>
      <c r="J339" s="12">
        <f>AVERAGE(ReturnData!J339:J349)</f>
        <v>-3.2245454545454549E-2</v>
      </c>
      <c r="K339" s="12">
        <f>AVERAGE(ReturnData!K339:K349)</f>
        <v>1.1545454545454532E-3</v>
      </c>
      <c r="L339" s="12">
        <f>AVERAGE(ReturnData!L339:L349)</f>
        <v>-3.5518181818181824E-2</v>
      </c>
      <c r="M339" s="12">
        <f>AVERAGE(ReturnData!M339:M349)</f>
        <v>-1.8190909090909091E-2</v>
      </c>
      <c r="N339" s="12">
        <f>AVERAGE(ReturnData!N339:N349)</f>
        <v>-9.6727272727272703E-3</v>
      </c>
      <c r="O339" s="12">
        <f>AVERAGE(ReturnData!O339:O349)</f>
        <v>-1.6345454545454548E-2</v>
      </c>
      <c r="P339" s="12">
        <f>AVERAGE(ReturnData!P339:P349)</f>
        <v>-1.9181818181818185E-2</v>
      </c>
      <c r="Q339" s="12">
        <f>AVERAGE(ReturnData!Q339:Q349)</f>
        <v>-9.0363636363636375E-3</v>
      </c>
    </row>
    <row r="340" spans="1:17" x14ac:dyDescent="0.25">
      <c r="A340">
        <f>ReturnData!A352</f>
        <v>200303</v>
      </c>
      <c r="B340" s="12">
        <f>AVERAGE(ReturnData!B340:B350)</f>
        <v>-7.9000000000000008E-3</v>
      </c>
      <c r="C340" s="12">
        <f>AVERAGE(ReturnData!C340:C350)</f>
        <v>-1.6545454545454483E-3</v>
      </c>
      <c r="D340" s="12">
        <f>AVERAGE(ReturnData!D340:D350)</f>
        <v>-1.2200000000000004E-2</v>
      </c>
      <c r="E340" s="12">
        <f>AVERAGE(ReturnData!E340:E350)</f>
        <v>-8.136363636363636E-3</v>
      </c>
      <c r="F340" s="12">
        <f>AVERAGE(ReturnData!F340:F350)</f>
        <v>-1.1072727272727272E-2</v>
      </c>
      <c r="G340" s="12">
        <f>AVERAGE(ReturnData!G340:G350)</f>
        <v>-1.2063636363636361E-2</v>
      </c>
      <c r="H340" s="12">
        <f>AVERAGE(ReturnData!H340:H350)</f>
        <v>-1.8045454545454545E-2</v>
      </c>
      <c r="I340" s="12">
        <f>AVERAGE(ReturnData!I340:I350)</f>
        <v>-3.5818181818181818E-2</v>
      </c>
      <c r="J340" s="12">
        <f>AVERAGE(ReturnData!J340:J350)</f>
        <v>-3.6590909090909091E-2</v>
      </c>
      <c r="K340" s="12">
        <f>AVERAGE(ReturnData!K340:K350)</f>
        <v>-1.179090909090909E-2</v>
      </c>
      <c r="L340" s="12">
        <f>AVERAGE(ReturnData!L340:L350)</f>
        <v>-2.578181818181818E-2</v>
      </c>
      <c r="M340" s="12">
        <f>AVERAGE(ReturnData!M340:M350)</f>
        <v>-2.3672727272727269E-2</v>
      </c>
      <c r="N340" s="12">
        <f>AVERAGE(ReturnData!N340:N350)</f>
        <v>-1.889090909090909E-2</v>
      </c>
      <c r="O340" s="12">
        <f>AVERAGE(ReturnData!O340:O350)</f>
        <v>-1.8981818181818187E-2</v>
      </c>
      <c r="P340" s="12">
        <f>AVERAGE(ReturnData!P340:P350)</f>
        <v>-2.3390909090909094E-2</v>
      </c>
      <c r="Q340" s="12">
        <f>AVERAGE(ReturnData!Q340:Q350)</f>
        <v>-9.4818181818181833E-3</v>
      </c>
    </row>
    <row r="341" spans="1:17" x14ac:dyDescent="0.25">
      <c r="A341">
        <f>ReturnData!A353</f>
        <v>200304</v>
      </c>
      <c r="B341" s="12">
        <f>AVERAGE(ReturnData!B341:B351)</f>
        <v>-1.4927272727272728E-2</v>
      </c>
      <c r="C341" s="12">
        <f>AVERAGE(ReturnData!C341:C351)</f>
        <v>-1.2927272727272725E-2</v>
      </c>
      <c r="D341" s="12">
        <f>AVERAGE(ReturnData!D341:D351)</f>
        <v>-1.7536363636363631E-2</v>
      </c>
      <c r="E341" s="12">
        <f>AVERAGE(ReturnData!E341:E351)</f>
        <v>-1.4918181818181815E-2</v>
      </c>
      <c r="F341" s="12">
        <f>AVERAGE(ReturnData!F341:F351)</f>
        <v>-1.7018181818181818E-2</v>
      </c>
      <c r="G341" s="12">
        <f>AVERAGE(ReturnData!G341:G351)</f>
        <v>-2.0381818181818182E-2</v>
      </c>
      <c r="H341" s="12">
        <f>AVERAGE(ReturnData!H341:H351)</f>
        <v>-2.0418181818181814E-2</v>
      </c>
      <c r="I341" s="12">
        <f>AVERAGE(ReturnData!I341:I351)</f>
        <v>-3.040909090909091E-2</v>
      </c>
      <c r="J341" s="12">
        <f>AVERAGE(ReturnData!J341:J351)</f>
        <v>-4.0036363636363634E-2</v>
      </c>
      <c r="K341" s="12">
        <f>AVERAGE(ReturnData!K341:K351)</f>
        <v>-2.1700000000000001E-2</v>
      </c>
      <c r="L341" s="12">
        <f>AVERAGE(ReturnData!L341:L351)</f>
        <v>-3.142727272727272E-2</v>
      </c>
      <c r="M341" s="12">
        <f>AVERAGE(ReturnData!M341:M351)</f>
        <v>-3.5390909090909084E-2</v>
      </c>
      <c r="N341" s="12">
        <f>AVERAGE(ReturnData!N341:N351)</f>
        <v>-2.7127272727272726E-2</v>
      </c>
      <c r="O341" s="12">
        <f>AVERAGE(ReturnData!O341:O351)</f>
        <v>-3.1936363636363638E-2</v>
      </c>
      <c r="P341" s="12">
        <f>AVERAGE(ReturnData!P341:P351)</f>
        <v>-2.8000000000000004E-2</v>
      </c>
      <c r="Q341" s="12">
        <f>AVERAGE(ReturnData!Q341:Q351)</f>
        <v>-1.8090909090909088E-2</v>
      </c>
    </row>
    <row r="342" spans="1:17" x14ac:dyDescent="0.25">
      <c r="A342">
        <f>ReturnData!A354</f>
        <v>200305</v>
      </c>
      <c r="B342" s="12">
        <f>AVERAGE(ReturnData!B342:B352)</f>
        <v>-1.7390909090909092E-2</v>
      </c>
      <c r="C342" s="12">
        <f>AVERAGE(ReturnData!C342:C352)</f>
        <v>-1.5018181818181814E-2</v>
      </c>
      <c r="D342" s="12">
        <f>AVERAGE(ReturnData!D342:D352)</f>
        <v>-1.1636363636363637E-2</v>
      </c>
      <c r="E342" s="12">
        <f>AVERAGE(ReturnData!E342:E352)</f>
        <v>-1.3909090909090904E-2</v>
      </c>
      <c r="F342" s="12">
        <f>AVERAGE(ReturnData!F342:F352)</f>
        <v>-1.8599999999999995E-2</v>
      </c>
      <c r="G342" s="12">
        <f>AVERAGE(ReturnData!G342:G352)</f>
        <v>-1.2127272727272726E-2</v>
      </c>
      <c r="H342" s="12">
        <f>AVERAGE(ReturnData!H342:H352)</f>
        <v>-1.1736363636363635E-2</v>
      </c>
      <c r="I342" s="12">
        <f>AVERAGE(ReturnData!I342:I352)</f>
        <v>-2.7972727272727274E-2</v>
      </c>
      <c r="J342" s="12">
        <f>AVERAGE(ReturnData!J342:J352)</f>
        <v>-3.6527272727272721E-2</v>
      </c>
      <c r="K342" s="12">
        <f>AVERAGE(ReturnData!K342:K352)</f>
        <v>-2.5454545454545455E-2</v>
      </c>
      <c r="L342" s="12">
        <f>AVERAGE(ReturnData!L342:L352)</f>
        <v>-2.7245454545454548E-2</v>
      </c>
      <c r="M342" s="12">
        <f>AVERAGE(ReturnData!M342:M352)</f>
        <v>-3.8345454545454537E-2</v>
      </c>
      <c r="N342" s="12">
        <f>AVERAGE(ReturnData!N342:N352)</f>
        <v>-2.3318181818181818E-2</v>
      </c>
      <c r="O342" s="12">
        <f>AVERAGE(ReturnData!O342:O352)</f>
        <v>-2.7645454545454549E-2</v>
      </c>
      <c r="P342" s="12">
        <f>AVERAGE(ReturnData!P342:P352)</f>
        <v>-2.1100000000000004E-2</v>
      </c>
      <c r="Q342" s="12">
        <f>AVERAGE(ReturnData!Q342:Q352)</f>
        <v>-1.6899999999999998E-2</v>
      </c>
    </row>
    <row r="343" spans="1:17" x14ac:dyDescent="0.25">
      <c r="A343">
        <f>ReturnData!A355</f>
        <v>200306</v>
      </c>
      <c r="B343" s="12">
        <f>AVERAGE(ReturnData!B343:B353)</f>
        <v>-1.4563636363636364E-2</v>
      </c>
      <c r="C343" s="12">
        <f>AVERAGE(ReturnData!C343:C353)</f>
        <v>-1.5836363636363635E-2</v>
      </c>
      <c r="D343" s="12">
        <f>AVERAGE(ReturnData!D343:D353)</f>
        <v>-1.089090909090909E-2</v>
      </c>
      <c r="E343" s="12">
        <f>AVERAGE(ReturnData!E343:E353)</f>
        <v>-5.2727272727272701E-3</v>
      </c>
      <c r="F343" s="12">
        <f>AVERAGE(ReturnData!F343:F353)</f>
        <v>-1.164545454545454E-2</v>
      </c>
      <c r="G343" s="12">
        <f>AVERAGE(ReturnData!G343:G353)</f>
        <v>-4.5363636363636361E-3</v>
      </c>
      <c r="H343" s="12">
        <f>AVERAGE(ReturnData!H343:H353)</f>
        <v>-7.045454545454544E-3</v>
      </c>
      <c r="I343" s="12">
        <f>AVERAGE(ReturnData!I343:I353)</f>
        <v>-1.6299999999999995E-2</v>
      </c>
      <c r="J343" s="12">
        <f>AVERAGE(ReturnData!J343:J353)</f>
        <v>-2.7490909090909087E-2</v>
      </c>
      <c r="K343" s="12">
        <f>AVERAGE(ReturnData!K343:K353)</f>
        <v>-1.5363636363636368E-2</v>
      </c>
      <c r="L343" s="12">
        <f>AVERAGE(ReturnData!L343:L353)</f>
        <v>-1.4136363636363643E-2</v>
      </c>
      <c r="M343" s="12">
        <f>AVERAGE(ReturnData!M343:M353)</f>
        <v>-2.4418181818181815E-2</v>
      </c>
      <c r="N343" s="12">
        <f>AVERAGE(ReturnData!N343:N353)</f>
        <v>-1.4672727272727271E-2</v>
      </c>
      <c r="O343" s="12">
        <f>AVERAGE(ReturnData!O343:O353)</f>
        <v>-1.4718181818181825E-2</v>
      </c>
      <c r="P343" s="12">
        <f>AVERAGE(ReturnData!P343:P353)</f>
        <v>-1.2572727272727279E-2</v>
      </c>
      <c r="Q343" s="12">
        <f>AVERAGE(ReturnData!Q343:Q353)</f>
        <v>-6.6454545454545429E-3</v>
      </c>
    </row>
    <row r="344" spans="1:17" x14ac:dyDescent="0.25">
      <c r="A344">
        <f>ReturnData!A356</f>
        <v>200307</v>
      </c>
      <c r="B344" s="12">
        <f>AVERAGE(ReturnData!B344:B354)</f>
        <v>-6.2363636363636362E-3</v>
      </c>
      <c r="C344" s="12">
        <f>AVERAGE(ReturnData!C344:C354)</f>
        <v>4.7272727272727293E-3</v>
      </c>
      <c r="D344" s="12">
        <f>AVERAGE(ReturnData!D344:D354)</f>
        <v>-3.0818181818181791E-3</v>
      </c>
      <c r="E344" s="12">
        <f>AVERAGE(ReturnData!E344:E354)</f>
        <v>2.2727272727272874E-4</v>
      </c>
      <c r="F344" s="12">
        <f>AVERAGE(ReturnData!F344:F354)</f>
        <v>-3.0272727272727226E-3</v>
      </c>
      <c r="G344" s="12">
        <f>AVERAGE(ReturnData!G344:G354)</f>
        <v>-2.4545454545454536E-3</v>
      </c>
      <c r="H344" s="12">
        <f>AVERAGE(ReturnData!H344:H354)</f>
        <v>5.518181818181817E-3</v>
      </c>
      <c r="I344" s="12">
        <f>AVERAGE(ReturnData!I344:I354)</f>
        <v>-2.5454545454545465E-3</v>
      </c>
      <c r="J344" s="12">
        <f>AVERAGE(ReturnData!J344:J354)</f>
        <v>-1.0736363636363627E-2</v>
      </c>
      <c r="K344" s="12">
        <f>AVERAGE(ReturnData!K344:K354)</f>
        <v>-1.0763636363636369E-2</v>
      </c>
      <c r="L344" s="12">
        <f>AVERAGE(ReturnData!L344:L354)</f>
        <v>1.1318181818181818E-2</v>
      </c>
      <c r="M344" s="12">
        <f>AVERAGE(ReturnData!M344:M354)</f>
        <v>-1.4899999999999991E-2</v>
      </c>
      <c r="N344" s="12">
        <f>AVERAGE(ReturnData!N344:N354)</f>
        <v>-9.6090909090909057E-3</v>
      </c>
      <c r="O344" s="12">
        <f>AVERAGE(ReturnData!O344:O354)</f>
        <v>-2.4545454545454745E-4</v>
      </c>
      <c r="P344" s="12">
        <f>AVERAGE(ReturnData!P344:P354)</f>
        <v>-6.8727272727272777E-3</v>
      </c>
      <c r="Q344" s="12">
        <f>AVERAGE(ReturnData!Q344:Q354)</f>
        <v>2.8363636363636364E-3</v>
      </c>
    </row>
    <row r="345" spans="1:17" x14ac:dyDescent="0.25">
      <c r="A345">
        <f>ReturnData!A357</f>
        <v>200308</v>
      </c>
      <c r="B345" s="12">
        <f>AVERAGE(ReturnData!B345:B355)</f>
        <v>1.963636363636364E-3</v>
      </c>
      <c r="C345" s="12">
        <f>AVERAGE(ReturnData!C345:C355)</f>
        <v>2.3018181818181823E-2</v>
      </c>
      <c r="D345" s="12">
        <f>AVERAGE(ReturnData!D345:D355)</f>
        <v>6.7454545454545458E-3</v>
      </c>
      <c r="E345" s="12">
        <f>AVERAGE(ReturnData!E345:E355)</f>
        <v>1.0436363636363636E-2</v>
      </c>
      <c r="F345" s="12">
        <f>AVERAGE(ReturnData!F345:F355)</f>
        <v>4.8909090909090925E-3</v>
      </c>
      <c r="G345" s="12">
        <f>AVERAGE(ReturnData!G345:G355)</f>
        <v>4.7636363636363623E-3</v>
      </c>
      <c r="H345" s="12">
        <f>AVERAGE(ReturnData!H345:H355)</f>
        <v>1.1663636363636364E-2</v>
      </c>
      <c r="I345" s="12">
        <f>AVERAGE(ReturnData!I345:I355)</f>
        <v>1.000909090909091E-2</v>
      </c>
      <c r="J345" s="12">
        <f>AVERAGE(ReturnData!J345:J355)</f>
        <v>9.745454545454545E-3</v>
      </c>
      <c r="K345" s="12">
        <f>AVERAGE(ReturnData!K345:K355)</f>
        <v>2.6363636363636363E-3</v>
      </c>
      <c r="L345" s="12">
        <f>AVERAGE(ReturnData!L345:L355)</f>
        <v>1.9945454545454544E-2</v>
      </c>
      <c r="M345" s="12">
        <f>AVERAGE(ReturnData!M345:M355)</f>
        <v>-2.7545454545454518E-3</v>
      </c>
      <c r="N345" s="12">
        <f>AVERAGE(ReturnData!N345:N355)</f>
        <v>1.0909090909090717E-4</v>
      </c>
      <c r="O345" s="12">
        <f>AVERAGE(ReturnData!O345:O355)</f>
        <v>1.1454545454545455E-2</v>
      </c>
      <c r="P345" s="12">
        <f>AVERAGE(ReturnData!P345:P355)</f>
        <v>6.4909090909090889E-3</v>
      </c>
      <c r="Q345" s="12">
        <f>AVERAGE(ReturnData!Q345:Q355)</f>
        <v>9.8272727272727296E-3</v>
      </c>
    </row>
    <row r="346" spans="1:17" x14ac:dyDescent="0.25">
      <c r="A346">
        <f>ReturnData!A358</f>
        <v>200309</v>
      </c>
      <c r="B346" s="12">
        <f>AVERAGE(ReturnData!B346:B356)</f>
        <v>1.0545454545454549E-3</v>
      </c>
      <c r="C346" s="12">
        <f>AVERAGE(ReturnData!C346:C356)</f>
        <v>2.1954545454545452E-2</v>
      </c>
      <c r="D346" s="12">
        <f>AVERAGE(ReturnData!D346:D356)</f>
        <v>3.9454545454545463E-3</v>
      </c>
      <c r="E346" s="12">
        <f>AVERAGE(ReturnData!E346:E356)</f>
        <v>1.600909090909091E-2</v>
      </c>
      <c r="F346" s="12">
        <f>AVERAGE(ReturnData!F346:F356)</f>
        <v>4.1909090909090915E-3</v>
      </c>
      <c r="G346" s="12">
        <f>AVERAGE(ReturnData!G346:G356)</f>
        <v>1.029090909090909E-2</v>
      </c>
      <c r="H346" s="12">
        <f>AVERAGE(ReturnData!H346:H356)</f>
        <v>6.3545454545454539E-3</v>
      </c>
      <c r="I346" s="12">
        <f>AVERAGE(ReturnData!I346:I356)</f>
        <v>8.2454545454545437E-3</v>
      </c>
      <c r="J346" s="12">
        <f>AVERAGE(ReturnData!J346:J356)</f>
        <v>2.0472727272727274E-2</v>
      </c>
      <c r="K346" s="12">
        <f>AVERAGE(ReturnData!K346:K356)</f>
        <v>5.909090909090909E-3</v>
      </c>
      <c r="L346" s="12">
        <f>AVERAGE(ReturnData!L346:L356)</f>
        <v>3.1490909090909083E-2</v>
      </c>
      <c r="M346" s="12">
        <f>AVERAGE(ReturnData!M346:M356)</f>
        <v>4.0454545454545491E-3</v>
      </c>
      <c r="N346" s="12">
        <f>AVERAGE(ReturnData!N346:N356)</f>
        <v>7.4909090909090889E-3</v>
      </c>
      <c r="O346" s="12">
        <f>AVERAGE(ReturnData!O346:O356)</f>
        <v>3.6727272727272733E-3</v>
      </c>
      <c r="P346" s="12">
        <f>AVERAGE(ReturnData!P346:P356)</f>
        <v>9.972727272727272E-3</v>
      </c>
      <c r="Q346" s="12">
        <f>AVERAGE(ReturnData!Q346:Q356)</f>
        <v>1.1736363636363639E-2</v>
      </c>
    </row>
    <row r="347" spans="1:17" x14ac:dyDescent="0.25">
      <c r="A347">
        <f>ReturnData!A359</f>
        <v>200310</v>
      </c>
      <c r="B347" s="12">
        <f>AVERAGE(ReturnData!B347:B357)</f>
        <v>4.9090909090909107E-3</v>
      </c>
      <c r="C347" s="12">
        <f>AVERAGE(ReturnData!C347:C357)</f>
        <v>3.6790909090909096E-2</v>
      </c>
      <c r="D347" s="12">
        <f>AVERAGE(ReturnData!D347:D357)</f>
        <v>1.6954545454545458E-2</v>
      </c>
      <c r="E347" s="12">
        <f>AVERAGE(ReturnData!E347:E357)</f>
        <v>2.6200000000000001E-2</v>
      </c>
      <c r="F347" s="12">
        <f>AVERAGE(ReturnData!F347:F357)</f>
        <v>1.8263636363636364E-2</v>
      </c>
      <c r="G347" s="12">
        <f>AVERAGE(ReturnData!G347:G357)</f>
        <v>2.1581818181818178E-2</v>
      </c>
      <c r="H347" s="12">
        <f>AVERAGE(ReturnData!H347:H357)</f>
        <v>1.0845454545454547E-2</v>
      </c>
      <c r="I347" s="12">
        <f>AVERAGE(ReturnData!I347:I357)</f>
        <v>2.5081818181818181E-2</v>
      </c>
      <c r="J347" s="12">
        <f>AVERAGE(ReturnData!J347:J357)</f>
        <v>4.1463636363636362E-2</v>
      </c>
      <c r="K347" s="12">
        <f>AVERAGE(ReturnData!K347:K357)</f>
        <v>1.7218181818181817E-2</v>
      </c>
      <c r="L347" s="12">
        <f>AVERAGE(ReturnData!L347:L357)</f>
        <v>5.3663636363636358E-2</v>
      </c>
      <c r="M347" s="12">
        <f>AVERAGE(ReturnData!M347:M357)</f>
        <v>2.0536363636363637E-2</v>
      </c>
      <c r="N347" s="12">
        <f>AVERAGE(ReturnData!N347:N357)</f>
        <v>1.6736363636363636E-2</v>
      </c>
      <c r="O347" s="12">
        <f>AVERAGE(ReturnData!O347:O357)</f>
        <v>1.5272727272727271E-2</v>
      </c>
      <c r="P347" s="12">
        <f>AVERAGE(ReturnData!P347:P357)</f>
        <v>2.5181818181818184E-2</v>
      </c>
      <c r="Q347" s="12">
        <f>AVERAGE(ReturnData!Q347:Q357)</f>
        <v>2.072727272727273E-2</v>
      </c>
    </row>
    <row r="348" spans="1:17" x14ac:dyDescent="0.25">
      <c r="A348">
        <f>ReturnData!A360</f>
        <v>200311</v>
      </c>
      <c r="B348" s="12">
        <f>AVERAGE(ReturnData!B348:B358)</f>
        <v>1.0454545454545458E-3</v>
      </c>
      <c r="C348" s="12">
        <f>AVERAGE(ReturnData!C348:C358)</f>
        <v>4.2445454545454557E-2</v>
      </c>
      <c r="D348" s="12">
        <f>AVERAGE(ReturnData!D348:D358)</f>
        <v>1.2136363636363638E-2</v>
      </c>
      <c r="E348" s="12">
        <f>AVERAGE(ReturnData!E348:E358)</f>
        <v>1.670909090909091E-2</v>
      </c>
      <c r="F348" s="12">
        <f>AVERAGE(ReturnData!F348:F358)</f>
        <v>9.5545454545454562E-3</v>
      </c>
      <c r="G348" s="12">
        <f>AVERAGE(ReturnData!G348:G358)</f>
        <v>1.1063636363636364E-2</v>
      </c>
      <c r="H348" s="12">
        <f>AVERAGE(ReturnData!H348:H358)</f>
        <v>6.463636363636365E-3</v>
      </c>
      <c r="I348" s="12">
        <f>AVERAGE(ReturnData!I348:I358)</f>
        <v>1.948181818181818E-2</v>
      </c>
      <c r="J348" s="12">
        <f>AVERAGE(ReturnData!J348:J358)</f>
        <v>3.2754545454545453E-2</v>
      </c>
      <c r="K348" s="12">
        <f>AVERAGE(ReturnData!K348:K358)</f>
        <v>1.229090909090909E-2</v>
      </c>
      <c r="L348" s="12">
        <f>AVERAGE(ReturnData!L348:L358)</f>
        <v>3.6545454545454541E-2</v>
      </c>
      <c r="M348" s="12">
        <f>AVERAGE(ReturnData!M348:M358)</f>
        <v>2.0881818181818182E-2</v>
      </c>
      <c r="N348" s="12">
        <f>AVERAGE(ReturnData!N348:N358)</f>
        <v>1.2227272727272726E-2</v>
      </c>
      <c r="O348" s="12">
        <f>AVERAGE(ReturnData!O348:O358)</f>
        <v>1.9336363636363634E-2</v>
      </c>
      <c r="P348" s="12">
        <f>AVERAGE(ReturnData!P348:P358)</f>
        <v>1.4845454545454544E-2</v>
      </c>
      <c r="Q348" s="12">
        <f>AVERAGE(ReturnData!Q348:Q358)</f>
        <v>1.4654545454545455E-2</v>
      </c>
    </row>
    <row r="349" spans="1:17" x14ac:dyDescent="0.25">
      <c r="A349">
        <f>ReturnData!A361</f>
        <v>200312</v>
      </c>
      <c r="B349" s="12">
        <f>AVERAGE(ReturnData!B349:B359)</f>
        <v>6.463636363636365E-3</v>
      </c>
      <c r="C349" s="12">
        <f>AVERAGE(ReturnData!C349:C359)</f>
        <v>4.998181818181819E-2</v>
      </c>
      <c r="D349" s="12">
        <f>AVERAGE(ReturnData!D349:D359)</f>
        <v>1.0863636363636364E-2</v>
      </c>
      <c r="E349" s="12">
        <f>AVERAGE(ReturnData!E349:E359)</f>
        <v>2.1172727272727274E-2</v>
      </c>
      <c r="F349" s="12">
        <f>AVERAGE(ReturnData!F349:F359)</f>
        <v>8.5181818181818154E-3</v>
      </c>
      <c r="G349" s="12">
        <f>AVERAGE(ReturnData!G349:G359)</f>
        <v>8.1727272727272742E-3</v>
      </c>
      <c r="H349" s="12">
        <f>AVERAGE(ReturnData!H349:H359)</f>
        <v>6.0272727272727275E-3</v>
      </c>
      <c r="I349" s="12">
        <f>AVERAGE(ReturnData!I349:I359)</f>
        <v>3.0627272727272725E-2</v>
      </c>
      <c r="J349" s="12">
        <f>AVERAGE(ReturnData!J349:J359)</f>
        <v>3.3690909090909098E-2</v>
      </c>
      <c r="K349" s="12">
        <f>AVERAGE(ReturnData!K349:K359)</f>
        <v>1.7490909090909088E-2</v>
      </c>
      <c r="L349" s="12">
        <f>AVERAGE(ReturnData!L349:L359)</f>
        <v>3.0927272727272723E-2</v>
      </c>
      <c r="M349" s="12">
        <f>AVERAGE(ReturnData!M349:M359)</f>
        <v>1.7236363636363636E-2</v>
      </c>
      <c r="N349" s="12">
        <f>AVERAGE(ReturnData!N349:N359)</f>
        <v>1.7427272727272729E-2</v>
      </c>
      <c r="O349" s="12">
        <f>AVERAGE(ReturnData!O349:O359)</f>
        <v>1.9281818181818181E-2</v>
      </c>
      <c r="P349" s="12">
        <f>AVERAGE(ReturnData!P349:P359)</f>
        <v>1.900909090909091E-2</v>
      </c>
      <c r="Q349" s="12">
        <f>AVERAGE(ReturnData!Q349:Q359)</f>
        <v>1.8054545454545455E-2</v>
      </c>
    </row>
    <row r="350" spans="1:17" x14ac:dyDescent="0.25">
      <c r="A350">
        <f>ReturnData!A362</f>
        <v>200401</v>
      </c>
      <c r="B350" s="12">
        <f>AVERAGE(ReturnData!B350:B360)</f>
        <v>9.8000000000000014E-3</v>
      </c>
      <c r="C350" s="12">
        <f>AVERAGE(ReturnData!C350:C360)</f>
        <v>4.7436363636363638E-2</v>
      </c>
      <c r="D350" s="12">
        <f>AVERAGE(ReturnData!D350:D360)</f>
        <v>1.0763636363636364E-2</v>
      </c>
      <c r="E350" s="12">
        <f>AVERAGE(ReturnData!E350:E360)</f>
        <v>2.8290909090909089E-2</v>
      </c>
      <c r="F350" s="12">
        <f>AVERAGE(ReturnData!F350:F360)</f>
        <v>1.3454545454545453E-2</v>
      </c>
      <c r="G350" s="12">
        <f>AVERAGE(ReturnData!G350:G360)</f>
        <v>1.5018181818181819E-2</v>
      </c>
      <c r="H350" s="12">
        <f>AVERAGE(ReturnData!H350:H360)</f>
        <v>1.0672727272727273E-2</v>
      </c>
      <c r="I350" s="12">
        <f>AVERAGE(ReturnData!I350:I360)</f>
        <v>3.6499999999999998E-2</v>
      </c>
      <c r="J350" s="12">
        <f>AVERAGE(ReturnData!J350:J360)</f>
        <v>4.6263636363636368E-2</v>
      </c>
      <c r="K350" s="12">
        <f>AVERAGE(ReturnData!K350:K360)</f>
        <v>2.4509090909090911E-2</v>
      </c>
      <c r="L350" s="12">
        <f>AVERAGE(ReturnData!L350:L360)</f>
        <v>4.7399999999999998E-2</v>
      </c>
      <c r="M350" s="12">
        <f>AVERAGE(ReturnData!M350:M360)</f>
        <v>2.7336363636363634E-2</v>
      </c>
      <c r="N350" s="12">
        <f>AVERAGE(ReturnData!N350:N360)</f>
        <v>1.7336363636363636E-2</v>
      </c>
      <c r="O350" s="12">
        <f>AVERAGE(ReturnData!O350:O360)</f>
        <v>1.6654545454545453E-2</v>
      </c>
      <c r="P350" s="12">
        <f>AVERAGE(ReturnData!P350:P360)</f>
        <v>2.5981818181818182E-2</v>
      </c>
      <c r="Q350" s="12">
        <f>AVERAGE(ReturnData!Q350:Q360)</f>
        <v>2.2790909090909094E-2</v>
      </c>
    </row>
    <row r="351" spans="1:17" x14ac:dyDescent="0.25">
      <c r="A351">
        <f>ReturnData!A363</f>
        <v>200402</v>
      </c>
      <c r="B351" s="12">
        <f>AVERAGE(ReturnData!B351:B361)</f>
        <v>1.7036363636363638E-2</v>
      </c>
      <c r="C351" s="12">
        <f>AVERAGE(ReturnData!C351:C361)</f>
        <v>5.7390909090909097E-2</v>
      </c>
      <c r="D351" s="12">
        <f>AVERAGE(ReturnData!D351:D361)</f>
        <v>2.5127272727272724E-2</v>
      </c>
      <c r="E351" s="12">
        <f>AVERAGE(ReturnData!E351:E361)</f>
        <v>3.3099999999999997E-2</v>
      </c>
      <c r="F351" s="12">
        <f>AVERAGE(ReturnData!F351:F361)</f>
        <v>2.001818181818182E-2</v>
      </c>
      <c r="G351" s="12">
        <f>AVERAGE(ReturnData!G351:G361)</f>
        <v>2.9100000000000004E-2</v>
      </c>
      <c r="H351" s="12">
        <f>AVERAGE(ReturnData!H351:H361)</f>
        <v>1.6854545454545455E-2</v>
      </c>
      <c r="I351" s="12">
        <f>AVERAGE(ReturnData!I351:I361)</f>
        <v>4.3290909090909095E-2</v>
      </c>
      <c r="J351" s="12">
        <f>AVERAGE(ReturnData!J351:J361)</f>
        <v>6.0272727272727276E-2</v>
      </c>
      <c r="K351" s="12">
        <f>AVERAGE(ReturnData!K351:K361)</f>
        <v>3.7154545454545447E-2</v>
      </c>
      <c r="L351" s="12">
        <f>AVERAGE(ReturnData!L351:L361)</f>
        <v>4.993636363636364E-2</v>
      </c>
      <c r="M351" s="12">
        <f>AVERAGE(ReturnData!M351:M361)</f>
        <v>4.1381818181818186E-2</v>
      </c>
      <c r="N351" s="12">
        <f>AVERAGE(ReturnData!N351:N361)</f>
        <v>2.7109090909090913E-2</v>
      </c>
      <c r="O351" s="12">
        <f>AVERAGE(ReturnData!O351:O361)</f>
        <v>2.4945454545454545E-2</v>
      </c>
      <c r="P351" s="12">
        <f>AVERAGE(ReturnData!P351:P361)</f>
        <v>2.7109090909090913E-2</v>
      </c>
      <c r="Q351" s="12">
        <f>AVERAGE(ReturnData!Q351:Q361)</f>
        <v>2.8000000000000001E-2</v>
      </c>
    </row>
    <row r="352" spans="1:17" x14ac:dyDescent="0.25">
      <c r="A352">
        <f>ReturnData!A364</f>
        <v>200403</v>
      </c>
      <c r="B352" s="12">
        <f>AVERAGE(ReturnData!B352:B362)</f>
        <v>2.0154545454545456E-2</v>
      </c>
      <c r="C352" s="12">
        <f>AVERAGE(ReturnData!C352:C362)</f>
        <v>5.1972727272727282E-2</v>
      </c>
      <c r="D352" s="12">
        <f>AVERAGE(ReturnData!D352:D362)</f>
        <v>2.3754545454545452E-2</v>
      </c>
      <c r="E352" s="12">
        <f>AVERAGE(ReturnData!E352:E362)</f>
        <v>3.4545454545454539E-2</v>
      </c>
      <c r="F352" s="12">
        <f>AVERAGE(ReturnData!F352:F362)</f>
        <v>2.4272727272727276E-2</v>
      </c>
      <c r="G352" s="12">
        <f>AVERAGE(ReturnData!G352:G362)</f>
        <v>3.1445454545454547E-2</v>
      </c>
      <c r="H352" s="12">
        <f>AVERAGE(ReturnData!H352:H362)</f>
        <v>2.0872727272727272E-2</v>
      </c>
      <c r="I352" s="12">
        <f>AVERAGE(ReturnData!I352:I362)</f>
        <v>3.7145454545454544E-2</v>
      </c>
      <c r="J352" s="12">
        <f>AVERAGE(ReturnData!J352:J362)</f>
        <v>5.8272727272727275E-2</v>
      </c>
      <c r="K352" s="12">
        <f>AVERAGE(ReturnData!K352:K362)</f>
        <v>3.7063636363636361E-2</v>
      </c>
      <c r="L352" s="12">
        <f>AVERAGE(ReturnData!L352:L362)</f>
        <v>4.9090909090909081E-2</v>
      </c>
      <c r="M352" s="12">
        <f>AVERAGE(ReturnData!M352:M362)</f>
        <v>4.4299999999999999E-2</v>
      </c>
      <c r="N352" s="12">
        <f>AVERAGE(ReturnData!N352:N362)</f>
        <v>3.1172727272727265E-2</v>
      </c>
      <c r="O352" s="12">
        <f>AVERAGE(ReturnData!O352:O362)</f>
        <v>3.0290909090909087E-2</v>
      </c>
      <c r="P352" s="12">
        <f>AVERAGE(ReturnData!P352:P362)</f>
        <v>2.9672727272727274E-2</v>
      </c>
      <c r="Q352" s="12">
        <f>AVERAGE(ReturnData!Q352:Q362)</f>
        <v>3.4054545454545455E-2</v>
      </c>
    </row>
    <row r="353" spans="1:17" x14ac:dyDescent="0.25">
      <c r="A353">
        <f>ReturnData!A365</f>
        <v>200404</v>
      </c>
      <c r="B353" s="12">
        <f>AVERAGE(ReturnData!B353:B363)</f>
        <v>2.4409090909090912E-2</v>
      </c>
      <c r="C353" s="12">
        <f>AVERAGE(ReturnData!C353:C363)</f>
        <v>6.0590909090909098E-2</v>
      </c>
      <c r="D353" s="12">
        <f>AVERAGE(ReturnData!D353:D363)</f>
        <v>2.642727272727273E-2</v>
      </c>
      <c r="E353" s="12">
        <f>AVERAGE(ReturnData!E353:E363)</f>
        <v>3.5772727272727275E-2</v>
      </c>
      <c r="F353" s="12">
        <f>AVERAGE(ReturnData!F353:F363)</f>
        <v>2.5909090909090913E-2</v>
      </c>
      <c r="G353" s="12">
        <f>AVERAGE(ReturnData!G353:G363)</f>
        <v>3.0436363636363629E-2</v>
      </c>
      <c r="H353" s="12">
        <f>AVERAGE(ReturnData!H353:H363)</f>
        <v>2.0081818181818183E-2</v>
      </c>
      <c r="I353" s="12">
        <f>AVERAGE(ReturnData!I353:I363)</f>
        <v>3.9854545454545462E-2</v>
      </c>
      <c r="J353" s="12">
        <f>AVERAGE(ReturnData!J353:J363)</f>
        <v>6.7000000000000004E-2</v>
      </c>
      <c r="K353" s="12">
        <f>AVERAGE(ReturnData!K353:K363)</f>
        <v>4.1427272727272729E-2</v>
      </c>
      <c r="L353" s="12">
        <f>AVERAGE(ReturnData!L353:L363)</f>
        <v>4.8809090909090906E-2</v>
      </c>
      <c r="M353" s="12">
        <f>AVERAGE(ReturnData!M353:M363)</f>
        <v>4.6299999999999987E-2</v>
      </c>
      <c r="N353" s="12">
        <f>AVERAGE(ReturnData!N353:N363)</f>
        <v>3.0163636363636361E-2</v>
      </c>
      <c r="O353" s="12">
        <f>AVERAGE(ReturnData!O353:O363)</f>
        <v>2.8290909090909092E-2</v>
      </c>
      <c r="P353" s="12">
        <f>AVERAGE(ReturnData!P353:P363)</f>
        <v>3.1290909090909091E-2</v>
      </c>
      <c r="Q353" s="12">
        <f>AVERAGE(ReturnData!Q353:Q363)</f>
        <v>3.6509090909090915E-2</v>
      </c>
    </row>
    <row r="354" spans="1:17" x14ac:dyDescent="0.25">
      <c r="A354">
        <f>ReturnData!A366</f>
        <v>200405</v>
      </c>
      <c r="B354" s="12">
        <f>AVERAGE(ReturnData!B354:B364)</f>
        <v>2.1718181818181817E-2</v>
      </c>
      <c r="C354" s="12">
        <f>AVERAGE(ReturnData!C354:C364)</f>
        <v>5.9009090909090921E-2</v>
      </c>
      <c r="D354" s="12">
        <f>AVERAGE(ReturnData!D354:D364)</f>
        <v>2.6727272727272731E-2</v>
      </c>
      <c r="E354" s="12">
        <f>AVERAGE(ReturnData!E354:E364)</f>
        <v>3.0536363636363639E-2</v>
      </c>
      <c r="F354" s="12">
        <f>AVERAGE(ReturnData!F354:F364)</f>
        <v>1.7081818181818181E-2</v>
      </c>
      <c r="G354" s="12">
        <f>AVERAGE(ReturnData!G354:G364)</f>
        <v>1.9800000000000002E-2</v>
      </c>
      <c r="H354" s="12">
        <f>AVERAGE(ReturnData!H354:H364)</f>
        <v>1.3245454545454548E-2</v>
      </c>
      <c r="I354" s="12">
        <f>AVERAGE(ReturnData!I354:I364)</f>
        <v>3.3454545454545459E-2</v>
      </c>
      <c r="J354" s="12">
        <f>AVERAGE(ReturnData!J354:J364)</f>
        <v>5.3609090909090898E-2</v>
      </c>
      <c r="K354" s="12">
        <f>AVERAGE(ReturnData!K354:K364)</f>
        <v>3.731818181818182E-2</v>
      </c>
      <c r="L354" s="12">
        <f>AVERAGE(ReturnData!L354:L364)</f>
        <v>3.6972727272727275E-2</v>
      </c>
      <c r="M354" s="12">
        <f>AVERAGE(ReturnData!M354:M364)</f>
        <v>2.9672727272727274E-2</v>
      </c>
      <c r="N354" s="12">
        <f>AVERAGE(ReturnData!N354:N364)</f>
        <v>1.9436363636363637E-2</v>
      </c>
      <c r="O354" s="12">
        <f>AVERAGE(ReturnData!O354:O364)</f>
        <v>2.2681818181818181E-2</v>
      </c>
      <c r="P354" s="12">
        <f>AVERAGE(ReturnData!P354:P364)</f>
        <v>2.2745454545454544E-2</v>
      </c>
      <c r="Q354" s="12">
        <f>AVERAGE(ReturnData!Q354:Q364)</f>
        <v>2.577272727272727E-2</v>
      </c>
    </row>
    <row r="355" spans="1:17" x14ac:dyDescent="0.25">
      <c r="A355">
        <f>ReturnData!A367</f>
        <v>200406</v>
      </c>
      <c r="B355" s="12">
        <f>AVERAGE(ReturnData!B355:B365)</f>
        <v>1.6936363636363638E-2</v>
      </c>
      <c r="C355" s="12">
        <f>AVERAGE(ReturnData!C355:C365)</f>
        <v>3.3527272727272732E-2</v>
      </c>
      <c r="D355" s="12">
        <f>AVERAGE(ReturnData!D355:D365)</f>
        <v>2.1427272727272729E-2</v>
      </c>
      <c r="E355" s="12">
        <f>AVERAGE(ReturnData!E355:E365)</f>
        <v>2.524545454545455E-2</v>
      </c>
      <c r="F355" s="12">
        <f>AVERAGE(ReturnData!F355:F365)</f>
        <v>9.3727272727272722E-3</v>
      </c>
      <c r="G355" s="12">
        <f>AVERAGE(ReturnData!G355:G365)</f>
        <v>1.8354545454545453E-2</v>
      </c>
      <c r="H355" s="12">
        <f>AVERAGE(ReturnData!H355:H365)</f>
        <v>1.3227272727272726E-2</v>
      </c>
      <c r="I355" s="12">
        <f>AVERAGE(ReturnData!I355:I365)</f>
        <v>1.9890909090909091E-2</v>
      </c>
      <c r="J355" s="12">
        <f>AVERAGE(ReturnData!J355:J365)</f>
        <v>3.3763636363636371E-2</v>
      </c>
      <c r="K355" s="12">
        <f>AVERAGE(ReturnData!K355:K365)</f>
        <v>3.267272727272727E-2</v>
      </c>
      <c r="L355" s="12">
        <f>AVERAGE(ReturnData!L355:L365)</f>
        <v>1.9436363636363637E-2</v>
      </c>
      <c r="M355" s="12">
        <f>AVERAGE(ReturnData!M355:M365)</f>
        <v>3.1072727272727266E-2</v>
      </c>
      <c r="N355" s="12">
        <f>AVERAGE(ReturnData!N355:N365)</f>
        <v>1.5336363636363638E-2</v>
      </c>
      <c r="O355" s="12">
        <f>AVERAGE(ReturnData!O355:O365)</f>
        <v>1.0245454545454545E-2</v>
      </c>
      <c r="P355" s="12">
        <f>AVERAGE(ReturnData!P355:P365)</f>
        <v>1.8227272727272727E-2</v>
      </c>
      <c r="Q355" s="12">
        <f>AVERAGE(ReturnData!Q355:Q365)</f>
        <v>1.6654545454545453E-2</v>
      </c>
    </row>
    <row r="356" spans="1:17" x14ac:dyDescent="0.25">
      <c r="A356">
        <f>ReturnData!A368</f>
        <v>200407</v>
      </c>
      <c r="B356" s="12">
        <f>AVERAGE(ReturnData!B356:B366)</f>
        <v>1.6172727272727273E-2</v>
      </c>
      <c r="C356" s="12">
        <f>AVERAGE(ReturnData!C356:C366)</f>
        <v>3.3418181818181819E-2</v>
      </c>
      <c r="D356" s="12">
        <f>AVERAGE(ReturnData!D356:D366)</f>
        <v>2.2827272727272727E-2</v>
      </c>
      <c r="E356" s="12">
        <f>AVERAGE(ReturnData!E356:E366)</f>
        <v>2.5681818181818184E-2</v>
      </c>
      <c r="F356" s="12">
        <f>AVERAGE(ReturnData!F356:F366)</f>
        <v>1.1727272727272727E-2</v>
      </c>
      <c r="G356" s="12">
        <f>AVERAGE(ReturnData!G356:G366)</f>
        <v>2.0372727272727278E-2</v>
      </c>
      <c r="H356" s="12">
        <f>AVERAGE(ReturnData!H356:H366)</f>
        <v>7.6272727272727265E-3</v>
      </c>
      <c r="I356" s="12">
        <f>AVERAGE(ReturnData!I356:I366)</f>
        <v>2.1109090909090907E-2</v>
      </c>
      <c r="J356" s="12">
        <f>AVERAGE(ReturnData!J356:J366)</f>
        <v>3.7127272727272738E-2</v>
      </c>
      <c r="K356" s="12">
        <f>AVERAGE(ReturnData!K356:K366)</f>
        <v>3.2472727272727278E-2</v>
      </c>
      <c r="L356" s="12">
        <f>AVERAGE(ReturnData!L356:L366)</f>
        <v>2.4527272727272727E-2</v>
      </c>
      <c r="M356" s="12">
        <f>AVERAGE(ReturnData!M356:M366)</f>
        <v>2.8436363636363635E-2</v>
      </c>
      <c r="N356" s="12">
        <f>AVERAGE(ReturnData!N356:N366)</f>
        <v>1.4536363636363635E-2</v>
      </c>
      <c r="O356" s="12">
        <f>AVERAGE(ReturnData!O356:O366)</f>
        <v>1.0709090909090909E-2</v>
      </c>
      <c r="P356" s="12">
        <f>AVERAGE(ReturnData!P356:P366)</f>
        <v>1.5154545454545454E-2</v>
      </c>
      <c r="Q356" s="12">
        <f>AVERAGE(ReturnData!Q356:Q366)</f>
        <v>1.7500000000000002E-2</v>
      </c>
    </row>
    <row r="357" spans="1:17" x14ac:dyDescent="0.25">
      <c r="A357">
        <f>ReturnData!A369</f>
        <v>200408</v>
      </c>
      <c r="B357" s="12">
        <f>AVERAGE(ReturnData!B357:B367)</f>
        <v>1.7545454545454545E-2</v>
      </c>
      <c r="C357" s="12">
        <f>AVERAGE(ReturnData!C357:C367)</f>
        <v>3.1281818181818188E-2</v>
      </c>
      <c r="D357" s="12">
        <f>AVERAGE(ReturnData!D357:D367)</f>
        <v>2.9972727272727272E-2</v>
      </c>
      <c r="E357" s="12">
        <f>AVERAGE(ReturnData!E357:E367)</f>
        <v>2.5045454545454541E-2</v>
      </c>
      <c r="F357" s="12">
        <f>AVERAGE(ReturnData!F357:F367)</f>
        <v>1.169090909090909E-2</v>
      </c>
      <c r="G357" s="12">
        <f>AVERAGE(ReturnData!G357:G367)</f>
        <v>1.834545454545455E-2</v>
      </c>
      <c r="H357" s="12">
        <f>AVERAGE(ReturnData!H357:H367)</f>
        <v>9.9999999999999967E-3</v>
      </c>
      <c r="I357" s="12">
        <f>AVERAGE(ReturnData!I357:I367)</f>
        <v>2.128181818181818E-2</v>
      </c>
      <c r="J357" s="12">
        <f>AVERAGE(ReturnData!J357:J367)</f>
        <v>3.9345454545454552E-2</v>
      </c>
      <c r="K357" s="12">
        <f>AVERAGE(ReturnData!K357:K367)</f>
        <v>3.1454545454545457E-2</v>
      </c>
      <c r="L357" s="12">
        <f>AVERAGE(ReturnData!L357:L367)</f>
        <v>1.8163636363636358E-2</v>
      </c>
      <c r="M357" s="12">
        <f>AVERAGE(ReturnData!M357:M367)</f>
        <v>2.58E-2</v>
      </c>
      <c r="N357" s="12">
        <f>AVERAGE(ReturnData!N357:N367)</f>
        <v>1.8254545454545454E-2</v>
      </c>
      <c r="O357" s="12">
        <f>AVERAGE(ReturnData!O357:O367)</f>
        <v>1.7236363636363636E-2</v>
      </c>
      <c r="P357" s="12">
        <f>AVERAGE(ReturnData!P357:P367)</f>
        <v>1.0836363636363635E-2</v>
      </c>
      <c r="Q357" s="12">
        <f>AVERAGE(ReturnData!Q357:Q367)</f>
        <v>1.4036363636363637E-2</v>
      </c>
    </row>
    <row r="358" spans="1:17" x14ac:dyDescent="0.25">
      <c r="A358">
        <f>ReturnData!A370</f>
        <v>200409</v>
      </c>
      <c r="B358" s="12">
        <f>AVERAGE(ReturnData!B358:B368)</f>
        <v>1.1772727272727273E-2</v>
      </c>
      <c r="C358" s="12">
        <f>AVERAGE(ReturnData!C358:C368)</f>
        <v>2.4918181818181818E-2</v>
      </c>
      <c r="D358" s="12">
        <f>AVERAGE(ReturnData!D358:D368)</f>
        <v>2.7436363636363637E-2</v>
      </c>
      <c r="E358" s="12">
        <f>AVERAGE(ReturnData!E358:E368)</f>
        <v>1.5854545454545451E-2</v>
      </c>
      <c r="F358" s="12">
        <f>AVERAGE(ReturnData!F358:F368)</f>
        <v>2.0363636363636365E-3</v>
      </c>
      <c r="G358" s="12">
        <f>AVERAGE(ReturnData!G358:G368)</f>
        <v>1.3863636363636363E-2</v>
      </c>
      <c r="H358" s="12">
        <f>AVERAGE(ReturnData!H358:H368)</f>
        <v>6.8090909090909044E-3</v>
      </c>
      <c r="I358" s="12">
        <f>AVERAGE(ReturnData!I358:I368)</f>
        <v>1.1999999999999999E-2</v>
      </c>
      <c r="J358" s="12">
        <f>AVERAGE(ReturnData!J358:J368)</f>
        <v>3.4972727272727273E-2</v>
      </c>
      <c r="K358" s="12">
        <f>AVERAGE(ReturnData!K358:K368)</f>
        <v>2.3545454545454546E-2</v>
      </c>
      <c r="L358" s="12">
        <f>AVERAGE(ReturnData!L358:L368)</f>
        <v>2.3818181818181807E-3</v>
      </c>
      <c r="M358" s="12">
        <f>AVERAGE(ReturnData!M358:M368)</f>
        <v>1.3918181818181819E-2</v>
      </c>
      <c r="N358" s="12">
        <f>AVERAGE(ReturnData!N358:N368)</f>
        <v>1.3254545454545456E-2</v>
      </c>
      <c r="O358" s="12">
        <f>AVERAGE(ReturnData!O358:O368)</f>
        <v>1.6454545454545454E-2</v>
      </c>
      <c r="P358" s="12">
        <f>AVERAGE(ReturnData!P358:P368)</f>
        <v>2.045454545454546E-3</v>
      </c>
      <c r="Q358" s="12">
        <f>AVERAGE(ReturnData!Q358:Q368)</f>
        <v>1.2418181818181821E-2</v>
      </c>
    </row>
    <row r="359" spans="1:17" x14ac:dyDescent="0.25">
      <c r="A359">
        <f>ReturnData!A371</f>
        <v>200410</v>
      </c>
      <c r="B359" s="12">
        <f>AVERAGE(ReturnData!B359:B369)</f>
        <v>1.1418181818181817E-2</v>
      </c>
      <c r="C359" s="12">
        <f>AVERAGE(ReturnData!C359:C369)</f>
        <v>2.8318181818181819E-2</v>
      </c>
      <c r="D359" s="12">
        <f>AVERAGE(ReturnData!D359:D369)</f>
        <v>2.8172727272727273E-2</v>
      </c>
      <c r="E359" s="12">
        <f>AVERAGE(ReturnData!E359:E369)</f>
        <v>1.7418181818181815E-2</v>
      </c>
      <c r="F359" s="12">
        <f>AVERAGE(ReturnData!F359:F369)</f>
        <v>8.60909090909091E-3</v>
      </c>
      <c r="G359" s="12">
        <f>AVERAGE(ReturnData!G359:G369)</f>
        <v>2.2172727272727275E-2</v>
      </c>
      <c r="H359" s="12">
        <f>AVERAGE(ReturnData!H359:H369)</f>
        <v>7.418181818181816E-3</v>
      </c>
      <c r="I359" s="12">
        <f>AVERAGE(ReturnData!I359:I369)</f>
        <v>1.770909090909091E-2</v>
      </c>
      <c r="J359" s="12">
        <f>AVERAGE(ReturnData!J359:J369)</f>
        <v>3.7600000000000001E-2</v>
      </c>
      <c r="K359" s="12">
        <f>AVERAGE(ReturnData!K359:K369)</f>
        <v>2.5836363636363636E-2</v>
      </c>
      <c r="L359" s="12">
        <f>AVERAGE(ReturnData!L359:L369)</f>
        <v>5.7272727272727022E-4</v>
      </c>
      <c r="M359" s="12">
        <f>AVERAGE(ReturnData!M359:M369)</f>
        <v>1.5263636363636366E-2</v>
      </c>
      <c r="N359" s="12">
        <f>AVERAGE(ReturnData!N359:N369)</f>
        <v>1.6472727272727274E-2</v>
      </c>
      <c r="O359" s="12">
        <f>AVERAGE(ReturnData!O359:O369)</f>
        <v>1.6281818181818179E-2</v>
      </c>
      <c r="P359" s="12">
        <f>AVERAGE(ReturnData!P359:P369)</f>
        <v>5.4363636363636385E-3</v>
      </c>
      <c r="Q359" s="12">
        <f>AVERAGE(ReturnData!Q359:Q369)</f>
        <v>1.4727272727272729E-2</v>
      </c>
    </row>
    <row r="360" spans="1:17" x14ac:dyDescent="0.25">
      <c r="A360">
        <f>ReturnData!A372</f>
        <v>200411</v>
      </c>
      <c r="B360" s="12">
        <f>AVERAGE(ReturnData!B360:B370)</f>
        <v>4.1545454545454524E-3</v>
      </c>
      <c r="C360" s="12">
        <f>AVERAGE(ReturnData!C360:C370)</f>
        <v>2.2136363636363635E-2</v>
      </c>
      <c r="D360" s="12">
        <f>AVERAGE(ReturnData!D360:D370)</f>
        <v>3.4800000000000005E-2</v>
      </c>
      <c r="E360" s="12">
        <f>AVERAGE(ReturnData!E360:E370)</f>
        <v>9.9999999999999985E-3</v>
      </c>
      <c r="F360" s="12">
        <f>AVERAGE(ReturnData!F360:F370)</f>
        <v>4.7545454545454549E-3</v>
      </c>
      <c r="G360" s="12">
        <f>AVERAGE(ReturnData!G360:G370)</f>
        <v>2.0281818181818179E-2</v>
      </c>
      <c r="H360" s="12">
        <f>AVERAGE(ReturnData!H360:H370)</f>
        <v>2.3181818181818152E-3</v>
      </c>
      <c r="I360" s="12">
        <f>AVERAGE(ReturnData!I360:I370)</f>
        <v>1.1972727272727272E-2</v>
      </c>
      <c r="J360" s="12">
        <f>AVERAGE(ReturnData!J360:J370)</f>
        <v>2.7281818181818181E-2</v>
      </c>
      <c r="K360" s="12">
        <f>AVERAGE(ReturnData!K360:K370)</f>
        <v>1.9563636363636363E-2</v>
      </c>
      <c r="L360" s="12">
        <f>AVERAGE(ReturnData!L360:L370)</f>
        <v>-9.0181818181818158E-3</v>
      </c>
      <c r="M360" s="12">
        <f>AVERAGE(ReturnData!M360:M370)</f>
        <v>9.8090909090909114E-3</v>
      </c>
      <c r="N360" s="12">
        <f>AVERAGE(ReturnData!N360:N370)</f>
        <v>9.9272727272727273E-3</v>
      </c>
      <c r="O360" s="12">
        <f>AVERAGE(ReturnData!O360:O370)</f>
        <v>1.6163636363636359E-2</v>
      </c>
      <c r="P360" s="12">
        <f>AVERAGE(ReturnData!P360:P370)</f>
        <v>-5.3636363636363593E-4</v>
      </c>
      <c r="Q360" s="12">
        <f>AVERAGE(ReturnData!Q360:Q370)</f>
        <v>8.5090909090909123E-3</v>
      </c>
    </row>
    <row r="361" spans="1:17" x14ac:dyDescent="0.25">
      <c r="A361">
        <f>ReturnData!A373</f>
        <v>200412</v>
      </c>
      <c r="B361" s="12">
        <f>AVERAGE(ReturnData!B361:B371)</f>
        <v>4.4727272727272714E-3</v>
      </c>
      <c r="C361" s="12">
        <f>AVERAGE(ReturnData!C361:C371)</f>
        <v>1.2699999999999999E-2</v>
      </c>
      <c r="D361" s="12">
        <f>AVERAGE(ReturnData!D361:D371)</f>
        <v>3.4809090909090908E-2</v>
      </c>
      <c r="E361" s="12">
        <f>AVERAGE(ReturnData!E361:E371)</f>
        <v>1.1972727272727272E-2</v>
      </c>
      <c r="F361" s="12">
        <f>AVERAGE(ReturnData!F361:F371)</f>
        <v>3.654545454545455E-3</v>
      </c>
      <c r="G361" s="12">
        <f>AVERAGE(ReturnData!G361:G371)</f>
        <v>1.7909090909090909E-2</v>
      </c>
      <c r="H361" s="12">
        <f>AVERAGE(ReturnData!H361:H371)</f>
        <v>-1.6000000000000016E-3</v>
      </c>
      <c r="I361" s="12">
        <f>AVERAGE(ReturnData!I361:I371)</f>
        <v>1.229090909090909E-2</v>
      </c>
      <c r="J361" s="12">
        <f>AVERAGE(ReturnData!J361:J371)</f>
        <v>2.0754545454545449E-2</v>
      </c>
      <c r="K361" s="12">
        <f>AVERAGE(ReturnData!K361:K371)</f>
        <v>2.0154545454545453E-2</v>
      </c>
      <c r="L361" s="12">
        <f>AVERAGE(ReturnData!L361:L371)</f>
        <v>-8.1818181818181807E-3</v>
      </c>
      <c r="M361" s="12">
        <f>AVERAGE(ReturnData!M361:M371)</f>
        <v>4.6909090909090902E-3</v>
      </c>
      <c r="N361" s="12">
        <f>AVERAGE(ReturnData!N361:N371)</f>
        <v>1.2918181818181818E-2</v>
      </c>
      <c r="O361" s="12">
        <f>AVERAGE(ReturnData!O361:O371)</f>
        <v>1.9154545454545452E-2</v>
      </c>
      <c r="P361" s="12">
        <f>AVERAGE(ReturnData!P361:P371)</f>
        <v>2.2272727272727275E-3</v>
      </c>
      <c r="Q361" s="12">
        <f>AVERAGE(ReturnData!Q361:Q371)</f>
        <v>8.2000000000000007E-3</v>
      </c>
    </row>
    <row r="362" spans="1:17" x14ac:dyDescent="0.25">
      <c r="A362">
        <f>ReturnData!A374</f>
        <v>200501</v>
      </c>
      <c r="B362" s="12">
        <f>AVERAGE(ReturnData!B362:B372)</f>
        <v>3.436363636363635E-3</v>
      </c>
      <c r="C362" s="12">
        <f>AVERAGE(ReturnData!C362:C372)</f>
        <v>1.4054545454545457E-2</v>
      </c>
      <c r="D362" s="12">
        <f>AVERAGE(ReturnData!D362:D372)</f>
        <v>2.8309090909090909E-2</v>
      </c>
      <c r="E362" s="12">
        <f>AVERAGE(ReturnData!E362:E372)</f>
        <v>1.4945454545454545E-2</v>
      </c>
      <c r="F362" s="12">
        <f>AVERAGE(ReturnData!F362:F372)</f>
        <v>9.3363636363636374E-3</v>
      </c>
      <c r="G362" s="12">
        <f>AVERAGE(ReturnData!G362:G372)</f>
        <v>1.719090909090909E-2</v>
      </c>
      <c r="H362" s="12">
        <f>AVERAGE(ReturnData!H362:H372)</f>
        <v>-4.9636363636363645E-3</v>
      </c>
      <c r="I362" s="12">
        <f>AVERAGE(ReturnData!I362:I372)</f>
        <v>1.5354545454545454E-2</v>
      </c>
      <c r="J362" s="12">
        <f>AVERAGE(ReturnData!J362:J372)</f>
        <v>2.2863636363636364E-2</v>
      </c>
      <c r="K362" s="12">
        <f>AVERAGE(ReturnData!K362:K372)</f>
        <v>2.2636363636363635E-2</v>
      </c>
      <c r="L362" s="12">
        <f>AVERAGE(ReturnData!L362:L372)</f>
        <v>-3.4181818181818163E-3</v>
      </c>
      <c r="M362" s="12">
        <f>AVERAGE(ReturnData!M362:M372)</f>
        <v>-1.2727272727272839E-4</v>
      </c>
      <c r="N362" s="12">
        <f>AVERAGE(ReturnData!N362:N372)</f>
        <v>1.3772727272727275E-2</v>
      </c>
      <c r="O362" s="12">
        <f>AVERAGE(ReturnData!O362:O372)</f>
        <v>1.828181818181818E-2</v>
      </c>
      <c r="P362" s="12">
        <f>AVERAGE(ReturnData!P362:P372)</f>
        <v>7.8545454545454543E-3</v>
      </c>
      <c r="Q362" s="12">
        <f>AVERAGE(ReturnData!Q362:Q372)</f>
        <v>8.6727272727272747E-3</v>
      </c>
    </row>
    <row r="363" spans="1:17" x14ac:dyDescent="0.25">
      <c r="A363">
        <f>ReturnData!A375</f>
        <v>200502</v>
      </c>
      <c r="B363" s="12">
        <f>AVERAGE(ReturnData!B363:B373)</f>
        <v>8.2181818181818172E-3</v>
      </c>
      <c r="C363" s="12">
        <f>AVERAGE(ReturnData!C363:C373)</f>
        <v>1.9845454545454541E-2</v>
      </c>
      <c r="D363" s="12">
        <f>AVERAGE(ReturnData!D363:D373)</f>
        <v>2.5936363636363643E-2</v>
      </c>
      <c r="E363" s="12">
        <f>AVERAGE(ReturnData!E363:E373)</f>
        <v>2.1390909090909089E-2</v>
      </c>
      <c r="F363" s="12">
        <f>AVERAGE(ReturnData!F363:F373)</f>
        <v>9.6363636363636374E-3</v>
      </c>
      <c r="G363" s="12">
        <f>AVERAGE(ReturnData!G363:G373)</f>
        <v>2.1036363636363634E-2</v>
      </c>
      <c r="H363" s="12">
        <f>AVERAGE(ReturnData!H363:H373)</f>
        <v>-1.3000000000000006E-3</v>
      </c>
      <c r="I363" s="12">
        <f>AVERAGE(ReturnData!I363:I373)</f>
        <v>2.1700000000000001E-2</v>
      </c>
      <c r="J363" s="12">
        <f>AVERAGE(ReturnData!J363:J373)</f>
        <v>2.1254545454545457E-2</v>
      </c>
      <c r="K363" s="12">
        <f>AVERAGE(ReturnData!K363:K373)</f>
        <v>2.5572727272727271E-2</v>
      </c>
      <c r="L363" s="12">
        <f>AVERAGE(ReturnData!L363:L373)</f>
        <v>-3.0545454545454526E-3</v>
      </c>
      <c r="M363" s="12">
        <f>AVERAGE(ReturnData!M363:M373)</f>
        <v>6.363636363636363E-3</v>
      </c>
      <c r="N363" s="12">
        <f>AVERAGE(ReturnData!N363:N373)</f>
        <v>1.6927272727272732E-2</v>
      </c>
      <c r="O363" s="12">
        <f>AVERAGE(ReturnData!O363:O373)</f>
        <v>1.8809090909090911E-2</v>
      </c>
      <c r="P363" s="12">
        <f>AVERAGE(ReturnData!P363:P373)</f>
        <v>1.0454545454545456E-2</v>
      </c>
      <c r="Q363" s="12">
        <f>AVERAGE(ReturnData!Q363:Q373)</f>
        <v>9.3909090909090921E-3</v>
      </c>
    </row>
    <row r="364" spans="1:17" x14ac:dyDescent="0.25">
      <c r="A364">
        <f>ReturnData!A376</f>
        <v>200503</v>
      </c>
      <c r="B364" s="12">
        <f>AVERAGE(ReturnData!B364:B374)</f>
        <v>3.6363636363636372E-3</v>
      </c>
      <c r="C364" s="12">
        <f>AVERAGE(ReturnData!C364:C374)</f>
        <v>1.32E-2</v>
      </c>
      <c r="D364" s="12">
        <f>AVERAGE(ReturnData!D364:D374)</f>
        <v>2.4545454545454547E-2</v>
      </c>
      <c r="E364" s="12">
        <f>AVERAGE(ReturnData!E364:E374)</f>
        <v>1.3436363636363635E-2</v>
      </c>
      <c r="F364" s="12">
        <f>AVERAGE(ReturnData!F364:F374)</f>
        <v>3.6909090909090919E-3</v>
      </c>
      <c r="G364" s="12">
        <f>AVERAGE(ReturnData!G364:G374)</f>
        <v>1.7236363636363636E-2</v>
      </c>
      <c r="H364" s="12">
        <f>AVERAGE(ReturnData!H364:H374)</f>
        <v>-6.7454545454545458E-3</v>
      </c>
      <c r="I364" s="12">
        <f>AVERAGE(ReturnData!I364:I374)</f>
        <v>1.778181818181818E-2</v>
      </c>
      <c r="J364" s="12">
        <f>AVERAGE(ReturnData!J364:J374)</f>
        <v>1.5127272727272729E-2</v>
      </c>
      <c r="K364" s="12">
        <f>AVERAGE(ReturnData!K364:K374)</f>
        <v>1.9081818181818179E-2</v>
      </c>
      <c r="L364" s="12">
        <f>AVERAGE(ReturnData!L364:L374)</f>
        <v>-4.9636363636363636E-3</v>
      </c>
      <c r="M364" s="12">
        <f>AVERAGE(ReturnData!M364:M374)</f>
        <v>-2.6363636363636487E-4</v>
      </c>
      <c r="N364" s="12">
        <f>AVERAGE(ReturnData!N364:N374)</f>
        <v>1.3554545454545456E-2</v>
      </c>
      <c r="O364" s="12">
        <f>AVERAGE(ReturnData!O364:O374)</f>
        <v>1.8490909090909089E-2</v>
      </c>
      <c r="P364" s="12">
        <f>AVERAGE(ReturnData!P364:P374)</f>
        <v>3.036363636363637E-3</v>
      </c>
      <c r="Q364" s="12">
        <f>AVERAGE(ReturnData!Q364:Q374)</f>
        <v>4.854545454545456E-3</v>
      </c>
    </row>
    <row r="365" spans="1:17" x14ac:dyDescent="0.25">
      <c r="A365">
        <f>ReturnData!A377</f>
        <v>200504</v>
      </c>
      <c r="B365" s="12">
        <f>AVERAGE(ReturnData!B365:B375)</f>
        <v>2.6272727272727277E-3</v>
      </c>
      <c r="C365" s="12">
        <f>AVERAGE(ReturnData!C365:C375)</f>
        <v>1.9918181818181818E-2</v>
      </c>
      <c r="D365" s="12">
        <f>AVERAGE(ReturnData!D365:D375)</f>
        <v>4.236363636363636E-2</v>
      </c>
      <c r="E365" s="12">
        <f>AVERAGE(ReturnData!E365:E375)</f>
        <v>1.3100000000000001E-2</v>
      </c>
      <c r="F365" s="12">
        <f>AVERAGE(ReturnData!F365:F375)</f>
        <v>6.4272727272727285E-3</v>
      </c>
      <c r="G365" s="12">
        <f>AVERAGE(ReturnData!G365:G375)</f>
        <v>2.6672727272727272E-2</v>
      </c>
      <c r="H365" s="12">
        <f>AVERAGE(ReturnData!H365:H375)</f>
        <v>-2.2727272727272811E-4</v>
      </c>
      <c r="I365" s="12">
        <f>AVERAGE(ReturnData!I365:I375)</f>
        <v>1.7400000000000002E-2</v>
      </c>
      <c r="J365" s="12">
        <f>AVERAGE(ReturnData!J365:J375)</f>
        <v>2.8154545454545456E-2</v>
      </c>
      <c r="K365" s="12">
        <f>AVERAGE(ReturnData!K365:K375)</f>
        <v>1.6290909090909092E-2</v>
      </c>
      <c r="L365" s="12">
        <f>AVERAGE(ReturnData!L365:L375)</f>
        <v>-3.3636363636363529E-4</v>
      </c>
      <c r="M365" s="12">
        <f>AVERAGE(ReturnData!M365:M375)</f>
        <v>2.336363636363636E-3</v>
      </c>
      <c r="N365" s="12">
        <f>AVERAGE(ReturnData!N365:N375)</f>
        <v>1.8527272727272729E-2</v>
      </c>
      <c r="O365" s="12">
        <f>AVERAGE(ReturnData!O365:O375)</f>
        <v>1.9600000000000003E-2</v>
      </c>
      <c r="P365" s="12">
        <f>AVERAGE(ReturnData!P365:P375)</f>
        <v>3.7272727272727275E-3</v>
      </c>
      <c r="Q365" s="12">
        <f>AVERAGE(ReturnData!Q365:Q375)</f>
        <v>5.2454545454545471E-3</v>
      </c>
    </row>
    <row r="366" spans="1:17" x14ac:dyDescent="0.25">
      <c r="A366">
        <f>ReturnData!A378</f>
        <v>200505</v>
      </c>
      <c r="B366" s="12">
        <f>AVERAGE(ReturnData!B366:B376)</f>
        <v>2.7272727272727422E-5</v>
      </c>
      <c r="C366" s="12">
        <f>AVERAGE(ReturnData!C366:C376)</f>
        <v>2.7472727272727274E-2</v>
      </c>
      <c r="D366" s="12">
        <f>AVERAGE(ReturnData!D366:D376)</f>
        <v>3.6818181818181812E-2</v>
      </c>
      <c r="E366" s="12">
        <f>AVERAGE(ReturnData!E366:E376)</f>
        <v>1.3263636363636366E-2</v>
      </c>
      <c r="F366" s="12">
        <f>AVERAGE(ReturnData!F366:F376)</f>
        <v>7.4727272727272732E-3</v>
      </c>
      <c r="G366" s="12">
        <f>AVERAGE(ReturnData!G366:G376)</f>
        <v>2.5409090909090905E-2</v>
      </c>
      <c r="H366" s="12">
        <f>AVERAGE(ReturnData!H366:H376)</f>
        <v>-3.2090909090909101E-3</v>
      </c>
      <c r="I366" s="12">
        <f>AVERAGE(ReturnData!I366:I376)</f>
        <v>1.8718181818181821E-2</v>
      </c>
      <c r="J366" s="12">
        <f>AVERAGE(ReturnData!J366:J376)</f>
        <v>2.921818181818182E-2</v>
      </c>
      <c r="K366" s="12">
        <f>AVERAGE(ReturnData!K366:K376)</f>
        <v>1.5063636363636364E-2</v>
      </c>
      <c r="L366" s="12">
        <f>AVERAGE(ReturnData!L366:L376)</f>
        <v>3.6636363636363646E-3</v>
      </c>
      <c r="M366" s="12">
        <f>AVERAGE(ReturnData!M366:M376)</f>
        <v>-8.6545454545454547E-3</v>
      </c>
      <c r="N366" s="12">
        <f>AVERAGE(ReturnData!N366:N376)</f>
        <v>1.7936363636363639E-2</v>
      </c>
      <c r="O366" s="12">
        <f>AVERAGE(ReturnData!O366:O376)</f>
        <v>2.3390909090909087E-2</v>
      </c>
      <c r="P366" s="12">
        <f>AVERAGE(ReturnData!P366:P376)</f>
        <v>7.5000000000000006E-3</v>
      </c>
      <c r="Q366" s="12">
        <f>AVERAGE(ReturnData!Q366:Q376)</f>
        <v>6.3181818181818191E-3</v>
      </c>
    </row>
    <row r="367" spans="1:17" x14ac:dyDescent="0.25">
      <c r="A367">
        <f>ReturnData!A379</f>
        <v>200506</v>
      </c>
      <c r="B367" s="12">
        <f>AVERAGE(ReturnData!B367:B377)</f>
        <v>6.5454545454545485E-4</v>
      </c>
      <c r="C367" s="12">
        <f>AVERAGE(ReturnData!C367:C377)</f>
        <v>1.43E-2</v>
      </c>
      <c r="D367" s="12">
        <f>AVERAGE(ReturnData!D367:D377)</f>
        <v>3.1263636363636355E-2</v>
      </c>
      <c r="E367" s="12">
        <f>AVERAGE(ReturnData!E367:E377)</f>
        <v>6.8181818181818196E-3</v>
      </c>
      <c r="F367" s="12">
        <f>AVERAGE(ReturnData!F367:F377)</f>
        <v>-1.8818181818181815E-3</v>
      </c>
      <c r="G367" s="12">
        <f>AVERAGE(ReturnData!G367:G377)</f>
        <v>1.8090909090909092E-2</v>
      </c>
      <c r="H367" s="12">
        <f>AVERAGE(ReturnData!H367:H377)</f>
        <v>9.0000000000000019E-4</v>
      </c>
      <c r="I367" s="12">
        <f>AVERAGE(ReturnData!I367:I377)</f>
        <v>1.2681818181818183E-2</v>
      </c>
      <c r="J367" s="12">
        <f>AVERAGE(ReturnData!J367:J377)</f>
        <v>1.4890909090909092E-2</v>
      </c>
      <c r="K367" s="12">
        <f>AVERAGE(ReturnData!K367:K377)</f>
        <v>1.3618181818181819E-2</v>
      </c>
      <c r="L367" s="12">
        <f>AVERAGE(ReturnData!L367:L377)</f>
        <v>-5.8818181818181773E-3</v>
      </c>
      <c r="M367" s="12">
        <f>AVERAGE(ReturnData!M367:M377)</f>
        <v>-1.6736363636363636E-2</v>
      </c>
      <c r="N367" s="12">
        <f>AVERAGE(ReturnData!N367:N377)</f>
        <v>1.3118181818181819E-2</v>
      </c>
      <c r="O367" s="12">
        <f>AVERAGE(ReturnData!O367:O377)</f>
        <v>2.4190909090909093E-2</v>
      </c>
      <c r="P367" s="12">
        <f>AVERAGE(ReturnData!P367:P377)</f>
        <v>2.3181818181818195E-3</v>
      </c>
      <c r="Q367" s="12">
        <f>AVERAGE(ReturnData!Q367:Q377)</f>
        <v>4.0909090909090912E-3</v>
      </c>
    </row>
    <row r="368" spans="1:17" x14ac:dyDescent="0.25">
      <c r="A368">
        <f>ReturnData!A380</f>
        <v>200507</v>
      </c>
      <c r="B368" s="12">
        <f>AVERAGE(ReturnData!B368:B378)</f>
        <v>1.863636363636364E-3</v>
      </c>
      <c r="C368" s="12">
        <f>AVERAGE(ReturnData!C368:C378)</f>
        <v>1.5245454545454541E-2</v>
      </c>
      <c r="D368" s="12">
        <f>AVERAGE(ReturnData!D368:D378)</f>
        <v>2.8154545454545453E-2</v>
      </c>
      <c r="E368" s="12">
        <f>AVERAGE(ReturnData!E368:E378)</f>
        <v>8.9272727272727299E-3</v>
      </c>
      <c r="F368" s="12">
        <f>AVERAGE(ReturnData!F368:F378)</f>
        <v>1.9090909090909133E-4</v>
      </c>
      <c r="G368" s="12">
        <f>AVERAGE(ReturnData!G368:G378)</f>
        <v>1.3190909090909086E-2</v>
      </c>
      <c r="H368" s="12">
        <f>AVERAGE(ReturnData!H368:H378)</f>
        <v>2.6090909090909099E-3</v>
      </c>
      <c r="I368" s="12">
        <f>AVERAGE(ReturnData!I368:I378)</f>
        <v>1.9136363636363635E-2</v>
      </c>
      <c r="J368" s="12">
        <f>AVERAGE(ReturnData!J368:J378)</f>
        <v>6.5727272727272752E-3</v>
      </c>
      <c r="K368" s="12">
        <f>AVERAGE(ReturnData!K368:K378)</f>
        <v>1.1481818181818183E-2</v>
      </c>
      <c r="L368" s="12">
        <f>AVERAGE(ReturnData!L368:L378)</f>
        <v>8.7272727272727632E-4</v>
      </c>
      <c r="M368" s="12">
        <f>AVERAGE(ReturnData!M368:M378)</f>
        <v>-1.2299999999999998E-2</v>
      </c>
      <c r="N368" s="12">
        <f>AVERAGE(ReturnData!N368:N378)</f>
        <v>1.1045454545454546E-2</v>
      </c>
      <c r="O368" s="12">
        <f>AVERAGE(ReturnData!O368:O378)</f>
        <v>2.3854545454545458E-2</v>
      </c>
      <c r="P368" s="12">
        <f>AVERAGE(ReturnData!P368:P378)</f>
        <v>8.3090909090909118E-3</v>
      </c>
      <c r="Q368" s="12">
        <f>AVERAGE(ReturnData!Q368:Q378)</f>
        <v>6.6181818181818182E-3</v>
      </c>
    </row>
    <row r="369" spans="1:17" x14ac:dyDescent="0.25">
      <c r="A369">
        <f>ReturnData!A381</f>
        <v>200508</v>
      </c>
      <c r="B369" s="12">
        <f>AVERAGE(ReturnData!B369:B379)</f>
        <v>5.7000000000000002E-3</v>
      </c>
      <c r="C369" s="12">
        <f>AVERAGE(ReturnData!C369:C379)</f>
        <v>1.9199999999999998E-2</v>
      </c>
      <c r="D369" s="12">
        <f>AVERAGE(ReturnData!D369:D379)</f>
        <v>3.0290909090909091E-2</v>
      </c>
      <c r="E369" s="12">
        <f>AVERAGE(ReturnData!E369:E379)</f>
        <v>1.8300000000000004E-2</v>
      </c>
      <c r="F369" s="12">
        <f>AVERAGE(ReturnData!F369:F379)</f>
        <v>6.9999999999999975E-3</v>
      </c>
      <c r="G369" s="12">
        <f>AVERAGE(ReturnData!G369:G379)</f>
        <v>1.5327272727272724E-2</v>
      </c>
      <c r="H369" s="12">
        <f>AVERAGE(ReturnData!H369:H379)</f>
        <v>7.2909090909090918E-3</v>
      </c>
      <c r="I369" s="12">
        <f>AVERAGE(ReturnData!I369:I379)</f>
        <v>2.4945454545454545E-2</v>
      </c>
      <c r="J369" s="12">
        <f>AVERAGE(ReturnData!J369:J379)</f>
        <v>4.0090909090909127E-3</v>
      </c>
      <c r="K369" s="12">
        <f>AVERAGE(ReturnData!K369:K379)</f>
        <v>1.5981818181818184E-2</v>
      </c>
      <c r="L369" s="12">
        <f>AVERAGE(ReturnData!L369:L379)</f>
        <v>8.7090909090909111E-3</v>
      </c>
      <c r="M369" s="12">
        <f>AVERAGE(ReturnData!M369:M379)</f>
        <v>-5.31818181818182E-3</v>
      </c>
      <c r="N369" s="12">
        <f>AVERAGE(ReturnData!N369:N379)</f>
        <v>1.1563636363636366E-2</v>
      </c>
      <c r="O369" s="12">
        <f>AVERAGE(ReturnData!O369:O379)</f>
        <v>2.7945454545454548E-2</v>
      </c>
      <c r="P369" s="12">
        <f>AVERAGE(ReturnData!P369:P379)</f>
        <v>1.2854545454545454E-2</v>
      </c>
      <c r="Q369" s="12">
        <f>AVERAGE(ReturnData!Q369:Q379)</f>
        <v>1.0909090909090908E-2</v>
      </c>
    </row>
    <row r="370" spans="1:17" x14ac:dyDescent="0.25">
      <c r="A370">
        <f>ReturnData!A382</f>
        <v>200509</v>
      </c>
      <c r="B370" s="12">
        <f>AVERAGE(ReturnData!B370:B380)</f>
        <v>7.2363636363636371E-3</v>
      </c>
      <c r="C370" s="12">
        <f>AVERAGE(ReturnData!C370:C380)</f>
        <v>2.579090909090909E-2</v>
      </c>
      <c r="D370" s="12">
        <f>AVERAGE(ReturnData!D370:D380)</f>
        <v>3.6772727272727262E-2</v>
      </c>
      <c r="E370" s="12">
        <f>AVERAGE(ReturnData!E370:E380)</f>
        <v>2.1018181818181821E-2</v>
      </c>
      <c r="F370" s="12">
        <f>AVERAGE(ReturnData!F370:F380)</f>
        <v>6.6272727272727264E-3</v>
      </c>
      <c r="G370" s="12">
        <f>AVERAGE(ReturnData!G370:G380)</f>
        <v>1.6945454545454541E-2</v>
      </c>
      <c r="H370" s="12">
        <f>AVERAGE(ReturnData!H370:H380)</f>
        <v>6.2545454545454562E-3</v>
      </c>
      <c r="I370" s="12">
        <f>AVERAGE(ReturnData!I370:I380)</f>
        <v>2.9590909090909091E-2</v>
      </c>
      <c r="J370" s="12">
        <f>AVERAGE(ReturnData!J370:J380)</f>
        <v>1.6209090909090909E-2</v>
      </c>
      <c r="K370" s="12">
        <f>AVERAGE(ReturnData!K370:K380)</f>
        <v>2.1700000000000004E-2</v>
      </c>
      <c r="L370" s="12">
        <f>AVERAGE(ReturnData!L370:L380)</f>
        <v>2.0272727272727272E-2</v>
      </c>
      <c r="M370" s="12">
        <f>AVERAGE(ReturnData!M370:M380)</f>
        <v>4.1000000000000012E-3</v>
      </c>
      <c r="N370" s="12">
        <f>AVERAGE(ReturnData!N370:N380)</f>
        <v>1.6545454545454547E-2</v>
      </c>
      <c r="O370" s="12">
        <f>AVERAGE(ReturnData!O370:O380)</f>
        <v>2.7327272727272724E-2</v>
      </c>
      <c r="P370" s="12">
        <f>AVERAGE(ReturnData!P370:P380)</f>
        <v>1.9127272727272729E-2</v>
      </c>
      <c r="Q370" s="12">
        <f>AVERAGE(ReturnData!Q370:Q380)</f>
        <v>9.6545454545454556E-3</v>
      </c>
    </row>
    <row r="371" spans="1:17" x14ac:dyDescent="0.25">
      <c r="A371">
        <f>ReturnData!A383</f>
        <v>200510</v>
      </c>
      <c r="B371" s="12">
        <f>AVERAGE(ReturnData!B371:B381)</f>
        <v>9.3545454545454557E-3</v>
      </c>
      <c r="C371" s="12">
        <f>AVERAGE(ReturnData!C371:C381)</f>
        <v>2.4363636363636365E-2</v>
      </c>
      <c r="D371" s="12">
        <f>AVERAGE(ReturnData!D371:D381)</f>
        <v>3.3881818181818173E-2</v>
      </c>
      <c r="E371" s="12">
        <f>AVERAGE(ReturnData!E371:E381)</f>
        <v>1.5409090909090912E-2</v>
      </c>
      <c r="F371" s="12">
        <f>AVERAGE(ReturnData!F371:F381)</f>
        <v>5.2727272727272627E-4</v>
      </c>
      <c r="G371" s="12">
        <f>AVERAGE(ReturnData!G371:G381)</f>
        <v>7.1636363636363607E-3</v>
      </c>
      <c r="H371" s="12">
        <f>AVERAGE(ReturnData!H371:H381)</f>
        <v>1.0145454545454546E-2</v>
      </c>
      <c r="I371" s="12">
        <f>AVERAGE(ReturnData!I371:I381)</f>
        <v>2.1145454545454547E-2</v>
      </c>
      <c r="J371" s="12">
        <f>AVERAGE(ReturnData!J371:J381)</f>
        <v>8.3727272727272747E-3</v>
      </c>
      <c r="K371" s="12">
        <f>AVERAGE(ReturnData!K371:K381)</f>
        <v>1.6100000000000003E-2</v>
      </c>
      <c r="L371" s="12">
        <f>AVERAGE(ReturnData!L371:L381)</f>
        <v>1.6945454545454545E-2</v>
      </c>
      <c r="M371" s="12">
        <f>AVERAGE(ReturnData!M371:M381)</f>
        <v>-7.999999999999983E-4</v>
      </c>
      <c r="N371" s="12">
        <f>AVERAGE(ReturnData!N371:N381)</f>
        <v>1.2763636363636364E-2</v>
      </c>
      <c r="O371" s="12">
        <f>AVERAGE(ReturnData!O371:O381)</f>
        <v>2.7209090909090908E-2</v>
      </c>
      <c r="P371" s="12">
        <f>AVERAGE(ReturnData!P371:P381)</f>
        <v>1.1072727272727272E-2</v>
      </c>
      <c r="Q371" s="12">
        <f>AVERAGE(ReturnData!Q371:Q381)</f>
        <v>8.2272727272727289E-3</v>
      </c>
    </row>
    <row r="372" spans="1:17" x14ac:dyDescent="0.25">
      <c r="A372">
        <f>ReturnData!A384</f>
        <v>200511</v>
      </c>
      <c r="B372" s="12">
        <f>AVERAGE(ReturnData!B372:B382)</f>
        <v>7.0363636363636375E-3</v>
      </c>
      <c r="C372" s="12">
        <f>AVERAGE(ReturnData!C372:C382)</f>
        <v>3.6772727272727269E-2</v>
      </c>
      <c r="D372" s="12">
        <f>AVERAGE(ReturnData!D372:D382)</f>
        <v>3.9845454545454545E-2</v>
      </c>
      <c r="E372" s="12">
        <f>AVERAGE(ReturnData!E372:E382)</f>
        <v>8.2272727272727306E-3</v>
      </c>
      <c r="F372" s="12">
        <f>AVERAGE(ReturnData!F372:F382)</f>
        <v>-2.4181818181818176E-3</v>
      </c>
      <c r="G372" s="12">
        <f>AVERAGE(ReturnData!G372:G382)</f>
        <v>5.336363636363633E-3</v>
      </c>
      <c r="H372" s="12">
        <f>AVERAGE(ReturnData!H372:H382)</f>
        <v>1.1945454545454544E-2</v>
      </c>
      <c r="I372" s="12">
        <f>AVERAGE(ReturnData!I372:I382)</f>
        <v>2.0009090909090907E-2</v>
      </c>
      <c r="J372" s="12">
        <f>AVERAGE(ReturnData!J372:J382)</f>
        <v>1.4463636363636366E-2</v>
      </c>
      <c r="K372" s="12">
        <f>AVERAGE(ReturnData!K372:K382)</f>
        <v>8.2727272727272719E-3</v>
      </c>
      <c r="L372" s="12">
        <f>AVERAGE(ReturnData!L372:L382)</f>
        <v>1.3309090909090915E-2</v>
      </c>
      <c r="M372" s="12">
        <f>AVERAGE(ReturnData!M372:M382)</f>
        <v>-3.5363636363636361E-3</v>
      </c>
      <c r="N372" s="12">
        <f>AVERAGE(ReturnData!N372:N382)</f>
        <v>1.2763636363636364E-2</v>
      </c>
      <c r="O372" s="12">
        <f>AVERAGE(ReturnData!O372:O382)</f>
        <v>2.7336363636363638E-2</v>
      </c>
      <c r="P372" s="12">
        <f>AVERAGE(ReturnData!P372:P382)</f>
        <v>6.8727272727272751E-3</v>
      </c>
      <c r="Q372" s="12">
        <f>AVERAGE(ReturnData!Q372:Q382)</f>
        <v>8.7272727272727276E-3</v>
      </c>
    </row>
    <row r="373" spans="1:17" x14ac:dyDescent="0.25">
      <c r="A373">
        <f>ReturnData!A385</f>
        <v>200512</v>
      </c>
      <c r="B373" s="12">
        <f>AVERAGE(ReturnData!B373:B383)</f>
        <v>3.9363636363636371E-3</v>
      </c>
      <c r="C373" s="12">
        <f>AVERAGE(ReturnData!C373:C383)</f>
        <v>2.2609090909090909E-2</v>
      </c>
      <c r="D373" s="12">
        <f>AVERAGE(ReturnData!D373:D383)</f>
        <v>2.4872727272727269E-2</v>
      </c>
      <c r="E373" s="12">
        <f>AVERAGE(ReturnData!E373:E383)</f>
        <v>1.8181818181818197E-3</v>
      </c>
      <c r="F373" s="12">
        <f>AVERAGE(ReturnData!F373:F383)</f>
        <v>-1.3145454545454545E-2</v>
      </c>
      <c r="G373" s="12">
        <f>AVERAGE(ReturnData!G373:G383)</f>
        <v>-4.9090909090909263E-4</v>
      </c>
      <c r="H373" s="12">
        <f>AVERAGE(ReturnData!H373:H383)</f>
        <v>7.7181818181818185E-3</v>
      </c>
      <c r="I373" s="12">
        <f>AVERAGE(ReturnData!I373:I383)</f>
        <v>1.2E-2</v>
      </c>
      <c r="J373" s="12">
        <f>AVERAGE(ReturnData!J373:J383)</f>
        <v>-1.2636363636363624E-3</v>
      </c>
      <c r="K373" s="12">
        <f>AVERAGE(ReturnData!K373:K383)</f>
        <v>-3.5818181818181804E-3</v>
      </c>
      <c r="L373" s="12">
        <f>AVERAGE(ReturnData!L373:L383)</f>
        <v>4.2454545454545462E-3</v>
      </c>
      <c r="M373" s="12">
        <f>AVERAGE(ReturnData!M373:M383)</f>
        <v>-1.3618181818181817E-2</v>
      </c>
      <c r="N373" s="12">
        <f>AVERAGE(ReturnData!N373:N383)</f>
        <v>6.3545454545454539E-3</v>
      </c>
      <c r="O373" s="12">
        <f>AVERAGE(ReturnData!O373:O383)</f>
        <v>1.6663636363636367E-2</v>
      </c>
      <c r="P373" s="12">
        <f>AVERAGE(ReturnData!P373:P383)</f>
        <v>6.0000000000000027E-3</v>
      </c>
      <c r="Q373" s="12">
        <f>AVERAGE(ReturnData!Q373:Q383)</f>
        <v>6.7909090909090914E-3</v>
      </c>
    </row>
    <row r="374" spans="1:17" x14ac:dyDescent="0.25">
      <c r="A374">
        <f>ReturnData!A386</f>
        <v>200601</v>
      </c>
      <c r="B374" s="12">
        <f>AVERAGE(ReturnData!B374:B384)</f>
        <v>4.5454545454545574E-5</v>
      </c>
      <c r="C374" s="12">
        <f>AVERAGE(ReturnData!C374:C384)</f>
        <v>2.989090909090909E-2</v>
      </c>
      <c r="D374" s="12">
        <f>AVERAGE(ReturnData!D374:D384)</f>
        <v>2.7863636363636365E-2</v>
      </c>
      <c r="E374" s="12">
        <f>AVERAGE(ReturnData!E374:E384)</f>
        <v>2.209090909090911E-3</v>
      </c>
      <c r="F374" s="12">
        <f>AVERAGE(ReturnData!F374:F384)</f>
        <v>-1.0381818181818181E-2</v>
      </c>
      <c r="G374" s="12">
        <f>AVERAGE(ReturnData!G374:G384)</f>
        <v>1.1818181818181715E-4</v>
      </c>
      <c r="H374" s="12">
        <f>AVERAGE(ReturnData!H374:H384)</f>
        <v>2.6181818181818181E-3</v>
      </c>
      <c r="I374" s="12">
        <f>AVERAGE(ReturnData!I374:I384)</f>
        <v>1.2218181818181816E-2</v>
      </c>
      <c r="J374" s="12">
        <f>AVERAGE(ReturnData!J374:J384)</f>
        <v>1.1963636363636364E-2</v>
      </c>
      <c r="K374" s="12">
        <f>AVERAGE(ReturnData!K374:K384)</f>
        <v>6.0000000000000081E-4</v>
      </c>
      <c r="L374" s="12">
        <f>AVERAGE(ReturnData!L374:L384)</f>
        <v>7.700000000000002E-3</v>
      </c>
      <c r="M374" s="12">
        <f>AVERAGE(ReturnData!M374:M384)</f>
        <v>-1.7299999999999999E-2</v>
      </c>
      <c r="N374" s="12">
        <f>AVERAGE(ReturnData!N374:N384)</f>
        <v>1.0018181818181818E-2</v>
      </c>
      <c r="O374" s="12">
        <f>AVERAGE(ReturnData!O374:O384)</f>
        <v>1.4199999999999997E-2</v>
      </c>
      <c r="P374" s="12">
        <f>AVERAGE(ReturnData!P374:P384)</f>
        <v>6.5363636363636379E-3</v>
      </c>
      <c r="Q374" s="12">
        <f>AVERAGE(ReturnData!Q374:Q384)</f>
        <v>7.0727272727272722E-3</v>
      </c>
    </row>
    <row r="375" spans="1:17" x14ac:dyDescent="0.25">
      <c r="A375">
        <f>ReturnData!A387</f>
        <v>200602</v>
      </c>
      <c r="B375" s="12">
        <f>AVERAGE(ReturnData!B375:B385)</f>
        <v>-8.9090909090909054E-4</v>
      </c>
      <c r="C375" s="12">
        <f>AVERAGE(ReturnData!C375:C385)</f>
        <v>3.5536363636363637E-2</v>
      </c>
      <c r="D375" s="12">
        <f>AVERAGE(ReturnData!D375:D385)</f>
        <v>2.5572727272727278E-2</v>
      </c>
      <c r="E375" s="12">
        <f>AVERAGE(ReturnData!E375:E385)</f>
        <v>4.6909090909090919E-3</v>
      </c>
      <c r="F375" s="12">
        <f>AVERAGE(ReturnData!F375:F385)</f>
        <v>-5.9818181818181828E-3</v>
      </c>
      <c r="G375" s="12">
        <f>AVERAGE(ReturnData!G375:G385)</f>
        <v>2.1636363636363624E-3</v>
      </c>
      <c r="H375" s="12">
        <f>AVERAGE(ReturnData!H375:H385)</f>
        <v>9.5363636363636362E-3</v>
      </c>
      <c r="I375" s="12">
        <f>AVERAGE(ReturnData!I375:I385)</f>
        <v>1.0190909090909089E-2</v>
      </c>
      <c r="J375" s="12">
        <f>AVERAGE(ReturnData!J375:J385)</f>
        <v>1.5654545454545456E-2</v>
      </c>
      <c r="K375" s="12">
        <f>AVERAGE(ReturnData!K375:K385)</f>
        <v>2.4000000000000007E-3</v>
      </c>
      <c r="L375" s="12">
        <f>AVERAGE(ReturnData!L375:L385)</f>
        <v>1.172727272727273E-2</v>
      </c>
      <c r="M375" s="12">
        <f>AVERAGE(ReturnData!M375:M385)</f>
        <v>-1.210909090909091E-2</v>
      </c>
      <c r="N375" s="12">
        <f>AVERAGE(ReturnData!N375:N385)</f>
        <v>1.5763636363636365E-2</v>
      </c>
      <c r="O375" s="12">
        <f>AVERAGE(ReturnData!O375:O385)</f>
        <v>1.3727272727272729E-2</v>
      </c>
      <c r="P375" s="12">
        <f>AVERAGE(ReturnData!P375:P385)</f>
        <v>6.1909090909090915E-3</v>
      </c>
      <c r="Q375" s="12">
        <f>AVERAGE(ReturnData!Q375:Q385)</f>
        <v>9.2363636363636363E-3</v>
      </c>
    </row>
    <row r="376" spans="1:17" x14ac:dyDescent="0.25">
      <c r="A376">
        <f>ReturnData!A388</f>
        <v>200603</v>
      </c>
      <c r="B376" s="12">
        <f>AVERAGE(ReturnData!B376:B386)</f>
        <v>-3.0909090909090909E-4</v>
      </c>
      <c r="C376" s="12">
        <f>AVERAGE(ReturnData!C376:C386)</f>
        <v>4.1318181818181816E-2</v>
      </c>
      <c r="D376" s="12">
        <f>AVERAGE(ReturnData!D376:D386)</f>
        <v>1.9163636363636362E-2</v>
      </c>
      <c r="E376" s="12">
        <f>AVERAGE(ReturnData!E376:E386)</f>
        <v>3.5272727272727287E-3</v>
      </c>
      <c r="F376" s="12">
        <f>AVERAGE(ReturnData!F376:F386)</f>
        <v>-2.145454545454545E-3</v>
      </c>
      <c r="G376" s="12">
        <f>AVERAGE(ReturnData!G376:G386)</f>
        <v>-2.9181818181818198E-3</v>
      </c>
      <c r="H376" s="12">
        <f>AVERAGE(ReturnData!H376:H386)</f>
        <v>8.0909090909090913E-3</v>
      </c>
      <c r="I376" s="12">
        <f>AVERAGE(ReturnData!I376:I386)</f>
        <v>1.3318181818181818E-2</v>
      </c>
      <c r="J376" s="12">
        <f>AVERAGE(ReturnData!J376:J386)</f>
        <v>2.0299999999999999E-2</v>
      </c>
      <c r="K376" s="12">
        <f>AVERAGE(ReturnData!K376:K386)</f>
        <v>6.6363636363636356E-3</v>
      </c>
      <c r="L376" s="12">
        <f>AVERAGE(ReturnData!L376:L386)</f>
        <v>1.3972727272727274E-2</v>
      </c>
      <c r="M376" s="12">
        <f>AVERAGE(ReturnData!M376:M386)</f>
        <v>-9.0090909090909076E-3</v>
      </c>
      <c r="N376" s="12">
        <f>AVERAGE(ReturnData!N376:N386)</f>
        <v>1.6299999999999999E-2</v>
      </c>
      <c r="O376" s="12">
        <f>AVERAGE(ReturnData!O376:O386)</f>
        <v>1.4336363636363637E-2</v>
      </c>
      <c r="P376" s="12">
        <f>AVERAGE(ReturnData!P376:P386)</f>
        <v>7.2545454545454554E-3</v>
      </c>
      <c r="Q376" s="12">
        <f>AVERAGE(ReturnData!Q376:Q386)</f>
        <v>1.0636363636363637E-2</v>
      </c>
    </row>
    <row r="377" spans="1:17" x14ac:dyDescent="0.25">
      <c r="A377">
        <f>ReturnData!A389</f>
        <v>200604</v>
      </c>
      <c r="B377" s="12">
        <f>AVERAGE(ReturnData!B377:B387)</f>
        <v>2E-3</v>
      </c>
      <c r="C377" s="12">
        <f>AVERAGE(ReturnData!C377:C387)</f>
        <v>3.8581818181818182E-2</v>
      </c>
      <c r="D377" s="12">
        <f>AVERAGE(ReturnData!D377:D387)</f>
        <v>1.4863636363636362E-2</v>
      </c>
      <c r="E377" s="12">
        <f>AVERAGE(ReturnData!E377:E387)</f>
        <v>6.1181818181818195E-3</v>
      </c>
      <c r="F377" s="12">
        <f>AVERAGE(ReturnData!F377:F387)</f>
        <v>2.8272727272727264E-3</v>
      </c>
      <c r="G377" s="12">
        <f>AVERAGE(ReturnData!G377:G387)</f>
        <v>-1.01818181818182E-3</v>
      </c>
      <c r="H377" s="12">
        <f>AVERAGE(ReturnData!H377:H387)</f>
        <v>8.6E-3</v>
      </c>
      <c r="I377" s="12">
        <f>AVERAGE(ReturnData!I377:I387)</f>
        <v>1.596363636363636E-2</v>
      </c>
      <c r="J377" s="12">
        <f>AVERAGE(ReturnData!J377:J387)</f>
        <v>2.4472727272727271E-2</v>
      </c>
      <c r="K377" s="12">
        <f>AVERAGE(ReturnData!K377:K387)</f>
        <v>1.3236363636363636E-2</v>
      </c>
      <c r="L377" s="12">
        <f>AVERAGE(ReturnData!L377:L387)</f>
        <v>1.720909090909091E-2</v>
      </c>
      <c r="M377" s="12">
        <f>AVERAGE(ReturnData!M377:M387)</f>
        <v>-3.163636363636362E-3</v>
      </c>
      <c r="N377" s="12">
        <f>AVERAGE(ReturnData!N377:N387)</f>
        <v>1.8354545454545453E-2</v>
      </c>
      <c r="O377" s="12">
        <f>AVERAGE(ReturnData!O377:O387)</f>
        <v>1.3981818181818184E-2</v>
      </c>
      <c r="P377" s="12">
        <f>AVERAGE(ReturnData!P377:P387)</f>
        <v>6.8454545454545461E-3</v>
      </c>
      <c r="Q377" s="12">
        <f>AVERAGE(ReturnData!Q377:Q387)</f>
        <v>1.5045454545454546E-2</v>
      </c>
    </row>
    <row r="378" spans="1:17" x14ac:dyDescent="0.25">
      <c r="A378">
        <f>ReturnData!A390</f>
        <v>200605</v>
      </c>
      <c r="B378" s="12">
        <f>AVERAGE(ReturnData!B378:B388)</f>
        <v>3.2090909090909097E-3</v>
      </c>
      <c r="C378" s="12">
        <f>AVERAGE(ReturnData!C378:C388)</f>
        <v>5.3036363636363638E-2</v>
      </c>
      <c r="D378" s="12">
        <f>AVERAGE(ReturnData!D378:D388)</f>
        <v>2.3554545454545453E-2</v>
      </c>
      <c r="E378" s="12">
        <f>AVERAGE(ReturnData!E378:E388)</f>
        <v>1.4227272727272729E-2</v>
      </c>
      <c r="F378" s="12">
        <f>AVERAGE(ReturnData!F378:F388)</f>
        <v>1.5290909090909089E-2</v>
      </c>
      <c r="G378" s="12">
        <f>AVERAGE(ReturnData!G378:G388)</f>
        <v>6.7363636363636376E-3</v>
      </c>
      <c r="H378" s="12">
        <f>AVERAGE(ReturnData!H378:H388)</f>
        <v>5.0181818181818183E-3</v>
      </c>
      <c r="I378" s="12">
        <f>AVERAGE(ReturnData!I378:I388)</f>
        <v>2.1181818181818177E-2</v>
      </c>
      <c r="J378" s="12">
        <f>AVERAGE(ReturnData!J378:J388)</f>
        <v>4.4518181818181818E-2</v>
      </c>
      <c r="K378" s="12">
        <f>AVERAGE(ReturnData!K378:K388)</f>
        <v>1.7018181818181818E-2</v>
      </c>
      <c r="L378" s="12">
        <f>AVERAGE(ReturnData!L378:L388)</f>
        <v>2.3936363636363641E-2</v>
      </c>
      <c r="M378" s="12">
        <f>AVERAGE(ReturnData!M378:M388)</f>
        <v>8.0636363636363648E-3</v>
      </c>
      <c r="N378" s="12">
        <f>AVERAGE(ReturnData!N378:N388)</f>
        <v>2.5427272727272729E-2</v>
      </c>
      <c r="O378" s="12">
        <f>AVERAGE(ReturnData!O378:O388)</f>
        <v>8.7363636363636376E-3</v>
      </c>
      <c r="P378" s="12">
        <f>AVERAGE(ReturnData!P378:P388)</f>
        <v>1.4354545454545455E-2</v>
      </c>
      <c r="Q378" s="12">
        <f>AVERAGE(ReturnData!Q378:Q388)</f>
        <v>1.6418181818181818E-2</v>
      </c>
    </row>
    <row r="379" spans="1:17" x14ac:dyDescent="0.25">
      <c r="A379">
        <f>ReturnData!A391</f>
        <v>200606</v>
      </c>
      <c r="B379" s="12">
        <f>AVERAGE(ReturnData!B379:B389)</f>
        <v>1.9909090909090905E-3</v>
      </c>
      <c r="C379" s="12">
        <f>AVERAGE(ReturnData!C379:C389)</f>
        <v>5.8827272727272735E-2</v>
      </c>
      <c r="D379" s="12">
        <f>AVERAGE(ReturnData!D379:D389)</f>
        <v>2.5645454545454548E-2</v>
      </c>
      <c r="E379" s="12">
        <f>AVERAGE(ReturnData!E379:E389)</f>
        <v>7.9272727272727272E-3</v>
      </c>
      <c r="F379" s="12">
        <f>AVERAGE(ReturnData!F379:F389)</f>
        <v>8.3272727272727266E-3</v>
      </c>
      <c r="G379" s="12">
        <f>AVERAGE(ReturnData!G379:G389)</f>
        <v>8.827272727272727E-3</v>
      </c>
      <c r="H379" s="12">
        <f>AVERAGE(ReturnData!H379:H389)</f>
        <v>3.4272727272727272E-3</v>
      </c>
      <c r="I379" s="12">
        <f>AVERAGE(ReturnData!I379:I389)</f>
        <v>1.3018181818181816E-2</v>
      </c>
      <c r="J379" s="12">
        <f>AVERAGE(ReturnData!J379:J389)</f>
        <v>5.1300000000000005E-2</v>
      </c>
      <c r="K379" s="12">
        <f>AVERAGE(ReturnData!K379:K389)</f>
        <v>1.2763636363636364E-2</v>
      </c>
      <c r="L379" s="12">
        <f>AVERAGE(ReturnData!L379:L389)</f>
        <v>1.659090909090909E-2</v>
      </c>
      <c r="M379" s="12">
        <f>AVERAGE(ReturnData!M379:M389)</f>
        <v>-1.4090909090909091E-3</v>
      </c>
      <c r="N379" s="12">
        <f>AVERAGE(ReturnData!N379:N389)</f>
        <v>2.2718181818181818E-2</v>
      </c>
      <c r="O379" s="12">
        <f>AVERAGE(ReturnData!O379:O389)</f>
        <v>8.9090909090909082E-3</v>
      </c>
      <c r="P379" s="12">
        <f>AVERAGE(ReturnData!P379:P389)</f>
        <v>7.8727272727272726E-3</v>
      </c>
      <c r="Q379" s="12">
        <f>AVERAGE(ReturnData!Q379:Q389)</f>
        <v>1.5927272727272727E-2</v>
      </c>
    </row>
    <row r="380" spans="1:17" x14ac:dyDescent="0.25">
      <c r="A380">
        <f>ReturnData!A392</f>
        <v>200607</v>
      </c>
      <c r="B380" s="12">
        <f>AVERAGE(ReturnData!B380:B390)</f>
        <v>7.3909090909090903E-3</v>
      </c>
      <c r="C380" s="12">
        <f>AVERAGE(ReturnData!C380:C390)</f>
        <v>4.6054545454545452E-2</v>
      </c>
      <c r="D380" s="12">
        <f>AVERAGE(ReturnData!D380:D390)</f>
        <v>1.7263636363636363E-2</v>
      </c>
      <c r="E380" s="12">
        <f>AVERAGE(ReturnData!E380:E390)</f>
        <v>1.0909090909090907E-4</v>
      </c>
      <c r="F380" s="12">
        <f>AVERAGE(ReturnData!F380:F390)</f>
        <v>3.8545454545454551E-3</v>
      </c>
      <c r="G380" s="12">
        <f>AVERAGE(ReturnData!G380:G390)</f>
        <v>7.4727272727272732E-3</v>
      </c>
      <c r="H380" s="12">
        <f>AVERAGE(ReturnData!H380:H390)</f>
        <v>2.6545454545454541E-3</v>
      </c>
      <c r="I380" s="12">
        <f>AVERAGE(ReturnData!I380:I390)</f>
        <v>4.8636363636363625E-3</v>
      </c>
      <c r="J380" s="12">
        <f>AVERAGE(ReturnData!J380:J390)</f>
        <v>4.986363636363636E-2</v>
      </c>
      <c r="K380" s="12">
        <f>AVERAGE(ReturnData!K380:K390)</f>
        <v>7.7363636363636376E-3</v>
      </c>
      <c r="L380" s="12">
        <f>AVERAGE(ReturnData!L380:L390)</f>
        <v>1.15E-2</v>
      </c>
      <c r="M380" s="12">
        <f>AVERAGE(ReturnData!M380:M390)</f>
        <v>-2.2454545454545466E-3</v>
      </c>
      <c r="N380" s="12">
        <f>AVERAGE(ReturnData!N380:N390)</f>
        <v>2.2390909090909093E-2</v>
      </c>
      <c r="O380" s="12">
        <f>AVERAGE(ReturnData!O380:O390)</f>
        <v>5.2181818181818197E-3</v>
      </c>
      <c r="P380" s="12">
        <f>AVERAGE(ReturnData!P380:P390)</f>
        <v>4.1909090909090924E-3</v>
      </c>
      <c r="Q380" s="12">
        <f>AVERAGE(ReturnData!Q380:Q390)</f>
        <v>1.0463636363636362E-2</v>
      </c>
    </row>
    <row r="381" spans="1:17" x14ac:dyDescent="0.25">
      <c r="A381">
        <f>ReturnData!A393</f>
        <v>200608</v>
      </c>
      <c r="B381" s="12">
        <f>AVERAGE(ReturnData!B381:B391)</f>
        <v>5.0909090909090913E-3</v>
      </c>
      <c r="C381" s="12">
        <f>AVERAGE(ReturnData!C381:C391)</f>
        <v>3.5136363636363639E-2</v>
      </c>
      <c r="D381" s="12">
        <f>AVERAGE(ReturnData!D381:D391)</f>
        <v>1.4781818181818184E-2</v>
      </c>
      <c r="E381" s="12">
        <f>AVERAGE(ReturnData!E381:E391)</f>
        <v>-2.4454545454545449E-3</v>
      </c>
      <c r="F381" s="12">
        <f>AVERAGE(ReturnData!F381:F391)</f>
        <v>1.7000000000000016E-3</v>
      </c>
      <c r="G381" s="12">
        <f>AVERAGE(ReturnData!G381:G391)</f>
        <v>2.145454545454545E-3</v>
      </c>
      <c r="H381" s="12">
        <f>AVERAGE(ReturnData!H381:H391)</f>
        <v>2.2454545454545453E-3</v>
      </c>
      <c r="I381" s="12">
        <f>AVERAGE(ReturnData!I381:I391)</f>
        <v>-8.0272727272727266E-3</v>
      </c>
      <c r="J381" s="12">
        <f>AVERAGE(ReturnData!J381:J391)</f>
        <v>4.0536363636363641E-2</v>
      </c>
      <c r="K381" s="12">
        <f>AVERAGE(ReturnData!K381:K391)</f>
        <v>9.6363636363636313E-4</v>
      </c>
      <c r="L381" s="12">
        <f>AVERAGE(ReturnData!L381:L391)</f>
        <v>3.6181818181818173E-3</v>
      </c>
      <c r="M381" s="12">
        <f>AVERAGE(ReturnData!M381:M391)</f>
        <v>-8.0454545454545483E-3</v>
      </c>
      <c r="N381" s="12">
        <f>AVERAGE(ReturnData!N381:N391)</f>
        <v>1.9736363636363635E-2</v>
      </c>
      <c r="O381" s="12">
        <f>AVERAGE(ReturnData!O381:O391)</f>
        <v>4.7000000000000011E-3</v>
      </c>
      <c r="P381" s="12">
        <f>AVERAGE(ReturnData!P381:P391)</f>
        <v>1.0181818181818193E-3</v>
      </c>
      <c r="Q381" s="12">
        <f>AVERAGE(ReturnData!Q381:Q391)</f>
        <v>8.5000000000000006E-3</v>
      </c>
    </row>
    <row r="382" spans="1:17" x14ac:dyDescent="0.25">
      <c r="A382">
        <f>ReturnData!A394</f>
        <v>200609</v>
      </c>
      <c r="B382" s="12">
        <f>AVERAGE(ReturnData!B382:B392)</f>
        <v>8.390909090909093E-3</v>
      </c>
      <c r="C382" s="12">
        <f>AVERAGE(ReturnData!C382:C392)</f>
        <v>2.5036363636363634E-2</v>
      </c>
      <c r="D382" s="12">
        <f>AVERAGE(ReturnData!D382:D392)</f>
        <v>1.4845454545454544E-2</v>
      </c>
      <c r="E382" s="12">
        <f>AVERAGE(ReturnData!E382:E392)</f>
        <v>-2.190909090909091E-3</v>
      </c>
      <c r="F382" s="12">
        <f>AVERAGE(ReturnData!F382:F392)</f>
        <v>1.3454545454545457E-3</v>
      </c>
      <c r="G382" s="12">
        <f>AVERAGE(ReturnData!G382:G392)</f>
        <v>3.7545454545454553E-3</v>
      </c>
      <c r="H382" s="12">
        <f>AVERAGE(ReturnData!H382:H392)</f>
        <v>6.3E-3</v>
      </c>
      <c r="I382" s="12">
        <f>AVERAGE(ReturnData!I382:I392)</f>
        <v>-1.0754545454545454E-2</v>
      </c>
      <c r="J382" s="12">
        <f>AVERAGE(ReturnData!J382:J392)</f>
        <v>3.7454545454545456E-2</v>
      </c>
      <c r="K382" s="12">
        <f>AVERAGE(ReturnData!K382:K392)</f>
        <v>-5.4545454545454623E-4</v>
      </c>
      <c r="L382" s="12">
        <f>AVERAGE(ReturnData!L382:L392)</f>
        <v>-8.18181818181829E-5</v>
      </c>
      <c r="M382" s="12">
        <f>AVERAGE(ReturnData!M382:M392)</f>
        <v>-5.6727272727272746E-3</v>
      </c>
      <c r="N382" s="12">
        <f>AVERAGE(ReturnData!N382:N392)</f>
        <v>1.5318181818181819E-2</v>
      </c>
      <c r="O382" s="12">
        <f>AVERAGE(ReturnData!O382:O392)</f>
        <v>7.9545454545454537E-3</v>
      </c>
      <c r="P382" s="12">
        <f>AVERAGE(ReturnData!P382:P392)</f>
        <v>2.6636363636363624E-3</v>
      </c>
      <c r="Q382" s="12">
        <f>AVERAGE(ReturnData!Q382:Q392)</f>
        <v>1.1072727272727274E-2</v>
      </c>
    </row>
    <row r="383" spans="1:17" x14ac:dyDescent="0.25">
      <c r="A383">
        <f>ReturnData!A395</f>
        <v>200610</v>
      </c>
      <c r="B383" s="12">
        <f>AVERAGE(ReturnData!B383:B393)</f>
        <v>1.0499999999999999E-2</v>
      </c>
      <c r="C383" s="12">
        <f>AVERAGE(ReturnData!C383:C393)</f>
        <v>1.1836363636363634E-2</v>
      </c>
      <c r="D383" s="12">
        <f>AVERAGE(ReturnData!D383:D393)</f>
        <v>5.4545454545454541E-3</v>
      </c>
      <c r="E383" s="12">
        <f>AVERAGE(ReturnData!E383:E393)</f>
        <v>3.9090909090909098E-3</v>
      </c>
      <c r="F383" s="12">
        <f>AVERAGE(ReturnData!F383:F393)</f>
        <v>8.0181818181818184E-3</v>
      </c>
      <c r="G383" s="12">
        <f>AVERAGE(ReturnData!G383:G393)</f>
        <v>8.6272727272727282E-3</v>
      </c>
      <c r="H383" s="12">
        <f>AVERAGE(ReturnData!H383:H393)</f>
        <v>9.8181818181818179E-3</v>
      </c>
      <c r="I383" s="12">
        <f>AVERAGE(ReturnData!I383:I393)</f>
        <v>-1.11E-2</v>
      </c>
      <c r="J383" s="12">
        <f>AVERAGE(ReturnData!J383:J393)</f>
        <v>3.2290909090909085E-2</v>
      </c>
      <c r="K383" s="12">
        <f>AVERAGE(ReturnData!K383:K393)</f>
        <v>4.681818181818182E-3</v>
      </c>
      <c r="L383" s="12">
        <f>AVERAGE(ReturnData!L383:L393)</f>
        <v>5.7727272727272714E-3</v>
      </c>
      <c r="M383" s="12">
        <f>AVERAGE(ReturnData!M383:M393)</f>
        <v>2.0545454545454543E-3</v>
      </c>
      <c r="N383" s="12">
        <f>AVERAGE(ReturnData!N383:N393)</f>
        <v>1.24E-2</v>
      </c>
      <c r="O383" s="12">
        <f>AVERAGE(ReturnData!O383:O393)</f>
        <v>6.0454545454545474E-3</v>
      </c>
      <c r="P383" s="12">
        <f>AVERAGE(ReturnData!P383:P393)</f>
        <v>6.9363636363636381E-3</v>
      </c>
      <c r="Q383" s="12">
        <f>AVERAGE(ReturnData!Q383:Q393)</f>
        <v>1.1363636363636364E-2</v>
      </c>
    </row>
    <row r="384" spans="1:17" x14ac:dyDescent="0.25">
      <c r="A384">
        <f>ReturnData!A396</f>
        <v>200611</v>
      </c>
      <c r="B384" s="12">
        <f>AVERAGE(ReturnData!B384:B394)</f>
        <v>1.1663636363636364E-2</v>
      </c>
      <c r="C384" s="12">
        <f>AVERAGE(ReturnData!C384:C394)</f>
        <v>9.8636363636363661E-3</v>
      </c>
      <c r="D384" s="12">
        <f>AVERAGE(ReturnData!D384:D394)</f>
        <v>1.1472727272727272E-2</v>
      </c>
      <c r="E384" s="12">
        <f>AVERAGE(ReturnData!E384:E394)</f>
        <v>1.4218181818181817E-2</v>
      </c>
      <c r="F384" s="12">
        <f>AVERAGE(ReturnData!F384:F394)</f>
        <v>1.5045454545454546E-2</v>
      </c>
      <c r="G384" s="12">
        <f>AVERAGE(ReturnData!G384:G394)</f>
        <v>8.3181818181818201E-3</v>
      </c>
      <c r="H384" s="12">
        <f>AVERAGE(ReturnData!H384:H394)</f>
        <v>1.3163636363636362E-2</v>
      </c>
      <c r="I384" s="12">
        <f>AVERAGE(ReturnData!I384:I394)</f>
        <v>-6.0909090909090913E-3</v>
      </c>
      <c r="J384" s="12">
        <f>AVERAGE(ReturnData!J384:J394)</f>
        <v>3.6381818181818175E-2</v>
      </c>
      <c r="K384" s="12">
        <f>AVERAGE(ReturnData!K384:K394)</f>
        <v>9.745454545454545E-3</v>
      </c>
      <c r="L384" s="12">
        <f>AVERAGE(ReturnData!L384:L394)</f>
        <v>1.1872727272727273E-2</v>
      </c>
      <c r="M384" s="12">
        <f>AVERAGE(ReturnData!M384:M394)</f>
        <v>1.0727272727272726E-2</v>
      </c>
      <c r="N384" s="12">
        <f>AVERAGE(ReturnData!N384:N394)</f>
        <v>1.6481818181818184E-2</v>
      </c>
      <c r="O384" s="12">
        <f>AVERAGE(ReturnData!O384:O394)</f>
        <v>1.0354545454545453E-2</v>
      </c>
      <c r="P384" s="12">
        <f>AVERAGE(ReturnData!P384:P394)</f>
        <v>1.0827272727272727E-2</v>
      </c>
      <c r="Q384" s="12">
        <f>AVERAGE(ReturnData!Q384:Q394)</f>
        <v>1.2336363636363635E-2</v>
      </c>
    </row>
    <row r="385" spans="1:17" x14ac:dyDescent="0.25">
      <c r="A385">
        <f>ReturnData!A397</f>
        <v>200612</v>
      </c>
      <c r="B385" s="12">
        <f>AVERAGE(ReturnData!B385:B395)</f>
        <v>1.1545454545454546E-2</v>
      </c>
      <c r="C385" s="12">
        <f>AVERAGE(ReturnData!C385:C395)</f>
        <v>1.4981818181818178E-2</v>
      </c>
      <c r="D385" s="12">
        <f>AVERAGE(ReturnData!D385:D395)</f>
        <v>1.5081818181818181E-2</v>
      </c>
      <c r="E385" s="12">
        <f>AVERAGE(ReturnData!E385:E395)</f>
        <v>1.5599999999999998E-2</v>
      </c>
      <c r="F385" s="12">
        <f>AVERAGE(ReturnData!F385:F395)</f>
        <v>1.5127272727272727E-2</v>
      </c>
      <c r="G385" s="12">
        <f>AVERAGE(ReturnData!G385:G395)</f>
        <v>1.0727272727272726E-2</v>
      </c>
      <c r="H385" s="12">
        <f>AVERAGE(ReturnData!H385:H395)</f>
        <v>1.4636363636363635E-2</v>
      </c>
      <c r="I385" s="12">
        <f>AVERAGE(ReturnData!I385:I395)</f>
        <v>-6.7454545454545467E-3</v>
      </c>
      <c r="J385" s="12">
        <f>AVERAGE(ReturnData!J385:J395)</f>
        <v>3.4763636363636358E-2</v>
      </c>
      <c r="K385" s="12">
        <f>AVERAGE(ReturnData!K385:K395)</f>
        <v>1.0509090909090911E-2</v>
      </c>
      <c r="L385" s="12">
        <f>AVERAGE(ReturnData!L385:L395)</f>
        <v>8.127272727272726E-3</v>
      </c>
      <c r="M385" s="12">
        <f>AVERAGE(ReturnData!M385:M395)</f>
        <v>1.4145454545454546E-2</v>
      </c>
      <c r="N385" s="12">
        <f>AVERAGE(ReturnData!N385:N395)</f>
        <v>1.5154545454545454E-2</v>
      </c>
      <c r="O385" s="12">
        <f>AVERAGE(ReturnData!O385:O395)</f>
        <v>1.5427272727272727E-2</v>
      </c>
      <c r="P385" s="12">
        <f>AVERAGE(ReturnData!P385:P395)</f>
        <v>1.0872727272727273E-2</v>
      </c>
      <c r="Q385" s="12">
        <f>AVERAGE(ReturnData!Q385:Q395)</f>
        <v>1.0090909090909091E-2</v>
      </c>
    </row>
    <row r="386" spans="1:17" x14ac:dyDescent="0.25">
      <c r="A386">
        <f>ReturnData!A398</f>
        <v>200701</v>
      </c>
      <c r="B386" s="12">
        <f>AVERAGE(ReturnData!B386:B396)</f>
        <v>1.3118181818181819E-2</v>
      </c>
      <c r="C386" s="12">
        <f>AVERAGE(ReturnData!C386:C396)</f>
        <v>1.6390909090909091E-2</v>
      </c>
      <c r="D386" s="12">
        <f>AVERAGE(ReturnData!D386:D396)</f>
        <v>2.2545454545454539E-2</v>
      </c>
      <c r="E386" s="12">
        <f>AVERAGE(ReturnData!E386:E396)</f>
        <v>1.9309090909090911E-2</v>
      </c>
      <c r="F386" s="12">
        <f>AVERAGE(ReturnData!F386:F396)</f>
        <v>1.61E-2</v>
      </c>
      <c r="G386" s="12">
        <f>AVERAGE(ReturnData!G386:G396)</f>
        <v>1.2854545454545454E-2</v>
      </c>
      <c r="H386" s="12">
        <f>AVERAGE(ReturnData!H386:H396)</f>
        <v>1.1427272727272725E-2</v>
      </c>
      <c r="I386" s="12">
        <f>AVERAGE(ReturnData!I386:I396)</f>
        <v>-1.7636363636363637E-3</v>
      </c>
      <c r="J386" s="12">
        <f>AVERAGE(ReturnData!J386:J396)</f>
        <v>3.9454545454545457E-2</v>
      </c>
      <c r="K386" s="12">
        <f>AVERAGE(ReturnData!K386:K396)</f>
        <v>1.4172727272727274E-2</v>
      </c>
      <c r="L386" s="12">
        <f>AVERAGE(ReturnData!L386:L396)</f>
        <v>1.2709090909090908E-2</v>
      </c>
      <c r="M386" s="12">
        <f>AVERAGE(ReturnData!M386:M396)</f>
        <v>1.6863636363636365E-2</v>
      </c>
      <c r="N386" s="12">
        <f>AVERAGE(ReturnData!N386:N396)</f>
        <v>1.6009090909090907E-2</v>
      </c>
      <c r="O386" s="12">
        <f>AVERAGE(ReturnData!O386:O396)</f>
        <v>1.7081818181818184E-2</v>
      </c>
      <c r="P386" s="12">
        <f>AVERAGE(ReturnData!P386:P396)</f>
        <v>9.4272727272727268E-3</v>
      </c>
      <c r="Q386" s="12">
        <f>AVERAGE(ReturnData!Q386:Q396)</f>
        <v>1.0654545454545453E-2</v>
      </c>
    </row>
    <row r="387" spans="1:17" x14ac:dyDescent="0.25">
      <c r="A387">
        <f>ReturnData!A399</f>
        <v>200702</v>
      </c>
      <c r="B387" s="12">
        <f>AVERAGE(ReturnData!B387:B397)</f>
        <v>1.4527272727272727E-2</v>
      </c>
      <c r="C387" s="12">
        <f>AVERAGE(ReturnData!C387:C397)</f>
        <v>-4.4909090909090905E-3</v>
      </c>
      <c r="D387" s="12">
        <f>AVERAGE(ReturnData!D387:D397)</f>
        <v>9.6545454545454521E-3</v>
      </c>
      <c r="E387" s="12">
        <f>AVERAGE(ReturnData!E387:E397)</f>
        <v>1.8627272727272728E-2</v>
      </c>
      <c r="F387" s="12">
        <f>AVERAGE(ReturnData!F387:F397)</f>
        <v>1.1763636363636365E-2</v>
      </c>
      <c r="G387" s="12">
        <f>AVERAGE(ReturnData!G387:G397)</f>
        <v>1.1127272727272727E-2</v>
      </c>
      <c r="H387" s="12">
        <f>AVERAGE(ReturnData!H387:H397)</f>
        <v>1.0245454545454544E-2</v>
      </c>
      <c r="I387" s="12">
        <f>AVERAGE(ReturnData!I387:I397)</f>
        <v>-5.554545454545457E-3</v>
      </c>
      <c r="J387" s="12">
        <f>AVERAGE(ReturnData!J387:J397)</f>
        <v>2.3427272727272727E-2</v>
      </c>
      <c r="K387" s="12">
        <f>AVERAGE(ReturnData!K387:K397)</f>
        <v>9.0181818181818175E-3</v>
      </c>
      <c r="L387" s="12">
        <f>AVERAGE(ReturnData!L387:L397)</f>
        <v>6.2909090909090892E-3</v>
      </c>
      <c r="M387" s="12">
        <f>AVERAGE(ReturnData!M387:M397)</f>
        <v>1.2790909090909091E-2</v>
      </c>
      <c r="N387" s="12">
        <f>AVERAGE(ReturnData!N387:N397)</f>
        <v>1.1545454545454546E-2</v>
      </c>
      <c r="O387" s="12">
        <f>AVERAGE(ReturnData!O387:O397)</f>
        <v>1.4990909090909093E-2</v>
      </c>
      <c r="P387" s="12">
        <f>AVERAGE(ReturnData!P387:P397)</f>
        <v>9.2363636363636346E-3</v>
      </c>
      <c r="Q387" s="12">
        <f>AVERAGE(ReturnData!Q387:Q397)</f>
        <v>1.2909090909090908E-2</v>
      </c>
    </row>
    <row r="388" spans="1:17" x14ac:dyDescent="0.25">
      <c r="A388">
        <f>ReturnData!A400</f>
        <v>200703</v>
      </c>
      <c r="B388" s="12">
        <f>AVERAGE(ReturnData!B388:B398)</f>
        <v>1.4172727272727274E-2</v>
      </c>
      <c r="C388" s="12">
        <f>AVERAGE(ReturnData!C388:C398)</f>
        <v>8.1454545454545443E-3</v>
      </c>
      <c r="D388" s="12">
        <f>AVERAGE(ReturnData!D388:D398)</f>
        <v>1.5781818181818182E-2</v>
      </c>
      <c r="E388" s="12">
        <f>AVERAGE(ReturnData!E388:E398)</f>
        <v>2.058181818181818E-2</v>
      </c>
      <c r="F388" s="12">
        <f>AVERAGE(ReturnData!F388:F398)</f>
        <v>1.1236363636363635E-2</v>
      </c>
      <c r="G388" s="12">
        <f>AVERAGE(ReturnData!G388:G398)</f>
        <v>1.4200000000000001E-2</v>
      </c>
      <c r="H388" s="12">
        <f>AVERAGE(ReturnData!H388:H398)</f>
        <v>1.1827272727272726E-2</v>
      </c>
      <c r="I388" s="12">
        <f>AVERAGE(ReturnData!I388:I398)</f>
        <v>-1.7090909090909127E-3</v>
      </c>
      <c r="J388" s="12">
        <f>AVERAGE(ReturnData!J388:J398)</f>
        <v>3.5109090909090909E-2</v>
      </c>
      <c r="K388" s="12">
        <f>AVERAGE(ReturnData!K388:K398)</f>
        <v>8.4090909090909077E-3</v>
      </c>
      <c r="L388" s="12">
        <f>AVERAGE(ReturnData!L388:L398)</f>
        <v>7.0545454545454548E-3</v>
      </c>
      <c r="M388" s="12">
        <f>AVERAGE(ReturnData!M388:M398)</f>
        <v>1.8372727272727273E-2</v>
      </c>
      <c r="N388" s="12">
        <f>AVERAGE(ReturnData!N388:N398)</f>
        <v>1.2636363636363635E-2</v>
      </c>
      <c r="O388" s="12">
        <f>AVERAGE(ReturnData!O388:O398)</f>
        <v>1.5254545454545458E-2</v>
      </c>
      <c r="P388" s="12">
        <f>AVERAGE(ReturnData!P388:P398)</f>
        <v>1.1599999999999999E-2</v>
      </c>
      <c r="Q388" s="12">
        <f>AVERAGE(ReturnData!Q388:Q398)</f>
        <v>1.1781818181818183E-2</v>
      </c>
    </row>
    <row r="389" spans="1:17" x14ac:dyDescent="0.25">
      <c r="A389">
        <f>ReturnData!A401</f>
        <v>200704</v>
      </c>
      <c r="B389" s="12">
        <f>AVERAGE(ReturnData!B389:B399)</f>
        <v>1.0981818181818183E-2</v>
      </c>
      <c r="C389" s="12">
        <f>AVERAGE(ReturnData!C389:C399)</f>
        <v>6.9272727272727264E-3</v>
      </c>
      <c r="D389" s="12">
        <f>AVERAGE(ReturnData!D389:D399)</f>
        <v>1.0154545454545454E-2</v>
      </c>
      <c r="E389" s="12">
        <f>AVERAGE(ReturnData!E389:E399)</f>
        <v>2.0745454545454543E-2</v>
      </c>
      <c r="F389" s="12">
        <f>AVERAGE(ReturnData!F389:F399)</f>
        <v>8.2363636363636372E-3</v>
      </c>
      <c r="G389" s="12">
        <f>AVERAGE(ReturnData!G389:G399)</f>
        <v>1.5290909090909093E-2</v>
      </c>
      <c r="H389" s="12">
        <f>AVERAGE(ReturnData!H389:H399)</f>
        <v>9.7636363636363615E-3</v>
      </c>
      <c r="I389" s="12">
        <f>AVERAGE(ReturnData!I389:I399)</f>
        <v>-4.5727272727272752E-3</v>
      </c>
      <c r="J389" s="12">
        <f>AVERAGE(ReturnData!J389:J399)</f>
        <v>2.6490909090909096E-2</v>
      </c>
      <c r="K389" s="12">
        <f>AVERAGE(ReturnData!K389:K399)</f>
        <v>4.7727272727272722E-3</v>
      </c>
      <c r="L389" s="12">
        <f>AVERAGE(ReturnData!L389:L399)</f>
        <v>4.1363636363636368E-3</v>
      </c>
      <c r="M389" s="12">
        <f>AVERAGE(ReturnData!M389:M399)</f>
        <v>1.6981818181818185E-2</v>
      </c>
      <c r="N389" s="12">
        <f>AVERAGE(ReturnData!N389:N399)</f>
        <v>8.0545454545454549E-3</v>
      </c>
      <c r="O389" s="12">
        <f>AVERAGE(ReturnData!O389:O399)</f>
        <v>2.2327272727272723E-2</v>
      </c>
      <c r="P389" s="12">
        <f>AVERAGE(ReturnData!P389:P399)</f>
        <v>8.9818181818181811E-3</v>
      </c>
      <c r="Q389" s="12">
        <f>AVERAGE(ReturnData!Q389:Q399)</f>
        <v>8.9181818181818182E-3</v>
      </c>
    </row>
    <row r="390" spans="1:17" x14ac:dyDescent="0.25">
      <c r="A390">
        <f>ReturnData!A402</f>
        <v>200705</v>
      </c>
      <c r="B390" s="12">
        <f>AVERAGE(ReturnData!B390:B400)</f>
        <v>1.2581818181818182E-2</v>
      </c>
      <c r="C390" s="12">
        <f>AVERAGE(ReturnData!C390:C400)</f>
        <v>-1.0545454545454593E-3</v>
      </c>
      <c r="D390" s="12">
        <f>AVERAGE(ReturnData!D390:D400)</f>
        <v>1.1763636363636363E-2</v>
      </c>
      <c r="E390" s="12">
        <f>AVERAGE(ReturnData!E390:E400)</f>
        <v>2.1481818181818182E-2</v>
      </c>
      <c r="F390" s="12">
        <f>AVERAGE(ReturnData!F390:F400)</f>
        <v>1.0509090909090907E-2</v>
      </c>
      <c r="G390" s="12">
        <f>AVERAGE(ReturnData!G390:G400)</f>
        <v>1.4772727272727271E-2</v>
      </c>
      <c r="H390" s="12">
        <f>AVERAGE(ReturnData!H390:H400)</f>
        <v>1.0909090909090908E-2</v>
      </c>
      <c r="I390" s="12">
        <f>AVERAGE(ReturnData!I390:I400)</f>
        <v>-7.3909090909090921E-3</v>
      </c>
      <c r="J390" s="12">
        <f>AVERAGE(ReturnData!J390:J400)</f>
        <v>2.525454545454546E-2</v>
      </c>
      <c r="K390" s="12">
        <f>AVERAGE(ReturnData!K390:K400)</f>
        <v>8.136363636363636E-3</v>
      </c>
      <c r="L390" s="12">
        <f>AVERAGE(ReturnData!L390:L400)</f>
        <v>3.3181818181818186E-3</v>
      </c>
      <c r="M390" s="12">
        <f>AVERAGE(ReturnData!M390:M400)</f>
        <v>1.8045454545454545E-2</v>
      </c>
      <c r="N390" s="12">
        <f>AVERAGE(ReturnData!N390:N400)</f>
        <v>6.1818181818181824E-3</v>
      </c>
      <c r="O390" s="12">
        <f>AVERAGE(ReturnData!O390:O400)</f>
        <v>2.458181818181818E-2</v>
      </c>
      <c r="P390" s="12">
        <f>AVERAGE(ReturnData!P390:P400)</f>
        <v>1.0945454545454545E-2</v>
      </c>
      <c r="Q390" s="12">
        <f>AVERAGE(ReturnData!Q390:Q400)</f>
        <v>6.0454545454545448E-3</v>
      </c>
    </row>
    <row r="391" spans="1:17" x14ac:dyDescent="0.25">
      <c r="A391">
        <f>ReturnData!A403</f>
        <v>200706</v>
      </c>
      <c r="B391" s="12">
        <f>AVERAGE(ReturnData!B391:B401)</f>
        <v>1.3272727272727271E-2</v>
      </c>
      <c r="C391" s="12">
        <f>AVERAGE(ReturnData!C391:C401)</f>
        <v>1.3863636363636361E-2</v>
      </c>
      <c r="D391" s="12">
        <f>AVERAGE(ReturnData!D391:D401)</f>
        <v>1.9372727272727274E-2</v>
      </c>
      <c r="E391" s="12">
        <f>AVERAGE(ReturnData!E391:E401)</f>
        <v>2.6318181818181817E-2</v>
      </c>
      <c r="F391" s="12">
        <f>AVERAGE(ReturnData!F391:F401)</f>
        <v>2.0545454545454547E-2</v>
      </c>
      <c r="G391" s="12">
        <f>AVERAGE(ReturnData!G391:G401)</f>
        <v>1.8454545454545456E-2</v>
      </c>
      <c r="H391" s="12">
        <f>AVERAGE(ReturnData!H391:H401)</f>
        <v>1.7536363636363631E-2</v>
      </c>
      <c r="I391" s="12">
        <f>AVERAGE(ReturnData!I391:I401)</f>
        <v>8.9090909090909021E-4</v>
      </c>
      <c r="J391" s="12">
        <f>AVERAGE(ReturnData!J391:J401)</f>
        <v>3.2463636363636361E-2</v>
      </c>
      <c r="K391" s="12">
        <f>AVERAGE(ReturnData!K391:K401)</f>
        <v>1.7081818181818184E-2</v>
      </c>
      <c r="L391" s="12">
        <f>AVERAGE(ReturnData!L391:L401)</f>
        <v>1.4572727272727272E-2</v>
      </c>
      <c r="M391" s="12">
        <f>AVERAGE(ReturnData!M391:M401)</f>
        <v>2.1609090909090908E-2</v>
      </c>
      <c r="N391" s="12">
        <f>AVERAGE(ReturnData!N391:N401)</f>
        <v>1.1536363636363638E-2</v>
      </c>
      <c r="O391" s="12">
        <f>AVERAGE(ReturnData!O391:O401)</f>
        <v>2.6799999999999994E-2</v>
      </c>
      <c r="P391" s="12">
        <f>AVERAGE(ReturnData!P391:P401)</f>
        <v>1.4563636363636362E-2</v>
      </c>
      <c r="Q391" s="12">
        <f>AVERAGE(ReturnData!Q391:Q401)</f>
        <v>1.2618181818181822E-2</v>
      </c>
    </row>
    <row r="392" spans="1:17" x14ac:dyDescent="0.25">
      <c r="A392">
        <f>ReturnData!A404</f>
        <v>200707</v>
      </c>
      <c r="B392" s="12">
        <f>AVERAGE(ReturnData!B392:B402)</f>
        <v>1.5900000000000001E-2</v>
      </c>
      <c r="C392" s="12">
        <f>AVERAGE(ReturnData!C392:C402)</f>
        <v>2.2136363636363635E-2</v>
      </c>
      <c r="D392" s="12">
        <f>AVERAGE(ReturnData!D392:D402)</f>
        <v>2.2936363636363633E-2</v>
      </c>
      <c r="E392" s="12">
        <f>AVERAGE(ReturnData!E392:E402)</f>
        <v>3.0827272727272727E-2</v>
      </c>
      <c r="F392" s="12">
        <f>AVERAGE(ReturnData!F392:F402)</f>
        <v>2.3327272727272728E-2</v>
      </c>
      <c r="G392" s="12">
        <f>AVERAGE(ReturnData!G392:G402)</f>
        <v>2.3863636363636365E-2</v>
      </c>
      <c r="H392" s="12">
        <f>AVERAGE(ReturnData!H392:H402)</f>
        <v>1.7736363636363637E-2</v>
      </c>
      <c r="I392" s="12">
        <f>AVERAGE(ReturnData!I392:I402)</f>
        <v>1.0163636363636363E-2</v>
      </c>
      <c r="J392" s="12">
        <f>AVERAGE(ReturnData!J392:J402)</f>
        <v>3.9399999999999998E-2</v>
      </c>
      <c r="K392" s="12">
        <f>AVERAGE(ReturnData!K392:K402)</f>
        <v>2.412727272727273E-2</v>
      </c>
      <c r="L392" s="12">
        <f>AVERAGE(ReturnData!L392:L402)</f>
        <v>2.073636363636364E-2</v>
      </c>
      <c r="M392" s="12">
        <f>AVERAGE(ReturnData!M392:M402)</f>
        <v>2.2763636363636361E-2</v>
      </c>
      <c r="N392" s="12">
        <f>AVERAGE(ReturnData!N392:N402)</f>
        <v>1.4390909090909093E-2</v>
      </c>
      <c r="O392" s="12">
        <f>AVERAGE(ReturnData!O392:O402)</f>
        <v>2.5700000000000001E-2</v>
      </c>
      <c r="P392" s="12">
        <f>AVERAGE(ReturnData!P392:P402)</f>
        <v>1.4927272727272728E-2</v>
      </c>
      <c r="Q392" s="12">
        <f>AVERAGE(ReturnData!Q392:Q402)</f>
        <v>1.5563636363636365E-2</v>
      </c>
    </row>
    <row r="393" spans="1:17" x14ac:dyDescent="0.25">
      <c r="A393">
        <f>ReturnData!A405</f>
        <v>200708</v>
      </c>
      <c r="B393" s="12">
        <f>AVERAGE(ReturnData!B393:B403)</f>
        <v>1.2727272727272728E-2</v>
      </c>
      <c r="C393" s="12">
        <f>AVERAGE(ReturnData!C393:C403)</f>
        <v>2.6000000000000002E-2</v>
      </c>
      <c r="D393" s="12">
        <f>AVERAGE(ReturnData!D393:D403)</f>
        <v>1.8763636363636364E-2</v>
      </c>
      <c r="E393" s="12">
        <f>AVERAGE(ReturnData!E393:E403)</f>
        <v>3.318181818181818E-2</v>
      </c>
      <c r="F393" s="12">
        <f>AVERAGE(ReturnData!F393:F403)</f>
        <v>2.3236363636363635E-2</v>
      </c>
      <c r="G393" s="12">
        <f>AVERAGE(ReturnData!G393:G403)</f>
        <v>2.9981818181818179E-2</v>
      </c>
      <c r="H393" s="12">
        <f>AVERAGE(ReturnData!H393:H403)</f>
        <v>1.0181818181818183E-2</v>
      </c>
      <c r="I393" s="12">
        <f>AVERAGE(ReturnData!I393:I403)</f>
        <v>1.239090909090909E-2</v>
      </c>
      <c r="J393" s="12">
        <f>AVERAGE(ReturnData!J393:J403)</f>
        <v>3.9990909090909084E-2</v>
      </c>
      <c r="K393" s="12">
        <f>AVERAGE(ReturnData!K393:K403)</f>
        <v>2.7454545454545454E-2</v>
      </c>
      <c r="L393" s="12">
        <f>AVERAGE(ReturnData!L393:L403)</f>
        <v>2.7072727272727273E-2</v>
      </c>
      <c r="M393" s="12">
        <f>AVERAGE(ReturnData!M393:M403)</f>
        <v>2.7690909090909089E-2</v>
      </c>
      <c r="N393" s="12">
        <f>AVERAGE(ReturnData!N393:N403)</f>
        <v>1.8590909090909092E-2</v>
      </c>
      <c r="O393" s="12">
        <f>AVERAGE(ReturnData!O393:O403)</f>
        <v>1.6918181818181818E-2</v>
      </c>
      <c r="P393" s="12">
        <f>AVERAGE(ReturnData!P393:P403)</f>
        <v>1.7236363636363636E-2</v>
      </c>
      <c r="Q393" s="12">
        <f>AVERAGE(ReturnData!Q393:Q403)</f>
        <v>1.0999999999999998E-2</v>
      </c>
    </row>
    <row r="394" spans="1:17" x14ac:dyDescent="0.25">
      <c r="A394">
        <f>ReturnData!A406</f>
        <v>200709</v>
      </c>
      <c r="B394" s="12">
        <f>AVERAGE(ReturnData!B394:B404)</f>
        <v>7.6181818181818165E-3</v>
      </c>
      <c r="C394" s="12">
        <f>AVERAGE(ReturnData!C394:C404)</f>
        <v>2.9390909090909089E-2</v>
      </c>
      <c r="D394" s="12">
        <f>AVERAGE(ReturnData!D394:D404)</f>
        <v>2.0881818181818182E-2</v>
      </c>
      <c r="E394" s="12">
        <f>AVERAGE(ReturnData!E394:E404)</f>
        <v>2.5527272727272732E-2</v>
      </c>
      <c r="F394" s="12">
        <f>AVERAGE(ReturnData!F394:F404)</f>
        <v>1.3890909090909091E-2</v>
      </c>
      <c r="G394" s="12">
        <f>AVERAGE(ReturnData!G394:G404)</f>
        <v>2.5736363636363644E-2</v>
      </c>
      <c r="H394" s="12">
        <f>AVERAGE(ReturnData!H394:H404)</f>
        <v>3.3090909090909104E-3</v>
      </c>
      <c r="I394" s="12">
        <f>AVERAGE(ReturnData!I394:I404)</f>
        <v>6.6363636363636347E-3</v>
      </c>
      <c r="J394" s="12">
        <f>AVERAGE(ReturnData!J394:J404)</f>
        <v>3.9918181818181818E-2</v>
      </c>
      <c r="K394" s="12">
        <f>AVERAGE(ReturnData!K394:K404)</f>
        <v>2.4272727272727276E-2</v>
      </c>
      <c r="L394" s="12">
        <f>AVERAGE(ReturnData!L394:L404)</f>
        <v>2.1300000000000003E-2</v>
      </c>
      <c r="M394" s="12">
        <f>AVERAGE(ReturnData!M394:M404)</f>
        <v>1.9327272727272728E-2</v>
      </c>
      <c r="N394" s="12">
        <f>AVERAGE(ReturnData!N394:N404)</f>
        <v>2.0054545454545457E-2</v>
      </c>
      <c r="O394" s="12">
        <f>AVERAGE(ReturnData!O394:O404)</f>
        <v>1.1463636363636363E-2</v>
      </c>
      <c r="P394" s="12">
        <f>AVERAGE(ReturnData!P394:P404)</f>
        <v>9.7818181818181815E-3</v>
      </c>
      <c r="Q394" s="12">
        <f>AVERAGE(ReturnData!Q394:Q404)</f>
        <v>2.7818181818181809E-3</v>
      </c>
    </row>
    <row r="395" spans="1:17" x14ac:dyDescent="0.25">
      <c r="A395">
        <f>ReturnData!A407</f>
        <v>200710</v>
      </c>
      <c r="B395" s="12">
        <f>AVERAGE(ReturnData!B395:B405)</f>
        <v>1.0263636363636364E-2</v>
      </c>
      <c r="C395" s="12">
        <f>AVERAGE(ReturnData!C395:C405)</f>
        <v>3.4590909090909096E-2</v>
      </c>
      <c r="D395" s="12">
        <f>AVERAGE(ReturnData!D395:D405)</f>
        <v>2.4381818181818175E-2</v>
      </c>
      <c r="E395" s="12">
        <f>AVERAGE(ReturnData!E395:E405)</f>
        <v>1.5327272727272722E-2</v>
      </c>
      <c r="F395" s="12">
        <f>AVERAGE(ReturnData!F395:F405)</f>
        <v>7.8999999999999973E-3</v>
      </c>
      <c r="G395" s="12">
        <f>AVERAGE(ReturnData!G395:G405)</f>
        <v>2.6118181818181822E-2</v>
      </c>
      <c r="H395" s="12">
        <f>AVERAGE(ReturnData!H395:H405)</f>
        <v>5.4181818181818185E-3</v>
      </c>
      <c r="I395" s="12">
        <f>AVERAGE(ReturnData!I395:I405)</f>
        <v>6.1454545454545434E-3</v>
      </c>
      <c r="J395" s="12">
        <f>AVERAGE(ReturnData!J395:J405)</f>
        <v>3.734545454545455E-2</v>
      </c>
      <c r="K395" s="12">
        <f>AVERAGE(ReturnData!K395:K405)</f>
        <v>2.4045454545454547E-2</v>
      </c>
      <c r="L395" s="12">
        <f>AVERAGE(ReturnData!L395:L405)</f>
        <v>2.2372727272727273E-2</v>
      </c>
      <c r="M395" s="12">
        <f>AVERAGE(ReturnData!M395:M405)</f>
        <v>1.3554545454545456E-2</v>
      </c>
      <c r="N395" s="12">
        <f>AVERAGE(ReturnData!N395:N405)</f>
        <v>1.5100000000000002E-2</v>
      </c>
      <c r="O395" s="12">
        <f>AVERAGE(ReturnData!O395:O405)</f>
        <v>1.5054545454545452E-2</v>
      </c>
      <c r="P395" s="12">
        <f>AVERAGE(ReturnData!P395:P405)</f>
        <v>4.7727272727272748E-3</v>
      </c>
      <c r="Q395" s="12">
        <f>AVERAGE(ReturnData!Q395:Q405)</f>
        <v>9.8181818181818179E-4</v>
      </c>
    </row>
    <row r="396" spans="1:17" x14ac:dyDescent="0.25">
      <c r="A396">
        <f>ReturnData!A408</f>
        <v>200711</v>
      </c>
      <c r="B396" s="12">
        <f>AVERAGE(ReturnData!B396:B406)</f>
        <v>1.5090909090909092E-2</v>
      </c>
      <c r="C396" s="12">
        <f>AVERAGE(ReturnData!C396:C406)</f>
        <v>3.6581818181818188E-2</v>
      </c>
      <c r="D396" s="12">
        <f>AVERAGE(ReturnData!D396:D406)</f>
        <v>2.691818181818182E-2</v>
      </c>
      <c r="E396" s="12">
        <f>AVERAGE(ReturnData!E396:E406)</f>
        <v>9.9818181818181802E-3</v>
      </c>
      <c r="F396" s="12">
        <f>AVERAGE(ReturnData!F396:F406)</f>
        <v>2.7272727272726792E-5</v>
      </c>
      <c r="G396" s="12">
        <f>AVERAGE(ReturnData!G396:G406)</f>
        <v>2.5645454545454548E-2</v>
      </c>
      <c r="H396" s="12">
        <f>AVERAGE(ReturnData!H396:H406)</f>
        <v>6.4181818181818194E-3</v>
      </c>
      <c r="I396" s="12">
        <f>AVERAGE(ReturnData!I396:I406)</f>
        <v>-3.981818181818181E-3</v>
      </c>
      <c r="J396" s="12">
        <f>AVERAGE(ReturnData!J396:J406)</f>
        <v>3.5063636363636359E-2</v>
      </c>
      <c r="K396" s="12">
        <f>AVERAGE(ReturnData!K396:K406)</f>
        <v>1.8354545454545457E-2</v>
      </c>
      <c r="L396" s="12">
        <f>AVERAGE(ReturnData!L396:L406)</f>
        <v>2.3381818181818184E-2</v>
      </c>
      <c r="M396" s="12">
        <f>AVERAGE(ReturnData!M396:M406)</f>
        <v>1.1909090909090913E-2</v>
      </c>
      <c r="N396" s="12">
        <f>AVERAGE(ReturnData!N396:N406)</f>
        <v>1.4400000000000001E-2</v>
      </c>
      <c r="O396" s="12">
        <f>AVERAGE(ReturnData!O396:O406)</f>
        <v>1.3399999999999997E-2</v>
      </c>
      <c r="P396" s="12">
        <f>AVERAGE(ReturnData!P396:P406)</f>
        <v>2.0272727272727278E-3</v>
      </c>
      <c r="Q396" s="12">
        <f>AVERAGE(ReturnData!Q396:Q406)</f>
        <v>8.7272727272727285E-4</v>
      </c>
    </row>
    <row r="397" spans="1:17" x14ac:dyDescent="0.25">
      <c r="A397">
        <f>ReturnData!A409</f>
        <v>200712</v>
      </c>
      <c r="B397" s="12">
        <f>AVERAGE(ReturnData!B397:B407)</f>
        <v>1.7127272727272727E-2</v>
      </c>
      <c r="C397" s="12">
        <f>AVERAGE(ReturnData!C397:C407)</f>
        <v>4.1263636363636363E-2</v>
      </c>
      <c r="D397" s="12">
        <f>AVERAGE(ReturnData!D397:D407)</f>
        <v>2.1254545454545457E-2</v>
      </c>
      <c r="E397" s="12">
        <f>AVERAGE(ReturnData!E397:E407)</f>
        <v>5.4090909090909085E-3</v>
      </c>
      <c r="F397" s="12">
        <f>AVERAGE(ReturnData!F397:F407)</f>
        <v>-1.4454545454545447E-3</v>
      </c>
      <c r="G397" s="12">
        <f>AVERAGE(ReturnData!G397:G407)</f>
        <v>2.6136363636363635E-2</v>
      </c>
      <c r="H397" s="12">
        <f>AVERAGE(ReturnData!H397:H407)</f>
        <v>7.972727272727272E-3</v>
      </c>
      <c r="I397" s="12">
        <f>AVERAGE(ReturnData!I397:I407)</f>
        <v>-7.1090909090909095E-3</v>
      </c>
      <c r="J397" s="12">
        <f>AVERAGE(ReturnData!J397:J407)</f>
        <v>2.9336363636363629E-2</v>
      </c>
      <c r="K397" s="12">
        <f>AVERAGE(ReturnData!K397:K407)</f>
        <v>1.7754545454545453E-2</v>
      </c>
      <c r="L397" s="12">
        <f>AVERAGE(ReturnData!L397:L407)</f>
        <v>2.2027272727272725E-2</v>
      </c>
      <c r="M397" s="12">
        <f>AVERAGE(ReturnData!M397:M407)</f>
        <v>1.2436363636363636E-2</v>
      </c>
      <c r="N397" s="12">
        <f>AVERAGE(ReturnData!N397:N407)</f>
        <v>1.2281818181818182E-2</v>
      </c>
      <c r="O397" s="12">
        <f>AVERAGE(ReturnData!O397:O407)</f>
        <v>1.6827272727272725E-2</v>
      </c>
      <c r="P397" s="12">
        <f>AVERAGE(ReturnData!P397:P407)</f>
        <v>5.400000000000002E-3</v>
      </c>
      <c r="Q397" s="12">
        <f>AVERAGE(ReturnData!Q397:Q407)</f>
        <v>-1.2727272727272724E-3</v>
      </c>
    </row>
    <row r="398" spans="1:17" x14ac:dyDescent="0.25">
      <c r="A398">
        <f>ReturnData!A410</f>
        <v>200801</v>
      </c>
      <c r="B398" s="12">
        <f>AVERAGE(ReturnData!B398:B408)</f>
        <v>1.6254545454545456E-2</v>
      </c>
      <c r="C398" s="12">
        <f>AVERAGE(ReturnData!C398:C408)</f>
        <v>3.9254545454545466E-2</v>
      </c>
      <c r="D398" s="12">
        <f>AVERAGE(ReturnData!D398:D408)</f>
        <v>1.8609090909090908E-2</v>
      </c>
      <c r="E398" s="12">
        <f>AVERAGE(ReturnData!E398:E408)</f>
        <v>-1.9363636363636362E-3</v>
      </c>
      <c r="F398" s="12">
        <f>AVERAGE(ReturnData!F398:F408)</f>
        <v>-7.5090909090909071E-3</v>
      </c>
      <c r="G398" s="12">
        <f>AVERAGE(ReturnData!G398:G408)</f>
        <v>2.1172727272727274E-2</v>
      </c>
      <c r="H398" s="12">
        <f>AVERAGE(ReturnData!H398:H408)</f>
        <v>9.2727272727272728E-3</v>
      </c>
      <c r="I398" s="12">
        <f>AVERAGE(ReturnData!I398:I408)</f>
        <v>-1.6954545454545455E-2</v>
      </c>
      <c r="J398" s="12">
        <f>AVERAGE(ReturnData!J398:J408)</f>
        <v>2.6399999999999993E-2</v>
      </c>
      <c r="K398" s="12">
        <f>AVERAGE(ReturnData!K398:K408)</f>
        <v>1.4290909090909092E-2</v>
      </c>
      <c r="L398" s="12">
        <f>AVERAGE(ReturnData!L398:L408)</f>
        <v>1.7581818181818178E-2</v>
      </c>
      <c r="M398" s="12">
        <f>AVERAGE(ReturnData!M398:M408)</f>
        <v>2.4818181818181823E-3</v>
      </c>
      <c r="N398" s="12">
        <f>AVERAGE(ReturnData!N398:N408)</f>
        <v>9.9000000000000008E-3</v>
      </c>
      <c r="O398" s="12">
        <f>AVERAGE(ReturnData!O398:O408)</f>
        <v>1.5509090909090905E-2</v>
      </c>
      <c r="P398" s="12">
        <f>AVERAGE(ReturnData!P398:P408)</f>
        <v>2.1090909090909094E-3</v>
      </c>
      <c r="Q398" s="12">
        <f>AVERAGE(ReturnData!Q398:Q408)</f>
        <v>-1.0345454545454545E-2</v>
      </c>
    </row>
    <row r="399" spans="1:17" x14ac:dyDescent="0.25">
      <c r="A399">
        <f>ReturnData!A411</f>
        <v>200802</v>
      </c>
      <c r="B399" s="12">
        <f>AVERAGE(ReturnData!B399:B409)</f>
        <v>1.5481818181818185E-2</v>
      </c>
      <c r="C399" s="12">
        <f>AVERAGE(ReturnData!C399:C409)</f>
        <v>3.6772727272727276E-2</v>
      </c>
      <c r="D399" s="12">
        <f>AVERAGE(ReturnData!D399:D409)</f>
        <v>2.6781818181818184E-2</v>
      </c>
      <c r="E399" s="12">
        <f>AVERAGE(ReturnData!E399:E409)</f>
        <v>-1.1509090909090908E-2</v>
      </c>
      <c r="F399" s="12">
        <f>AVERAGE(ReturnData!F399:F409)</f>
        <v>-1.2618181818181817E-2</v>
      </c>
      <c r="G399" s="12">
        <f>AVERAGE(ReturnData!G399:G409)</f>
        <v>2.2318181818181817E-2</v>
      </c>
      <c r="H399" s="12">
        <f>AVERAGE(ReturnData!H399:H409)</f>
        <v>3.1545454545454554E-3</v>
      </c>
      <c r="I399" s="12">
        <f>AVERAGE(ReturnData!I399:I409)</f>
        <v>-2.2100000000000002E-2</v>
      </c>
      <c r="J399" s="12">
        <f>AVERAGE(ReturnData!J399:J409)</f>
        <v>1.8354545454545453E-2</v>
      </c>
      <c r="K399" s="12">
        <f>AVERAGE(ReturnData!K399:K409)</f>
        <v>8.9454545454545446E-3</v>
      </c>
      <c r="L399" s="12">
        <f>AVERAGE(ReturnData!L399:L409)</f>
        <v>1.7290909090909093E-2</v>
      </c>
      <c r="M399" s="12">
        <f>AVERAGE(ReturnData!M399:M409)</f>
        <v>-2.7454545454545457E-3</v>
      </c>
      <c r="N399" s="12">
        <f>AVERAGE(ReturnData!N399:N409)</f>
        <v>4.5363636363636353E-3</v>
      </c>
      <c r="O399" s="12">
        <f>AVERAGE(ReturnData!O399:O409)</f>
        <v>1.5863636363636361E-2</v>
      </c>
      <c r="P399" s="12">
        <f>AVERAGE(ReturnData!P399:P409)</f>
        <v>-3.5272727272727261E-3</v>
      </c>
      <c r="Q399" s="12">
        <f>AVERAGE(ReturnData!Q399:Q409)</f>
        <v>-1.4436363636363636E-2</v>
      </c>
    </row>
    <row r="400" spans="1:17" x14ac:dyDescent="0.25">
      <c r="A400">
        <f>ReturnData!A412</f>
        <v>200803</v>
      </c>
      <c r="B400" s="12">
        <f>AVERAGE(ReturnData!B400:B410)</f>
        <v>1.0345454545454547E-2</v>
      </c>
      <c r="C400" s="12">
        <f>AVERAGE(ReturnData!C400:C410)</f>
        <v>2.6763636363636364E-2</v>
      </c>
      <c r="D400" s="12">
        <f>AVERAGE(ReturnData!D400:D410)</f>
        <v>2.0363636363636365E-2</v>
      </c>
      <c r="E400" s="12">
        <f>AVERAGE(ReturnData!E400:E410)</f>
        <v>-1.2981818181818183E-2</v>
      </c>
      <c r="F400" s="12">
        <f>AVERAGE(ReturnData!F400:F410)</f>
        <v>-1.7518181818181818E-2</v>
      </c>
      <c r="G400" s="12">
        <f>AVERAGE(ReturnData!G400:G410)</f>
        <v>1.4890909090909092E-2</v>
      </c>
      <c r="H400" s="12">
        <f>AVERAGE(ReturnData!H400:H410)</f>
        <v>9.0909090909090985E-4</v>
      </c>
      <c r="I400" s="12">
        <f>AVERAGE(ReturnData!I400:I410)</f>
        <v>-1.6536363636363637E-2</v>
      </c>
      <c r="J400" s="12">
        <f>AVERAGE(ReturnData!J400:J410)</f>
        <v>5.9909090909090893E-3</v>
      </c>
      <c r="K400" s="12">
        <f>AVERAGE(ReturnData!K400:K410)</f>
        <v>3.3818181818181829E-3</v>
      </c>
      <c r="L400" s="12">
        <f>AVERAGE(ReturnData!L400:L410)</f>
        <v>5.2909090909090857E-3</v>
      </c>
      <c r="M400" s="12">
        <f>AVERAGE(ReturnData!M400:M410)</f>
        <v>-7.7272727272727267E-3</v>
      </c>
      <c r="N400" s="12">
        <f>AVERAGE(ReturnData!N400:N410)</f>
        <v>3.9636363636363636E-3</v>
      </c>
      <c r="O400" s="12">
        <f>AVERAGE(ReturnData!O400:O410)</f>
        <v>5.799999999999997E-3</v>
      </c>
      <c r="P400" s="12">
        <f>AVERAGE(ReturnData!P400:P410)</f>
        <v>-4.3818181818181812E-3</v>
      </c>
      <c r="Q400" s="12">
        <f>AVERAGE(ReturnData!Q400:Q410)</f>
        <v>-1.3181818181818183E-2</v>
      </c>
    </row>
    <row r="401" spans="1:17" x14ac:dyDescent="0.25">
      <c r="A401">
        <f>ReturnData!A413</f>
        <v>200804</v>
      </c>
      <c r="B401" s="12">
        <f>AVERAGE(ReturnData!B401:B411)</f>
        <v>9.4909090909090933E-3</v>
      </c>
      <c r="C401" s="12">
        <f>AVERAGE(ReturnData!C401:C411)</f>
        <v>3.3027272727272732E-2</v>
      </c>
      <c r="D401" s="12">
        <f>AVERAGE(ReturnData!D401:D411)</f>
        <v>2.1100000000000004E-2</v>
      </c>
      <c r="E401" s="12">
        <f>AVERAGE(ReturnData!E401:E411)</f>
        <v>-1.721818181818182E-2</v>
      </c>
      <c r="F401" s="12">
        <f>AVERAGE(ReturnData!F401:F411)</f>
        <v>-2.2999999999999996E-2</v>
      </c>
      <c r="G401" s="12">
        <f>AVERAGE(ReturnData!G401:G411)</f>
        <v>1.7545454545454545E-2</v>
      </c>
      <c r="H401" s="12">
        <f>AVERAGE(ReturnData!H401:H411)</f>
        <v>-5.181818181818177E-4</v>
      </c>
      <c r="I401" s="12">
        <f>AVERAGE(ReturnData!I401:I411)</f>
        <v>-1.9836363636363635E-2</v>
      </c>
      <c r="J401" s="12">
        <f>AVERAGE(ReturnData!J401:J411)</f>
        <v>6.4181818181818177E-3</v>
      </c>
      <c r="K401" s="12">
        <f>AVERAGE(ReturnData!K401:K411)</f>
        <v>7.2727272727270397E-5</v>
      </c>
      <c r="L401" s="12">
        <f>AVERAGE(ReturnData!L401:L411)</f>
        <v>4.2545454545454544E-3</v>
      </c>
      <c r="M401" s="12">
        <f>AVERAGE(ReturnData!M401:M411)</f>
        <v>-1.3545454545454548E-2</v>
      </c>
      <c r="N401" s="12">
        <f>AVERAGE(ReturnData!N401:N411)</f>
        <v>8.4545454545454572E-4</v>
      </c>
      <c r="O401" s="12">
        <f>AVERAGE(ReturnData!O401:O411)</f>
        <v>-8.8181818181818283E-4</v>
      </c>
      <c r="P401" s="12">
        <f>AVERAGE(ReturnData!P401:P411)</f>
        <v>-9.4909090909090898E-3</v>
      </c>
      <c r="Q401" s="12">
        <f>AVERAGE(ReturnData!Q401:Q411)</f>
        <v>-2.2700000000000001E-2</v>
      </c>
    </row>
    <row r="402" spans="1:17" x14ac:dyDescent="0.25">
      <c r="A402">
        <f>ReturnData!A414</f>
        <v>200805</v>
      </c>
      <c r="B402" s="12">
        <f>AVERAGE(ReturnData!B402:B412)</f>
        <v>7.7545454545454558E-3</v>
      </c>
      <c r="C402" s="12">
        <f>AVERAGE(ReturnData!C402:C412)</f>
        <v>1.946363636363637E-2</v>
      </c>
      <c r="D402" s="12">
        <f>AVERAGE(ReturnData!D402:D412)</f>
        <v>1.4118181818181814E-2</v>
      </c>
      <c r="E402" s="12">
        <f>AVERAGE(ReturnData!E402:E412)</f>
        <v>-1.6463636363636368E-2</v>
      </c>
      <c r="F402" s="12">
        <f>AVERAGE(ReturnData!F402:F412)</f>
        <v>-2.9590909090909091E-2</v>
      </c>
      <c r="G402" s="12">
        <f>AVERAGE(ReturnData!G402:G412)</f>
        <v>1.4372727272727271E-2</v>
      </c>
      <c r="H402" s="12">
        <f>AVERAGE(ReturnData!H402:H412)</f>
        <v>-6.0636363636363631E-3</v>
      </c>
      <c r="I402" s="12">
        <f>AVERAGE(ReturnData!I402:I412)</f>
        <v>-2.0645454545454547E-2</v>
      </c>
      <c r="J402" s="12">
        <f>AVERAGE(ReturnData!J402:J412)</f>
        <v>2.9181818181818167E-3</v>
      </c>
      <c r="K402" s="12">
        <f>AVERAGE(ReturnData!K402:K412)</f>
        <v>-1.6727272727272739E-3</v>
      </c>
      <c r="L402" s="12">
        <f>AVERAGE(ReturnData!L402:L412)</f>
        <v>-6.8181818181818491E-4</v>
      </c>
      <c r="M402" s="12">
        <f>AVERAGE(ReturnData!M402:M412)</f>
        <v>-2.0872727272727275E-2</v>
      </c>
      <c r="N402" s="12">
        <f>AVERAGE(ReturnData!N402:N412)</f>
        <v>-3.3090909090909087E-3</v>
      </c>
      <c r="O402" s="12">
        <f>AVERAGE(ReturnData!O402:O412)</f>
        <v>-3.7272727272727275E-3</v>
      </c>
      <c r="P402" s="12">
        <f>AVERAGE(ReturnData!P402:P412)</f>
        <v>-9.4454545454545451E-3</v>
      </c>
      <c r="Q402" s="12">
        <f>AVERAGE(ReturnData!Q402:Q412)</f>
        <v>-2.9581818181818185E-2</v>
      </c>
    </row>
    <row r="403" spans="1:17" x14ac:dyDescent="0.25">
      <c r="A403">
        <f>ReturnData!A415</f>
        <v>200806</v>
      </c>
      <c r="B403" s="12">
        <f>AVERAGE(ReturnData!B403:B413)</f>
        <v>5.9727272727272719E-3</v>
      </c>
      <c r="C403" s="12">
        <f>AVERAGE(ReturnData!C403:C413)</f>
        <v>2.3963636363636368E-2</v>
      </c>
      <c r="D403" s="12">
        <f>AVERAGE(ReturnData!D403:D413)</f>
        <v>1.7218181818181817E-2</v>
      </c>
      <c r="E403" s="12">
        <f>AVERAGE(ReturnData!E403:E413)</f>
        <v>-1.8445454545454543E-2</v>
      </c>
      <c r="F403" s="12">
        <f>AVERAGE(ReturnData!F403:F413)</f>
        <v>-3.1709090909090909E-2</v>
      </c>
      <c r="G403" s="12">
        <f>AVERAGE(ReturnData!G403:G413)</f>
        <v>1.8790909090909091E-2</v>
      </c>
      <c r="H403" s="12">
        <f>AVERAGE(ReturnData!H403:H413)</f>
        <v>-9.6909090909090903E-3</v>
      </c>
      <c r="I403" s="12">
        <f>AVERAGE(ReturnData!I403:I413)</f>
        <v>-2.2072727272727275E-2</v>
      </c>
      <c r="J403" s="12">
        <f>AVERAGE(ReturnData!J403:J413)</f>
        <v>5.4545454545452324E-5</v>
      </c>
      <c r="K403" s="12">
        <f>AVERAGE(ReturnData!K403:K413)</f>
        <v>-7.2727272727274815E-5</v>
      </c>
      <c r="L403" s="12">
        <f>AVERAGE(ReturnData!L403:L413)</f>
        <v>1.3272727272727236E-3</v>
      </c>
      <c r="M403" s="12">
        <f>AVERAGE(ReturnData!M403:M413)</f>
        <v>-1.2681818181818178E-2</v>
      </c>
      <c r="N403" s="12">
        <f>AVERAGE(ReturnData!N403:N413)</f>
        <v>-1.3636363636363648E-3</v>
      </c>
      <c r="O403" s="12">
        <f>AVERAGE(ReturnData!O403:O413)</f>
        <v>9.9090909090909091E-4</v>
      </c>
      <c r="P403" s="12">
        <f>AVERAGE(ReturnData!P403:P413)</f>
        <v>-5.8818181818181799E-3</v>
      </c>
      <c r="Q403" s="12">
        <f>AVERAGE(ReturnData!Q403:Q413)</f>
        <v>-2.7127272727272726E-2</v>
      </c>
    </row>
    <row r="404" spans="1:17" x14ac:dyDescent="0.25">
      <c r="A404">
        <f>ReturnData!A416</f>
        <v>200807</v>
      </c>
      <c r="B404" s="12">
        <f>AVERAGE(ReturnData!B404:B414)</f>
        <v>8.3727272727272713E-3</v>
      </c>
      <c r="C404" s="12">
        <f>AVERAGE(ReturnData!C404:C414)</f>
        <v>3.5190909090909099E-2</v>
      </c>
      <c r="D404" s="12">
        <f>AVERAGE(ReturnData!D404:D414)</f>
        <v>1.9400000000000001E-2</v>
      </c>
      <c r="E404" s="12">
        <f>AVERAGE(ReturnData!E404:E414)</f>
        <v>-1.5372727272727271E-2</v>
      </c>
      <c r="F404" s="12">
        <f>AVERAGE(ReturnData!F404:F414)</f>
        <v>-2.7454545454545454E-2</v>
      </c>
      <c r="G404" s="12">
        <f>AVERAGE(ReturnData!G404:G414)</f>
        <v>1.9572727272727273E-2</v>
      </c>
      <c r="H404" s="12">
        <f>AVERAGE(ReturnData!H404:H414)</f>
        <v>-4.0818181818181821E-3</v>
      </c>
      <c r="I404" s="12">
        <f>AVERAGE(ReturnData!I404:I414)</f>
        <v>-1.8136363636363631E-2</v>
      </c>
      <c r="J404" s="12">
        <f>AVERAGE(ReturnData!J404:J414)</f>
        <v>1.0981818181818181E-2</v>
      </c>
      <c r="K404" s="12">
        <f>AVERAGE(ReturnData!K404:K414)</f>
        <v>3.9636363636363628E-3</v>
      </c>
      <c r="L404" s="12">
        <f>AVERAGE(ReturnData!L404:L414)</f>
        <v>5.4181818181818168E-3</v>
      </c>
      <c r="M404" s="12">
        <f>AVERAGE(ReturnData!M404:M414)</f>
        <v>-1.6227272727272726E-2</v>
      </c>
      <c r="N404" s="12">
        <f>AVERAGE(ReturnData!N404:N414)</f>
        <v>2.690909090909091E-3</v>
      </c>
      <c r="O404" s="12">
        <f>AVERAGE(ReturnData!O404:O414)</f>
        <v>8.6363636363636365E-3</v>
      </c>
      <c r="P404" s="12">
        <f>AVERAGE(ReturnData!P404:P414)</f>
        <v>-3.2181818181818184E-3</v>
      </c>
      <c r="Q404" s="12">
        <f>AVERAGE(ReturnData!Q404:Q414)</f>
        <v>-2.7654545454545456E-2</v>
      </c>
    </row>
    <row r="405" spans="1:17" x14ac:dyDescent="0.25">
      <c r="A405">
        <f>ReturnData!A417</f>
        <v>200808</v>
      </c>
      <c r="B405" s="12">
        <f>AVERAGE(ReturnData!B405:B415)</f>
        <v>4.8181818181818195E-3</v>
      </c>
      <c r="C405" s="12">
        <f>AVERAGE(ReturnData!C405:C415)</f>
        <v>4.0899999999999999E-2</v>
      </c>
      <c r="D405" s="12">
        <f>AVERAGE(ReturnData!D405:D415)</f>
        <v>2.1945454545454546E-2</v>
      </c>
      <c r="E405" s="12">
        <f>AVERAGE(ReturnData!E405:E415)</f>
        <v>-2.29E-2</v>
      </c>
      <c r="F405" s="12">
        <f>AVERAGE(ReturnData!F405:F415)</f>
        <v>-3.1427272727272727E-2</v>
      </c>
      <c r="G405" s="12">
        <f>AVERAGE(ReturnData!G405:G415)</f>
        <v>1.6918181818181818E-2</v>
      </c>
      <c r="H405" s="12">
        <f>AVERAGE(ReturnData!H405:H415)</f>
        <v>-4.7181818181818184E-3</v>
      </c>
      <c r="I405" s="12">
        <f>AVERAGE(ReturnData!I405:I415)</f>
        <v>-2.3899999999999998E-2</v>
      </c>
      <c r="J405" s="12">
        <f>AVERAGE(ReturnData!J405:J415)</f>
        <v>6.7545454545454523E-3</v>
      </c>
      <c r="K405" s="12">
        <f>AVERAGE(ReturnData!K405:K415)</f>
        <v>-4.5545454545454578E-3</v>
      </c>
      <c r="L405" s="12">
        <f>AVERAGE(ReturnData!L405:L415)</f>
        <v>-3.4000000000000028E-3</v>
      </c>
      <c r="M405" s="12">
        <f>AVERAGE(ReturnData!M405:M415)</f>
        <v>-2.6836363636363637E-2</v>
      </c>
      <c r="N405" s="12">
        <f>AVERAGE(ReturnData!N405:N415)</f>
        <v>-9.5272727272727262E-3</v>
      </c>
      <c r="O405" s="12">
        <f>AVERAGE(ReturnData!O405:O415)</f>
        <v>1.1654545454545456E-2</v>
      </c>
      <c r="P405" s="12">
        <f>AVERAGE(ReturnData!P405:P415)</f>
        <v>-5.2545454545454553E-3</v>
      </c>
      <c r="Q405" s="12">
        <f>AVERAGE(ReturnData!Q405:Q415)</f>
        <v>-3.6727272727272726E-2</v>
      </c>
    </row>
    <row r="406" spans="1:17" x14ac:dyDescent="0.25">
      <c r="A406">
        <f>ReturnData!A418</f>
        <v>200809</v>
      </c>
      <c r="B406" s="12">
        <f>AVERAGE(ReturnData!B406:B416)</f>
        <v>4.5636363636363617E-3</v>
      </c>
      <c r="C406" s="12">
        <f>AVERAGE(ReturnData!C406:C416)</f>
        <v>2.8318181818181822E-2</v>
      </c>
      <c r="D406" s="12">
        <f>AVERAGE(ReturnData!D406:D416)</f>
        <v>7.7363636363636376E-3</v>
      </c>
      <c r="E406" s="12">
        <f>AVERAGE(ReturnData!E406:E416)</f>
        <v>-2.4418181818181825E-2</v>
      </c>
      <c r="F406" s="12">
        <f>AVERAGE(ReturnData!F406:F416)</f>
        <v>-2.1463636363636362E-2</v>
      </c>
      <c r="G406" s="12">
        <f>AVERAGE(ReturnData!G406:G416)</f>
        <v>1.3363636363636362E-2</v>
      </c>
      <c r="H406" s="12">
        <f>AVERAGE(ReturnData!H406:H416)</f>
        <v>-2.5818181818181812E-3</v>
      </c>
      <c r="I406" s="12">
        <f>AVERAGE(ReturnData!I406:I416)</f>
        <v>-2.3263636363636361E-2</v>
      </c>
      <c r="J406" s="12">
        <f>AVERAGE(ReturnData!J406:J416)</f>
        <v>-1.4454545454545464E-3</v>
      </c>
      <c r="K406" s="12">
        <f>AVERAGE(ReturnData!K406:K416)</f>
        <v>-1.0009090909090912E-2</v>
      </c>
      <c r="L406" s="12">
        <f>AVERAGE(ReturnData!L406:L416)</f>
        <v>-8.6181818181818182E-3</v>
      </c>
      <c r="M406" s="12">
        <f>AVERAGE(ReturnData!M406:M416)</f>
        <v>-2.6854545454545454E-2</v>
      </c>
      <c r="N406" s="12">
        <f>AVERAGE(ReturnData!N406:N416)</f>
        <v>-4.9181818181818172E-3</v>
      </c>
      <c r="O406" s="12">
        <f>AVERAGE(ReturnData!O406:O416)</f>
        <v>3.5000000000000005E-3</v>
      </c>
      <c r="P406" s="12">
        <f>AVERAGE(ReturnData!P406:P416)</f>
        <v>-5.4090909090909094E-3</v>
      </c>
      <c r="Q406" s="12">
        <f>AVERAGE(ReturnData!Q406:Q416)</f>
        <v>-3.1645454545454546E-2</v>
      </c>
    </row>
    <row r="407" spans="1:17" x14ac:dyDescent="0.25">
      <c r="A407">
        <f>ReturnData!A419</f>
        <v>200810</v>
      </c>
      <c r="B407" s="12">
        <f>AVERAGE(ReturnData!B407:B417)</f>
        <v>-3.9090909090909058E-4</v>
      </c>
      <c r="C407" s="12">
        <f>AVERAGE(ReturnData!C407:C417)</f>
        <v>1.0809090909090907E-2</v>
      </c>
      <c r="D407" s="12">
        <f>AVERAGE(ReturnData!D407:D417)</f>
        <v>9.1818181818181875E-4</v>
      </c>
      <c r="E407" s="12">
        <f>AVERAGE(ReturnData!E407:E417)</f>
        <v>-1.7318181818181819E-2</v>
      </c>
      <c r="F407" s="12">
        <f>AVERAGE(ReturnData!F407:F417)</f>
        <v>-1.615454545454546E-2</v>
      </c>
      <c r="G407" s="12">
        <f>AVERAGE(ReturnData!G407:G417)</f>
        <v>5.1545454545454542E-3</v>
      </c>
      <c r="H407" s="12">
        <f>AVERAGE(ReturnData!H407:H417)</f>
        <v>-2.3090909090909091E-3</v>
      </c>
      <c r="I407" s="12">
        <f>AVERAGE(ReturnData!I407:I417)</f>
        <v>-9.3272727272727257E-3</v>
      </c>
      <c r="J407" s="12">
        <f>AVERAGE(ReturnData!J407:J417)</f>
        <v>-1.5463636363636363E-2</v>
      </c>
      <c r="K407" s="12">
        <f>AVERAGE(ReturnData!K407:K417)</f>
        <v>-8.3545454545454548E-3</v>
      </c>
      <c r="L407" s="12">
        <f>AVERAGE(ReturnData!L407:L417)</f>
        <v>-1.0009090909090914E-2</v>
      </c>
      <c r="M407" s="12">
        <f>AVERAGE(ReturnData!M407:M417)</f>
        <v>-2.8390909090909088E-2</v>
      </c>
      <c r="N407" s="12">
        <f>AVERAGE(ReturnData!N407:N417)</f>
        <v>-5.5272727272727253E-3</v>
      </c>
      <c r="O407" s="12">
        <f>AVERAGE(ReturnData!O407:O417)</f>
        <v>-1.0909090909090985E-4</v>
      </c>
      <c r="P407" s="12">
        <f>AVERAGE(ReturnData!P407:P417)</f>
        <v>-1.7636363636363637E-3</v>
      </c>
      <c r="Q407" s="12">
        <f>AVERAGE(ReturnData!Q407:Q417)</f>
        <v>-3.3399999999999999E-2</v>
      </c>
    </row>
    <row r="408" spans="1:17" x14ac:dyDescent="0.25">
      <c r="A408">
        <f>ReturnData!A420</f>
        <v>200811</v>
      </c>
      <c r="B408" s="12">
        <f>AVERAGE(ReturnData!B408:B418)</f>
        <v>-3.8909090909090907E-3</v>
      </c>
      <c r="C408" s="12">
        <f>AVERAGE(ReturnData!C408:C418)</f>
        <v>-2.7627272727272723E-2</v>
      </c>
      <c r="D408" s="12">
        <f>AVERAGE(ReturnData!D408:D418)</f>
        <v>-1.1190909090909092E-2</v>
      </c>
      <c r="E408" s="12">
        <f>AVERAGE(ReturnData!E408:E418)</f>
        <v>-1.7790909090909097E-2</v>
      </c>
      <c r="F408" s="12">
        <f>AVERAGE(ReturnData!F408:F418)</f>
        <v>-2.1354545454545456E-2</v>
      </c>
      <c r="G408" s="12">
        <f>AVERAGE(ReturnData!G408:G418)</f>
        <v>-1.609090909090909E-2</v>
      </c>
      <c r="H408" s="12">
        <f>AVERAGE(ReturnData!H408:H418)</f>
        <v>-8.0727272727272713E-3</v>
      </c>
      <c r="I408" s="12">
        <f>AVERAGE(ReturnData!I408:I418)</f>
        <v>-1.7127272727272727E-2</v>
      </c>
      <c r="J408" s="12">
        <f>AVERAGE(ReturnData!J408:J418)</f>
        <v>-4.5909090909090906E-2</v>
      </c>
      <c r="K408" s="12">
        <f>AVERAGE(ReturnData!K408:K418)</f>
        <v>-2.2963636363636367E-2</v>
      </c>
      <c r="L408" s="12">
        <f>AVERAGE(ReturnData!L408:L418)</f>
        <v>-2.8136363636363636E-2</v>
      </c>
      <c r="M408" s="12">
        <f>AVERAGE(ReturnData!M408:M418)</f>
        <v>-3.9390909090909088E-2</v>
      </c>
      <c r="N408" s="12">
        <f>AVERAGE(ReturnData!N408:N418)</f>
        <v>-1.669090909090909E-2</v>
      </c>
      <c r="O408" s="12">
        <f>AVERAGE(ReturnData!O408:O418)</f>
        <v>-1.7172727272727274E-2</v>
      </c>
      <c r="P408" s="12">
        <f>AVERAGE(ReturnData!P408:P418)</f>
        <v>-7.4636363636363641E-3</v>
      </c>
      <c r="Q408" s="12">
        <f>AVERAGE(ReturnData!Q408:Q418)</f>
        <v>-3.6009090909090907E-2</v>
      </c>
    </row>
    <row r="409" spans="1:17" x14ac:dyDescent="0.25">
      <c r="A409">
        <f>ReturnData!A421</f>
        <v>200812</v>
      </c>
      <c r="B409" s="12">
        <f>AVERAGE(ReturnData!B409:B419)</f>
        <v>-1.6663636363636363E-2</v>
      </c>
      <c r="C409" s="12">
        <f>AVERAGE(ReturnData!C409:C419)</f>
        <v>-5.0300000000000004E-2</v>
      </c>
      <c r="D409" s="12">
        <f>AVERAGE(ReturnData!D409:D419)</f>
        <v>-2.1790909090909093E-2</v>
      </c>
      <c r="E409" s="12">
        <f>AVERAGE(ReturnData!E409:E419)</f>
        <v>-3.093636363636364E-2</v>
      </c>
      <c r="F409" s="12">
        <f>AVERAGE(ReturnData!F409:F419)</f>
        <v>-3.848181818181818E-2</v>
      </c>
      <c r="G409" s="12">
        <f>AVERAGE(ReturnData!G409:G419)</f>
        <v>-3.214545454545454E-2</v>
      </c>
      <c r="H409" s="12">
        <f>AVERAGE(ReturnData!H409:H419)</f>
        <v>-1.8854545454545454E-2</v>
      </c>
      <c r="I409" s="12">
        <f>AVERAGE(ReturnData!I409:I419)</f>
        <v>-2.6554545454545456E-2</v>
      </c>
      <c r="J409" s="12">
        <f>AVERAGE(ReturnData!J409:J419)</f>
        <v>-6.9981818181818173E-2</v>
      </c>
      <c r="K409" s="12">
        <f>AVERAGE(ReturnData!K409:K419)</f>
        <v>-4.0390909090909095E-2</v>
      </c>
      <c r="L409" s="12">
        <f>AVERAGE(ReturnData!L409:L419)</f>
        <v>-4.1645454545454548E-2</v>
      </c>
      <c r="M409" s="12">
        <f>AVERAGE(ReturnData!M409:M419)</f>
        <v>-5.505454545454546E-2</v>
      </c>
      <c r="N409" s="12">
        <f>AVERAGE(ReturnData!N409:N419)</f>
        <v>-2.6309090909090907E-2</v>
      </c>
      <c r="O409" s="12">
        <f>AVERAGE(ReturnData!O409:O419)</f>
        <v>-2.6627272727272725E-2</v>
      </c>
      <c r="P409" s="12">
        <f>AVERAGE(ReturnData!P409:P419)</f>
        <v>-1.8672727272727271E-2</v>
      </c>
      <c r="Q409" s="12">
        <f>AVERAGE(ReturnData!Q409:Q419)</f>
        <v>-4.871818181818182E-2</v>
      </c>
    </row>
    <row r="410" spans="1:17" x14ac:dyDescent="0.25">
      <c r="A410">
        <f>ReturnData!A422</f>
        <v>200901</v>
      </c>
      <c r="B410" s="12">
        <f>AVERAGE(ReturnData!B410:B420)</f>
        <v>-2.0136363636363633E-2</v>
      </c>
      <c r="C410" s="12">
        <f>AVERAGE(ReturnData!C410:C420)</f>
        <v>-6.0663636363636364E-2</v>
      </c>
      <c r="D410" s="12">
        <f>AVERAGE(ReturnData!D410:D420)</f>
        <v>-2.7663636363636366E-2</v>
      </c>
      <c r="E410" s="12">
        <f>AVERAGE(ReturnData!E410:E420)</f>
        <v>-3.8381818181818184E-2</v>
      </c>
      <c r="F410" s="12">
        <f>AVERAGE(ReturnData!F410:F420)</f>
        <v>-4.5218181818181817E-2</v>
      </c>
      <c r="G410" s="12">
        <f>AVERAGE(ReturnData!G410:G420)</f>
        <v>-5.2554545454545451E-2</v>
      </c>
      <c r="H410" s="12">
        <f>AVERAGE(ReturnData!H410:H420)</f>
        <v>-1.9072727272727272E-2</v>
      </c>
      <c r="I410" s="12">
        <f>AVERAGE(ReturnData!I410:I420)</f>
        <v>-2.8172727272727273E-2</v>
      </c>
      <c r="J410" s="12">
        <f>AVERAGE(ReturnData!J410:J420)</f>
        <v>-8.2045454545454546E-2</v>
      </c>
      <c r="K410" s="12">
        <f>AVERAGE(ReturnData!K410:K420)</f>
        <v>-4.1372727272727276E-2</v>
      </c>
      <c r="L410" s="12">
        <f>AVERAGE(ReturnData!L410:L420)</f>
        <v>-5.2263636363636373E-2</v>
      </c>
      <c r="M410" s="12">
        <f>AVERAGE(ReturnData!M410:M420)</f>
        <v>-6.0354545454545445E-2</v>
      </c>
      <c r="N410" s="12">
        <f>AVERAGE(ReturnData!N410:N420)</f>
        <v>-3.4809090909090908E-2</v>
      </c>
      <c r="O410" s="12">
        <f>AVERAGE(ReturnData!O410:O420)</f>
        <v>-2.632727272727273E-2</v>
      </c>
      <c r="P410" s="12">
        <f>AVERAGE(ReturnData!P410:P420)</f>
        <v>-2.2918181818181817E-2</v>
      </c>
      <c r="Q410" s="12">
        <f>AVERAGE(ReturnData!Q410:Q420)</f>
        <v>-5.7981818181818183E-2</v>
      </c>
    </row>
    <row r="411" spans="1:17" x14ac:dyDescent="0.25">
      <c r="A411">
        <f>ReturnData!A423</f>
        <v>200902</v>
      </c>
      <c r="B411" s="12">
        <f>AVERAGE(ReturnData!B411:B421)</f>
        <v>-1.3581818181818183E-2</v>
      </c>
      <c r="C411" s="12">
        <f>AVERAGE(ReturnData!C411:C421)</f>
        <v>-4.7690909090909089E-2</v>
      </c>
      <c r="D411" s="12">
        <f>AVERAGE(ReturnData!D411:D421)</f>
        <v>-2.1409090909090912E-2</v>
      </c>
      <c r="E411" s="12">
        <f>AVERAGE(ReturnData!E411:E421)</f>
        <v>-3.4627272727272729E-2</v>
      </c>
      <c r="F411" s="12">
        <f>AVERAGE(ReturnData!F411:F421)</f>
        <v>-3.9590909090909093E-2</v>
      </c>
      <c r="G411" s="12">
        <f>AVERAGE(ReturnData!G411:G421)</f>
        <v>-4.9527272727272725E-2</v>
      </c>
      <c r="H411" s="12">
        <f>AVERAGE(ReturnData!H411:H421)</f>
        <v>-1.0418181818181819E-2</v>
      </c>
      <c r="I411" s="12">
        <f>AVERAGE(ReturnData!I411:I421)</f>
        <v>-2.9590909090909098E-2</v>
      </c>
      <c r="J411" s="12">
        <f>AVERAGE(ReturnData!J411:J421)</f>
        <v>-5.7227272727272724E-2</v>
      </c>
      <c r="K411" s="12">
        <f>AVERAGE(ReturnData!K411:K421)</f>
        <v>-2.8227272727272726E-2</v>
      </c>
      <c r="L411" s="12">
        <f>AVERAGE(ReturnData!L411:L421)</f>
        <v>-3.8109090909090912E-2</v>
      </c>
      <c r="M411" s="12">
        <f>AVERAGE(ReturnData!M411:M421)</f>
        <v>-5.3299999999999993E-2</v>
      </c>
      <c r="N411" s="12">
        <f>AVERAGE(ReturnData!N411:N421)</f>
        <v>-3.0854545454545454E-2</v>
      </c>
      <c r="O411" s="12">
        <f>AVERAGE(ReturnData!O411:O421)</f>
        <v>-2.1881818181818179E-2</v>
      </c>
      <c r="P411" s="12">
        <f>AVERAGE(ReturnData!P411:P421)</f>
        <v>-1.7672727272727271E-2</v>
      </c>
      <c r="Q411" s="12">
        <f>AVERAGE(ReturnData!Q411:Q421)</f>
        <v>-5.5590909090909094E-2</v>
      </c>
    </row>
    <row r="412" spans="1:17" x14ac:dyDescent="0.25">
      <c r="A412">
        <f>ReturnData!A424</f>
        <v>200903</v>
      </c>
      <c r="B412" s="12">
        <f>AVERAGE(ReturnData!B412:B422)</f>
        <v>-1.8390909090909093E-2</v>
      </c>
      <c r="C412" s="12">
        <f>AVERAGE(ReturnData!C412:C422)</f>
        <v>-6.1963636363636353E-2</v>
      </c>
      <c r="D412" s="12">
        <f>AVERAGE(ReturnData!D412:D422)</f>
        <v>-3.0881818181818191E-2</v>
      </c>
      <c r="E412" s="12">
        <f>AVERAGE(ReturnData!E412:E422)</f>
        <v>-4.244545454545455E-2</v>
      </c>
      <c r="F412" s="12">
        <f>AVERAGE(ReturnData!F412:F422)</f>
        <v>-4.8609090909090907E-2</v>
      </c>
      <c r="G412" s="12">
        <f>AVERAGE(ReturnData!G412:G422)</f>
        <v>-5.9072727272727277E-2</v>
      </c>
      <c r="H412" s="12">
        <f>AVERAGE(ReturnData!H412:H422)</f>
        <v>-1.4563636363636364E-2</v>
      </c>
      <c r="I412" s="12">
        <f>AVERAGE(ReturnData!I412:I422)</f>
        <v>-3.322727272727273E-2</v>
      </c>
      <c r="J412" s="12">
        <f>AVERAGE(ReturnData!J412:J422)</f>
        <v>-7.8518181818181806E-2</v>
      </c>
      <c r="K412" s="12">
        <f>AVERAGE(ReturnData!K412:K422)</f>
        <v>-3.5763636363636359E-2</v>
      </c>
      <c r="L412" s="12">
        <f>AVERAGE(ReturnData!L412:L422)</f>
        <v>-4.2018181818181816E-2</v>
      </c>
      <c r="M412" s="12">
        <f>AVERAGE(ReturnData!M412:M422)</f>
        <v>-5.7536363636363635E-2</v>
      </c>
      <c r="N412" s="12">
        <f>AVERAGE(ReturnData!N412:N422)</f>
        <v>-3.6900000000000002E-2</v>
      </c>
      <c r="O412" s="12">
        <f>AVERAGE(ReturnData!O412:O422)</f>
        <v>-1.9881818181818181E-2</v>
      </c>
      <c r="P412" s="12">
        <f>AVERAGE(ReturnData!P412:P422)</f>
        <v>-2.1354545454545456E-2</v>
      </c>
      <c r="Q412" s="12">
        <f>AVERAGE(ReturnData!Q412:Q422)</f>
        <v>-6.5036363636363642E-2</v>
      </c>
    </row>
    <row r="413" spans="1:17" x14ac:dyDescent="0.25">
      <c r="A413">
        <f>ReturnData!A425</f>
        <v>200904</v>
      </c>
      <c r="B413" s="12">
        <f>AVERAGE(ReturnData!B413:B423)</f>
        <v>-2.6518181818181819E-2</v>
      </c>
      <c r="C413" s="12">
        <f>AVERAGE(ReturnData!C413:C423)</f>
        <v>-5.6445454545454535E-2</v>
      </c>
      <c r="D413" s="12">
        <f>AVERAGE(ReturnData!D413:D423)</f>
        <v>-3.9781818181818189E-2</v>
      </c>
      <c r="E413" s="12">
        <f>AVERAGE(ReturnData!E413:E423)</f>
        <v>-5.4145454545454545E-2</v>
      </c>
      <c r="F413" s="12">
        <f>AVERAGE(ReturnData!F413:F423)</f>
        <v>-6.4927272727272722E-2</v>
      </c>
      <c r="G413" s="12">
        <f>AVERAGE(ReturnData!G413:G423)</f>
        <v>-6.4972727272727265E-2</v>
      </c>
      <c r="H413" s="12">
        <f>AVERAGE(ReturnData!H413:H423)</f>
        <v>-2.2354545454545457E-2</v>
      </c>
      <c r="I413" s="12">
        <f>AVERAGE(ReturnData!I413:I423)</f>
        <v>-4.4236363636363636E-2</v>
      </c>
      <c r="J413" s="12">
        <f>AVERAGE(ReturnData!J413:J423)</f>
        <v>-9.5563636363636378E-2</v>
      </c>
      <c r="K413" s="12">
        <f>AVERAGE(ReturnData!K413:K423)</f>
        <v>-4.5999999999999999E-2</v>
      </c>
      <c r="L413" s="12">
        <f>AVERAGE(ReturnData!L413:L423)</f>
        <v>-5.0227272727272725E-2</v>
      </c>
      <c r="M413" s="12">
        <f>AVERAGE(ReturnData!M413:M423)</f>
        <v>-5.8345454545454548E-2</v>
      </c>
      <c r="N413" s="12">
        <f>AVERAGE(ReturnData!N413:N423)</f>
        <v>-5.0763636363636365E-2</v>
      </c>
      <c r="O413" s="12">
        <f>AVERAGE(ReturnData!O413:O423)</f>
        <v>-3.2063636363636364E-2</v>
      </c>
      <c r="P413" s="12">
        <f>AVERAGE(ReturnData!P413:P423)</f>
        <v>-2.5354545454545459E-2</v>
      </c>
      <c r="Q413" s="12">
        <f>AVERAGE(ReturnData!Q413:Q423)</f>
        <v>-7.5445454545454552E-2</v>
      </c>
    </row>
    <row r="414" spans="1:17" x14ac:dyDescent="0.25">
      <c r="A414">
        <f>ReturnData!A426</f>
        <v>200905</v>
      </c>
      <c r="B414" s="12">
        <f>AVERAGE(ReturnData!B414:B424)</f>
        <v>-2.2009090909090909E-2</v>
      </c>
      <c r="C414" s="12">
        <f>AVERAGE(ReturnData!C414:C424)</f>
        <v>-5.722727272727271E-2</v>
      </c>
      <c r="D414" s="12">
        <f>AVERAGE(ReturnData!D414:D424)</f>
        <v>-4.5590909090909099E-2</v>
      </c>
      <c r="E414" s="12">
        <f>AVERAGE(ReturnData!E414:E424)</f>
        <v>-4.2045454545454546E-2</v>
      </c>
      <c r="F414" s="12">
        <f>AVERAGE(ReturnData!F414:F424)</f>
        <v>-5.5499999999999994E-2</v>
      </c>
      <c r="G414" s="12">
        <f>AVERAGE(ReturnData!G414:G424)</f>
        <v>-5.8827272727272728E-2</v>
      </c>
      <c r="H414" s="12">
        <f>AVERAGE(ReturnData!H414:H424)</f>
        <v>-1.4336363636363637E-2</v>
      </c>
      <c r="I414" s="12">
        <f>AVERAGE(ReturnData!I414:I424)</f>
        <v>-3.5127272727272722E-2</v>
      </c>
      <c r="J414" s="12">
        <f>AVERAGE(ReturnData!J414:J424)</f>
        <v>-9.106363636363636E-2</v>
      </c>
      <c r="K414" s="12">
        <f>AVERAGE(ReturnData!K414:K424)</f>
        <v>-4.8645454545454554E-2</v>
      </c>
      <c r="L414" s="12">
        <f>AVERAGE(ReturnData!L414:L424)</f>
        <v>-4.4881818181818182E-2</v>
      </c>
      <c r="M414" s="12">
        <f>AVERAGE(ReturnData!M414:M424)</f>
        <v>-5.8745454545454552E-2</v>
      </c>
      <c r="N414" s="12">
        <f>AVERAGE(ReturnData!N414:N424)</f>
        <v>-5.0872727272727264E-2</v>
      </c>
      <c r="O414" s="12">
        <f>AVERAGE(ReturnData!O414:O424)</f>
        <v>-3.5336363636363638E-2</v>
      </c>
      <c r="P414" s="12">
        <f>AVERAGE(ReturnData!P414:P424)</f>
        <v>-2.1218181818181817E-2</v>
      </c>
      <c r="Q414" s="12">
        <f>AVERAGE(ReturnData!Q414:Q424)</f>
        <v>-6.7063636363636381E-2</v>
      </c>
    </row>
    <row r="415" spans="1:17" x14ac:dyDescent="0.25">
      <c r="A415">
        <f>ReturnData!A427</f>
        <v>200906</v>
      </c>
      <c r="B415" s="12">
        <f>AVERAGE(ReturnData!B415:B425)</f>
        <v>-2.1227272727272727E-2</v>
      </c>
      <c r="C415" s="12">
        <f>AVERAGE(ReturnData!C415:C425)</f>
        <v>-5.9909090909090905E-2</v>
      </c>
      <c r="D415" s="12">
        <f>AVERAGE(ReturnData!D415:D425)</f>
        <v>-4.4945454545454559E-2</v>
      </c>
      <c r="E415" s="12">
        <f>AVERAGE(ReturnData!E415:E425)</f>
        <v>-2.2936363636363644E-2</v>
      </c>
      <c r="F415" s="12">
        <f>AVERAGE(ReturnData!F415:F425)</f>
        <v>-3.0136363636363638E-2</v>
      </c>
      <c r="G415" s="12">
        <f>AVERAGE(ReturnData!G415:G425)</f>
        <v>-4.3463636363636357E-2</v>
      </c>
      <c r="H415" s="12">
        <f>AVERAGE(ReturnData!H415:H425)</f>
        <v>-1.7063636363636361E-2</v>
      </c>
      <c r="I415" s="12">
        <f>AVERAGE(ReturnData!I415:I425)</f>
        <v>-1.9609090909090906E-2</v>
      </c>
      <c r="J415" s="12">
        <f>AVERAGE(ReturnData!J415:J425)</f>
        <v>-7.5272727272727283E-2</v>
      </c>
      <c r="K415" s="12">
        <f>AVERAGE(ReturnData!K415:K425)</f>
        <v>-3.5790909090909089E-2</v>
      </c>
      <c r="L415" s="12">
        <f>AVERAGE(ReturnData!L415:L425)</f>
        <v>-3.6345454545454528E-2</v>
      </c>
      <c r="M415" s="12">
        <f>AVERAGE(ReturnData!M415:M425)</f>
        <v>-2.8854545454545476E-2</v>
      </c>
      <c r="N415" s="12">
        <f>AVERAGE(ReturnData!N415:N425)</f>
        <v>-3.8372727272727274E-2</v>
      </c>
      <c r="O415" s="12">
        <f>AVERAGE(ReturnData!O415:O425)</f>
        <v>-3.66909090909091E-2</v>
      </c>
      <c r="P415" s="12">
        <f>AVERAGE(ReturnData!P415:P425)</f>
        <v>-1.4463636363636366E-2</v>
      </c>
      <c r="Q415" s="12">
        <f>AVERAGE(ReturnData!Q415:Q425)</f>
        <v>-4.7681818181818186E-2</v>
      </c>
    </row>
    <row r="416" spans="1:17" x14ac:dyDescent="0.25">
      <c r="A416">
        <f>ReturnData!A428</f>
        <v>200907</v>
      </c>
      <c r="B416" s="12">
        <f>AVERAGE(ReturnData!B416:B426)</f>
        <v>-8.9272727272727281E-3</v>
      </c>
      <c r="C416" s="12">
        <f>AVERAGE(ReturnData!C416:C426)</f>
        <v>-4.7545454545454537E-2</v>
      </c>
      <c r="D416" s="12">
        <f>AVERAGE(ReturnData!D416:D426)</f>
        <v>-3.7845454545454564E-2</v>
      </c>
      <c r="E416" s="12">
        <f>AVERAGE(ReturnData!E416:E426)</f>
        <v>-9.3909090909090991E-3</v>
      </c>
      <c r="F416" s="12">
        <f>AVERAGE(ReturnData!F416:F426)</f>
        <v>-1.8590909090909088E-2</v>
      </c>
      <c r="G416" s="12">
        <f>AVERAGE(ReturnData!G416:G426)</f>
        <v>-3.2609090909090907E-2</v>
      </c>
      <c r="H416" s="12">
        <f>AVERAGE(ReturnData!H416:H426)</f>
        <v>-5.7454545454545432E-3</v>
      </c>
      <c r="I416" s="12">
        <f>AVERAGE(ReturnData!I416:I426)</f>
        <v>-1.3409090909090914E-2</v>
      </c>
      <c r="J416" s="12">
        <f>AVERAGE(ReturnData!J416:J426)</f>
        <v>-5.9918181818181822E-2</v>
      </c>
      <c r="K416" s="12">
        <f>AVERAGE(ReturnData!K416:K426)</f>
        <v>-2.7545454545454543E-2</v>
      </c>
      <c r="L416" s="12">
        <f>AVERAGE(ReturnData!L416:L426)</f>
        <v>-2.6190909090909095E-2</v>
      </c>
      <c r="M416" s="12">
        <f>AVERAGE(ReturnData!M416:M426)</f>
        <v>-1.8000000000000016E-2</v>
      </c>
      <c r="N416" s="12">
        <f>AVERAGE(ReturnData!N416:N426)</f>
        <v>-2.1954545454545463E-2</v>
      </c>
      <c r="O416" s="12">
        <f>AVERAGE(ReturnData!O416:O426)</f>
        <v>-3.2118181818181823E-2</v>
      </c>
      <c r="P416" s="12">
        <f>AVERAGE(ReturnData!P416:P426)</f>
        <v>-8.0636363636363631E-3</v>
      </c>
      <c r="Q416" s="12">
        <f>AVERAGE(ReturnData!Q416:Q426)</f>
        <v>-2.2636363636363642E-2</v>
      </c>
    </row>
    <row r="417" spans="1:17" x14ac:dyDescent="0.25">
      <c r="A417">
        <f>ReturnData!A429</f>
        <v>200908</v>
      </c>
      <c r="B417" s="12">
        <f>AVERAGE(ReturnData!B417:B427)</f>
        <v>-1.09E-2</v>
      </c>
      <c r="C417" s="12">
        <f>AVERAGE(ReturnData!C417:C427)</f>
        <v>-3.9981818181818181E-2</v>
      </c>
      <c r="D417" s="12">
        <f>AVERAGE(ReturnData!D417:D427)</f>
        <v>-2.807272727272728E-2</v>
      </c>
      <c r="E417" s="12">
        <f>AVERAGE(ReturnData!E417:E427)</f>
        <v>-8.5545454545454553E-3</v>
      </c>
      <c r="F417" s="12">
        <f>AVERAGE(ReturnData!F417:F427)</f>
        <v>-2.5236363636363633E-2</v>
      </c>
      <c r="G417" s="12">
        <f>AVERAGE(ReturnData!G417:G427)</f>
        <v>-3.7963636363636359E-2</v>
      </c>
      <c r="H417" s="12">
        <f>AVERAGE(ReturnData!H417:H427)</f>
        <v>-8.85454545454545E-3</v>
      </c>
      <c r="I417" s="12">
        <f>AVERAGE(ReturnData!I417:I427)</f>
        <v>-1.4609090909090907E-2</v>
      </c>
      <c r="J417" s="12">
        <f>AVERAGE(ReturnData!J417:J427)</f>
        <v>-4.6245454545454548E-2</v>
      </c>
      <c r="K417" s="12">
        <f>AVERAGE(ReturnData!K417:K427)</f>
        <v>-2.1663636363636368E-2</v>
      </c>
      <c r="L417" s="12">
        <f>AVERAGE(ReturnData!L417:L427)</f>
        <v>-2.1345454545454546E-2</v>
      </c>
      <c r="M417" s="12">
        <f>AVERAGE(ReturnData!M417:M427)</f>
        <v>-1.2490909090909106E-2</v>
      </c>
      <c r="N417" s="12">
        <f>AVERAGE(ReturnData!N417:N427)</f>
        <v>-2.6409090909090906E-2</v>
      </c>
      <c r="O417" s="12">
        <f>AVERAGE(ReturnData!O417:O427)</f>
        <v>-2.1427272727272729E-2</v>
      </c>
      <c r="P417" s="12">
        <f>AVERAGE(ReturnData!P417:P427)</f>
        <v>-9.700000000000002E-3</v>
      </c>
      <c r="Q417" s="12">
        <f>AVERAGE(ReturnData!Q417:Q427)</f>
        <v>-3.0818181818181821E-2</v>
      </c>
    </row>
    <row r="418" spans="1:17" x14ac:dyDescent="0.25">
      <c r="A418">
        <f>ReturnData!A430</f>
        <v>200909</v>
      </c>
      <c r="B418" s="12">
        <f>AVERAGE(ReturnData!B418:B428)</f>
        <v>-5.845454545454546E-3</v>
      </c>
      <c r="C418" s="12">
        <f>AVERAGE(ReturnData!C418:C428)</f>
        <v>-2.2736363636363621E-2</v>
      </c>
      <c r="D418" s="12">
        <f>AVERAGE(ReturnData!D418:D428)</f>
        <v>-2.3763636363636365E-2</v>
      </c>
      <c r="E418" s="12">
        <f>AVERAGE(ReturnData!E418:E428)</f>
        <v>-4.6636363636363724E-3</v>
      </c>
      <c r="F418" s="12">
        <f>AVERAGE(ReturnData!F418:F428)</f>
        <v>-1.366363636363636E-2</v>
      </c>
      <c r="G418" s="12">
        <f>AVERAGE(ReturnData!G418:G428)</f>
        <v>-1.9390909090909084E-2</v>
      </c>
      <c r="H418" s="12">
        <f>AVERAGE(ReturnData!H418:H428)</f>
        <v>-5.7545454545454514E-3</v>
      </c>
      <c r="I418" s="12">
        <f>AVERAGE(ReturnData!I418:I428)</f>
        <v>-9.6363636363636356E-3</v>
      </c>
      <c r="J418" s="12">
        <f>AVERAGE(ReturnData!J418:J428)</f>
        <v>-3.6572727272727264E-2</v>
      </c>
      <c r="K418" s="12">
        <f>AVERAGE(ReturnData!K418:K428)</f>
        <v>-1.9436363636363637E-2</v>
      </c>
      <c r="L418" s="12">
        <f>AVERAGE(ReturnData!L418:L428)</f>
        <v>-1.2518181818181822E-2</v>
      </c>
      <c r="M418" s="12">
        <f>AVERAGE(ReturnData!M418:M428)</f>
        <v>1.3545454545454442E-3</v>
      </c>
      <c r="N418" s="12">
        <f>AVERAGE(ReturnData!N418:N428)</f>
        <v>-2.2718181818181828E-2</v>
      </c>
      <c r="O418" s="12">
        <f>AVERAGE(ReturnData!O418:O428)</f>
        <v>-1.7027272727272728E-2</v>
      </c>
      <c r="P418" s="12">
        <f>AVERAGE(ReturnData!P418:P428)</f>
        <v>-8.7090909090909111E-3</v>
      </c>
      <c r="Q418" s="12">
        <f>AVERAGE(ReturnData!Q418:Q428)</f>
        <v>-2.293636363636364E-2</v>
      </c>
    </row>
    <row r="419" spans="1:17" x14ac:dyDescent="0.25">
      <c r="A419">
        <f>ReturnData!A431</f>
        <v>200910</v>
      </c>
      <c r="B419" s="12">
        <f>AVERAGE(ReturnData!B419:B429)</f>
        <v>-4.6181818181818173E-3</v>
      </c>
      <c r="C419" s="12">
        <f>AVERAGE(ReturnData!C419:C429)</f>
        <v>7.5999999999999904E-3</v>
      </c>
      <c r="D419" s="12">
        <f>AVERAGE(ReturnData!D419:D429)</f>
        <v>-1.320909090909091E-2</v>
      </c>
      <c r="E419" s="12">
        <f>AVERAGE(ReturnData!E419:E429)</f>
        <v>-4.6363636363636621E-4</v>
      </c>
      <c r="F419" s="12">
        <f>AVERAGE(ReturnData!F419:F429)</f>
        <v>-1.9272727272727295E-3</v>
      </c>
      <c r="G419" s="12">
        <f>AVERAGE(ReturnData!G419:G429)</f>
        <v>-3.6363636363635199E-5</v>
      </c>
      <c r="H419" s="12">
        <f>AVERAGE(ReturnData!H419:H429)</f>
        <v>-4.7272727272727332E-4</v>
      </c>
      <c r="I419" s="12">
        <f>AVERAGE(ReturnData!I419:I429)</f>
        <v>9.7272727272726845E-4</v>
      </c>
      <c r="J419" s="12">
        <f>AVERAGE(ReturnData!J419:J429)</f>
        <v>-5.1090909090909043E-3</v>
      </c>
      <c r="K419" s="12">
        <f>AVERAGE(ReturnData!K419:K429)</f>
        <v>-3.6999999999999967E-3</v>
      </c>
      <c r="L419" s="12">
        <f>AVERAGE(ReturnData!L419:L429)</f>
        <v>4.9636363636363584E-3</v>
      </c>
      <c r="M419" s="12">
        <f>AVERAGE(ReturnData!M419:M429)</f>
        <v>9.8181818181818162E-3</v>
      </c>
      <c r="N419" s="12">
        <f>AVERAGE(ReturnData!N419:N429)</f>
        <v>-6.8636363636363669E-3</v>
      </c>
      <c r="O419" s="12">
        <f>AVERAGE(ReturnData!O419:O429)</f>
        <v>-5.9454545454545446E-3</v>
      </c>
      <c r="P419" s="12">
        <f>AVERAGE(ReturnData!P419:P429)</f>
        <v>-4.1818181818181819E-4</v>
      </c>
      <c r="Q419" s="12">
        <f>AVERAGE(ReturnData!Q419:Q429)</f>
        <v>-9.918181818181819E-3</v>
      </c>
    </row>
    <row r="420" spans="1:17" x14ac:dyDescent="0.25">
      <c r="A420">
        <f>ReturnData!A432</f>
        <v>200911</v>
      </c>
      <c r="B420" s="12">
        <f>AVERAGE(ReturnData!B420:B430)</f>
        <v>1.0609090909090912E-2</v>
      </c>
      <c r="C420" s="12">
        <f>AVERAGE(ReturnData!C420:C430)</f>
        <v>4.7800000000000002E-2</v>
      </c>
      <c r="D420" s="12">
        <f>AVERAGE(ReturnData!D420:D430)</f>
        <v>5.8727272727272743E-3</v>
      </c>
      <c r="E420" s="12">
        <f>AVERAGE(ReturnData!E420:E430)</f>
        <v>3.0372727272727273E-2</v>
      </c>
      <c r="F420" s="12">
        <f>AVERAGE(ReturnData!F420:F430)</f>
        <v>2.7627272727272723E-2</v>
      </c>
      <c r="G420" s="12">
        <f>AVERAGE(ReturnData!G420:G430)</f>
        <v>2.6709090909090908E-2</v>
      </c>
      <c r="H420" s="12">
        <f>AVERAGE(ReturnData!H420:H430)</f>
        <v>1.1745454545454549E-2</v>
      </c>
      <c r="I420" s="12">
        <f>AVERAGE(ReturnData!I420:I430)</f>
        <v>1.7281818181818179E-2</v>
      </c>
      <c r="J420" s="12">
        <f>AVERAGE(ReturnData!J420:J430)</f>
        <v>3.0218181818181814E-2</v>
      </c>
      <c r="K420" s="12">
        <f>AVERAGE(ReturnData!K420:K430)</f>
        <v>2.3154545454545459E-2</v>
      </c>
      <c r="L420" s="12">
        <f>AVERAGE(ReturnData!L420:L430)</f>
        <v>2.979090909090909E-2</v>
      </c>
      <c r="M420" s="12">
        <f>AVERAGE(ReturnData!M420:M430)</f>
        <v>3.4536363636363629E-2</v>
      </c>
      <c r="N420" s="12">
        <f>AVERAGE(ReturnData!N420:N430)</f>
        <v>1.0409090909090906E-2</v>
      </c>
      <c r="O420" s="12">
        <f>AVERAGE(ReturnData!O420:O430)</f>
        <v>6.1999999999999998E-3</v>
      </c>
      <c r="P420" s="12">
        <f>AVERAGE(ReturnData!P420:P430)</f>
        <v>1.5199999999999998E-2</v>
      </c>
      <c r="Q420" s="12">
        <f>AVERAGE(ReturnData!Q420:Q430)</f>
        <v>9.6636363636363569E-3</v>
      </c>
    </row>
    <row r="421" spans="1:17" x14ac:dyDescent="0.25">
      <c r="A421">
        <f>ReturnData!A433</f>
        <v>200912</v>
      </c>
      <c r="B421" s="12">
        <f>AVERAGE(ReturnData!B421:B431)</f>
        <v>1.3481818181818183E-2</v>
      </c>
      <c r="C421" s="12">
        <f>AVERAGE(ReturnData!C421:C431)</f>
        <v>5.6136363636363644E-2</v>
      </c>
      <c r="D421" s="12">
        <f>AVERAGE(ReturnData!D421:D431)</f>
        <v>7.2000000000000007E-3</v>
      </c>
      <c r="E421" s="12">
        <f>AVERAGE(ReturnData!E421:E431)</f>
        <v>4.1654545454545451E-2</v>
      </c>
      <c r="F421" s="12">
        <f>AVERAGE(ReturnData!F421:F431)</f>
        <v>3.5318181818181818E-2</v>
      </c>
      <c r="G421" s="12">
        <f>AVERAGE(ReturnData!G421:G431)</f>
        <v>3.901818181818182E-2</v>
      </c>
      <c r="H421" s="12">
        <f>AVERAGE(ReturnData!H421:H431)</f>
        <v>1.4800000000000001E-2</v>
      </c>
      <c r="I421" s="12">
        <f>AVERAGE(ReturnData!I421:I431)</f>
        <v>1.4727272727272726E-2</v>
      </c>
      <c r="J421" s="12">
        <f>AVERAGE(ReturnData!J421:J431)</f>
        <v>3.0309090909090911E-2</v>
      </c>
      <c r="K421" s="12">
        <f>AVERAGE(ReturnData!K421:K431)</f>
        <v>2.4700000000000003E-2</v>
      </c>
      <c r="L421" s="12">
        <f>AVERAGE(ReturnData!L421:L431)</f>
        <v>3.6363636363636362E-2</v>
      </c>
      <c r="M421" s="12">
        <f>AVERAGE(ReturnData!M421:M431)</f>
        <v>3.9699999999999999E-2</v>
      </c>
      <c r="N421" s="12">
        <f>AVERAGE(ReturnData!N421:N431)</f>
        <v>1.5618181818181819E-2</v>
      </c>
      <c r="O421" s="12">
        <f>AVERAGE(ReturnData!O421:O431)</f>
        <v>2.6181818181818177E-3</v>
      </c>
      <c r="P421" s="12">
        <f>AVERAGE(ReturnData!P421:P431)</f>
        <v>2.3354545454545451E-2</v>
      </c>
      <c r="Q421" s="12">
        <f>AVERAGE(ReturnData!Q421:Q431)</f>
        <v>1.8190909090909087E-2</v>
      </c>
    </row>
    <row r="422" spans="1:17" x14ac:dyDescent="0.25">
      <c r="A422">
        <f>ReturnData!A434</f>
        <v>201001</v>
      </c>
      <c r="B422" s="12">
        <f>AVERAGE(ReturnData!B422:B432)</f>
        <v>1.7727272727272727E-2</v>
      </c>
      <c r="C422" s="12">
        <f>AVERAGE(ReturnData!C422:C432)</f>
        <v>6.0609090909090918E-2</v>
      </c>
      <c r="D422" s="12">
        <f>AVERAGE(ReturnData!D422:D432)</f>
        <v>1.212727272727273E-2</v>
      </c>
      <c r="E422" s="12">
        <f>AVERAGE(ReturnData!E422:E432)</f>
        <v>3.9354545454545448E-2</v>
      </c>
      <c r="F422" s="12">
        <f>AVERAGE(ReturnData!F422:F432)</f>
        <v>3.7672727272727274E-2</v>
      </c>
      <c r="G422" s="12">
        <f>AVERAGE(ReturnData!G422:G432)</f>
        <v>5.040909090909091E-2</v>
      </c>
      <c r="H422" s="12">
        <f>AVERAGE(ReturnData!H422:H432)</f>
        <v>1.7954545454545456E-2</v>
      </c>
      <c r="I422" s="12">
        <f>AVERAGE(ReturnData!I422:I432)</f>
        <v>1.6663636363636363E-2</v>
      </c>
      <c r="J422" s="12">
        <f>AVERAGE(ReturnData!J422:J432)</f>
        <v>2.2254545454545461E-2</v>
      </c>
      <c r="K422" s="12">
        <f>AVERAGE(ReturnData!K422:K432)</f>
        <v>1.9245454545454552E-2</v>
      </c>
      <c r="L422" s="12">
        <f>AVERAGE(ReturnData!L422:L432)</f>
        <v>3.9099999999999996E-2</v>
      </c>
      <c r="M422" s="12">
        <f>AVERAGE(ReturnData!M422:M432)</f>
        <v>4.7800000000000002E-2</v>
      </c>
      <c r="N422" s="12">
        <f>AVERAGE(ReturnData!N422:N432)</f>
        <v>2.24E-2</v>
      </c>
      <c r="O422" s="12">
        <f>AVERAGE(ReturnData!O422:O432)</f>
        <v>8.62727272727273E-3</v>
      </c>
      <c r="P422" s="12">
        <f>AVERAGE(ReturnData!P422:P432)</f>
        <v>2.3345454545454548E-2</v>
      </c>
      <c r="Q422" s="12">
        <f>AVERAGE(ReturnData!Q422:Q432)</f>
        <v>2.0818181818181816E-2</v>
      </c>
    </row>
    <row r="423" spans="1:17" x14ac:dyDescent="0.25">
      <c r="A423">
        <f>ReturnData!A435</f>
        <v>201002</v>
      </c>
      <c r="B423" s="12">
        <f>AVERAGE(ReturnData!B423:B433)</f>
        <v>2.2118181818181818E-2</v>
      </c>
      <c r="C423" s="12">
        <f>AVERAGE(ReturnData!C423:C433)</f>
        <v>6.4790909090909107E-2</v>
      </c>
      <c r="D423" s="12">
        <f>AVERAGE(ReturnData!D423:D433)</f>
        <v>1.4727272727272729E-2</v>
      </c>
      <c r="E423" s="12">
        <f>AVERAGE(ReturnData!E423:E433)</f>
        <v>5.5636363636363637E-2</v>
      </c>
      <c r="F423" s="12">
        <f>AVERAGE(ReturnData!F423:F433)</f>
        <v>5.6345454545454539E-2</v>
      </c>
      <c r="G423" s="12">
        <f>AVERAGE(ReturnData!G423:G433)</f>
        <v>5.7927272727272723E-2</v>
      </c>
      <c r="H423" s="12">
        <f>AVERAGE(ReturnData!H423:H433)</f>
        <v>2.3727272727272729E-2</v>
      </c>
      <c r="I423" s="12">
        <f>AVERAGE(ReturnData!I423:I433)</f>
        <v>3.3418181818181819E-2</v>
      </c>
      <c r="J423" s="12">
        <f>AVERAGE(ReturnData!J423:J433)</f>
        <v>5.165454545454546E-2</v>
      </c>
      <c r="K423" s="12">
        <f>AVERAGE(ReturnData!K423:K433)</f>
        <v>3.2809090909090906E-2</v>
      </c>
      <c r="L423" s="12">
        <f>AVERAGE(ReturnData!L423:L433)</f>
        <v>4.9227272727272724E-2</v>
      </c>
      <c r="M423" s="12">
        <f>AVERAGE(ReturnData!M423:M433)</f>
        <v>6.3136363636363643E-2</v>
      </c>
      <c r="N423" s="12">
        <f>AVERAGE(ReturnData!N423:N433)</f>
        <v>3.4954545454545453E-2</v>
      </c>
      <c r="O423" s="12">
        <f>AVERAGE(ReturnData!O423:O433)</f>
        <v>1.4700000000000001E-2</v>
      </c>
      <c r="P423" s="12">
        <f>AVERAGE(ReturnData!P423:P433)</f>
        <v>3.149090909090909E-2</v>
      </c>
      <c r="Q423" s="12">
        <f>AVERAGE(ReturnData!Q423:Q433)</f>
        <v>4.0399999999999998E-2</v>
      </c>
    </row>
    <row r="424" spans="1:17" x14ac:dyDescent="0.25">
      <c r="A424">
        <f>ReturnData!A436</f>
        <v>201003</v>
      </c>
      <c r="B424" s="12">
        <f>AVERAGE(ReturnData!B424:B434)</f>
        <v>2.6309090909090907E-2</v>
      </c>
      <c r="C424" s="12">
        <f>AVERAGE(ReturnData!C424:C434)</f>
        <v>5.3618181818181829E-2</v>
      </c>
      <c r="D424" s="12">
        <f>AVERAGE(ReturnData!D424:D434)</f>
        <v>2.180909090909091E-2</v>
      </c>
      <c r="E424" s="12">
        <f>AVERAGE(ReturnData!E424:E434)</f>
        <v>6.1418181818181816E-2</v>
      </c>
      <c r="F424" s="12">
        <f>AVERAGE(ReturnData!F424:F434)</f>
        <v>6.9472727272727255E-2</v>
      </c>
      <c r="G424" s="12">
        <f>AVERAGE(ReturnData!G424:G434)</f>
        <v>6.1372727272727266E-2</v>
      </c>
      <c r="H424" s="12">
        <f>AVERAGE(ReturnData!H424:H434)</f>
        <v>3.1790909090909092E-2</v>
      </c>
      <c r="I424" s="12">
        <f>AVERAGE(ReturnData!I424:I434)</f>
        <v>4.0454545454545451E-2</v>
      </c>
      <c r="J424" s="12">
        <f>AVERAGE(ReturnData!J424:J434)</f>
        <v>5.78090909090909E-2</v>
      </c>
      <c r="K424" s="12">
        <f>AVERAGE(ReturnData!K424:K434)</f>
        <v>3.7754545454545457E-2</v>
      </c>
      <c r="L424" s="12">
        <f>AVERAGE(ReturnData!L424:L434)</f>
        <v>5.0272727272727268E-2</v>
      </c>
      <c r="M424" s="12">
        <f>AVERAGE(ReturnData!M424:M434)</f>
        <v>6.6554545454545463E-2</v>
      </c>
      <c r="N424" s="12">
        <f>AVERAGE(ReturnData!N424:N434)</f>
        <v>4.7281818181818175E-2</v>
      </c>
      <c r="O424" s="12">
        <f>AVERAGE(ReturnData!O424:O434)</f>
        <v>2.2109090909090912E-2</v>
      </c>
      <c r="P424" s="12">
        <f>AVERAGE(ReturnData!P424:P434)</f>
        <v>3.1909090909090901E-2</v>
      </c>
      <c r="Q424" s="12">
        <f>AVERAGE(ReturnData!Q424:Q434)</f>
        <v>5.3790909090909091E-2</v>
      </c>
    </row>
    <row r="425" spans="1:17" x14ac:dyDescent="0.25">
      <c r="A425">
        <f>ReturnData!A437</f>
        <v>201004</v>
      </c>
      <c r="B425" s="12">
        <f>AVERAGE(ReturnData!B425:B435)</f>
        <v>2.3054545454545453E-2</v>
      </c>
      <c r="C425" s="12">
        <f>AVERAGE(ReturnData!C425:C435)</f>
        <v>5.4118181818181822E-2</v>
      </c>
      <c r="D425" s="12">
        <f>AVERAGE(ReturnData!D425:D435)</f>
        <v>2.0299999999999999E-2</v>
      </c>
      <c r="E425" s="12">
        <f>AVERAGE(ReturnData!E425:E435)</f>
        <v>5.3009090909090895E-2</v>
      </c>
      <c r="F425" s="12">
        <f>AVERAGE(ReturnData!F425:F435)</f>
        <v>6.9472727272727255E-2</v>
      </c>
      <c r="G425" s="12">
        <f>AVERAGE(ReturnData!G425:G435)</f>
        <v>5.1618181818181813E-2</v>
      </c>
      <c r="H425" s="12">
        <f>AVERAGE(ReturnData!H425:H435)</f>
        <v>2.7327272727272724E-2</v>
      </c>
      <c r="I425" s="12">
        <f>AVERAGE(ReturnData!I425:I435)</f>
        <v>3.2454545454545451E-2</v>
      </c>
      <c r="J425" s="12">
        <f>AVERAGE(ReturnData!J425:J435)</f>
        <v>5.0681818181818189E-2</v>
      </c>
      <c r="K425" s="12">
        <f>AVERAGE(ReturnData!K425:K435)</f>
        <v>3.9899999999999998E-2</v>
      </c>
      <c r="L425" s="12">
        <f>AVERAGE(ReturnData!L425:L435)</f>
        <v>4.5181818181818184E-2</v>
      </c>
      <c r="M425" s="12">
        <f>AVERAGE(ReturnData!M425:M435)</f>
        <v>6.2527272727272723E-2</v>
      </c>
      <c r="N425" s="12">
        <f>AVERAGE(ReturnData!N425:N435)</f>
        <v>4.6290909090909091E-2</v>
      </c>
      <c r="O425" s="12">
        <f>AVERAGE(ReturnData!O425:O435)</f>
        <v>1.9190909090909088E-2</v>
      </c>
      <c r="P425" s="12">
        <f>AVERAGE(ReturnData!P425:P435)</f>
        <v>2.5881818181818183E-2</v>
      </c>
      <c r="Q425" s="12">
        <f>AVERAGE(ReturnData!Q425:Q435)</f>
        <v>4.3036363636363636E-2</v>
      </c>
    </row>
    <row r="426" spans="1:17" x14ac:dyDescent="0.25">
      <c r="A426">
        <f>ReturnData!A438</f>
        <v>201005</v>
      </c>
      <c r="B426" s="12">
        <f>AVERAGE(ReturnData!B426:B436)</f>
        <v>2.5181818181818184E-2</v>
      </c>
      <c r="C426" s="12">
        <f>AVERAGE(ReturnData!C426:C436)</f>
        <v>5.4000000000000006E-2</v>
      </c>
      <c r="D426" s="12">
        <f>AVERAGE(ReturnData!D426:D436)</f>
        <v>1.9336363636363638E-2</v>
      </c>
      <c r="E426" s="12">
        <f>AVERAGE(ReturnData!E426:E436)</f>
        <v>4.1472727272727272E-2</v>
      </c>
      <c r="F426" s="12">
        <f>AVERAGE(ReturnData!F426:F436)</f>
        <v>4.754545454545455E-2</v>
      </c>
      <c r="G426" s="12">
        <f>AVERAGE(ReturnData!G426:G436)</f>
        <v>4.021818181818182E-2</v>
      </c>
      <c r="H426" s="12">
        <f>AVERAGE(ReturnData!H426:H436)</f>
        <v>3.0700000000000002E-2</v>
      </c>
      <c r="I426" s="12">
        <f>AVERAGE(ReturnData!I426:I436)</f>
        <v>2.1527272727272732E-2</v>
      </c>
      <c r="J426" s="12">
        <f>AVERAGE(ReturnData!J426:J436)</f>
        <v>3.8045454545454549E-2</v>
      </c>
      <c r="K426" s="12">
        <f>AVERAGE(ReturnData!K426:K436)</f>
        <v>2.752727272727273E-2</v>
      </c>
      <c r="L426" s="12">
        <f>AVERAGE(ReturnData!L426:L436)</f>
        <v>3.7872727272727273E-2</v>
      </c>
      <c r="M426" s="12">
        <f>AVERAGE(ReturnData!M426:M436)</f>
        <v>4.0936363636363632E-2</v>
      </c>
      <c r="N426" s="12">
        <f>AVERAGE(ReturnData!N426:N436)</f>
        <v>3.9845454545454545E-2</v>
      </c>
      <c r="O426" s="12">
        <f>AVERAGE(ReturnData!O426:O436)</f>
        <v>2.012727272727273E-2</v>
      </c>
      <c r="P426" s="12">
        <f>AVERAGE(ReturnData!P426:P436)</f>
        <v>2.4354545454545452E-2</v>
      </c>
      <c r="Q426" s="12">
        <f>AVERAGE(ReturnData!Q426:Q436)</f>
        <v>3.5045454545454553E-2</v>
      </c>
    </row>
    <row r="427" spans="1:17" x14ac:dyDescent="0.25">
      <c r="A427">
        <f>ReturnData!A439</f>
        <v>201006</v>
      </c>
      <c r="B427" s="12">
        <f>AVERAGE(ReturnData!B427:B437)</f>
        <v>1.7818181818181816E-2</v>
      </c>
      <c r="C427" s="12">
        <f>AVERAGE(ReturnData!C427:C437)</f>
        <v>3.4118181818181818E-2</v>
      </c>
      <c r="D427" s="12">
        <f>AVERAGE(ReturnData!D427:D437)</f>
        <v>1.4327272727272728E-2</v>
      </c>
      <c r="E427" s="12">
        <f>AVERAGE(ReturnData!E427:E437)</f>
        <v>4.3981818181818177E-2</v>
      </c>
      <c r="F427" s="12">
        <f>AVERAGE(ReturnData!F427:F437)</f>
        <v>5.2390909090909085E-2</v>
      </c>
      <c r="G427" s="12">
        <f>AVERAGE(ReturnData!G427:G437)</f>
        <v>3.5227272727272725E-2</v>
      </c>
      <c r="H427" s="12">
        <f>AVERAGE(ReturnData!H427:H437)</f>
        <v>2.1818181818181823E-2</v>
      </c>
      <c r="I427" s="12">
        <f>AVERAGE(ReturnData!I427:I437)</f>
        <v>3.6390909090909092E-2</v>
      </c>
      <c r="J427" s="12">
        <f>AVERAGE(ReturnData!J427:J437)</f>
        <v>2.6681818181818185E-2</v>
      </c>
      <c r="K427" s="12">
        <f>AVERAGE(ReturnData!K427:K437)</f>
        <v>3.1845454545454545E-2</v>
      </c>
      <c r="L427" s="12">
        <f>AVERAGE(ReturnData!L427:L437)</f>
        <v>4.0363636363636372E-2</v>
      </c>
      <c r="M427" s="12">
        <f>AVERAGE(ReturnData!M427:M437)</f>
        <v>5.2609090909090911E-2</v>
      </c>
      <c r="N427" s="12">
        <f>AVERAGE(ReturnData!N427:N437)</f>
        <v>3.7481818181818179E-2</v>
      </c>
      <c r="O427" s="12">
        <f>AVERAGE(ReturnData!O427:O437)</f>
        <v>1.8509090909090913E-2</v>
      </c>
      <c r="P427" s="12">
        <f>AVERAGE(ReturnData!P427:P437)</f>
        <v>2.5909090909090913E-2</v>
      </c>
      <c r="Q427" s="12">
        <f>AVERAGE(ReturnData!Q427:Q437)</f>
        <v>2.696363636363636E-2</v>
      </c>
    </row>
    <row r="428" spans="1:17" x14ac:dyDescent="0.25">
      <c r="A428">
        <f>ReturnData!A440</f>
        <v>201007</v>
      </c>
      <c r="B428" s="12">
        <f>AVERAGE(ReturnData!B428:B438)</f>
        <v>1.2800000000000001E-2</v>
      </c>
      <c r="C428" s="12">
        <f>AVERAGE(ReturnData!C428:C438)</f>
        <v>3.4954545454545453E-2</v>
      </c>
      <c r="D428" s="12">
        <f>AVERAGE(ReturnData!D428:D438)</f>
        <v>9.2636363636363645E-3</v>
      </c>
      <c r="E428" s="12">
        <f>AVERAGE(ReturnData!E428:E438)</f>
        <v>4.1445454545454535E-2</v>
      </c>
      <c r="F428" s="12">
        <f>AVERAGE(ReturnData!F428:F438)</f>
        <v>4.6036363636363632E-2</v>
      </c>
      <c r="G428" s="12">
        <f>AVERAGE(ReturnData!G428:G438)</f>
        <v>3.2181818181818179E-2</v>
      </c>
      <c r="H428" s="12">
        <f>AVERAGE(ReturnData!H428:H438)</f>
        <v>1.427272727272727E-2</v>
      </c>
      <c r="I428" s="12">
        <f>AVERAGE(ReturnData!I428:I438)</f>
        <v>2.9154545454545457E-2</v>
      </c>
      <c r="J428" s="12">
        <f>AVERAGE(ReturnData!J428:J438)</f>
        <v>1.6836363636363639E-2</v>
      </c>
      <c r="K428" s="12">
        <f>AVERAGE(ReturnData!K428:K438)</f>
        <v>2.1345454545454546E-2</v>
      </c>
      <c r="L428" s="12">
        <f>AVERAGE(ReturnData!L428:L438)</f>
        <v>3.0100000000000005E-2</v>
      </c>
      <c r="M428" s="12">
        <f>AVERAGE(ReturnData!M428:M438)</f>
        <v>4.1845454545454547E-2</v>
      </c>
      <c r="N428" s="12">
        <f>AVERAGE(ReturnData!N428:N438)</f>
        <v>3.1881818181818185E-2</v>
      </c>
      <c r="O428" s="12">
        <f>AVERAGE(ReturnData!O428:O438)</f>
        <v>8.5818181818181835E-3</v>
      </c>
      <c r="P428" s="12">
        <f>AVERAGE(ReturnData!P428:P438)</f>
        <v>2.1581818181818185E-2</v>
      </c>
      <c r="Q428" s="12">
        <f>AVERAGE(ReturnData!Q428:Q438)</f>
        <v>2.0327272727272725E-2</v>
      </c>
    </row>
    <row r="429" spans="1:17" x14ac:dyDescent="0.25">
      <c r="A429">
        <f>ReturnData!A441</f>
        <v>201008</v>
      </c>
      <c r="B429" s="12">
        <f>AVERAGE(ReturnData!B429:B439)</f>
        <v>5.518181818181817E-3</v>
      </c>
      <c r="C429" s="12">
        <f>AVERAGE(ReturnData!C429:C439)</f>
        <v>1.6909090909090908E-2</v>
      </c>
      <c r="D429" s="12">
        <f>AVERAGE(ReturnData!D429:D439)</f>
        <v>-9.4545454545454663E-4</v>
      </c>
      <c r="E429" s="12">
        <f>AVERAGE(ReturnData!E429:E439)</f>
        <v>2.0181818181818186E-2</v>
      </c>
      <c r="F429" s="12">
        <f>AVERAGE(ReturnData!F429:F439)</f>
        <v>2.2745454545454544E-2</v>
      </c>
      <c r="G429" s="12">
        <f>AVERAGE(ReturnData!G429:G439)</f>
        <v>9.4090909090909138E-3</v>
      </c>
      <c r="H429" s="12">
        <f>AVERAGE(ReturnData!H429:H439)</f>
        <v>8.1636363636363642E-3</v>
      </c>
      <c r="I429" s="12">
        <f>AVERAGE(ReturnData!I429:I439)</f>
        <v>3.2818181818181813E-3</v>
      </c>
      <c r="J429" s="12">
        <f>AVERAGE(ReturnData!J429:J439)</f>
        <v>1.3363636363636381E-3</v>
      </c>
      <c r="K429" s="12">
        <f>AVERAGE(ReturnData!K429:K439)</f>
        <v>1.0745454545454544E-2</v>
      </c>
      <c r="L429" s="12">
        <f>AVERAGE(ReturnData!L429:L439)</f>
        <v>1.3654545454545452E-2</v>
      </c>
      <c r="M429" s="12">
        <f>AVERAGE(ReturnData!M429:M439)</f>
        <v>1.9509090909090906E-2</v>
      </c>
      <c r="N429" s="12">
        <f>AVERAGE(ReturnData!N429:N439)</f>
        <v>1.8818181818181821E-2</v>
      </c>
      <c r="O429" s="12">
        <f>AVERAGE(ReturnData!O429:O439)</f>
        <v>3.9363636363636389E-3</v>
      </c>
      <c r="P429" s="12">
        <f>AVERAGE(ReturnData!P429:P439)</f>
        <v>7.9545454545454555E-3</v>
      </c>
      <c r="Q429" s="12">
        <f>AVERAGE(ReturnData!Q429:Q439)</f>
        <v>5.8909090909090907E-3</v>
      </c>
    </row>
    <row r="430" spans="1:17" x14ac:dyDescent="0.25">
      <c r="A430">
        <f>ReturnData!A442</f>
        <v>201009</v>
      </c>
      <c r="B430" s="12">
        <f>AVERAGE(ReturnData!B430:B440)</f>
        <v>1.1409090909090909E-2</v>
      </c>
      <c r="C430" s="12">
        <f>AVERAGE(ReturnData!C430:C440)</f>
        <v>2.2936363636363633E-2</v>
      </c>
      <c r="D430" s="12">
        <f>AVERAGE(ReturnData!D430:D440)</f>
        <v>5.0909090909090921E-3</v>
      </c>
      <c r="E430" s="12">
        <f>AVERAGE(ReturnData!E430:E440)</f>
        <v>2.4618181818181817E-2</v>
      </c>
      <c r="F430" s="12">
        <f>AVERAGE(ReturnData!F430:F440)</f>
        <v>1.9590909090909096E-2</v>
      </c>
      <c r="G430" s="12">
        <f>AVERAGE(ReturnData!G430:G440)</f>
        <v>2.1336363636363632E-2</v>
      </c>
      <c r="H430" s="12">
        <f>AVERAGE(ReturnData!H430:H440)</f>
        <v>1.0027272727272725E-2</v>
      </c>
      <c r="I430" s="12">
        <f>AVERAGE(ReturnData!I430:I440)</f>
        <v>4.1272727272727286E-3</v>
      </c>
      <c r="J430" s="12">
        <f>AVERAGE(ReturnData!J430:J440)</f>
        <v>5.527272727272727E-3</v>
      </c>
      <c r="K430" s="12">
        <f>AVERAGE(ReturnData!K430:K440)</f>
        <v>1.7000000000000001E-2</v>
      </c>
      <c r="L430" s="12">
        <f>AVERAGE(ReturnData!L430:L440)</f>
        <v>1.8454545454545456E-2</v>
      </c>
      <c r="M430" s="12">
        <f>AVERAGE(ReturnData!M430:M440)</f>
        <v>3.4945454545454543E-2</v>
      </c>
      <c r="N430" s="12">
        <f>AVERAGE(ReturnData!N430:N440)</f>
        <v>2.2109090909090912E-2</v>
      </c>
      <c r="O430" s="12">
        <f>AVERAGE(ReturnData!O430:O440)</f>
        <v>9.9000000000000025E-3</v>
      </c>
      <c r="P430" s="12">
        <f>AVERAGE(ReturnData!P430:P440)</f>
        <v>8.6727272727272747E-3</v>
      </c>
      <c r="Q430" s="12">
        <f>AVERAGE(ReturnData!Q430:Q440)</f>
        <v>2.7636363636363622E-3</v>
      </c>
    </row>
    <row r="431" spans="1:17" x14ac:dyDescent="0.25">
      <c r="A431">
        <f>ReturnData!A443</f>
        <v>201010</v>
      </c>
      <c r="B431" s="12">
        <f>AVERAGE(ReturnData!B431:B441)</f>
        <v>7.4272727272727294E-3</v>
      </c>
      <c r="C431" s="12">
        <f>AVERAGE(ReturnData!C431:C441)</f>
        <v>1.2109090909090908E-2</v>
      </c>
      <c r="D431" s="12">
        <f>AVERAGE(ReturnData!D431:D441)</f>
        <v>-2.2363636363636366E-3</v>
      </c>
      <c r="E431" s="12">
        <f>AVERAGE(ReturnData!E431:E441)</f>
        <v>7.5818181818181809E-3</v>
      </c>
      <c r="F431" s="12">
        <f>AVERAGE(ReturnData!F431:F441)</f>
        <v>1.0036363636363637E-2</v>
      </c>
      <c r="G431" s="12">
        <f>AVERAGE(ReturnData!G431:G441)</f>
        <v>1.4609090909090907E-2</v>
      </c>
      <c r="H431" s="12">
        <f>AVERAGE(ReturnData!H431:H441)</f>
        <v>6.3363636363636365E-3</v>
      </c>
      <c r="I431" s="12">
        <f>AVERAGE(ReturnData!I431:I441)</f>
        <v>1.5363636363636363E-3</v>
      </c>
      <c r="J431" s="12">
        <f>AVERAGE(ReturnData!J431:J441)</f>
        <v>-8.2909090909090901E-3</v>
      </c>
      <c r="K431" s="12">
        <f>AVERAGE(ReturnData!K431:K441)</f>
        <v>8.2636363636363619E-3</v>
      </c>
      <c r="L431" s="12">
        <f>AVERAGE(ReturnData!L431:L441)</f>
        <v>4.4545454545454558E-3</v>
      </c>
      <c r="M431" s="12">
        <f>AVERAGE(ReturnData!M431:M441)</f>
        <v>2.7709090909090905E-2</v>
      </c>
      <c r="N431" s="12">
        <f>AVERAGE(ReturnData!N431:N441)</f>
        <v>1.1754545454545457E-2</v>
      </c>
      <c r="O431" s="12">
        <f>AVERAGE(ReturnData!O431:O441)</f>
        <v>8.2000000000000007E-3</v>
      </c>
      <c r="P431" s="12">
        <f>AVERAGE(ReturnData!P431:P441)</f>
        <v>3.2454545454545462E-3</v>
      </c>
      <c r="Q431" s="12">
        <f>AVERAGE(ReturnData!Q431:Q441)</f>
        <v>-6.1727272727272733E-3</v>
      </c>
    </row>
    <row r="432" spans="1:17" x14ac:dyDescent="0.25">
      <c r="A432">
        <f>ReturnData!A444</f>
        <v>201011</v>
      </c>
      <c r="B432" s="12">
        <f>AVERAGE(ReturnData!B432:B442)</f>
        <v>1.0636363636363638E-2</v>
      </c>
      <c r="C432" s="12">
        <f>AVERAGE(ReturnData!C432:C442)</f>
        <v>2.2200000000000001E-2</v>
      </c>
      <c r="D432" s="12">
        <f>AVERAGE(ReturnData!D432:D442)</f>
        <v>3.6000000000000003E-3</v>
      </c>
      <c r="E432" s="12">
        <f>AVERAGE(ReturnData!E432:E442)</f>
        <v>2.6027272727272729E-2</v>
      </c>
      <c r="F432" s="12">
        <f>AVERAGE(ReturnData!F432:F442)</f>
        <v>2.3127272727272722E-2</v>
      </c>
      <c r="G432" s="12">
        <f>AVERAGE(ReturnData!G432:G442)</f>
        <v>2.749090909090909E-2</v>
      </c>
      <c r="H432" s="12">
        <f>AVERAGE(ReturnData!H432:H442)</f>
        <v>1.3227272727272728E-2</v>
      </c>
      <c r="I432" s="12">
        <f>AVERAGE(ReturnData!I432:I442)</f>
        <v>1.7272727272727273E-2</v>
      </c>
      <c r="J432" s="12">
        <f>AVERAGE(ReturnData!J432:J442)</f>
        <v>1.377272727272727E-2</v>
      </c>
      <c r="K432" s="12">
        <f>AVERAGE(ReturnData!K432:K442)</f>
        <v>2.0454545454545458E-2</v>
      </c>
      <c r="L432" s="12">
        <f>AVERAGE(ReturnData!L432:L442)</f>
        <v>2.0227272727272729E-2</v>
      </c>
      <c r="M432" s="12">
        <f>AVERAGE(ReturnData!M432:M442)</f>
        <v>4.0536363636363634E-2</v>
      </c>
      <c r="N432" s="12">
        <f>AVERAGE(ReturnData!N432:N442)</f>
        <v>2.5754545454545454E-2</v>
      </c>
      <c r="O432" s="12">
        <f>AVERAGE(ReturnData!O432:O442)</f>
        <v>1.398181818181818E-2</v>
      </c>
      <c r="P432" s="12">
        <f>AVERAGE(ReturnData!P432:P442)</f>
        <v>1.3218181818181818E-2</v>
      </c>
      <c r="Q432" s="12">
        <f>AVERAGE(ReturnData!Q432:Q442)</f>
        <v>4.9000000000000007E-3</v>
      </c>
    </row>
    <row r="433" spans="1:17" x14ac:dyDescent="0.25">
      <c r="A433">
        <f>ReturnData!A445</f>
        <v>201012</v>
      </c>
      <c r="B433" s="12">
        <f>AVERAGE(ReturnData!B433:B443)</f>
        <v>1.0154545454545456E-2</v>
      </c>
      <c r="C433" s="12">
        <f>AVERAGE(ReturnData!C433:C443)</f>
        <v>1.6927272727272728E-2</v>
      </c>
      <c r="D433" s="12">
        <f>AVERAGE(ReturnData!D433:D443)</f>
        <v>5.0090909090909084E-3</v>
      </c>
      <c r="E433" s="12">
        <f>AVERAGE(ReturnData!E433:E443)</f>
        <v>2.7463636363636367E-2</v>
      </c>
      <c r="F433" s="12">
        <f>AVERAGE(ReturnData!F433:F443)</f>
        <v>2.0481818181818181E-2</v>
      </c>
      <c r="G433" s="12">
        <f>AVERAGE(ReturnData!G433:G443)</f>
        <v>2.6536363636363636E-2</v>
      </c>
      <c r="H433" s="12">
        <f>AVERAGE(ReturnData!H433:H443)</f>
        <v>8.8727272727272734E-3</v>
      </c>
      <c r="I433" s="12">
        <f>AVERAGE(ReturnData!I433:I443)</f>
        <v>1.1872727272727273E-2</v>
      </c>
      <c r="J433" s="12">
        <f>AVERAGE(ReturnData!J433:J443)</f>
        <v>1.1190909090909093E-2</v>
      </c>
      <c r="K433" s="12">
        <f>AVERAGE(ReturnData!K433:K443)</f>
        <v>2.6027272727272729E-2</v>
      </c>
      <c r="L433" s="12">
        <f>AVERAGE(ReturnData!L433:L443)</f>
        <v>2.0445454545454548E-2</v>
      </c>
      <c r="M433" s="12">
        <f>AVERAGE(ReturnData!M433:M443)</f>
        <v>3.8736363636363638E-2</v>
      </c>
      <c r="N433" s="12">
        <f>AVERAGE(ReturnData!N433:N443)</f>
        <v>2.1481818181818182E-2</v>
      </c>
      <c r="O433" s="12">
        <f>AVERAGE(ReturnData!O433:O443)</f>
        <v>1.1518181818181818E-2</v>
      </c>
      <c r="P433" s="12">
        <f>AVERAGE(ReturnData!P433:P443)</f>
        <v>1.1181818181818182E-2</v>
      </c>
      <c r="Q433" s="12">
        <f>AVERAGE(ReturnData!Q433:Q443)</f>
        <v>2.4454545454545462E-3</v>
      </c>
    </row>
    <row r="434" spans="1:17" x14ac:dyDescent="0.25">
      <c r="A434">
        <f>ReturnData!A446</f>
        <v>201101</v>
      </c>
      <c r="B434" s="12">
        <f>AVERAGE(ReturnData!B434:B444)</f>
        <v>8.5909090909090918E-3</v>
      </c>
      <c r="C434" s="12">
        <f>AVERAGE(ReturnData!C434:C444)</f>
        <v>2.3654545454545452E-2</v>
      </c>
      <c r="D434" s="12">
        <f>AVERAGE(ReturnData!D434:D444)</f>
        <v>1.0381818181818181E-2</v>
      </c>
      <c r="E434" s="12">
        <f>AVERAGE(ReturnData!E434:E444)</f>
        <v>3.0563636363636362E-2</v>
      </c>
      <c r="F434" s="12">
        <f>AVERAGE(ReturnData!F434:F444)</f>
        <v>2.1209090909090907E-2</v>
      </c>
      <c r="G434" s="12">
        <f>AVERAGE(ReturnData!G434:G444)</f>
        <v>2.4727272727272723E-2</v>
      </c>
      <c r="H434" s="12">
        <f>AVERAGE(ReturnData!H434:H444)</f>
        <v>4.3000000000000009E-3</v>
      </c>
      <c r="I434" s="12">
        <f>AVERAGE(ReturnData!I434:I444)</f>
        <v>8.1727272727272742E-3</v>
      </c>
      <c r="J434" s="12">
        <f>AVERAGE(ReturnData!J434:J444)</f>
        <v>-4.1818181818181787E-4</v>
      </c>
      <c r="K434" s="12">
        <f>AVERAGE(ReturnData!K434:K444)</f>
        <v>2.4409090909090912E-2</v>
      </c>
      <c r="L434" s="12">
        <f>AVERAGE(ReturnData!L434:L444)</f>
        <v>1.6627272727272727E-2</v>
      </c>
      <c r="M434" s="12">
        <f>AVERAGE(ReturnData!M434:M444)</f>
        <v>4.0381818181818185E-2</v>
      </c>
      <c r="N434" s="12">
        <f>AVERAGE(ReturnData!N434:N444)</f>
        <v>1.8700000000000001E-2</v>
      </c>
      <c r="O434" s="12">
        <f>AVERAGE(ReturnData!O434:O444)</f>
        <v>4.981818181818181E-3</v>
      </c>
      <c r="P434" s="12">
        <f>AVERAGE(ReturnData!P434:P444)</f>
        <v>1.5263636363636363E-2</v>
      </c>
      <c r="Q434" s="12">
        <f>AVERAGE(ReturnData!Q434:Q444)</f>
        <v>1.9090909090909104E-3</v>
      </c>
    </row>
    <row r="435" spans="1:17" x14ac:dyDescent="0.25">
      <c r="A435">
        <f>ReturnData!A447</f>
        <v>201102</v>
      </c>
      <c r="B435" s="12">
        <f>AVERAGE(ReturnData!B435:B445)</f>
        <v>1.4681818181818183E-2</v>
      </c>
      <c r="C435" s="12">
        <f>AVERAGE(ReturnData!C435:C445)</f>
        <v>4.826363636363637E-2</v>
      </c>
      <c r="D435" s="12">
        <f>AVERAGE(ReturnData!D435:D445)</f>
        <v>2.3127272727272729E-2</v>
      </c>
      <c r="E435" s="12">
        <f>AVERAGE(ReturnData!E435:E445)</f>
        <v>3.49E-2</v>
      </c>
      <c r="F435" s="12">
        <f>AVERAGE(ReturnData!F435:F445)</f>
        <v>3.034545454545455E-2</v>
      </c>
      <c r="G435" s="12">
        <f>AVERAGE(ReturnData!G435:G445)</f>
        <v>3.5290909090909088E-2</v>
      </c>
      <c r="H435" s="12">
        <f>AVERAGE(ReturnData!H435:H445)</f>
        <v>8.7636363636363641E-3</v>
      </c>
      <c r="I435" s="12">
        <f>AVERAGE(ReturnData!I435:I445)</f>
        <v>2.288181818181818E-2</v>
      </c>
      <c r="J435" s="12">
        <f>AVERAGE(ReturnData!J435:J445)</f>
        <v>2.3036363636363636E-2</v>
      </c>
      <c r="K435" s="12">
        <f>AVERAGE(ReturnData!K435:K445)</f>
        <v>3.2563636363636364E-2</v>
      </c>
      <c r="L435" s="12">
        <f>AVERAGE(ReturnData!L435:L445)</f>
        <v>2.8827272727272733E-2</v>
      </c>
      <c r="M435" s="12">
        <f>AVERAGE(ReturnData!M435:M445)</f>
        <v>4.6772727272727271E-2</v>
      </c>
      <c r="N435" s="12">
        <f>AVERAGE(ReturnData!N435:N445)</f>
        <v>2.4200000000000003E-2</v>
      </c>
      <c r="O435" s="12">
        <f>AVERAGE(ReturnData!O435:O445)</f>
        <v>1.1945454545454547E-2</v>
      </c>
      <c r="P435" s="12">
        <f>AVERAGE(ReturnData!P435:P445)</f>
        <v>1.7899999999999999E-2</v>
      </c>
      <c r="Q435" s="12">
        <f>AVERAGE(ReturnData!Q435:Q445)</f>
        <v>1.21E-2</v>
      </c>
    </row>
    <row r="436" spans="1:17" x14ac:dyDescent="0.25">
      <c r="A436">
        <f>ReturnData!A448</f>
        <v>201103</v>
      </c>
      <c r="B436" s="12">
        <f>AVERAGE(ReturnData!B436:B446)</f>
        <v>1.1318181818181819E-2</v>
      </c>
      <c r="C436" s="12">
        <f>AVERAGE(ReturnData!C436:C446)</f>
        <v>3.2554545454545454E-2</v>
      </c>
      <c r="D436" s="12">
        <f>AVERAGE(ReturnData!D436:D446)</f>
        <v>2.7563636363636367E-2</v>
      </c>
      <c r="E436" s="12">
        <f>AVERAGE(ReturnData!E436:E446)</f>
        <v>2.5145454545454547E-2</v>
      </c>
      <c r="F436" s="12">
        <f>AVERAGE(ReturnData!F436:F446)</f>
        <v>1.9581818181818179E-2</v>
      </c>
      <c r="G436" s="12">
        <f>AVERAGE(ReturnData!G436:G446)</f>
        <v>3.1609090909090913E-2</v>
      </c>
      <c r="H436" s="12">
        <f>AVERAGE(ReturnData!H436:H446)</f>
        <v>5.8181818181818187E-3</v>
      </c>
      <c r="I436" s="12">
        <f>AVERAGE(ReturnData!I436:I446)</f>
        <v>2.0909090909090908E-2</v>
      </c>
      <c r="J436" s="12">
        <f>AVERAGE(ReturnData!J436:J446)</f>
        <v>2.2618181818181819E-2</v>
      </c>
      <c r="K436" s="12">
        <f>AVERAGE(ReturnData!K436:K446)</f>
        <v>2.8109090909090913E-2</v>
      </c>
      <c r="L436" s="12">
        <f>AVERAGE(ReturnData!L436:L446)</f>
        <v>2.6718181818181818E-2</v>
      </c>
      <c r="M436" s="12">
        <f>AVERAGE(ReturnData!M436:M446)</f>
        <v>4.0490909090909091E-2</v>
      </c>
      <c r="N436" s="12">
        <f>AVERAGE(ReturnData!N436:N446)</f>
        <v>2.0954545454545455E-2</v>
      </c>
      <c r="O436" s="12">
        <f>AVERAGE(ReturnData!O436:O446)</f>
        <v>1.4327272727272727E-2</v>
      </c>
      <c r="P436" s="12">
        <f>AVERAGE(ReturnData!P436:P446)</f>
        <v>1.2890909090909092E-2</v>
      </c>
      <c r="Q436" s="12">
        <f>AVERAGE(ReturnData!Q436:Q446)</f>
        <v>1.1763636363636365E-2</v>
      </c>
    </row>
    <row r="437" spans="1:17" x14ac:dyDescent="0.25">
      <c r="A437">
        <f>ReturnData!A449</f>
        <v>201104</v>
      </c>
      <c r="B437" s="12">
        <f>AVERAGE(ReturnData!B437:B447)</f>
        <v>9.4272727272727268E-3</v>
      </c>
      <c r="C437" s="12">
        <f>AVERAGE(ReturnData!C437:C447)</f>
        <v>2.6763636363636364E-2</v>
      </c>
      <c r="D437" s="12">
        <f>AVERAGE(ReturnData!D437:D447)</f>
        <v>3.1936363636363638E-2</v>
      </c>
      <c r="E437" s="12">
        <f>AVERAGE(ReturnData!E437:E447)</f>
        <v>2.2545454545454546E-2</v>
      </c>
      <c r="F437" s="12">
        <f>AVERAGE(ReturnData!F437:F447)</f>
        <v>1.8190909090909087E-2</v>
      </c>
      <c r="G437" s="12">
        <f>AVERAGE(ReturnData!G437:G447)</f>
        <v>2.9400000000000003E-2</v>
      </c>
      <c r="H437" s="12">
        <f>AVERAGE(ReturnData!H437:H447)</f>
        <v>6.2636363636363653E-3</v>
      </c>
      <c r="I437" s="12">
        <f>AVERAGE(ReturnData!I437:I447)</f>
        <v>1.8045454545454545E-2</v>
      </c>
      <c r="J437" s="12">
        <f>AVERAGE(ReturnData!J437:J447)</f>
        <v>1.5309090909090911E-2</v>
      </c>
      <c r="K437" s="12">
        <f>AVERAGE(ReturnData!K437:K447)</f>
        <v>2.5690909090909094E-2</v>
      </c>
      <c r="L437" s="12">
        <f>AVERAGE(ReturnData!L437:L447)</f>
        <v>2.2209090909090911E-2</v>
      </c>
      <c r="M437" s="12">
        <f>AVERAGE(ReturnData!M437:M447)</f>
        <v>3.0200000000000001E-2</v>
      </c>
      <c r="N437" s="12">
        <f>AVERAGE(ReturnData!N437:N447)</f>
        <v>1.4472727272727274E-2</v>
      </c>
      <c r="O437" s="12">
        <f>AVERAGE(ReturnData!O437:O447)</f>
        <v>1.37E-2</v>
      </c>
      <c r="P437" s="12">
        <f>AVERAGE(ReturnData!P437:P447)</f>
        <v>8.4272727272727277E-3</v>
      </c>
      <c r="Q437" s="12">
        <f>AVERAGE(ReturnData!Q437:Q447)</f>
        <v>6.6818181818181803E-3</v>
      </c>
    </row>
    <row r="438" spans="1:17" x14ac:dyDescent="0.25">
      <c r="A438">
        <f>ReturnData!A450</f>
        <v>201105</v>
      </c>
      <c r="B438" s="12">
        <f>AVERAGE(ReturnData!B438:B448)</f>
        <v>1.2672727272727273E-2</v>
      </c>
      <c r="C438" s="12">
        <f>AVERAGE(ReturnData!C438:C448)</f>
        <v>2.9890909090909083E-2</v>
      </c>
      <c r="D438" s="12">
        <f>AVERAGE(ReturnData!D438:D448)</f>
        <v>2.9554545454545458E-2</v>
      </c>
      <c r="E438" s="12">
        <f>AVERAGE(ReturnData!E438:E448)</f>
        <v>1.4936363636363637E-2</v>
      </c>
      <c r="F438" s="12">
        <f>AVERAGE(ReturnData!F438:F448)</f>
        <v>1.6663636363636363E-2</v>
      </c>
      <c r="G438" s="12">
        <f>AVERAGE(ReturnData!G438:G448)</f>
        <v>2.857272727272727E-2</v>
      </c>
      <c r="H438" s="12">
        <f>AVERAGE(ReturnData!H438:H448)</f>
        <v>9.8363636363636361E-3</v>
      </c>
      <c r="I438" s="12">
        <f>AVERAGE(ReturnData!I438:I448)</f>
        <v>9.754545454545455E-3</v>
      </c>
      <c r="J438" s="12">
        <f>AVERAGE(ReturnData!J438:J448)</f>
        <v>1.8672727272727271E-2</v>
      </c>
      <c r="K438" s="12">
        <f>AVERAGE(ReturnData!K438:K448)</f>
        <v>2.5318181818181816E-2</v>
      </c>
      <c r="L438" s="12">
        <f>AVERAGE(ReturnData!L438:L448)</f>
        <v>1.6900000000000002E-2</v>
      </c>
      <c r="M438" s="12">
        <f>AVERAGE(ReturnData!M438:M448)</f>
        <v>2.6163636363636365E-2</v>
      </c>
      <c r="N438" s="12">
        <f>AVERAGE(ReturnData!N438:N448)</f>
        <v>1.4490909090909092E-2</v>
      </c>
      <c r="O438" s="12">
        <f>AVERAGE(ReturnData!O438:O448)</f>
        <v>1.1945454545454547E-2</v>
      </c>
      <c r="P438" s="12">
        <f>AVERAGE(ReturnData!P438:P448)</f>
        <v>8.0363636363636349E-3</v>
      </c>
      <c r="Q438" s="12">
        <f>AVERAGE(ReturnData!Q438:Q448)</f>
        <v>4.2181818181818188E-3</v>
      </c>
    </row>
    <row r="439" spans="1:17" x14ac:dyDescent="0.25">
      <c r="A439">
        <f>ReturnData!A451</f>
        <v>201106</v>
      </c>
      <c r="B439" s="12">
        <f>AVERAGE(ReturnData!B439:B449)</f>
        <v>2.0818181818181819E-2</v>
      </c>
      <c r="C439" s="12">
        <f>AVERAGE(ReturnData!C439:C449)</f>
        <v>3.6054545454545457E-2</v>
      </c>
      <c r="D439" s="12">
        <f>AVERAGE(ReturnData!D439:D449)</f>
        <v>4.0381818181818178E-2</v>
      </c>
      <c r="E439" s="12">
        <f>AVERAGE(ReturnData!E439:E449)</f>
        <v>2.7781818181818182E-2</v>
      </c>
      <c r="F439" s="12">
        <f>AVERAGE(ReturnData!F439:F449)</f>
        <v>2.6318181818181817E-2</v>
      </c>
      <c r="G439" s="12">
        <f>AVERAGE(ReturnData!G439:G449)</f>
        <v>4.2900000000000001E-2</v>
      </c>
      <c r="H439" s="12">
        <f>AVERAGE(ReturnData!H439:H449)</f>
        <v>2.1418181818181819E-2</v>
      </c>
      <c r="I439" s="12">
        <f>AVERAGE(ReturnData!I439:I449)</f>
        <v>1.6918181818181818E-2</v>
      </c>
      <c r="J439" s="12">
        <f>AVERAGE(ReturnData!J439:J449)</f>
        <v>2.5936363636363636E-2</v>
      </c>
      <c r="K439" s="12">
        <f>AVERAGE(ReturnData!K439:K449)</f>
        <v>3.5354545454545458E-2</v>
      </c>
      <c r="L439" s="12">
        <f>AVERAGE(ReturnData!L439:L449)</f>
        <v>2.6636363636363635E-2</v>
      </c>
      <c r="M439" s="12">
        <f>AVERAGE(ReturnData!M439:M449)</f>
        <v>3.4281818181818184E-2</v>
      </c>
      <c r="N439" s="12">
        <f>AVERAGE(ReturnData!N439:N449)</f>
        <v>2.407272727272727E-2</v>
      </c>
      <c r="O439" s="12">
        <f>AVERAGE(ReturnData!O439:O449)</f>
        <v>2.1299999999999999E-2</v>
      </c>
      <c r="P439" s="12">
        <f>AVERAGE(ReturnData!P439:P449)</f>
        <v>1.7890909090909093E-2</v>
      </c>
      <c r="Q439" s="12">
        <f>AVERAGE(ReturnData!Q439:Q449)</f>
        <v>1.3100000000000001E-2</v>
      </c>
    </row>
    <row r="440" spans="1:17" x14ac:dyDescent="0.25">
      <c r="A440">
        <f>ReturnData!A452</f>
        <v>201107</v>
      </c>
      <c r="B440" s="12">
        <f>AVERAGE(ReturnData!B440:B450)</f>
        <v>2.4281818181818182E-2</v>
      </c>
      <c r="C440" s="12">
        <f>AVERAGE(ReturnData!C440:C450)</f>
        <v>3.7181818181818177E-2</v>
      </c>
      <c r="D440" s="12">
        <f>AVERAGE(ReturnData!D440:D450)</f>
        <v>4.196363636363637E-2</v>
      </c>
      <c r="E440" s="12">
        <f>AVERAGE(ReturnData!E440:E450)</f>
        <v>3.7372727272727287E-2</v>
      </c>
      <c r="F440" s="12">
        <f>AVERAGE(ReturnData!F440:F450)</f>
        <v>3.4963636363636356E-2</v>
      </c>
      <c r="G440" s="12">
        <f>AVERAGE(ReturnData!G440:G450)</f>
        <v>4.695454545454545E-2</v>
      </c>
      <c r="H440" s="12">
        <f>AVERAGE(ReturnData!H440:H450)</f>
        <v>2.4345454545454549E-2</v>
      </c>
      <c r="I440" s="12">
        <f>AVERAGE(ReturnData!I440:I450)</f>
        <v>2.6990909090909086E-2</v>
      </c>
      <c r="J440" s="12">
        <f>AVERAGE(ReturnData!J440:J450)</f>
        <v>3.32E-2</v>
      </c>
      <c r="K440" s="12">
        <f>AVERAGE(ReturnData!K440:K450)</f>
        <v>4.0918181818181826E-2</v>
      </c>
      <c r="L440" s="12">
        <f>AVERAGE(ReturnData!L440:L450)</f>
        <v>2.9399999999999996E-2</v>
      </c>
      <c r="M440" s="12">
        <f>AVERAGE(ReturnData!M440:M450)</f>
        <v>3.9181818181818186E-2</v>
      </c>
      <c r="N440" s="12">
        <f>AVERAGE(ReturnData!N440:N450)</f>
        <v>2.9899999999999996E-2</v>
      </c>
      <c r="O440" s="12">
        <f>AVERAGE(ReturnData!O440:O450)</f>
        <v>2.3136363636363635E-2</v>
      </c>
      <c r="P440" s="12">
        <f>AVERAGE(ReturnData!P440:P450)</f>
        <v>2.7627272727272726E-2</v>
      </c>
      <c r="Q440" s="12">
        <f>AVERAGE(ReturnData!Q440:Q450)</f>
        <v>1.7245454545454546E-2</v>
      </c>
    </row>
    <row r="441" spans="1:17" x14ac:dyDescent="0.25">
      <c r="A441">
        <f>ReturnData!A453</f>
        <v>201108</v>
      </c>
      <c r="B441" s="12">
        <f>AVERAGE(ReturnData!B441:B451)</f>
        <v>1.8190909090909091E-2</v>
      </c>
      <c r="C441" s="12">
        <f>AVERAGE(ReturnData!C441:C451)</f>
        <v>2.5490909090909085E-2</v>
      </c>
      <c r="D441" s="12">
        <f>AVERAGE(ReturnData!D441:D451)</f>
        <v>3.3281818181818183E-2</v>
      </c>
      <c r="E441" s="12">
        <f>AVERAGE(ReturnData!E441:E451)</f>
        <v>3.2772727272727266E-2</v>
      </c>
      <c r="F441" s="12">
        <f>AVERAGE(ReturnData!F441:F451)</f>
        <v>3.2090909090909087E-2</v>
      </c>
      <c r="G441" s="12">
        <f>AVERAGE(ReturnData!G441:G451)</f>
        <v>3.3145454545454547E-2</v>
      </c>
      <c r="H441" s="12">
        <f>AVERAGE(ReturnData!H441:H451)</f>
        <v>1.8745454545454544E-2</v>
      </c>
      <c r="I441" s="12">
        <f>AVERAGE(ReturnData!I441:I451)</f>
        <v>2.0463636363636364E-2</v>
      </c>
      <c r="J441" s="12">
        <f>AVERAGE(ReturnData!J441:J451)</f>
        <v>2.3918181818181814E-2</v>
      </c>
      <c r="K441" s="12">
        <f>AVERAGE(ReturnData!K441:K451)</f>
        <v>3.0654545454545455E-2</v>
      </c>
      <c r="L441" s="12">
        <f>AVERAGE(ReturnData!L441:L451)</f>
        <v>1.9936363636363637E-2</v>
      </c>
      <c r="M441" s="12">
        <f>AVERAGE(ReturnData!M441:M451)</f>
        <v>2.3463636363636364E-2</v>
      </c>
      <c r="N441" s="12">
        <f>AVERAGE(ReturnData!N441:N451)</f>
        <v>2.1172727272727274E-2</v>
      </c>
      <c r="O441" s="12">
        <f>AVERAGE(ReturnData!O441:O451)</f>
        <v>1.6636363636363637E-2</v>
      </c>
      <c r="P441" s="12">
        <f>AVERAGE(ReturnData!P441:P451)</f>
        <v>2.2236363636363634E-2</v>
      </c>
      <c r="Q441" s="12">
        <f>AVERAGE(ReturnData!Q441:Q451)</f>
        <v>9.1818181818181833E-3</v>
      </c>
    </row>
    <row r="442" spans="1:17" x14ac:dyDescent="0.25">
      <c r="A442">
        <f>ReturnData!A454</f>
        <v>201109</v>
      </c>
      <c r="B442" s="12">
        <f>AVERAGE(ReturnData!B442:B452)</f>
        <v>1.7272727272727276E-2</v>
      </c>
      <c r="C442" s="12">
        <f>AVERAGE(ReturnData!C442:C452)</f>
        <v>2.6181818181818181E-2</v>
      </c>
      <c r="D442" s="12">
        <f>AVERAGE(ReturnData!D442:D452)</f>
        <v>3.6772727272727276E-2</v>
      </c>
      <c r="E442" s="12">
        <f>AVERAGE(ReturnData!E442:E452)</f>
        <v>4.1072727272727282E-2</v>
      </c>
      <c r="F442" s="12">
        <f>AVERAGE(ReturnData!F442:F452)</f>
        <v>2.9909090909090899E-2</v>
      </c>
      <c r="G442" s="12">
        <f>AVERAGE(ReturnData!G442:G452)</f>
        <v>3.1627272727272726E-2</v>
      </c>
      <c r="H442" s="12">
        <f>AVERAGE(ReturnData!H442:H452)</f>
        <v>1.7227272727272726E-2</v>
      </c>
      <c r="I442" s="12">
        <f>AVERAGE(ReturnData!I442:I452)</f>
        <v>1.948181818181818E-2</v>
      </c>
      <c r="J442" s="12">
        <f>AVERAGE(ReturnData!J442:J452)</f>
        <v>2.6209090909090904E-2</v>
      </c>
      <c r="K442" s="12">
        <f>AVERAGE(ReturnData!K442:K452)</f>
        <v>2.8254545454545456E-2</v>
      </c>
      <c r="L442" s="12">
        <f>AVERAGE(ReturnData!L442:L452)</f>
        <v>2.6163636363636358E-2</v>
      </c>
      <c r="M442" s="12">
        <f>AVERAGE(ReturnData!M442:M452)</f>
        <v>2.348181818181818E-2</v>
      </c>
      <c r="N442" s="12">
        <f>AVERAGE(ReturnData!N442:N452)</f>
        <v>2.2118181818181822E-2</v>
      </c>
      <c r="O442" s="12">
        <f>AVERAGE(ReturnData!O442:O452)</f>
        <v>1.6E-2</v>
      </c>
      <c r="P442" s="12">
        <f>AVERAGE(ReturnData!P442:P452)</f>
        <v>2.5936363636363636E-2</v>
      </c>
      <c r="Q442" s="12">
        <f>AVERAGE(ReturnData!Q442:Q452)</f>
        <v>1.3336363636363636E-2</v>
      </c>
    </row>
    <row r="443" spans="1:17" x14ac:dyDescent="0.25">
      <c r="A443">
        <f>ReturnData!A455</f>
        <v>201110</v>
      </c>
      <c r="B443" s="12">
        <f>AVERAGE(ReturnData!B443:B453)</f>
        <v>1.410909090909091E-2</v>
      </c>
      <c r="C443" s="12">
        <f>AVERAGE(ReturnData!C443:C453)</f>
        <v>9.3363636363636392E-3</v>
      </c>
      <c r="D443" s="12">
        <f>AVERAGE(ReturnData!D443:D453)</f>
        <v>1.9781818181818189E-2</v>
      </c>
      <c r="E443" s="12">
        <f>AVERAGE(ReturnData!E443:E453)</f>
        <v>1.996363636363636E-2</v>
      </c>
      <c r="F443" s="12">
        <f>AVERAGE(ReturnData!F443:F453)</f>
        <v>1.285454545454545E-2</v>
      </c>
      <c r="G443" s="12">
        <f>AVERAGE(ReturnData!G443:G453)</f>
        <v>1.4781818181818184E-2</v>
      </c>
      <c r="H443" s="12">
        <f>AVERAGE(ReturnData!H443:H453)</f>
        <v>1.1154545454545452E-2</v>
      </c>
      <c r="I443" s="12">
        <f>AVERAGE(ReturnData!I443:I453)</f>
        <v>3.4000000000000002E-3</v>
      </c>
      <c r="J443" s="12">
        <f>AVERAGE(ReturnData!J443:J453)</f>
        <v>3.1454545454545472E-3</v>
      </c>
      <c r="K443" s="12">
        <f>AVERAGE(ReturnData!K443:K453)</f>
        <v>1.2736363636363636E-2</v>
      </c>
      <c r="L443" s="12">
        <f>AVERAGE(ReturnData!L443:L453)</f>
        <v>6.172727272727275E-3</v>
      </c>
      <c r="M443" s="12">
        <f>AVERAGE(ReturnData!M443:M453)</f>
        <v>3.5454545454545474E-3</v>
      </c>
      <c r="N443" s="12">
        <f>AVERAGE(ReturnData!N443:N453)</f>
        <v>6.6636363636363664E-3</v>
      </c>
      <c r="O443" s="12">
        <f>AVERAGE(ReturnData!O443:O453)</f>
        <v>1.2836363636363635E-2</v>
      </c>
      <c r="P443" s="12">
        <f>AVERAGE(ReturnData!P443:P453)</f>
        <v>1.2254545454545455E-2</v>
      </c>
      <c r="Q443" s="12">
        <f>AVERAGE(ReturnData!Q443:Q453)</f>
        <v>-1.7272727272727264E-3</v>
      </c>
    </row>
    <row r="444" spans="1:17" x14ac:dyDescent="0.25">
      <c r="A444">
        <f>ReturnData!A456</f>
        <v>201111</v>
      </c>
      <c r="B444" s="12">
        <f>AVERAGE(ReturnData!B444:B454)</f>
        <v>6.4272727272727311E-3</v>
      </c>
      <c r="C444" s="12">
        <f>AVERAGE(ReturnData!C444:C454)</f>
        <v>-2.0272727272727272E-2</v>
      </c>
      <c r="D444" s="12">
        <f>AVERAGE(ReturnData!D444:D454)</f>
        <v>4.9363636363636467E-3</v>
      </c>
      <c r="E444" s="12">
        <f>AVERAGE(ReturnData!E444:E454)</f>
        <v>1.1609090909090913E-2</v>
      </c>
      <c r="F444" s="12">
        <f>AVERAGE(ReturnData!F444:F454)</f>
        <v>-6.0000000000000461E-4</v>
      </c>
      <c r="G444" s="12">
        <f>AVERAGE(ReturnData!G444:G454)</f>
        <v>-8.6181818181818113E-3</v>
      </c>
      <c r="H444" s="12">
        <f>AVERAGE(ReturnData!H444:H454)</f>
        <v>5.6090909090909091E-3</v>
      </c>
      <c r="I444" s="12">
        <f>AVERAGE(ReturnData!I444:I454)</f>
        <v>-4.3999999999999985E-3</v>
      </c>
      <c r="J444" s="12">
        <f>AVERAGE(ReturnData!J444:J454)</f>
        <v>-1.9790909090909092E-2</v>
      </c>
      <c r="K444" s="12">
        <f>AVERAGE(ReturnData!K444:K454)</f>
        <v>-5.2363636363636336E-3</v>
      </c>
      <c r="L444" s="12">
        <f>AVERAGE(ReturnData!L444:L454)</f>
        <v>-5.4545454545454506E-3</v>
      </c>
      <c r="M444" s="12">
        <f>AVERAGE(ReturnData!M444:M454)</f>
        <v>-1.5754545454545455E-2</v>
      </c>
      <c r="N444" s="12">
        <f>AVERAGE(ReturnData!N444:N454)</f>
        <v>-5.0090909090909084E-3</v>
      </c>
      <c r="O444" s="12">
        <f>AVERAGE(ReturnData!O444:O454)</f>
        <v>9.6818181818181803E-3</v>
      </c>
      <c r="P444" s="12">
        <f>AVERAGE(ReturnData!P444:P454)</f>
        <v>7.1545454545454542E-3</v>
      </c>
      <c r="Q444" s="12">
        <f>AVERAGE(ReturnData!Q444:Q454)</f>
        <v>-1.3527272727272723E-2</v>
      </c>
    </row>
    <row r="445" spans="1:17" x14ac:dyDescent="0.25">
      <c r="A445">
        <f>ReturnData!A457</f>
        <v>201112</v>
      </c>
      <c r="B445" s="12">
        <f>AVERAGE(ReturnData!B445:B455)</f>
        <v>1.0236363636363637E-2</v>
      </c>
      <c r="C445" s="12">
        <f>AVERAGE(ReturnData!C445:C455)</f>
        <v>-5.6636363636363577E-3</v>
      </c>
      <c r="D445" s="12">
        <f>AVERAGE(ReturnData!D445:D455)</f>
        <v>1.4827272727272727E-2</v>
      </c>
      <c r="E445" s="12">
        <f>AVERAGE(ReturnData!E445:E455)</f>
        <v>1.8845454545454551E-2</v>
      </c>
      <c r="F445" s="12">
        <f>AVERAGE(ReturnData!F445:F455)</f>
        <v>9.5363636363636328E-3</v>
      </c>
      <c r="G445" s="12">
        <f>AVERAGE(ReturnData!G445:G455)</f>
        <v>7.4727272727272784E-3</v>
      </c>
      <c r="H445" s="12">
        <f>AVERAGE(ReturnData!H445:H455)</f>
        <v>1.3654545454545454E-2</v>
      </c>
      <c r="I445" s="12">
        <f>AVERAGE(ReturnData!I445:I455)</f>
        <v>7.909090909090909E-3</v>
      </c>
      <c r="J445" s="12">
        <f>AVERAGE(ReturnData!J445:J455)</f>
        <v>-5.9545454545454519E-3</v>
      </c>
      <c r="K445" s="12">
        <f>AVERAGE(ReturnData!K445:K455)</f>
        <v>7.9454545454545472E-3</v>
      </c>
      <c r="L445" s="12">
        <f>AVERAGE(ReturnData!L445:L455)</f>
        <v>5.9909090909090962E-3</v>
      </c>
      <c r="M445" s="12">
        <f>AVERAGE(ReturnData!M445:M455)</f>
        <v>-3.5181818181818192E-3</v>
      </c>
      <c r="N445" s="12">
        <f>AVERAGE(ReturnData!N445:N455)</f>
        <v>6.1818181818181807E-3</v>
      </c>
      <c r="O445" s="12">
        <f>AVERAGE(ReturnData!O445:O455)</f>
        <v>1.6981818181818185E-2</v>
      </c>
      <c r="P445" s="12">
        <f>AVERAGE(ReturnData!P445:P455)</f>
        <v>1.0536363636363637E-2</v>
      </c>
      <c r="Q445" s="12">
        <f>AVERAGE(ReturnData!Q445:Q455)</f>
        <v>-9.999999999999959E-4</v>
      </c>
    </row>
    <row r="446" spans="1:17" x14ac:dyDescent="0.25">
      <c r="A446">
        <f>ReturnData!A458</f>
        <v>201201</v>
      </c>
      <c r="B446" s="12">
        <f>AVERAGE(ReturnData!B446:B456)</f>
        <v>6.6090909090909108E-3</v>
      </c>
      <c r="C446" s="12">
        <f>AVERAGE(ReturnData!C446:C456)</f>
        <v>-1.8590909090909095E-2</v>
      </c>
      <c r="D446" s="12">
        <f>AVERAGE(ReturnData!D446:D456)</f>
        <v>8.6000000000000035E-3</v>
      </c>
      <c r="E446" s="12">
        <f>AVERAGE(ReturnData!E446:E456)</f>
        <v>1.4581818181818185E-2</v>
      </c>
      <c r="F446" s="12">
        <f>AVERAGE(ReturnData!F446:F456)</f>
        <v>4.9090909090908732E-4</v>
      </c>
      <c r="G446" s="12">
        <f>AVERAGE(ReturnData!G446:G456)</f>
        <v>-2.3636363636363856E-4</v>
      </c>
      <c r="H446" s="12">
        <f>AVERAGE(ReturnData!H446:H456)</f>
        <v>1.1981818181818182E-2</v>
      </c>
      <c r="I446" s="12">
        <f>AVERAGE(ReturnData!I446:I456)</f>
        <v>1.5818181818181829E-3</v>
      </c>
      <c r="J446" s="12">
        <f>AVERAGE(ReturnData!J446:J456)</f>
        <v>-1.9372727272727274E-2</v>
      </c>
      <c r="K446" s="12">
        <f>AVERAGE(ReturnData!K446:K456)</f>
        <v>5.9090909090909107E-3</v>
      </c>
      <c r="L446" s="12">
        <f>AVERAGE(ReturnData!L446:L456)</f>
        <v>-6.4545454545454346E-4</v>
      </c>
      <c r="M446" s="12">
        <f>AVERAGE(ReturnData!M446:M456)</f>
        <v>-1.6718181818181813E-2</v>
      </c>
      <c r="N446" s="12">
        <f>AVERAGE(ReturnData!N446:N456)</f>
        <v>4.154545454545455E-3</v>
      </c>
      <c r="O446" s="12">
        <f>AVERAGE(ReturnData!O446:O456)</f>
        <v>1.4963636363636366E-2</v>
      </c>
      <c r="P446" s="12">
        <f>AVERAGE(ReturnData!P446:P456)</f>
        <v>9.2636363636363645E-3</v>
      </c>
      <c r="Q446" s="12">
        <f>AVERAGE(ReturnData!Q446:Q456)</f>
        <v>-1.3472727272727273E-2</v>
      </c>
    </row>
    <row r="447" spans="1:17" x14ac:dyDescent="0.25">
      <c r="A447">
        <f>ReturnData!A459</f>
        <v>201202</v>
      </c>
      <c r="B447" s="12">
        <f>AVERAGE(ReturnData!B447:B457)</f>
        <v>1.0272727272727274E-2</v>
      </c>
      <c r="C447" s="12">
        <f>AVERAGE(ReturnData!C447:C457)</f>
        <v>-2.175454545454545E-2</v>
      </c>
      <c r="D447" s="12">
        <f>AVERAGE(ReturnData!D447:D457)</f>
        <v>2.0454545454545474E-3</v>
      </c>
      <c r="E447" s="12">
        <f>AVERAGE(ReturnData!E447:E457)</f>
        <v>1.5890909090909094E-2</v>
      </c>
      <c r="F447" s="12">
        <f>AVERAGE(ReturnData!F447:F457)</f>
        <v>-1.0909090909091033E-4</v>
      </c>
      <c r="G447" s="12">
        <f>AVERAGE(ReturnData!G447:G457)</f>
        <v>-1.5636363636363656E-3</v>
      </c>
      <c r="H447" s="12">
        <f>AVERAGE(ReturnData!H447:H457)</f>
        <v>1.7236363636363636E-2</v>
      </c>
      <c r="I447" s="12">
        <f>AVERAGE(ReturnData!I447:I457)</f>
        <v>9.5454545454545542E-4</v>
      </c>
      <c r="J447" s="12">
        <f>AVERAGE(ReturnData!J447:J457)</f>
        <v>-2.7800000000000002E-2</v>
      </c>
      <c r="K447" s="12">
        <f>AVERAGE(ReturnData!K447:K457)</f>
        <v>3.6363636363636141E-5</v>
      </c>
      <c r="L447" s="12">
        <f>AVERAGE(ReturnData!L447:L457)</f>
        <v>-6.4727272727272724E-3</v>
      </c>
      <c r="M447" s="12">
        <f>AVERAGE(ReturnData!M447:M457)</f>
        <v>-1.7263636363636359E-2</v>
      </c>
      <c r="N447" s="12">
        <f>AVERAGE(ReturnData!N447:N457)</f>
        <v>2.6090909090909077E-3</v>
      </c>
      <c r="O447" s="12">
        <f>AVERAGE(ReturnData!O447:O457)</f>
        <v>1.5627272727272729E-2</v>
      </c>
      <c r="P447" s="12">
        <f>AVERAGE(ReturnData!P447:P457)</f>
        <v>1.1354545454545456E-2</v>
      </c>
      <c r="Q447" s="12">
        <f>AVERAGE(ReturnData!Q447:Q457)</f>
        <v>-1.4181818181818179E-2</v>
      </c>
    </row>
    <row r="448" spans="1:17" x14ac:dyDescent="0.25">
      <c r="A448">
        <f>ReturnData!A460</f>
        <v>201203</v>
      </c>
      <c r="B448" s="12">
        <f>AVERAGE(ReturnData!B448:B458)</f>
        <v>8.2545454545454554E-3</v>
      </c>
      <c r="C448" s="12">
        <f>AVERAGE(ReturnData!C448:C458)</f>
        <v>-1.1727272727272727E-2</v>
      </c>
      <c r="D448" s="12">
        <f>AVERAGE(ReturnData!D448:D458)</f>
        <v>-4.28181818181818E-3</v>
      </c>
      <c r="E448" s="12">
        <f>AVERAGE(ReturnData!E448:E458)</f>
        <v>1.6900000000000002E-2</v>
      </c>
      <c r="F448" s="12">
        <f>AVERAGE(ReturnData!F448:F458)</f>
        <v>5.6727272727272677E-3</v>
      </c>
      <c r="G448" s="12">
        <f>AVERAGE(ReturnData!G448:G458)</f>
        <v>4.2999999999999983E-3</v>
      </c>
      <c r="H448" s="12">
        <f>AVERAGE(ReturnData!H448:H458)</f>
        <v>1.2827272727272727E-2</v>
      </c>
      <c r="I448" s="12">
        <f>AVERAGE(ReturnData!I448:I458)</f>
        <v>5.6000000000000017E-3</v>
      </c>
      <c r="J448" s="12">
        <f>AVERAGE(ReturnData!J448:J458)</f>
        <v>-2.0172727272727273E-2</v>
      </c>
      <c r="K448" s="12">
        <f>AVERAGE(ReturnData!K448:K458)</f>
        <v>3.3181818181818212E-3</v>
      </c>
      <c r="L448" s="12">
        <f>AVERAGE(ReturnData!L448:L458)</f>
        <v>1.4363636363636384E-3</v>
      </c>
      <c r="M448" s="12">
        <f>AVERAGE(ReturnData!M448:M458)</f>
        <v>-3.5181818181818218E-3</v>
      </c>
      <c r="N448" s="12">
        <f>AVERAGE(ReturnData!N448:N458)</f>
        <v>6.1272727272727286E-3</v>
      </c>
      <c r="O448" s="12">
        <f>AVERAGE(ReturnData!O448:O458)</f>
        <v>1.0954545454545455E-2</v>
      </c>
      <c r="P448" s="12">
        <f>AVERAGE(ReturnData!P448:P458)</f>
        <v>1.2872727272727274E-2</v>
      </c>
      <c r="Q448" s="12">
        <f>AVERAGE(ReturnData!Q448:Q458)</f>
        <v>-9.954545454545452E-3</v>
      </c>
    </row>
    <row r="449" spans="1:20" x14ac:dyDescent="0.25">
      <c r="A449">
        <f>ReturnData!A461</f>
        <v>201204</v>
      </c>
      <c r="B449" s="12">
        <f>AVERAGE(ReturnData!B449:B459)</f>
        <v>7.1363636363636351E-3</v>
      </c>
      <c r="C449" s="12">
        <f>AVERAGE(ReturnData!C449:C459)</f>
        <v>-1.8136363636363631E-2</v>
      </c>
      <c r="D449" s="12">
        <f>AVERAGE(ReturnData!D449:D459)</f>
        <v>2.3636363636363557E-4</v>
      </c>
      <c r="E449" s="12">
        <f>AVERAGE(ReturnData!E449:E459)</f>
        <v>2.578181818181818E-2</v>
      </c>
      <c r="F449" s="12">
        <f>AVERAGE(ReturnData!F449:F459)</f>
        <v>1.0381818181818178E-2</v>
      </c>
      <c r="G449" s="12">
        <f>AVERAGE(ReturnData!G449:G459)</f>
        <v>4.5363636363636379E-3</v>
      </c>
      <c r="H449" s="12">
        <f>AVERAGE(ReturnData!H449:H459)</f>
        <v>1.428181818181818E-2</v>
      </c>
      <c r="I449" s="12">
        <f>AVERAGE(ReturnData!I449:I459)</f>
        <v>9.1909090909090899E-3</v>
      </c>
      <c r="J449" s="12">
        <f>AVERAGE(ReturnData!J449:J459)</f>
        <v>-2.3309090909090904E-2</v>
      </c>
      <c r="K449" s="12">
        <f>AVERAGE(ReturnData!K449:K459)</f>
        <v>5.5727272727272752E-3</v>
      </c>
      <c r="L449" s="12">
        <f>AVERAGE(ReturnData!L449:L459)</f>
        <v>8.3909090909090895E-3</v>
      </c>
      <c r="M449" s="12">
        <f>AVERAGE(ReturnData!M449:M459)</f>
        <v>-8.0000000000000275E-4</v>
      </c>
      <c r="N449" s="12">
        <f>AVERAGE(ReturnData!N449:N459)</f>
        <v>5.0000000000000001E-3</v>
      </c>
      <c r="O449" s="12">
        <f>AVERAGE(ReturnData!O449:O459)</f>
        <v>1.1309090909090909E-2</v>
      </c>
      <c r="P449" s="12">
        <f>AVERAGE(ReturnData!P449:P459)</f>
        <v>1.4600000000000002E-2</v>
      </c>
      <c r="Q449" s="12">
        <f>AVERAGE(ReturnData!Q449:Q459)</f>
        <v>-2.5999999999999999E-3</v>
      </c>
    </row>
    <row r="450" spans="1:20" x14ac:dyDescent="0.25">
      <c r="A450">
        <f>ReturnData!A462</f>
        <v>201205</v>
      </c>
      <c r="B450" s="12">
        <f>AVERAGE(ReturnData!B450:B460)</f>
        <v>6.763636363636364E-3</v>
      </c>
      <c r="C450" s="12">
        <f>AVERAGE(ReturnData!C450:C460)</f>
        <v>-2.3518181818181813E-2</v>
      </c>
      <c r="D450" s="12">
        <f>AVERAGE(ReturnData!D450:D460)</f>
        <v>-4.1818181818181815E-3</v>
      </c>
      <c r="E450" s="12">
        <f>AVERAGE(ReturnData!E450:E460)</f>
        <v>2.0245454545454546E-2</v>
      </c>
      <c r="F450" s="12">
        <f>AVERAGE(ReturnData!F450:F460)</f>
        <v>9.772727272727268E-3</v>
      </c>
      <c r="G450" s="12">
        <f>AVERAGE(ReturnData!G450:G460)</f>
        <v>2.1090909090909099E-3</v>
      </c>
      <c r="H450" s="12">
        <f>AVERAGE(ReturnData!H450:H460)</f>
        <v>1.1872727272727273E-2</v>
      </c>
      <c r="I450" s="12">
        <f>AVERAGE(ReturnData!I450:I460)</f>
        <v>1.4536363636363632E-2</v>
      </c>
      <c r="J450" s="12">
        <f>AVERAGE(ReturnData!J450:J460)</f>
        <v>-2.3190909090909092E-2</v>
      </c>
      <c r="K450" s="12">
        <f>AVERAGE(ReturnData!K450:K460)</f>
        <v>5.4818181818181832E-3</v>
      </c>
      <c r="L450" s="12">
        <f>AVERAGE(ReturnData!L450:L460)</f>
        <v>9.281818181818181E-3</v>
      </c>
      <c r="M450" s="12">
        <f>AVERAGE(ReturnData!M450:M460)</f>
        <v>-1.6818181818181821E-3</v>
      </c>
      <c r="N450" s="12">
        <f>AVERAGE(ReturnData!N450:N460)</f>
        <v>2.6727272727272741E-3</v>
      </c>
      <c r="O450" s="12">
        <f>AVERAGE(ReturnData!O450:O460)</f>
        <v>9.0181818181818193E-3</v>
      </c>
      <c r="P450" s="12">
        <f>AVERAGE(ReturnData!P450:P460)</f>
        <v>1.4263636363636362E-2</v>
      </c>
      <c r="Q450" s="12">
        <f>AVERAGE(ReturnData!Q450:Q460)</f>
        <v>3.1545454545454567E-3</v>
      </c>
    </row>
    <row r="451" spans="1:20" x14ac:dyDescent="0.25">
      <c r="A451">
        <f>ReturnData!A463</f>
        <v>201206</v>
      </c>
      <c r="B451" s="12">
        <f>AVERAGE(ReturnData!B451:B461)</f>
        <v>5.8454545454545452E-3</v>
      </c>
      <c r="C451" s="12">
        <f>AVERAGE(ReturnData!C451:C461)</f>
        <v>-1.894545454545454E-2</v>
      </c>
      <c r="D451" s="12">
        <f>AVERAGE(ReturnData!D451:D461)</f>
        <v>-1.5272727272727272E-3</v>
      </c>
      <c r="E451" s="12">
        <f>AVERAGE(ReturnData!E451:E461)</f>
        <v>1.9445454545454547E-2</v>
      </c>
      <c r="F451" s="12">
        <f>AVERAGE(ReturnData!F451:F461)</f>
        <v>5.2636363636363558E-3</v>
      </c>
      <c r="G451" s="12">
        <f>AVERAGE(ReturnData!G451:G461)</f>
        <v>5.6909090909090946E-3</v>
      </c>
      <c r="H451" s="12">
        <f>AVERAGE(ReturnData!H451:H461)</f>
        <v>9.281818181818181E-3</v>
      </c>
      <c r="I451" s="12">
        <f>AVERAGE(ReturnData!I451:I461)</f>
        <v>1.9263636363636365E-2</v>
      </c>
      <c r="J451" s="12">
        <f>AVERAGE(ReturnData!J451:J461)</f>
        <v>-2.2245454545454544E-2</v>
      </c>
      <c r="K451" s="12">
        <f>AVERAGE(ReturnData!K451:K461)</f>
        <v>4.672727272727272E-3</v>
      </c>
      <c r="L451" s="12">
        <f>AVERAGE(ReturnData!L451:L461)</f>
        <v>9.4727272727272733E-3</v>
      </c>
      <c r="M451" s="12">
        <f>AVERAGE(ReturnData!M451:M461)</f>
        <v>-2.7272727272727253E-3</v>
      </c>
      <c r="N451" s="12">
        <f>AVERAGE(ReturnData!N451:N461)</f>
        <v>3.9818181818181827E-3</v>
      </c>
      <c r="O451" s="12">
        <f>AVERAGE(ReturnData!O451:O461)</f>
        <v>9.3909090909090921E-3</v>
      </c>
      <c r="P451" s="12">
        <f>AVERAGE(ReturnData!P451:P461)</f>
        <v>1.3854545454545453E-2</v>
      </c>
      <c r="Q451" s="12">
        <f>AVERAGE(ReturnData!Q451:Q461)</f>
        <v>3.4454545454545476E-3</v>
      </c>
      <c r="S451" s="8"/>
      <c r="T451" s="8"/>
    </row>
    <row r="452" spans="1:20" x14ac:dyDescent="0.25">
      <c r="A452">
        <f>ReturnData!A464</f>
        <v>201207</v>
      </c>
      <c r="B452" s="12">
        <f>AVERAGE(ReturnData!B452:B462)</f>
        <v>4.4909090909090905E-3</v>
      </c>
      <c r="C452" s="12">
        <f>AVERAGE(ReturnData!C452:C462)</f>
        <v>-2.9281818181818183E-2</v>
      </c>
      <c r="D452" s="12">
        <f>AVERAGE(ReturnData!D452:D462)</f>
        <v>-8.9454545454545412E-3</v>
      </c>
      <c r="E452" s="12">
        <f>AVERAGE(ReturnData!E452:E462)</f>
        <v>1.1654545454545452E-2</v>
      </c>
      <c r="F452" s="12">
        <f>AVERAGE(ReturnData!F452:F462)</f>
        <v>-5.6454545454545516E-3</v>
      </c>
      <c r="G452" s="12">
        <f>AVERAGE(ReturnData!G452:G462)</f>
        <v>-2.6454545454545468E-3</v>
      </c>
      <c r="H452" s="12">
        <f>AVERAGE(ReturnData!H452:H462)</f>
        <v>9.2363636363636363E-3</v>
      </c>
      <c r="I452" s="12">
        <f>AVERAGE(ReturnData!I452:I462)</f>
        <v>1.5563636363636365E-2</v>
      </c>
      <c r="J452" s="12">
        <f>AVERAGE(ReturnData!J452:J462)</f>
        <v>-3.3709090909090911E-2</v>
      </c>
      <c r="K452" s="12">
        <f>AVERAGE(ReturnData!K452:K462)</f>
        <v>4.9090909090909231E-4</v>
      </c>
      <c r="L452" s="12">
        <f>AVERAGE(ReturnData!L452:L462)</f>
        <v>4.3272727272727291E-3</v>
      </c>
      <c r="M452" s="12">
        <f>AVERAGE(ReturnData!M452:M462)</f>
        <v>-8.9909090909090876E-3</v>
      </c>
      <c r="N452" s="12">
        <f>AVERAGE(ReturnData!N452:N462)</f>
        <v>-4.3636363636363751E-4</v>
      </c>
      <c r="O452" s="12">
        <f>AVERAGE(ReturnData!O452:O462)</f>
        <v>8.8727272727272734E-3</v>
      </c>
      <c r="P452" s="12">
        <f>AVERAGE(ReturnData!P452:P462)</f>
        <v>1.3399999999999997E-2</v>
      </c>
      <c r="Q452" s="12">
        <f>AVERAGE(ReturnData!Q452:Q462)</f>
        <v>-2.8272727272727256E-3</v>
      </c>
    </row>
    <row r="453" spans="1:20" x14ac:dyDescent="0.25">
      <c r="A453">
        <f>ReturnData!A465</f>
        <v>201208</v>
      </c>
      <c r="B453" s="12">
        <f>AVERAGE(ReturnData!B453:B463)</f>
        <v>9.4818181818181815E-3</v>
      </c>
      <c r="C453" s="12">
        <f>AVERAGE(ReturnData!C453:C463)</f>
        <v>-2.3772727272727275E-2</v>
      </c>
      <c r="D453" s="12">
        <f>AVERAGE(ReturnData!D453:D463)</f>
        <v>-4.1181818181818151E-3</v>
      </c>
      <c r="E453" s="12">
        <f>AVERAGE(ReturnData!E453:E463)</f>
        <v>1.3090909090909099E-3</v>
      </c>
      <c r="F453" s="12">
        <f>AVERAGE(ReturnData!F453:F463)</f>
        <v>-7.6363636363636976E-4</v>
      </c>
      <c r="G453" s="12">
        <f>AVERAGE(ReturnData!G453:G463)</f>
        <v>1.818181818181818E-3</v>
      </c>
      <c r="H453" s="12">
        <f>AVERAGE(ReturnData!H453:H463)</f>
        <v>1.5727272727272725E-2</v>
      </c>
      <c r="I453" s="12">
        <f>AVERAGE(ReturnData!I453:I463)</f>
        <v>2.631818181818182E-2</v>
      </c>
      <c r="J453" s="12">
        <f>AVERAGE(ReturnData!J453:J463)</f>
        <v>-2.3718181818181819E-2</v>
      </c>
      <c r="K453" s="12">
        <f>AVERAGE(ReturnData!K453:K463)</f>
        <v>5.8090909090909104E-3</v>
      </c>
      <c r="L453" s="12">
        <f>AVERAGE(ReturnData!L453:L463)</f>
        <v>7.636363636363639E-3</v>
      </c>
      <c r="M453" s="12">
        <f>AVERAGE(ReturnData!M453:M463)</f>
        <v>-6.6E-3</v>
      </c>
      <c r="N453" s="12">
        <f>AVERAGE(ReturnData!N453:N463)</f>
        <v>7.8545454545454578E-3</v>
      </c>
      <c r="O453" s="12">
        <f>AVERAGE(ReturnData!O453:O463)</f>
        <v>1.2263636363636365E-2</v>
      </c>
      <c r="P453" s="12">
        <f>AVERAGE(ReturnData!P453:P463)</f>
        <v>1.4754545454545454E-2</v>
      </c>
      <c r="Q453" s="12">
        <f>AVERAGE(ReturnData!Q453:Q463)</f>
        <v>4.9272727272727281E-3</v>
      </c>
    </row>
    <row r="454" spans="1:20" x14ac:dyDescent="0.25">
      <c r="A454">
        <f>ReturnData!A466</f>
        <v>201209</v>
      </c>
      <c r="B454" s="12">
        <f>AVERAGE(ReturnData!B454:B464)</f>
        <v>1.0036363636363637E-2</v>
      </c>
      <c r="C454" s="12">
        <f>AVERAGE(ReturnData!C454:C464)</f>
        <v>-2.1318181818181816E-2</v>
      </c>
      <c r="D454" s="12">
        <f>AVERAGE(ReturnData!D454:D464)</f>
        <v>7.4909090909090932E-3</v>
      </c>
      <c r="E454" s="12">
        <f>AVERAGE(ReturnData!E454:E464)</f>
        <v>8.3363636363636365E-3</v>
      </c>
      <c r="F454" s="12">
        <f>AVERAGE(ReturnData!F454:F464)</f>
        <v>7.6181818181818147E-3</v>
      </c>
      <c r="G454" s="12">
        <f>AVERAGE(ReturnData!G454:G464)</f>
        <v>8.4545454545454524E-3</v>
      </c>
      <c r="H454" s="12">
        <f>AVERAGE(ReturnData!H454:H464)</f>
        <v>1.8172727272727271E-2</v>
      </c>
      <c r="I454" s="12">
        <f>AVERAGE(ReturnData!I454:I464)</f>
        <v>3.0163636363636368E-2</v>
      </c>
      <c r="J454" s="12">
        <f>AVERAGE(ReturnData!J454:J464)</f>
        <v>-1.2909090909090908E-2</v>
      </c>
      <c r="K454" s="12">
        <f>AVERAGE(ReturnData!K454:K464)</f>
        <v>1.4118181818181818E-2</v>
      </c>
      <c r="L454" s="12">
        <f>AVERAGE(ReturnData!L454:L464)</f>
        <v>1.5845454545454551E-2</v>
      </c>
      <c r="M454" s="12">
        <f>AVERAGE(ReturnData!M454:M464)</f>
        <v>2.3090909090909095E-3</v>
      </c>
      <c r="N454" s="12">
        <f>AVERAGE(ReturnData!N454:N464)</f>
        <v>1.3336363636363639E-2</v>
      </c>
      <c r="O454" s="12">
        <f>AVERAGE(ReturnData!O454:O464)</f>
        <v>1.5399999999999999E-2</v>
      </c>
      <c r="P454" s="12">
        <f>AVERAGE(ReturnData!P454:P464)</f>
        <v>1.8618181818181815E-2</v>
      </c>
      <c r="Q454" s="12">
        <f>AVERAGE(ReturnData!Q454:Q464)</f>
        <v>1.240909090909091E-2</v>
      </c>
    </row>
    <row r="455" spans="1:20" x14ac:dyDescent="0.25">
      <c r="A455">
        <f>ReturnData!A467</f>
        <v>201210</v>
      </c>
      <c r="B455" s="12">
        <f>AVERAGE(ReturnData!B455:B465)</f>
        <v>1.3936363636363636E-2</v>
      </c>
      <c r="C455" s="12">
        <f>AVERAGE(ReturnData!C455:C465)</f>
        <v>5.5181818181818205E-3</v>
      </c>
      <c r="D455" s="12">
        <f>AVERAGE(ReturnData!D455:D465)</f>
        <v>2.0363636363636365E-2</v>
      </c>
      <c r="E455" s="12">
        <f>AVERAGE(ReturnData!E455:E465)</f>
        <v>2.0981818181818178E-2</v>
      </c>
      <c r="F455" s="12">
        <f>AVERAGE(ReturnData!F455:F465)</f>
        <v>2.5263636363636363E-2</v>
      </c>
      <c r="G455" s="12">
        <f>AVERAGE(ReturnData!G455:G465)</f>
        <v>2.6236363636363638E-2</v>
      </c>
      <c r="H455" s="12">
        <f>AVERAGE(ReturnData!H455:H465)</f>
        <v>2.0663636363636363E-2</v>
      </c>
      <c r="I455" s="12">
        <f>AVERAGE(ReturnData!I455:I465)</f>
        <v>4.6981818181818187E-2</v>
      </c>
      <c r="J455" s="12">
        <f>AVERAGE(ReturnData!J455:J465)</f>
        <v>4.6909090909090902E-3</v>
      </c>
      <c r="K455" s="12">
        <f>AVERAGE(ReturnData!K455:K465)</f>
        <v>2.5890909090909086E-2</v>
      </c>
      <c r="L455" s="12">
        <f>AVERAGE(ReturnData!L455:L465)</f>
        <v>2.7745454545454552E-2</v>
      </c>
      <c r="M455" s="12">
        <f>AVERAGE(ReturnData!M455:M465)</f>
        <v>1.5672727272727272E-2</v>
      </c>
      <c r="N455" s="12">
        <f>AVERAGE(ReturnData!N455:N465)</f>
        <v>2.0409090909090908E-2</v>
      </c>
      <c r="O455" s="12">
        <f>AVERAGE(ReturnData!O455:O465)</f>
        <v>1.3736363636363637E-2</v>
      </c>
      <c r="P455" s="12">
        <f>AVERAGE(ReturnData!P455:P465)</f>
        <v>2.3836363636363635E-2</v>
      </c>
      <c r="Q455" s="12">
        <f>AVERAGE(ReturnData!Q455:Q465)</f>
        <v>2.6472727272727273E-2</v>
      </c>
    </row>
    <row r="456" spans="1:20" x14ac:dyDescent="0.25">
      <c r="A456">
        <f>ReturnData!A468</f>
        <v>201211</v>
      </c>
      <c r="B456" s="12">
        <f>AVERAGE(ReturnData!B456:B466)</f>
        <v>1.1327272727272726E-2</v>
      </c>
      <c r="C456" s="12">
        <f>AVERAGE(ReturnData!C456:C466)</f>
        <v>-6.7090909090909085E-3</v>
      </c>
      <c r="D456" s="12">
        <f>AVERAGE(ReturnData!D456:D466)</f>
        <v>9.281818181818181E-3</v>
      </c>
      <c r="E456" s="12">
        <f>AVERAGE(ReturnData!E456:E466)</f>
        <v>6.1090909090909104E-3</v>
      </c>
      <c r="F456" s="12">
        <f>AVERAGE(ReturnData!F456:F466)</f>
        <v>1.3154545454545453E-2</v>
      </c>
      <c r="G456" s="12">
        <f>AVERAGE(ReturnData!G456:G466)</f>
        <v>1.0509090909090907E-2</v>
      </c>
      <c r="H456" s="12">
        <f>AVERAGE(ReturnData!H456:H466)</f>
        <v>1.8863636363636367E-2</v>
      </c>
      <c r="I456" s="12">
        <f>AVERAGE(ReturnData!I456:I466)</f>
        <v>3.7918181818181823E-2</v>
      </c>
      <c r="J456" s="12">
        <f>AVERAGE(ReturnData!J456:J466)</f>
        <v>-8.3181818181818201E-3</v>
      </c>
      <c r="K456" s="12">
        <f>AVERAGE(ReturnData!K456:K466)</f>
        <v>1.3145454545454544E-2</v>
      </c>
      <c r="L456" s="12">
        <f>AVERAGE(ReturnData!L456:L466)</f>
        <v>1.4154545454545458E-2</v>
      </c>
      <c r="M456" s="12">
        <f>AVERAGE(ReturnData!M456:M466)</f>
        <v>-1.063636363636363E-3</v>
      </c>
      <c r="N456" s="12">
        <f>AVERAGE(ReturnData!N456:N466)</f>
        <v>7.5818181818181818E-3</v>
      </c>
      <c r="O456" s="12">
        <f>AVERAGE(ReturnData!O456:O466)</f>
        <v>9.5636363636363644E-3</v>
      </c>
      <c r="P456" s="12">
        <f>AVERAGE(ReturnData!P456:P466)</f>
        <v>1.7436363636363635E-2</v>
      </c>
      <c r="Q456" s="12">
        <f>AVERAGE(ReturnData!Q456:Q466)</f>
        <v>1.7509090909090908E-2</v>
      </c>
    </row>
    <row r="457" spans="1:20" x14ac:dyDescent="0.25">
      <c r="A457">
        <f>ReturnData!A469</f>
        <v>201212</v>
      </c>
      <c r="B457" s="12">
        <f>AVERAGE(ReturnData!B457:B467)</f>
        <v>9.1454545454545452E-3</v>
      </c>
      <c r="C457" s="12">
        <f>AVERAGE(ReturnData!C457:C467)</f>
        <v>-3.6181818181818164E-3</v>
      </c>
      <c r="D457" s="12">
        <f>AVERAGE(ReturnData!D457:D467)</f>
        <v>5.1363636363636368E-3</v>
      </c>
      <c r="E457" s="12">
        <f>AVERAGE(ReturnData!E457:E467)</f>
        <v>8.7181818181818176E-3</v>
      </c>
      <c r="F457" s="12">
        <f>AVERAGE(ReturnData!F457:F467)</f>
        <v>1.830909090909091E-2</v>
      </c>
      <c r="G457" s="12">
        <f>AVERAGE(ReturnData!G457:G467)</f>
        <v>9.1727272727272734E-3</v>
      </c>
      <c r="H457" s="12">
        <f>AVERAGE(ReturnData!H457:H467)</f>
        <v>1.5990909090909094E-2</v>
      </c>
      <c r="I457" s="12">
        <f>AVERAGE(ReturnData!I457:I467)</f>
        <v>3.5109090909090909E-2</v>
      </c>
      <c r="J457" s="12">
        <f>AVERAGE(ReturnData!J457:J467)</f>
        <v>-7.7090909090909102E-3</v>
      </c>
      <c r="K457" s="12">
        <f>AVERAGE(ReturnData!K457:K467)</f>
        <v>9.009090909090911E-3</v>
      </c>
      <c r="L457" s="12">
        <f>AVERAGE(ReturnData!L457:L467)</f>
        <v>9.8636363636363644E-3</v>
      </c>
      <c r="M457" s="12">
        <f>AVERAGE(ReturnData!M457:M467)</f>
        <v>1.0981818181818183E-2</v>
      </c>
      <c r="N457" s="12">
        <f>AVERAGE(ReturnData!N457:N467)</f>
        <v>8.0090909090909101E-3</v>
      </c>
      <c r="O457" s="12">
        <f>AVERAGE(ReturnData!O457:O467)</f>
        <v>9.6454545454545456E-3</v>
      </c>
      <c r="P457" s="12">
        <f>AVERAGE(ReturnData!P457:P467)</f>
        <v>1.5081818181818184E-2</v>
      </c>
      <c r="Q457" s="12">
        <f>AVERAGE(ReturnData!Q457:Q467)</f>
        <v>2.2118181818181815E-2</v>
      </c>
    </row>
    <row r="458" spans="1:20" x14ac:dyDescent="0.25">
      <c r="A458">
        <f>ReturnData!A470</f>
        <v>201301</v>
      </c>
      <c r="B458" s="12">
        <f>AVERAGE(ReturnData!B458:B468)</f>
        <v>1.0345454545454547E-2</v>
      </c>
      <c r="C458" s="12">
        <f>AVERAGE(ReturnData!C458:C468)</f>
        <v>6.363636363636376E-4</v>
      </c>
      <c r="D458" s="12">
        <f>AVERAGE(ReturnData!D458:D468)</f>
        <v>3.9727272727272727E-3</v>
      </c>
      <c r="E458" s="12">
        <f>AVERAGE(ReturnData!E458:E468)</f>
        <v>1.4209090909090909E-2</v>
      </c>
      <c r="F458" s="12">
        <f>AVERAGE(ReturnData!F458:F468)</f>
        <v>2.2509090909090909E-2</v>
      </c>
      <c r="G458" s="12">
        <f>AVERAGE(ReturnData!G458:G468)</f>
        <v>1.1236363636363635E-2</v>
      </c>
      <c r="H458" s="12">
        <f>AVERAGE(ReturnData!H458:H468)</f>
        <v>1.3345454545454544E-2</v>
      </c>
      <c r="I458" s="12">
        <f>AVERAGE(ReturnData!I458:I468)</f>
        <v>3.6918181818181822E-2</v>
      </c>
      <c r="J458" s="12">
        <f>AVERAGE(ReturnData!J458:J468)</f>
        <v>-5.9090909090909116E-4</v>
      </c>
      <c r="K458" s="12">
        <f>AVERAGE(ReturnData!K458:K468)</f>
        <v>1.5172727272727272E-2</v>
      </c>
      <c r="L458" s="12">
        <f>AVERAGE(ReturnData!L458:L468)</f>
        <v>1.2718181818181818E-2</v>
      </c>
      <c r="M458" s="12">
        <f>AVERAGE(ReturnData!M458:M468)</f>
        <v>1.5445454545454547E-2</v>
      </c>
      <c r="N458" s="12">
        <f>AVERAGE(ReturnData!N458:N468)</f>
        <v>8.5090909090909089E-3</v>
      </c>
      <c r="O458" s="12">
        <f>AVERAGE(ReturnData!O458:O468)</f>
        <v>3.5636363636363647E-3</v>
      </c>
      <c r="P458" s="12">
        <f>AVERAGE(ReturnData!P458:P468)</f>
        <v>1.5245454545454545E-2</v>
      </c>
      <c r="Q458" s="12">
        <f>AVERAGE(ReturnData!Q458:Q468)</f>
        <v>1.9654545454545449E-2</v>
      </c>
    </row>
    <row r="459" spans="1:20" x14ac:dyDescent="0.25">
      <c r="A459">
        <f>ReturnData!A471</f>
        <v>201302</v>
      </c>
      <c r="B459" s="12">
        <f>AVERAGE(ReturnData!B459:B469)</f>
        <v>8.5636363636363635E-3</v>
      </c>
      <c r="C459" s="12">
        <f>AVERAGE(ReturnData!C459:C469)</f>
        <v>-9.8636363636363644E-3</v>
      </c>
      <c r="D459" s="12">
        <f>AVERAGE(ReturnData!D459:D469)</f>
        <v>4.1363636363636377E-3</v>
      </c>
      <c r="E459" s="12">
        <f>AVERAGE(ReturnData!E459:E469)</f>
        <v>5.681818181818182E-3</v>
      </c>
      <c r="F459" s="12">
        <f>AVERAGE(ReturnData!F459:F469)</f>
        <v>1.3563636363636361E-2</v>
      </c>
      <c r="G459" s="12">
        <f>AVERAGE(ReturnData!G459:G469)</f>
        <v>4.8090909090909096E-3</v>
      </c>
      <c r="H459" s="12">
        <f>AVERAGE(ReturnData!H459:H469)</f>
        <v>1.2736363636363636E-2</v>
      </c>
      <c r="I459" s="12">
        <f>AVERAGE(ReturnData!I459:I469)</f>
        <v>3.0736363636363631E-2</v>
      </c>
      <c r="J459" s="12">
        <f>AVERAGE(ReturnData!J459:J469)</f>
        <v>-5.8090909090909104E-3</v>
      </c>
      <c r="K459" s="12">
        <f>AVERAGE(ReturnData!K459:K469)</f>
        <v>1.0972727272727273E-2</v>
      </c>
      <c r="L459" s="12">
        <f>AVERAGE(ReturnData!L459:L469)</f>
        <v>2.5545454545454556E-3</v>
      </c>
      <c r="M459" s="12">
        <f>AVERAGE(ReturnData!M459:M469)</f>
        <v>9.1090909090909122E-3</v>
      </c>
      <c r="N459" s="12">
        <f>AVERAGE(ReturnData!N459:N469)</f>
        <v>5.7727272727272731E-3</v>
      </c>
      <c r="O459" s="12">
        <f>AVERAGE(ReturnData!O459:O469)</f>
        <v>6.0999999999999995E-3</v>
      </c>
      <c r="P459" s="12">
        <f>AVERAGE(ReturnData!P459:P469)</f>
        <v>1.0945454545454545E-2</v>
      </c>
      <c r="Q459" s="12">
        <f>AVERAGE(ReturnData!Q459:Q469)</f>
        <v>1.6981818181818178E-2</v>
      </c>
    </row>
    <row r="460" spans="1:20" x14ac:dyDescent="0.25">
      <c r="A460">
        <f>ReturnData!A472</f>
        <v>201303</v>
      </c>
      <c r="B460" s="12">
        <f>AVERAGE(ReturnData!B460:B470)</f>
        <v>1.2463636363636364E-2</v>
      </c>
      <c r="C460" s="12">
        <f>AVERAGE(ReturnData!C460:C470)</f>
        <v>-5.4545454545454541E-3</v>
      </c>
      <c r="D460" s="12">
        <f>AVERAGE(ReturnData!D460:D470)</f>
        <v>5.063636363636363E-3</v>
      </c>
      <c r="E460" s="12">
        <f>AVERAGE(ReturnData!E460:E470)</f>
        <v>2.5454545454545452E-3</v>
      </c>
      <c r="F460" s="12">
        <f>AVERAGE(ReturnData!F460:F470)</f>
        <v>1.1854545454545451E-2</v>
      </c>
      <c r="G460" s="12">
        <f>AVERAGE(ReturnData!G460:G470)</f>
        <v>7.59090909090909E-3</v>
      </c>
      <c r="H460" s="12">
        <f>AVERAGE(ReturnData!H460:H470)</f>
        <v>1.6763636363636366E-2</v>
      </c>
      <c r="I460" s="12">
        <f>AVERAGE(ReturnData!I460:I470)</f>
        <v>3.3163636363636367E-2</v>
      </c>
      <c r="J460" s="12">
        <f>AVERAGE(ReturnData!J460:J470)</f>
        <v>4.5454545454545558E-4</v>
      </c>
      <c r="K460" s="12">
        <f>AVERAGE(ReturnData!K460:K470)</f>
        <v>1.0772727272727272E-2</v>
      </c>
      <c r="L460" s="12">
        <f>AVERAGE(ReturnData!L460:L470)</f>
        <v>-2.5545454545454547E-3</v>
      </c>
      <c r="M460" s="12">
        <f>AVERAGE(ReturnData!M460:M470)</f>
        <v>7.3636363636363639E-3</v>
      </c>
      <c r="N460" s="12">
        <f>AVERAGE(ReturnData!N460:N470)</f>
        <v>9.0000000000000011E-3</v>
      </c>
      <c r="O460" s="12">
        <f>AVERAGE(ReturnData!O460:O470)</f>
        <v>9.4999999999999998E-3</v>
      </c>
      <c r="P460" s="12">
        <f>AVERAGE(ReturnData!P460:P470)</f>
        <v>1.2790909090909091E-2</v>
      </c>
      <c r="Q460" s="12">
        <f>AVERAGE(ReturnData!Q460:Q470)</f>
        <v>1.6736363636363636E-2</v>
      </c>
    </row>
    <row r="461" spans="1:20" x14ac:dyDescent="0.25">
      <c r="A461">
        <f>ReturnData!A473</f>
        <v>201304</v>
      </c>
      <c r="B461" s="12">
        <f>AVERAGE(ReturnData!B461:B471)</f>
        <v>1.2718181818181818E-2</v>
      </c>
      <c r="C461" s="12">
        <f>AVERAGE(ReturnData!C461:C471)</f>
        <v>-5.2636363636363644E-3</v>
      </c>
      <c r="D461" s="12">
        <f>AVERAGE(ReturnData!D461:D471)</f>
        <v>8.5727272727272718E-3</v>
      </c>
      <c r="E461" s="12">
        <f>AVERAGE(ReturnData!E461:E471)</f>
        <v>2.6272727272727268E-3</v>
      </c>
      <c r="F461" s="12">
        <f>AVERAGE(ReturnData!F461:F471)</f>
        <v>9.9818181818181802E-3</v>
      </c>
      <c r="G461" s="12">
        <f>AVERAGE(ReturnData!G461:G471)</f>
        <v>4.6818181818181811E-3</v>
      </c>
      <c r="H461" s="12">
        <f>AVERAGE(ReturnData!H461:H471)</f>
        <v>1.5090909090909094E-2</v>
      </c>
      <c r="I461" s="12">
        <f>AVERAGE(ReturnData!I461:I471)</f>
        <v>2.7909090909090908E-2</v>
      </c>
      <c r="J461" s="12">
        <f>AVERAGE(ReturnData!J461:J471)</f>
        <v>-2.5818181818181812E-3</v>
      </c>
      <c r="K461" s="12">
        <f>AVERAGE(ReturnData!K461:K471)</f>
        <v>1.1672727272727272E-2</v>
      </c>
      <c r="L461" s="12">
        <f>AVERAGE(ReturnData!L461:L471)</f>
        <v>-5.8090909090909078E-3</v>
      </c>
      <c r="M461" s="12">
        <f>AVERAGE(ReturnData!M461:M471)</f>
        <v>7.1363636363636351E-3</v>
      </c>
      <c r="N461" s="12">
        <f>AVERAGE(ReturnData!N461:N471)</f>
        <v>1.1736363636363635E-2</v>
      </c>
      <c r="O461" s="12">
        <f>AVERAGE(ReturnData!O461:O471)</f>
        <v>1.0154545454545454E-2</v>
      </c>
      <c r="P461" s="12">
        <f>AVERAGE(ReturnData!P461:P471)</f>
        <v>8.9272727272727264E-3</v>
      </c>
      <c r="Q461" s="12">
        <f>AVERAGE(ReturnData!Q461:Q471)</f>
        <v>1.1445454545454543E-2</v>
      </c>
    </row>
    <row r="462" spans="1:20" x14ac:dyDescent="0.25">
      <c r="A462">
        <f>ReturnData!A474</f>
        <v>201305</v>
      </c>
      <c r="B462" s="12">
        <f>AVERAGE(ReturnData!B462:B472)</f>
        <v>1.7681818181818184E-2</v>
      </c>
      <c r="C462" s="12">
        <f>AVERAGE(ReturnData!C462:C472)</f>
        <v>-3.5090909090909088E-3</v>
      </c>
      <c r="D462" s="12">
        <f>AVERAGE(ReturnData!D462:D472)</f>
        <v>1.2E-2</v>
      </c>
      <c r="E462" s="12">
        <f>AVERAGE(ReturnData!E462:E472)</f>
        <v>5.7454545454545458E-3</v>
      </c>
      <c r="F462" s="12">
        <f>AVERAGE(ReturnData!F462:F472)</f>
        <v>1.9218181818181818E-2</v>
      </c>
      <c r="G462" s="12">
        <f>AVERAGE(ReturnData!G462:G472)</f>
        <v>5.3727272727272712E-3</v>
      </c>
      <c r="H462" s="12">
        <f>AVERAGE(ReturnData!H462:H472)</f>
        <v>1.900909090909091E-2</v>
      </c>
      <c r="I462" s="12">
        <f>AVERAGE(ReturnData!I462:I472)</f>
        <v>2.8836363636363636E-2</v>
      </c>
      <c r="J462" s="12">
        <f>AVERAGE(ReturnData!J462:J472)</f>
        <v>3.1909090909090915E-3</v>
      </c>
      <c r="K462" s="12">
        <f>AVERAGE(ReturnData!K462:K472)</f>
        <v>1.6190909090909089E-2</v>
      </c>
      <c r="L462" s="12">
        <f>AVERAGE(ReturnData!L462:L472)</f>
        <v>-1.3454545454545453E-3</v>
      </c>
      <c r="M462" s="12">
        <f>AVERAGE(ReturnData!M462:M472)</f>
        <v>1.4036363636363637E-2</v>
      </c>
      <c r="N462" s="12">
        <f>AVERAGE(ReturnData!N462:N472)</f>
        <v>1.5954545454545454E-2</v>
      </c>
      <c r="O462" s="12">
        <f>AVERAGE(ReturnData!O462:O472)</f>
        <v>1.3745454545454545E-2</v>
      </c>
      <c r="P462" s="12">
        <f>AVERAGE(ReturnData!P462:P472)</f>
        <v>1.2836363636363635E-2</v>
      </c>
      <c r="Q462" s="12">
        <f>AVERAGE(ReturnData!Q462:Q472)</f>
        <v>1.7690909090909087E-2</v>
      </c>
    </row>
    <row r="463" spans="1:20" x14ac:dyDescent="0.25">
      <c r="A463">
        <f>ReturnData!A475</f>
        <v>201306</v>
      </c>
      <c r="B463" s="12">
        <f>AVERAGE(ReturnData!B463:B473)</f>
        <v>2.1700000000000001E-2</v>
      </c>
      <c r="C463" s="12">
        <f>AVERAGE(ReturnData!C463:C473)</f>
        <v>9.7272727272727029E-4</v>
      </c>
      <c r="D463" s="12">
        <f>AVERAGE(ReturnData!D463:D473)</f>
        <v>2.0209090909090909E-2</v>
      </c>
      <c r="E463" s="12">
        <f>AVERAGE(ReturnData!E463:E473)</f>
        <v>1.8209090909090907E-2</v>
      </c>
      <c r="F463" s="12">
        <f>AVERAGE(ReturnData!F463:F473)</f>
        <v>2.9963636363636359E-2</v>
      </c>
      <c r="G463" s="12">
        <f>AVERAGE(ReturnData!G463:G473)</f>
        <v>1.7018181818181818E-2</v>
      </c>
      <c r="H463" s="12">
        <f>AVERAGE(ReturnData!H463:H473)</f>
        <v>2.4481818181818181E-2</v>
      </c>
      <c r="I463" s="12">
        <f>AVERAGE(ReturnData!I463:I473)</f>
        <v>3.6299999999999999E-2</v>
      </c>
      <c r="J463" s="12">
        <f>AVERAGE(ReturnData!J463:J473)</f>
        <v>1.2445454545454544E-2</v>
      </c>
      <c r="K463" s="12">
        <f>AVERAGE(ReturnData!K463:K473)</f>
        <v>1.9500000000000003E-2</v>
      </c>
      <c r="L463" s="12">
        <f>AVERAGE(ReturnData!L463:L473)</f>
        <v>5.6272727272727273E-3</v>
      </c>
      <c r="M463" s="12">
        <f>AVERAGE(ReturnData!M463:M473)</f>
        <v>2.5118181818181817E-2</v>
      </c>
      <c r="N463" s="12">
        <f>AVERAGE(ReturnData!N463:N473)</f>
        <v>2.0627272727272723E-2</v>
      </c>
      <c r="O463" s="12">
        <f>AVERAGE(ReturnData!O463:O473)</f>
        <v>1.9236363636363638E-2</v>
      </c>
      <c r="P463" s="12">
        <f>AVERAGE(ReturnData!P463:P473)</f>
        <v>1.7000000000000001E-2</v>
      </c>
      <c r="Q463" s="12">
        <f>AVERAGE(ReturnData!Q463:Q473)</f>
        <v>2.7536363636363637E-2</v>
      </c>
    </row>
    <row r="464" spans="1:20" x14ac:dyDescent="0.25">
      <c r="A464">
        <f>ReturnData!A476</f>
        <v>201307</v>
      </c>
      <c r="B464" s="12">
        <f>AVERAGE(ReturnData!B464:B474)</f>
        <v>1.5472727272727272E-2</v>
      </c>
      <c r="C464" s="12">
        <f>AVERAGE(ReturnData!C464:C474)</f>
        <v>-4.5272727272727279E-3</v>
      </c>
      <c r="D464" s="12">
        <f>AVERAGE(ReturnData!D464:D474)</f>
        <v>1.7699999999999997E-2</v>
      </c>
      <c r="E464" s="12">
        <f>AVERAGE(ReturnData!E464:E474)</f>
        <v>2.7909090909090904E-2</v>
      </c>
      <c r="F464" s="12">
        <f>AVERAGE(ReturnData!F464:F474)</f>
        <v>3.319090909090909E-2</v>
      </c>
      <c r="G464" s="12">
        <f>AVERAGE(ReturnData!G464:G474)</f>
        <v>1.7045454545454544E-2</v>
      </c>
      <c r="H464" s="12">
        <f>AVERAGE(ReturnData!H464:H474)</f>
        <v>1.9545454545454546E-2</v>
      </c>
      <c r="I464" s="12">
        <f>AVERAGE(ReturnData!I464:I474)</f>
        <v>3.6118181818181813E-2</v>
      </c>
      <c r="J464" s="12">
        <f>AVERAGE(ReturnData!J464:J474)</f>
        <v>1.1636363636363637E-2</v>
      </c>
      <c r="K464" s="12">
        <f>AVERAGE(ReturnData!K464:K474)</f>
        <v>2.5045454545454548E-2</v>
      </c>
      <c r="L464" s="12">
        <f>AVERAGE(ReturnData!L464:L474)</f>
        <v>9.2545454545454545E-3</v>
      </c>
      <c r="M464" s="12">
        <f>AVERAGE(ReturnData!M464:M474)</f>
        <v>3.8736363636363638E-2</v>
      </c>
      <c r="N464" s="12">
        <f>AVERAGE(ReturnData!N464:N474)</f>
        <v>2.1427272727272725E-2</v>
      </c>
      <c r="O464" s="12">
        <f>AVERAGE(ReturnData!O464:O474)</f>
        <v>9.6818181818181803E-3</v>
      </c>
      <c r="P464" s="12">
        <f>AVERAGE(ReturnData!P464:P474)</f>
        <v>1.61E-2</v>
      </c>
      <c r="Q464" s="12">
        <f>AVERAGE(ReturnData!Q464:Q474)</f>
        <v>2.9899999999999996E-2</v>
      </c>
    </row>
    <row r="465" spans="1:17" x14ac:dyDescent="0.25">
      <c r="A465">
        <f>ReturnData!A477</f>
        <v>201308</v>
      </c>
      <c r="B465" s="12">
        <f>AVERAGE(ReturnData!B465:B475)</f>
        <v>1.5963636363636367E-2</v>
      </c>
      <c r="C465" s="12">
        <f>AVERAGE(ReturnData!C465:C475)</f>
        <v>-1.0763636363636368E-2</v>
      </c>
      <c r="D465" s="12">
        <f>AVERAGE(ReturnData!D465:D475)</f>
        <v>1.2981818181818179E-2</v>
      </c>
      <c r="E465" s="12">
        <f>AVERAGE(ReturnData!E465:E475)</f>
        <v>2.7036363636363633E-2</v>
      </c>
      <c r="F465" s="12">
        <f>AVERAGE(ReturnData!F465:F475)</f>
        <v>2.9281818181818183E-2</v>
      </c>
      <c r="G465" s="12">
        <f>AVERAGE(ReturnData!G465:G475)</f>
        <v>1.3863636363636361E-2</v>
      </c>
      <c r="H465" s="12">
        <f>AVERAGE(ReturnData!H465:H475)</f>
        <v>1.599090909090909E-2</v>
      </c>
      <c r="I465" s="12">
        <f>AVERAGE(ReturnData!I465:I475)</f>
        <v>3.4799999999999998E-2</v>
      </c>
      <c r="J465" s="12">
        <f>AVERAGE(ReturnData!J465:J475)</f>
        <v>8.5636363636363635E-3</v>
      </c>
      <c r="K465" s="12">
        <f>AVERAGE(ReturnData!K465:K475)</f>
        <v>2.0272727272727276E-2</v>
      </c>
      <c r="L465" s="12">
        <f>AVERAGE(ReturnData!L465:L475)</f>
        <v>4.9000000000000007E-3</v>
      </c>
      <c r="M465" s="12">
        <f>AVERAGE(ReturnData!M465:M475)</f>
        <v>3.8527272727272729E-2</v>
      </c>
      <c r="N465" s="12">
        <f>AVERAGE(ReturnData!N465:N475)</f>
        <v>2.2100000000000002E-2</v>
      </c>
      <c r="O465" s="12">
        <f>AVERAGE(ReturnData!O465:O475)</f>
        <v>7.1363636363636386E-3</v>
      </c>
      <c r="P465" s="12">
        <f>AVERAGE(ReturnData!P465:P475)</f>
        <v>1.4927272727272727E-2</v>
      </c>
      <c r="Q465" s="12">
        <f>AVERAGE(ReturnData!Q465:Q475)</f>
        <v>3.0463636363636359E-2</v>
      </c>
    </row>
    <row r="466" spans="1:17" x14ac:dyDescent="0.25">
      <c r="A466">
        <f>ReturnData!A478</f>
        <v>201309</v>
      </c>
      <c r="B466" s="12">
        <f>AVERAGE(ReturnData!B466:B476)</f>
        <v>1.891818181818182E-2</v>
      </c>
      <c r="C466" s="12">
        <f>AVERAGE(ReturnData!C466:C476)</f>
        <v>-1.3690909090909089E-2</v>
      </c>
      <c r="D466" s="12">
        <f>AVERAGE(ReturnData!D466:D476)</f>
        <v>1.5427272727272729E-2</v>
      </c>
      <c r="E466" s="12">
        <f>AVERAGE(ReturnData!E466:E476)</f>
        <v>2.2072727272727272E-2</v>
      </c>
      <c r="F466" s="12">
        <f>AVERAGE(ReturnData!F466:F476)</f>
        <v>2.7145454545454549E-2</v>
      </c>
      <c r="G466" s="12">
        <f>AVERAGE(ReturnData!G466:G476)</f>
        <v>1.7445454545454545E-2</v>
      </c>
      <c r="H466" s="12">
        <f>AVERAGE(ReturnData!H466:H476)</f>
        <v>2.2163636363636361E-2</v>
      </c>
      <c r="I466" s="12">
        <f>AVERAGE(ReturnData!I466:I476)</f>
        <v>3.0318181818181821E-2</v>
      </c>
      <c r="J466" s="12">
        <f>AVERAGE(ReturnData!J466:J476)</f>
        <v>1.6063636363636363E-2</v>
      </c>
      <c r="K466" s="12">
        <f>AVERAGE(ReturnData!K466:K476)</f>
        <v>2.6981818181818183E-2</v>
      </c>
      <c r="L466" s="12">
        <f>AVERAGE(ReturnData!L466:L476)</f>
        <v>4.7272727272727267E-3</v>
      </c>
      <c r="M466" s="12">
        <f>AVERAGE(ReturnData!M466:M476)</f>
        <v>4.3472727272727281E-2</v>
      </c>
      <c r="N466" s="12">
        <f>AVERAGE(ReturnData!N466:N476)</f>
        <v>2.6836363636363637E-2</v>
      </c>
      <c r="O466" s="12">
        <f>AVERAGE(ReturnData!O466:O476)</f>
        <v>1.4427272727272728E-2</v>
      </c>
      <c r="P466" s="12">
        <f>AVERAGE(ReturnData!P466:P476)</f>
        <v>1.7936363636363636E-2</v>
      </c>
      <c r="Q466" s="12">
        <f>AVERAGE(ReturnData!Q466:Q476)</f>
        <v>3.2590909090909087E-2</v>
      </c>
    </row>
    <row r="467" spans="1:17" x14ac:dyDescent="0.25">
      <c r="A467">
        <f>ReturnData!A479</f>
        <v>201310</v>
      </c>
      <c r="B467" s="12">
        <f>AVERAGE(ReturnData!B467:B477)</f>
        <v>1.4409090909090911E-2</v>
      </c>
      <c r="C467" s="12">
        <f>AVERAGE(ReturnData!C467:C477)</f>
        <v>-1.8054545454545459E-2</v>
      </c>
      <c r="D467" s="12">
        <f>AVERAGE(ReturnData!D467:D477)</f>
        <v>1.0154545454545454E-2</v>
      </c>
      <c r="E467" s="12">
        <f>AVERAGE(ReturnData!E467:E477)</f>
        <v>2.0163636363636363E-2</v>
      </c>
      <c r="F467" s="12">
        <f>AVERAGE(ReturnData!F467:F477)</f>
        <v>2.1881818181818183E-2</v>
      </c>
      <c r="G467" s="12">
        <f>AVERAGE(ReturnData!G467:G477)</f>
        <v>1.6118181818181816E-2</v>
      </c>
      <c r="H467" s="12">
        <f>AVERAGE(ReturnData!H467:H477)</f>
        <v>1.5890909090909091E-2</v>
      </c>
      <c r="I467" s="12">
        <f>AVERAGE(ReturnData!I467:I477)</f>
        <v>2.1854545454545453E-2</v>
      </c>
      <c r="J467" s="12">
        <f>AVERAGE(ReturnData!J467:J477)</f>
        <v>9.9818181818181802E-3</v>
      </c>
      <c r="K467" s="12">
        <f>AVERAGE(ReturnData!K467:K477)</f>
        <v>2.2181818181818184E-2</v>
      </c>
      <c r="L467" s="12">
        <f>AVERAGE(ReturnData!L467:L477)</f>
        <v>2.5636363636363639E-3</v>
      </c>
      <c r="M467" s="12">
        <f>AVERAGE(ReturnData!M467:M477)</f>
        <v>4.0063636363636378E-2</v>
      </c>
      <c r="N467" s="12">
        <f>AVERAGE(ReturnData!N467:N477)</f>
        <v>2.5527272727272728E-2</v>
      </c>
      <c r="O467" s="12">
        <f>AVERAGE(ReturnData!O467:O477)</f>
        <v>8.4909090909090924E-3</v>
      </c>
      <c r="P467" s="12">
        <f>AVERAGE(ReturnData!P467:P477)</f>
        <v>1.2154545454545453E-2</v>
      </c>
      <c r="Q467" s="12">
        <f>AVERAGE(ReturnData!Q467:Q477)</f>
        <v>2.5418181818181815E-2</v>
      </c>
    </row>
    <row r="468" spans="1:17" x14ac:dyDescent="0.25">
      <c r="A468">
        <f>ReturnData!A480</f>
        <v>201311</v>
      </c>
      <c r="B468" s="12">
        <f>AVERAGE(ReturnData!B468:B478)</f>
        <v>1.6636363636363637E-2</v>
      </c>
      <c r="C468" s="12">
        <f>AVERAGE(ReturnData!C468:C478)</f>
        <v>-1.9318181818181814E-2</v>
      </c>
      <c r="D468" s="12">
        <f>AVERAGE(ReturnData!D468:D478)</f>
        <v>1.3990909090909092E-2</v>
      </c>
      <c r="E468" s="12">
        <f>AVERAGE(ReturnData!E468:E478)</f>
        <v>2.75E-2</v>
      </c>
      <c r="F468" s="12">
        <f>AVERAGE(ReturnData!F468:F478)</f>
        <v>2.5509090909090912E-2</v>
      </c>
      <c r="G468" s="12">
        <f>AVERAGE(ReturnData!G468:G478)</f>
        <v>2.3099999999999999E-2</v>
      </c>
      <c r="H468" s="12">
        <f>AVERAGE(ReturnData!H468:H478)</f>
        <v>1.9063636363636362E-2</v>
      </c>
      <c r="I468" s="12">
        <f>AVERAGE(ReturnData!I468:I478)</f>
        <v>2.3681818181818182E-2</v>
      </c>
      <c r="J468" s="12">
        <f>AVERAGE(ReturnData!J468:J478)</f>
        <v>1.828181818181818E-2</v>
      </c>
      <c r="K468" s="12">
        <f>AVERAGE(ReturnData!K468:K478)</f>
        <v>2.7981818181818184E-2</v>
      </c>
      <c r="L468" s="12">
        <f>AVERAGE(ReturnData!L468:L478)</f>
        <v>1.227272727272727E-2</v>
      </c>
      <c r="M468" s="12">
        <f>AVERAGE(ReturnData!M468:M478)</f>
        <v>3.9945454545454555E-2</v>
      </c>
      <c r="N468" s="12">
        <f>AVERAGE(ReturnData!N468:N478)</f>
        <v>2.9809090909090907E-2</v>
      </c>
      <c r="O468" s="12">
        <f>AVERAGE(ReturnData!O468:O478)</f>
        <v>8.4454545454545442E-3</v>
      </c>
      <c r="P468" s="12">
        <f>AVERAGE(ReturnData!P468:P478)</f>
        <v>1.8354545454545453E-2</v>
      </c>
      <c r="Q468" s="12">
        <f>AVERAGE(ReturnData!Q468:Q478)</f>
        <v>2.641818181818182E-2</v>
      </c>
    </row>
    <row r="469" spans="1:17" x14ac:dyDescent="0.25">
      <c r="A469">
        <f>ReturnData!A481</f>
        <v>201312</v>
      </c>
      <c r="B469" s="12">
        <f>AVERAGE(ReturnData!B469:B479)</f>
        <v>1.8045454545454545E-2</v>
      </c>
      <c r="C469" s="12">
        <f>AVERAGE(ReturnData!C469:C479)</f>
        <v>-1.0627272727272732E-2</v>
      </c>
      <c r="D469" s="12">
        <f>AVERAGE(ReturnData!D469:D479)</f>
        <v>1.9536363636363636E-2</v>
      </c>
      <c r="E469" s="12">
        <f>AVERAGE(ReturnData!E469:E479)</f>
        <v>2.6354545454545453E-2</v>
      </c>
      <c r="F469" s="12">
        <f>AVERAGE(ReturnData!F469:F479)</f>
        <v>2.9054545454545454E-2</v>
      </c>
      <c r="G469" s="12">
        <f>AVERAGE(ReturnData!G469:G479)</f>
        <v>2.3799999999999991E-2</v>
      </c>
      <c r="H469" s="12">
        <f>AVERAGE(ReturnData!H469:H479)</f>
        <v>2.2800000000000001E-2</v>
      </c>
      <c r="I469" s="12">
        <f>AVERAGE(ReturnData!I469:I479)</f>
        <v>2.2990909090909093E-2</v>
      </c>
      <c r="J469" s="12">
        <f>AVERAGE(ReturnData!J469:J479)</f>
        <v>2.3418181818181817E-2</v>
      </c>
      <c r="K469" s="12">
        <f>AVERAGE(ReturnData!K469:K479)</f>
        <v>2.9854545454545457E-2</v>
      </c>
      <c r="L469" s="12">
        <f>AVERAGE(ReturnData!L469:L479)</f>
        <v>1.3245454545454545E-2</v>
      </c>
      <c r="M469" s="12">
        <f>AVERAGE(ReturnData!M469:M479)</f>
        <v>3.6790909090909096E-2</v>
      </c>
      <c r="N469" s="12">
        <f>AVERAGE(ReturnData!N469:N479)</f>
        <v>3.320909090909091E-2</v>
      </c>
      <c r="O469" s="12">
        <f>AVERAGE(ReturnData!O469:O479)</f>
        <v>1.4899999999999998E-2</v>
      </c>
      <c r="P469" s="12">
        <f>AVERAGE(ReturnData!P469:P479)</f>
        <v>2.2845454545454544E-2</v>
      </c>
      <c r="Q469" s="12">
        <f>AVERAGE(ReturnData!Q469:Q479)</f>
        <v>3.0272727272727274E-2</v>
      </c>
    </row>
    <row r="470" spans="1:17" x14ac:dyDescent="0.25">
      <c r="A470">
        <f>ReturnData!A482</f>
        <v>201401</v>
      </c>
      <c r="B470" s="12">
        <f>AVERAGE(ReturnData!B470:B480)</f>
        <v>2.0581818181818187E-2</v>
      </c>
      <c r="C470" s="12">
        <f>AVERAGE(ReturnData!C470:C480)</f>
        <v>-1.5245454545454546E-2</v>
      </c>
      <c r="D470" s="12">
        <f>AVERAGE(ReturnData!D470:D480)</f>
        <v>1.9236363636363638E-2</v>
      </c>
      <c r="E470" s="12">
        <f>AVERAGE(ReturnData!E470:E480)</f>
        <v>3.2227272727272729E-2</v>
      </c>
      <c r="F470" s="12">
        <f>AVERAGE(ReturnData!F470:F480)</f>
        <v>3.2245454545454549E-2</v>
      </c>
      <c r="G470" s="12">
        <f>AVERAGE(ReturnData!G470:G480)</f>
        <v>2.1099999999999997E-2</v>
      </c>
      <c r="H470" s="12">
        <f>AVERAGE(ReturnData!H470:H480)</f>
        <v>2.7754545454545455E-2</v>
      </c>
      <c r="I470" s="12">
        <f>AVERAGE(ReturnData!I470:I480)</f>
        <v>2.4263636363636366E-2</v>
      </c>
      <c r="J470" s="12">
        <f>AVERAGE(ReturnData!J470:J480)</f>
        <v>1.8954545454545453E-2</v>
      </c>
      <c r="K470" s="12">
        <f>AVERAGE(ReturnData!K470:K480)</f>
        <v>3.094545454545455E-2</v>
      </c>
      <c r="L470" s="12">
        <f>AVERAGE(ReturnData!L470:L480)</f>
        <v>1.4963636363636361E-2</v>
      </c>
      <c r="M470" s="12">
        <f>AVERAGE(ReturnData!M470:M480)</f>
        <v>3.32909090909091E-2</v>
      </c>
      <c r="N470" s="12">
        <f>AVERAGE(ReturnData!N470:N480)</f>
        <v>3.5409090909090911E-2</v>
      </c>
      <c r="O470" s="12">
        <f>AVERAGE(ReturnData!O470:O480)</f>
        <v>1.3190909090909086E-2</v>
      </c>
      <c r="P470" s="12">
        <f>AVERAGE(ReturnData!P470:P480)</f>
        <v>2.7927272727272731E-2</v>
      </c>
      <c r="Q470" s="12">
        <f>AVERAGE(ReturnData!Q470:Q480)</f>
        <v>3.1799999999999995E-2</v>
      </c>
    </row>
    <row r="471" spans="1:17" x14ac:dyDescent="0.25">
      <c r="A471">
        <f>ReturnData!A483</f>
        <v>201402</v>
      </c>
      <c r="B471" s="12">
        <f>AVERAGE(ReturnData!B471:B481)</f>
        <v>1.7999999999999999E-2</v>
      </c>
      <c r="C471" s="12">
        <f>AVERAGE(ReturnData!C471:C481)</f>
        <v>-9.5090909090909115E-3</v>
      </c>
      <c r="D471" s="12">
        <f>AVERAGE(ReturnData!D471:D481)</f>
        <v>1.5018181818181821E-2</v>
      </c>
      <c r="E471" s="12">
        <f>AVERAGE(ReturnData!E471:E481)</f>
        <v>3.0809090909090908E-2</v>
      </c>
      <c r="F471" s="12">
        <f>AVERAGE(ReturnData!F471:F481)</f>
        <v>2.7136363636363636E-2</v>
      </c>
      <c r="G471" s="12">
        <f>AVERAGE(ReturnData!G471:G481)</f>
        <v>2.1609090909090908E-2</v>
      </c>
      <c r="H471" s="12">
        <f>AVERAGE(ReturnData!H471:H481)</f>
        <v>2.0827272727272726E-2</v>
      </c>
      <c r="I471" s="12">
        <f>AVERAGE(ReturnData!I471:I481)</f>
        <v>2.001818181818182E-2</v>
      </c>
      <c r="J471" s="12">
        <f>AVERAGE(ReturnData!J471:J481)</f>
        <v>2.1100000000000001E-2</v>
      </c>
      <c r="K471" s="12">
        <f>AVERAGE(ReturnData!K471:K481)</f>
        <v>2.976363636363636E-2</v>
      </c>
      <c r="L471" s="12">
        <f>AVERAGE(ReturnData!L471:L481)</f>
        <v>1.8290909090909094E-2</v>
      </c>
      <c r="M471" s="12">
        <f>AVERAGE(ReturnData!M471:M481)</f>
        <v>3.1672727272727276E-2</v>
      </c>
      <c r="N471" s="12">
        <f>AVERAGE(ReturnData!N471:N481)</f>
        <v>3.3272727272727273E-2</v>
      </c>
      <c r="O471" s="12">
        <f>AVERAGE(ReturnData!O471:O481)</f>
        <v>1.0227272727272725E-2</v>
      </c>
      <c r="P471" s="12">
        <f>AVERAGE(ReturnData!P471:P481)</f>
        <v>2.2918181818181817E-2</v>
      </c>
      <c r="Q471" s="12">
        <f>AVERAGE(ReturnData!Q471:Q481)</f>
        <v>2.8509090909090904E-2</v>
      </c>
    </row>
    <row r="472" spans="1:17" x14ac:dyDescent="0.25">
      <c r="A472">
        <f>ReturnData!A484</f>
        <v>201403</v>
      </c>
      <c r="B472" s="12">
        <f>AVERAGE(ReturnData!B472:B482)</f>
        <v>1.0463636363636364E-2</v>
      </c>
      <c r="C472" s="12">
        <f>AVERAGE(ReturnData!C472:C482)</f>
        <v>-9.6090909090909074E-3</v>
      </c>
      <c r="D472" s="12">
        <f>AVERAGE(ReturnData!D472:D482)</f>
        <v>8.1181818181818213E-3</v>
      </c>
      <c r="E472" s="12">
        <f>AVERAGE(ReturnData!E472:E482)</f>
        <v>2.2600000000000002E-2</v>
      </c>
      <c r="F472" s="12">
        <f>AVERAGE(ReturnData!F472:F482)</f>
        <v>1.7063636363636361E-2</v>
      </c>
      <c r="G472" s="12">
        <f>AVERAGE(ReturnData!G472:G482)</f>
        <v>1.8581818181818182E-2</v>
      </c>
      <c r="H472" s="12">
        <f>AVERAGE(ReturnData!H472:H482)</f>
        <v>1.6827272727272722E-2</v>
      </c>
      <c r="I472" s="12">
        <f>AVERAGE(ReturnData!I472:I482)</f>
        <v>1.61E-2</v>
      </c>
      <c r="J472" s="12">
        <f>AVERAGE(ReturnData!J472:J482)</f>
        <v>1.8545454545454546E-2</v>
      </c>
      <c r="K472" s="12">
        <f>AVERAGE(ReturnData!K472:K482)</f>
        <v>2.1736363636363634E-2</v>
      </c>
      <c r="L472" s="12">
        <f>AVERAGE(ReturnData!L472:L482)</f>
        <v>1.7009090909090915E-2</v>
      </c>
      <c r="M472" s="12">
        <f>AVERAGE(ReturnData!M472:M482)</f>
        <v>2.8245454545454553E-2</v>
      </c>
      <c r="N472" s="12">
        <f>AVERAGE(ReturnData!N472:N482)</f>
        <v>2.8309090909090909E-2</v>
      </c>
      <c r="O472" s="12">
        <f>AVERAGE(ReturnData!O472:O482)</f>
        <v>1.0490909090909091E-2</v>
      </c>
      <c r="P472" s="12">
        <f>AVERAGE(ReturnData!P472:P482)</f>
        <v>1.5690909090909089E-2</v>
      </c>
      <c r="Q472" s="12">
        <f>AVERAGE(ReturnData!Q472:Q482)</f>
        <v>2.357272727272727E-2</v>
      </c>
    </row>
    <row r="473" spans="1:17" x14ac:dyDescent="0.25">
      <c r="A473">
        <f>ReturnData!A485</f>
        <v>201404</v>
      </c>
      <c r="B473" s="12">
        <f>AVERAGE(ReturnData!B473:B483)</f>
        <v>7.7090909090909102E-3</v>
      </c>
      <c r="C473" s="12">
        <f>AVERAGE(ReturnData!C473:C483)</f>
        <v>-5.7181818181818176E-3</v>
      </c>
      <c r="D473" s="12">
        <f>AVERAGE(ReturnData!D473:D483)</f>
        <v>1.1318181818181819E-2</v>
      </c>
      <c r="E473" s="12">
        <f>AVERAGE(ReturnData!E473:E483)</f>
        <v>2.400909090909091E-2</v>
      </c>
      <c r="F473" s="12">
        <f>AVERAGE(ReturnData!F473:F483)</f>
        <v>1.5127272727272727E-2</v>
      </c>
      <c r="G473" s="12">
        <f>AVERAGE(ReturnData!G473:G483)</f>
        <v>2.4527272727272727E-2</v>
      </c>
      <c r="H473" s="12">
        <f>AVERAGE(ReturnData!H473:H483)</f>
        <v>1.8127272727272728E-2</v>
      </c>
      <c r="I473" s="12">
        <f>AVERAGE(ReturnData!I473:I483)</f>
        <v>1.952727272727273E-2</v>
      </c>
      <c r="J473" s="12">
        <f>AVERAGE(ReturnData!J473:J483)</f>
        <v>1.898181818181818E-2</v>
      </c>
      <c r="K473" s="12">
        <f>AVERAGE(ReturnData!K473:K483)</f>
        <v>2.3281818181818181E-2</v>
      </c>
      <c r="L473" s="12">
        <f>AVERAGE(ReturnData!L473:L483)</f>
        <v>1.9190909090909092E-2</v>
      </c>
      <c r="M473" s="12">
        <f>AVERAGE(ReturnData!M473:M483)</f>
        <v>3.2927272727272722E-2</v>
      </c>
      <c r="N473" s="12">
        <f>AVERAGE(ReturnData!N473:N483)</f>
        <v>2.6754545454545461E-2</v>
      </c>
      <c r="O473" s="12">
        <f>AVERAGE(ReturnData!O473:O483)</f>
        <v>8.1272727272727278E-3</v>
      </c>
      <c r="P473" s="12">
        <f>AVERAGE(ReturnData!P473:P483)</f>
        <v>1.5463636363636363E-2</v>
      </c>
      <c r="Q473" s="12">
        <f>AVERAGE(ReturnData!Q473:Q483)</f>
        <v>2.2399999999999993E-2</v>
      </c>
    </row>
    <row r="474" spans="1:17" x14ac:dyDescent="0.25">
      <c r="A474">
        <f>ReturnData!A486</f>
        <v>201405</v>
      </c>
      <c r="B474" s="12">
        <f>AVERAGE(ReturnData!B474:B484)</f>
        <v>7.8909090909090908E-3</v>
      </c>
      <c r="C474" s="12">
        <f>AVERAGE(ReturnData!C474:C484)</f>
        <v>2.4272727272727276E-3</v>
      </c>
      <c r="D474" s="12">
        <f>AVERAGE(ReturnData!D474:D484)</f>
        <v>1.4845454545454545E-2</v>
      </c>
      <c r="E474" s="12">
        <f>AVERAGE(ReturnData!E474:E484)</f>
        <v>1.6454545454545454E-2</v>
      </c>
      <c r="F474" s="12">
        <f>AVERAGE(ReturnData!F474:F484)</f>
        <v>1.5318181818181819E-2</v>
      </c>
      <c r="G474" s="12">
        <f>AVERAGE(ReturnData!G474:G484)</f>
        <v>2.2545454545454546E-2</v>
      </c>
      <c r="H474" s="12">
        <f>AVERAGE(ReturnData!H474:H484)</f>
        <v>1.5172727272727272E-2</v>
      </c>
      <c r="I474" s="12">
        <f>AVERAGE(ReturnData!I474:I484)</f>
        <v>1.5381818181818184E-2</v>
      </c>
      <c r="J474" s="12">
        <f>AVERAGE(ReturnData!J474:J484)</f>
        <v>2.6263636363636364E-2</v>
      </c>
      <c r="K474" s="12">
        <f>AVERAGE(ReturnData!K474:K484)</f>
        <v>2.4736363636363636E-2</v>
      </c>
      <c r="L474" s="12">
        <f>AVERAGE(ReturnData!L474:L484)</f>
        <v>2.1572727272727275E-2</v>
      </c>
      <c r="M474" s="12">
        <f>AVERAGE(ReturnData!M474:M484)</f>
        <v>2.7672727272727272E-2</v>
      </c>
      <c r="N474" s="12">
        <f>AVERAGE(ReturnData!N474:N484)</f>
        <v>2.7400000000000001E-2</v>
      </c>
      <c r="O474" s="12">
        <f>AVERAGE(ReturnData!O474:O484)</f>
        <v>5.9000000000000016E-3</v>
      </c>
      <c r="P474" s="12">
        <f>AVERAGE(ReturnData!P474:P484)</f>
        <v>1.2190909090909091E-2</v>
      </c>
      <c r="Q474" s="12">
        <f>AVERAGE(ReturnData!Q474:Q484)</f>
        <v>2.3227272727272728E-2</v>
      </c>
    </row>
    <row r="475" spans="1:17" x14ac:dyDescent="0.25">
      <c r="A475">
        <f>ReturnData!A487</f>
        <v>201406</v>
      </c>
      <c r="B475" s="12">
        <f>AVERAGE(ReturnData!B475:B485)</f>
        <v>1.1836363636363638E-2</v>
      </c>
      <c r="C475" s="12">
        <f>AVERAGE(ReturnData!C475:C485)</f>
        <v>5.5090909090909088E-3</v>
      </c>
      <c r="D475" s="12">
        <f>AVERAGE(ReturnData!D475:D485)</f>
        <v>1.7163636363636367E-2</v>
      </c>
      <c r="E475" s="12">
        <f>AVERAGE(ReturnData!E475:E485)</f>
        <v>1.2500000000000001E-2</v>
      </c>
      <c r="F475" s="12">
        <f>AVERAGE(ReturnData!F475:F485)</f>
        <v>1.1681818181818182E-2</v>
      </c>
      <c r="G475" s="12">
        <f>AVERAGE(ReturnData!G475:G485)</f>
        <v>1.952727272727273E-2</v>
      </c>
      <c r="H475" s="12">
        <f>AVERAGE(ReturnData!H475:H485)</f>
        <v>1.7445454545454545E-2</v>
      </c>
      <c r="I475" s="12">
        <f>AVERAGE(ReturnData!I475:I485)</f>
        <v>7.6999999999999985E-3</v>
      </c>
      <c r="J475" s="12">
        <f>AVERAGE(ReturnData!J475:J485)</f>
        <v>2.3345454545454544E-2</v>
      </c>
      <c r="K475" s="12">
        <f>AVERAGE(ReturnData!K475:K485)</f>
        <v>2.1290909090909093E-2</v>
      </c>
      <c r="L475" s="12">
        <f>AVERAGE(ReturnData!L475:L485)</f>
        <v>1.610909090909091E-2</v>
      </c>
      <c r="M475" s="12">
        <f>AVERAGE(ReturnData!M475:M485)</f>
        <v>2.0181818181818183E-2</v>
      </c>
      <c r="N475" s="12">
        <f>AVERAGE(ReturnData!N475:N485)</f>
        <v>2.4409090909090912E-2</v>
      </c>
      <c r="O475" s="12">
        <f>AVERAGE(ReturnData!O475:O485)</f>
        <v>1.598181818181818E-2</v>
      </c>
      <c r="P475" s="12">
        <f>AVERAGE(ReturnData!P475:P485)</f>
        <v>1.0254545454545455E-2</v>
      </c>
      <c r="Q475" s="12">
        <f>AVERAGE(ReturnData!Q475:Q485)</f>
        <v>1.3418181818181813E-2</v>
      </c>
    </row>
    <row r="476" spans="1:17" x14ac:dyDescent="0.25">
      <c r="A476">
        <f>ReturnData!A488</f>
        <v>201407</v>
      </c>
      <c r="B476" s="12">
        <f>AVERAGE(ReturnData!B476:B486)</f>
        <v>1.4545454545454549E-2</v>
      </c>
      <c r="C476" s="12">
        <f>AVERAGE(ReturnData!C476:C486)</f>
        <v>1.2972727272727273E-2</v>
      </c>
      <c r="D476" s="12">
        <f>AVERAGE(ReturnData!D476:D486)</f>
        <v>2.0136363636363643E-2</v>
      </c>
      <c r="E476" s="12">
        <f>AVERAGE(ReturnData!E476:E486)</f>
        <v>1.3590909090909093E-2</v>
      </c>
      <c r="F476" s="12">
        <f>AVERAGE(ReturnData!F476:F486)</f>
        <v>1.3172727272727275E-2</v>
      </c>
      <c r="G476" s="12">
        <f>AVERAGE(ReturnData!G476:G486)</f>
        <v>2.6163636363636365E-2</v>
      </c>
      <c r="H476" s="12">
        <f>AVERAGE(ReturnData!H476:H486)</f>
        <v>1.9199999999999998E-2</v>
      </c>
      <c r="I476" s="12">
        <f>AVERAGE(ReturnData!I476:I486)</f>
        <v>1.3218181818181818E-2</v>
      </c>
      <c r="J476" s="12">
        <f>AVERAGE(ReturnData!J476:J486)</f>
        <v>2.6027272727272729E-2</v>
      </c>
      <c r="K476" s="12">
        <f>AVERAGE(ReturnData!K476:K486)</f>
        <v>2.3254545454545458E-2</v>
      </c>
      <c r="L476" s="12">
        <f>AVERAGE(ReturnData!L476:L486)</f>
        <v>2.1418181818181819E-2</v>
      </c>
      <c r="M476" s="12">
        <f>AVERAGE(ReturnData!M476:M486)</f>
        <v>2.0363636363636365E-2</v>
      </c>
      <c r="N476" s="12">
        <f>AVERAGE(ReturnData!N476:N486)</f>
        <v>2.8036363636363637E-2</v>
      </c>
      <c r="O476" s="12">
        <f>AVERAGE(ReturnData!O476:O486)</f>
        <v>1.5236363636363636E-2</v>
      </c>
      <c r="P476" s="12">
        <f>AVERAGE(ReturnData!P476:P486)</f>
        <v>1.0263636363636362E-2</v>
      </c>
      <c r="Q476" s="12">
        <f>AVERAGE(ReturnData!Q476:Q486)</f>
        <v>1.5399999999999999E-2</v>
      </c>
    </row>
    <row r="477" spans="1:17" x14ac:dyDescent="0.25">
      <c r="A477">
        <f>ReturnData!A489</f>
        <v>201408</v>
      </c>
      <c r="B477" s="12">
        <f>AVERAGE(ReturnData!B477:B487)</f>
        <v>1.3363636363636366E-2</v>
      </c>
      <c r="C477" s="12">
        <f>AVERAGE(ReturnData!C477:C487)</f>
        <v>1.6427272727272731E-2</v>
      </c>
      <c r="D477" s="12">
        <f>AVERAGE(ReturnData!D477:D487)</f>
        <v>1.9290909090909095E-2</v>
      </c>
      <c r="E477" s="12">
        <f>AVERAGE(ReturnData!E477:E487)</f>
        <v>1.1845454545454548E-2</v>
      </c>
      <c r="F477" s="12">
        <f>AVERAGE(ReturnData!F477:F487)</f>
        <v>1.1390909090909092E-2</v>
      </c>
      <c r="G477" s="12">
        <f>AVERAGE(ReturnData!G477:G487)</f>
        <v>2.0518181818181821E-2</v>
      </c>
      <c r="H477" s="12">
        <f>AVERAGE(ReturnData!H477:H487)</f>
        <v>1.4618181818181818E-2</v>
      </c>
      <c r="I477" s="12">
        <f>AVERAGE(ReturnData!I477:I487)</f>
        <v>1.1590909090909091E-2</v>
      </c>
      <c r="J477" s="12">
        <f>AVERAGE(ReturnData!J477:J487)</f>
        <v>2.4054545454545453E-2</v>
      </c>
      <c r="K477" s="12">
        <f>AVERAGE(ReturnData!K477:K487)</f>
        <v>1.8490909090909089E-2</v>
      </c>
      <c r="L477" s="12">
        <f>AVERAGE(ReturnData!L477:L487)</f>
        <v>2.0472727272727271E-2</v>
      </c>
      <c r="M477" s="12">
        <f>AVERAGE(ReturnData!M477:M487)</f>
        <v>1.6490909090909091E-2</v>
      </c>
      <c r="N477" s="12">
        <f>AVERAGE(ReturnData!N477:N487)</f>
        <v>2.2845454545454544E-2</v>
      </c>
      <c r="O477" s="12">
        <f>AVERAGE(ReturnData!O477:O487)</f>
        <v>1.599090909090909E-2</v>
      </c>
      <c r="P477" s="12">
        <f>AVERAGE(ReturnData!P477:P487)</f>
        <v>5.8909090909090907E-3</v>
      </c>
      <c r="Q477" s="12">
        <f>AVERAGE(ReturnData!Q477:Q487)</f>
        <v>1.229090909090909E-2</v>
      </c>
    </row>
    <row r="478" spans="1:17" x14ac:dyDescent="0.25">
      <c r="A478">
        <f>ReturnData!A490</f>
        <v>201409</v>
      </c>
      <c r="B478" s="12">
        <f>AVERAGE(ReturnData!B478:B488)</f>
        <v>1.2190909090909093E-2</v>
      </c>
      <c r="C478" s="12">
        <f>AVERAGE(ReturnData!C478:C488)</f>
        <v>1.2472727272727272E-2</v>
      </c>
      <c r="D478" s="12">
        <f>AVERAGE(ReturnData!D478:D488)</f>
        <v>1.7936363636363639E-2</v>
      </c>
      <c r="E478" s="12">
        <f>AVERAGE(ReturnData!E478:E488)</f>
        <v>1.2509090909090907E-2</v>
      </c>
      <c r="F478" s="12">
        <f>AVERAGE(ReturnData!F478:F488)</f>
        <v>8.7272727272727276E-3</v>
      </c>
      <c r="G478" s="12">
        <f>AVERAGE(ReturnData!G478:G488)</f>
        <v>1.7990909090909092E-2</v>
      </c>
      <c r="H478" s="12">
        <f>AVERAGE(ReturnData!H478:H488)</f>
        <v>1.6399999999999998E-2</v>
      </c>
      <c r="I478" s="12">
        <f>AVERAGE(ReturnData!I478:I488)</f>
        <v>1.0727272727272726E-2</v>
      </c>
      <c r="J478" s="12">
        <f>AVERAGE(ReturnData!J478:J488)</f>
        <v>2.8836363636363636E-2</v>
      </c>
      <c r="K478" s="12">
        <f>AVERAGE(ReturnData!K478:K488)</f>
        <v>1.3018181818181818E-2</v>
      </c>
      <c r="L478" s="12">
        <f>AVERAGE(ReturnData!L478:L488)</f>
        <v>2.0290909090909096E-2</v>
      </c>
      <c r="M478" s="12">
        <f>AVERAGE(ReturnData!M478:M488)</f>
        <v>1.3500000000000002E-2</v>
      </c>
      <c r="N478" s="12">
        <f>AVERAGE(ReturnData!N478:N488)</f>
        <v>2.2327272727272727E-2</v>
      </c>
      <c r="O478" s="12">
        <f>AVERAGE(ReturnData!O478:O488)</f>
        <v>1.4190909090909089E-2</v>
      </c>
      <c r="P478" s="12">
        <f>AVERAGE(ReturnData!P478:P488)</f>
        <v>8.3909090909090912E-3</v>
      </c>
      <c r="Q478" s="12">
        <f>AVERAGE(ReturnData!Q478:Q488)</f>
        <v>1.4272727272727272E-2</v>
      </c>
    </row>
    <row r="479" spans="1:17" x14ac:dyDescent="0.25">
      <c r="A479">
        <f>ReturnData!A491</f>
        <v>201410</v>
      </c>
      <c r="B479" s="12">
        <f>AVERAGE(ReturnData!B479:B489)</f>
        <v>1.7309090909090913E-2</v>
      </c>
      <c r="C479" s="12">
        <f>AVERAGE(ReturnData!C479:C489)</f>
        <v>1.2236363636363635E-2</v>
      </c>
      <c r="D479" s="12">
        <f>AVERAGE(ReturnData!D479:D489)</f>
        <v>1.828181818181818E-2</v>
      </c>
      <c r="E479" s="12">
        <f>AVERAGE(ReturnData!E479:E489)</f>
        <v>9.6727272727272755E-3</v>
      </c>
      <c r="F479" s="12">
        <f>AVERAGE(ReturnData!F479:F489)</f>
        <v>7.3272727272727274E-3</v>
      </c>
      <c r="G479" s="12">
        <f>AVERAGE(ReturnData!G479:G489)</f>
        <v>1.7345454545454549E-2</v>
      </c>
      <c r="H479" s="12">
        <f>AVERAGE(ReturnData!H479:H489)</f>
        <v>1.8045454545454545E-2</v>
      </c>
      <c r="I479" s="12">
        <f>AVERAGE(ReturnData!I479:I489)</f>
        <v>1.4927272727272728E-2</v>
      </c>
      <c r="J479" s="12">
        <f>AVERAGE(ReturnData!J479:J489)</f>
        <v>2.6809090909090907E-2</v>
      </c>
      <c r="K479" s="12">
        <f>AVERAGE(ReturnData!K479:K489)</f>
        <v>1.0181818181818183E-2</v>
      </c>
      <c r="L479" s="12">
        <f>AVERAGE(ReturnData!L479:L489)</f>
        <v>2.0154545454545449E-2</v>
      </c>
      <c r="M479" s="12">
        <f>AVERAGE(ReturnData!M479:M489)</f>
        <v>1.242727272727273E-2</v>
      </c>
      <c r="N479" s="12">
        <f>AVERAGE(ReturnData!N479:N489)</f>
        <v>2.0554545454545454E-2</v>
      </c>
      <c r="O479" s="12">
        <f>AVERAGE(ReturnData!O479:O489)</f>
        <v>1.8072727272727275E-2</v>
      </c>
      <c r="P479" s="12">
        <f>AVERAGE(ReturnData!P479:P489)</f>
        <v>8.0363636363636366E-3</v>
      </c>
      <c r="Q479" s="12">
        <f>AVERAGE(ReturnData!Q479:Q489)</f>
        <v>1.5036363636363636E-2</v>
      </c>
    </row>
    <row r="480" spans="1:17" x14ac:dyDescent="0.25">
      <c r="A480">
        <f>ReturnData!A492</f>
        <v>201411</v>
      </c>
      <c r="B480" s="12">
        <f>AVERAGE(ReturnData!B480:B490)</f>
        <v>1.2518181818181817E-2</v>
      </c>
      <c r="C480" s="12">
        <f>AVERAGE(ReturnData!C480:C490)</f>
        <v>-2.9545454545454545E-3</v>
      </c>
      <c r="D480" s="12">
        <f>AVERAGE(ReturnData!D480:D490)</f>
        <v>6.9181818181818172E-3</v>
      </c>
      <c r="E480" s="12">
        <f>AVERAGE(ReturnData!E480:E490)</f>
        <v>1.0163636363636363E-2</v>
      </c>
      <c r="F480" s="12">
        <f>AVERAGE(ReturnData!F480:F490)</f>
        <v>-2E-3</v>
      </c>
      <c r="G480" s="12">
        <f>AVERAGE(ReturnData!G480:G490)</f>
        <v>1.2354545454545453E-2</v>
      </c>
      <c r="H480" s="12">
        <f>AVERAGE(ReturnData!H480:H490)</f>
        <v>1.4890909090909092E-2</v>
      </c>
      <c r="I480" s="12">
        <f>AVERAGE(ReturnData!I480:I490)</f>
        <v>7.899999999999999E-3</v>
      </c>
      <c r="J480" s="12">
        <f>AVERAGE(ReturnData!J480:J490)</f>
        <v>1.5018181818181818E-2</v>
      </c>
      <c r="K480" s="12">
        <f>AVERAGE(ReturnData!K480:K490)</f>
        <v>1.6181818181818179E-3</v>
      </c>
      <c r="L480" s="12">
        <f>AVERAGE(ReturnData!L480:L490)</f>
        <v>1.4718181818181814E-2</v>
      </c>
      <c r="M480" s="12">
        <f>AVERAGE(ReturnData!M480:M490)</f>
        <v>3.627272727272729E-3</v>
      </c>
      <c r="N480" s="12">
        <f>AVERAGE(ReturnData!N480:N490)</f>
        <v>1.5972727272727274E-2</v>
      </c>
      <c r="O480" s="12">
        <f>AVERAGE(ReturnData!O480:O490)</f>
        <v>1.1972727272727272E-2</v>
      </c>
      <c r="P480" s="12">
        <f>AVERAGE(ReturnData!P480:P490)</f>
        <v>2.1818181818181832E-3</v>
      </c>
      <c r="Q480" s="12">
        <f>AVERAGE(ReturnData!Q480:Q490)</f>
        <v>1.1545454545454546E-2</v>
      </c>
    </row>
    <row r="481" spans="1:17" x14ac:dyDescent="0.25">
      <c r="A481">
        <f>ReturnData!A493</f>
        <v>201412</v>
      </c>
      <c r="B481" s="12">
        <f>AVERAGE(ReturnData!B481:B491)</f>
        <v>1.3081818181818184E-2</v>
      </c>
      <c r="C481" s="12">
        <f>AVERAGE(ReturnData!C481:C491)</f>
        <v>-6.4363636363636376E-3</v>
      </c>
      <c r="D481" s="12">
        <f>AVERAGE(ReturnData!D481:D491)</f>
        <v>2.236363636363634E-3</v>
      </c>
      <c r="E481" s="12">
        <f>AVERAGE(ReturnData!E481:E491)</f>
        <v>5.59090909090909E-3</v>
      </c>
      <c r="F481" s="12">
        <f>AVERAGE(ReturnData!F481:F491)</f>
        <v>-8.0000000000000026E-4</v>
      </c>
      <c r="G481" s="12">
        <f>AVERAGE(ReturnData!G481:G491)</f>
        <v>9.3636363636363656E-3</v>
      </c>
      <c r="H481" s="12">
        <f>AVERAGE(ReturnData!H481:H491)</f>
        <v>1.5481818181818182E-2</v>
      </c>
      <c r="I481" s="12">
        <f>AVERAGE(ReturnData!I481:I491)</f>
        <v>1.0572727272727274E-2</v>
      </c>
      <c r="J481" s="12">
        <f>AVERAGE(ReturnData!J481:J491)</f>
        <v>1.5499999999999998E-2</v>
      </c>
      <c r="K481" s="12">
        <f>AVERAGE(ReturnData!K481:K491)</f>
        <v>4.2363636363636362E-3</v>
      </c>
      <c r="L481" s="12">
        <f>AVERAGE(ReturnData!L481:L491)</f>
        <v>1.396363636363636E-2</v>
      </c>
      <c r="M481" s="12">
        <f>AVERAGE(ReturnData!M481:M491)</f>
        <v>5.8090909090909104E-3</v>
      </c>
      <c r="N481" s="12">
        <f>AVERAGE(ReturnData!N481:N491)</f>
        <v>1.5290909090909093E-2</v>
      </c>
      <c r="O481" s="12">
        <f>AVERAGE(ReturnData!O481:O491)</f>
        <v>1.9709090909090909E-2</v>
      </c>
      <c r="P481" s="12">
        <f>AVERAGE(ReturnData!P481:P491)</f>
        <v>-2.7272727272727089E-4</v>
      </c>
      <c r="Q481" s="12">
        <f>AVERAGE(ReturnData!Q481:Q491)</f>
        <v>9.4272727272727286E-3</v>
      </c>
    </row>
    <row r="482" spans="1:17" x14ac:dyDescent="0.25">
      <c r="A482">
        <f>ReturnData!A494</f>
        <v>201501</v>
      </c>
      <c r="B482" s="12">
        <f>AVERAGE(ReturnData!B482:B492)</f>
        <v>1.5654545454545456E-2</v>
      </c>
      <c r="C482" s="12">
        <f>AVERAGE(ReturnData!C482:C492)</f>
        <v>-1.3172727272727273E-2</v>
      </c>
      <c r="D482" s="12">
        <f>AVERAGE(ReturnData!D482:D492)</f>
        <v>-9.3545454545454557E-3</v>
      </c>
      <c r="E482" s="12">
        <f>AVERAGE(ReturnData!E482:E492)</f>
        <v>1.2345454545454547E-2</v>
      </c>
      <c r="F482" s="12">
        <f>AVERAGE(ReturnData!F482:F492)</f>
        <v>-3.0909090909090849E-4</v>
      </c>
      <c r="G482" s="12">
        <f>AVERAGE(ReturnData!G482:G492)</f>
        <v>5.6090909090909073E-3</v>
      </c>
      <c r="H482" s="12">
        <f>AVERAGE(ReturnData!H482:H492)</f>
        <v>1.830909090909091E-2</v>
      </c>
      <c r="I482" s="12">
        <f>AVERAGE(ReturnData!I482:I492)</f>
        <v>1.0827272727272727E-2</v>
      </c>
      <c r="J482" s="12">
        <f>AVERAGE(ReturnData!J482:J492)</f>
        <v>7.4181818181818177E-3</v>
      </c>
      <c r="K482" s="12">
        <f>AVERAGE(ReturnData!K482:K492)</f>
        <v>9.9999999999999937E-4</v>
      </c>
      <c r="L482" s="12">
        <f>AVERAGE(ReturnData!L482:L492)</f>
        <v>1.2872727272727274E-2</v>
      </c>
      <c r="M482" s="12">
        <f>AVERAGE(ReturnData!M482:M492)</f>
        <v>8.9181818181818199E-3</v>
      </c>
      <c r="N482" s="12">
        <f>AVERAGE(ReturnData!N482:N492)</f>
        <v>1.7518181818181818E-2</v>
      </c>
      <c r="O482" s="12">
        <f>AVERAGE(ReturnData!O482:O492)</f>
        <v>1.8318181818181813E-2</v>
      </c>
      <c r="P482" s="12">
        <f>AVERAGE(ReturnData!P482:P492)</f>
        <v>8.7363636363636376E-3</v>
      </c>
      <c r="Q482" s="12">
        <f>AVERAGE(ReturnData!Q482:Q492)</f>
        <v>8.6818181818181829E-3</v>
      </c>
    </row>
    <row r="483" spans="1:17" x14ac:dyDescent="0.25">
      <c r="A483">
        <f>ReturnData!A495</f>
        <v>201502</v>
      </c>
      <c r="B483" s="12">
        <f>AVERAGE(ReturnData!B483:B493)</f>
        <v>1.7009090909090904E-2</v>
      </c>
      <c r="C483" s="12">
        <f>AVERAGE(ReturnData!C483:C493)</f>
        <v>-1.3918181818181819E-2</v>
      </c>
      <c r="D483" s="12">
        <f>AVERAGE(ReturnData!D483:D493)</f>
        <v>-2.4545454545454549E-3</v>
      </c>
      <c r="E483" s="12">
        <f>AVERAGE(ReturnData!E483:E493)</f>
        <v>1.8299999999999997E-2</v>
      </c>
      <c r="F483" s="12">
        <f>AVERAGE(ReturnData!F483:F493)</f>
        <v>7.7545454545454549E-3</v>
      </c>
      <c r="G483" s="12">
        <f>AVERAGE(ReturnData!G483:G493)</f>
        <v>9.2181818181818163E-3</v>
      </c>
      <c r="H483" s="12">
        <f>AVERAGE(ReturnData!H483:H493)</f>
        <v>1.9199999999999998E-2</v>
      </c>
      <c r="I483" s="12">
        <f>AVERAGE(ReturnData!I483:I493)</f>
        <v>1.8518181818181816E-2</v>
      </c>
      <c r="J483" s="12">
        <f>AVERAGE(ReturnData!J483:J493)</f>
        <v>6.363636363636363E-3</v>
      </c>
      <c r="K483" s="12">
        <f>AVERAGE(ReturnData!K483:K493)</f>
        <v>7.4090909090909094E-3</v>
      </c>
      <c r="L483" s="12">
        <f>AVERAGE(ReturnData!L483:L493)</f>
        <v>1.4318181818181818E-2</v>
      </c>
      <c r="M483" s="12">
        <f>AVERAGE(ReturnData!M483:M493)</f>
        <v>1.3090909090909092E-2</v>
      </c>
      <c r="N483" s="12">
        <f>AVERAGE(ReturnData!N483:N493)</f>
        <v>1.9954545454545451E-2</v>
      </c>
      <c r="O483" s="12">
        <f>AVERAGE(ReturnData!O483:O493)</f>
        <v>1.7745454545454543E-2</v>
      </c>
      <c r="P483" s="12">
        <f>AVERAGE(ReturnData!P483:P493)</f>
        <v>1.6354545454545458E-2</v>
      </c>
      <c r="Q483" s="12">
        <f>AVERAGE(ReturnData!Q483:Q493)</f>
        <v>1.4490909090909092E-2</v>
      </c>
    </row>
    <row r="484" spans="1:17" x14ac:dyDescent="0.25">
      <c r="A484">
        <f>ReturnData!A496</f>
        <v>201503</v>
      </c>
      <c r="B484" s="12">
        <f>AVERAGE(ReturnData!B484:B494)</f>
        <v>1.3009090909090909E-2</v>
      </c>
      <c r="C484" s="12">
        <f>AVERAGE(ReturnData!C484:C494)</f>
        <v>-2.5090909090909094E-2</v>
      </c>
      <c r="D484" s="12">
        <f>AVERAGE(ReturnData!D484:D494)</f>
        <v>-1.1381818181818186E-2</v>
      </c>
      <c r="E484" s="12">
        <f>AVERAGE(ReturnData!E484:E494)</f>
        <v>1.0927272727272728E-2</v>
      </c>
      <c r="F484" s="12">
        <f>AVERAGE(ReturnData!F484:F494)</f>
        <v>3.5636363636363634E-3</v>
      </c>
      <c r="G484" s="12">
        <f>AVERAGE(ReturnData!G484:G494)</f>
        <v>1.6363636363636266E-4</v>
      </c>
      <c r="H484" s="12">
        <f>AVERAGE(ReturnData!H484:H494)</f>
        <v>1.3654545454545457E-2</v>
      </c>
      <c r="I484" s="12">
        <f>AVERAGE(ReturnData!I484:I494)</f>
        <v>1.0290909090909088E-2</v>
      </c>
      <c r="J484" s="12">
        <f>AVERAGE(ReturnData!J484:J494)</f>
        <v>-4.5909090909090934E-3</v>
      </c>
      <c r="K484" s="12">
        <f>AVERAGE(ReturnData!K484:K494)</f>
        <v>-3.4363636363636363E-3</v>
      </c>
      <c r="L484" s="12">
        <f>AVERAGE(ReturnData!L484:L494)</f>
        <v>4.4909090909090879E-3</v>
      </c>
      <c r="M484" s="12">
        <f>AVERAGE(ReturnData!M484:M494)</f>
        <v>-3.9090909090909074E-4</v>
      </c>
      <c r="N484" s="12">
        <f>AVERAGE(ReturnData!N484:N494)</f>
        <v>1.4563636363636364E-2</v>
      </c>
      <c r="O484" s="12">
        <f>AVERAGE(ReturnData!O484:O494)</f>
        <v>1.607272727272727E-2</v>
      </c>
      <c r="P484" s="12">
        <f>AVERAGE(ReturnData!P484:P494)</f>
        <v>1.1872727272727274E-2</v>
      </c>
      <c r="Q484" s="12">
        <f>AVERAGE(ReturnData!Q484:Q494)</f>
        <v>4.4999999999999988E-3</v>
      </c>
    </row>
    <row r="485" spans="1:17" x14ac:dyDescent="0.25">
      <c r="A485">
        <f>ReturnData!A497</f>
        <v>201504</v>
      </c>
      <c r="B485" s="12">
        <f>AVERAGE(ReturnData!B485:B495)</f>
        <v>1.4136363636363636E-2</v>
      </c>
      <c r="C485" s="12">
        <f>AVERAGE(ReturnData!C485:C495)</f>
        <v>-1.139090909090909E-2</v>
      </c>
      <c r="D485" s="12">
        <f>AVERAGE(ReturnData!D485:D495)</f>
        <v>-9.3545454545454557E-3</v>
      </c>
      <c r="E485" s="12">
        <f>AVERAGE(ReturnData!E485:E495)</f>
        <v>1.7236363636363636E-2</v>
      </c>
      <c r="F485" s="12">
        <f>AVERAGE(ReturnData!F485:F495)</f>
        <v>7.1636363636363616E-3</v>
      </c>
      <c r="G485" s="12">
        <f>AVERAGE(ReturnData!G485:G495)</f>
        <v>6.8999999999999981E-3</v>
      </c>
      <c r="H485" s="12">
        <f>AVERAGE(ReturnData!H485:H495)</f>
        <v>1.7654545454545457E-2</v>
      </c>
      <c r="I485" s="12">
        <f>AVERAGE(ReturnData!I485:I495)</f>
        <v>2.0627272727272727E-2</v>
      </c>
      <c r="J485" s="12">
        <f>AVERAGE(ReturnData!J485:J495)</f>
        <v>-4.645454545454549E-3</v>
      </c>
      <c r="K485" s="12">
        <f>AVERAGE(ReturnData!K485:K495)</f>
        <v>5.7272727272727275E-3</v>
      </c>
      <c r="L485" s="12">
        <f>AVERAGE(ReturnData!L485:L495)</f>
        <v>9.4181818181818151E-3</v>
      </c>
      <c r="M485" s="12">
        <f>AVERAGE(ReturnData!M485:M495)</f>
        <v>7.9000000000000008E-3</v>
      </c>
      <c r="N485" s="12">
        <f>AVERAGE(ReturnData!N485:N495)</f>
        <v>1.7527272727272728E-2</v>
      </c>
      <c r="O485" s="12">
        <f>AVERAGE(ReturnData!O485:O495)</f>
        <v>9.6818181818181821E-3</v>
      </c>
      <c r="P485" s="12">
        <f>AVERAGE(ReturnData!P485:P495)</f>
        <v>1.7200000000000003E-2</v>
      </c>
      <c r="Q485" s="12">
        <f>AVERAGE(ReturnData!Q485:Q495)</f>
        <v>9.4727272727272733E-3</v>
      </c>
    </row>
    <row r="486" spans="1:17" x14ac:dyDescent="0.25">
      <c r="A486">
        <f>ReturnData!A498</f>
        <v>201505</v>
      </c>
      <c r="B486" s="12">
        <f>AVERAGE(ReturnData!B486:B496)</f>
        <v>1.1954545454545456E-2</v>
      </c>
      <c r="C486" s="12">
        <f>AVERAGE(ReturnData!C486:C496)</f>
        <v>-2.1645454545454548E-2</v>
      </c>
      <c r="D486" s="12">
        <f>AVERAGE(ReturnData!D486:D496)</f>
        <v>-1.6600000000000004E-2</v>
      </c>
      <c r="E486" s="12">
        <f>AVERAGE(ReturnData!E486:E496)</f>
        <v>2.1563636363636365E-2</v>
      </c>
      <c r="F486" s="12">
        <f>AVERAGE(ReturnData!F486:F496)</f>
        <v>7.218181818181818E-3</v>
      </c>
      <c r="G486" s="12">
        <f>AVERAGE(ReturnData!G486:G496)</f>
        <v>3.6909090909090902E-3</v>
      </c>
      <c r="H486" s="12">
        <f>AVERAGE(ReturnData!H486:H496)</f>
        <v>1.4336363636363637E-2</v>
      </c>
      <c r="I486" s="12">
        <f>AVERAGE(ReturnData!I486:I496)</f>
        <v>2.2927272727272727E-2</v>
      </c>
      <c r="J486" s="12">
        <f>AVERAGE(ReturnData!J486:J496)</f>
        <v>-7.863636363636366E-3</v>
      </c>
      <c r="K486" s="12">
        <f>AVERAGE(ReturnData!K486:K496)</f>
        <v>4.2636363636363627E-3</v>
      </c>
      <c r="L486" s="12">
        <f>AVERAGE(ReturnData!L486:L496)</f>
        <v>7.1545454545454516E-3</v>
      </c>
      <c r="M486" s="12">
        <f>AVERAGE(ReturnData!M486:M496)</f>
        <v>7.2818181818181818E-3</v>
      </c>
      <c r="N486" s="12">
        <f>AVERAGE(ReturnData!N486:N496)</f>
        <v>1.4627272727272728E-2</v>
      </c>
      <c r="O486" s="12">
        <f>AVERAGE(ReturnData!O486:O496)</f>
        <v>5.7727272727272731E-3</v>
      </c>
      <c r="P486" s="12">
        <f>AVERAGE(ReturnData!P486:P496)</f>
        <v>1.8727272727272731E-2</v>
      </c>
      <c r="Q486" s="12">
        <f>AVERAGE(ReturnData!Q486:Q496)</f>
        <v>1.2900000000000002E-2</v>
      </c>
    </row>
    <row r="487" spans="1:17" x14ac:dyDescent="0.25">
      <c r="A487">
        <f>ReturnData!A499</f>
        <v>201506</v>
      </c>
      <c r="B487" s="12">
        <f>AVERAGE(ReturnData!B487:B497)</f>
        <v>8.1909090909090907E-3</v>
      </c>
      <c r="C487" s="12">
        <f>AVERAGE(ReturnData!C487:C497)</f>
        <v>-8.1727272727272759E-3</v>
      </c>
      <c r="D487" s="12">
        <f>AVERAGE(ReturnData!D487:D497)</f>
        <v>-1.173636363636364E-2</v>
      </c>
      <c r="E487" s="12">
        <f>AVERAGE(ReturnData!E487:E497)</f>
        <v>1.7645454545454544E-2</v>
      </c>
      <c r="F487" s="12">
        <f>AVERAGE(ReturnData!F487:F497)</f>
        <v>7.5727272727272718E-3</v>
      </c>
      <c r="G487" s="12">
        <f>AVERAGE(ReturnData!G487:G497)</f>
        <v>2.9999999999999988E-3</v>
      </c>
      <c r="H487" s="12">
        <f>AVERAGE(ReturnData!H487:H497)</f>
        <v>1.3627272727272727E-2</v>
      </c>
      <c r="I487" s="12">
        <f>AVERAGE(ReturnData!I487:I497)</f>
        <v>1.7063636363636364E-2</v>
      </c>
      <c r="J487" s="12">
        <f>AVERAGE(ReturnData!J487:J497)</f>
        <v>-2.5636363636363639E-3</v>
      </c>
      <c r="K487" s="12">
        <f>AVERAGE(ReturnData!K487:K497)</f>
        <v>4.8909090909090907E-3</v>
      </c>
      <c r="L487" s="12">
        <f>AVERAGE(ReturnData!L487:L497)</f>
        <v>5.2727272727272701E-3</v>
      </c>
      <c r="M487" s="12">
        <f>AVERAGE(ReturnData!M487:M497)</f>
        <v>6.5636363636363635E-3</v>
      </c>
      <c r="N487" s="12">
        <f>AVERAGE(ReturnData!N487:N497)</f>
        <v>8.7818181818181823E-3</v>
      </c>
      <c r="O487" s="12">
        <f>AVERAGE(ReturnData!O487:O497)</f>
        <v>6.0272727272727275E-3</v>
      </c>
      <c r="P487" s="12">
        <f>AVERAGE(ReturnData!P487:P497)</f>
        <v>1.6781818181818186E-2</v>
      </c>
      <c r="Q487" s="12">
        <f>AVERAGE(ReturnData!Q487:Q497)</f>
        <v>1.2018181818181818E-2</v>
      </c>
    </row>
    <row r="488" spans="1:17" x14ac:dyDescent="0.25">
      <c r="A488">
        <f>ReturnData!A500</f>
        <v>201507</v>
      </c>
      <c r="B488" s="12">
        <f>AVERAGE(ReturnData!B488:B498)</f>
        <v>8.2909090909090918E-3</v>
      </c>
      <c r="C488" s="12">
        <f>AVERAGE(ReturnData!C488:C498)</f>
        <v>-1.8672727272727271E-2</v>
      </c>
      <c r="D488" s="12">
        <f>AVERAGE(ReturnData!D488:D498)</f>
        <v>-2.0081818181818183E-2</v>
      </c>
      <c r="E488" s="12">
        <f>AVERAGE(ReturnData!E488:E498)</f>
        <v>1.7290909090909089E-2</v>
      </c>
      <c r="F488" s="12">
        <f>AVERAGE(ReturnData!F488:F498)</f>
        <v>6.4181818181818177E-3</v>
      </c>
      <c r="G488" s="12">
        <f>AVERAGE(ReturnData!G488:G498)</f>
        <v>3.1999999999999989E-3</v>
      </c>
      <c r="H488" s="12">
        <f>AVERAGE(ReturnData!H488:H498)</f>
        <v>1.5200000000000002E-2</v>
      </c>
      <c r="I488" s="12">
        <f>AVERAGE(ReturnData!I488:I498)</f>
        <v>1.7763636363636367E-2</v>
      </c>
      <c r="J488" s="12">
        <f>AVERAGE(ReturnData!J488:J498)</f>
        <v>-1.0509090909090911E-2</v>
      </c>
      <c r="K488" s="12">
        <f>AVERAGE(ReturnData!K488:K498)</f>
        <v>2.3090909090909099E-3</v>
      </c>
      <c r="L488" s="12">
        <f>AVERAGE(ReturnData!L488:L498)</f>
        <v>4.5727272727272717E-3</v>
      </c>
      <c r="M488" s="12">
        <f>AVERAGE(ReturnData!M488:M498)</f>
        <v>3.6454545454545463E-3</v>
      </c>
      <c r="N488" s="12">
        <f>AVERAGE(ReturnData!N488:N498)</f>
        <v>7.7818181818181805E-3</v>
      </c>
      <c r="O488" s="12">
        <f>AVERAGE(ReturnData!O488:O498)</f>
        <v>6.9090909090909034E-4</v>
      </c>
      <c r="P488" s="12">
        <f>AVERAGE(ReturnData!P488:P498)</f>
        <v>1.6436363636363641E-2</v>
      </c>
      <c r="Q488" s="12">
        <f>AVERAGE(ReturnData!Q488:Q498)</f>
        <v>1.2036363636363635E-2</v>
      </c>
    </row>
    <row r="489" spans="1:17" x14ac:dyDescent="0.25">
      <c r="A489">
        <f>ReturnData!A501</f>
        <v>201508</v>
      </c>
      <c r="B489" s="12">
        <f>AVERAGE(ReturnData!B489:B499)</f>
        <v>1.1281818181818181E-2</v>
      </c>
      <c r="C489" s="12">
        <f>AVERAGE(ReturnData!C489:C499)</f>
        <v>-2.5054545454545451E-2</v>
      </c>
      <c r="D489" s="12">
        <f>AVERAGE(ReturnData!D489:D499)</f>
        <v>-2.0336363636363639E-2</v>
      </c>
      <c r="E489" s="12">
        <f>AVERAGE(ReturnData!E489:E499)</f>
        <v>2.2163636363636361E-2</v>
      </c>
      <c r="F489" s="12">
        <f>AVERAGE(ReturnData!F489:F499)</f>
        <v>1.0554545454545455E-2</v>
      </c>
      <c r="G489" s="12">
        <f>AVERAGE(ReturnData!G489:G499)</f>
        <v>3.3727272727272716E-3</v>
      </c>
      <c r="H489" s="12">
        <f>AVERAGE(ReturnData!H489:H499)</f>
        <v>1.5690909090909092E-2</v>
      </c>
      <c r="I489" s="12">
        <f>AVERAGE(ReturnData!I489:I499)</f>
        <v>2.1645454545454548E-2</v>
      </c>
      <c r="J489" s="12">
        <f>AVERAGE(ReturnData!J489:J499)</f>
        <v>-1.7563636363636361E-2</v>
      </c>
      <c r="K489" s="12">
        <f>AVERAGE(ReturnData!K489:K499)</f>
        <v>7.4090909090909094E-3</v>
      </c>
      <c r="L489" s="12">
        <f>AVERAGE(ReturnData!L489:L499)</f>
        <v>2.8363636363636356E-3</v>
      </c>
      <c r="M489" s="12">
        <f>AVERAGE(ReturnData!M489:M499)</f>
        <v>6.6090909090909091E-3</v>
      </c>
      <c r="N489" s="12">
        <f>AVERAGE(ReturnData!N489:N499)</f>
        <v>7.8090909090909096E-3</v>
      </c>
      <c r="O489" s="12">
        <f>AVERAGE(ReturnData!O489:O499)</f>
        <v>1.6999999999999995E-3</v>
      </c>
      <c r="P489" s="12">
        <f>AVERAGE(ReturnData!P489:P499)</f>
        <v>1.7954545454545459E-2</v>
      </c>
      <c r="Q489" s="12">
        <f>AVERAGE(ReturnData!Q489:Q499)</f>
        <v>1.5263636363636366E-2</v>
      </c>
    </row>
    <row r="490" spans="1:17" x14ac:dyDescent="0.25">
      <c r="A490">
        <f>ReturnData!A502</f>
        <v>201509</v>
      </c>
      <c r="B490" s="12">
        <f>AVERAGE(ReturnData!B490:B500)</f>
        <v>9.0727272727272722E-3</v>
      </c>
      <c r="C490" s="12">
        <f>AVERAGE(ReturnData!C490:C500)</f>
        <v>-3.9090909090909093E-2</v>
      </c>
      <c r="D490" s="12">
        <f>AVERAGE(ReturnData!D490:D500)</f>
        <v>-3.0545454545454553E-2</v>
      </c>
      <c r="E490" s="12">
        <f>AVERAGE(ReturnData!E490:E500)</f>
        <v>2.2745454545454548E-2</v>
      </c>
      <c r="F490" s="12">
        <f>AVERAGE(ReturnData!F490:F500)</f>
        <v>6.209090909090908E-3</v>
      </c>
      <c r="G490" s="12">
        <f>AVERAGE(ReturnData!G490:G500)</f>
        <v>-5.4818181818181823E-3</v>
      </c>
      <c r="H490" s="12">
        <f>AVERAGE(ReturnData!H490:H500)</f>
        <v>1.5163636363636367E-2</v>
      </c>
      <c r="I490" s="12">
        <f>AVERAGE(ReturnData!I490:I500)</f>
        <v>1.5072727272727272E-2</v>
      </c>
      <c r="J490" s="12">
        <f>AVERAGE(ReturnData!J490:J500)</f>
        <v>-3.0627272727272729E-2</v>
      </c>
      <c r="K490" s="12">
        <f>AVERAGE(ReturnData!K490:K500)</f>
        <v>1.9363636363636352E-3</v>
      </c>
      <c r="L490" s="12">
        <f>AVERAGE(ReturnData!L490:L500)</f>
        <v>-2.6272727272727277E-3</v>
      </c>
      <c r="M490" s="12">
        <f>AVERAGE(ReturnData!M490:M500)</f>
        <v>1.3545454545454553E-3</v>
      </c>
      <c r="N490" s="12">
        <f>AVERAGE(ReturnData!N490:N500)</f>
        <v>4.9727272727272728E-3</v>
      </c>
      <c r="O490" s="12">
        <f>AVERAGE(ReturnData!O490:O500)</f>
        <v>-7.1818181818181952E-4</v>
      </c>
      <c r="P490" s="12">
        <f>AVERAGE(ReturnData!P490:P500)</f>
        <v>2.0227272727272733E-2</v>
      </c>
      <c r="Q490" s="12">
        <f>AVERAGE(ReturnData!Q490:Q500)</f>
        <v>1.3527272727272728E-2</v>
      </c>
    </row>
    <row r="491" spans="1:17" x14ac:dyDescent="0.25">
      <c r="A491">
        <f>ReturnData!A503</f>
        <v>201510</v>
      </c>
      <c r="B491" s="12">
        <f>AVERAGE(ReturnData!B491:B501)</f>
        <v>6.0181818181818166E-3</v>
      </c>
      <c r="C491" s="12">
        <f>AVERAGE(ReturnData!C491:C501)</f>
        <v>-3.0218181818181814E-2</v>
      </c>
      <c r="D491" s="12">
        <f>AVERAGE(ReturnData!D491:D501)</f>
        <v>-2.702727272727273E-2</v>
      </c>
      <c r="E491" s="12">
        <f>AVERAGE(ReturnData!E491:E501)</f>
        <v>1.6445454545454544E-2</v>
      </c>
      <c r="F491" s="12">
        <f>AVERAGE(ReturnData!F491:F501)</f>
        <v>4.4272727272727276E-3</v>
      </c>
      <c r="G491" s="12">
        <f>AVERAGE(ReturnData!G491:G501)</f>
        <v>-9.5909090909090909E-3</v>
      </c>
      <c r="H491" s="12">
        <f>AVERAGE(ReturnData!H491:H501)</f>
        <v>7.2363636363636354E-3</v>
      </c>
      <c r="I491" s="12">
        <f>AVERAGE(ReturnData!I491:I501)</f>
        <v>1.5972727272727274E-2</v>
      </c>
      <c r="J491" s="12">
        <f>AVERAGE(ReturnData!J491:J501)</f>
        <v>-3.0318181818181821E-2</v>
      </c>
      <c r="K491" s="12">
        <f>AVERAGE(ReturnData!K491:K501)</f>
        <v>4.2363636363636345E-3</v>
      </c>
      <c r="L491" s="12">
        <f>AVERAGE(ReturnData!L491:L501)</f>
        <v>-4.9727272727272736E-3</v>
      </c>
      <c r="M491" s="12">
        <f>AVERAGE(ReturnData!M491:M501)</f>
        <v>5.1636363636363633E-3</v>
      </c>
      <c r="N491" s="12">
        <f>AVERAGE(ReturnData!N491:N501)</f>
        <v>-3.0000000000000165E-4</v>
      </c>
      <c r="O491" s="12">
        <f>AVERAGE(ReturnData!O491:O501)</f>
        <v>-1.3454545454545453E-3</v>
      </c>
      <c r="P491" s="12">
        <f>AVERAGE(ReturnData!P491:P501)</f>
        <v>1.5245454545454546E-2</v>
      </c>
      <c r="Q491" s="12">
        <f>AVERAGE(ReturnData!Q491:Q501)</f>
        <v>8.090909090909093E-3</v>
      </c>
    </row>
    <row r="492" spans="1:17" x14ac:dyDescent="0.25">
      <c r="A492">
        <f>ReturnData!A504</f>
        <v>201511</v>
      </c>
      <c r="B492" s="12">
        <f>AVERAGE(ReturnData!B492:B502)</f>
        <v>3.7909090909090909E-3</v>
      </c>
      <c r="C492" s="12">
        <f>AVERAGE(ReturnData!C492:C502)</f>
        <v>-2.9972727272727272E-2</v>
      </c>
      <c r="D492" s="12">
        <f>AVERAGE(ReturnData!D492:D502)</f>
        <v>-2.8445454545454548E-2</v>
      </c>
      <c r="E492" s="12">
        <f>AVERAGE(ReturnData!E492:E502)</f>
        <v>1.4636363636363637E-2</v>
      </c>
      <c r="F492" s="12">
        <f>AVERAGE(ReturnData!F492:F502)</f>
        <v>-6.4818181818181823E-3</v>
      </c>
      <c r="G492" s="12">
        <f>AVERAGE(ReturnData!G492:G502)</f>
        <v>-1.5300000000000001E-2</v>
      </c>
      <c r="H492" s="12">
        <f>AVERAGE(ReturnData!H492:H502)</f>
        <v>7.2727272727272755E-4</v>
      </c>
      <c r="I492" s="12">
        <f>AVERAGE(ReturnData!I492:I502)</f>
        <v>7.927272727272729E-3</v>
      </c>
      <c r="J492" s="12">
        <f>AVERAGE(ReturnData!J492:J502)</f>
        <v>-4.1990909090909086E-2</v>
      </c>
      <c r="K492" s="12">
        <f>AVERAGE(ReturnData!K492:K502)</f>
        <v>-7.8727272727272743E-3</v>
      </c>
      <c r="L492" s="12">
        <f>AVERAGE(ReturnData!L492:L502)</f>
        <v>-9.2545454545454545E-3</v>
      </c>
      <c r="M492" s="12">
        <f>AVERAGE(ReturnData!M492:M502)</f>
        <v>2.9999999999999992E-4</v>
      </c>
      <c r="N492" s="12">
        <f>AVERAGE(ReturnData!N492:N502)</f>
        <v>-5.4818181818181832E-3</v>
      </c>
      <c r="O492" s="12">
        <f>AVERAGE(ReturnData!O492:O502)</f>
        <v>-7.9000000000000008E-3</v>
      </c>
      <c r="P492" s="12">
        <f>AVERAGE(ReturnData!P492:P502)</f>
        <v>1.2300000000000004E-2</v>
      </c>
      <c r="Q492" s="12">
        <f>AVERAGE(ReturnData!Q492:Q502)</f>
        <v>1.7636363636363657E-3</v>
      </c>
    </row>
    <row r="493" spans="1:17" x14ac:dyDescent="0.25">
      <c r="A493">
        <f>ReturnData!A505</f>
        <v>201512</v>
      </c>
      <c r="B493" s="12">
        <f>AVERAGE(ReturnData!B493:B503)</f>
        <v>4.8636363636363643E-3</v>
      </c>
      <c r="C493" s="12">
        <f>AVERAGE(ReturnData!C493:C503)</f>
        <v>-2.2772727272727274E-2</v>
      </c>
      <c r="D493" s="12">
        <f>AVERAGE(ReturnData!D493:D503)</f>
        <v>-8.4363636363636342E-3</v>
      </c>
      <c r="E493" s="12">
        <f>AVERAGE(ReturnData!E493:E503)</f>
        <v>8.1636363636363642E-3</v>
      </c>
      <c r="F493" s="12">
        <f>AVERAGE(ReturnData!F493:F503)</f>
        <v>-2.7000000000000006E-3</v>
      </c>
      <c r="G493" s="12">
        <f>AVERAGE(ReturnData!G493:G503)</f>
        <v>-1.9636363636363644E-3</v>
      </c>
      <c r="H493" s="12">
        <f>AVERAGE(ReturnData!H493:H503)</f>
        <v>5.1000000000000012E-3</v>
      </c>
      <c r="I493" s="12">
        <f>AVERAGE(ReturnData!I493:I503)</f>
        <v>1.1427272727272725E-2</v>
      </c>
      <c r="J493" s="12">
        <f>AVERAGE(ReturnData!J493:J503)</f>
        <v>-3.4509090909090906E-2</v>
      </c>
      <c r="K493" s="12">
        <f>AVERAGE(ReturnData!K493:K503)</f>
        <v>-2.8181818181818359E-4</v>
      </c>
      <c r="L493" s="12">
        <f>AVERAGE(ReturnData!L493:L503)</f>
        <v>-4.4999999999999988E-3</v>
      </c>
      <c r="M493" s="12">
        <f>AVERAGE(ReturnData!M493:M503)</f>
        <v>1.5363636363636376E-3</v>
      </c>
      <c r="N493" s="12">
        <f>AVERAGE(ReturnData!N493:N503)</f>
        <v>-3.6181818181818186E-3</v>
      </c>
      <c r="O493" s="12">
        <f>AVERAGE(ReturnData!O493:O503)</f>
        <v>-6.2363636363636371E-3</v>
      </c>
      <c r="P493" s="12">
        <f>AVERAGE(ReturnData!P493:P503)</f>
        <v>7.7818181818181805E-3</v>
      </c>
      <c r="Q493" s="12">
        <f>AVERAGE(ReturnData!Q493:Q503)</f>
        <v>5.3818181818181829E-3</v>
      </c>
    </row>
    <row r="494" spans="1:17" x14ac:dyDescent="0.25">
      <c r="A494">
        <f>ReturnData!A506</f>
        <v>201601</v>
      </c>
      <c r="B494" s="12">
        <f>AVERAGE(ReturnData!B494:B504)</f>
        <v>7.454545454545455E-3</v>
      </c>
      <c r="C494" s="12">
        <f>AVERAGE(ReturnData!C494:C504)</f>
        <v>-2.0163636363636359E-2</v>
      </c>
      <c r="D494" s="12">
        <f>AVERAGE(ReturnData!D494:D504)</f>
        <v>-8.2909090909090866E-3</v>
      </c>
      <c r="E494" s="12">
        <f>AVERAGE(ReturnData!E494:E504)</f>
        <v>7.3545454545454548E-3</v>
      </c>
      <c r="F494" s="12">
        <f>AVERAGE(ReturnData!F494:F504)</f>
        <v>-2.9818181818181827E-3</v>
      </c>
      <c r="G494" s="12">
        <f>AVERAGE(ReturnData!G494:G504)</f>
        <v>-4.54545454545454E-4</v>
      </c>
      <c r="H494" s="12">
        <f>AVERAGE(ReturnData!H494:H504)</f>
        <v>5.8363636363636361E-3</v>
      </c>
      <c r="I494" s="12">
        <f>AVERAGE(ReturnData!I494:I504)</f>
        <v>1.3036363636363636E-2</v>
      </c>
      <c r="J494" s="12">
        <f>AVERAGE(ReturnData!J494:J504)</f>
        <v>-2.9263636363636367E-2</v>
      </c>
      <c r="K494" s="12">
        <f>AVERAGE(ReturnData!K494:K504)</f>
        <v>-8.6363636363636471E-4</v>
      </c>
      <c r="L494" s="12">
        <f>AVERAGE(ReturnData!L494:L504)</f>
        <v>-3.6181818181818151E-3</v>
      </c>
      <c r="M494" s="12">
        <f>AVERAGE(ReturnData!M494:M504)</f>
        <v>5.6363636363636392E-4</v>
      </c>
      <c r="N494" s="12">
        <f>AVERAGE(ReturnData!N494:N504)</f>
        <v>-4.8818181818181816E-3</v>
      </c>
      <c r="O494" s="12">
        <f>AVERAGE(ReturnData!O494:O504)</f>
        <v>-1.1054545454545454E-2</v>
      </c>
      <c r="P494" s="12">
        <f>AVERAGE(ReturnData!P494:P504)</f>
        <v>7.2272727272727245E-3</v>
      </c>
      <c r="Q494" s="12">
        <f>AVERAGE(ReturnData!Q494:Q504)</f>
        <v>5.4181818181818185E-3</v>
      </c>
    </row>
    <row r="495" spans="1:17" x14ac:dyDescent="0.25">
      <c r="A495">
        <f>ReturnData!A507</f>
        <v>201602</v>
      </c>
      <c r="B495" s="12">
        <f>AVERAGE(ReturnData!B495:B505)</f>
        <v>9.7090909090909085E-3</v>
      </c>
      <c r="C495" s="12">
        <f>AVERAGE(ReturnData!C495:C505)</f>
        <v>-1.9663636363636362E-2</v>
      </c>
      <c r="D495" s="12">
        <f>AVERAGE(ReturnData!D495:D505)</f>
        <v>-1.346363636363636E-2</v>
      </c>
      <c r="E495" s="12">
        <f>AVERAGE(ReturnData!E495:E505)</f>
        <v>6.6454545454545429E-3</v>
      </c>
      <c r="F495" s="12">
        <f>AVERAGE(ReturnData!F495:F505)</f>
        <v>-5.3636363636363647E-3</v>
      </c>
      <c r="G495" s="12">
        <f>AVERAGE(ReturnData!G495:G505)</f>
        <v>-2.5181818181818187E-3</v>
      </c>
      <c r="H495" s="12">
        <f>AVERAGE(ReturnData!H495:H505)</f>
        <v>7.6000000000000009E-3</v>
      </c>
      <c r="I495" s="12">
        <f>AVERAGE(ReturnData!I495:I505)</f>
        <v>1.2263636363636365E-2</v>
      </c>
      <c r="J495" s="12">
        <f>AVERAGE(ReturnData!J495:J505)</f>
        <v>-2.3045454545454546E-2</v>
      </c>
      <c r="K495" s="12">
        <f>AVERAGE(ReturnData!K495:K505)</f>
        <v>2.8E-3</v>
      </c>
      <c r="L495" s="12">
        <f>AVERAGE(ReturnData!L495:L505)</f>
        <v>-1.272727272727262E-4</v>
      </c>
      <c r="M495" s="12">
        <f>AVERAGE(ReturnData!M495:M505)</f>
        <v>2.5454545454545465E-3</v>
      </c>
      <c r="N495" s="12">
        <f>AVERAGE(ReturnData!N495:N505)</f>
        <v>-6.0181818181818192E-3</v>
      </c>
      <c r="O495" s="12">
        <f>AVERAGE(ReturnData!O495:O505)</f>
        <v>-1.4327272727272728E-2</v>
      </c>
      <c r="P495" s="12">
        <f>AVERAGE(ReturnData!P495:P505)</f>
        <v>7.899999999999999E-3</v>
      </c>
      <c r="Q495" s="12">
        <f>AVERAGE(ReturnData!Q495:Q505)</f>
        <v>9.8545454545454544E-3</v>
      </c>
    </row>
    <row r="496" spans="1:17" x14ac:dyDescent="0.25">
      <c r="A496">
        <f>ReturnData!A508</f>
        <v>201603</v>
      </c>
      <c r="B496" s="12">
        <f>AVERAGE(ReturnData!B496:B506)</f>
        <v>4.4909090909090914E-3</v>
      </c>
      <c r="C496" s="12">
        <f>AVERAGE(ReturnData!C496:C506)</f>
        <v>-3.7536363636363639E-2</v>
      </c>
      <c r="D496" s="12">
        <f>AVERAGE(ReturnData!D496:D506)</f>
        <v>-2.1890909090909086E-2</v>
      </c>
      <c r="E496" s="12">
        <f>AVERAGE(ReturnData!E496:E506)</f>
        <v>1.1545454545454548E-3</v>
      </c>
      <c r="F496" s="12">
        <f>AVERAGE(ReturnData!F496:F506)</f>
        <v>-1.5309090909090909E-2</v>
      </c>
      <c r="G496" s="12">
        <f>AVERAGE(ReturnData!G496:G506)</f>
        <v>-2.1727272727272724E-2</v>
      </c>
      <c r="H496" s="12">
        <f>AVERAGE(ReturnData!H496:H506)</f>
        <v>-5.3636363636363658E-4</v>
      </c>
      <c r="I496" s="12">
        <f>AVERAGE(ReturnData!I496:I506)</f>
        <v>-1.2727272727272739E-3</v>
      </c>
      <c r="J496" s="12">
        <f>AVERAGE(ReturnData!J496:J506)</f>
        <v>-3.5109090909090909E-2</v>
      </c>
      <c r="K496" s="12">
        <f>AVERAGE(ReturnData!K496:K506)</f>
        <v>-9.4000000000000004E-3</v>
      </c>
      <c r="L496" s="12">
        <f>AVERAGE(ReturnData!L496:L506)</f>
        <v>-1.3281818181818178E-2</v>
      </c>
      <c r="M496" s="12">
        <f>AVERAGE(ReturnData!M496:M506)</f>
        <v>-1.3299999999999999E-2</v>
      </c>
      <c r="N496" s="12">
        <f>AVERAGE(ReturnData!N496:N506)</f>
        <v>-1.781818181818182E-2</v>
      </c>
      <c r="O496" s="12">
        <f>AVERAGE(ReturnData!O496:O506)</f>
        <v>-6.127272727272726E-3</v>
      </c>
      <c r="P496" s="12">
        <f>AVERAGE(ReturnData!P496:P506)</f>
        <v>-3.2727272727272846E-4</v>
      </c>
      <c r="Q496" s="12">
        <f>AVERAGE(ReturnData!Q496:Q506)</f>
        <v>-6.3181818181818165E-3</v>
      </c>
    </row>
    <row r="497" spans="1:17" x14ac:dyDescent="0.25">
      <c r="A497">
        <f>ReturnData!A509</f>
        <v>201604</v>
      </c>
      <c r="B497" s="12">
        <f>AVERAGE(ReturnData!B497:B507)</f>
        <v>5.8181818181818187E-3</v>
      </c>
      <c r="C497" s="12">
        <f>AVERAGE(ReturnData!C497:C507)</f>
        <v>-1.9590909090909093E-2</v>
      </c>
      <c r="D497" s="12">
        <f>AVERAGE(ReturnData!D497:D507)</f>
        <v>-2.232727272727272E-2</v>
      </c>
      <c r="E497" s="12">
        <f>AVERAGE(ReturnData!E497:E507)</f>
        <v>9.0000000000000019E-4</v>
      </c>
      <c r="F497" s="12">
        <f>AVERAGE(ReturnData!F497:F507)</f>
        <v>-8.8999999999999982E-3</v>
      </c>
      <c r="G497" s="12">
        <f>AVERAGE(ReturnData!G497:G507)</f>
        <v>-1.1727272727272723E-2</v>
      </c>
      <c r="H497" s="12">
        <f>AVERAGE(ReturnData!H497:H507)</f>
        <v>0</v>
      </c>
      <c r="I497" s="12">
        <f>AVERAGE(ReturnData!I497:I507)</f>
        <v>-1.7272727272727286E-3</v>
      </c>
      <c r="J497" s="12">
        <f>AVERAGE(ReturnData!J497:J507)</f>
        <v>-2.578181818181818E-2</v>
      </c>
      <c r="K497" s="12">
        <f>AVERAGE(ReturnData!K497:K507)</f>
        <v>-7.154545454545456E-3</v>
      </c>
      <c r="L497" s="12">
        <f>AVERAGE(ReturnData!L497:L507)</f>
        <v>-7.9090909090909055E-3</v>
      </c>
      <c r="M497" s="12">
        <f>AVERAGE(ReturnData!M497:M507)</f>
        <v>-1.0618181818181817E-2</v>
      </c>
      <c r="N497" s="12">
        <f>AVERAGE(ReturnData!N497:N507)</f>
        <v>-1.0863636363636364E-2</v>
      </c>
      <c r="O497" s="12">
        <f>AVERAGE(ReturnData!O497:O507)</f>
        <v>-4.2454545454545462E-3</v>
      </c>
      <c r="P497" s="12">
        <f>AVERAGE(ReturnData!P497:P507)</f>
        <v>-1.300000000000001E-3</v>
      </c>
      <c r="Q497" s="12">
        <f>AVERAGE(ReturnData!Q497:Q507)</f>
        <v>-9.2363636363636346E-3</v>
      </c>
    </row>
    <row r="498" spans="1:17" x14ac:dyDescent="0.25">
      <c r="A498">
        <f>ReturnData!A510</f>
        <v>201605</v>
      </c>
      <c r="B498" s="12">
        <f>AVERAGE(ReturnData!B498:B508)</f>
        <v>1.0709090909090908E-2</v>
      </c>
      <c r="C498" s="12">
        <f>AVERAGE(ReturnData!C498:C508)</f>
        <v>-1.8081818181818185E-2</v>
      </c>
      <c r="D498" s="12">
        <f>AVERAGE(ReturnData!D498:D508)</f>
        <v>-1.8509090909090906E-2</v>
      </c>
      <c r="E498" s="12">
        <f>AVERAGE(ReturnData!E498:E508)</f>
        <v>5.3545454545454556E-3</v>
      </c>
      <c r="F498" s="12">
        <f>AVERAGE(ReturnData!F498:F508)</f>
        <v>-2.8181818181818234E-4</v>
      </c>
      <c r="G498" s="12">
        <f>AVERAGE(ReturnData!G498:G508)</f>
        <v>-6.5727272727272692E-3</v>
      </c>
      <c r="H498" s="12">
        <f>AVERAGE(ReturnData!H498:H508)</f>
        <v>2.4818181818181818E-3</v>
      </c>
      <c r="I498" s="12">
        <f>AVERAGE(ReturnData!I498:I508)</f>
        <v>1.2281818181818178E-2</v>
      </c>
      <c r="J498" s="12">
        <f>AVERAGE(ReturnData!J498:J508)</f>
        <v>-1.3363636363636367E-2</v>
      </c>
      <c r="K498" s="12">
        <f>AVERAGE(ReturnData!K498:K508)</f>
        <v>-1.0818181818181838E-3</v>
      </c>
      <c r="L498" s="12">
        <f>AVERAGE(ReturnData!L498:L508)</f>
        <v>-6.7272727272727178E-4</v>
      </c>
      <c r="M498" s="12">
        <f>AVERAGE(ReturnData!M498:M508)</f>
        <v>-1.3363636363636342E-3</v>
      </c>
      <c r="N498" s="12">
        <f>AVERAGE(ReturnData!N498:N508)</f>
        <v>-3.4363636363636389E-3</v>
      </c>
      <c r="O498" s="12">
        <f>AVERAGE(ReturnData!O498:O508)</f>
        <v>2.6454545454545455E-3</v>
      </c>
      <c r="P498" s="12">
        <f>AVERAGE(ReturnData!P498:P508)</f>
        <v>4.9636363636363619E-3</v>
      </c>
      <c r="Q498" s="12">
        <f>AVERAGE(ReturnData!Q498:Q508)</f>
        <v>-3.8818181818181807E-3</v>
      </c>
    </row>
    <row r="499" spans="1:17" x14ac:dyDescent="0.25">
      <c r="A499">
        <f>ReturnData!A511</f>
        <v>201606</v>
      </c>
      <c r="B499" s="12">
        <f>AVERAGE(ReturnData!B499:B509)</f>
        <v>9.4090909090909104E-3</v>
      </c>
      <c r="C499" s="12">
        <f>AVERAGE(ReturnData!C499:C509)</f>
        <v>1.8181818181818147E-3</v>
      </c>
      <c r="D499" s="12">
        <f>AVERAGE(ReturnData!D499:D509)</f>
        <v>-5.59090909090909E-3</v>
      </c>
      <c r="E499" s="12">
        <f>AVERAGE(ReturnData!E499:E509)</f>
        <v>3.4727272727272732E-3</v>
      </c>
      <c r="F499" s="12">
        <f>AVERAGE(ReturnData!F499:F509)</f>
        <v>-1.8909090909090909E-3</v>
      </c>
      <c r="G499" s="12">
        <f>AVERAGE(ReturnData!G499:G509)</f>
        <v>-3.0999999999999986E-3</v>
      </c>
      <c r="H499" s="12">
        <f>AVERAGE(ReturnData!H499:H509)</f>
        <v>2.4454545454545458E-3</v>
      </c>
      <c r="I499" s="12">
        <f>AVERAGE(ReturnData!I499:I509)</f>
        <v>9.7727272727272715E-3</v>
      </c>
      <c r="J499" s="12">
        <f>AVERAGE(ReturnData!J499:J509)</f>
        <v>-8.8181818181818055E-4</v>
      </c>
      <c r="K499" s="12">
        <f>AVERAGE(ReturnData!K499:K509)</f>
        <v>2.1818181818181813E-4</v>
      </c>
      <c r="L499" s="12">
        <f>AVERAGE(ReturnData!L499:L509)</f>
        <v>-4.6181818181818129E-3</v>
      </c>
      <c r="M499" s="12">
        <f>AVERAGE(ReturnData!M499:M509)</f>
        <v>-1.6636363636363621E-3</v>
      </c>
      <c r="N499" s="12">
        <f>AVERAGE(ReturnData!N499:N509)</f>
        <v>-1.0454545454545465E-3</v>
      </c>
      <c r="O499" s="12">
        <f>AVERAGE(ReturnData!O499:O509)</f>
        <v>2.3363636363636364E-3</v>
      </c>
      <c r="P499" s="12">
        <f>AVERAGE(ReturnData!P499:P509)</f>
        <v>3.6999999999999989E-3</v>
      </c>
      <c r="Q499" s="12">
        <f>AVERAGE(ReturnData!Q499:Q509)</f>
        <v>-2.9454545454545432E-3</v>
      </c>
    </row>
    <row r="500" spans="1:17" x14ac:dyDescent="0.25">
      <c r="A500">
        <f>ReturnData!A512</f>
        <v>201607</v>
      </c>
      <c r="B500" s="12">
        <f>AVERAGE(ReturnData!B500:B510)</f>
        <v>1.239090909090909E-2</v>
      </c>
      <c r="C500" s="12">
        <f>AVERAGE(ReturnData!C500:C510)</f>
        <v>4.7090909090909076E-3</v>
      </c>
      <c r="D500" s="12">
        <f>AVERAGE(ReturnData!D500:D510)</f>
        <v>-2.8636363636363612E-3</v>
      </c>
      <c r="E500" s="12">
        <f>AVERAGE(ReturnData!E500:E510)</f>
        <v>-4.1727272727272733E-3</v>
      </c>
      <c r="F500" s="12">
        <f>AVERAGE(ReturnData!F500:F510)</f>
        <v>2.0909090909090861E-4</v>
      </c>
      <c r="G500" s="12">
        <f>AVERAGE(ReturnData!G500:G510)</f>
        <v>-1.7454545454545418E-3</v>
      </c>
      <c r="H500" s="12">
        <f>AVERAGE(ReturnData!H500:H510)</f>
        <v>5.5090909090909088E-3</v>
      </c>
      <c r="I500" s="12">
        <f>AVERAGE(ReturnData!I500:I510)</f>
        <v>1.1836363636363634E-2</v>
      </c>
      <c r="J500" s="12">
        <f>AVERAGE(ReturnData!J500:J510)</f>
        <v>-3.7363636363636388E-3</v>
      </c>
      <c r="K500" s="12">
        <f>AVERAGE(ReturnData!K500:K510)</f>
        <v>2.8454545454545455E-3</v>
      </c>
      <c r="L500" s="12">
        <f>AVERAGE(ReturnData!L500:L510)</f>
        <v>3.2363636363636375E-3</v>
      </c>
      <c r="M500" s="12">
        <f>AVERAGE(ReturnData!M500:M510)</f>
        <v>-1.7454545454545457E-3</v>
      </c>
      <c r="N500" s="12">
        <f>AVERAGE(ReturnData!N500:N510)</f>
        <v>1.7272727272727264E-4</v>
      </c>
      <c r="O500" s="12">
        <f>AVERAGE(ReturnData!O500:O510)</f>
        <v>9.1818181818181816E-3</v>
      </c>
      <c r="P500" s="12">
        <f>AVERAGE(ReturnData!P500:P510)</f>
        <v>4.6545454545454537E-3</v>
      </c>
      <c r="Q500" s="12">
        <f>AVERAGE(ReturnData!Q500:Q510)</f>
        <v>-2.2909090909090869E-3</v>
      </c>
    </row>
    <row r="501" spans="1:17" x14ac:dyDescent="0.25">
      <c r="A501">
        <f>ReturnData!A513</f>
        <v>201608</v>
      </c>
      <c r="B501" s="12">
        <f>AVERAGE(ReturnData!B501:B511)</f>
        <v>1.3481818181818183E-2</v>
      </c>
      <c r="C501" s="12">
        <f>AVERAGE(ReturnData!C501:C511)</f>
        <v>2.4390909090909088E-2</v>
      </c>
      <c r="D501" s="12">
        <f>AVERAGE(ReturnData!D501:D511)</f>
        <v>7.545454545454547E-3</v>
      </c>
      <c r="E501" s="12">
        <f>AVERAGE(ReturnData!E501:E511)</f>
        <v>-7.7545454545454549E-3</v>
      </c>
      <c r="F501" s="12">
        <f>AVERAGE(ReturnData!F501:F511)</f>
        <v>1.2727272727272837E-4</v>
      </c>
      <c r="G501" s="12">
        <f>AVERAGE(ReturnData!G501:G511)</f>
        <v>2.2909090909090934E-3</v>
      </c>
      <c r="H501" s="12">
        <f>AVERAGE(ReturnData!H501:H511)</f>
        <v>4.6090909090909099E-3</v>
      </c>
      <c r="I501" s="12">
        <f>AVERAGE(ReturnData!I501:I511)</f>
        <v>7.8272727272727261E-3</v>
      </c>
      <c r="J501" s="12">
        <f>AVERAGE(ReturnData!J501:J511)</f>
        <v>6.0909090909090904E-3</v>
      </c>
      <c r="K501" s="12">
        <f>AVERAGE(ReturnData!K501:K511)</f>
        <v>4.4363636363636359E-3</v>
      </c>
      <c r="L501" s="12">
        <f>AVERAGE(ReturnData!L501:L511)</f>
        <v>4.1090909090909086E-3</v>
      </c>
      <c r="M501" s="12">
        <f>AVERAGE(ReturnData!M501:M511)</f>
        <v>-4.663636363636362E-3</v>
      </c>
      <c r="N501" s="12">
        <f>AVERAGE(ReturnData!N501:N511)</f>
        <v>-2.2545454545454553E-3</v>
      </c>
      <c r="O501" s="12">
        <f>AVERAGE(ReturnData!O501:O511)</f>
        <v>1.3518181818181818E-2</v>
      </c>
      <c r="P501" s="12">
        <f>AVERAGE(ReturnData!P501:P511)</f>
        <v>-2.9090909090909259E-4</v>
      </c>
      <c r="Q501" s="12">
        <f>AVERAGE(ReturnData!Q501:Q511)</f>
        <v>-8.8909090909090882E-3</v>
      </c>
    </row>
    <row r="502" spans="1:17" x14ac:dyDescent="0.25">
      <c r="A502">
        <f>ReturnData!A514</f>
        <v>201609</v>
      </c>
      <c r="B502" s="12">
        <f>AVERAGE(ReturnData!B502:B512)</f>
        <v>1.6863636363636365E-2</v>
      </c>
      <c r="C502" s="12">
        <f>AVERAGE(ReturnData!C502:C512)</f>
        <v>3.2154545454545456E-2</v>
      </c>
      <c r="D502" s="12">
        <f>AVERAGE(ReturnData!D502:D512)</f>
        <v>8.5363636363636388E-3</v>
      </c>
      <c r="E502" s="12">
        <f>AVERAGE(ReturnData!E502:E512)</f>
        <v>-2.0363636363636369E-3</v>
      </c>
      <c r="F502" s="12">
        <f>AVERAGE(ReturnData!F502:F512)</f>
        <v>1.2554545454545455E-2</v>
      </c>
      <c r="G502" s="12">
        <f>AVERAGE(ReturnData!G502:G512)</f>
        <v>1.2972727272727275E-2</v>
      </c>
      <c r="H502" s="12">
        <f>AVERAGE(ReturnData!H502:H512)</f>
        <v>1.4181818181818183E-2</v>
      </c>
      <c r="I502" s="12">
        <f>AVERAGE(ReturnData!I502:I512)</f>
        <v>1.518181818181818E-2</v>
      </c>
      <c r="J502" s="12">
        <f>AVERAGE(ReturnData!J502:J512)</f>
        <v>2.2572727272727269E-2</v>
      </c>
      <c r="K502" s="12">
        <f>AVERAGE(ReturnData!K502:K512)</f>
        <v>9.8909090909090908E-3</v>
      </c>
      <c r="L502" s="12">
        <f>AVERAGE(ReturnData!L502:L512)</f>
        <v>1.6027272727272727E-2</v>
      </c>
      <c r="M502" s="12">
        <f>AVERAGE(ReturnData!M502:M512)</f>
        <v>6.5818181818181809E-3</v>
      </c>
      <c r="N502" s="12">
        <f>AVERAGE(ReturnData!N502:N512)</f>
        <v>7.3000000000000009E-3</v>
      </c>
      <c r="O502" s="12">
        <f>AVERAGE(ReturnData!O502:O512)</f>
        <v>1.6972727272727275E-2</v>
      </c>
      <c r="P502" s="12">
        <f>AVERAGE(ReturnData!P502:P512)</f>
        <v>8.4181818181818177E-3</v>
      </c>
      <c r="Q502" s="12">
        <f>AVERAGE(ReturnData!Q502:Q512)</f>
        <v>7.3636363636363732E-4</v>
      </c>
    </row>
    <row r="503" spans="1:17" x14ac:dyDescent="0.25">
      <c r="A503">
        <f>ReturnData!A515</f>
        <v>201610</v>
      </c>
      <c r="B503" s="12">
        <f>AVERAGE(ReturnData!B503:B513)</f>
        <v>1.660909090909091E-2</v>
      </c>
      <c r="C503" s="12">
        <f>AVERAGE(ReturnData!C503:C513)</f>
        <v>3.1209090909090909E-2</v>
      </c>
      <c r="D503" s="12">
        <f>AVERAGE(ReturnData!D503:D513)</f>
        <v>1.5290909090909093E-2</v>
      </c>
      <c r="E503" s="12">
        <f>AVERAGE(ReturnData!E503:E513)</f>
        <v>-6.4545454545454628E-4</v>
      </c>
      <c r="F503" s="12">
        <f>AVERAGE(ReturnData!F503:F513)</f>
        <v>1.9945454545454544E-2</v>
      </c>
      <c r="G503" s="12">
        <f>AVERAGE(ReturnData!G503:G513)</f>
        <v>2.3363636363636368E-2</v>
      </c>
      <c r="H503" s="12">
        <f>AVERAGE(ReturnData!H503:H513)</f>
        <v>1.4054545454545457E-2</v>
      </c>
      <c r="I503" s="12">
        <f>AVERAGE(ReturnData!I503:I513)</f>
        <v>1.6754545454545453E-2</v>
      </c>
      <c r="J503" s="12">
        <f>AVERAGE(ReturnData!J503:J513)</f>
        <v>2.5254545454545453E-2</v>
      </c>
      <c r="K503" s="12">
        <f>AVERAGE(ReturnData!K503:K513)</f>
        <v>1.9118181818181819E-2</v>
      </c>
      <c r="L503" s="12">
        <f>AVERAGE(ReturnData!L503:L513)</f>
        <v>2.1154545454545457E-2</v>
      </c>
      <c r="M503" s="12">
        <f>AVERAGE(ReturnData!M503:M513)</f>
        <v>6.4818181818181823E-3</v>
      </c>
      <c r="N503" s="12">
        <f>AVERAGE(ReturnData!N503:N513)</f>
        <v>8.8181818181818188E-3</v>
      </c>
      <c r="O503" s="12">
        <f>AVERAGE(ReturnData!O503:O513)</f>
        <v>1.4000000000000002E-2</v>
      </c>
      <c r="P503" s="12">
        <f>AVERAGE(ReturnData!P503:P513)</f>
        <v>9.3090909090909075E-3</v>
      </c>
      <c r="Q503" s="12">
        <f>AVERAGE(ReturnData!Q503:Q513)</f>
        <v>8.1000000000000013E-3</v>
      </c>
    </row>
    <row r="504" spans="1:17" x14ac:dyDescent="0.25">
      <c r="A504">
        <f>ReturnData!A516</f>
        <v>201611</v>
      </c>
      <c r="B504" s="12">
        <f>AVERAGE(ReturnData!B504:B514)</f>
        <v>8.9363636363636381E-3</v>
      </c>
      <c r="C504" s="12">
        <f>AVERAGE(ReturnData!C504:C514)</f>
        <v>2.6763636363636368E-2</v>
      </c>
      <c r="D504" s="12">
        <f>AVERAGE(ReturnData!D504:D514)</f>
        <v>6.690909090909092E-3</v>
      </c>
      <c r="E504" s="12">
        <f>AVERAGE(ReturnData!E504:E514)</f>
        <v>-8.0727272727272731E-3</v>
      </c>
      <c r="F504" s="12">
        <f>AVERAGE(ReturnData!F504:F514)</f>
        <v>8.9272727272727281E-3</v>
      </c>
      <c r="G504" s="12">
        <f>AVERAGE(ReturnData!G504:G514)</f>
        <v>7.3090909090909118E-3</v>
      </c>
      <c r="H504" s="12">
        <f>AVERAGE(ReturnData!H504:H514)</f>
        <v>5.5636363636363644E-3</v>
      </c>
      <c r="I504" s="12">
        <f>AVERAGE(ReturnData!I504:I514)</f>
        <v>6.3454545454545456E-3</v>
      </c>
      <c r="J504" s="12">
        <f>AVERAGE(ReturnData!J504:J514)</f>
        <v>2.2127272727272728E-2</v>
      </c>
      <c r="K504" s="12">
        <f>AVERAGE(ReturnData!K504:K514)</f>
        <v>1.2963636363636365E-2</v>
      </c>
      <c r="L504" s="12">
        <f>AVERAGE(ReturnData!L504:L514)</f>
        <v>1.6127272727272726E-2</v>
      </c>
      <c r="M504" s="12">
        <f>AVERAGE(ReturnData!M504:M514)</f>
        <v>4.7272727272727294E-4</v>
      </c>
      <c r="N504" s="12">
        <f>AVERAGE(ReturnData!N504:N514)</f>
        <v>3.245454545454544E-3</v>
      </c>
      <c r="O504" s="12">
        <f>AVERAGE(ReturnData!O504:O514)</f>
        <v>1.3763636363636365E-2</v>
      </c>
      <c r="P504" s="12">
        <f>AVERAGE(ReturnData!P504:P514)</f>
        <v>5.7636363636363631E-3</v>
      </c>
      <c r="Q504" s="12">
        <f>AVERAGE(ReturnData!Q504:Q514)</f>
        <v>1.4909090909090922E-3</v>
      </c>
    </row>
    <row r="505" spans="1:17" x14ac:dyDescent="0.25">
      <c r="A505">
        <f>ReturnData!A517</f>
        <v>201612</v>
      </c>
      <c r="B505" s="12">
        <f>AVERAGE(ReturnData!B505:B515)</f>
        <v>8.2818181818181801E-3</v>
      </c>
      <c r="C505" s="12">
        <f>AVERAGE(ReturnData!C505:C515)</f>
        <v>3.1190909090909092E-2</v>
      </c>
      <c r="D505" s="12">
        <f>AVERAGE(ReturnData!D505:D515)</f>
        <v>3.0363636363636374E-3</v>
      </c>
      <c r="E505" s="12">
        <f>AVERAGE(ReturnData!E505:E515)</f>
        <v>-1.1709090909090912E-2</v>
      </c>
      <c r="F505" s="12">
        <f>AVERAGE(ReturnData!F505:F515)</f>
        <v>4.9727272727272736E-3</v>
      </c>
      <c r="G505" s="12">
        <f>AVERAGE(ReturnData!G505:G515)</f>
        <v>5.5363636363636396E-3</v>
      </c>
      <c r="H505" s="12">
        <f>AVERAGE(ReturnData!H505:H515)</f>
        <v>2.700000000000001E-3</v>
      </c>
      <c r="I505" s="12">
        <f>AVERAGE(ReturnData!I505:I515)</f>
        <v>-4.1909090909090915E-3</v>
      </c>
      <c r="J505" s="12">
        <f>AVERAGE(ReturnData!J505:J515)</f>
        <v>2.0281818181818182E-2</v>
      </c>
      <c r="K505" s="12">
        <f>AVERAGE(ReturnData!K505:K515)</f>
        <v>9.7272727272727268E-3</v>
      </c>
      <c r="L505" s="12">
        <f>AVERAGE(ReturnData!L505:L515)</f>
        <v>1.2036363636363635E-2</v>
      </c>
      <c r="M505" s="12">
        <f>AVERAGE(ReturnData!M505:M515)</f>
        <v>-2.9090909090909098E-3</v>
      </c>
      <c r="N505" s="12">
        <f>AVERAGE(ReturnData!N505:N515)</f>
        <v>4.3454545454545438E-3</v>
      </c>
      <c r="O505" s="12">
        <f>AVERAGE(ReturnData!O505:O515)</f>
        <v>1.6281818181818179E-2</v>
      </c>
      <c r="P505" s="12">
        <f>AVERAGE(ReturnData!P505:P515)</f>
        <v>2.6636363636363628E-3</v>
      </c>
      <c r="Q505" s="12">
        <f>AVERAGE(ReturnData!Q505:Q515)</f>
        <v>9.090909090909118E-4</v>
      </c>
    </row>
    <row r="506" spans="1:17" x14ac:dyDescent="0.25">
      <c r="A506">
        <f>ReturnData!A518</f>
        <v>201701</v>
      </c>
      <c r="B506" s="12">
        <f>AVERAGE(ReturnData!B506:B516)</f>
        <v>3.1272727272727272E-3</v>
      </c>
      <c r="C506" s="12">
        <f>AVERAGE(ReturnData!C506:C516)</f>
        <v>4.8454545454545458E-2</v>
      </c>
      <c r="D506" s="12">
        <f>AVERAGE(ReturnData!D506:D516)</f>
        <v>2.0600000000000004E-2</v>
      </c>
      <c r="E506" s="12">
        <f>AVERAGE(ReturnData!E506:E516)</f>
        <v>-6.3454545454545465E-3</v>
      </c>
      <c r="F506" s="12">
        <f>AVERAGE(ReturnData!F506:F516)</f>
        <v>1.520909090909091E-2</v>
      </c>
      <c r="G506" s="12">
        <f>AVERAGE(ReturnData!G506:G516)</f>
        <v>1.6900000000000002E-2</v>
      </c>
      <c r="H506" s="12">
        <f>AVERAGE(ReturnData!H506:H516)</f>
        <v>6.0909090909090895E-4</v>
      </c>
      <c r="I506" s="12">
        <f>AVERAGE(ReturnData!I506:I516)</f>
        <v>5.3636363636363647E-3</v>
      </c>
      <c r="J506" s="12">
        <f>AVERAGE(ReturnData!J506:J516)</f>
        <v>4.2345454545454547E-2</v>
      </c>
      <c r="K506" s="12">
        <f>AVERAGE(ReturnData!K506:K516)</f>
        <v>1.826363636363636E-2</v>
      </c>
      <c r="L506" s="12">
        <f>AVERAGE(ReturnData!L506:L516)</f>
        <v>1.9599999999999999E-2</v>
      </c>
      <c r="M506" s="12">
        <f>AVERAGE(ReturnData!M506:M516)</f>
        <v>6.2181818181818171E-3</v>
      </c>
      <c r="N506" s="12">
        <f>AVERAGE(ReturnData!N506:N516)</f>
        <v>1.7827272727272726E-2</v>
      </c>
      <c r="O506" s="12">
        <f>AVERAGE(ReturnData!O506:O516)</f>
        <v>1.6027272727272727E-2</v>
      </c>
      <c r="P506" s="12">
        <f>AVERAGE(ReturnData!P506:P516)</f>
        <v>4.3545454545454547E-3</v>
      </c>
      <c r="Q506" s="12">
        <f>AVERAGE(ReturnData!Q506:Q516)</f>
        <v>1.5581818181818185E-2</v>
      </c>
    </row>
    <row r="507" spans="1:17" x14ac:dyDescent="0.25">
      <c r="A507">
        <f>ReturnData!A519</f>
        <v>201702</v>
      </c>
      <c r="B507" s="12">
        <f>AVERAGE(ReturnData!B507:B517)</f>
        <v>8.2181818181818189E-3</v>
      </c>
      <c r="C507" s="12">
        <f>AVERAGE(ReturnData!C507:C517)</f>
        <v>5.1418181818181814E-2</v>
      </c>
      <c r="D507" s="12">
        <f>AVERAGE(ReturnData!D507:D517)</f>
        <v>2.6536363636363636E-2</v>
      </c>
      <c r="E507" s="12">
        <f>AVERAGE(ReturnData!E507:E517)</f>
        <v>-7.6000000000000009E-3</v>
      </c>
      <c r="F507" s="12">
        <f>AVERAGE(ReturnData!F507:F517)</f>
        <v>2.0799999999999999E-2</v>
      </c>
      <c r="G507" s="12">
        <f>AVERAGE(ReturnData!G507:G517)</f>
        <v>2.8954545454545458E-2</v>
      </c>
      <c r="H507" s="12">
        <f>AVERAGE(ReturnData!H507:H517)</f>
        <v>6.6090909090909082E-3</v>
      </c>
      <c r="I507" s="12">
        <f>AVERAGE(ReturnData!I507:I517)</f>
        <v>1.2336363636363635E-2</v>
      </c>
      <c r="J507" s="12">
        <f>AVERAGE(ReturnData!J507:J517)</f>
        <v>4.9209090909090918E-2</v>
      </c>
      <c r="K507" s="12">
        <f>AVERAGE(ReturnData!K507:K517)</f>
        <v>2.1500000000000002E-2</v>
      </c>
      <c r="L507" s="12">
        <f>AVERAGE(ReturnData!L507:L517)</f>
        <v>2.6954545454545453E-2</v>
      </c>
      <c r="M507" s="12">
        <f>AVERAGE(ReturnData!M507:M517)</f>
        <v>1.7872727272727269E-2</v>
      </c>
      <c r="N507" s="12">
        <f>AVERAGE(ReturnData!N507:N517)</f>
        <v>2.6154545454545451E-2</v>
      </c>
      <c r="O507" s="12">
        <f>AVERAGE(ReturnData!O507:O517)</f>
        <v>1.5063636363636364E-2</v>
      </c>
      <c r="P507" s="12">
        <f>AVERAGE(ReturnData!P507:P517)</f>
        <v>6.4545454545454524E-3</v>
      </c>
      <c r="Q507" s="12">
        <f>AVERAGE(ReturnData!Q507:Q517)</f>
        <v>2.7990909090909087E-2</v>
      </c>
    </row>
    <row r="508" spans="1:17" x14ac:dyDescent="0.25">
      <c r="A508">
        <f>ReturnData!A520</f>
        <v>201703</v>
      </c>
      <c r="B508" s="12">
        <f>AVERAGE(ReturnData!B508:B518)</f>
        <v>8.1363636363636378E-3</v>
      </c>
      <c r="C508" s="12">
        <f>AVERAGE(ReturnData!C508:C518)</f>
        <v>5.0072727272727276E-2</v>
      </c>
      <c r="D508" s="12">
        <f>AVERAGE(ReturnData!D508:D518)</f>
        <v>2.532727272727273E-2</v>
      </c>
      <c r="E508" s="12">
        <f>AVERAGE(ReturnData!E508:E518)</f>
        <v>-7.9636363636363654E-3</v>
      </c>
      <c r="F508" s="12">
        <f>AVERAGE(ReturnData!F508:F518)</f>
        <v>1.4645454545454545E-2</v>
      </c>
      <c r="G508" s="12">
        <f>AVERAGE(ReturnData!G508:G518)</f>
        <v>2.4872727272727269E-2</v>
      </c>
      <c r="H508" s="12">
        <f>AVERAGE(ReturnData!H508:H518)</f>
        <v>8.9363636363636381E-3</v>
      </c>
      <c r="I508" s="12">
        <f>AVERAGE(ReturnData!I508:I518)</f>
        <v>1.6318181818181818E-2</v>
      </c>
      <c r="J508" s="12">
        <f>AVERAGE(ReturnData!J508:J518)</f>
        <v>4.5672727272727268E-2</v>
      </c>
      <c r="K508" s="12">
        <f>AVERAGE(ReturnData!K508:K518)</f>
        <v>2.0500000000000001E-2</v>
      </c>
      <c r="L508" s="12">
        <f>AVERAGE(ReturnData!L508:L518)</f>
        <v>2.7363636363636364E-2</v>
      </c>
      <c r="M508" s="12">
        <f>AVERAGE(ReturnData!M508:M518)</f>
        <v>1.7772727272727277E-2</v>
      </c>
      <c r="N508" s="12">
        <f>AVERAGE(ReturnData!N508:N518)</f>
        <v>2.2854545454545457E-2</v>
      </c>
      <c r="O508" s="12">
        <f>AVERAGE(ReturnData!O508:O518)</f>
        <v>1.4445454545454544E-2</v>
      </c>
      <c r="P508" s="12">
        <f>AVERAGE(ReturnData!P508:P518)</f>
        <v>7.6545454545454529E-3</v>
      </c>
      <c r="Q508" s="12">
        <f>AVERAGE(ReturnData!Q508:Q518)</f>
        <v>3.1199999999999995E-2</v>
      </c>
    </row>
    <row r="509" spans="1:17" x14ac:dyDescent="0.25">
      <c r="A509">
        <f>ReturnData!A521</f>
        <v>201704</v>
      </c>
      <c r="B509" s="12">
        <f>AVERAGE(ReturnData!B509:B519)</f>
        <v>5.8272727272727261E-3</v>
      </c>
      <c r="C509" s="12">
        <f>AVERAGE(ReturnData!C509:C519)</f>
        <v>3.0609090909090916E-2</v>
      </c>
      <c r="D509" s="12">
        <f>AVERAGE(ReturnData!D509:D519)</f>
        <v>1.3372727272727271E-2</v>
      </c>
      <c r="E509" s="12">
        <f>AVERAGE(ReturnData!E509:E519)</f>
        <v>-7.7818181818181823E-3</v>
      </c>
      <c r="F509" s="12">
        <f>AVERAGE(ReturnData!F509:F519)</f>
        <v>8.827272727272727E-3</v>
      </c>
      <c r="G509" s="12">
        <f>AVERAGE(ReturnData!G509:G519)</f>
        <v>2.115454545454545E-2</v>
      </c>
      <c r="H509" s="12">
        <f>AVERAGE(ReturnData!H509:H519)</f>
        <v>1.29E-2</v>
      </c>
      <c r="I509" s="12">
        <f>AVERAGE(ReturnData!I509:I519)</f>
        <v>9.4454545454545451E-3</v>
      </c>
      <c r="J509" s="12">
        <f>AVERAGE(ReturnData!J509:J519)</f>
        <v>3.7872727272727273E-2</v>
      </c>
      <c r="K509" s="12">
        <f>AVERAGE(ReturnData!K509:K519)</f>
        <v>1.4936363636363637E-2</v>
      </c>
      <c r="L509" s="12">
        <f>AVERAGE(ReturnData!L509:L519)</f>
        <v>2.3418181818181824E-2</v>
      </c>
      <c r="M509" s="12">
        <f>AVERAGE(ReturnData!M509:M519)</f>
        <v>9.1272727272727287E-3</v>
      </c>
      <c r="N509" s="12">
        <f>AVERAGE(ReturnData!N509:N519)</f>
        <v>2.1690909090909091E-2</v>
      </c>
      <c r="O509" s="12">
        <f>AVERAGE(ReturnData!O509:O519)</f>
        <v>1.091818181818182E-2</v>
      </c>
      <c r="P509" s="12">
        <f>AVERAGE(ReturnData!P509:P519)</f>
        <v>5.7090909090909085E-3</v>
      </c>
      <c r="Q509" s="12">
        <f>AVERAGE(ReturnData!Q509:Q519)</f>
        <v>2.9327272727272723E-2</v>
      </c>
    </row>
    <row r="510" spans="1:17" x14ac:dyDescent="0.25">
      <c r="A510">
        <f>ReturnData!A522</f>
        <v>201705</v>
      </c>
      <c r="B510" s="12">
        <f>AVERAGE(ReturnData!B510:B520)</f>
        <v>5.9545454545454519E-3</v>
      </c>
      <c r="C510" s="12">
        <f>AVERAGE(ReturnData!C510:C520)</f>
        <v>1.400909090909091E-2</v>
      </c>
      <c r="D510" s="12">
        <f>AVERAGE(ReturnData!D510:D520)</f>
        <v>3.8909090909090911E-3</v>
      </c>
      <c r="E510" s="12">
        <f>AVERAGE(ReturnData!E510:E520)</f>
        <v>-5.4727272727272715E-3</v>
      </c>
      <c r="F510" s="12">
        <f>AVERAGE(ReturnData!F510:F520)</f>
        <v>1.0327272727272727E-2</v>
      </c>
      <c r="G510" s="12">
        <f>AVERAGE(ReturnData!G510:G520)</f>
        <v>1.9054545454545452E-2</v>
      </c>
      <c r="H510" s="12">
        <f>AVERAGE(ReturnData!H510:H520)</f>
        <v>1.0490909090909091E-2</v>
      </c>
      <c r="I510" s="12">
        <f>AVERAGE(ReturnData!I510:I520)</f>
        <v>1.2218181818181817E-2</v>
      </c>
      <c r="J510" s="12">
        <f>AVERAGE(ReturnData!J510:J520)</f>
        <v>2.3281818181818181E-2</v>
      </c>
      <c r="K510" s="12">
        <f>AVERAGE(ReturnData!K510:K520)</f>
        <v>1.4972727272727275E-2</v>
      </c>
      <c r="L510" s="12">
        <f>AVERAGE(ReturnData!L510:L520)</f>
        <v>2.5454545454545455E-2</v>
      </c>
      <c r="M510" s="12">
        <f>AVERAGE(ReturnData!M510:M520)</f>
        <v>8.2090909090909107E-3</v>
      </c>
      <c r="N510" s="12">
        <f>AVERAGE(ReturnData!N510:N520)</f>
        <v>1.8245454545454544E-2</v>
      </c>
      <c r="O510" s="12">
        <f>AVERAGE(ReturnData!O510:O520)</f>
        <v>1.1981818181818182E-2</v>
      </c>
      <c r="P510" s="12">
        <f>AVERAGE(ReturnData!P510:P520)</f>
        <v>7.1272727272727286E-3</v>
      </c>
      <c r="Q510" s="12">
        <f>AVERAGE(ReturnData!Q510:Q520)</f>
        <v>2.3436363636363634E-2</v>
      </c>
    </row>
    <row r="511" spans="1:17" x14ac:dyDescent="0.25">
      <c r="A511">
        <f>ReturnData!A523</f>
        <v>201706</v>
      </c>
      <c r="B511" s="12">
        <f>AVERAGE(ReturnData!B511:B521)</f>
        <v>5.6999999999999976E-3</v>
      </c>
      <c r="C511" s="12">
        <f>AVERAGE(ReturnData!C511:C521)</f>
        <v>1.6581818181818184E-2</v>
      </c>
      <c r="D511" s="12">
        <f>AVERAGE(ReturnData!D511:D521)</f>
        <v>2.0727272727272725E-3</v>
      </c>
      <c r="E511" s="12">
        <f>AVERAGE(ReturnData!E511:E521)</f>
        <v>-2.0727272727272721E-3</v>
      </c>
      <c r="F511" s="12">
        <f>AVERAGE(ReturnData!F511:F521)</f>
        <v>1.1872727272727273E-2</v>
      </c>
      <c r="G511" s="12">
        <f>AVERAGE(ReturnData!G511:G521)</f>
        <v>2.0872727272727272E-2</v>
      </c>
      <c r="H511" s="12">
        <f>AVERAGE(ReturnData!H511:H521)</f>
        <v>8.2818181818181836E-3</v>
      </c>
      <c r="I511" s="12">
        <f>AVERAGE(ReturnData!I511:I521)</f>
        <v>1.381818181818182E-2</v>
      </c>
      <c r="J511" s="12">
        <f>AVERAGE(ReturnData!J511:J521)</f>
        <v>3.0490909090909089E-2</v>
      </c>
      <c r="K511" s="12">
        <f>AVERAGE(ReturnData!K511:K521)</f>
        <v>1.6763636363636366E-2</v>
      </c>
      <c r="L511" s="12">
        <f>AVERAGE(ReturnData!L511:L521)</f>
        <v>2.3390909090909094E-2</v>
      </c>
      <c r="M511" s="12">
        <f>AVERAGE(ReturnData!M511:M521)</f>
        <v>9.690909090909092E-3</v>
      </c>
      <c r="N511" s="12">
        <f>AVERAGE(ReturnData!N511:N521)</f>
        <v>2.2472727272727269E-2</v>
      </c>
      <c r="O511" s="12">
        <f>AVERAGE(ReturnData!O511:O521)</f>
        <v>1.0245454545454545E-2</v>
      </c>
      <c r="P511" s="12">
        <f>AVERAGE(ReturnData!P511:P521)</f>
        <v>9.754545454545455E-3</v>
      </c>
      <c r="Q511" s="12">
        <f>AVERAGE(ReturnData!Q511:Q521)</f>
        <v>2.1590909090909091E-2</v>
      </c>
    </row>
    <row r="512" spans="1:17" x14ac:dyDescent="0.25">
      <c r="A512">
        <f>ReturnData!A524</f>
        <v>201707</v>
      </c>
      <c r="B512" s="12">
        <f>AVERAGE(ReturnData!B512:B522)</f>
        <v>3.2818181818181805E-3</v>
      </c>
      <c r="C512" s="12">
        <f>AVERAGE(ReturnData!C512:C522)</f>
        <v>7.8909090909090891E-3</v>
      </c>
      <c r="D512" s="12">
        <f>AVERAGE(ReturnData!D512:D522)</f>
        <v>-3.3090909090909091E-3</v>
      </c>
      <c r="E512" s="12">
        <f>AVERAGE(ReturnData!E512:E522)</f>
        <v>-4.2636363636363635E-3</v>
      </c>
      <c r="F512" s="12">
        <f>AVERAGE(ReturnData!F512:F522)</f>
        <v>1.398181818181818E-2</v>
      </c>
      <c r="G512" s="12">
        <f>AVERAGE(ReturnData!G512:G522)</f>
        <v>2.1372727272727269E-2</v>
      </c>
      <c r="H512" s="12">
        <f>AVERAGE(ReturnData!H512:H522)</f>
        <v>7.972727272727272E-3</v>
      </c>
      <c r="I512" s="12">
        <f>AVERAGE(ReturnData!I512:I522)</f>
        <v>1.3036363636363636E-2</v>
      </c>
      <c r="J512" s="12">
        <f>AVERAGE(ReturnData!J512:J522)</f>
        <v>2.3981818181818181E-2</v>
      </c>
      <c r="K512" s="12">
        <f>AVERAGE(ReturnData!K512:K522)</f>
        <v>1.9554545454545456E-2</v>
      </c>
      <c r="L512" s="12">
        <f>AVERAGE(ReturnData!L512:L522)</f>
        <v>2.6945454545454547E-2</v>
      </c>
      <c r="M512" s="12">
        <f>AVERAGE(ReturnData!M512:M522)</f>
        <v>1.2481818181818179E-2</v>
      </c>
      <c r="N512" s="12">
        <f>AVERAGE(ReturnData!N512:N522)</f>
        <v>2.582727272727273E-2</v>
      </c>
      <c r="O512" s="12">
        <f>AVERAGE(ReturnData!O512:O522)</f>
        <v>5.7090909090909102E-3</v>
      </c>
      <c r="P512" s="12">
        <f>AVERAGE(ReturnData!P512:P522)</f>
        <v>1.1054545454545456E-2</v>
      </c>
      <c r="Q512" s="12">
        <f>AVERAGE(ReturnData!Q512:Q522)</f>
        <v>2.5399999999999992E-2</v>
      </c>
    </row>
    <row r="513" spans="1:17" x14ac:dyDescent="0.25">
      <c r="A513">
        <f>ReturnData!A525</f>
        <v>201708</v>
      </c>
      <c r="B513" s="12">
        <f>AVERAGE(ReturnData!B513:B523)</f>
        <v>8.99999999999999E-4</v>
      </c>
      <c r="C513" s="12">
        <f>AVERAGE(ReturnData!C513:C523)</f>
        <v>6.9999999999999913E-4</v>
      </c>
      <c r="D513" s="12">
        <f>AVERAGE(ReturnData!D513:D523)</f>
        <v>-9.4545454545454663E-4</v>
      </c>
      <c r="E513" s="12">
        <f>AVERAGE(ReturnData!E513:E523)</f>
        <v>1.0909090909090918E-3</v>
      </c>
      <c r="F513" s="12">
        <f>AVERAGE(ReturnData!F513:F523)</f>
        <v>9.3909090909090904E-3</v>
      </c>
      <c r="G513" s="12">
        <f>AVERAGE(ReturnData!G513:G523)</f>
        <v>1.8163636363636368E-2</v>
      </c>
      <c r="H513" s="12">
        <f>AVERAGE(ReturnData!H513:H523)</f>
        <v>6.6090909090909082E-3</v>
      </c>
      <c r="I513" s="12">
        <f>AVERAGE(ReturnData!I513:I523)</f>
        <v>9.7545454545454567E-3</v>
      </c>
      <c r="J513" s="12">
        <f>AVERAGE(ReturnData!J513:J523)</f>
        <v>1.1327272727272727E-2</v>
      </c>
      <c r="K513" s="12">
        <f>AVERAGE(ReturnData!K513:K523)</f>
        <v>1.7281818181818183E-2</v>
      </c>
      <c r="L513" s="12">
        <f>AVERAGE(ReturnData!L513:L523)</f>
        <v>1.8609090909090908E-2</v>
      </c>
      <c r="M513" s="12">
        <f>AVERAGE(ReturnData!M513:M523)</f>
        <v>6.8181818181818205E-3</v>
      </c>
      <c r="N513" s="12">
        <f>AVERAGE(ReturnData!N513:N523)</f>
        <v>2.3727272727272729E-2</v>
      </c>
      <c r="O513" s="12">
        <f>AVERAGE(ReturnData!O513:O523)</f>
        <v>4.2090909090909106E-3</v>
      </c>
      <c r="P513" s="12">
        <f>AVERAGE(ReturnData!P513:P523)</f>
        <v>5.8363636363636361E-3</v>
      </c>
      <c r="Q513" s="12">
        <f>AVERAGE(ReturnData!Q513:Q523)</f>
        <v>2.7118181818181819E-2</v>
      </c>
    </row>
    <row r="514" spans="1:17" x14ac:dyDescent="0.25">
      <c r="A514">
        <f>ReturnData!A526</f>
        <v>201709</v>
      </c>
      <c r="B514" s="12">
        <f>AVERAGE(ReturnData!B514:B524)</f>
        <v>2.9454545454545441E-3</v>
      </c>
      <c r="C514" s="12">
        <f>AVERAGE(ReturnData!C514:C524)</f>
        <v>1.6581818181818184E-2</v>
      </c>
      <c r="D514" s="12">
        <f>AVERAGE(ReturnData!D514:D524)</f>
        <v>-7.0909090909090922E-4</v>
      </c>
      <c r="E514" s="12">
        <f>AVERAGE(ReturnData!E514:E524)</f>
        <v>1.41818181818182E-3</v>
      </c>
      <c r="F514" s="12">
        <f>AVERAGE(ReturnData!F514:F524)</f>
        <v>3.7363636363636366E-3</v>
      </c>
      <c r="G514" s="12">
        <f>AVERAGE(ReturnData!G514:G524)</f>
        <v>1.6954545454545455E-2</v>
      </c>
      <c r="H514" s="12">
        <f>AVERAGE(ReturnData!H514:H524)</f>
        <v>9.4545454545454551E-3</v>
      </c>
      <c r="I514" s="12">
        <f>AVERAGE(ReturnData!I514:I524)</f>
        <v>1.0418181818181819E-2</v>
      </c>
      <c r="J514" s="12">
        <f>AVERAGE(ReturnData!J514:J524)</f>
        <v>1.9490909090909093E-2</v>
      </c>
      <c r="K514" s="12">
        <f>AVERAGE(ReturnData!K514:K524)</f>
        <v>1.5727272727272725E-2</v>
      </c>
      <c r="L514" s="12">
        <f>AVERAGE(ReturnData!L514:L524)</f>
        <v>1.9190909090909092E-2</v>
      </c>
      <c r="M514" s="12">
        <f>AVERAGE(ReturnData!M514:M524)</f>
        <v>6.4818181818181832E-3</v>
      </c>
      <c r="N514" s="12">
        <f>AVERAGE(ReturnData!N514:N524)</f>
        <v>2.3672727272727269E-2</v>
      </c>
      <c r="O514" s="12">
        <f>AVERAGE(ReturnData!O514:O524)</f>
        <v>1.0354545454545455E-2</v>
      </c>
      <c r="P514" s="12">
        <f>AVERAGE(ReturnData!P514:P524)</f>
        <v>7.3000000000000009E-3</v>
      </c>
      <c r="Q514" s="12">
        <f>AVERAGE(ReturnData!Q514:Q524)</f>
        <v>2.4327272727272729E-2</v>
      </c>
    </row>
    <row r="515" spans="1:17" x14ac:dyDescent="0.25">
      <c r="A515">
        <f>ReturnData!A527</f>
        <v>201710</v>
      </c>
      <c r="B515" s="12">
        <f>AVERAGE(ReturnData!B515:B525)</f>
        <v>3.1181818181818168E-3</v>
      </c>
      <c r="C515" s="12">
        <f>AVERAGE(ReturnData!C515:C525)</f>
        <v>1.5100000000000001E-2</v>
      </c>
      <c r="D515" s="12">
        <f>AVERAGE(ReturnData!D515:D525)</f>
        <v>-7.9454545454545455E-3</v>
      </c>
      <c r="E515" s="12">
        <f>AVERAGE(ReturnData!E515:E525)</f>
        <v>3.4454545454545458E-3</v>
      </c>
      <c r="F515" s="12">
        <f>AVERAGE(ReturnData!F515:F525)</f>
        <v>4.4363636363636376E-3</v>
      </c>
      <c r="G515" s="12">
        <f>AVERAGE(ReturnData!G515:G525)</f>
        <v>1.9881818181818185E-2</v>
      </c>
      <c r="H515" s="12">
        <f>AVERAGE(ReturnData!H515:H525)</f>
        <v>1.0954545454545455E-2</v>
      </c>
      <c r="I515" s="12">
        <f>AVERAGE(ReturnData!I515:I525)</f>
        <v>1.3418181818181819E-2</v>
      </c>
      <c r="J515" s="12">
        <f>AVERAGE(ReturnData!J515:J525)</f>
        <v>1.8772727272727274E-2</v>
      </c>
      <c r="K515" s="12">
        <f>AVERAGE(ReturnData!K515:K525)</f>
        <v>1.2618181818181818E-2</v>
      </c>
      <c r="L515" s="12">
        <f>AVERAGE(ReturnData!L515:L525)</f>
        <v>1.7509090909090915E-2</v>
      </c>
      <c r="M515" s="12">
        <f>AVERAGE(ReturnData!M515:M525)</f>
        <v>7.6454545454545464E-3</v>
      </c>
      <c r="N515" s="12">
        <f>AVERAGE(ReturnData!N515:N525)</f>
        <v>2.4E-2</v>
      </c>
      <c r="O515" s="12">
        <f>AVERAGE(ReturnData!O515:O525)</f>
        <v>1.0663636363636365E-2</v>
      </c>
      <c r="P515" s="12">
        <f>AVERAGE(ReturnData!P515:P525)</f>
        <v>5.8363636363636369E-3</v>
      </c>
      <c r="Q515" s="12">
        <f>AVERAGE(ReturnData!Q515:Q525)</f>
        <v>2.4509090909090911E-2</v>
      </c>
    </row>
    <row r="516" spans="1:17" x14ac:dyDescent="0.25">
      <c r="A516">
        <f>ReturnData!A528</f>
        <v>201711</v>
      </c>
      <c r="B516" s="12">
        <f>AVERAGE(ReturnData!B516:B526)</f>
        <v>3.4999999999999988E-3</v>
      </c>
      <c r="C516" s="12">
        <f>AVERAGE(ReturnData!C516:C526)</f>
        <v>1.4190909090909087E-2</v>
      </c>
      <c r="D516" s="12">
        <f>AVERAGE(ReturnData!D516:D526)</f>
        <v>4.845454545454546E-3</v>
      </c>
      <c r="E516" s="12">
        <f>AVERAGE(ReturnData!E516:E526)</f>
        <v>9.5727272727272727E-3</v>
      </c>
      <c r="F516" s="12">
        <f>AVERAGE(ReturnData!F516:F526)</f>
        <v>1.2509090909090909E-2</v>
      </c>
      <c r="G516" s="12">
        <f>AVERAGE(ReturnData!G516:G526)</f>
        <v>2.6645454545454549E-2</v>
      </c>
      <c r="H516" s="12">
        <f>AVERAGE(ReturnData!H516:H526)</f>
        <v>1.4863636363636364E-2</v>
      </c>
      <c r="I516" s="12">
        <f>AVERAGE(ReturnData!I516:I526)</f>
        <v>2.5809090909090907E-2</v>
      </c>
      <c r="J516" s="12">
        <f>AVERAGE(ReturnData!J516:J526)</f>
        <v>2.4818181818181819E-2</v>
      </c>
      <c r="K516" s="12">
        <f>AVERAGE(ReturnData!K516:K526)</f>
        <v>2.2063636363636365E-2</v>
      </c>
      <c r="L516" s="12">
        <f>AVERAGE(ReturnData!L516:L526)</f>
        <v>2.5709090909090907E-2</v>
      </c>
      <c r="M516" s="12">
        <f>AVERAGE(ReturnData!M516:M526)</f>
        <v>1.7627272727272728E-2</v>
      </c>
      <c r="N516" s="12">
        <f>AVERAGE(ReturnData!N516:N526)</f>
        <v>2.7881818181818178E-2</v>
      </c>
      <c r="O516" s="12">
        <f>AVERAGE(ReturnData!O516:O526)</f>
        <v>9.4999999999999998E-3</v>
      </c>
      <c r="P516" s="12">
        <f>AVERAGE(ReturnData!P516:P526)</f>
        <v>9.4181818181818186E-3</v>
      </c>
      <c r="Q516" s="12">
        <f>AVERAGE(ReturnData!Q516:Q526)</f>
        <v>2.7899999999999994E-2</v>
      </c>
    </row>
    <row r="517" spans="1:17" x14ac:dyDescent="0.25">
      <c r="A517">
        <f>ReturnData!A529</f>
        <v>201712</v>
      </c>
      <c r="B517" s="12">
        <f>AVERAGE(ReturnData!B517:B527)</f>
        <v>8.3181818181818166E-3</v>
      </c>
      <c r="C517" s="12">
        <f>AVERAGE(ReturnData!C517:C527)</f>
        <v>3.7363636363636353E-3</v>
      </c>
      <c r="D517" s="12">
        <f>AVERAGE(ReturnData!D517:D527)</f>
        <v>-3.4454545454545436E-3</v>
      </c>
      <c r="E517" s="12">
        <f>AVERAGE(ReturnData!E517:E527)</f>
        <v>1.0618181818181818E-2</v>
      </c>
      <c r="F517" s="12">
        <f>AVERAGE(ReturnData!F517:F527)</f>
        <v>3.8636363636363651E-3</v>
      </c>
      <c r="G517" s="12">
        <f>AVERAGE(ReturnData!G517:G527)</f>
        <v>2.3818181818181818E-2</v>
      </c>
      <c r="H517" s="12">
        <f>AVERAGE(ReturnData!H517:H527)</f>
        <v>1.1936363636363636E-2</v>
      </c>
      <c r="I517" s="12">
        <f>AVERAGE(ReturnData!I517:I527)</f>
        <v>2.2654545454545452E-2</v>
      </c>
      <c r="J517" s="12">
        <f>AVERAGE(ReturnData!J517:J527)</f>
        <v>7.1818181818181833E-3</v>
      </c>
      <c r="K517" s="12">
        <f>AVERAGE(ReturnData!K517:K527)</f>
        <v>1.7254545454545456E-2</v>
      </c>
      <c r="L517" s="12">
        <f>AVERAGE(ReturnData!L517:L527)</f>
        <v>2.5918181818181819E-2</v>
      </c>
      <c r="M517" s="12">
        <f>AVERAGE(ReturnData!M517:M527)</f>
        <v>1.2972727272727273E-2</v>
      </c>
      <c r="N517" s="12">
        <f>AVERAGE(ReturnData!N517:N527)</f>
        <v>1.7472727272727272E-2</v>
      </c>
      <c r="O517" s="12">
        <f>AVERAGE(ReturnData!O517:O527)</f>
        <v>1.4645454545454547E-2</v>
      </c>
      <c r="P517" s="12">
        <f>AVERAGE(ReturnData!P517:P527)</f>
        <v>1.0445454545454548E-2</v>
      </c>
      <c r="Q517" s="12">
        <f>AVERAGE(ReturnData!Q517:Q527)</f>
        <v>1.8909090909090907E-2</v>
      </c>
    </row>
    <row r="518" spans="1:17" x14ac:dyDescent="0.25">
      <c r="A518">
        <f>ReturnData!A530</f>
        <v>201801</v>
      </c>
      <c r="B518" s="12">
        <f>AVERAGE(ReturnData!B518:B528)</f>
        <v>8.3454545454545448E-3</v>
      </c>
      <c r="C518" s="12">
        <f>AVERAGE(ReturnData!C518:C528)</f>
        <v>6.3545454545454539E-3</v>
      </c>
      <c r="D518" s="12">
        <f>AVERAGE(ReturnData!D518:D528)</f>
        <v>-2.6999999999999993E-3</v>
      </c>
      <c r="E518" s="12">
        <f>AVERAGE(ReturnData!E518:E528)</f>
        <v>1.7763636363636363E-2</v>
      </c>
      <c r="F518" s="12">
        <f>AVERAGE(ReturnData!F518:F528)</f>
        <v>7.3636363636363647E-3</v>
      </c>
      <c r="G518" s="12">
        <f>AVERAGE(ReturnData!G518:G528)</f>
        <v>2.5345454545454546E-2</v>
      </c>
      <c r="H518" s="12">
        <f>AVERAGE(ReturnData!H518:H528)</f>
        <v>1.2490909090909092E-2</v>
      </c>
      <c r="I518" s="12">
        <f>AVERAGE(ReturnData!I518:I528)</f>
        <v>2.7790909090909088E-2</v>
      </c>
      <c r="J518" s="12">
        <f>AVERAGE(ReturnData!J518:J528)</f>
        <v>7.8727272727272726E-3</v>
      </c>
      <c r="K518" s="12">
        <f>AVERAGE(ReturnData!K518:K528)</f>
        <v>1.7627272727272728E-2</v>
      </c>
      <c r="L518" s="12">
        <f>AVERAGE(ReturnData!L518:L528)</f>
        <v>2.7381818181818184E-2</v>
      </c>
      <c r="M518" s="12">
        <f>AVERAGE(ReturnData!M518:M528)</f>
        <v>1.240909090909091E-2</v>
      </c>
      <c r="N518" s="12">
        <f>AVERAGE(ReturnData!N518:N528)</f>
        <v>2.2063636363636362E-2</v>
      </c>
      <c r="O518" s="12">
        <f>AVERAGE(ReturnData!O518:O528)</f>
        <v>1.3563636363636363E-2</v>
      </c>
      <c r="P518" s="12">
        <f>AVERAGE(ReturnData!P518:P528)</f>
        <v>1.9436363636363637E-2</v>
      </c>
      <c r="Q518" s="12">
        <f>AVERAGE(ReturnData!Q518:Q528)</f>
        <v>1.9E-2</v>
      </c>
    </row>
    <row r="519" spans="1:17" x14ac:dyDescent="0.25">
      <c r="A519">
        <f>ReturnData!A531</f>
        <v>201802</v>
      </c>
      <c r="B519" s="12">
        <f>AVERAGE(ReturnData!B519:B529)</f>
        <v>9.2454545454545446E-3</v>
      </c>
      <c r="C519" s="12">
        <f>AVERAGE(ReturnData!C519:C529)</f>
        <v>6.981818181818181E-3</v>
      </c>
      <c r="D519" s="12">
        <f>AVERAGE(ReturnData!D519:D529)</f>
        <v>5.7272727272727275E-3</v>
      </c>
      <c r="E519" s="12">
        <f>AVERAGE(ReturnData!E519:E529)</f>
        <v>2.0500000000000001E-2</v>
      </c>
      <c r="F519" s="12">
        <f>AVERAGE(ReturnData!F519:F529)</f>
        <v>6.1363636363636377E-3</v>
      </c>
      <c r="G519" s="12">
        <f>AVERAGE(ReturnData!G519:G529)</f>
        <v>2.3181818181818178E-2</v>
      </c>
      <c r="H519" s="12">
        <f>AVERAGE(ReturnData!H519:H529)</f>
        <v>1.2718181818181821E-2</v>
      </c>
      <c r="I519" s="12">
        <f>AVERAGE(ReturnData!I519:I529)</f>
        <v>2.7663636363636366E-2</v>
      </c>
      <c r="J519" s="12">
        <f>AVERAGE(ReturnData!J519:J529)</f>
        <v>1.670909090909091E-2</v>
      </c>
      <c r="K519" s="12">
        <f>AVERAGE(ReturnData!K519:K529)</f>
        <v>1.6299999999999999E-2</v>
      </c>
      <c r="L519" s="12">
        <f>AVERAGE(ReturnData!L519:L529)</f>
        <v>2.4736363636363643E-2</v>
      </c>
      <c r="M519" s="12">
        <f>AVERAGE(ReturnData!M519:M529)</f>
        <v>9.3272727272727275E-3</v>
      </c>
      <c r="N519" s="12">
        <f>AVERAGE(ReturnData!N519:N529)</f>
        <v>2.3136363636363632E-2</v>
      </c>
      <c r="O519" s="12">
        <f>AVERAGE(ReturnData!O519:O529)</f>
        <v>8.0636363636363631E-3</v>
      </c>
      <c r="P519" s="12">
        <f>AVERAGE(ReturnData!P519:P529)</f>
        <v>2.0072727272727273E-2</v>
      </c>
      <c r="Q519" s="12">
        <f>AVERAGE(ReturnData!Q519:Q529)</f>
        <v>1.9463636363636364E-2</v>
      </c>
    </row>
    <row r="520" spans="1:17" x14ac:dyDescent="0.25">
      <c r="A520">
        <f>ReturnData!A532</f>
        <v>201803</v>
      </c>
      <c r="B520" s="12">
        <f>AVERAGE(ReturnData!B520:B530)</f>
        <v>8.6090909090909083E-3</v>
      </c>
      <c r="C520" s="12">
        <f>AVERAGE(ReturnData!C520:C530)</f>
        <v>1.6872727272727272E-2</v>
      </c>
      <c r="D520" s="12">
        <f>AVERAGE(ReturnData!D520:D530)</f>
        <v>1.0554545454545457E-2</v>
      </c>
      <c r="E520" s="12">
        <f>AVERAGE(ReturnData!E520:E530)</f>
        <v>2.3863636363636365E-2</v>
      </c>
      <c r="F520" s="12">
        <f>AVERAGE(ReturnData!F520:F530)</f>
        <v>5.536363636363637E-3</v>
      </c>
      <c r="G520" s="12">
        <f>AVERAGE(ReturnData!G520:G530)</f>
        <v>2.1663636363636361E-2</v>
      </c>
      <c r="H520" s="12">
        <f>AVERAGE(ReturnData!H520:H530)</f>
        <v>7.0363636363636375E-3</v>
      </c>
      <c r="I520" s="12">
        <f>AVERAGE(ReturnData!I520:I530)</f>
        <v>2.8136363636363636E-2</v>
      </c>
      <c r="J520" s="12">
        <f>AVERAGE(ReturnData!J520:J530)</f>
        <v>1.1654545454545452E-2</v>
      </c>
      <c r="K520" s="12">
        <f>AVERAGE(ReturnData!K520:K530)</f>
        <v>1.7090909090909091E-2</v>
      </c>
      <c r="L520" s="12">
        <f>AVERAGE(ReturnData!L520:L530)</f>
        <v>2.7918181818181818E-2</v>
      </c>
      <c r="M520" s="12">
        <f>AVERAGE(ReturnData!M520:M530)</f>
        <v>1.3381818181818182E-2</v>
      </c>
      <c r="N520" s="12">
        <f>AVERAGE(ReturnData!N520:N530)</f>
        <v>2.5245454545454547E-2</v>
      </c>
      <c r="O520" s="12">
        <f>AVERAGE(ReturnData!O520:O530)</f>
        <v>1.8909090909090915E-3</v>
      </c>
      <c r="P520" s="12">
        <f>AVERAGE(ReturnData!P520:P530)</f>
        <v>2.6854545454545454E-2</v>
      </c>
      <c r="Q520" s="12">
        <f>AVERAGE(ReturnData!Q520:Q530)</f>
        <v>2.0890909090909092E-2</v>
      </c>
    </row>
    <row r="521" spans="1:17" x14ac:dyDescent="0.25">
      <c r="A521">
        <f>ReturnData!A533</f>
        <v>201804</v>
      </c>
      <c r="B521" s="12">
        <f>AVERAGE(ReturnData!B521:B531)</f>
        <v>2.0090909090909087E-3</v>
      </c>
      <c r="C521" s="12">
        <f>AVERAGE(ReturnData!C521:C531)</f>
        <v>1.6790909090909089E-2</v>
      </c>
      <c r="D521" s="12">
        <f>AVERAGE(ReturnData!D521:D531)</f>
        <v>1.7636363636363637E-3</v>
      </c>
      <c r="E521" s="12">
        <f>AVERAGE(ReturnData!E521:E531)</f>
        <v>2.0436363636363638E-2</v>
      </c>
      <c r="F521" s="12">
        <f>AVERAGE(ReturnData!F521:F531)</f>
        <v>4.3636363636363686E-4</v>
      </c>
      <c r="G521" s="12">
        <f>AVERAGE(ReturnData!G521:G531)</f>
        <v>1.4718181818181818E-2</v>
      </c>
      <c r="H521" s="12">
        <f>AVERAGE(ReturnData!H521:H531)</f>
        <v>2.0272727272727278E-3</v>
      </c>
      <c r="I521" s="12">
        <f>AVERAGE(ReturnData!I521:I531)</f>
        <v>1.6409090909090908E-2</v>
      </c>
      <c r="J521" s="12">
        <f>AVERAGE(ReturnData!J521:J531)</f>
        <v>1.5463636363636363E-2</v>
      </c>
      <c r="K521" s="12">
        <f>AVERAGE(ReturnData!K521:K531)</f>
        <v>1.091818181818182E-2</v>
      </c>
      <c r="L521" s="12">
        <f>AVERAGE(ReturnData!L521:L531)</f>
        <v>2.5881818181818183E-2</v>
      </c>
      <c r="M521" s="12">
        <f>AVERAGE(ReturnData!M521:M531)</f>
        <v>8.0454545454545466E-3</v>
      </c>
      <c r="N521" s="12">
        <f>AVERAGE(ReturnData!N521:N531)</f>
        <v>2.4363636363636365E-2</v>
      </c>
      <c r="O521" s="12">
        <f>AVERAGE(ReturnData!O521:O531)</f>
        <v>-2.5727272727272734E-3</v>
      </c>
      <c r="P521" s="12">
        <f>AVERAGE(ReturnData!P521:P531)</f>
        <v>2.3300000000000001E-2</v>
      </c>
      <c r="Q521" s="12">
        <f>AVERAGE(ReturnData!Q521:Q531)</f>
        <v>2.0654545454545457E-2</v>
      </c>
    </row>
    <row r="522" spans="1:17" x14ac:dyDescent="0.25">
      <c r="A522">
        <f>ReturnData!A534</f>
        <v>201805</v>
      </c>
      <c r="B522" s="12">
        <f>AVERAGE(ReturnData!B522:B532)</f>
        <v>8.1818181818182263E-5</v>
      </c>
      <c r="C522" s="12">
        <f>AVERAGE(ReturnData!C522:C532)</f>
        <v>1.7336363636363636E-2</v>
      </c>
      <c r="D522" s="12">
        <f>AVERAGE(ReturnData!D522:D532)</f>
        <v>7.0727272727272722E-3</v>
      </c>
      <c r="E522" s="12">
        <f>AVERAGE(ReturnData!E522:E532)</f>
        <v>2.1436363636363639E-2</v>
      </c>
      <c r="F522" s="12">
        <f>AVERAGE(ReturnData!F522:F532)</f>
        <v>-4.7909090909090896E-3</v>
      </c>
      <c r="G522" s="12">
        <f>AVERAGE(ReturnData!G522:G532)</f>
        <v>1.2490909090909091E-2</v>
      </c>
      <c r="H522" s="12">
        <f>AVERAGE(ReturnData!H522:H532)</f>
        <v>2.3636363636363638E-3</v>
      </c>
      <c r="I522" s="12">
        <f>AVERAGE(ReturnData!I522:I532)</f>
        <v>1.2690909090909093E-2</v>
      </c>
      <c r="J522" s="12">
        <f>AVERAGE(ReturnData!J522:J532)</f>
        <v>1.0636363636363638E-2</v>
      </c>
      <c r="K522" s="12">
        <f>AVERAGE(ReturnData!K522:K532)</f>
        <v>7.9818181818181819E-3</v>
      </c>
      <c r="L522" s="12">
        <f>AVERAGE(ReturnData!L522:L532)</f>
        <v>2.3090909090909092E-2</v>
      </c>
      <c r="M522" s="12">
        <f>AVERAGE(ReturnData!M522:M532)</f>
        <v>3.1272727272727298E-3</v>
      </c>
      <c r="N522" s="12">
        <f>AVERAGE(ReturnData!N522:N532)</f>
        <v>1.9409090909090907E-2</v>
      </c>
      <c r="O522" s="12">
        <f>AVERAGE(ReturnData!O522:O532)</f>
        <v>9.09090909090872E-6</v>
      </c>
      <c r="P522" s="12">
        <f>AVERAGE(ReturnData!P522:P532)</f>
        <v>1.7109090909090911E-2</v>
      </c>
      <c r="Q522" s="12">
        <f>AVERAGE(ReturnData!Q522:Q532)</f>
        <v>1.7372727272727272E-2</v>
      </c>
    </row>
    <row r="523" spans="1:17" x14ac:dyDescent="0.25">
      <c r="A523">
        <f>ReturnData!A535</f>
        <v>201806</v>
      </c>
      <c r="B523" s="12">
        <f>AVERAGE(ReturnData!B523:B533)</f>
        <v>-3.8727272727272725E-3</v>
      </c>
      <c r="C523" s="12">
        <f>AVERAGE(ReturnData!C523:C533)</f>
        <v>1.6409090909090908E-2</v>
      </c>
      <c r="D523" s="12">
        <f>AVERAGE(ReturnData!D523:D533)</f>
        <v>1.9372727272727271E-2</v>
      </c>
      <c r="E523" s="12">
        <f>AVERAGE(ReturnData!E523:E533)</f>
        <v>2.4727272727272723E-2</v>
      </c>
      <c r="F523" s="12">
        <f>AVERAGE(ReturnData!F523:F533)</f>
        <v>-6.263636363636361E-3</v>
      </c>
      <c r="G523" s="12">
        <f>AVERAGE(ReturnData!G523:G533)</f>
        <v>1.4990909090909089E-2</v>
      </c>
      <c r="H523" s="12">
        <f>AVERAGE(ReturnData!H523:H533)</f>
        <v>-3.4545454545454536E-3</v>
      </c>
      <c r="I523" s="12">
        <f>AVERAGE(ReturnData!I523:I533)</f>
        <v>1.4090909090909088E-2</v>
      </c>
      <c r="J523" s="12">
        <f>AVERAGE(ReturnData!J523:J533)</f>
        <v>1.8163636363636364E-2</v>
      </c>
      <c r="K523" s="12">
        <f>AVERAGE(ReturnData!K523:K533)</f>
        <v>5.3363636363636356E-3</v>
      </c>
      <c r="L523" s="12">
        <f>AVERAGE(ReturnData!L523:L533)</f>
        <v>1.6899999999999998E-2</v>
      </c>
      <c r="M523" s="12">
        <f>AVERAGE(ReturnData!M523:M533)</f>
        <v>3.9909090909090936E-3</v>
      </c>
      <c r="N523" s="12">
        <f>AVERAGE(ReturnData!N523:N533)</f>
        <v>1.5881818181818181E-2</v>
      </c>
      <c r="O523" s="12">
        <f>AVERAGE(ReturnData!O523:O533)</f>
        <v>3.2727272727272656E-4</v>
      </c>
      <c r="P523" s="12">
        <f>AVERAGE(ReturnData!P523:P533)</f>
        <v>1.9163636363636362E-2</v>
      </c>
      <c r="Q523" s="12">
        <f>AVERAGE(ReturnData!Q523:Q533)</f>
        <v>1.9445454545454547E-2</v>
      </c>
    </row>
    <row r="524" spans="1:17" x14ac:dyDescent="0.25">
      <c r="A524">
        <f>ReturnData!A536</f>
        <v>201807</v>
      </c>
      <c r="B524" s="12">
        <f>AVERAGE(ReturnData!B524:B534)</f>
        <v>-2.0090909090909087E-3</v>
      </c>
      <c r="C524" s="12">
        <f>AVERAGE(ReturnData!C524:C534)</f>
        <v>2.0463636363636364E-2</v>
      </c>
      <c r="D524" s="12">
        <f>AVERAGE(ReturnData!D524:D534)</f>
        <v>2.2627272727272722E-2</v>
      </c>
      <c r="E524" s="12">
        <f>AVERAGE(ReturnData!E524:E534)</f>
        <v>2.0181818181818183E-2</v>
      </c>
      <c r="F524" s="12">
        <f>AVERAGE(ReturnData!F524:F534)</f>
        <v>-7.5181818181818153E-3</v>
      </c>
      <c r="G524" s="12">
        <f>AVERAGE(ReturnData!G524:G534)</f>
        <v>1.6127272727272726E-2</v>
      </c>
      <c r="H524" s="12">
        <f>AVERAGE(ReturnData!H524:H534)</f>
        <v>-6.1999999999999998E-3</v>
      </c>
      <c r="I524" s="12">
        <f>AVERAGE(ReturnData!I524:I534)</f>
        <v>1.4836363636363635E-2</v>
      </c>
      <c r="J524" s="12">
        <f>AVERAGE(ReturnData!J524:J534)</f>
        <v>2.3427272727272731E-2</v>
      </c>
      <c r="K524" s="12">
        <f>AVERAGE(ReturnData!K524:K534)</f>
        <v>5.8000000000000005E-3</v>
      </c>
      <c r="L524" s="12">
        <f>AVERAGE(ReturnData!L524:L534)</f>
        <v>2.3399999999999997E-2</v>
      </c>
      <c r="M524" s="12">
        <f>AVERAGE(ReturnData!M524:M534)</f>
        <v>6.9363636363636381E-3</v>
      </c>
      <c r="N524" s="12">
        <f>AVERAGE(ReturnData!N524:N534)</f>
        <v>1.7345454545454549E-2</v>
      </c>
      <c r="O524" s="12">
        <f>AVERAGE(ReturnData!O524:O534)</f>
        <v>2.2636363636363635E-3</v>
      </c>
      <c r="P524" s="12">
        <f>AVERAGE(ReturnData!P524:P534)</f>
        <v>2.1381818181818179E-2</v>
      </c>
      <c r="Q524" s="12">
        <f>AVERAGE(ReturnData!Q524:Q534)</f>
        <v>1.438181818181818E-2</v>
      </c>
    </row>
    <row r="525" spans="1:17" x14ac:dyDescent="0.25">
      <c r="A525">
        <f>ReturnData!A537</f>
        <v>201808</v>
      </c>
      <c r="B525" s="12">
        <f>AVERAGE(ReturnData!B525:B535)</f>
        <v>1.1363636363636367E-3</v>
      </c>
      <c r="C525" s="12">
        <f>AVERAGE(ReturnData!C525:C535)</f>
        <v>1.1654545454545452E-2</v>
      </c>
      <c r="D525" s="12">
        <f>AVERAGE(ReturnData!D525:D535)</f>
        <v>2.1327272727272726E-2</v>
      </c>
      <c r="E525" s="12">
        <f>AVERAGE(ReturnData!E525:E535)</f>
        <v>2.4790909090909086E-2</v>
      </c>
      <c r="F525" s="12">
        <f>AVERAGE(ReturnData!F525:F535)</f>
        <v>-1.454545454545454E-3</v>
      </c>
      <c r="G525" s="12">
        <f>AVERAGE(ReturnData!G525:G535)</f>
        <v>1.3627272727272722E-2</v>
      </c>
      <c r="H525" s="12">
        <f>AVERAGE(ReturnData!H525:H535)</f>
        <v>-4.3454545454545447E-3</v>
      </c>
      <c r="I525" s="12">
        <f>AVERAGE(ReturnData!I525:I535)</f>
        <v>1.7936363636363632E-2</v>
      </c>
      <c r="J525" s="12">
        <f>AVERAGE(ReturnData!J525:J535)</f>
        <v>1.7563636363636365E-2</v>
      </c>
      <c r="K525" s="12">
        <f>AVERAGE(ReturnData!K525:K535)</f>
        <v>1.0818181818181818E-3</v>
      </c>
      <c r="L525" s="12">
        <f>AVERAGE(ReturnData!L525:L535)</f>
        <v>1.7818181818181813E-2</v>
      </c>
      <c r="M525" s="12">
        <f>AVERAGE(ReturnData!M525:M535)</f>
        <v>9.3909090909090921E-3</v>
      </c>
      <c r="N525" s="12">
        <f>AVERAGE(ReturnData!N525:N535)</f>
        <v>1.400909090909091E-2</v>
      </c>
      <c r="O525" s="12">
        <f>AVERAGE(ReturnData!O525:O535)</f>
        <v>1.9181818181818169E-3</v>
      </c>
      <c r="P525" s="12">
        <f>AVERAGE(ReturnData!P525:P535)</f>
        <v>2.3654545454545452E-2</v>
      </c>
      <c r="Q525" s="12">
        <f>AVERAGE(ReturnData!Q525:Q535)</f>
        <v>1.1772727272727273E-2</v>
      </c>
    </row>
    <row r="526" spans="1:17" x14ac:dyDescent="0.25">
      <c r="A526">
        <f>ReturnData!A538</f>
        <v>201809</v>
      </c>
      <c r="B526" s="12">
        <f>AVERAGE(ReturnData!B526:B536)</f>
        <v>4.8818181818181816E-3</v>
      </c>
      <c r="C526" s="12">
        <f>AVERAGE(ReturnData!C526:C536)</f>
        <v>9.1636363636363651E-3</v>
      </c>
      <c r="D526" s="12">
        <f>AVERAGE(ReturnData!D526:D536)</f>
        <v>2.6954545454545453E-2</v>
      </c>
      <c r="E526" s="12">
        <f>AVERAGE(ReturnData!E526:E536)</f>
        <v>2.871818181818182E-2</v>
      </c>
      <c r="F526" s="12">
        <f>AVERAGE(ReturnData!F526:F536)</f>
        <v>4.0181818181818183E-3</v>
      </c>
      <c r="G526" s="12">
        <f>AVERAGE(ReturnData!G526:G536)</f>
        <v>1.6181818181818179E-2</v>
      </c>
      <c r="H526" s="12">
        <f>AVERAGE(ReturnData!H526:H536)</f>
        <v>9.6363636363636475E-4</v>
      </c>
      <c r="I526" s="12">
        <f>AVERAGE(ReturnData!I526:I536)</f>
        <v>2.0309090909090909E-2</v>
      </c>
      <c r="J526" s="12">
        <f>AVERAGE(ReturnData!J526:J536)</f>
        <v>1.9909090909090911E-2</v>
      </c>
      <c r="K526" s="12">
        <f>AVERAGE(ReturnData!K526:K536)</f>
        <v>9.7999999999999979E-3</v>
      </c>
      <c r="L526" s="12">
        <f>AVERAGE(ReturnData!L526:L536)</f>
        <v>1.9799999999999998E-2</v>
      </c>
      <c r="M526" s="12">
        <f>AVERAGE(ReturnData!M526:M536)</f>
        <v>7.9909090909090919E-3</v>
      </c>
      <c r="N526" s="12">
        <f>AVERAGE(ReturnData!N526:N536)</f>
        <v>1.945454545454545E-2</v>
      </c>
      <c r="O526" s="12">
        <f>AVERAGE(ReturnData!O526:O536)</f>
        <v>1.4818181818181807E-3</v>
      </c>
      <c r="P526" s="12">
        <f>AVERAGE(ReturnData!P526:P536)</f>
        <v>2.7745454545454549E-2</v>
      </c>
      <c r="Q526" s="12">
        <f>AVERAGE(ReturnData!Q526:Q536)</f>
        <v>1.6809090909090909E-2</v>
      </c>
    </row>
    <row r="527" spans="1:17" x14ac:dyDescent="0.25">
      <c r="A527">
        <f>ReturnData!A539</f>
        <v>201810</v>
      </c>
      <c r="B527" s="12">
        <f>AVERAGE(ReturnData!B527:B537)</f>
        <v>4.6818181818181811E-3</v>
      </c>
      <c r="C527" s="12">
        <f>AVERAGE(ReturnData!C527:C537)</f>
        <v>1.463636363636364E-3</v>
      </c>
      <c r="D527" s="12">
        <f>AVERAGE(ReturnData!D527:D537)</f>
        <v>1.4327272727272728E-2</v>
      </c>
      <c r="E527" s="12">
        <f>AVERAGE(ReturnData!E527:E537)</f>
        <v>3.2136363636363637E-2</v>
      </c>
      <c r="F527" s="12">
        <f>AVERAGE(ReturnData!F527:F537)</f>
        <v>1.8636363636363627E-3</v>
      </c>
      <c r="G527" s="12">
        <f>AVERAGE(ReturnData!G527:G537)</f>
        <v>9.518181818181818E-3</v>
      </c>
      <c r="H527" s="12">
        <f>AVERAGE(ReturnData!H527:H537)</f>
        <v>3.0636363636363643E-3</v>
      </c>
      <c r="I527" s="12">
        <f>AVERAGE(ReturnData!I527:I537)</f>
        <v>1.5154545454545455E-2</v>
      </c>
      <c r="J527" s="12">
        <f>AVERAGE(ReturnData!J527:J537)</f>
        <v>1.3581818181818183E-2</v>
      </c>
      <c r="K527" s="12">
        <f>AVERAGE(ReturnData!K527:K537)</f>
        <v>5.6909090909090911E-3</v>
      </c>
      <c r="L527" s="12">
        <f>AVERAGE(ReturnData!L527:L537)</f>
        <v>1.7872727272727273E-2</v>
      </c>
      <c r="M527" s="12">
        <f>AVERAGE(ReturnData!M527:M537)</f>
        <v>2.1636363636363645E-3</v>
      </c>
      <c r="N527" s="12">
        <f>AVERAGE(ReturnData!N527:N537)</f>
        <v>1.5672727272727269E-2</v>
      </c>
      <c r="O527" s="12">
        <f>AVERAGE(ReturnData!O527:O537)</f>
        <v>4.0999999999999995E-3</v>
      </c>
      <c r="P527" s="12">
        <f>AVERAGE(ReturnData!P527:P537)</f>
        <v>3.5436363636363641E-2</v>
      </c>
      <c r="Q527" s="12">
        <f>AVERAGE(ReturnData!Q527:Q537)</f>
        <v>1.4236363636363636E-2</v>
      </c>
    </row>
    <row r="528" spans="1:17" x14ac:dyDescent="0.25">
      <c r="A528">
        <f>ReturnData!A540</f>
        <v>201811</v>
      </c>
      <c r="B528" s="12">
        <f>AVERAGE(ReturnData!B528:B538)</f>
        <v>3.4818181818181818E-3</v>
      </c>
      <c r="C528" s="12">
        <f>AVERAGE(ReturnData!C528:C538)</f>
        <v>-1.6636363636363663E-3</v>
      </c>
      <c r="D528" s="12">
        <f>AVERAGE(ReturnData!D528:D538)</f>
        <v>1.7090909090909087E-2</v>
      </c>
      <c r="E528" s="12">
        <f>AVERAGE(ReturnData!E528:E538)</f>
        <v>2.9918181818181819E-2</v>
      </c>
      <c r="F528" s="12">
        <f>AVERAGE(ReturnData!F528:F538)</f>
        <v>4.1454545454545442E-3</v>
      </c>
      <c r="G528" s="12">
        <f>AVERAGE(ReturnData!G528:G538)</f>
        <v>2.3636363636363638E-3</v>
      </c>
      <c r="H528" s="12">
        <f>AVERAGE(ReturnData!H528:H538)</f>
        <v>9.0727272727272722E-3</v>
      </c>
      <c r="I528" s="12">
        <f>AVERAGE(ReturnData!I528:I538)</f>
        <v>1.1590909090909089E-2</v>
      </c>
      <c r="J528" s="12">
        <f>AVERAGE(ReturnData!J528:J538)</f>
        <v>1.0927272727272728E-2</v>
      </c>
      <c r="K528" s="12">
        <f>AVERAGE(ReturnData!K528:K538)</f>
        <v>8.1727272727272742E-3</v>
      </c>
      <c r="L528" s="12">
        <f>AVERAGE(ReturnData!L528:L538)</f>
        <v>1.2418181818181821E-2</v>
      </c>
      <c r="M528" s="12">
        <f>AVERAGE(ReturnData!M528:M538)</f>
        <v>-2.5272727272727261E-3</v>
      </c>
      <c r="N528" s="12">
        <f>AVERAGE(ReturnData!N528:N538)</f>
        <v>1.9172727272727272E-2</v>
      </c>
      <c r="O528" s="12">
        <f>AVERAGE(ReturnData!O528:O538)</f>
        <v>8.4545454545454366E-4</v>
      </c>
      <c r="P528" s="12">
        <f>AVERAGE(ReturnData!P528:P538)</f>
        <v>3.2300000000000002E-2</v>
      </c>
      <c r="Q528" s="12">
        <f>AVERAGE(ReturnData!Q528:Q538)</f>
        <v>9.2999999999999975E-3</v>
      </c>
    </row>
    <row r="529" spans="1:17" x14ac:dyDescent="0.25">
      <c r="A529">
        <f>ReturnData!A541</f>
        <v>201812</v>
      </c>
      <c r="B529" s="12">
        <f>AVERAGE(ReturnData!B529:B539)</f>
        <v>-3.9090909090909101E-4</v>
      </c>
      <c r="C529" s="12">
        <f>AVERAGE(ReturnData!C529:C539)</f>
        <v>-1.0981818181818185E-2</v>
      </c>
      <c r="D529" s="12">
        <f>AVERAGE(ReturnData!D529:D539)</f>
        <v>3.5999999999999995E-3</v>
      </c>
      <c r="E529" s="12">
        <f>AVERAGE(ReturnData!E529:E539)</f>
        <v>1.3227272727272726E-2</v>
      </c>
      <c r="F529" s="12">
        <f>AVERAGE(ReturnData!F529:F539)</f>
        <v>-1.0518181818181819E-2</v>
      </c>
      <c r="G529" s="12">
        <f>AVERAGE(ReturnData!G529:G539)</f>
        <v>-1.1563636363636364E-2</v>
      </c>
      <c r="H529" s="12">
        <f>AVERAGE(ReturnData!H529:H539)</f>
        <v>4.5636363636363635E-3</v>
      </c>
      <c r="I529" s="12">
        <f>AVERAGE(ReturnData!I529:I539)</f>
        <v>-7.3909090909090921E-3</v>
      </c>
      <c r="J529" s="12">
        <f>AVERAGE(ReturnData!J529:J539)</f>
        <v>1.6272727272727298E-3</v>
      </c>
      <c r="K529" s="12">
        <f>AVERAGE(ReturnData!K529:K539)</f>
        <v>-2.8909090909090916E-3</v>
      </c>
      <c r="L529" s="12">
        <f>AVERAGE(ReturnData!L529:L539)</f>
        <v>4.5454545454545492E-5</v>
      </c>
      <c r="M529" s="12">
        <f>AVERAGE(ReturnData!M529:M539)</f>
        <v>-5.5818181818181808E-3</v>
      </c>
      <c r="N529" s="12">
        <f>AVERAGE(ReturnData!N529:N539)</f>
        <v>4.9909090909090936E-3</v>
      </c>
      <c r="O529" s="12">
        <f>AVERAGE(ReturnData!O529:O539)</f>
        <v>-1.4181818181818182E-3</v>
      </c>
      <c r="P529" s="12">
        <f>AVERAGE(ReturnData!P529:P539)</f>
        <v>1.7154545454545454E-2</v>
      </c>
      <c r="Q529" s="12">
        <f>AVERAGE(ReturnData!Q529:Q539)</f>
        <v>7.0909090909090922E-4</v>
      </c>
    </row>
    <row r="530" spans="1:17" x14ac:dyDescent="0.25">
      <c r="A530">
        <f>ReturnData!A542</f>
        <v>201901</v>
      </c>
      <c r="B530" s="12">
        <f>AVERAGE(ReturnData!B530:B540)</f>
        <v>1.4E-3</v>
      </c>
      <c r="C530" s="12">
        <f>AVERAGE(ReturnData!C530:C540)</f>
        <v>-2.3045454545454546E-2</v>
      </c>
      <c r="D530" s="12">
        <f>AVERAGE(ReturnData!D530:D540)</f>
        <v>-3.0818181818181825E-3</v>
      </c>
      <c r="E530" s="12">
        <f>AVERAGE(ReturnData!E530:E540)</f>
        <v>9.063636363636364E-3</v>
      </c>
      <c r="F530" s="12">
        <f>AVERAGE(ReturnData!F530:F540)</f>
        <v>-5.3000000000000009E-3</v>
      </c>
      <c r="G530" s="12">
        <f>AVERAGE(ReturnData!G530:G540)</f>
        <v>-8.0272727272727284E-3</v>
      </c>
      <c r="H530" s="12">
        <f>AVERAGE(ReturnData!H530:H540)</f>
        <v>6.9636363636363654E-3</v>
      </c>
      <c r="I530" s="12">
        <f>AVERAGE(ReturnData!I530:I540)</f>
        <v>-8.2181818181818172E-3</v>
      </c>
      <c r="J530" s="12">
        <f>AVERAGE(ReturnData!J530:J540)</f>
        <v>-1.3100000000000001E-2</v>
      </c>
      <c r="K530" s="12">
        <f>AVERAGE(ReturnData!K530:K540)</f>
        <v>2.3818181818181846E-3</v>
      </c>
      <c r="L530" s="12">
        <f>AVERAGE(ReturnData!L530:L540)</f>
        <v>2.4727272727272727E-3</v>
      </c>
      <c r="M530" s="12">
        <f>AVERAGE(ReturnData!M530:M540)</f>
        <v>-6.8181818181818111E-4</v>
      </c>
      <c r="N530" s="12">
        <f>AVERAGE(ReturnData!N530:N540)</f>
        <v>5.6727272727272755E-3</v>
      </c>
      <c r="O530" s="12">
        <f>AVERAGE(ReturnData!O530:O540)</f>
        <v>6.0909090909090887E-3</v>
      </c>
      <c r="P530" s="12">
        <f>AVERAGE(ReturnData!P530:P540)</f>
        <v>1.7727272727272727E-2</v>
      </c>
      <c r="Q530" s="12">
        <f>AVERAGE(ReturnData!Q530:Q540)</f>
        <v>2.3363636363636369E-3</v>
      </c>
    </row>
    <row r="531" spans="1:17" x14ac:dyDescent="0.25">
      <c r="A531">
        <f>ReturnData!A543</f>
        <v>201902</v>
      </c>
      <c r="B531" s="12">
        <f>AVERAGE(ReturnData!B531:B541)</f>
        <v>-9.1000000000000004E-3</v>
      </c>
      <c r="C531" s="12">
        <f>AVERAGE(ReturnData!C531:C541)</f>
        <v>-3.2509090909090911E-2</v>
      </c>
      <c r="D531" s="12">
        <f>AVERAGE(ReturnData!D531:D541)</f>
        <v>-1.7672727272727271E-2</v>
      </c>
      <c r="E531" s="12">
        <f>AVERAGE(ReturnData!E531:E541)</f>
        <v>-4.1363636363636377E-3</v>
      </c>
      <c r="F531" s="12">
        <f>AVERAGE(ReturnData!F531:F541)</f>
        <v>-1.7890909090909093E-2</v>
      </c>
      <c r="G531" s="12">
        <f>AVERAGE(ReturnData!G531:G541)</f>
        <v>-1.6827272727272729E-2</v>
      </c>
      <c r="H531" s="12">
        <f>AVERAGE(ReturnData!H531:H541)</f>
        <v>-9.9999999999999959E-4</v>
      </c>
      <c r="I531" s="12">
        <f>AVERAGE(ReturnData!I531:I541)</f>
        <v>-1.7754545454545457E-2</v>
      </c>
      <c r="J531" s="12">
        <f>AVERAGE(ReturnData!J531:J541)</f>
        <v>-2.981818181818182E-2</v>
      </c>
      <c r="K531" s="12">
        <f>AVERAGE(ReturnData!K531:K541)</f>
        <v>-9.1545454545454499E-3</v>
      </c>
      <c r="L531" s="12">
        <f>AVERAGE(ReturnData!L531:L541)</f>
        <v>-1.179090909090909E-2</v>
      </c>
      <c r="M531" s="12">
        <f>AVERAGE(ReturnData!M531:M541)</f>
        <v>-1.3318181818181818E-2</v>
      </c>
      <c r="N531" s="12">
        <f>AVERAGE(ReturnData!N531:N541)</f>
        <v>-1.2536363636363634E-2</v>
      </c>
      <c r="O531" s="12">
        <f>AVERAGE(ReturnData!O531:O541)</f>
        <v>4.3181818181818174E-3</v>
      </c>
      <c r="P531" s="12">
        <f>AVERAGE(ReturnData!P531:P541)</f>
        <v>-4.6363636363636052E-4</v>
      </c>
      <c r="Q531" s="12">
        <f>AVERAGE(ReturnData!Q531:Q541)</f>
        <v>-1.3745454545454545E-2</v>
      </c>
    </row>
    <row r="532" spans="1:17" x14ac:dyDescent="0.25">
      <c r="A532">
        <f>ReturnData!A544</f>
        <v>201903</v>
      </c>
      <c r="B532" s="12">
        <f>AVERAGE(ReturnData!B532:B542)</f>
        <v>2.118181818181819E-3</v>
      </c>
      <c r="C532" s="12">
        <f>AVERAGE(ReturnData!C532:C542)</f>
        <v>-2.230909090909091E-2</v>
      </c>
      <c r="D532" s="12">
        <f>AVERAGE(ReturnData!D532:D542)</f>
        <v>1.6090909090909109E-3</v>
      </c>
      <c r="E532" s="12">
        <f>AVERAGE(ReturnData!E532:E542)</f>
        <v>9.745454545454545E-3</v>
      </c>
      <c r="F532" s="12">
        <f>AVERAGE(ReturnData!F532:F542)</f>
        <v>-2.0363636363636404E-3</v>
      </c>
      <c r="G532" s="12">
        <f>AVERAGE(ReturnData!G532:G542)</f>
        <v>-6.7909090909090922E-3</v>
      </c>
      <c r="H532" s="12">
        <f>AVERAGE(ReturnData!H532:H542)</f>
        <v>7.59090909090909E-3</v>
      </c>
      <c r="I532" s="12">
        <f>AVERAGE(ReturnData!I532:I542)</f>
        <v>-9.5454545454545412E-4</v>
      </c>
      <c r="J532" s="12">
        <f>AVERAGE(ReturnData!J532:J542)</f>
        <v>-1.2463636363636369E-2</v>
      </c>
      <c r="K532" s="12">
        <f>AVERAGE(ReturnData!K532:K542)</f>
        <v>7.0181818181818175E-3</v>
      </c>
      <c r="L532" s="12">
        <f>AVERAGE(ReturnData!L532:L542)</f>
        <v>-2.8454545454545451E-3</v>
      </c>
      <c r="M532" s="12">
        <f>AVERAGE(ReturnData!M532:M542)</f>
        <v>-7.2727272727272669E-4</v>
      </c>
      <c r="N532" s="12">
        <f>AVERAGE(ReturnData!N532:N542)</f>
        <v>1.3181818181818219E-3</v>
      </c>
      <c r="O532" s="12">
        <f>AVERAGE(ReturnData!O532:O542)</f>
        <v>1.3372727272727271E-2</v>
      </c>
      <c r="P532" s="12">
        <f>AVERAGE(ReturnData!P532:P542)</f>
        <v>1.0436363636363639E-2</v>
      </c>
      <c r="Q532" s="12">
        <f>AVERAGE(ReturnData!Q532:Q542)</f>
        <v>-2.4272727272727297E-3</v>
      </c>
    </row>
    <row r="533" spans="1:17" x14ac:dyDescent="0.25">
      <c r="A533">
        <f>ReturnData!A545</f>
        <v>201904</v>
      </c>
      <c r="B533" s="12">
        <f>AVERAGE(ReturnData!B533:B543)</f>
        <v>1.6272727272727272E-3</v>
      </c>
      <c r="C533" s="12">
        <f>AVERAGE(ReturnData!C533:C543)</f>
        <v>-1.6136363636363636E-2</v>
      </c>
      <c r="D533" s="12">
        <f>AVERAGE(ReturnData!D533:D543)</f>
        <v>1.0909090909090938E-3</v>
      </c>
      <c r="E533" s="12">
        <f>AVERAGE(ReturnData!E533:E543)</f>
        <v>1.4445454545454546E-2</v>
      </c>
      <c r="F533" s="12">
        <f>AVERAGE(ReturnData!F533:F543)</f>
        <v>6.7272727272727232E-3</v>
      </c>
      <c r="G533" s="12">
        <f>AVERAGE(ReturnData!G533:G543)</f>
        <v>-1.5818181818181836E-3</v>
      </c>
      <c r="H533" s="12">
        <f>AVERAGE(ReturnData!H533:H543)</f>
        <v>1.2200000000000001E-2</v>
      </c>
      <c r="I533" s="12">
        <f>AVERAGE(ReturnData!I533:I543)</f>
        <v>2.5818181818181838E-3</v>
      </c>
      <c r="J533" s="12">
        <f>AVERAGE(ReturnData!J533:J543)</f>
        <v>-5.0636363636363639E-3</v>
      </c>
      <c r="K533" s="12">
        <f>AVERAGE(ReturnData!K533:K543)</f>
        <v>1.2963636363636365E-2</v>
      </c>
      <c r="L533" s="12">
        <f>AVERAGE(ReturnData!L533:L543)</f>
        <v>5.1636363636363642E-3</v>
      </c>
      <c r="M533" s="12">
        <f>AVERAGE(ReturnData!M533:M543)</f>
        <v>8.0181818181818184E-3</v>
      </c>
      <c r="N533" s="12">
        <f>AVERAGE(ReturnData!N533:N543)</f>
        <v>9.6363636363636391E-3</v>
      </c>
      <c r="O533" s="12">
        <f>AVERAGE(ReturnData!O533:O543)</f>
        <v>1.3727272727272725E-2</v>
      </c>
      <c r="P533" s="12">
        <f>AVERAGE(ReturnData!P533:P543)</f>
        <v>1.2981818181818183E-2</v>
      </c>
      <c r="Q533" s="12">
        <f>AVERAGE(ReturnData!Q533:Q543)</f>
        <v>3.1999999999999984E-3</v>
      </c>
    </row>
    <row r="534" spans="1:17" x14ac:dyDescent="0.25">
      <c r="A534">
        <f>ReturnData!A546</f>
        <v>201905</v>
      </c>
      <c r="B534" s="12">
        <f>AVERAGE(ReturnData!B534:B544)</f>
        <v>6.8636363636363626E-3</v>
      </c>
      <c r="C534" s="12">
        <f>AVERAGE(ReturnData!C534:C544)</f>
        <v>-9.4818181818181798E-3</v>
      </c>
      <c r="D534" s="12">
        <f>AVERAGE(ReturnData!D534:D544)</f>
        <v>-6.3181818181818148E-3</v>
      </c>
      <c r="E534" s="12">
        <f>AVERAGE(ReturnData!E534:E544)</f>
        <v>1.1863636363636364E-2</v>
      </c>
      <c r="F534" s="12">
        <f>AVERAGE(ReturnData!F534:F544)</f>
        <v>5.6363636363636321E-3</v>
      </c>
      <c r="G534" s="12">
        <f>AVERAGE(ReturnData!G534:G544)</f>
        <v>-5.3181818181818191E-3</v>
      </c>
      <c r="H534" s="12">
        <f>AVERAGE(ReturnData!H534:H544)</f>
        <v>1.7590909090909095E-2</v>
      </c>
      <c r="I534" s="12">
        <f>AVERAGE(ReturnData!I534:I544)</f>
        <v>5.790909090909094E-3</v>
      </c>
      <c r="J534" s="12">
        <f>AVERAGE(ReturnData!J534:J544)</f>
        <v>-1.2645454545454548E-2</v>
      </c>
      <c r="K534" s="12">
        <f>AVERAGE(ReturnData!K534:K544)</f>
        <v>1.4290909090909088E-2</v>
      </c>
      <c r="L534" s="12">
        <f>AVERAGE(ReturnData!L534:L544)</f>
        <v>1.0036363636363637E-2</v>
      </c>
      <c r="M534" s="12">
        <f>AVERAGE(ReturnData!M534:M544)</f>
        <v>5.7090909090909085E-3</v>
      </c>
      <c r="N534" s="12">
        <f>AVERAGE(ReturnData!N534:N544)</f>
        <v>7.7272727272727302E-3</v>
      </c>
      <c r="O534" s="12">
        <f>AVERAGE(ReturnData!O534:O544)</f>
        <v>1.4227272727272726E-2</v>
      </c>
      <c r="P534" s="12">
        <f>AVERAGE(ReturnData!P534:P544)</f>
        <v>1.2145454545454548E-2</v>
      </c>
      <c r="Q534" s="12">
        <f>AVERAGE(ReturnData!Q534:Q544)</f>
        <v>-1.1818181818182062E-4</v>
      </c>
    </row>
    <row r="535" spans="1:17" x14ac:dyDescent="0.25">
      <c r="A535">
        <f>ReturnData!A547</f>
        <v>201906</v>
      </c>
      <c r="B535" s="12">
        <f>AVERAGE(ReturnData!B535:B545)</f>
        <v>1.1418181818181817E-2</v>
      </c>
      <c r="C535" s="12">
        <f>AVERAGE(ReturnData!C535:C545)</f>
        <v>-1.4045454545454543E-2</v>
      </c>
      <c r="D535" s="12">
        <f>AVERAGE(ReturnData!D535:D545)</f>
        <v>-9.3818181818181769E-3</v>
      </c>
      <c r="E535" s="12">
        <f>AVERAGE(ReturnData!E535:E545)</f>
        <v>1.3345454545454547E-2</v>
      </c>
      <c r="F535" s="12">
        <f>AVERAGE(ReturnData!F535:F545)</f>
        <v>8.4909090909090872E-3</v>
      </c>
      <c r="G535" s="12">
        <f>AVERAGE(ReturnData!G535:G545)</f>
        <v>-2.7909090909090935E-3</v>
      </c>
      <c r="H535" s="12">
        <f>AVERAGE(ReturnData!H535:H545)</f>
        <v>1.6936363636363638E-2</v>
      </c>
      <c r="I535" s="12">
        <f>AVERAGE(ReturnData!I535:I545)</f>
        <v>9.0000000000000011E-3</v>
      </c>
      <c r="J535" s="12">
        <f>AVERAGE(ReturnData!J535:J545)</f>
        <v>-2.013636363636364E-2</v>
      </c>
      <c r="K535" s="12">
        <f>AVERAGE(ReturnData!K535:K545)</f>
        <v>1.7000000000000001E-2</v>
      </c>
      <c r="L535" s="12">
        <f>AVERAGE(ReturnData!L535:L545)</f>
        <v>9.9909090909090937E-3</v>
      </c>
      <c r="M535" s="12">
        <f>AVERAGE(ReturnData!M535:M545)</f>
        <v>4.0909090909090904E-3</v>
      </c>
      <c r="N535" s="12">
        <f>AVERAGE(ReturnData!N535:N545)</f>
        <v>8.3818181818181847E-3</v>
      </c>
      <c r="O535" s="12">
        <f>AVERAGE(ReturnData!O535:O545)</f>
        <v>1.4936363636363637E-2</v>
      </c>
      <c r="P535" s="12">
        <f>AVERAGE(ReturnData!P535:P545)</f>
        <v>1.6418181818181818E-2</v>
      </c>
      <c r="Q535" s="12">
        <f>AVERAGE(ReturnData!Q535:Q545)</f>
        <v>6.0181818181818166E-3</v>
      </c>
    </row>
    <row r="536" spans="1:17" x14ac:dyDescent="0.25">
      <c r="A536">
        <f>ReturnData!A548</f>
        <v>201907</v>
      </c>
      <c r="B536" s="12">
        <f>AVERAGE(ReturnData!B536:B546)</f>
        <v>3.6454545454545463E-3</v>
      </c>
      <c r="C536" s="12">
        <f>AVERAGE(ReturnData!C536:C546)</f>
        <v>-2.0690909090909093E-2</v>
      </c>
      <c r="D536" s="12">
        <f>AVERAGE(ReturnData!D536:D546)</f>
        <v>-2.0554545454545457E-2</v>
      </c>
      <c r="E536" s="12">
        <f>AVERAGE(ReturnData!E536:E546)</f>
        <v>-2.1181818181818172E-3</v>
      </c>
      <c r="F536" s="12">
        <f>AVERAGE(ReturnData!F536:F546)</f>
        <v>-4.0909090909091325E-4</v>
      </c>
      <c r="G536" s="12">
        <f>AVERAGE(ReturnData!G536:G546)</f>
        <v>-1.4463636363636366E-2</v>
      </c>
      <c r="H536" s="12">
        <f>AVERAGE(ReturnData!H536:H546)</f>
        <v>1.1763636363636363E-2</v>
      </c>
      <c r="I536" s="12">
        <f>AVERAGE(ReturnData!I536:I546)</f>
        <v>-6.3636363636363445E-4</v>
      </c>
      <c r="J536" s="12">
        <f>AVERAGE(ReturnData!J536:J546)</f>
        <v>-2.9518181818181822E-2</v>
      </c>
      <c r="K536" s="12">
        <f>AVERAGE(ReturnData!K536:K546)</f>
        <v>1.4990909090909089E-2</v>
      </c>
      <c r="L536" s="12">
        <f>AVERAGE(ReturnData!L536:L546)</f>
        <v>2.1090909090909116E-3</v>
      </c>
      <c r="M536" s="12">
        <f>AVERAGE(ReturnData!M536:M546)</f>
        <v>-6.2818181818181809E-3</v>
      </c>
      <c r="N536" s="12">
        <f>AVERAGE(ReturnData!N536:N546)</f>
        <v>3.8818181818181859E-3</v>
      </c>
      <c r="O536" s="12">
        <f>AVERAGE(ReturnData!O536:O546)</f>
        <v>1.1154545454545457E-2</v>
      </c>
      <c r="P536" s="12">
        <f>AVERAGE(ReturnData!P536:P546)</f>
        <v>8.2545454545454571E-3</v>
      </c>
      <c r="Q536" s="12">
        <f>AVERAGE(ReturnData!Q536:Q546)</f>
        <v>1.8818181818181802E-3</v>
      </c>
    </row>
    <row r="537" spans="1:17" x14ac:dyDescent="0.25">
      <c r="A537">
        <f>ReturnData!A549</f>
        <v>201908</v>
      </c>
      <c r="B537" s="12">
        <f>AVERAGE(ReturnData!B537:B547)</f>
        <v>5.8000000000000022E-3</v>
      </c>
      <c r="C537" s="12">
        <f>AVERAGE(ReturnData!C537:C547)</f>
        <v>-6.1999999999999963E-3</v>
      </c>
      <c r="D537" s="12">
        <f>AVERAGE(ReturnData!D537:D547)</f>
        <v>-1.3436363636363635E-2</v>
      </c>
      <c r="E537" s="12">
        <f>AVERAGE(ReturnData!E537:E547)</f>
        <v>6.1181818181818195E-3</v>
      </c>
      <c r="F537" s="12">
        <f>AVERAGE(ReturnData!F537:F547)</f>
        <v>6.8545454545454517E-3</v>
      </c>
      <c r="G537" s="12">
        <f>AVERAGE(ReturnData!G537:G547)</f>
        <v>-1.6554545454545457E-2</v>
      </c>
      <c r="H537" s="12">
        <f>AVERAGE(ReturnData!H537:H547)</f>
        <v>1.0645454545454546E-2</v>
      </c>
      <c r="I537" s="12">
        <f>AVERAGE(ReturnData!I537:I547)</f>
        <v>5.7818181818181831E-3</v>
      </c>
      <c r="J537" s="12">
        <f>AVERAGE(ReturnData!J537:J547)</f>
        <v>-1.8800000000000004E-2</v>
      </c>
      <c r="K537" s="12">
        <f>AVERAGE(ReturnData!K537:K547)</f>
        <v>1.659090909090909E-2</v>
      </c>
      <c r="L537" s="12">
        <f>AVERAGE(ReturnData!L537:L547)</f>
        <v>9.0090909090909093E-3</v>
      </c>
      <c r="M537" s="12">
        <f>AVERAGE(ReturnData!M537:M547)</f>
        <v>3.6727272727272733E-3</v>
      </c>
      <c r="N537" s="12">
        <f>AVERAGE(ReturnData!N537:N547)</f>
        <v>3.4181818181818219E-3</v>
      </c>
      <c r="O537" s="12">
        <f>AVERAGE(ReturnData!O537:O547)</f>
        <v>1.2927272727272726E-2</v>
      </c>
      <c r="P537" s="12">
        <f>AVERAGE(ReturnData!P537:P547)</f>
        <v>1.1545454545454546E-2</v>
      </c>
      <c r="Q537" s="12">
        <f>AVERAGE(ReturnData!Q537:Q547)</f>
        <v>3.6454545454545446E-3</v>
      </c>
    </row>
    <row r="538" spans="1:17" x14ac:dyDescent="0.25">
      <c r="A538">
        <f>ReturnData!A550</f>
        <v>201909</v>
      </c>
      <c r="B538" s="12">
        <f>AVERAGE(ReturnData!B538:B548)</f>
        <v>7.2909090909090918E-3</v>
      </c>
      <c r="C538" s="12">
        <f>AVERAGE(ReturnData!C538:C548)</f>
        <v>-2.1818181818181781E-4</v>
      </c>
      <c r="D538" s="12">
        <f>AVERAGE(ReturnData!D538:D548)</f>
        <v>-1.317272727272727E-2</v>
      </c>
      <c r="E538" s="12">
        <f>AVERAGE(ReturnData!E538:E548)</f>
        <v>2.5545454545454547E-3</v>
      </c>
      <c r="F538" s="12">
        <f>AVERAGE(ReturnData!F538:F548)</f>
        <v>8.9818181818181794E-3</v>
      </c>
      <c r="G538" s="12">
        <f>AVERAGE(ReturnData!G538:G548)</f>
        <v>-1.6409090909090908E-2</v>
      </c>
      <c r="H538" s="12">
        <f>AVERAGE(ReturnData!H538:H548)</f>
        <v>7.1272727272727286E-3</v>
      </c>
      <c r="I538" s="12">
        <f>AVERAGE(ReturnData!I538:I548)</f>
        <v>5.6363636363636364E-3</v>
      </c>
      <c r="J538" s="12">
        <f>AVERAGE(ReturnData!J538:J548)</f>
        <v>-1.8227272727272731E-2</v>
      </c>
      <c r="K538" s="12">
        <f>AVERAGE(ReturnData!K538:K548)</f>
        <v>1.5518181818181818E-2</v>
      </c>
      <c r="L538" s="12">
        <f>AVERAGE(ReturnData!L538:L548)</f>
        <v>6.9363636363636381E-3</v>
      </c>
      <c r="M538" s="12">
        <f>AVERAGE(ReturnData!M538:M548)</f>
        <v>3.5454545454545448E-3</v>
      </c>
      <c r="N538" s="12">
        <f>AVERAGE(ReturnData!N538:N548)</f>
        <v>3.1727272727272754E-3</v>
      </c>
      <c r="O538" s="12">
        <f>AVERAGE(ReturnData!O538:O548)</f>
        <v>1.1163636363636365E-2</v>
      </c>
      <c r="P538" s="12">
        <f>AVERAGE(ReturnData!P538:P548)</f>
        <v>3.8090909090909091E-3</v>
      </c>
      <c r="Q538" s="12">
        <f>AVERAGE(ReturnData!Q538:Q548)</f>
        <v>4.2727272727272709E-3</v>
      </c>
    </row>
    <row r="539" spans="1:17" x14ac:dyDescent="0.25">
      <c r="A539">
        <f>ReturnData!A551</f>
        <v>201910</v>
      </c>
      <c r="B539" s="12">
        <f>AVERAGE(ReturnData!B539:B549)</f>
        <v>9.8727272727272761E-3</v>
      </c>
      <c r="C539" s="12">
        <f>AVERAGE(ReturnData!C539:C549)</f>
        <v>-1.2363636363636381E-3</v>
      </c>
      <c r="D539" s="12">
        <f>AVERAGE(ReturnData!D539:D549)</f>
        <v>-2.4336363636363635E-2</v>
      </c>
      <c r="E539" s="12">
        <f>AVERAGE(ReturnData!E539:E549)</f>
        <v>-2.7272727272727271E-3</v>
      </c>
      <c r="F539" s="12">
        <f>AVERAGE(ReturnData!F539:F549)</f>
        <v>6.9636363636363628E-3</v>
      </c>
      <c r="G539" s="12">
        <f>AVERAGE(ReturnData!G539:G549)</f>
        <v>-1.9472727272727273E-2</v>
      </c>
      <c r="H539" s="12">
        <f>AVERAGE(ReturnData!H539:H549)</f>
        <v>3.9727272727272745E-3</v>
      </c>
      <c r="I539" s="12">
        <f>AVERAGE(ReturnData!I539:I549)</f>
        <v>9.4727272727272733E-3</v>
      </c>
      <c r="J539" s="12">
        <f>AVERAGE(ReturnData!J539:J549)</f>
        <v>-2.8536363636363641E-2</v>
      </c>
      <c r="K539" s="12">
        <f>AVERAGE(ReturnData!K539:K549)</f>
        <v>1.0954545454545455E-2</v>
      </c>
      <c r="L539" s="12">
        <f>AVERAGE(ReturnData!L539:L549)</f>
        <v>2.8727272727272716E-3</v>
      </c>
      <c r="M539" s="12">
        <f>AVERAGE(ReturnData!M539:M549)</f>
        <v>1.6909090909090908E-3</v>
      </c>
      <c r="N539" s="12">
        <f>AVERAGE(ReturnData!N539:N549)</f>
        <v>-2.218181818181814E-3</v>
      </c>
      <c r="O539" s="12">
        <f>AVERAGE(ReturnData!O539:O549)</f>
        <v>1.4800000000000001E-2</v>
      </c>
      <c r="P539" s="12">
        <f>AVERAGE(ReturnData!P539:P549)</f>
        <v>2.9545454545454558E-3</v>
      </c>
      <c r="Q539" s="12">
        <f>AVERAGE(ReturnData!Q539:Q549)</f>
        <v>1.7545454545454537E-3</v>
      </c>
    </row>
    <row r="540" spans="1:17" x14ac:dyDescent="0.25">
      <c r="A540">
        <f>ReturnData!A552</f>
        <v>201911</v>
      </c>
      <c r="B540" s="12">
        <f>AVERAGE(ReturnData!B540:B550)</f>
        <v>1.0954545454545456E-2</v>
      </c>
      <c r="C540" s="12">
        <f>AVERAGE(ReturnData!C540:C550)</f>
        <v>9.5545454545454527E-3</v>
      </c>
      <c r="D540" s="12">
        <f>AVERAGE(ReturnData!D540:D550)</f>
        <v>-9.9545454545454503E-3</v>
      </c>
      <c r="E540" s="12">
        <f>AVERAGE(ReturnData!E540:E550)</f>
        <v>1.5409090909090912E-2</v>
      </c>
      <c r="F540" s="12">
        <f>AVERAGE(ReturnData!F540:F550)</f>
        <v>1.7981818181818179E-2</v>
      </c>
      <c r="G540" s="12">
        <f>AVERAGE(ReturnData!G540:G550)</f>
        <v>-3.0454545454545452E-3</v>
      </c>
      <c r="H540" s="12">
        <f>AVERAGE(ReturnData!H540:H550)</f>
        <v>6.4090909090909112E-3</v>
      </c>
      <c r="I540" s="12">
        <f>AVERAGE(ReturnData!I540:I550)</f>
        <v>2.5218181818181817E-2</v>
      </c>
      <c r="J540" s="12">
        <f>AVERAGE(ReturnData!J540:J550)</f>
        <v>-1.152727272727273E-2</v>
      </c>
      <c r="K540" s="12">
        <f>AVERAGE(ReturnData!K540:K550)</f>
        <v>2.2009090909090905E-2</v>
      </c>
      <c r="L540" s="12">
        <f>AVERAGE(ReturnData!L540:L550)</f>
        <v>1.6590909090909097E-2</v>
      </c>
      <c r="M540" s="12">
        <f>AVERAGE(ReturnData!M540:M550)</f>
        <v>7.5636363636363635E-3</v>
      </c>
      <c r="N540" s="12">
        <f>AVERAGE(ReturnData!N540:N550)</f>
        <v>8.1727272727272742E-3</v>
      </c>
      <c r="O540" s="12">
        <f>AVERAGE(ReturnData!O540:O550)</f>
        <v>1.8436363636363636E-2</v>
      </c>
      <c r="P540" s="12">
        <f>AVERAGE(ReturnData!P540:P550)</f>
        <v>1.0381818181818181E-2</v>
      </c>
      <c r="Q540" s="12">
        <f>AVERAGE(ReturnData!Q540:Q550)</f>
        <v>9.1818181818181816E-3</v>
      </c>
    </row>
    <row r="541" spans="1:17" x14ac:dyDescent="0.25">
      <c r="A541">
        <f>ReturnData!A553</f>
        <v>201912</v>
      </c>
      <c r="B541" s="12">
        <f>AVERAGE(ReturnData!B541:B551)</f>
        <v>6.6818181818181829E-3</v>
      </c>
      <c r="C541" s="12">
        <f>AVERAGE(ReturnData!C541:C551)</f>
        <v>1.2463636363636366E-2</v>
      </c>
      <c r="D541" s="12">
        <f>AVERAGE(ReturnData!D541:D551)</f>
        <v>-9.7818181818181815E-3</v>
      </c>
      <c r="E541" s="12">
        <f>AVERAGE(ReturnData!E541:E551)</f>
        <v>1.4845454545454549E-2</v>
      </c>
      <c r="F541" s="12">
        <f>AVERAGE(ReturnData!F541:F551)</f>
        <v>1.8645454545454545E-2</v>
      </c>
      <c r="G541" s="12">
        <f>AVERAGE(ReturnData!G541:G551)</f>
        <v>-9.6363636363636374E-3</v>
      </c>
      <c r="H541" s="12">
        <f>AVERAGE(ReturnData!H541:H551)</f>
        <v>5.000000000000001E-3</v>
      </c>
      <c r="I541" s="12">
        <f>AVERAGE(ReturnData!I541:I551)</f>
        <v>2.4654545454545453E-2</v>
      </c>
      <c r="J541" s="12">
        <f>AVERAGE(ReturnData!J541:J551)</f>
        <v>-5.5909090909090934E-3</v>
      </c>
      <c r="K541" s="12">
        <f>AVERAGE(ReturnData!K541:K551)</f>
        <v>1.6372727272727268E-2</v>
      </c>
      <c r="L541" s="12">
        <f>AVERAGE(ReturnData!L541:L551)</f>
        <v>1.6927272727272732E-2</v>
      </c>
      <c r="M541" s="12">
        <f>AVERAGE(ReturnData!M541:M551)</f>
        <v>8.8999999999999982E-3</v>
      </c>
      <c r="N541" s="12">
        <f>AVERAGE(ReturnData!N541:N551)</f>
        <v>3.9545454545454571E-3</v>
      </c>
      <c r="O541" s="12">
        <f>AVERAGE(ReturnData!O541:O551)</f>
        <v>1.4190909090909093E-2</v>
      </c>
      <c r="P541" s="12">
        <f>AVERAGE(ReturnData!P541:P551)</f>
        <v>8.3454545454545465E-3</v>
      </c>
      <c r="Q541" s="12">
        <f>AVERAGE(ReturnData!Q541:Q551)</f>
        <v>9.6818181818181803E-3</v>
      </c>
    </row>
    <row r="542" spans="1:17" x14ac:dyDescent="0.25">
      <c r="A542">
        <f>ReturnData!A554</f>
        <v>202001</v>
      </c>
      <c r="B542" s="12">
        <f>AVERAGE(ReturnData!B542:B552)</f>
        <v>1.6672727272727273E-2</v>
      </c>
      <c r="C542" s="12">
        <f>AVERAGE(ReturnData!C542:C552)</f>
        <v>2.172727272727273E-2</v>
      </c>
      <c r="D542" s="12">
        <f>AVERAGE(ReturnData!D542:D552)</f>
        <v>3.2818181818181813E-3</v>
      </c>
      <c r="E542" s="12">
        <f>AVERAGE(ReturnData!E542:E552)</f>
        <v>2.5900000000000003E-2</v>
      </c>
      <c r="F542" s="12">
        <f>AVERAGE(ReturnData!F542:F552)</f>
        <v>2.9518181818181811E-2</v>
      </c>
      <c r="G542" s="12">
        <f>AVERAGE(ReturnData!G542:G552)</f>
        <v>1.4363636363636358E-3</v>
      </c>
      <c r="H542" s="12">
        <f>AVERAGE(ReturnData!H542:H552)</f>
        <v>1.4354545454545455E-2</v>
      </c>
      <c r="I542" s="12">
        <f>AVERAGE(ReturnData!I542:I552)</f>
        <v>3.0590909090909092E-2</v>
      </c>
      <c r="J542" s="12">
        <f>AVERAGE(ReturnData!J542:J552)</f>
        <v>1.3381818181818179E-2</v>
      </c>
      <c r="K542" s="12">
        <f>AVERAGE(ReturnData!K542:K552)</f>
        <v>2.9863636363636349E-2</v>
      </c>
      <c r="L542" s="12">
        <f>AVERAGE(ReturnData!L542:L552)</f>
        <v>2.7727272727272732E-2</v>
      </c>
      <c r="M542" s="12">
        <f>AVERAGE(ReturnData!M542:M552)</f>
        <v>1.9827272727272725E-2</v>
      </c>
      <c r="N542" s="12">
        <f>AVERAGE(ReturnData!N542:N552)</f>
        <v>1.999090909090909E-2</v>
      </c>
      <c r="O542" s="12">
        <f>AVERAGE(ReturnData!O542:O552)</f>
        <v>1.6572727272727274E-2</v>
      </c>
      <c r="P542" s="12">
        <f>AVERAGE(ReturnData!P542:P552)</f>
        <v>1.9436363636363637E-2</v>
      </c>
      <c r="Q542" s="12">
        <f>AVERAGE(ReturnData!Q542:Q552)</f>
        <v>2.5409090909090905E-2</v>
      </c>
    </row>
    <row r="543" spans="1:17" x14ac:dyDescent="0.25">
      <c r="A543">
        <f>ReturnData!A555</f>
        <v>202002</v>
      </c>
      <c r="B543" s="12">
        <f>AVERAGE(ReturnData!B543:B553)</f>
        <v>1.4427272727272726E-2</v>
      </c>
      <c r="C543" s="12">
        <f>AVERAGE(ReturnData!C543:C553)</f>
        <v>2.2127272727272721E-2</v>
      </c>
      <c r="D543" s="12">
        <f>AVERAGE(ReturnData!D543:D553)</f>
        <v>-4.0909090909091011E-4</v>
      </c>
      <c r="E543" s="12">
        <f>AVERAGE(ReturnData!E543:E553)</f>
        <v>2.1109090909090911E-2</v>
      </c>
      <c r="F543" s="12">
        <f>AVERAGE(ReturnData!F543:F553)</f>
        <v>1.9445454545454547E-2</v>
      </c>
      <c r="G543" s="12">
        <f>AVERAGE(ReturnData!G543:G553)</f>
        <v>-2.4181818181818167E-3</v>
      </c>
      <c r="H543" s="12">
        <f>AVERAGE(ReturnData!H543:H553)</f>
        <v>1.4172727272727274E-2</v>
      </c>
      <c r="I543" s="12">
        <f>AVERAGE(ReturnData!I543:I553)</f>
        <v>2.2645454545454548E-2</v>
      </c>
      <c r="J543" s="12">
        <f>AVERAGE(ReturnData!J543:J553)</f>
        <v>-1.4454545454545471E-3</v>
      </c>
      <c r="K543" s="12">
        <f>AVERAGE(ReturnData!K543:K553)</f>
        <v>1.9718181818181819E-2</v>
      </c>
      <c r="L543" s="12">
        <f>AVERAGE(ReturnData!L543:L553)</f>
        <v>2.4000000000000007E-2</v>
      </c>
      <c r="M543" s="12">
        <f>AVERAGE(ReturnData!M543:M553)</f>
        <v>1.8009090909090909E-2</v>
      </c>
      <c r="N543" s="12">
        <f>AVERAGE(ReturnData!N543:N553)</f>
        <v>7.2999999999999983E-3</v>
      </c>
      <c r="O543" s="12">
        <f>AVERAGE(ReturnData!O543:O553)</f>
        <v>1.5381818181818181E-2</v>
      </c>
      <c r="P543" s="12">
        <f>AVERAGE(ReturnData!P543:P553)</f>
        <v>1.2645454545454545E-2</v>
      </c>
      <c r="Q543" s="12">
        <f>AVERAGE(ReturnData!Q543:Q553)</f>
        <v>1.8845454545454547E-2</v>
      </c>
    </row>
    <row r="544" spans="1:17" x14ac:dyDescent="0.25">
      <c r="A544">
        <f>ReturnData!A556</f>
        <v>202003</v>
      </c>
      <c r="B544" s="12">
        <f>AVERAGE(ReturnData!B544:B554)</f>
        <v>1.6818181818181819E-2</v>
      </c>
      <c r="C544" s="12">
        <f>AVERAGE(ReturnData!C544:C554)</f>
        <v>1.0972727272727271E-2</v>
      </c>
      <c r="D544" s="12">
        <f>AVERAGE(ReturnData!D544:D554)</f>
        <v>-1.3599999999999999E-2</v>
      </c>
      <c r="E544" s="12">
        <f>AVERAGE(ReturnData!E544:E554)</f>
        <v>1.1118181818181817E-2</v>
      </c>
      <c r="F544" s="12">
        <f>AVERAGE(ReturnData!F544:F554)</f>
        <v>9.918181818181819E-3</v>
      </c>
      <c r="G544" s="12">
        <f>AVERAGE(ReturnData!G544:G554)</f>
        <v>-1.3000000000000001E-2</v>
      </c>
      <c r="H544" s="12">
        <f>AVERAGE(ReturnData!H544:H554)</f>
        <v>9.4999999999999998E-3</v>
      </c>
      <c r="I544" s="12">
        <f>AVERAGE(ReturnData!I544:I554)</f>
        <v>2.0845454545454549E-2</v>
      </c>
      <c r="J544" s="12">
        <f>AVERAGE(ReturnData!J544:J554)</f>
        <v>-1.7427272727272729E-2</v>
      </c>
      <c r="K544" s="12">
        <f>AVERAGE(ReturnData!K544:K554)</f>
        <v>1.5036363636363636E-2</v>
      </c>
      <c r="L544" s="12">
        <f>AVERAGE(ReturnData!L544:L554)</f>
        <v>1.5309090909090911E-2</v>
      </c>
      <c r="M544" s="12">
        <f>AVERAGE(ReturnData!M544:M554)</f>
        <v>1.8318181818181817E-2</v>
      </c>
      <c r="N544" s="12">
        <f>AVERAGE(ReturnData!N544:N554)</f>
        <v>1.9727272727272731E-3</v>
      </c>
      <c r="O544" s="12">
        <f>AVERAGE(ReturnData!O544:O554)</f>
        <v>1.6536363636363641E-2</v>
      </c>
      <c r="P544" s="12">
        <f>AVERAGE(ReturnData!P544:P554)</f>
        <v>1.4472727272727276E-2</v>
      </c>
      <c r="Q544" s="12">
        <f>AVERAGE(ReturnData!Q544:Q554)</f>
        <v>1.410909090909091E-2</v>
      </c>
    </row>
    <row r="545" spans="1:17" x14ac:dyDescent="0.25">
      <c r="A545">
        <f>ReturnData!A557</f>
        <v>202004</v>
      </c>
      <c r="B545" s="12">
        <f>AVERAGE(ReturnData!B545:B555)</f>
        <v>5.2727272727272735E-3</v>
      </c>
      <c r="C545" s="12">
        <f>AVERAGE(ReturnData!C545:C555)</f>
        <v>-1.763636363636365E-3</v>
      </c>
      <c r="D545" s="12">
        <f>AVERAGE(ReturnData!D545:D555)</f>
        <v>-2.9609090909090908E-2</v>
      </c>
      <c r="E545" s="12">
        <f>AVERAGE(ReturnData!E545:E555)</f>
        <v>3.1090909090909099E-3</v>
      </c>
      <c r="F545" s="12">
        <f>AVERAGE(ReturnData!F545:F555)</f>
        <v>-1.0818181818181801E-3</v>
      </c>
      <c r="G545" s="12">
        <f>AVERAGE(ReturnData!G545:G555)</f>
        <v>-2.0609090909090907E-2</v>
      </c>
      <c r="H545" s="12">
        <f>AVERAGE(ReturnData!H545:H555)</f>
        <v>4.4545454545454435E-4</v>
      </c>
      <c r="I545" s="12">
        <f>AVERAGE(ReturnData!I545:I555)</f>
        <v>1.2200000000000004E-2</v>
      </c>
      <c r="J545" s="12">
        <f>AVERAGE(ReturnData!J545:J555)</f>
        <v>-2.2745454545454548E-2</v>
      </c>
      <c r="K545" s="12">
        <f>AVERAGE(ReturnData!K545:K555)</f>
        <v>9.9090909090909091E-3</v>
      </c>
      <c r="L545" s="12">
        <f>AVERAGE(ReturnData!L545:L555)</f>
        <v>6.8727272727272751E-3</v>
      </c>
      <c r="M545" s="12">
        <f>AVERAGE(ReturnData!M545:M555)</f>
        <v>1.4827272727272724E-2</v>
      </c>
      <c r="N545" s="12">
        <f>AVERAGE(ReturnData!N545:N555)</f>
        <v>-5.5818181818181826E-3</v>
      </c>
      <c r="O545" s="12">
        <f>AVERAGE(ReturnData!O545:O555)</f>
        <v>4.5545454545454561E-3</v>
      </c>
      <c r="P545" s="12">
        <f>AVERAGE(ReturnData!P545:P555)</f>
        <v>4.9545454545454537E-3</v>
      </c>
      <c r="Q545" s="12">
        <f>AVERAGE(ReturnData!Q545:Q555)</f>
        <v>6.6727272727272737E-3</v>
      </c>
    </row>
    <row r="546" spans="1:17" x14ac:dyDescent="0.25">
      <c r="A546">
        <f>ReturnData!A558</f>
        <v>202005</v>
      </c>
      <c r="B546" s="12">
        <f>AVERAGE(ReturnData!B546:B556)</f>
        <v>-8.1454545454545443E-3</v>
      </c>
      <c r="C546" s="12">
        <f>AVERAGE(ReturnData!C546:C556)</f>
        <v>-1.3300000000000005E-2</v>
      </c>
      <c r="D546" s="12">
        <f>AVERAGE(ReturnData!D546:D556)</f>
        <v>-6.1190909090909094E-2</v>
      </c>
      <c r="E546" s="12">
        <f>AVERAGE(ReturnData!E546:E556)</f>
        <v>-1.9872727272727275E-2</v>
      </c>
      <c r="F546" s="12">
        <f>AVERAGE(ReturnData!F546:F556)</f>
        <v>-1.9927272727272727E-2</v>
      </c>
      <c r="G546" s="12">
        <f>AVERAGE(ReturnData!G546:G556)</f>
        <v>-4.2590909090909096E-2</v>
      </c>
      <c r="H546" s="12">
        <f>AVERAGE(ReturnData!H546:H556)</f>
        <v>-4.5454545454545811E-5</v>
      </c>
      <c r="I546" s="12">
        <f>AVERAGE(ReturnData!I546:I556)</f>
        <v>-1.2045454545454543E-2</v>
      </c>
      <c r="J546" s="12">
        <f>AVERAGE(ReturnData!J546:J556)</f>
        <v>-4.0536363636363641E-2</v>
      </c>
      <c r="K546" s="12">
        <f>AVERAGE(ReturnData!K546:K556)</f>
        <v>-1.0927272727272723E-2</v>
      </c>
      <c r="L546" s="12">
        <f>AVERAGE(ReturnData!L546:L556)</f>
        <v>-8.2909090909090884E-3</v>
      </c>
      <c r="M546" s="12">
        <f>AVERAGE(ReturnData!M546:M556)</f>
        <v>-8.2181818181818189E-3</v>
      </c>
      <c r="N546" s="12">
        <f>AVERAGE(ReturnData!N546:N556)</f>
        <v>-3.090909090909091E-2</v>
      </c>
      <c r="O546" s="12">
        <f>AVERAGE(ReturnData!O546:O556)</f>
        <v>-8.1181818181818143E-3</v>
      </c>
      <c r="P546" s="12">
        <f>AVERAGE(ReturnData!P546:P556)</f>
        <v>-3.1454545454545455E-3</v>
      </c>
      <c r="Q546" s="12">
        <f>AVERAGE(ReturnData!Q546:Q556)</f>
        <v>-1.8154545454545454E-2</v>
      </c>
    </row>
    <row r="547" spans="1:17" x14ac:dyDescent="0.25">
      <c r="A547">
        <f>ReturnData!A559</f>
        <v>202006</v>
      </c>
      <c r="B547" s="12">
        <f>AVERAGE(ReturnData!B547:B557)</f>
        <v>2.9818181818181827E-3</v>
      </c>
      <c r="C547" s="12">
        <f>AVERAGE(ReturnData!C547:C557)</f>
        <v>1.176363636363636E-2</v>
      </c>
      <c r="D547" s="12">
        <f>AVERAGE(ReturnData!D547:D557)</f>
        <v>-2.0572727272727267E-2</v>
      </c>
      <c r="E547" s="12">
        <f>AVERAGE(ReturnData!E547:E557)</f>
        <v>-1.5454545454545772E-4</v>
      </c>
      <c r="F547" s="12">
        <f>AVERAGE(ReturnData!F547:F557)</f>
        <v>4.5999999999999956E-3</v>
      </c>
      <c r="G547" s="12">
        <f>AVERAGE(ReturnData!G547:G557)</f>
        <v>-1.3990909090909094E-2</v>
      </c>
      <c r="H547" s="12">
        <f>AVERAGE(ReturnData!H547:H557)</f>
        <v>1.2518181818181819E-2</v>
      </c>
      <c r="I547" s="12">
        <f>AVERAGE(ReturnData!I547:I557)</f>
        <v>1.2081818181818187E-2</v>
      </c>
      <c r="J547" s="12">
        <f>AVERAGE(ReturnData!J547:J557)</f>
        <v>-1.5909090909090907E-2</v>
      </c>
      <c r="K547" s="12">
        <f>AVERAGE(ReturnData!K547:K557)</f>
        <v>3.4363636363636376E-3</v>
      </c>
      <c r="L547" s="12">
        <f>AVERAGE(ReturnData!L547:L557)</f>
        <v>1.4372727272727275E-2</v>
      </c>
      <c r="M547" s="12">
        <f>AVERAGE(ReturnData!M547:M557)</f>
        <v>2.5472727272727272E-2</v>
      </c>
      <c r="N547" s="12">
        <f>AVERAGE(ReturnData!N547:N557)</f>
        <v>-1.4972727272727275E-2</v>
      </c>
      <c r="O547" s="12">
        <f>AVERAGE(ReturnData!O547:O557)</f>
        <v>-2.0909090909090877E-3</v>
      </c>
      <c r="P547" s="12">
        <f>AVERAGE(ReturnData!P547:P557)</f>
        <v>1.8809090909090911E-2</v>
      </c>
      <c r="Q547" s="12">
        <f>AVERAGE(ReturnData!Q547:Q557)</f>
        <v>-2.2545454545454561E-3</v>
      </c>
    </row>
    <row r="548" spans="1:17" x14ac:dyDescent="0.25">
      <c r="A548">
        <f>ReturnData!A560</f>
        <v>202007</v>
      </c>
      <c r="B548" s="12">
        <f>AVERAGE(ReturnData!B548:B558)</f>
        <v>1.2909090909090923E-3</v>
      </c>
      <c r="C548" s="12">
        <f>AVERAGE(ReturnData!C548:C558)</f>
        <v>1.6818181818181808E-3</v>
      </c>
      <c r="D548" s="12">
        <f>AVERAGE(ReturnData!D548:D558)</f>
        <v>-2.8263636363636355E-2</v>
      </c>
      <c r="E548" s="12">
        <f>AVERAGE(ReturnData!E548:E558)</f>
        <v>1.9272727272727219E-3</v>
      </c>
      <c r="F548" s="12">
        <f>AVERAGE(ReturnData!F548:F558)</f>
        <v>2.2727272727272746E-4</v>
      </c>
      <c r="G548" s="12">
        <f>AVERAGE(ReturnData!G548:G558)</f>
        <v>-8.2272727272727289E-3</v>
      </c>
      <c r="H548" s="12">
        <f>AVERAGE(ReturnData!H548:H558)</f>
        <v>9.7363636363636367E-3</v>
      </c>
      <c r="I548" s="12">
        <f>AVERAGE(ReturnData!I548:I558)</f>
        <v>1.6972727272727275E-2</v>
      </c>
      <c r="J548" s="12">
        <f>AVERAGE(ReturnData!J548:J558)</f>
        <v>-2.52E-2</v>
      </c>
      <c r="K548" s="12">
        <f>AVERAGE(ReturnData!K548:K558)</f>
        <v>1.3363636363636405E-3</v>
      </c>
      <c r="L548" s="12">
        <f>AVERAGE(ReturnData!L548:L558)</f>
        <v>1.1354545454545456E-2</v>
      </c>
      <c r="M548" s="12">
        <f>AVERAGE(ReturnData!M548:M558)</f>
        <v>2.4427272727272721E-2</v>
      </c>
      <c r="N548" s="12">
        <f>AVERAGE(ReturnData!N548:N558)</f>
        <v>-1.5481818181818178E-2</v>
      </c>
      <c r="O548" s="12">
        <f>AVERAGE(ReturnData!O548:O558)</f>
        <v>-1.218181818181814E-3</v>
      </c>
      <c r="P548" s="12">
        <f>AVERAGE(ReturnData!P548:P558)</f>
        <v>1.4590909090909092E-2</v>
      </c>
      <c r="Q548" s="12">
        <f>AVERAGE(ReturnData!Q548:Q558)</f>
        <v>-4.5636363636363635E-3</v>
      </c>
    </row>
    <row r="549" spans="1:17" x14ac:dyDescent="0.25">
      <c r="A549">
        <f>ReturnData!A561</f>
        <v>202008</v>
      </c>
      <c r="B549" s="12">
        <f>AVERAGE(ReturnData!B549:B559)</f>
        <v>-5.4545454545454374E-4</v>
      </c>
      <c r="C549" s="12">
        <f>AVERAGE(ReturnData!C549:C559)</f>
        <v>1.180909090909091E-2</v>
      </c>
      <c r="D549" s="12">
        <f>AVERAGE(ReturnData!D549:D559)</f>
        <v>-2.6263636363636354E-2</v>
      </c>
      <c r="E549" s="12">
        <f>AVERAGE(ReturnData!E549:E559)</f>
        <v>3.7818181818181766E-3</v>
      </c>
      <c r="F549" s="12">
        <f>AVERAGE(ReturnData!F549:F559)</f>
        <v>2.3454545454545468E-3</v>
      </c>
      <c r="G549" s="12">
        <f>AVERAGE(ReturnData!G549:G559)</f>
        <v>-6.9090909090909116E-3</v>
      </c>
      <c r="H549" s="12">
        <f>AVERAGE(ReturnData!H549:H559)</f>
        <v>8.7000000000000011E-3</v>
      </c>
      <c r="I549" s="12">
        <f>AVERAGE(ReturnData!I549:I559)</f>
        <v>1.7327272727272729E-2</v>
      </c>
      <c r="J549" s="12">
        <f>AVERAGE(ReturnData!J549:J559)</f>
        <v>-1.8618181818181815E-2</v>
      </c>
      <c r="K549" s="12">
        <f>AVERAGE(ReturnData!K549:K559)</f>
        <v>3.1090909090909125E-3</v>
      </c>
      <c r="L549" s="12">
        <f>AVERAGE(ReturnData!L549:L559)</f>
        <v>1.2845454545454547E-2</v>
      </c>
      <c r="M549" s="12">
        <f>AVERAGE(ReturnData!M549:M559)</f>
        <v>3.3963636363636363E-2</v>
      </c>
      <c r="N549" s="12">
        <f>AVERAGE(ReturnData!N549:N559)</f>
        <v>-1.4E-2</v>
      </c>
      <c r="O549" s="12">
        <f>AVERAGE(ReturnData!O549:O559)</f>
        <v>-4.8454545454545417E-3</v>
      </c>
      <c r="P549" s="12">
        <f>AVERAGE(ReturnData!P549:P559)</f>
        <v>1.8627272727272728E-2</v>
      </c>
      <c r="Q549" s="12">
        <f>AVERAGE(ReturnData!Q549:Q559)</f>
        <v>-7.7181818181818176E-3</v>
      </c>
    </row>
    <row r="550" spans="1:17" x14ac:dyDescent="0.25">
      <c r="A550">
        <f>ReturnData!A562</f>
        <v>202009</v>
      </c>
      <c r="B550" s="12">
        <f>AVERAGE(ReturnData!B550:B560)</f>
        <v>2.3909090909090924E-3</v>
      </c>
      <c r="C550" s="12">
        <f>AVERAGE(ReturnData!C550:C560)</f>
        <v>2.3190909090909092E-2</v>
      </c>
      <c r="D550" s="12">
        <f>AVERAGE(ReturnData!D550:D560)</f>
        <v>-2.2745454545454534E-2</v>
      </c>
      <c r="E550" s="12">
        <f>AVERAGE(ReturnData!E550:E560)</f>
        <v>8.3727272727272661E-3</v>
      </c>
      <c r="F550" s="12">
        <f>AVERAGE(ReturnData!F550:F560)</f>
        <v>1.4918181818181815E-2</v>
      </c>
      <c r="G550" s="12">
        <f>AVERAGE(ReturnData!G550:G560)</f>
        <v>5.1545454545454525E-3</v>
      </c>
      <c r="H550" s="12">
        <f>AVERAGE(ReturnData!H550:H560)</f>
        <v>1.3290909090909091E-2</v>
      </c>
      <c r="I550" s="12">
        <f>AVERAGE(ReturnData!I550:I560)</f>
        <v>2.1709090909090914E-2</v>
      </c>
      <c r="J550" s="12">
        <f>AVERAGE(ReturnData!J550:J560)</f>
        <v>-5.6454545454545446E-3</v>
      </c>
      <c r="K550" s="12">
        <f>AVERAGE(ReturnData!K550:K560)</f>
        <v>6.2818181818181853E-3</v>
      </c>
      <c r="L550" s="12">
        <f>AVERAGE(ReturnData!L550:L560)</f>
        <v>2.2472727272727276E-2</v>
      </c>
      <c r="M550" s="12">
        <f>AVERAGE(ReturnData!M550:M560)</f>
        <v>5.6054545454545447E-2</v>
      </c>
      <c r="N550" s="12">
        <f>AVERAGE(ReturnData!N550:N560)</f>
        <v>-1.0118181818181818E-2</v>
      </c>
      <c r="O550" s="12">
        <f>AVERAGE(ReturnData!O550:O560)</f>
        <v>-2.1999999999999962E-3</v>
      </c>
      <c r="P550" s="12">
        <f>AVERAGE(ReturnData!P550:P560)</f>
        <v>2.8127272727272726E-2</v>
      </c>
      <c r="Q550" s="12">
        <f>AVERAGE(ReturnData!Q550:Q560)</f>
        <v>-1.5363636363636352E-3</v>
      </c>
    </row>
    <row r="551" spans="1:17" x14ac:dyDescent="0.25">
      <c r="A551">
        <f>ReturnData!A563</f>
        <v>202010</v>
      </c>
      <c r="B551" s="12">
        <f>AVERAGE(ReturnData!B551:B561)</f>
        <v>5.0363636363636374E-3</v>
      </c>
      <c r="C551" s="12">
        <f>AVERAGE(ReturnData!C551:C561)</f>
        <v>2.5527272727272728E-2</v>
      </c>
      <c r="D551" s="12">
        <f>AVERAGE(ReturnData!D551:D561)</f>
        <v>-2.7299999999999994E-2</v>
      </c>
      <c r="E551" s="12">
        <f>AVERAGE(ReturnData!E551:E561)</f>
        <v>1.1390909090909089E-2</v>
      </c>
      <c r="F551" s="12">
        <f>AVERAGE(ReturnData!F551:F561)</f>
        <v>2.0499999999999997E-2</v>
      </c>
      <c r="G551" s="12">
        <f>AVERAGE(ReturnData!G551:G561)</f>
        <v>4.8181818181818195E-3</v>
      </c>
      <c r="H551" s="12">
        <f>AVERAGE(ReturnData!H551:H561)</f>
        <v>1.6236363636363636E-2</v>
      </c>
      <c r="I551" s="12">
        <f>AVERAGE(ReturnData!I551:I561)</f>
        <v>2.5590909090909095E-2</v>
      </c>
      <c r="J551" s="12">
        <f>AVERAGE(ReturnData!J551:J561)</f>
        <v>-4.5818181818181834E-3</v>
      </c>
      <c r="K551" s="12">
        <f>AVERAGE(ReturnData!K551:K561)</f>
        <v>1.3936363636363637E-2</v>
      </c>
      <c r="L551" s="12">
        <f>AVERAGE(ReturnData!L551:L561)</f>
        <v>2.400909090909091E-2</v>
      </c>
      <c r="M551" s="12">
        <f>AVERAGE(ReturnData!M551:M561)</f>
        <v>8.6690909090909096E-2</v>
      </c>
      <c r="N551" s="12">
        <f>AVERAGE(ReturnData!N551:N561)</f>
        <v>-1.9909090909090888E-3</v>
      </c>
      <c r="O551" s="12">
        <f>AVERAGE(ReturnData!O551:O561)</f>
        <v>-7.8090909090909044E-3</v>
      </c>
      <c r="P551" s="12">
        <f>AVERAGE(ReturnData!P551:P561)</f>
        <v>3.5890909090909091E-2</v>
      </c>
      <c r="Q551" s="12">
        <f>AVERAGE(ReturnData!Q551:Q561)</f>
        <v>4.8181818181818048E-4</v>
      </c>
    </row>
    <row r="552" spans="1:17" x14ac:dyDescent="0.25">
      <c r="A552">
        <f>ReturnData!A564</f>
        <v>202011</v>
      </c>
      <c r="B552" s="12">
        <f>AVERAGE(ReturnData!B552:B562)</f>
        <v>4.7000000000000011E-3</v>
      </c>
      <c r="C552" s="12">
        <f>AVERAGE(ReturnData!C552:C562)</f>
        <v>2.3354545454545451E-2</v>
      </c>
      <c r="D552" s="12">
        <f>AVERAGE(ReturnData!D552:D562)</f>
        <v>-3.9409090909090901E-2</v>
      </c>
      <c r="E552" s="12">
        <f>AVERAGE(ReturnData!E552:E562)</f>
        <v>1.7854545454545453E-2</v>
      </c>
      <c r="F552" s="12">
        <f>AVERAGE(ReturnData!F552:F562)</f>
        <v>2.0772727272727276E-2</v>
      </c>
      <c r="G552" s="12">
        <f>AVERAGE(ReturnData!G552:G562)</f>
        <v>7.6181818181818182E-3</v>
      </c>
      <c r="H552" s="12">
        <f>AVERAGE(ReturnData!H552:H562)</f>
        <v>1.1190909090909093E-2</v>
      </c>
      <c r="I552" s="12">
        <f>AVERAGE(ReturnData!I552:I562)</f>
        <v>2.3490909090909094E-2</v>
      </c>
      <c r="J552" s="12">
        <f>AVERAGE(ReturnData!J552:J562)</f>
        <v>-1.2263636363636371E-2</v>
      </c>
      <c r="K552" s="12">
        <f>AVERAGE(ReturnData!K552:K562)</f>
        <v>1.3590909090909093E-2</v>
      </c>
      <c r="L552" s="12">
        <f>AVERAGE(ReturnData!L552:L562)</f>
        <v>2.0272727272727276E-2</v>
      </c>
      <c r="M552" s="12">
        <f>AVERAGE(ReturnData!M552:M562)</f>
        <v>7.2527272727272718E-2</v>
      </c>
      <c r="N552" s="12">
        <f>AVERAGE(ReturnData!N552:N562)</f>
        <v>-2.0545454545454543E-3</v>
      </c>
      <c r="O552" s="12">
        <f>AVERAGE(ReturnData!O552:O562)</f>
        <v>-6.8363636363636352E-3</v>
      </c>
      <c r="P552" s="12">
        <f>AVERAGE(ReturnData!P552:P562)</f>
        <v>3.1827272727272725E-2</v>
      </c>
      <c r="Q552" s="12">
        <f>AVERAGE(ReturnData!Q552:Q562)</f>
        <v>-6.3E-3</v>
      </c>
    </row>
    <row r="553" spans="1:17" x14ac:dyDescent="0.25">
      <c r="A553">
        <f>ReturnData!A565</f>
        <v>202012</v>
      </c>
      <c r="B553" s="12">
        <f>AVERAGE(ReturnData!B553:B563)</f>
        <v>5.5454545454545654E-4</v>
      </c>
      <c r="C553" s="12">
        <f>AVERAGE(ReturnData!C553:C563)</f>
        <v>2.6809090909090904E-2</v>
      </c>
      <c r="D553" s="12">
        <f>AVERAGE(ReturnData!D553:D563)</f>
        <v>-4.4654545454545447E-2</v>
      </c>
      <c r="E553" s="12">
        <f>AVERAGE(ReturnData!E553:E563)</f>
        <v>1.2627272727272725E-2</v>
      </c>
      <c r="F553" s="12">
        <f>AVERAGE(ReturnData!F553:F563)</f>
        <v>2.4254545454545459E-2</v>
      </c>
      <c r="G553" s="12">
        <f>AVERAGE(ReturnData!G553:G563)</f>
        <v>3.345454545454543E-3</v>
      </c>
      <c r="H553" s="12">
        <f>AVERAGE(ReturnData!H553:H563)</f>
        <v>4.0272727272727274E-3</v>
      </c>
      <c r="I553" s="12">
        <f>AVERAGE(ReturnData!I553:I563)</f>
        <v>2.0527272727272727E-2</v>
      </c>
      <c r="J553" s="12">
        <f>AVERAGE(ReturnData!J553:J563)</f>
        <v>-1.1145454545454552E-2</v>
      </c>
      <c r="K553" s="12">
        <f>AVERAGE(ReturnData!K553:K563)</f>
        <v>1.5154545454545455E-2</v>
      </c>
      <c r="L553" s="12">
        <f>AVERAGE(ReturnData!L553:L563)</f>
        <v>1.6563636363636367E-2</v>
      </c>
      <c r="M553" s="12">
        <f>AVERAGE(ReturnData!M553:M563)</f>
        <v>6.6390909090909084E-2</v>
      </c>
      <c r="N553" s="12">
        <f>AVERAGE(ReturnData!N553:N563)</f>
        <v>-1.011818181818182E-2</v>
      </c>
      <c r="O553" s="12">
        <f>AVERAGE(ReturnData!O553:O563)</f>
        <v>-8.2727272727272446E-4</v>
      </c>
      <c r="P553" s="12">
        <f>AVERAGE(ReturnData!P553:P563)</f>
        <v>2.696363636363636E-2</v>
      </c>
      <c r="Q553" s="12">
        <f>AVERAGE(ReturnData!Q553:Q563)</f>
        <v>-1.2245454545454549E-2</v>
      </c>
    </row>
    <row r="554" spans="1:17" x14ac:dyDescent="0.25">
      <c r="A554">
        <f>ReturnData!A566</f>
        <v>202101</v>
      </c>
      <c r="B554" s="12">
        <f>AVERAGE(ReturnData!B554:B564)</f>
        <v>6.5818181818181835E-3</v>
      </c>
      <c r="C554" s="12">
        <f>AVERAGE(ReturnData!C554:C564)</f>
        <v>2.5581818181818181E-2</v>
      </c>
      <c r="D554" s="12">
        <f>AVERAGE(ReturnData!D554:D564)</f>
        <v>-2.4018181818181807E-2</v>
      </c>
      <c r="E554" s="12">
        <f>AVERAGE(ReturnData!E554:E564)</f>
        <v>1.9654545454545449E-2</v>
      </c>
      <c r="F554" s="12">
        <f>AVERAGE(ReturnData!F554:F564)</f>
        <v>3.5772727272727275E-2</v>
      </c>
      <c r="G554" s="12">
        <f>AVERAGE(ReturnData!G554:G564)</f>
        <v>1.397272727272727E-2</v>
      </c>
      <c r="H554" s="12">
        <f>AVERAGE(ReturnData!H554:H564)</f>
        <v>6.8727272727272725E-3</v>
      </c>
      <c r="I554" s="12">
        <f>AVERAGE(ReturnData!I554:I564)</f>
        <v>2.6336363636363637E-2</v>
      </c>
      <c r="J554" s="12">
        <f>AVERAGE(ReturnData!J554:J564)</f>
        <v>5.536363636363637E-3</v>
      </c>
      <c r="K554" s="12">
        <f>AVERAGE(ReturnData!K554:K564)</f>
        <v>2.8454545454545458E-2</v>
      </c>
      <c r="L554" s="12">
        <f>AVERAGE(ReturnData!L554:L564)</f>
        <v>2.5154545454545461E-2</v>
      </c>
      <c r="M554" s="12">
        <f>AVERAGE(ReturnData!M554:M564)</f>
        <v>8.9454545454545453E-2</v>
      </c>
      <c r="N554" s="12">
        <f>AVERAGE(ReturnData!N554:N564)</f>
        <v>9.8090909090909097E-3</v>
      </c>
      <c r="O554" s="12">
        <f>AVERAGE(ReturnData!O554:O564)</f>
        <v>-2.1272727272727246E-3</v>
      </c>
      <c r="P554" s="12">
        <f>AVERAGE(ReturnData!P554:P564)</f>
        <v>3.32E-2</v>
      </c>
      <c r="Q554" s="12">
        <f>AVERAGE(ReturnData!Q554:Q564)</f>
        <v>1.9090909090909008E-4</v>
      </c>
    </row>
    <row r="555" spans="1:17" x14ac:dyDescent="0.25">
      <c r="A555">
        <f>ReturnData!A567</f>
        <v>202102</v>
      </c>
      <c r="B555" s="12">
        <f>AVERAGE(ReturnData!B555:B565)</f>
        <v>8.845454545454547E-3</v>
      </c>
      <c r="C555" s="12">
        <f>AVERAGE(ReturnData!C555:C565)</f>
        <v>3.9254545454545452E-2</v>
      </c>
      <c r="D555" s="12">
        <f>AVERAGE(ReturnData!D555:D565)</f>
        <v>-7.481818181818178E-3</v>
      </c>
      <c r="E555" s="12">
        <f>AVERAGE(ReturnData!E555:E565)</f>
        <v>2.8790909090909089E-2</v>
      </c>
      <c r="F555" s="12">
        <f>AVERAGE(ReturnData!F555:F565)</f>
        <v>4.8363636363636359E-2</v>
      </c>
      <c r="G555" s="12">
        <f>AVERAGE(ReturnData!G555:G565)</f>
        <v>2.5527272727272728E-2</v>
      </c>
      <c r="H555" s="12">
        <f>AVERAGE(ReturnData!H555:H565)</f>
        <v>1.0518181818181817E-2</v>
      </c>
      <c r="I555" s="12">
        <f>AVERAGE(ReturnData!I555:I565)</f>
        <v>2.5027272727272731E-2</v>
      </c>
      <c r="J555" s="12">
        <f>AVERAGE(ReturnData!J555:J565)</f>
        <v>2.5318181818181816E-2</v>
      </c>
      <c r="K555" s="12">
        <f>AVERAGE(ReturnData!K555:K565)</f>
        <v>2.984545454545455E-2</v>
      </c>
      <c r="L555" s="12">
        <f>AVERAGE(ReturnData!L555:L565)</f>
        <v>3.0818181818181821E-2</v>
      </c>
      <c r="M555" s="12">
        <f>AVERAGE(ReturnData!M555:M565)</f>
        <v>9.8954545454545434E-2</v>
      </c>
      <c r="N555" s="12">
        <f>AVERAGE(ReturnData!N555:N565)</f>
        <v>1.0127272727272724E-2</v>
      </c>
      <c r="O555" s="12">
        <f>AVERAGE(ReturnData!O555:O565)</f>
        <v>-5.9454545454545454E-3</v>
      </c>
      <c r="P555" s="12">
        <f>AVERAGE(ReturnData!P555:P565)</f>
        <v>3.2945454545454549E-2</v>
      </c>
      <c r="Q555" s="12">
        <f>AVERAGE(ReturnData!Q555:Q565)</f>
        <v>8.7181818181818176E-3</v>
      </c>
    </row>
    <row r="556" spans="1:17" x14ac:dyDescent="0.25">
      <c r="A556">
        <f>ReturnData!A568</f>
        <v>202103</v>
      </c>
      <c r="B556" s="12">
        <f>AVERAGE(ReturnData!B556:B566)</f>
        <v>1.2654545454545458E-2</v>
      </c>
      <c r="C556" s="12">
        <f>AVERAGE(ReturnData!C556:C566)</f>
        <v>4.8745454545454536E-2</v>
      </c>
      <c r="D556" s="12">
        <f>AVERAGE(ReturnData!D556:D566)</f>
        <v>1.0927272727272732E-2</v>
      </c>
      <c r="E556" s="12">
        <f>AVERAGE(ReturnData!E556:E566)</f>
        <v>3.3227272727272723E-2</v>
      </c>
      <c r="F556" s="12">
        <f>AVERAGE(ReturnData!F556:F566)</f>
        <v>6.2900000000000011E-2</v>
      </c>
      <c r="G556" s="12">
        <f>AVERAGE(ReturnData!G556:G566)</f>
        <v>3.5836363636363631E-2</v>
      </c>
      <c r="H556" s="12">
        <f>AVERAGE(ReturnData!H556:H566)</f>
        <v>1.7090909090909091E-2</v>
      </c>
      <c r="I556" s="12">
        <f>AVERAGE(ReturnData!I556:I566)</f>
        <v>3.3363636363636366E-2</v>
      </c>
      <c r="J556" s="12">
        <f>AVERAGE(ReturnData!J556:J566)</f>
        <v>3.0518181818181812E-2</v>
      </c>
      <c r="K556" s="12">
        <f>AVERAGE(ReturnData!K556:K566)</f>
        <v>3.4154545454545458E-2</v>
      </c>
      <c r="L556" s="12">
        <f>AVERAGE(ReturnData!L556:L566)</f>
        <v>3.9727272727272729E-2</v>
      </c>
      <c r="M556" s="12">
        <f>AVERAGE(ReturnData!M556:M566)</f>
        <v>0.11384545454545454</v>
      </c>
      <c r="N556" s="12">
        <f>AVERAGE(ReturnData!N556:N566)</f>
        <v>1.5772727272727275E-2</v>
      </c>
      <c r="O556" s="12">
        <f>AVERAGE(ReturnData!O556:O566)</f>
        <v>2.6090909090909094E-3</v>
      </c>
      <c r="P556" s="12">
        <f>AVERAGE(ReturnData!P556:P566)</f>
        <v>3.8890909090909094E-2</v>
      </c>
      <c r="Q556" s="12">
        <f>AVERAGE(ReturnData!Q556:Q566)</f>
        <v>1.5872727272727271E-2</v>
      </c>
    </row>
    <row r="557" spans="1:17" x14ac:dyDescent="0.25">
      <c r="A557">
        <f>ReturnData!A569</f>
        <v>202104</v>
      </c>
      <c r="B557" s="12">
        <f>AVERAGE(ReturnData!B557:B567)</f>
        <v>2.224545454545454E-2</v>
      </c>
      <c r="C557" s="12">
        <f>AVERAGE(ReturnData!C557:C567)</f>
        <v>6.9427272727272726E-2</v>
      </c>
      <c r="D557" s="12">
        <f>AVERAGE(ReturnData!D557:D567)</f>
        <v>6.4409090909090916E-2</v>
      </c>
      <c r="E557" s="12">
        <f>AVERAGE(ReturnData!E557:E567)</f>
        <v>5.5881818181818171E-2</v>
      </c>
      <c r="F557" s="12">
        <f>AVERAGE(ReturnData!F557:F567)</f>
        <v>7.983636363636365E-2</v>
      </c>
      <c r="G557" s="12">
        <f>AVERAGE(ReturnData!G557:G567)</f>
        <v>5.5854545454545462E-2</v>
      </c>
      <c r="H557" s="12">
        <f>AVERAGE(ReturnData!H557:H567)</f>
        <v>1.780909090909091E-2</v>
      </c>
      <c r="I557" s="12">
        <f>AVERAGE(ReturnData!I557:I567)</f>
        <v>5.16E-2</v>
      </c>
      <c r="J557" s="12">
        <f>AVERAGE(ReturnData!J557:J567)</f>
        <v>6.654545454545456E-2</v>
      </c>
      <c r="K557" s="12">
        <f>AVERAGE(ReturnData!K557:K567)</f>
        <v>5.4763636363636355E-2</v>
      </c>
      <c r="L557" s="12">
        <f>AVERAGE(ReturnData!L557:L567)</f>
        <v>5.4018181818181812E-2</v>
      </c>
      <c r="M557" s="12">
        <f>AVERAGE(ReturnData!M557:M567)</f>
        <v>0.12653636363636364</v>
      </c>
      <c r="N557" s="12">
        <f>AVERAGE(ReturnData!N557:N567)</f>
        <v>4.4354545454545452E-2</v>
      </c>
      <c r="O557" s="12">
        <f>AVERAGE(ReturnData!O557:O567)</f>
        <v>1.0218181818181817E-2</v>
      </c>
      <c r="P557" s="12">
        <f>AVERAGE(ReturnData!P557:P567)</f>
        <v>4.0527272727272724E-2</v>
      </c>
      <c r="Q557" s="12">
        <f>AVERAGE(ReturnData!Q557:Q567)</f>
        <v>4.3990909090909087E-2</v>
      </c>
    </row>
    <row r="558" spans="1:17" x14ac:dyDescent="0.25">
      <c r="A558">
        <f>ReturnData!A570</f>
        <v>202105</v>
      </c>
      <c r="B558" s="12">
        <f>AVERAGE(ReturnData!B558:B568)</f>
        <v>2.1009090909090911E-2</v>
      </c>
      <c r="C558" s="12">
        <f>AVERAGE(ReturnData!C558:C568)</f>
        <v>5.4299999999999987E-2</v>
      </c>
      <c r="D558" s="12">
        <f>AVERAGE(ReturnData!D558:D568)</f>
        <v>3.6718181818181816E-2</v>
      </c>
      <c r="E558" s="12">
        <f>AVERAGE(ReturnData!E558:E568)</f>
        <v>4.641818181818181E-2</v>
      </c>
      <c r="F558" s="12">
        <f>AVERAGE(ReturnData!F558:F568)</f>
        <v>6.1236363636363637E-2</v>
      </c>
      <c r="G558" s="12">
        <f>AVERAGE(ReturnData!G558:G568)</f>
        <v>4.6309090909090904E-2</v>
      </c>
      <c r="H558" s="12">
        <f>AVERAGE(ReturnData!H558:H568)</f>
        <v>1.2772727272727274E-2</v>
      </c>
      <c r="I558" s="12">
        <f>AVERAGE(ReturnData!I558:I568)</f>
        <v>4.8609090909090907E-2</v>
      </c>
      <c r="J558" s="12">
        <f>AVERAGE(ReturnData!J558:J568)</f>
        <v>7.6236363636363644E-2</v>
      </c>
      <c r="K558" s="12">
        <f>AVERAGE(ReturnData!K558:K568)</f>
        <v>4.8854545454545456E-2</v>
      </c>
      <c r="L558" s="12">
        <f>AVERAGE(ReturnData!L558:L568)</f>
        <v>4.5172727272727281E-2</v>
      </c>
      <c r="M558" s="12">
        <f>AVERAGE(ReturnData!M558:M568)</f>
        <v>0.10410909090909092</v>
      </c>
      <c r="N558" s="12">
        <f>AVERAGE(ReturnData!N558:N568)</f>
        <v>4.4345454545454549E-2</v>
      </c>
      <c r="O558" s="12">
        <f>AVERAGE(ReturnData!O558:O568)</f>
        <v>1.5027272727272724E-2</v>
      </c>
      <c r="P558" s="12">
        <f>AVERAGE(ReturnData!P558:P568)</f>
        <v>2.689090909090909E-2</v>
      </c>
      <c r="Q558" s="12">
        <f>AVERAGE(ReturnData!Q558:Q568)</f>
        <v>3.849090909090909E-2</v>
      </c>
    </row>
    <row r="559" spans="1:17" x14ac:dyDescent="0.25">
      <c r="A559">
        <f>ReturnData!A571</f>
        <v>202106</v>
      </c>
      <c r="B559" s="12">
        <f>AVERAGE(ReturnData!B559:B569)</f>
        <v>2.1418181818181822E-2</v>
      </c>
      <c r="C559" s="12">
        <f>AVERAGE(ReturnData!C559:C569)</f>
        <v>5.6399999999999999E-2</v>
      </c>
      <c r="D559" s="12">
        <f>AVERAGE(ReturnData!D559:D569)</f>
        <v>3.6754545454545456E-2</v>
      </c>
      <c r="E559" s="12">
        <f>AVERAGE(ReturnData!E559:E569)</f>
        <v>4.0645454545454547E-2</v>
      </c>
      <c r="F559" s="12">
        <f>AVERAGE(ReturnData!F559:F569)</f>
        <v>5.9845454545454542E-2</v>
      </c>
      <c r="G559" s="12">
        <f>AVERAGE(ReturnData!G559:G569)</f>
        <v>4.0818181818181816E-2</v>
      </c>
      <c r="H559" s="12">
        <f>AVERAGE(ReturnData!H559:H569)</f>
        <v>1.1563636363636364E-2</v>
      </c>
      <c r="I559" s="12">
        <f>AVERAGE(ReturnData!I559:I569)</f>
        <v>4.1536363636363642E-2</v>
      </c>
      <c r="J559" s="12">
        <f>AVERAGE(ReturnData!J559:J569)</f>
        <v>7.3536363636363636E-2</v>
      </c>
      <c r="K559" s="12">
        <f>AVERAGE(ReturnData!K559:K569)</f>
        <v>4.6309090909090918E-2</v>
      </c>
      <c r="L559" s="12">
        <f>AVERAGE(ReturnData!L559:L569)</f>
        <v>3.9854545454545462E-2</v>
      </c>
      <c r="M559" s="12">
        <f>AVERAGE(ReturnData!M559:M569)</f>
        <v>0.1004</v>
      </c>
      <c r="N559" s="12">
        <f>AVERAGE(ReturnData!N559:N569)</f>
        <v>4.121818181818182E-2</v>
      </c>
      <c r="O559" s="12">
        <f>AVERAGE(ReturnData!O559:O569)</f>
        <v>1.4454545454545453E-2</v>
      </c>
      <c r="P559" s="12">
        <f>AVERAGE(ReturnData!P559:P569)</f>
        <v>3.1754545454545459E-2</v>
      </c>
      <c r="Q559" s="12">
        <f>AVERAGE(ReturnData!Q559:Q569)</f>
        <v>4.0818181818181816E-2</v>
      </c>
    </row>
    <row r="560" spans="1:17" x14ac:dyDescent="0.25">
      <c r="A560">
        <f>ReturnData!A572</f>
        <v>202107</v>
      </c>
      <c r="B560" s="12">
        <f>AVERAGE(ReturnData!B560:B570)</f>
        <v>2.4163636363636366E-2</v>
      </c>
      <c r="C560" s="12">
        <f>AVERAGE(ReturnData!C560:C570)</f>
        <v>5.8163636363636369E-2</v>
      </c>
      <c r="D560" s="12">
        <f>AVERAGE(ReturnData!D560:D570)</f>
        <v>4.2781818181818185E-2</v>
      </c>
      <c r="E560" s="12">
        <f>AVERAGE(ReturnData!E560:E570)</f>
        <v>3.7345454545454543E-2</v>
      </c>
      <c r="F560" s="12">
        <f>AVERAGE(ReturnData!F560:F570)</f>
        <v>5.7254545454545468E-2</v>
      </c>
      <c r="G560" s="12">
        <f>AVERAGE(ReturnData!G560:G570)</f>
        <v>4.4163636363636363E-2</v>
      </c>
      <c r="H560" s="12">
        <f>AVERAGE(ReturnData!H560:H570)</f>
        <v>1.5445454545454547E-2</v>
      </c>
      <c r="I560" s="12">
        <f>AVERAGE(ReturnData!I560:I570)</f>
        <v>3.896363636363636E-2</v>
      </c>
      <c r="J560" s="12">
        <f>AVERAGE(ReturnData!J560:J570)</f>
        <v>8.2454545454545461E-2</v>
      </c>
      <c r="K560" s="12">
        <f>AVERAGE(ReturnData!K560:K570)</f>
        <v>3.9845454545454552E-2</v>
      </c>
      <c r="L560" s="12">
        <f>AVERAGE(ReturnData!L560:L570)</f>
        <v>3.8990909090909097E-2</v>
      </c>
      <c r="M560" s="12">
        <f>AVERAGE(ReturnData!M560:M570)</f>
        <v>8.4890909090909086E-2</v>
      </c>
      <c r="N560" s="12">
        <f>AVERAGE(ReturnData!N560:N570)</f>
        <v>4.183636363636363E-2</v>
      </c>
      <c r="O560" s="12">
        <f>AVERAGE(ReturnData!O560:O570)</f>
        <v>1.7945454545454542E-2</v>
      </c>
      <c r="P560" s="12">
        <f>AVERAGE(ReturnData!P560:P570)</f>
        <v>2.4663636363636367E-2</v>
      </c>
      <c r="Q560" s="12">
        <f>AVERAGE(ReturnData!Q560:Q570)</f>
        <v>4.402727272727272E-2</v>
      </c>
    </row>
    <row r="561" spans="1:17" x14ac:dyDescent="0.25">
      <c r="A561">
        <f>ReturnData!A573</f>
        <v>202108</v>
      </c>
      <c r="B561" s="12">
        <f>AVERAGE(ReturnData!B561:B571)</f>
        <v>1.6981818181818178E-2</v>
      </c>
      <c r="C561" s="12">
        <f>AVERAGE(ReturnData!C561:C571)</f>
        <v>4.1527272727272718E-2</v>
      </c>
      <c r="D561" s="12">
        <f>AVERAGE(ReturnData!D561:D571)</f>
        <v>5.2545454545454541E-2</v>
      </c>
      <c r="E561" s="12">
        <f>AVERAGE(ReturnData!E561:E571)</f>
        <v>4.4463636363636358E-2</v>
      </c>
      <c r="F561" s="12">
        <f>AVERAGE(ReturnData!F561:F571)</f>
        <v>5.1254545454545448E-2</v>
      </c>
      <c r="G561" s="12">
        <f>AVERAGE(ReturnData!G561:G571)</f>
        <v>3.315454545454545E-2</v>
      </c>
      <c r="H561" s="12">
        <f>AVERAGE(ReturnData!H561:H571)</f>
        <v>1.3227272727272726E-2</v>
      </c>
      <c r="I561" s="12">
        <f>AVERAGE(ReturnData!I561:I571)</f>
        <v>2.8818181818181819E-2</v>
      </c>
      <c r="J561" s="12">
        <f>AVERAGE(ReturnData!J561:J571)</f>
        <v>7.4854545454545451E-2</v>
      </c>
      <c r="K561" s="12">
        <f>AVERAGE(ReturnData!K561:K571)</f>
        <v>3.9245454545454556E-2</v>
      </c>
      <c r="L561" s="12">
        <f>AVERAGE(ReturnData!L561:L571)</f>
        <v>3.7345454545454543E-2</v>
      </c>
      <c r="M561" s="12">
        <f>AVERAGE(ReturnData!M561:M571)</f>
        <v>7.3099999999999998E-2</v>
      </c>
      <c r="N561" s="12">
        <f>AVERAGE(ReturnData!N561:N571)</f>
        <v>3.6718181818181816E-2</v>
      </c>
      <c r="O561" s="12">
        <f>AVERAGE(ReturnData!O561:O571)</f>
        <v>1.0890909090909088E-2</v>
      </c>
      <c r="P561" s="12">
        <f>AVERAGE(ReturnData!P561:P571)</f>
        <v>1.9072727272727272E-2</v>
      </c>
      <c r="Q561" s="12">
        <f>AVERAGE(ReturnData!Q561:Q571)</f>
        <v>4.0181818181818173E-2</v>
      </c>
    </row>
    <row r="562" spans="1:17" x14ac:dyDescent="0.25">
      <c r="A562">
        <f>ReturnData!A574</f>
        <v>202109</v>
      </c>
      <c r="B562" s="12">
        <f>AVERAGE(ReturnData!B562:B572)</f>
        <v>1.3245454545454543E-2</v>
      </c>
      <c r="C562" s="12">
        <f>AVERAGE(ReturnData!C562:C572)</f>
        <v>3.8190909090909081E-2</v>
      </c>
      <c r="D562" s="12">
        <f>AVERAGE(ReturnData!D562:D572)</f>
        <v>4.5436363636363636E-2</v>
      </c>
      <c r="E562" s="12">
        <f>AVERAGE(ReturnData!E562:E572)</f>
        <v>3.7427272727272726E-2</v>
      </c>
      <c r="F562" s="12">
        <f>AVERAGE(ReturnData!F562:F572)</f>
        <v>4.5036363636363638E-2</v>
      </c>
      <c r="G562" s="12">
        <f>AVERAGE(ReturnData!G562:G572)</f>
        <v>2.8354545454545452E-2</v>
      </c>
      <c r="H562" s="12">
        <f>AVERAGE(ReturnData!H562:H572)</f>
        <v>1.3399999999999997E-2</v>
      </c>
      <c r="I562" s="12">
        <f>AVERAGE(ReturnData!I562:I572)</f>
        <v>2.357272727272727E-2</v>
      </c>
      <c r="J562" s="12">
        <f>AVERAGE(ReturnData!J562:J572)</f>
        <v>7.389090909090909E-2</v>
      </c>
      <c r="K562" s="12">
        <f>AVERAGE(ReturnData!K562:K572)</f>
        <v>3.164545454545456E-2</v>
      </c>
      <c r="L562" s="12">
        <f>AVERAGE(ReturnData!L562:L572)</f>
        <v>3.3672727272727271E-2</v>
      </c>
      <c r="M562" s="12">
        <f>AVERAGE(ReturnData!M562:M572)</f>
        <v>3.7663636363636364E-2</v>
      </c>
      <c r="N562" s="12">
        <f>AVERAGE(ReturnData!N562:N572)</f>
        <v>2.4318181818181808E-2</v>
      </c>
      <c r="O562" s="12">
        <f>AVERAGE(ReturnData!O562:O572)</f>
        <v>1.5627272727272726E-2</v>
      </c>
      <c r="P562" s="12">
        <f>AVERAGE(ReturnData!P562:P572)</f>
        <v>1.0772727272727274E-2</v>
      </c>
      <c r="Q562" s="12">
        <f>AVERAGE(ReturnData!Q562:Q572)</f>
        <v>3.5918181818181814E-2</v>
      </c>
    </row>
    <row r="563" spans="1:17" x14ac:dyDescent="0.25">
      <c r="A563">
        <f>ReturnData!A575</f>
        <v>202110</v>
      </c>
      <c r="B563" s="12">
        <f>AVERAGE(ReturnData!B563:B573)</f>
        <v>1.4618181818181813E-2</v>
      </c>
      <c r="C563" s="12">
        <f>AVERAGE(ReturnData!C563:C573)</f>
        <v>3.6836363636363632E-2</v>
      </c>
      <c r="D563" s="12">
        <f>AVERAGE(ReturnData!D563:D573)</f>
        <v>5.8236363636363642E-2</v>
      </c>
      <c r="E563" s="12">
        <f>AVERAGE(ReturnData!E563:E573)</f>
        <v>3.1718181818181819E-2</v>
      </c>
      <c r="F563" s="12">
        <f>AVERAGE(ReturnData!F563:F573)</f>
        <v>3.7627272727272731E-2</v>
      </c>
      <c r="G563" s="12">
        <f>AVERAGE(ReturnData!G563:G573)</f>
        <v>2.8109090909090903E-2</v>
      </c>
      <c r="H563" s="12">
        <f>AVERAGE(ReturnData!H563:H573)</f>
        <v>1.7763636363636363E-2</v>
      </c>
      <c r="I563" s="12">
        <f>AVERAGE(ReturnData!I563:I573)</f>
        <v>2.5236363636363633E-2</v>
      </c>
      <c r="J563" s="12">
        <f>AVERAGE(ReturnData!J563:J573)</f>
        <v>8.1572727272727255E-2</v>
      </c>
      <c r="K563" s="12">
        <f>AVERAGE(ReturnData!K563:K573)</f>
        <v>3.6554545454545465E-2</v>
      </c>
      <c r="L563" s="12">
        <f>AVERAGE(ReturnData!L563:L573)</f>
        <v>3.7536363636363639E-2</v>
      </c>
      <c r="M563" s="12">
        <f>AVERAGE(ReturnData!M563:M573)</f>
        <v>4.7863636363636358E-2</v>
      </c>
      <c r="N563" s="12">
        <f>AVERAGE(ReturnData!N563:N573)</f>
        <v>2.4490909090909087E-2</v>
      </c>
      <c r="O563" s="12">
        <f>AVERAGE(ReturnData!O563:O573)</f>
        <v>1.8854545454545454E-2</v>
      </c>
      <c r="P563" s="12">
        <f>AVERAGE(ReturnData!P563:P573)</f>
        <v>1.7527272727272725E-2</v>
      </c>
      <c r="Q563" s="12">
        <f>AVERAGE(ReturnData!Q563:Q573)</f>
        <v>4.2236363636363627E-2</v>
      </c>
    </row>
    <row r="564" spans="1:17" x14ac:dyDescent="0.25">
      <c r="A564">
        <f>ReturnData!A576</f>
        <v>202111</v>
      </c>
      <c r="B564" s="12">
        <f>AVERAGE(ReturnData!B564:B574)</f>
        <v>1.4609090909090905E-2</v>
      </c>
      <c r="C564" s="12">
        <f>AVERAGE(ReturnData!C564:C574)</f>
        <v>2.3281818181818181E-2</v>
      </c>
      <c r="D564" s="12">
        <f>AVERAGE(ReturnData!D564:D574)</f>
        <v>7.2754545454545461E-2</v>
      </c>
      <c r="E564" s="12">
        <f>AVERAGE(ReturnData!E564:E574)</f>
        <v>2.4836363636363636E-2</v>
      </c>
      <c r="F564" s="12">
        <f>AVERAGE(ReturnData!F564:F574)</f>
        <v>2.6572727272727279E-2</v>
      </c>
      <c r="G564" s="12">
        <f>AVERAGE(ReturnData!G564:G574)</f>
        <v>2.4381818181818182E-2</v>
      </c>
      <c r="H564" s="12">
        <f>AVERAGE(ReturnData!H564:H574)</f>
        <v>1.7018181818181818E-2</v>
      </c>
      <c r="I564" s="12">
        <f>AVERAGE(ReturnData!I564:I574)</f>
        <v>2.5109090909090904E-2</v>
      </c>
      <c r="J564" s="12">
        <f>AVERAGE(ReturnData!J564:J574)</f>
        <v>6.525454545454544E-2</v>
      </c>
      <c r="K564" s="12">
        <f>AVERAGE(ReturnData!K564:K574)</f>
        <v>2.6218181818181831E-2</v>
      </c>
      <c r="L564" s="12">
        <f>AVERAGE(ReturnData!L564:L574)</f>
        <v>3.2845454545454553E-2</v>
      </c>
      <c r="M564" s="12">
        <f>AVERAGE(ReturnData!M564:M574)</f>
        <v>5.5018181818181813E-2</v>
      </c>
      <c r="N564" s="12">
        <f>AVERAGE(ReturnData!N564:N574)</f>
        <v>2.6754545454545454E-2</v>
      </c>
      <c r="O564" s="12">
        <f>AVERAGE(ReturnData!O564:O574)</f>
        <v>1.0372727272727271E-2</v>
      </c>
      <c r="P564" s="12">
        <f>AVERAGE(ReturnData!P564:P574)</f>
        <v>1.5045454545454546E-2</v>
      </c>
      <c r="Q564" s="12">
        <f>AVERAGE(ReturnData!Q564:Q574)</f>
        <v>4.1563636363636351E-2</v>
      </c>
    </row>
    <row r="565" spans="1:17" x14ac:dyDescent="0.25">
      <c r="A565">
        <f>ReturnData!A577</f>
        <v>202112</v>
      </c>
      <c r="B565" s="12">
        <f>AVERAGE(ReturnData!B565:B575)</f>
        <v>8.9727272727272711E-3</v>
      </c>
      <c r="C565" s="12">
        <f>AVERAGE(ReturnData!C565:C575)</f>
        <v>2.3999999999999997E-2</v>
      </c>
      <c r="D565" s="12">
        <f>AVERAGE(ReturnData!D565:D575)</f>
        <v>5.5836363636363642E-2</v>
      </c>
      <c r="E565" s="12">
        <f>AVERAGE(ReturnData!E565:E575)</f>
        <v>2.2063636363636365E-2</v>
      </c>
      <c r="F565" s="12">
        <f>AVERAGE(ReturnData!F565:F575)</f>
        <v>1.7081818181818184E-2</v>
      </c>
      <c r="G565" s="12">
        <f>AVERAGE(ReturnData!G565:G575)</f>
        <v>1.9436363636363637E-2</v>
      </c>
      <c r="H565" s="12">
        <f>AVERAGE(ReturnData!H565:H575)</f>
        <v>1.3972727272727274E-2</v>
      </c>
      <c r="I565" s="12">
        <f>AVERAGE(ReturnData!I565:I575)</f>
        <v>2.9618181818181821E-2</v>
      </c>
      <c r="J565" s="12">
        <f>AVERAGE(ReturnData!J565:J575)</f>
        <v>5.7072727272727268E-2</v>
      </c>
      <c r="K565" s="12">
        <f>AVERAGE(ReturnData!K565:K575)</f>
        <v>1.5054545454545454E-2</v>
      </c>
      <c r="L565" s="12">
        <f>AVERAGE(ReturnData!L565:L575)</f>
        <v>2.6845454545454547E-2</v>
      </c>
      <c r="M565" s="12">
        <f>AVERAGE(ReturnData!M565:M575)</f>
        <v>5.5036363636363633E-2</v>
      </c>
      <c r="N565" s="12">
        <f>AVERAGE(ReturnData!N565:N575)</f>
        <v>1.410909090909091E-2</v>
      </c>
      <c r="O565" s="12">
        <f>AVERAGE(ReturnData!O565:O575)</f>
        <v>1.2581818181818182E-2</v>
      </c>
      <c r="P565" s="12">
        <f>AVERAGE(ReturnData!P565:P575)</f>
        <v>1.0918181818181818E-2</v>
      </c>
      <c r="Q565" s="12">
        <f>AVERAGE(ReturnData!Q565:Q575)</f>
        <v>3.3163636363636367E-2</v>
      </c>
    </row>
    <row r="566" spans="1:17" x14ac:dyDescent="0.25">
      <c r="A566">
        <f>ReturnData!A578</f>
        <v>202201</v>
      </c>
      <c r="B566" s="12">
        <f>AVERAGE(ReturnData!B566:B576)</f>
        <v>2.8909090909090903E-3</v>
      </c>
      <c r="C566" s="12">
        <f>AVERAGE(ReturnData!C566:C576)</f>
        <v>1.6045454545454547E-2</v>
      </c>
      <c r="D566" s="12">
        <f>AVERAGE(ReturnData!D566:D576)</f>
        <v>4.532727272727273E-2</v>
      </c>
      <c r="E566" s="12">
        <f>AVERAGE(ReturnData!E566:E576)</f>
        <v>1.7763636363636367E-2</v>
      </c>
      <c r="F566" s="12">
        <f>AVERAGE(ReturnData!F566:F576)</f>
        <v>4.1818181818181754E-4</v>
      </c>
      <c r="G566" s="12">
        <f>AVERAGE(ReturnData!G566:G576)</f>
        <v>1.377272727272727E-2</v>
      </c>
      <c r="H566" s="12">
        <f>AVERAGE(ReturnData!H566:H576)</f>
        <v>9.700000000000002E-3</v>
      </c>
      <c r="I566" s="12">
        <f>AVERAGE(ReturnData!I566:I576)</f>
        <v>3.442727272727273E-2</v>
      </c>
      <c r="J566" s="12">
        <f>AVERAGE(ReturnData!J566:J576)</f>
        <v>4.5499999999999992E-2</v>
      </c>
      <c r="K566" s="12">
        <f>AVERAGE(ReturnData!K566:K576)</f>
        <v>1.2800000000000001E-2</v>
      </c>
      <c r="L566" s="12">
        <f>AVERAGE(ReturnData!L566:L576)</f>
        <v>2.929090909090909E-2</v>
      </c>
      <c r="M566" s="12">
        <f>AVERAGE(ReturnData!M566:M576)</f>
        <v>4.3490909090909087E-2</v>
      </c>
      <c r="N566" s="12">
        <f>AVERAGE(ReturnData!N566:N576)</f>
        <v>8.1727272727272707E-3</v>
      </c>
      <c r="O566" s="12">
        <f>AVERAGE(ReturnData!O566:O576)</f>
        <v>1.0227272727272725E-2</v>
      </c>
      <c r="P566" s="12">
        <f>AVERAGE(ReturnData!P566:P576)</f>
        <v>1.0654545454545453E-2</v>
      </c>
      <c r="Q566" s="12">
        <f>AVERAGE(ReturnData!Q566:Q576)</f>
        <v>2.1718181818181817E-2</v>
      </c>
    </row>
    <row r="567" spans="1:17" x14ac:dyDescent="0.25">
      <c r="A567">
        <f>ReturnData!A579</f>
        <v>202202</v>
      </c>
      <c r="B567" s="12">
        <f>AVERAGE(ReturnData!B567:B577)</f>
        <v>1.6436363636363634E-2</v>
      </c>
      <c r="C567" s="12">
        <f>AVERAGE(ReturnData!C567:C577)</f>
        <v>2.3372727272727271E-2</v>
      </c>
      <c r="D567" s="12">
        <f>AVERAGE(ReturnData!D567:D577)</f>
        <v>4.367272727272728E-2</v>
      </c>
      <c r="E567" s="12">
        <f>AVERAGE(ReturnData!E567:E577)</f>
        <v>1.9018181818181819E-2</v>
      </c>
      <c r="F567" s="12">
        <f>AVERAGE(ReturnData!F567:F577)</f>
        <v>-4.0909090909090881E-4</v>
      </c>
      <c r="G567" s="12">
        <f>AVERAGE(ReturnData!G567:G577)</f>
        <v>1.8209090909090907E-2</v>
      </c>
      <c r="H567" s="12">
        <f>AVERAGE(ReturnData!H567:H577)</f>
        <v>1.9327272727272731E-2</v>
      </c>
      <c r="I567" s="12">
        <f>AVERAGE(ReturnData!I567:I577)</f>
        <v>3.8336363636363641E-2</v>
      </c>
      <c r="J567" s="12">
        <f>AVERAGE(ReturnData!J567:J577)</f>
        <v>5.8763636363636358E-2</v>
      </c>
      <c r="K567" s="12">
        <f>AVERAGE(ReturnData!K567:K577)</f>
        <v>1.6045454545454543E-2</v>
      </c>
      <c r="L567" s="12">
        <f>AVERAGE(ReturnData!L567:L577)</f>
        <v>2.9227272727272727E-2</v>
      </c>
      <c r="M567" s="12">
        <f>AVERAGE(ReturnData!M567:M577)</f>
        <v>3.1100000000000003E-2</v>
      </c>
      <c r="N567" s="12">
        <f>AVERAGE(ReturnData!N567:N577)</f>
        <v>1.9809090909090905E-2</v>
      </c>
      <c r="O567" s="12">
        <f>AVERAGE(ReturnData!O567:O577)</f>
        <v>1.8399999999999996E-2</v>
      </c>
      <c r="P567" s="12">
        <f>AVERAGE(ReturnData!P567:P577)</f>
        <v>1.0636363636363635E-2</v>
      </c>
      <c r="Q567" s="12">
        <f>AVERAGE(ReturnData!Q567:Q577)</f>
        <v>2.8563636363636367E-2</v>
      </c>
    </row>
    <row r="568" spans="1:17" x14ac:dyDescent="0.25">
      <c r="A568">
        <f>ReturnData!A580</f>
        <v>202203</v>
      </c>
      <c r="B568" s="12">
        <f>AVERAGE(ReturnData!B568:B578)</f>
        <v>1.6154545454545453E-2</v>
      </c>
      <c r="C568" s="12">
        <f>AVERAGE(ReturnData!C568:C578)</f>
        <v>1.0172727272727273E-2</v>
      </c>
      <c r="D568" s="12">
        <f>AVERAGE(ReturnData!D568:D578)</f>
        <v>3.8172727272727275E-2</v>
      </c>
      <c r="E568" s="12">
        <f>AVERAGE(ReturnData!E568:E578)</f>
        <v>4.5545454545454561E-3</v>
      </c>
      <c r="F568" s="12">
        <f>AVERAGE(ReturnData!F568:F578)</f>
        <v>-1.5063636363636364E-2</v>
      </c>
      <c r="G568" s="12">
        <f>AVERAGE(ReturnData!G568:G578)</f>
        <v>1.0599999999999998E-2</v>
      </c>
      <c r="H568" s="12">
        <f>AVERAGE(ReturnData!H568:H578)</f>
        <v>1.7872727272727273E-2</v>
      </c>
      <c r="I568" s="12">
        <f>AVERAGE(ReturnData!I568:I578)</f>
        <v>2.7436363636363644E-2</v>
      </c>
      <c r="J568" s="12">
        <f>AVERAGE(ReturnData!J568:J578)</f>
        <v>3.3527272727272725E-2</v>
      </c>
      <c r="K568" s="12">
        <f>AVERAGE(ReturnData!K568:K578)</f>
        <v>8.2636363636363636E-3</v>
      </c>
      <c r="L568" s="12">
        <f>AVERAGE(ReturnData!L568:L578)</f>
        <v>1.5436363636363637E-2</v>
      </c>
      <c r="M568" s="12">
        <f>AVERAGE(ReturnData!M568:M578)</f>
        <v>3.0090909090909088E-2</v>
      </c>
      <c r="N568" s="12">
        <f>AVERAGE(ReturnData!N568:N578)</f>
        <v>9.1818181818181816E-3</v>
      </c>
      <c r="O568" s="12">
        <f>AVERAGE(ReturnData!O568:O578)</f>
        <v>2.0645454545454547E-2</v>
      </c>
      <c r="P568" s="12">
        <f>AVERAGE(ReturnData!P568:P578)</f>
        <v>4.7999999999999996E-3</v>
      </c>
      <c r="Q568" s="12">
        <f>AVERAGE(ReturnData!Q568:Q578)</f>
        <v>1.8163636363636364E-2</v>
      </c>
    </row>
    <row r="569" spans="1:17" x14ac:dyDescent="0.25">
      <c r="A569">
        <f>ReturnData!A581</f>
        <v>202204</v>
      </c>
      <c r="B569" s="12">
        <f>AVERAGE(ReturnData!B569:B579)</f>
        <v>9.5818181818181827E-3</v>
      </c>
      <c r="C569" s="12">
        <f>AVERAGE(ReturnData!C569:C579)</f>
        <v>1.898181818181818E-2</v>
      </c>
      <c r="D569" s="12">
        <f>AVERAGE(ReturnData!D569:D579)</f>
        <v>4.3509090909090914E-2</v>
      </c>
      <c r="E569" s="12">
        <f>AVERAGE(ReturnData!E569:E579)</f>
        <v>-1.509090909090907E-3</v>
      </c>
      <c r="F569" s="12">
        <f>AVERAGE(ReturnData!F569:F579)</f>
        <v>-1.6790909090909092E-2</v>
      </c>
      <c r="G569" s="12">
        <f>AVERAGE(ReturnData!G569:G579)</f>
        <v>3.5818181818181808E-3</v>
      </c>
      <c r="H569" s="12">
        <f>AVERAGE(ReturnData!H569:H579)</f>
        <v>1.0790909090909092E-2</v>
      </c>
      <c r="I569" s="12">
        <f>AVERAGE(ReturnData!I569:I579)</f>
        <v>6.7454545454545458E-3</v>
      </c>
      <c r="J569" s="12">
        <f>AVERAGE(ReturnData!J569:J579)</f>
        <v>3.4990909090909093E-2</v>
      </c>
      <c r="K569" s="12">
        <f>AVERAGE(ReturnData!K569:K579)</f>
        <v>3.8818181818181812E-3</v>
      </c>
      <c r="L569" s="12">
        <f>AVERAGE(ReturnData!L569:L579)</f>
        <v>1.1090909090909089E-2</v>
      </c>
      <c r="M569" s="12">
        <f>AVERAGE(ReturnData!M569:M579)</f>
        <v>2.1954545454545452E-2</v>
      </c>
      <c r="N569" s="12">
        <f>AVERAGE(ReturnData!N569:N579)</f>
        <v>3.3181818181818173E-3</v>
      </c>
      <c r="O569" s="12">
        <f>AVERAGE(ReturnData!O569:O579)</f>
        <v>1.0218181818181821E-2</v>
      </c>
      <c r="P569" s="12">
        <f>AVERAGE(ReturnData!P569:P579)</f>
        <v>1.4818181818181829E-3</v>
      </c>
      <c r="Q569" s="12">
        <f>AVERAGE(ReturnData!Q569:Q579)</f>
        <v>1.1354545454545457E-2</v>
      </c>
    </row>
    <row r="570" spans="1:17" x14ac:dyDescent="0.25">
      <c r="A570">
        <f>ReturnData!A582</f>
        <v>202205</v>
      </c>
      <c r="B570" s="12">
        <f>AVERAGE(ReturnData!B570:B580)</f>
        <v>7.7272727272727276E-3</v>
      </c>
      <c r="C570" s="12">
        <f>AVERAGE(ReturnData!C570:C580)</f>
        <v>2.3345454545454548E-2</v>
      </c>
      <c r="D570" s="12">
        <f>AVERAGE(ReturnData!D570:D580)</f>
        <v>5.2027272727272728E-2</v>
      </c>
      <c r="E570" s="12">
        <f>AVERAGE(ReturnData!E570:E580)</f>
        <v>-7.090909090909087E-3</v>
      </c>
      <c r="F570" s="12">
        <f>AVERAGE(ReturnData!F570:F580)</f>
        <v>-2.4872727272727269E-2</v>
      </c>
      <c r="G570" s="12">
        <f>AVERAGE(ReturnData!G570:G580)</f>
        <v>5.8727272727272708E-3</v>
      </c>
      <c r="H570" s="12">
        <f>AVERAGE(ReturnData!H570:H580)</f>
        <v>1.4454545454545458E-2</v>
      </c>
      <c r="I570" s="12">
        <f>AVERAGE(ReturnData!I570:I580)</f>
        <v>-4.8090909090909104E-3</v>
      </c>
      <c r="J570" s="12">
        <f>AVERAGE(ReturnData!J570:J580)</f>
        <v>4.652727272727273E-2</v>
      </c>
      <c r="K570" s="12">
        <f>AVERAGE(ReturnData!K570:K580)</f>
        <v>-6.5454545454545377E-4</v>
      </c>
      <c r="L570" s="12">
        <f>AVERAGE(ReturnData!L570:L580)</f>
        <v>1.2227272727272724E-2</v>
      </c>
      <c r="M570" s="12">
        <f>AVERAGE(ReturnData!M570:M580)</f>
        <v>3.145454545454545E-2</v>
      </c>
      <c r="N570" s="12">
        <f>AVERAGE(ReturnData!N570:N580)</f>
        <v>2.4454545454545454E-3</v>
      </c>
      <c r="O570" s="12">
        <f>AVERAGE(ReturnData!O570:O580)</f>
        <v>1.5399999999999999E-2</v>
      </c>
      <c r="P570" s="12">
        <f>AVERAGE(ReturnData!P570:P580)</f>
        <v>-1.6272727272727253E-3</v>
      </c>
      <c r="Q570" s="12">
        <f>AVERAGE(ReturnData!Q570:Q580)</f>
        <v>4.7454545454545449E-3</v>
      </c>
    </row>
    <row r="571" spans="1:17" x14ac:dyDescent="0.25">
      <c r="A571">
        <f>ReturnData!A583</f>
        <v>202206</v>
      </c>
      <c r="B571" s="12">
        <f>AVERAGE(ReturnData!B571:B581)</f>
        <v>8.5090909090909106E-3</v>
      </c>
      <c r="C571" s="12">
        <f>AVERAGE(ReturnData!C571:C581)</f>
        <v>3.2363636363636344E-3</v>
      </c>
      <c r="D571" s="12">
        <f>AVERAGE(ReturnData!D571:D581)</f>
        <v>4.5118181818181828E-2</v>
      </c>
      <c r="E571" s="12">
        <f>AVERAGE(ReturnData!E571:E581)</f>
        <v>-1.2436363636363634E-2</v>
      </c>
      <c r="F571" s="12">
        <f>AVERAGE(ReturnData!F571:F581)</f>
        <v>-3.7600000000000001E-2</v>
      </c>
      <c r="G571" s="12">
        <f>AVERAGE(ReturnData!G571:G581)</f>
        <v>-2.6909090909090915E-3</v>
      </c>
      <c r="H571" s="12">
        <f>AVERAGE(ReturnData!H571:H581)</f>
        <v>1.3700000000000002E-2</v>
      </c>
      <c r="I571" s="12">
        <f>AVERAGE(ReturnData!I571:I581)</f>
        <v>-5.4727272727272732E-3</v>
      </c>
      <c r="J571" s="12">
        <f>AVERAGE(ReturnData!J571:J581)</f>
        <v>2.7554545454545453E-2</v>
      </c>
      <c r="K571" s="12">
        <f>AVERAGE(ReturnData!K571:K581)</f>
        <v>-5.3909090909090903E-3</v>
      </c>
      <c r="L571" s="12">
        <f>AVERAGE(ReturnData!L571:L581)</f>
        <v>-2.0909090909090929E-3</v>
      </c>
      <c r="M571" s="12">
        <f>AVERAGE(ReturnData!M571:M581)</f>
        <v>2.1699999999999994E-2</v>
      </c>
      <c r="N571" s="12">
        <f>AVERAGE(ReturnData!N571:N581)</f>
        <v>-8.3909090909090895E-3</v>
      </c>
      <c r="O571" s="12">
        <f>AVERAGE(ReturnData!O571:O581)</f>
        <v>1.3081818181818182E-2</v>
      </c>
      <c r="P571" s="12">
        <f>AVERAGE(ReturnData!P571:P581)</f>
        <v>-1.0445454545454542E-2</v>
      </c>
      <c r="Q571" s="12">
        <f>AVERAGE(ReturnData!Q571:Q581)</f>
        <v>-5.4090909090909103E-3</v>
      </c>
    </row>
    <row r="572" spans="1:17" x14ac:dyDescent="0.25">
      <c r="A572">
        <f>ReturnData!A584</f>
        <v>202207</v>
      </c>
      <c r="B572" s="12">
        <f>AVERAGE(ReturnData!B572:B582)</f>
        <v>8.8909090909090917E-3</v>
      </c>
      <c r="C572" s="12">
        <f>AVERAGE(ReturnData!C572:C582)</f>
        <v>8.5909090909090883E-3</v>
      </c>
      <c r="D572" s="12">
        <f>AVERAGE(ReturnData!D572:D582)</f>
        <v>5.4272727272727271E-2</v>
      </c>
      <c r="E572" s="12">
        <f>AVERAGE(ReturnData!E572:E582)</f>
        <v>-2.5154545454545454E-2</v>
      </c>
      <c r="F572" s="12">
        <f>AVERAGE(ReturnData!F572:F582)</f>
        <v>-4.3681818181818183E-2</v>
      </c>
      <c r="G572" s="12">
        <f>AVERAGE(ReturnData!G572:G582)</f>
        <v>8.0545454545454531E-3</v>
      </c>
      <c r="H572" s="12">
        <f>AVERAGE(ReturnData!H572:H582)</f>
        <v>1.2845454545454549E-2</v>
      </c>
      <c r="I572" s="12">
        <f>AVERAGE(ReturnData!I572:I582)</f>
        <v>-2.3818181818181816E-3</v>
      </c>
      <c r="J572" s="12">
        <f>AVERAGE(ReturnData!J572:J582)</f>
        <v>2.5690909090909094E-2</v>
      </c>
      <c r="K572" s="12">
        <f>AVERAGE(ReturnData!K572:K582)</f>
        <v>-1.0345454545454545E-2</v>
      </c>
      <c r="L572" s="12">
        <f>AVERAGE(ReturnData!L572:L582)</f>
        <v>-3.8090909090909104E-3</v>
      </c>
      <c r="M572" s="12">
        <f>AVERAGE(ReturnData!M572:M582)</f>
        <v>9.4454545454545416E-3</v>
      </c>
      <c r="N572" s="12">
        <f>AVERAGE(ReturnData!N572:N582)</f>
        <v>-7.972727272727272E-3</v>
      </c>
      <c r="O572" s="12">
        <f>AVERAGE(ReturnData!O572:O582)</f>
        <v>1.8718181818181818E-2</v>
      </c>
      <c r="P572" s="12">
        <f>AVERAGE(ReturnData!P572:P582)</f>
        <v>-1.9427272727272727E-2</v>
      </c>
      <c r="Q572" s="12">
        <f>AVERAGE(ReturnData!Q572:Q582)</f>
        <v>-7.3636363636363786E-4</v>
      </c>
    </row>
    <row r="573" spans="1:17" x14ac:dyDescent="0.25">
      <c r="A573">
        <f>ReturnData!A585</f>
        <v>202208</v>
      </c>
      <c r="B573" s="12">
        <f>AVERAGE(ReturnData!B573:B583)</f>
        <v>7.8363636363636378E-3</v>
      </c>
      <c r="C573" s="12">
        <f>AVERAGE(ReturnData!C573:C583)</f>
        <v>-8.1818181818181807E-3</v>
      </c>
      <c r="D573" s="12">
        <f>AVERAGE(ReturnData!D573:D583)</f>
        <v>4.7245454545454549E-2</v>
      </c>
      <c r="E573" s="12">
        <f>AVERAGE(ReturnData!E573:E583)</f>
        <v>-3.9999999999999994E-2</v>
      </c>
      <c r="F573" s="12">
        <f>AVERAGE(ReturnData!F573:F583)</f>
        <v>-5.2236363636363636E-2</v>
      </c>
      <c r="G573" s="12">
        <f>AVERAGE(ReturnData!G573:G583)</f>
        <v>-5.6636363636363655E-3</v>
      </c>
      <c r="H573" s="12">
        <f>AVERAGE(ReturnData!H573:H583)</f>
        <v>7.8363636363636378E-3</v>
      </c>
      <c r="I573" s="12">
        <f>AVERAGE(ReturnData!I573:I583)</f>
        <v>-1.3863636363636366E-2</v>
      </c>
      <c r="J573" s="12">
        <f>AVERAGE(ReturnData!J573:J583)</f>
        <v>-8.1818181818180379E-5</v>
      </c>
      <c r="K573" s="12">
        <f>AVERAGE(ReturnData!K573:K583)</f>
        <v>-1.7836363636363636E-2</v>
      </c>
      <c r="L573" s="12">
        <f>AVERAGE(ReturnData!L573:L583)</f>
        <v>-1.6390909090909091E-2</v>
      </c>
      <c r="M573" s="12">
        <f>AVERAGE(ReturnData!M573:M583)</f>
        <v>-1.9090909090910016E-4</v>
      </c>
      <c r="N573" s="12">
        <f>AVERAGE(ReturnData!N573:N583)</f>
        <v>-1.0690909090909091E-2</v>
      </c>
      <c r="O573" s="12">
        <f>AVERAGE(ReturnData!O573:O583)</f>
        <v>1.0072727272727273E-2</v>
      </c>
      <c r="P573" s="12">
        <f>AVERAGE(ReturnData!P573:P583)</f>
        <v>-2.6209090909090908E-2</v>
      </c>
      <c r="Q573" s="12">
        <f>AVERAGE(ReturnData!Q573:Q583)</f>
        <v>-9.1545454545454551E-3</v>
      </c>
    </row>
    <row r="574" spans="1:17" x14ac:dyDescent="0.25">
      <c r="A574">
        <f>ReturnData!A586</f>
        <v>202209</v>
      </c>
      <c r="B574" s="12">
        <f>AVERAGE(ReturnData!B574:B584)</f>
        <v>1.171818181818182E-2</v>
      </c>
      <c r="C574" s="12">
        <f>AVERAGE(ReturnData!C574:C584)</f>
        <v>-4.6636363636363637E-3</v>
      </c>
      <c r="D574" s="12">
        <f>AVERAGE(ReturnData!D574:D584)</f>
        <v>5.791818181818182E-2</v>
      </c>
      <c r="E574" s="12">
        <f>AVERAGE(ReturnData!E574:E584)</f>
        <v>-2.8981818181818178E-2</v>
      </c>
      <c r="F574" s="12">
        <f>AVERAGE(ReturnData!F574:F584)</f>
        <v>-4.0718181818181827E-2</v>
      </c>
      <c r="G574" s="12">
        <f>AVERAGE(ReturnData!G574:G584)</f>
        <v>8.8181818181817936E-4</v>
      </c>
      <c r="H574" s="12">
        <f>AVERAGE(ReturnData!H574:H584)</f>
        <v>5.5181818181818188E-3</v>
      </c>
      <c r="I574" s="12">
        <f>AVERAGE(ReturnData!I574:I584)</f>
        <v>-4.1090909090909086E-3</v>
      </c>
      <c r="J574" s="12">
        <f>AVERAGE(ReturnData!J574:J584)</f>
        <v>1.5290909090909088E-2</v>
      </c>
      <c r="K574" s="12">
        <f>AVERAGE(ReturnData!K574:K584)</f>
        <v>-1.1290909090909091E-2</v>
      </c>
      <c r="L574" s="12">
        <f>AVERAGE(ReturnData!L574:L584)</f>
        <v>-6.8363636363636404E-3</v>
      </c>
      <c r="M574" s="12">
        <f>AVERAGE(ReturnData!M574:M584)</f>
        <v>2.2045454545454545E-2</v>
      </c>
      <c r="N574" s="12">
        <f>AVERAGE(ReturnData!N574:N584)</f>
        <v>-3.2090909090909088E-3</v>
      </c>
      <c r="O574" s="12">
        <f>AVERAGE(ReturnData!O574:O584)</f>
        <v>1.2863636363636365E-2</v>
      </c>
      <c r="P574" s="12">
        <f>AVERAGE(ReturnData!P574:P584)</f>
        <v>-1.3563636363636363E-2</v>
      </c>
      <c r="Q574" s="12">
        <f>AVERAGE(ReturnData!Q574:Q584)</f>
        <v>-5.0272727272727283E-3</v>
      </c>
    </row>
    <row r="575" spans="1:17" x14ac:dyDescent="0.25">
      <c r="A575">
        <f>ReturnData!A587</f>
        <v>202210</v>
      </c>
      <c r="B575" s="12">
        <f>AVERAGE(ReturnData!B575:B585)</f>
        <v>1.3190909090909088E-2</v>
      </c>
      <c r="C575" s="12">
        <f>AVERAGE(ReturnData!C575:C585)</f>
        <v>1.4545454545454646E-4</v>
      </c>
      <c r="D575" s="12">
        <f>AVERAGE(ReturnData!D575:D585)</f>
        <v>5.0545454545454539E-2</v>
      </c>
      <c r="E575" s="12">
        <f>AVERAGE(ReturnData!E575:E585)</f>
        <v>-2.6309090909090904E-2</v>
      </c>
      <c r="F575" s="12">
        <f>AVERAGE(ReturnData!F575:F585)</f>
        <v>-3.8790909090909091E-2</v>
      </c>
      <c r="G575" s="12">
        <f>AVERAGE(ReturnData!G575:G585)</f>
        <v>4.127272727272726E-3</v>
      </c>
      <c r="H575" s="12">
        <f>AVERAGE(ReturnData!H575:H585)</f>
        <v>6.6909090909090937E-3</v>
      </c>
      <c r="I575" s="12">
        <f>AVERAGE(ReturnData!I575:I585)</f>
        <v>-4.3454545454545447E-3</v>
      </c>
      <c r="J575" s="12">
        <f>AVERAGE(ReturnData!J575:J585)</f>
        <v>2.3781818181818182E-2</v>
      </c>
      <c r="K575" s="12">
        <f>AVERAGE(ReturnData!K575:K585)</f>
        <v>-1.4763636363636366E-2</v>
      </c>
      <c r="L575" s="12">
        <f>AVERAGE(ReturnData!L575:L585)</f>
        <v>-8.5090909090909106E-3</v>
      </c>
      <c r="M575" s="12">
        <f>AVERAGE(ReturnData!M575:M585)</f>
        <v>1.3518181818181818E-2</v>
      </c>
      <c r="N575" s="12">
        <f>AVERAGE(ReturnData!N575:N585)</f>
        <v>-2.5727272727272721E-3</v>
      </c>
      <c r="O575" s="12">
        <f>AVERAGE(ReturnData!O575:O585)</f>
        <v>1.7418181818181822E-2</v>
      </c>
      <c r="P575" s="12">
        <f>AVERAGE(ReturnData!P575:P585)</f>
        <v>-1.1827272727272726E-2</v>
      </c>
      <c r="Q575" s="12">
        <f>AVERAGE(ReturnData!Q575:Q585)</f>
        <v>-5.5818181818181834E-3</v>
      </c>
    </row>
    <row r="576" spans="1:17" x14ac:dyDescent="0.25">
      <c r="A576">
        <f>ReturnData!A588</f>
        <v>202211</v>
      </c>
      <c r="B576" s="12">
        <f>AVERAGE(ReturnData!B576:B586)</f>
        <v>3.0454545454545443E-3</v>
      </c>
      <c r="C576" s="12">
        <f>AVERAGE(ReturnData!C576:C586)</f>
        <v>-1.3200000000000002E-2</v>
      </c>
      <c r="D576" s="12">
        <f>AVERAGE(ReturnData!D576:D586)</f>
        <v>3.2799999999999996E-2</v>
      </c>
      <c r="E576" s="12">
        <f>AVERAGE(ReturnData!E576:E586)</f>
        <v>-5.2763636363636367E-2</v>
      </c>
      <c r="F576" s="12">
        <f>AVERAGE(ReturnData!F576:F586)</f>
        <v>-5.5390909090909088E-2</v>
      </c>
      <c r="G576" s="12">
        <f>AVERAGE(ReturnData!G576:G586)</f>
        <v>-1.2818181818181819E-2</v>
      </c>
      <c r="H576" s="12">
        <f>AVERAGE(ReturnData!H576:H586)</f>
        <v>9.9090909090909156E-4</v>
      </c>
      <c r="I576" s="12">
        <f>AVERAGE(ReturnData!I576:I586)</f>
        <v>-2.0499999999999994E-2</v>
      </c>
      <c r="J576" s="12">
        <f>AVERAGE(ReturnData!J576:J586)</f>
        <v>-1.7909090909090904E-3</v>
      </c>
      <c r="K576" s="12">
        <f>AVERAGE(ReturnData!K576:K586)</f>
        <v>-2.6127272727272725E-2</v>
      </c>
      <c r="L576" s="12">
        <f>AVERAGE(ReturnData!L576:L586)</f>
        <v>-2.5636363636363638E-2</v>
      </c>
      <c r="M576" s="12">
        <f>AVERAGE(ReturnData!M576:M586)</f>
        <v>-1.9918181818181811E-2</v>
      </c>
      <c r="N576" s="12">
        <f>AVERAGE(ReturnData!N576:N586)</f>
        <v>-1.9945454545454547E-2</v>
      </c>
      <c r="O576" s="12">
        <f>AVERAGE(ReturnData!O576:O586)</f>
        <v>2.2090909090909105E-3</v>
      </c>
      <c r="P576" s="12">
        <f>AVERAGE(ReturnData!P576:P586)</f>
        <v>-2.2499999999999999E-2</v>
      </c>
      <c r="Q576" s="12">
        <f>AVERAGE(ReturnData!Q576:Q586)</f>
        <v>-1.9000000000000003E-2</v>
      </c>
    </row>
    <row r="577" spans="1:17" x14ac:dyDescent="0.25">
      <c r="A577">
        <f>ReturnData!A589</f>
        <v>202212</v>
      </c>
      <c r="B577" s="12">
        <f>AVERAGE(ReturnData!B577:B587)</f>
        <v>1.5245454545454545E-2</v>
      </c>
      <c r="C577" s="12">
        <f>AVERAGE(ReturnData!C577:C587)</f>
        <v>-5.3181818181818165E-3</v>
      </c>
      <c r="D577" s="12">
        <f>AVERAGE(ReturnData!D577:D587)</f>
        <v>5.947272727272726E-2</v>
      </c>
      <c r="E577" s="12">
        <f>AVERAGE(ReturnData!E577:E587)</f>
        <v>-4.2890909090909084E-2</v>
      </c>
      <c r="F577" s="12">
        <f>AVERAGE(ReturnData!F577:F587)</f>
        <v>-4.534545454545455E-2</v>
      </c>
      <c r="G577" s="12">
        <f>AVERAGE(ReturnData!G577:G587)</f>
        <v>-3.1090909090909112E-3</v>
      </c>
      <c r="H577" s="12">
        <f>AVERAGE(ReturnData!H577:H587)</f>
        <v>9.8000000000000014E-3</v>
      </c>
      <c r="I577" s="12">
        <f>AVERAGE(ReturnData!I577:I587)</f>
        <v>-1.8709090909090901E-2</v>
      </c>
      <c r="J577" s="12">
        <f>AVERAGE(ReturnData!J577:J587)</f>
        <v>2.2045454545454549E-2</v>
      </c>
      <c r="K577" s="12">
        <f>AVERAGE(ReturnData!K577:K587)</f>
        <v>-1.5118181818181819E-2</v>
      </c>
      <c r="L577" s="12">
        <f>AVERAGE(ReturnData!L577:L587)</f>
        <v>-2.3709090909090912E-2</v>
      </c>
      <c r="M577" s="12">
        <f>AVERAGE(ReturnData!M577:M587)</f>
        <v>-2.6418181818181816E-2</v>
      </c>
      <c r="N577" s="12">
        <f>AVERAGE(ReturnData!N577:N587)</f>
        <v>-4.3636363636363638E-3</v>
      </c>
      <c r="O577" s="12">
        <f>AVERAGE(ReturnData!O577:O587)</f>
        <v>7.1818181818181833E-3</v>
      </c>
      <c r="P577" s="12">
        <f>AVERAGE(ReturnData!P577:P587)</f>
        <v>-2.1845454545454546E-2</v>
      </c>
      <c r="Q577" s="12">
        <f>AVERAGE(ReturnData!Q577:Q587)</f>
        <v>-2.2727272727272722E-3</v>
      </c>
    </row>
    <row r="578" spans="1:17" x14ac:dyDescent="0.25">
      <c r="A578">
        <f>ReturnData!A590</f>
        <v>202301</v>
      </c>
      <c r="B578" s="12">
        <f>AVERAGE(ReturnData!B578:B588)</f>
        <v>9.8818181818181843E-3</v>
      </c>
      <c r="C578" s="12">
        <f>AVERAGE(ReturnData!C578:C588)</f>
        <v>1.9363636363636375E-3</v>
      </c>
      <c r="D578" s="12">
        <f>AVERAGE(ReturnData!D578:D588)</f>
        <v>5.7581818181818178E-2</v>
      </c>
      <c r="E578" s="12">
        <f>AVERAGE(ReturnData!E578:E588)</f>
        <v>-2.4454545454545448E-2</v>
      </c>
      <c r="F578" s="12">
        <f>AVERAGE(ReturnData!F578:F588)</f>
        <v>-4.2999999999999997E-2</v>
      </c>
      <c r="G578" s="12">
        <f>AVERAGE(ReturnData!G578:G588)</f>
        <v>4.9999999999999795E-4</v>
      </c>
      <c r="H578" s="12">
        <f>AVERAGE(ReturnData!H578:H588)</f>
        <v>5.2363636363636371E-3</v>
      </c>
      <c r="I578" s="12">
        <f>AVERAGE(ReturnData!I578:I588)</f>
        <v>-1.6409090909090908E-2</v>
      </c>
      <c r="J578" s="12">
        <f>AVERAGE(ReturnData!J578:J588)</f>
        <v>2.5836363636363636E-2</v>
      </c>
      <c r="K578" s="12">
        <f>AVERAGE(ReturnData!K578:K588)</f>
        <v>-1.1800000000000003E-2</v>
      </c>
      <c r="L578" s="12">
        <f>AVERAGE(ReturnData!L578:L588)</f>
        <v>-1.5318181818181816E-2</v>
      </c>
      <c r="M578" s="12">
        <f>AVERAGE(ReturnData!M578:M588)</f>
        <v>-2.98090909090909E-2</v>
      </c>
      <c r="N578" s="12">
        <f>AVERAGE(ReturnData!N578:N588)</f>
        <v>-3.4363636363636376E-3</v>
      </c>
      <c r="O578" s="12">
        <f>AVERAGE(ReturnData!O578:O588)</f>
        <v>5.5727272727272717E-3</v>
      </c>
      <c r="P578" s="12">
        <f>AVERAGE(ReturnData!P578:P588)</f>
        <v>-1.9445454545454544E-2</v>
      </c>
      <c r="Q578" s="12">
        <f>AVERAGE(ReturnData!Q578:Q588)</f>
        <v>-2.2090909090909105E-3</v>
      </c>
    </row>
    <row r="579" spans="1:17" x14ac:dyDescent="0.25">
      <c r="A579">
        <f>ReturnData!A591</f>
        <v>202302</v>
      </c>
      <c r="B579" s="12">
        <f>AVERAGE(ReturnData!B579:B589)</f>
        <v>7.0545454545454548E-3</v>
      </c>
      <c r="C579" s="12">
        <f>AVERAGE(ReturnData!C579:C589)</f>
        <v>3.0363636363636357E-3</v>
      </c>
      <c r="D579" s="12">
        <f>AVERAGE(ReturnData!D579:D589)</f>
        <v>3.7400000000000003E-2</v>
      </c>
      <c r="E579" s="12">
        <f>AVERAGE(ReturnData!E579:E589)</f>
        <v>-1.4518181818181817E-2</v>
      </c>
      <c r="F579" s="12">
        <f>AVERAGE(ReturnData!F579:F589)</f>
        <v>-3.5009090909090906E-2</v>
      </c>
      <c r="G579" s="12">
        <f>AVERAGE(ReturnData!G579:G589)</f>
        <v>-8.0909090909091078E-4</v>
      </c>
      <c r="H579" s="12">
        <f>AVERAGE(ReturnData!H579:H589)</f>
        <v>7.4090909090909094E-3</v>
      </c>
      <c r="I579" s="12">
        <f>AVERAGE(ReturnData!I579:I589)</f>
        <v>-8.4363636363636325E-3</v>
      </c>
      <c r="J579" s="12">
        <f>AVERAGE(ReturnData!J579:J589)</f>
        <v>2.8336363636363646E-2</v>
      </c>
      <c r="K579" s="12">
        <f>AVERAGE(ReturnData!K579:K589)</f>
        <v>-1.3454545454545452E-2</v>
      </c>
      <c r="L579" s="12">
        <f>AVERAGE(ReturnData!L579:L589)</f>
        <v>-1.1463636363636363E-2</v>
      </c>
      <c r="M579" s="12">
        <f>AVERAGE(ReturnData!M579:M589)</f>
        <v>-4.4136363636363633E-2</v>
      </c>
      <c r="N579" s="12">
        <f>AVERAGE(ReturnData!N579:N589)</f>
        <v>-3.9181818181818181E-3</v>
      </c>
      <c r="O579" s="12">
        <f>AVERAGE(ReturnData!O579:O589)</f>
        <v>6.3818181818181829E-3</v>
      </c>
      <c r="P579" s="12">
        <f>AVERAGE(ReturnData!P579:P589)</f>
        <v>-1.9918181818181818E-2</v>
      </c>
      <c r="Q579" s="12">
        <f>AVERAGE(ReturnData!Q579:Q589)</f>
        <v>-6.6181818181818182E-3</v>
      </c>
    </row>
    <row r="580" spans="1:17" x14ac:dyDescent="0.25">
      <c r="A580">
        <f>ReturnData!A592</f>
        <v>202303</v>
      </c>
      <c r="B580" s="12">
        <f>AVERAGE(ReturnData!B580:B590)</f>
        <v>5.1363636363636368E-3</v>
      </c>
      <c r="C580" s="12">
        <f>AVERAGE(ReturnData!C580:C590)</f>
        <v>5.7545454545454566E-3</v>
      </c>
      <c r="D580" s="12">
        <f>AVERAGE(ReturnData!D580:D590)</f>
        <v>3.2354545454545462E-2</v>
      </c>
      <c r="E580" s="12">
        <f>AVERAGE(ReturnData!E580:E590)</f>
        <v>-7.0909090909091052E-4</v>
      </c>
      <c r="F580" s="12">
        <f>AVERAGE(ReturnData!F580:F590)</f>
        <v>-1.9354545454545447E-2</v>
      </c>
      <c r="G580" s="12">
        <f>AVERAGE(ReturnData!G580:G590)</f>
        <v>9.6636363636363638E-3</v>
      </c>
      <c r="H580" s="12">
        <f>AVERAGE(ReturnData!H580:H590)</f>
        <v>7.8000000000000005E-3</v>
      </c>
      <c r="I580" s="12">
        <f>AVERAGE(ReturnData!I580:I590)</f>
        <v>5.3363636363636365E-3</v>
      </c>
      <c r="J580" s="12">
        <f>AVERAGE(ReturnData!J580:J590)</f>
        <v>2.6754545454545454E-2</v>
      </c>
      <c r="K580" s="12">
        <f>AVERAGE(ReturnData!K580:K590)</f>
        <v>1.1818181818181525E-4</v>
      </c>
      <c r="L580" s="12">
        <f>AVERAGE(ReturnData!L580:L590)</f>
        <v>-1.5727272727272723E-3</v>
      </c>
      <c r="M580" s="12">
        <f>AVERAGE(ReturnData!M580:M590)</f>
        <v>-1.6027272727272723E-2</v>
      </c>
      <c r="N580" s="12">
        <f>AVERAGE(ReturnData!N580:N590)</f>
        <v>-3.7272727272727202E-4</v>
      </c>
      <c r="O580" s="12">
        <f>AVERAGE(ReturnData!O580:O590)</f>
        <v>6.2545454545454545E-3</v>
      </c>
      <c r="P580" s="12">
        <f>AVERAGE(ReturnData!P580:P590)</f>
        <v>-8.6999999999999994E-3</v>
      </c>
      <c r="Q580" s="12">
        <f>AVERAGE(ReturnData!Q580:Q590)</f>
        <v>6.363636363636363E-4</v>
      </c>
    </row>
    <row r="581" spans="1:17" x14ac:dyDescent="0.25">
      <c r="A581">
        <f>ReturnData!A593</f>
        <v>202304</v>
      </c>
      <c r="B581" s="12">
        <f>AVERAGE(ReturnData!B581:B591)</f>
        <v>2.6818181818181823E-3</v>
      </c>
      <c r="C581" s="12">
        <f>AVERAGE(ReturnData!C581:C591)</f>
        <v>-8.0181818181818184E-3</v>
      </c>
      <c r="D581" s="12">
        <f>AVERAGE(ReturnData!D581:D591)</f>
        <v>1.7009090909090915E-2</v>
      </c>
      <c r="E581" s="12">
        <f>AVERAGE(ReturnData!E581:E591)</f>
        <v>-5.3909090909090851E-3</v>
      </c>
      <c r="F581" s="12">
        <f>AVERAGE(ReturnData!F581:F591)</f>
        <v>-1.5636363636363639E-2</v>
      </c>
      <c r="G581" s="12">
        <f>AVERAGE(ReturnData!G581:G591)</f>
        <v>9.1818181818181549E-4</v>
      </c>
      <c r="H581" s="12">
        <f>AVERAGE(ReturnData!H581:H591)</f>
        <v>-8.3636363636363639E-4</v>
      </c>
      <c r="I581" s="12">
        <f>AVERAGE(ReturnData!I581:I591)</f>
        <v>7.3363636363636357E-3</v>
      </c>
      <c r="J581" s="12">
        <f>AVERAGE(ReturnData!J581:J591)</f>
        <v>1.4518181818181824E-2</v>
      </c>
      <c r="K581" s="12">
        <f>AVERAGE(ReturnData!K581:K591)</f>
        <v>3.0000000000000001E-3</v>
      </c>
      <c r="L581" s="12">
        <f>AVERAGE(ReturnData!L581:L591)</f>
        <v>-3.8272727272727317E-3</v>
      </c>
      <c r="M581" s="12">
        <f>AVERAGE(ReturnData!M581:M591)</f>
        <v>-2.058181818181817E-2</v>
      </c>
      <c r="N581" s="12">
        <f>AVERAGE(ReturnData!N581:N591)</f>
        <v>-2.5909090909090856E-3</v>
      </c>
      <c r="O581" s="12">
        <f>AVERAGE(ReturnData!O581:O591)</f>
        <v>-7.3727272727272747E-3</v>
      </c>
      <c r="P581" s="12">
        <f>AVERAGE(ReturnData!P581:P591)</f>
        <v>-1.7672727272727274E-2</v>
      </c>
      <c r="Q581" s="12">
        <f>AVERAGE(ReturnData!Q581:Q591)</f>
        <v>-9.8181818181818179E-4</v>
      </c>
    </row>
    <row r="582" spans="1:17" x14ac:dyDescent="0.25">
      <c r="A582">
        <f>ReturnData!A594</f>
        <v>202305</v>
      </c>
      <c r="B582" s="12">
        <f>AVERAGE(ReturnData!B582:B592)</f>
        <v>3.3181818181818199E-3</v>
      </c>
      <c r="C582" s="12">
        <f>AVERAGE(ReturnData!C582:C592)</f>
        <v>4.3272727272727273E-3</v>
      </c>
      <c r="D582" s="12">
        <f>AVERAGE(ReturnData!D582:D592)</f>
        <v>1.8009090909090916E-2</v>
      </c>
      <c r="E582" s="12">
        <f>AVERAGE(ReturnData!E582:E592)</f>
        <v>3.9272727272727298E-3</v>
      </c>
      <c r="F582" s="12">
        <f>AVERAGE(ReturnData!F582:F592)</f>
        <v>-7.1363636363636351E-3</v>
      </c>
      <c r="G582" s="12">
        <f>AVERAGE(ReturnData!G582:G592)</f>
        <v>7.8181818181818278E-4</v>
      </c>
      <c r="H582" s="12">
        <f>AVERAGE(ReturnData!H582:H592)</f>
        <v>6.8181818181818274E-4</v>
      </c>
      <c r="I582" s="12">
        <f>AVERAGE(ReturnData!I582:I592)</f>
        <v>8.6181818181818165E-3</v>
      </c>
      <c r="J582" s="12">
        <f>AVERAGE(ReturnData!J582:J592)</f>
        <v>1.3009090909090915E-2</v>
      </c>
      <c r="K582" s="12">
        <f>AVERAGE(ReturnData!K582:K592)</f>
        <v>9.3545454545454505E-3</v>
      </c>
      <c r="L582" s="12">
        <f>AVERAGE(ReturnData!L582:L592)</f>
        <v>1.4718181818181818E-2</v>
      </c>
      <c r="M582" s="12">
        <f>AVERAGE(ReturnData!M582:M592)</f>
        <v>-6.0181818181818114E-3</v>
      </c>
      <c r="N582" s="12">
        <f>AVERAGE(ReturnData!N582:N592)</f>
        <v>5.9727272727272719E-3</v>
      </c>
      <c r="O582" s="12">
        <f>AVERAGE(ReturnData!O582:O592)</f>
        <v>-4.6363636363636366E-4</v>
      </c>
      <c r="P582" s="12">
        <f>AVERAGE(ReturnData!P582:P592)</f>
        <v>-2.0545454545454547E-3</v>
      </c>
      <c r="Q582" s="12">
        <f>AVERAGE(ReturnData!Q582:Q592)</f>
        <v>-1.6090909090909072E-3</v>
      </c>
    </row>
    <row r="583" spans="1:17" x14ac:dyDescent="0.25">
      <c r="A583">
        <f>ReturnData!A595</f>
        <v>202306</v>
      </c>
      <c r="B583" s="12">
        <f>AVERAGE(ReturnData!B583:B593)</f>
        <v>7.8000000000000014E-3</v>
      </c>
      <c r="C583" s="12">
        <f>AVERAGE(ReturnData!C583:C593)</f>
        <v>4.7727272727272731E-3</v>
      </c>
      <c r="D583" s="12">
        <f>AVERAGE(ReturnData!D583:D593)</f>
        <v>6.0545454545454539E-3</v>
      </c>
      <c r="E583" s="12">
        <f>AVERAGE(ReturnData!E583:E593)</f>
        <v>1.1745454545454549E-2</v>
      </c>
      <c r="F583" s="12">
        <f>AVERAGE(ReturnData!F583:F593)</f>
        <v>-6.8454545454545443E-3</v>
      </c>
      <c r="G583" s="12">
        <f>AVERAGE(ReturnData!G583:G593)</f>
        <v>-6.6545454545454555E-3</v>
      </c>
      <c r="H583" s="12">
        <f>AVERAGE(ReturnData!H583:H593)</f>
        <v>4.2727272727272718E-3</v>
      </c>
      <c r="I583" s="12">
        <f>AVERAGE(ReturnData!I583:I593)</f>
        <v>1.0972727272727271E-2</v>
      </c>
      <c r="J583" s="12">
        <f>AVERAGE(ReturnData!J583:J593)</f>
        <v>1.4218181818181823E-2</v>
      </c>
      <c r="K583" s="12">
        <f>AVERAGE(ReturnData!K583:K593)</f>
        <v>1.0481818181818177E-2</v>
      </c>
      <c r="L583" s="12">
        <f>AVERAGE(ReturnData!L583:L593)</f>
        <v>7.7545454545454532E-3</v>
      </c>
      <c r="M583" s="12">
        <f>AVERAGE(ReturnData!M583:M593)</f>
        <v>-1.0081818181818171E-2</v>
      </c>
      <c r="N583" s="12">
        <f>AVERAGE(ReturnData!N583:N593)</f>
        <v>7.518181818181818E-3</v>
      </c>
      <c r="O583" s="12">
        <f>AVERAGE(ReturnData!O583:O593)</f>
        <v>-3.254545454545454E-3</v>
      </c>
      <c r="P583" s="12">
        <f>AVERAGE(ReturnData!P583:P593)</f>
        <v>5.6363636363636347E-3</v>
      </c>
      <c r="Q583" s="12">
        <f>AVERAGE(ReturnData!Q583:Q593)</f>
        <v>-2.4363636363636341E-3</v>
      </c>
    </row>
    <row r="584" spans="1:17" x14ac:dyDescent="0.25">
      <c r="A584">
        <f>ReturnData!A596</f>
        <v>202307</v>
      </c>
      <c r="B584" s="12">
        <f>AVERAGE(ReturnData!B584:B594)</f>
        <v>4.8181818181818195E-3</v>
      </c>
      <c r="C584" s="12">
        <f>AVERAGE(ReturnData!C584:C594)</f>
        <v>1.4636363636363631E-2</v>
      </c>
      <c r="D584" s="12">
        <f>AVERAGE(ReturnData!D584:D594)</f>
        <v>1.2481818181818184E-2</v>
      </c>
      <c r="E584" s="12">
        <f>AVERAGE(ReturnData!E584:E594)</f>
        <v>1.0254545454545454E-2</v>
      </c>
      <c r="F584" s="12">
        <f>AVERAGE(ReturnData!F584:F594)</f>
        <v>-3.1181818181818181E-3</v>
      </c>
      <c r="G584" s="12">
        <f>AVERAGE(ReturnData!G584:G594)</f>
        <v>1.0909090909091095E-4</v>
      </c>
      <c r="H584" s="12">
        <f>AVERAGE(ReturnData!H584:H594)</f>
        <v>2.4363636363636375E-3</v>
      </c>
      <c r="I584" s="12">
        <f>AVERAGE(ReturnData!I584:I594)</f>
        <v>1.783636363636364E-2</v>
      </c>
      <c r="J584" s="12">
        <f>AVERAGE(ReturnData!J584:J594)</f>
        <v>2.5736363636363647E-2</v>
      </c>
      <c r="K584" s="12">
        <f>AVERAGE(ReturnData!K584:K594)</f>
        <v>1.4327272727272723E-2</v>
      </c>
      <c r="L584" s="12">
        <f>AVERAGE(ReturnData!L584:L594)</f>
        <v>2.7063636363636359E-2</v>
      </c>
      <c r="M584" s="12">
        <f>AVERAGE(ReturnData!M584:M594)</f>
        <v>9.7000000000000072E-3</v>
      </c>
      <c r="N584" s="12">
        <f>AVERAGE(ReturnData!N584:N594)</f>
        <v>1.1436363636363633E-2</v>
      </c>
      <c r="O584" s="12">
        <f>AVERAGE(ReturnData!O584:O594)</f>
        <v>-2.5999999999999999E-3</v>
      </c>
      <c r="P584" s="12">
        <f>AVERAGE(ReturnData!P584:P594)</f>
        <v>1.4854545454545454E-2</v>
      </c>
      <c r="Q584" s="12">
        <f>AVERAGE(ReturnData!Q584:Q594)</f>
        <v>2.3636363636363646E-3</v>
      </c>
    </row>
    <row r="585" spans="1:17" x14ac:dyDescent="0.25">
      <c r="A585">
        <f>ReturnData!A597</f>
        <v>202308</v>
      </c>
      <c r="B585" s="12">
        <f>AVERAGE(ReturnData!B585:B595)</f>
        <v>2.3727272727272733E-3</v>
      </c>
      <c r="C585" s="12">
        <f>AVERAGE(ReturnData!C585:C595)</f>
        <v>2.4527272727272731E-2</v>
      </c>
      <c r="D585" s="12">
        <f>AVERAGE(ReturnData!D585:D595)</f>
        <v>8.7181818181818159E-3</v>
      </c>
      <c r="E585" s="12">
        <f>AVERAGE(ReturnData!E585:E595)</f>
        <v>6.3727272727272712E-3</v>
      </c>
      <c r="F585" s="12">
        <f>AVERAGE(ReturnData!F585:F595)</f>
        <v>-8.5454545454545256E-4</v>
      </c>
      <c r="G585" s="12">
        <f>AVERAGE(ReturnData!G585:G595)</f>
        <v>2.5454545454545465E-3</v>
      </c>
      <c r="H585" s="12">
        <f>AVERAGE(ReturnData!H585:H595)</f>
        <v>7.909090909090909E-3</v>
      </c>
      <c r="I585" s="12">
        <f>AVERAGE(ReturnData!I585:I595)</f>
        <v>1.9054545454545456E-2</v>
      </c>
      <c r="J585" s="12">
        <f>AVERAGE(ReturnData!J585:J595)</f>
        <v>2.5527272727272732E-2</v>
      </c>
      <c r="K585" s="12">
        <f>AVERAGE(ReturnData!K585:K595)</f>
        <v>1.7127272727272724E-2</v>
      </c>
      <c r="L585" s="12">
        <f>AVERAGE(ReturnData!L585:L595)</f>
        <v>2.2163636363636365E-2</v>
      </c>
      <c r="M585" s="12">
        <f>AVERAGE(ReturnData!M585:M595)</f>
        <v>5.9090909090909142E-3</v>
      </c>
      <c r="N585" s="12">
        <f>AVERAGE(ReturnData!N585:N595)</f>
        <v>1.3309090909090908E-2</v>
      </c>
      <c r="O585" s="12">
        <f>AVERAGE(ReturnData!O585:O595)</f>
        <v>-5.9545454545454563E-3</v>
      </c>
      <c r="P585" s="12">
        <f>AVERAGE(ReturnData!P585:P595)</f>
        <v>5.6181818181818173E-3</v>
      </c>
      <c r="Q585" s="12">
        <f>AVERAGE(ReturnData!Q585:Q595)</f>
        <v>9.5454545454545542E-4</v>
      </c>
    </row>
    <row r="586" spans="1:17" x14ac:dyDescent="0.25">
      <c r="A586">
        <f>ReturnData!A598</f>
        <v>202309</v>
      </c>
      <c r="B586" s="12">
        <f>AVERAGE(ReturnData!B586:B596)</f>
        <v>5.9818181818181845E-3</v>
      </c>
      <c r="C586" s="12">
        <f>AVERAGE(ReturnData!C586:C596)</f>
        <v>3.4472727272727273E-2</v>
      </c>
      <c r="D586" s="12">
        <f>AVERAGE(ReturnData!D586:D596)</f>
        <v>1.2509090909090909E-2</v>
      </c>
      <c r="E586" s="12">
        <f>AVERAGE(ReturnData!E586:E596)</f>
        <v>1.2981818181818179E-2</v>
      </c>
      <c r="F586" s="12">
        <f>AVERAGE(ReturnData!F586:F596)</f>
        <v>7.6363636363636382E-3</v>
      </c>
      <c r="G586" s="12">
        <f>AVERAGE(ReturnData!G586:G596)</f>
        <v>8.0909090909090913E-3</v>
      </c>
      <c r="H586" s="12">
        <f>AVERAGE(ReturnData!H586:H596)</f>
        <v>1.1336363636363637E-2</v>
      </c>
      <c r="I586" s="12">
        <f>AVERAGE(ReturnData!I586:I596)</f>
        <v>2.7009090909090906E-2</v>
      </c>
      <c r="J586" s="12">
        <f>AVERAGE(ReturnData!J586:J596)</f>
        <v>2.9809090909090917E-2</v>
      </c>
      <c r="K586" s="12">
        <f>AVERAGE(ReturnData!K586:K596)</f>
        <v>2.8081818181818177E-2</v>
      </c>
      <c r="L586" s="12">
        <f>AVERAGE(ReturnData!L586:L596)</f>
        <v>3.389090909090909E-2</v>
      </c>
      <c r="M586" s="12">
        <f>AVERAGE(ReturnData!M586:M596)</f>
        <v>1.2472727272727279E-2</v>
      </c>
      <c r="N586" s="12">
        <f>AVERAGE(ReturnData!N586:N596)</f>
        <v>1.9099999999999999E-2</v>
      </c>
      <c r="O586" s="12">
        <f>AVERAGE(ReturnData!O586:O596)</f>
        <v>-3.5545454545454561E-3</v>
      </c>
      <c r="P586" s="12">
        <f>AVERAGE(ReturnData!P586:P596)</f>
        <v>1.0927272727272728E-2</v>
      </c>
      <c r="Q586" s="12">
        <f>AVERAGE(ReturnData!Q586:Q596)</f>
        <v>8.7272727272727276E-3</v>
      </c>
    </row>
    <row r="587" spans="1:17" x14ac:dyDescent="0.25">
      <c r="A587">
        <f>ReturnData!A599</f>
        <v>202310</v>
      </c>
      <c r="B587" s="12">
        <f>AVERAGE(ReturnData!B587:B597)</f>
        <v>8.9454545454545446E-3</v>
      </c>
      <c r="C587" s="12">
        <f>AVERAGE(ReturnData!C587:C597)</f>
        <v>3.4727272727272725E-2</v>
      </c>
      <c r="D587" s="12">
        <f>AVERAGE(ReturnData!D587:D597)</f>
        <v>2.2727272727272724E-2</v>
      </c>
      <c r="E587" s="12">
        <f>AVERAGE(ReturnData!E587:E597)</f>
        <v>2.3354545454545458E-2</v>
      </c>
      <c r="F587" s="12">
        <f>AVERAGE(ReturnData!F587:F597)</f>
        <v>2.23E-2</v>
      </c>
      <c r="G587" s="12">
        <f>AVERAGE(ReturnData!G587:G597)</f>
        <v>1.3627272727272726E-2</v>
      </c>
      <c r="H587" s="12">
        <f>AVERAGE(ReturnData!H587:H597)</f>
        <v>1.5718181818181822E-2</v>
      </c>
      <c r="I587" s="12">
        <f>AVERAGE(ReturnData!I587:I597)</f>
        <v>3.1563636363636363E-2</v>
      </c>
      <c r="J587" s="12">
        <f>AVERAGE(ReturnData!J587:J597)</f>
        <v>4.474545454545456E-2</v>
      </c>
      <c r="K587" s="12">
        <f>AVERAGE(ReturnData!K587:K597)</f>
        <v>3.6972727272727268E-2</v>
      </c>
      <c r="L587" s="12">
        <f>AVERAGE(ReturnData!L587:L597)</f>
        <v>4.3709090909090913E-2</v>
      </c>
      <c r="M587" s="12">
        <f>AVERAGE(ReturnData!M587:M597)</f>
        <v>1.4281818181818184E-2</v>
      </c>
      <c r="N587" s="12">
        <f>AVERAGE(ReturnData!N587:N597)</f>
        <v>2.7172727272727272E-2</v>
      </c>
      <c r="O587" s="12">
        <f>AVERAGE(ReturnData!O587:O597)</f>
        <v>2.1999999999999975E-3</v>
      </c>
      <c r="P587" s="12">
        <f>AVERAGE(ReturnData!P587:P597)</f>
        <v>1.8018181818181815E-2</v>
      </c>
      <c r="Q587" s="12">
        <f>AVERAGE(ReturnData!Q587:Q597)</f>
        <v>1.242727272727273E-2</v>
      </c>
    </row>
    <row r="588" spans="1:17" x14ac:dyDescent="0.25">
      <c r="A588">
        <f>ReturnData!A600</f>
        <v>202311</v>
      </c>
      <c r="B588" s="12">
        <f>AVERAGE(ReturnData!B588:B598)</f>
        <v>-4.9454545454545454E-3</v>
      </c>
      <c r="C588" s="12">
        <f>AVERAGE(ReturnData!C588:C598)</f>
        <v>2.2400000000000003E-2</v>
      </c>
      <c r="D588" s="12">
        <f>AVERAGE(ReturnData!D588:D598)</f>
        <v>3.6909090909090915E-3</v>
      </c>
      <c r="E588" s="12">
        <f>AVERAGE(ReturnData!E588:E598)</f>
        <v>9.263636363636361E-3</v>
      </c>
      <c r="F588" s="12">
        <f>AVERAGE(ReturnData!F588:F598)</f>
        <v>1.2827272727272731E-2</v>
      </c>
      <c r="G588" s="12">
        <f>AVERAGE(ReturnData!G588:G598)</f>
        <v>-2.5454545454545489E-4</v>
      </c>
      <c r="H588" s="12">
        <f>AVERAGE(ReturnData!H588:H598)</f>
        <v>3.8727272727272725E-3</v>
      </c>
      <c r="I588" s="12">
        <f>AVERAGE(ReturnData!I588:I598)</f>
        <v>1.7281818181818179E-2</v>
      </c>
      <c r="J588" s="12">
        <f>AVERAGE(ReturnData!J588:J598)</f>
        <v>2.2454545454545453E-2</v>
      </c>
      <c r="K588" s="12">
        <f>AVERAGE(ReturnData!K588:K598)</f>
        <v>2.0199999999999999E-2</v>
      </c>
      <c r="L588" s="12">
        <f>AVERAGE(ReturnData!L588:L598)</f>
        <v>2.8945454545454549E-2</v>
      </c>
      <c r="M588" s="12">
        <f>AVERAGE(ReturnData!M588:M598)</f>
        <v>1.604545454545455E-2</v>
      </c>
      <c r="N588" s="12">
        <f>AVERAGE(ReturnData!N588:N598)</f>
        <v>1.0363636363636363E-2</v>
      </c>
      <c r="O588" s="12">
        <f>AVERAGE(ReturnData!O588:O598)</f>
        <v>-5.5727272727272735E-3</v>
      </c>
      <c r="P588" s="12">
        <f>AVERAGE(ReturnData!P588:P598)</f>
        <v>1.1018181818181816E-2</v>
      </c>
      <c r="Q588" s="12">
        <f>AVERAGE(ReturnData!Q588:Q598)</f>
        <v>-9.9090909090909091E-4</v>
      </c>
    </row>
    <row r="589" spans="1:17" x14ac:dyDescent="0.25">
      <c r="A589">
        <f>ReturnData!A601</f>
        <v>202312</v>
      </c>
      <c r="B589" s="12">
        <f>AVERAGE(ReturnData!B589:B599)</f>
        <v>-1.1899999999999999E-2</v>
      </c>
      <c r="C589" s="12">
        <f>AVERAGE(ReturnData!C589:C599)</f>
        <v>2.7181818181818205E-3</v>
      </c>
      <c r="D589" s="12">
        <f>AVERAGE(ReturnData!D589:D599)</f>
        <v>-2.6818181818181828E-3</v>
      </c>
      <c r="E589" s="12">
        <f>AVERAGE(ReturnData!E589:E599)</f>
        <v>-2.7636363636363639E-3</v>
      </c>
      <c r="F589" s="12">
        <f>AVERAGE(ReturnData!F589:F599)</f>
        <v>-1.4181818181818184E-3</v>
      </c>
      <c r="G589" s="12">
        <f>AVERAGE(ReturnData!G589:G599)</f>
        <v>-1.5318181818181816E-2</v>
      </c>
      <c r="H589" s="12">
        <f>AVERAGE(ReturnData!H589:H599)</f>
        <v>-2.4363636363636375E-3</v>
      </c>
      <c r="I589" s="12">
        <f>AVERAGE(ReturnData!I589:I599)</f>
        <v>3.390909090909092E-3</v>
      </c>
      <c r="J589" s="12">
        <f>AVERAGE(ReturnData!J589:J599)</f>
        <v>6.1090909090909078E-3</v>
      </c>
      <c r="K589" s="12">
        <f>AVERAGE(ReturnData!K589:K599)</f>
        <v>9.6454545454545404E-3</v>
      </c>
      <c r="L589" s="12">
        <f>AVERAGE(ReturnData!L589:L599)</f>
        <v>1.2454545454545456E-2</v>
      </c>
      <c r="M589" s="12">
        <f>AVERAGE(ReturnData!M589:M599)</f>
        <v>8.2909090909090936E-3</v>
      </c>
      <c r="N589" s="12">
        <f>AVERAGE(ReturnData!N589:N599)</f>
        <v>4.0909090909090848E-4</v>
      </c>
      <c r="O589" s="12">
        <f>AVERAGE(ReturnData!O589:O599)</f>
        <v>-1.0718181818181819E-2</v>
      </c>
      <c r="P589" s="12">
        <f>AVERAGE(ReturnData!P589:P599)</f>
        <v>1.0418181818181816E-2</v>
      </c>
      <c r="Q589" s="12">
        <f>AVERAGE(ReturnData!Q589:Q599)</f>
        <v>-6.9636363636363637E-3</v>
      </c>
    </row>
    <row r="590" spans="1:17" x14ac:dyDescent="0.25">
      <c r="A590">
        <f>ReturnData!A602</f>
        <v>202401</v>
      </c>
      <c r="B590" s="12">
        <f>AVERAGE(ReturnData!B590:B600)</f>
        <v>-5.0909090909090913E-3</v>
      </c>
      <c r="C590" s="12">
        <f>AVERAGE(ReturnData!C590:C600)</f>
        <v>1.4409090909090911E-2</v>
      </c>
      <c r="D590" s="12">
        <f>AVERAGE(ReturnData!D590:D600)</f>
        <v>-4.9090909090908981E-4</v>
      </c>
      <c r="E590" s="12">
        <f>AVERAGE(ReturnData!E590:E600)</f>
        <v>7.0545454545454548E-3</v>
      </c>
      <c r="F590" s="12">
        <f>AVERAGE(ReturnData!F590:F600)</f>
        <v>1.0372727272727273E-2</v>
      </c>
      <c r="G590" s="12">
        <f>AVERAGE(ReturnData!G590:G600)</f>
        <v>-4.7999999999999996E-3</v>
      </c>
      <c r="H590" s="12">
        <f>AVERAGE(ReturnData!H590:H600)</f>
        <v>2.3818181818181811E-3</v>
      </c>
      <c r="I590" s="12">
        <f>AVERAGE(ReturnData!I590:I600)</f>
        <v>1.831818181818182E-2</v>
      </c>
      <c r="J590" s="12">
        <f>AVERAGE(ReturnData!J590:J600)</f>
        <v>2.3145454545454545E-2</v>
      </c>
      <c r="K590" s="12">
        <f>AVERAGE(ReturnData!K590:K600)</f>
        <v>2.6154545454545455E-2</v>
      </c>
      <c r="L590" s="12">
        <f>AVERAGE(ReturnData!L590:L600)</f>
        <v>2.919090909090909E-2</v>
      </c>
      <c r="M590" s="12">
        <f>AVERAGE(ReturnData!M590:M600)</f>
        <v>4.5145454545454551E-2</v>
      </c>
      <c r="N590" s="12">
        <f>AVERAGE(ReturnData!N590:N600)</f>
        <v>1.3609090909090909E-2</v>
      </c>
      <c r="O590" s="12">
        <f>AVERAGE(ReturnData!O590:O600)</f>
        <v>-5.0000000000000018E-3</v>
      </c>
      <c r="P590" s="12">
        <f>AVERAGE(ReturnData!P590:P600)</f>
        <v>2.515454545454545E-2</v>
      </c>
      <c r="Q590" s="12">
        <f>AVERAGE(ReturnData!Q590:Q600)</f>
        <v>7.3909090909090903E-3</v>
      </c>
    </row>
    <row r="591" spans="1:17" x14ac:dyDescent="0.25">
      <c r="A591">
        <f>ReturnData!A603</f>
        <v>202402</v>
      </c>
      <c r="B591" s="12">
        <f>AVERAGE(ReturnData!B591:B601)</f>
        <v>-7.5454545454545403E-4</v>
      </c>
      <c r="C591" s="12">
        <f>AVERAGE(ReturnData!C591:C601)</f>
        <v>1.0145454545454548E-2</v>
      </c>
      <c r="D591" s="12">
        <f>AVERAGE(ReturnData!D591:D601)</f>
        <v>-2.9727272727272732E-3</v>
      </c>
      <c r="E591" s="12">
        <f>AVERAGE(ReturnData!E591:E601)</f>
        <v>3.1545454545454546E-3</v>
      </c>
      <c r="F591" s="12">
        <f>AVERAGE(ReturnData!F591:F601)</f>
        <v>5.5909090909090908E-3</v>
      </c>
      <c r="G591" s="12">
        <f>AVERAGE(ReturnData!G591:G601)</f>
        <v>-7.8363636363636378E-3</v>
      </c>
      <c r="H591" s="12">
        <f>AVERAGE(ReturnData!H591:H601)</f>
        <v>6.6363636363636356E-3</v>
      </c>
      <c r="I591" s="12">
        <f>AVERAGE(ReturnData!I591:I601)</f>
        <v>2.3563636363636363E-2</v>
      </c>
      <c r="J591" s="12">
        <f>AVERAGE(ReturnData!J591:J601)</f>
        <v>1.1781818181818181E-2</v>
      </c>
      <c r="K591" s="12">
        <f>AVERAGE(ReturnData!K591:K601)</f>
        <v>2.118181818181818E-2</v>
      </c>
      <c r="L591" s="12">
        <f>AVERAGE(ReturnData!L591:L601)</f>
        <v>2.9700000000000004E-2</v>
      </c>
      <c r="M591" s="12">
        <f>AVERAGE(ReturnData!M591:M601)</f>
        <v>2.7845454545454541E-2</v>
      </c>
      <c r="N591" s="12">
        <f>AVERAGE(ReturnData!N591:N601)</f>
        <v>1.4172727272727271E-2</v>
      </c>
      <c r="O591" s="12">
        <f>AVERAGE(ReturnData!O591:O601)</f>
        <v>-2.3363636363636364E-3</v>
      </c>
      <c r="P591" s="12">
        <f>AVERAGE(ReturnData!P591:P601)</f>
        <v>1.9036363636363633E-2</v>
      </c>
      <c r="Q591" s="12">
        <f>AVERAGE(ReturnData!Q591:Q601)</f>
        <v>7.7545454545454532E-3</v>
      </c>
    </row>
    <row r="592" spans="1:17" x14ac:dyDescent="0.25">
      <c r="A592">
        <f>ReturnData!A604</f>
        <v>202403</v>
      </c>
      <c r="B592" s="12">
        <f>AVERAGE(ReturnData!B592:B602)</f>
        <v>5.6363636363636425E-4</v>
      </c>
      <c r="C592" s="12">
        <f>AVERAGE(ReturnData!C592:C602)</f>
        <v>1.0854545454545457E-2</v>
      </c>
      <c r="D592" s="12">
        <f>AVERAGE(ReturnData!D592:D602)</f>
        <v>3.2545454545454544E-3</v>
      </c>
      <c r="E592" s="12">
        <f>AVERAGE(ReturnData!E592:E602)</f>
        <v>4.2454545454545444E-3</v>
      </c>
      <c r="F592" s="12">
        <f>AVERAGE(ReturnData!F592:F602)</f>
        <v>3.6363636363636359E-3</v>
      </c>
      <c r="G592" s="12">
        <f>AVERAGE(ReturnData!G592:G602)</f>
        <v>-9.045454545454544E-3</v>
      </c>
      <c r="H592" s="12">
        <f>AVERAGE(ReturnData!H592:H602)</f>
        <v>1.4936363636363638E-2</v>
      </c>
      <c r="I592" s="12">
        <f>AVERAGE(ReturnData!I592:I602)</f>
        <v>2.5727272727272724E-2</v>
      </c>
      <c r="J592" s="12">
        <f>AVERAGE(ReturnData!J592:J602)</f>
        <v>1.0700000000000001E-2</v>
      </c>
      <c r="K592" s="12">
        <f>AVERAGE(ReturnData!K592:K602)</f>
        <v>1.7127272727272727E-2</v>
      </c>
      <c r="L592" s="12">
        <f>AVERAGE(ReturnData!L592:L602)</f>
        <v>3.3600000000000005E-2</v>
      </c>
      <c r="M592" s="12">
        <f>AVERAGE(ReturnData!M592:M602)</f>
        <v>4.0363636363636357E-3</v>
      </c>
      <c r="N592" s="12">
        <f>AVERAGE(ReturnData!N592:N602)</f>
        <v>1.2609090909090908E-2</v>
      </c>
      <c r="O592" s="12">
        <f>AVERAGE(ReturnData!O592:O602)</f>
        <v>-2.2727272727272746E-4</v>
      </c>
      <c r="P592" s="12">
        <f>AVERAGE(ReturnData!P592:P602)</f>
        <v>2.53E-2</v>
      </c>
      <c r="Q592" s="12">
        <f>AVERAGE(ReturnData!Q592:Q602)</f>
        <v>1.1018181818181816E-2</v>
      </c>
    </row>
    <row r="593" spans="1:17" x14ac:dyDescent="0.25">
      <c r="A593">
        <f>ReturnData!A605</f>
        <v>202404</v>
      </c>
      <c r="B593" s="12">
        <f>AVERAGE(ReturnData!B593:B603)</f>
        <v>-1.3272727272727275E-3</v>
      </c>
      <c r="C593" s="12">
        <f>AVERAGE(ReturnData!C593:C603)</f>
        <v>1.1172727272727275E-2</v>
      </c>
      <c r="D593" s="12">
        <f>AVERAGE(ReturnData!D593:D603)</f>
        <v>6.3000000000000009E-3</v>
      </c>
      <c r="E593" s="12">
        <f>AVERAGE(ReturnData!E593:E603)</f>
        <v>6.3272727272727291E-3</v>
      </c>
      <c r="F593" s="12">
        <f>AVERAGE(ReturnData!F593:F603)</f>
        <v>7.6272727272727273E-3</v>
      </c>
      <c r="G593" s="12">
        <f>AVERAGE(ReturnData!G593:G603)</f>
        <v>-2.6999999999999997E-3</v>
      </c>
      <c r="H593" s="12">
        <f>AVERAGE(ReturnData!H593:H603)</f>
        <v>1.7245454545454546E-2</v>
      </c>
      <c r="I593" s="12">
        <f>AVERAGE(ReturnData!I593:I603)</f>
        <v>3.3981818181818182E-2</v>
      </c>
      <c r="J593" s="12">
        <f>AVERAGE(ReturnData!J593:J603)</f>
        <v>2.2472727272727269E-2</v>
      </c>
      <c r="K593" s="12">
        <f>AVERAGE(ReturnData!K593:K603)</f>
        <v>2.9299999999999996E-2</v>
      </c>
      <c r="L593" s="12">
        <f>AVERAGE(ReturnData!L593:L603)</f>
        <v>3.9199999999999999E-2</v>
      </c>
      <c r="M593" s="12">
        <f>AVERAGE(ReturnData!M593:M603)</f>
        <v>1.1072727272727274E-2</v>
      </c>
      <c r="N593" s="12">
        <f>AVERAGE(ReturnData!N593:N603)</f>
        <v>1.7299999999999996E-2</v>
      </c>
      <c r="O593" s="12">
        <f>AVERAGE(ReturnData!O593:O603)</f>
        <v>-1.5636363636363643E-3</v>
      </c>
      <c r="P593" s="12">
        <f>AVERAGE(ReturnData!P593:P603)</f>
        <v>3.0118181818181811E-2</v>
      </c>
      <c r="Q593" s="12">
        <f>AVERAGE(ReturnData!Q593:Q603)</f>
        <v>2.2209090909090904E-2</v>
      </c>
    </row>
    <row r="594" spans="1:17" x14ac:dyDescent="0.25">
      <c r="A594">
        <f>ReturnData!A606</f>
        <v>202405</v>
      </c>
      <c r="B594" s="12">
        <f>AVERAGE(ReturnData!B594:B604)</f>
        <v>-1.390909090909092E-3</v>
      </c>
      <c r="C594" s="12">
        <f>AVERAGE(ReturnData!C594:C604)</f>
        <v>2.759090909090909E-2</v>
      </c>
      <c r="D594" s="12">
        <f>AVERAGE(ReturnData!D594:D604)</f>
        <v>1.3381818181818184E-2</v>
      </c>
      <c r="E594" s="12">
        <f>AVERAGE(ReturnData!E594:E604)</f>
        <v>-1.0363636363636371E-3</v>
      </c>
      <c r="F594" s="12">
        <f>AVERAGE(ReturnData!F594:F604)</f>
        <v>1.3272727272727271E-2</v>
      </c>
      <c r="G594" s="12">
        <f>AVERAGE(ReturnData!G594:G604)</f>
        <v>4.5545454545454552E-3</v>
      </c>
      <c r="H594" s="12">
        <f>AVERAGE(ReturnData!H594:H604)</f>
        <v>1.4390909090909091E-2</v>
      </c>
      <c r="I594" s="12">
        <f>AVERAGE(ReturnData!I594:I604)</f>
        <v>3.5345454545454548E-2</v>
      </c>
      <c r="J594" s="12">
        <f>AVERAGE(ReturnData!J594:J604)</f>
        <v>3.3672727272727278E-2</v>
      </c>
      <c r="K594" s="12">
        <f>AVERAGE(ReturnData!K594:K604)</f>
        <v>3.554545454545454E-2</v>
      </c>
      <c r="L594" s="12">
        <f>AVERAGE(ReturnData!L594:L604)</f>
        <v>5.0027272727272726E-2</v>
      </c>
      <c r="M594" s="12">
        <f>AVERAGE(ReturnData!M594:M604)</f>
        <v>1.8581818181818182E-2</v>
      </c>
      <c r="N594" s="12">
        <f>AVERAGE(ReturnData!N594:N604)</f>
        <v>2.055454545454545E-2</v>
      </c>
      <c r="O594" s="12">
        <f>AVERAGE(ReturnData!O594:O604)</f>
        <v>3.28181818181818E-3</v>
      </c>
      <c r="P594" s="12">
        <f>AVERAGE(ReturnData!P594:P604)</f>
        <v>2.9872727272727273E-2</v>
      </c>
      <c r="Q594" s="12">
        <f>AVERAGE(ReturnData!Q594:Q604)</f>
        <v>2.4809090909090906E-2</v>
      </c>
    </row>
    <row r="595" spans="1:17" x14ac:dyDescent="0.25">
      <c r="A595">
        <f>ReturnData!A607</f>
        <v>202406</v>
      </c>
      <c r="B595" s="12">
        <f>AVERAGE(ReturnData!B595:B605)</f>
        <v>1.5363636363636369E-3</v>
      </c>
      <c r="C595" s="12">
        <f>AVERAGE(ReturnData!C595:C605)</f>
        <v>3.5790909090909089E-2</v>
      </c>
      <c r="D595" s="12">
        <f>AVERAGE(ReturnData!D595:D605)</f>
        <v>2.1581818181818181E-2</v>
      </c>
      <c r="E595" s="12">
        <f>AVERAGE(ReturnData!E595:E605)</f>
        <v>5.2181818181818189E-3</v>
      </c>
      <c r="F595" s="12">
        <f>AVERAGE(ReturnData!F595:F605)</f>
        <v>1.179090909090909E-2</v>
      </c>
      <c r="G595" s="12">
        <f>AVERAGE(ReturnData!G595:G605)</f>
        <v>7.4818181818181806E-3</v>
      </c>
      <c r="H595" s="12">
        <f>AVERAGE(ReturnData!H595:H605)</f>
        <v>1.4827272727272727E-2</v>
      </c>
      <c r="I595" s="12">
        <f>AVERAGE(ReturnData!I595:I605)</f>
        <v>2.9127272727272727E-2</v>
      </c>
      <c r="J595" s="12">
        <f>AVERAGE(ReturnData!J595:J605)</f>
        <v>3.2954545454545459E-2</v>
      </c>
      <c r="K595" s="12">
        <f>AVERAGE(ReturnData!K595:K605)</f>
        <v>3.775454545454545E-2</v>
      </c>
      <c r="L595" s="12">
        <f>AVERAGE(ReturnData!L595:L605)</f>
        <v>3.7409090909090906E-2</v>
      </c>
      <c r="M595" s="12">
        <f>AVERAGE(ReturnData!M595:M605)</f>
        <v>6.6272727272727282E-3</v>
      </c>
      <c r="N595" s="12">
        <f>AVERAGE(ReturnData!N595:N605)</f>
        <v>1.7663636363636364E-2</v>
      </c>
      <c r="O595" s="12">
        <f>AVERAGE(ReturnData!O595:O605)</f>
        <v>9.9909090909090902E-3</v>
      </c>
      <c r="P595" s="12">
        <f>AVERAGE(ReturnData!P595:P605)</f>
        <v>2.4945454545454545E-2</v>
      </c>
      <c r="Q595" s="12">
        <f>AVERAGE(ReturnData!Q595:Q605)</f>
        <v>2.4445454545454545E-2</v>
      </c>
    </row>
    <row r="596" spans="1:17" x14ac:dyDescent="0.25">
      <c r="A596">
        <f>ReturnData!A608</f>
        <v>202407</v>
      </c>
      <c r="B596" s="12">
        <f>AVERAGE(ReturnData!B596:B606)</f>
        <v>-3.6363636363636852E-5</v>
      </c>
      <c r="C596" s="12">
        <f>AVERAGE(ReturnData!C596:C606)</f>
        <v>2.7654545454545456E-2</v>
      </c>
      <c r="D596" s="12">
        <f>AVERAGE(ReturnData!D596:D606)</f>
        <v>1.5309090909090909E-2</v>
      </c>
      <c r="E596" s="12">
        <f>AVERAGE(ReturnData!E596:E606)</f>
        <v>3.1727272727272741E-3</v>
      </c>
      <c r="F596" s="12">
        <f>AVERAGE(ReturnData!F596:F606)</f>
        <v>2.5363636363636339E-3</v>
      </c>
      <c r="G596" s="12">
        <f>AVERAGE(ReturnData!G596:G606)</f>
        <v>4.0999999999999986E-3</v>
      </c>
      <c r="H596" s="12">
        <f>AVERAGE(ReturnData!H596:H606)</f>
        <v>1.2636363636363638E-2</v>
      </c>
      <c r="I596" s="12">
        <f>AVERAGE(ReturnData!I596:I606)</f>
        <v>1.841818181818182E-2</v>
      </c>
      <c r="J596" s="12">
        <f>AVERAGE(ReturnData!J596:J606)</f>
        <v>1.8600000000000002E-2</v>
      </c>
      <c r="K596" s="12">
        <f>AVERAGE(ReturnData!K596:K606)</f>
        <v>2.2890909090909087E-2</v>
      </c>
      <c r="L596" s="12">
        <f>AVERAGE(ReturnData!L596:L606)</f>
        <v>4.02E-2</v>
      </c>
      <c r="M596" s="12">
        <f>AVERAGE(ReturnData!M596:M606)</f>
        <v>-1.5154545454545454E-2</v>
      </c>
      <c r="N596" s="12">
        <f>AVERAGE(ReturnData!N596:N606)</f>
        <v>1.1445454545454547E-2</v>
      </c>
      <c r="O596" s="12">
        <f>AVERAGE(ReturnData!O596:O606)</f>
        <v>1.4872727272727275E-2</v>
      </c>
      <c r="P596" s="12">
        <f>AVERAGE(ReturnData!P596:P606)</f>
        <v>2.18E-2</v>
      </c>
      <c r="Q596" s="12">
        <f>AVERAGE(ReturnData!Q596:Q606)</f>
        <v>2.2354545454545453E-2</v>
      </c>
    </row>
    <row r="597" spans="1:17" x14ac:dyDescent="0.25">
      <c r="A597">
        <f>ReturnData!A609</f>
        <v>202408</v>
      </c>
      <c r="B597" s="12">
        <f>AVERAGE(ReturnData!B597:B607)</f>
        <v>-4.3181818181818191E-3</v>
      </c>
      <c r="C597" s="12">
        <f>AVERAGE(ReturnData!C597:C607)</f>
        <v>1.4145454545454543E-2</v>
      </c>
      <c r="D597" s="12">
        <f>AVERAGE(ReturnData!D597:D607)</f>
        <v>6.690909090909092E-3</v>
      </c>
      <c r="E597" s="12">
        <f>AVERAGE(ReturnData!E597:E607)</f>
        <v>-8.9636363636363629E-3</v>
      </c>
      <c r="F597" s="12">
        <f>AVERAGE(ReturnData!F597:F607)</f>
        <v>-3.7727272727272744E-3</v>
      </c>
      <c r="G597" s="12">
        <f>AVERAGE(ReturnData!G597:G607)</f>
        <v>-6.0454545454545457E-3</v>
      </c>
      <c r="H597" s="12">
        <f>AVERAGE(ReturnData!H597:H607)</f>
        <v>1.6190909090909093E-2</v>
      </c>
      <c r="I597" s="12">
        <f>AVERAGE(ReturnData!I597:I607)</f>
        <v>1.1863636363636364E-2</v>
      </c>
      <c r="J597" s="12">
        <f>AVERAGE(ReturnData!J597:J607)</f>
        <v>1.0245454545454549E-2</v>
      </c>
      <c r="K597" s="12">
        <f>AVERAGE(ReturnData!K597:K607)</f>
        <v>1.5800000000000002E-2</v>
      </c>
      <c r="L597" s="12">
        <f>AVERAGE(ReturnData!L597:L607)</f>
        <v>4.0927272727272729E-2</v>
      </c>
      <c r="M597" s="12">
        <f>AVERAGE(ReturnData!M597:M607)</f>
        <v>-1.0754545454545458E-2</v>
      </c>
      <c r="N597" s="12">
        <f>AVERAGE(ReturnData!N597:N607)</f>
        <v>7.3090909090909092E-3</v>
      </c>
      <c r="O597" s="12">
        <f>AVERAGE(ReturnData!O597:O607)</f>
        <v>8.5181818181818154E-3</v>
      </c>
      <c r="P597" s="12">
        <f>AVERAGE(ReturnData!P597:P607)</f>
        <v>2.3972727272727271E-2</v>
      </c>
      <c r="Q597" s="12">
        <f>AVERAGE(ReturnData!Q597:Q607)</f>
        <v>1.6281818181818179E-2</v>
      </c>
    </row>
    <row r="598" spans="1:17" x14ac:dyDescent="0.25">
      <c r="A598">
        <f>ReturnData!A610</f>
        <v>202409</v>
      </c>
      <c r="B598" s="12">
        <f>AVERAGE(ReturnData!B598:B608)</f>
        <v>3.0272727272727261E-3</v>
      </c>
      <c r="C598" s="12">
        <f>AVERAGE(ReturnData!C598:C608)</f>
        <v>2.3418181818181814E-2</v>
      </c>
      <c r="D598" s="12">
        <f>AVERAGE(ReturnData!D598:D608)</f>
        <v>6.6363636363636373E-3</v>
      </c>
      <c r="E598" s="12">
        <f>AVERAGE(ReturnData!E598:E608)</f>
        <v>-4.2454545454545436E-3</v>
      </c>
      <c r="F598" s="12">
        <f>AVERAGE(ReturnData!F598:F608)</f>
        <v>2.090909090909075E-4</v>
      </c>
      <c r="G598" s="12">
        <f>AVERAGE(ReturnData!G598:G608)</f>
        <v>2.636363636363635E-3</v>
      </c>
      <c r="H598" s="12">
        <f>AVERAGE(ReturnData!H598:H608)</f>
        <v>1.3490909090909092E-2</v>
      </c>
      <c r="I598" s="12">
        <f>AVERAGE(ReturnData!I598:I608)</f>
        <v>2.3818181818181818E-2</v>
      </c>
      <c r="J598" s="12">
        <f>AVERAGE(ReturnData!J598:J608)</f>
        <v>1.7509090909090905E-2</v>
      </c>
      <c r="K598" s="12">
        <f>AVERAGE(ReturnData!K598:K608)</f>
        <v>2.3436363636363641E-2</v>
      </c>
      <c r="L598" s="12">
        <f>AVERAGE(ReturnData!L598:L608)</f>
        <v>3.9718181818181819E-2</v>
      </c>
      <c r="M598" s="12">
        <f>AVERAGE(ReturnData!M598:M608)</f>
        <v>2.2272727272727292E-3</v>
      </c>
      <c r="N598" s="12">
        <f>AVERAGE(ReturnData!N598:N608)</f>
        <v>1.4745454545454546E-2</v>
      </c>
      <c r="O598" s="12">
        <f>AVERAGE(ReturnData!O598:O608)</f>
        <v>1.9081818181818179E-2</v>
      </c>
      <c r="P598" s="12">
        <f>AVERAGE(ReturnData!P598:P608)</f>
        <v>2.2618181818181819E-2</v>
      </c>
      <c r="Q598" s="12">
        <f>AVERAGE(ReturnData!Q598:Q608)</f>
        <v>2.6536363636363636E-2</v>
      </c>
    </row>
    <row r="599" spans="1:17" x14ac:dyDescent="0.25">
      <c r="A599">
        <f>ReturnData!A611</f>
        <v>202410</v>
      </c>
      <c r="B599" s="12">
        <f>AVERAGE(ReturnData!B599:B609)</f>
        <v>1.1063636363636364E-2</v>
      </c>
      <c r="C599" s="12">
        <f>AVERAGE(ReturnData!C599:C609)</f>
        <v>2.52E-2</v>
      </c>
      <c r="D599" s="12">
        <f>AVERAGE(ReturnData!D599:D609)</f>
        <v>1.1909090909090925E-3</v>
      </c>
      <c r="E599" s="12">
        <f>AVERAGE(ReturnData!E599:E609)</f>
        <v>4.8545454545454551E-3</v>
      </c>
      <c r="F599" s="12">
        <f>AVERAGE(ReturnData!F599:F609)</f>
        <v>5.58181818181818E-3</v>
      </c>
      <c r="G599" s="12">
        <f>AVERAGE(ReturnData!G599:G609)</f>
        <v>8.6363636363636347E-3</v>
      </c>
      <c r="H599" s="12">
        <f>AVERAGE(ReturnData!H599:H609)</f>
        <v>2.4799999999999999E-2</v>
      </c>
      <c r="I599" s="12">
        <f>AVERAGE(ReturnData!I599:I609)</f>
        <v>3.2072727272727281E-2</v>
      </c>
      <c r="J599" s="12">
        <f>AVERAGE(ReturnData!J599:J609)</f>
        <v>1.544545454545454E-2</v>
      </c>
      <c r="K599" s="12">
        <f>AVERAGE(ReturnData!K599:K609)</f>
        <v>3.3481818181818175E-2</v>
      </c>
      <c r="L599" s="12">
        <f>AVERAGE(ReturnData!L599:L609)</f>
        <v>4.6509090909090903E-2</v>
      </c>
      <c r="M599" s="12">
        <f>AVERAGE(ReturnData!M599:M609)</f>
        <v>4.9090909090908916E-4</v>
      </c>
      <c r="N599" s="12">
        <f>AVERAGE(ReturnData!N599:N609)</f>
        <v>2.2990909090909093E-2</v>
      </c>
      <c r="O599" s="12">
        <f>AVERAGE(ReturnData!O599:O609)</f>
        <v>2.7799999999999995E-2</v>
      </c>
      <c r="P599" s="12">
        <f>AVERAGE(ReturnData!P599:P609)</f>
        <v>2.9463636363636362E-2</v>
      </c>
      <c r="Q599" s="12">
        <f>AVERAGE(ReturnData!Q599:Q609)</f>
        <v>3.0654545454545455E-2</v>
      </c>
    </row>
    <row r="600" spans="1:17" x14ac:dyDescent="0.25">
      <c r="A600">
        <f>ReturnData!A612</f>
        <v>202411</v>
      </c>
      <c r="B600" s="12">
        <f>AVERAGE(ReturnData!B600:B610)</f>
        <v>1.5272727272727273E-2</v>
      </c>
      <c r="C600" s="12">
        <f>AVERAGE(ReturnData!C600:C610)</f>
        <v>3.5954545454545454E-2</v>
      </c>
      <c r="D600" s="12">
        <f>AVERAGE(ReturnData!D600:D610)</f>
        <v>3.7181818181818188E-3</v>
      </c>
      <c r="E600" s="12">
        <f>AVERAGE(ReturnData!E600:E610)</f>
        <v>6.400000000000002E-3</v>
      </c>
      <c r="F600" s="12">
        <f>AVERAGE(ReturnData!F600:F610)</f>
        <v>1.7336363636363632E-2</v>
      </c>
      <c r="G600" s="12">
        <f>AVERAGE(ReturnData!G600:G610)</f>
        <v>1.8181818181818177E-2</v>
      </c>
      <c r="H600" s="12">
        <f>AVERAGE(ReturnData!H600:H610)</f>
        <v>2.3363636363636364E-2</v>
      </c>
      <c r="I600" s="12">
        <f>AVERAGE(ReturnData!I600:I610)</f>
        <v>4.4109090909090917E-2</v>
      </c>
      <c r="J600" s="12">
        <f>AVERAGE(ReturnData!J600:J610)</f>
        <v>2.0772727272727273E-2</v>
      </c>
      <c r="K600" s="12">
        <f>AVERAGE(ReturnData!K600:K610)</f>
        <v>4.3145454545454535E-2</v>
      </c>
      <c r="L600" s="12">
        <f>AVERAGE(ReturnData!L600:L610)</f>
        <v>5.4818181818181828E-2</v>
      </c>
      <c r="M600" s="12">
        <f>AVERAGE(ReturnData!M600:M610)</f>
        <v>2.6254545454545454E-2</v>
      </c>
      <c r="N600" s="12">
        <f>AVERAGE(ReturnData!N600:N610)</f>
        <v>2.6363636363636363E-2</v>
      </c>
      <c r="O600" s="12">
        <f>AVERAGE(ReturnData!O600:O610)</f>
        <v>3.1654545454545449E-2</v>
      </c>
      <c r="P600" s="12">
        <f>AVERAGE(ReturnData!P600:P610)</f>
        <v>3.110909090909092E-2</v>
      </c>
      <c r="Q600" s="12">
        <f>AVERAGE(ReturnData!Q600:Q610)</f>
        <v>3.1818181818181808E-2</v>
      </c>
    </row>
    <row r="601" spans="1:17" x14ac:dyDescent="0.25">
      <c r="A601">
        <f>ReturnData!A613</f>
        <v>202412</v>
      </c>
      <c r="B601" s="12">
        <f>AVERAGE(ReturnData!B601:B611)</f>
        <v>6.7454545454545458E-3</v>
      </c>
      <c r="C601" s="12">
        <f>AVERAGE(ReturnData!C601:C611)</f>
        <v>2.5136363636363637E-2</v>
      </c>
      <c r="D601" s="12">
        <f>AVERAGE(ReturnData!D601:D611)</f>
        <v>4.8090909090909104E-3</v>
      </c>
      <c r="E601" s="12">
        <f>AVERAGE(ReturnData!E601:E611)</f>
        <v>-9.300000000000001E-3</v>
      </c>
      <c r="F601" s="12">
        <f>AVERAGE(ReturnData!F601:F611)</f>
        <v>8.7454545454545424E-3</v>
      </c>
      <c r="G601" s="12">
        <f>AVERAGE(ReturnData!G601:G611)</f>
        <v>1.0572727272727272E-2</v>
      </c>
      <c r="H601" s="12">
        <f>AVERAGE(ReturnData!H601:H611)</f>
        <v>1.598181818181818E-2</v>
      </c>
      <c r="I601" s="12">
        <f>AVERAGE(ReturnData!I601:I611)</f>
        <v>2.873636363636364E-2</v>
      </c>
      <c r="J601" s="12">
        <f>AVERAGE(ReturnData!J601:J611)</f>
        <v>9.2545454545454563E-3</v>
      </c>
      <c r="K601" s="12">
        <f>AVERAGE(ReturnData!K601:K611)</f>
        <v>3.1081818181818179E-2</v>
      </c>
      <c r="L601" s="12">
        <f>AVERAGE(ReturnData!L601:L611)</f>
        <v>4.4581818181818181E-2</v>
      </c>
      <c r="M601" s="12">
        <f>AVERAGE(ReturnData!M601:M611)</f>
        <v>9.727272727272725E-3</v>
      </c>
      <c r="N601" s="12">
        <f>AVERAGE(ReturnData!N601:N611)</f>
        <v>1.6190909090909093E-2</v>
      </c>
      <c r="O601" s="12">
        <f>AVERAGE(ReturnData!O601:O611)</f>
        <v>2.7663636363636359E-2</v>
      </c>
      <c r="P601" s="12">
        <f>AVERAGE(ReturnData!P601:P611)</f>
        <v>2.4081818181818183E-2</v>
      </c>
      <c r="Q601" s="12">
        <f>AVERAGE(ReturnData!Q601:Q611)</f>
        <v>2.4899999999999999E-2</v>
      </c>
    </row>
    <row r="602" spans="1:17" x14ac:dyDescent="0.25">
      <c r="A602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</row>
    <row r="603" spans="1:17" x14ac:dyDescent="0.25">
      <c r="A603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</row>
    <row r="604" spans="1:17" x14ac:dyDescent="0.25">
      <c r="A604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</row>
    <row r="605" spans="1:17" x14ac:dyDescent="0.25">
      <c r="A605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</row>
    <row r="606" spans="1:17" x14ac:dyDescent="0.25">
      <c r="A606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</row>
    <row r="607" spans="1:17" x14ac:dyDescent="0.25">
      <c r="A60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</row>
    <row r="608" spans="1:17" x14ac:dyDescent="0.25">
      <c r="A608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</row>
    <row r="609" spans="1:17" x14ac:dyDescent="0.25">
      <c r="A609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</row>
    <row r="610" spans="1:17" x14ac:dyDescent="0.25">
      <c r="A610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</row>
    <row r="611" spans="1:17" x14ac:dyDescent="0.25">
      <c r="A611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</row>
    <row r="612" spans="1:17" x14ac:dyDescent="0.25">
      <c r="A612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</row>
    <row r="613" spans="1:17" x14ac:dyDescent="0.25">
      <c r="A613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</row>
    <row r="614" spans="1:17" x14ac:dyDescent="0.25">
      <c r="A614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</row>
    <row r="615" spans="1:17" x14ac:dyDescent="0.25">
      <c r="A615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</row>
    <row r="616" spans="1:17" x14ac:dyDescent="0.25">
      <c r="A616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</row>
    <row r="617" spans="1:17" x14ac:dyDescent="0.25">
      <c r="A61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</row>
    <row r="618" spans="1:17" x14ac:dyDescent="0.25">
      <c r="A618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</row>
    <row r="619" spans="1:17" x14ac:dyDescent="0.25">
      <c r="A619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</row>
    <row r="620" spans="1:17" x14ac:dyDescent="0.25">
      <c r="A620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</row>
    <row r="621" spans="1:17" x14ac:dyDescent="0.25">
      <c r="A621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</row>
    <row r="622" spans="1:17" x14ac:dyDescent="0.25">
      <c r="A622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</row>
    <row r="623" spans="1:17" x14ac:dyDescent="0.25">
      <c r="A623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</row>
    <row r="624" spans="1:17" x14ac:dyDescent="0.25">
      <c r="A624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</row>
    <row r="625" spans="1:17" x14ac:dyDescent="0.25">
      <c r="A625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</row>
    <row r="626" spans="1:17" x14ac:dyDescent="0.25">
      <c r="A626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</row>
    <row r="627" spans="1:17" x14ac:dyDescent="0.25">
      <c r="A62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</row>
    <row r="628" spans="1:17" x14ac:dyDescent="0.25">
      <c r="A628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</row>
    <row r="629" spans="1:17" x14ac:dyDescent="0.25">
      <c r="A629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</row>
    <row r="630" spans="1:17" x14ac:dyDescent="0.25">
      <c r="A630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</row>
    <row r="631" spans="1:17" x14ac:dyDescent="0.25">
      <c r="A631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</row>
    <row r="632" spans="1:17" x14ac:dyDescent="0.25">
      <c r="A632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</row>
    <row r="633" spans="1:17" x14ac:dyDescent="0.25">
      <c r="A633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</row>
    <row r="634" spans="1:17" x14ac:dyDescent="0.25">
      <c r="A634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</row>
    <row r="635" spans="1:17" x14ac:dyDescent="0.25">
      <c r="A635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</row>
    <row r="636" spans="1:17" x14ac:dyDescent="0.25">
      <c r="A636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</row>
    <row r="637" spans="1:17" x14ac:dyDescent="0.25">
      <c r="A63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</row>
    <row r="638" spans="1:17" x14ac:dyDescent="0.25">
      <c r="A638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</row>
    <row r="639" spans="1:17" x14ac:dyDescent="0.25">
      <c r="A639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</row>
    <row r="640" spans="1:17" x14ac:dyDescent="0.25">
      <c r="A640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</row>
    <row r="641" spans="1:17" x14ac:dyDescent="0.25">
      <c r="A641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</row>
    <row r="642" spans="1:17" x14ac:dyDescent="0.25">
      <c r="A642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</row>
    <row r="643" spans="1:17" x14ac:dyDescent="0.25">
      <c r="A643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</row>
    <row r="644" spans="1:17" x14ac:dyDescent="0.25">
      <c r="A644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</row>
    <row r="645" spans="1:17" x14ac:dyDescent="0.25">
      <c r="A645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</row>
    <row r="646" spans="1:17" x14ac:dyDescent="0.25">
      <c r="A646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</row>
    <row r="647" spans="1:17" x14ac:dyDescent="0.25">
      <c r="A64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</row>
    <row r="648" spans="1:17" x14ac:dyDescent="0.25">
      <c r="A648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</row>
    <row r="649" spans="1:17" x14ac:dyDescent="0.25">
      <c r="A649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</row>
    <row r="650" spans="1:17" x14ac:dyDescent="0.25">
      <c r="A650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</row>
    <row r="651" spans="1:17" x14ac:dyDescent="0.25">
      <c r="A651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</row>
    <row r="652" spans="1:17" x14ac:dyDescent="0.25">
      <c r="A652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</row>
    <row r="653" spans="1:17" x14ac:dyDescent="0.25">
      <c r="A653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</row>
    <row r="654" spans="1:17" x14ac:dyDescent="0.25">
      <c r="A654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</row>
    <row r="655" spans="1:17" x14ac:dyDescent="0.25">
      <c r="A655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</row>
    <row r="656" spans="1:17" x14ac:dyDescent="0.25">
      <c r="A656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</row>
    <row r="657" spans="1:17" x14ac:dyDescent="0.25">
      <c r="A65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</row>
    <row r="658" spans="1:17" x14ac:dyDescent="0.25">
      <c r="A658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</row>
    <row r="659" spans="1:17" x14ac:dyDescent="0.25">
      <c r="A659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</row>
    <row r="660" spans="1:17" x14ac:dyDescent="0.25">
      <c r="A660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</row>
    <row r="661" spans="1:17" x14ac:dyDescent="0.25">
      <c r="A661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</row>
    <row r="662" spans="1:17" x14ac:dyDescent="0.25">
      <c r="A662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</row>
    <row r="663" spans="1:17" x14ac:dyDescent="0.25">
      <c r="A663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</row>
    <row r="664" spans="1:17" x14ac:dyDescent="0.25">
      <c r="A664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</row>
    <row r="665" spans="1:17" x14ac:dyDescent="0.25">
      <c r="A665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</row>
    <row r="666" spans="1:17" x14ac:dyDescent="0.25">
      <c r="A666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</row>
    <row r="667" spans="1:17" x14ac:dyDescent="0.25">
      <c r="A66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</row>
    <row r="668" spans="1:17" x14ac:dyDescent="0.25">
      <c r="A668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</row>
    <row r="669" spans="1:17" x14ac:dyDescent="0.25">
      <c r="A669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</row>
    <row r="670" spans="1:17" x14ac:dyDescent="0.25">
      <c r="A670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</row>
    <row r="671" spans="1:17" x14ac:dyDescent="0.25">
      <c r="A671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</row>
    <row r="672" spans="1:17" x14ac:dyDescent="0.25">
      <c r="A672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</row>
    <row r="673" spans="1:17" x14ac:dyDescent="0.25">
      <c r="A673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</row>
    <row r="674" spans="1:17" x14ac:dyDescent="0.25">
      <c r="A674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</row>
    <row r="675" spans="1:17" x14ac:dyDescent="0.25">
      <c r="A675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</row>
    <row r="676" spans="1:17" x14ac:dyDescent="0.25">
      <c r="A676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</row>
    <row r="677" spans="1:17" x14ac:dyDescent="0.25">
      <c r="A67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</row>
    <row r="678" spans="1:17" x14ac:dyDescent="0.25">
      <c r="A678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</row>
    <row r="679" spans="1:17" x14ac:dyDescent="0.25">
      <c r="A679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</row>
    <row r="680" spans="1:17" x14ac:dyDescent="0.25">
      <c r="A680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</row>
    <row r="681" spans="1:17" x14ac:dyDescent="0.25">
      <c r="A681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</row>
    <row r="682" spans="1:17" x14ac:dyDescent="0.25">
      <c r="A682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</row>
    <row r="683" spans="1:17" x14ac:dyDescent="0.25">
      <c r="A683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</row>
    <row r="684" spans="1:17" x14ac:dyDescent="0.25">
      <c r="A684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</row>
    <row r="685" spans="1:17" x14ac:dyDescent="0.25">
      <c r="A685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</row>
    <row r="686" spans="1:17" x14ac:dyDescent="0.25">
      <c r="A686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</row>
    <row r="687" spans="1:17" x14ac:dyDescent="0.25">
      <c r="A68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</row>
    <row r="688" spans="1:17" x14ac:dyDescent="0.25">
      <c r="A688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</row>
    <row r="689" spans="1:17" x14ac:dyDescent="0.25">
      <c r="A689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</row>
    <row r="690" spans="1:17" x14ac:dyDescent="0.25">
      <c r="A690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</row>
    <row r="691" spans="1:17" x14ac:dyDescent="0.25">
      <c r="A691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</row>
    <row r="692" spans="1:17" x14ac:dyDescent="0.25">
      <c r="A692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</row>
    <row r="693" spans="1:17" x14ac:dyDescent="0.25">
      <c r="A693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</row>
    <row r="694" spans="1:17" x14ac:dyDescent="0.25">
      <c r="A694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</row>
    <row r="695" spans="1:17" x14ac:dyDescent="0.25">
      <c r="A695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</row>
    <row r="696" spans="1:17" x14ac:dyDescent="0.25">
      <c r="A696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</row>
    <row r="697" spans="1:17" x14ac:dyDescent="0.25">
      <c r="A69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</row>
    <row r="698" spans="1:17" x14ac:dyDescent="0.25">
      <c r="A698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</row>
    <row r="699" spans="1:17" x14ac:dyDescent="0.25">
      <c r="A699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</row>
    <row r="700" spans="1:17" x14ac:dyDescent="0.25">
      <c r="A700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</row>
    <row r="701" spans="1:17" x14ac:dyDescent="0.25">
      <c r="A701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</row>
    <row r="702" spans="1:17" x14ac:dyDescent="0.25">
      <c r="A702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</row>
    <row r="703" spans="1:17" x14ac:dyDescent="0.25">
      <c r="A703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</row>
    <row r="704" spans="1:17" x14ac:dyDescent="0.25">
      <c r="A704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</row>
    <row r="705" spans="1:17" x14ac:dyDescent="0.25">
      <c r="A705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</row>
    <row r="706" spans="1:17" x14ac:dyDescent="0.25">
      <c r="A706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</row>
    <row r="707" spans="1:17" x14ac:dyDescent="0.25">
      <c r="A70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</row>
    <row r="708" spans="1:17" x14ac:dyDescent="0.25">
      <c r="A708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</row>
    <row r="709" spans="1:17" x14ac:dyDescent="0.25">
      <c r="A709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</row>
    <row r="710" spans="1:17" x14ac:dyDescent="0.25">
      <c r="A710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</row>
    <row r="711" spans="1:17" x14ac:dyDescent="0.25">
      <c r="A711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</row>
    <row r="712" spans="1:17" x14ac:dyDescent="0.25">
      <c r="A712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</row>
    <row r="713" spans="1:17" x14ac:dyDescent="0.25">
      <c r="A713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</row>
    <row r="714" spans="1:17" x14ac:dyDescent="0.25">
      <c r="A714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</row>
    <row r="715" spans="1:17" x14ac:dyDescent="0.25">
      <c r="A715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</row>
    <row r="716" spans="1:17" x14ac:dyDescent="0.25">
      <c r="A716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</row>
    <row r="717" spans="1:17" x14ac:dyDescent="0.25">
      <c r="A71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</row>
    <row r="718" spans="1:17" x14ac:dyDescent="0.25">
      <c r="A718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</row>
    <row r="719" spans="1:17" x14ac:dyDescent="0.25">
      <c r="A719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</row>
    <row r="720" spans="1:17" x14ac:dyDescent="0.25">
      <c r="A720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</row>
    <row r="721" spans="1:17" x14ac:dyDescent="0.25">
      <c r="A721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</row>
    <row r="722" spans="1:17" x14ac:dyDescent="0.25">
      <c r="A722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</row>
    <row r="723" spans="1:17" x14ac:dyDescent="0.25">
      <c r="A723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</row>
    <row r="724" spans="1:17" x14ac:dyDescent="0.25">
      <c r="A724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</row>
    <row r="725" spans="1:17" x14ac:dyDescent="0.25">
      <c r="A725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</row>
    <row r="726" spans="1:17" x14ac:dyDescent="0.25">
      <c r="A726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</row>
    <row r="727" spans="1:17" x14ac:dyDescent="0.25">
      <c r="A72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</row>
    <row r="728" spans="1:17" x14ac:dyDescent="0.25">
      <c r="A728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</row>
    <row r="729" spans="1:17" x14ac:dyDescent="0.25">
      <c r="A729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</row>
    <row r="730" spans="1:17" x14ac:dyDescent="0.25">
      <c r="A730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</row>
    <row r="731" spans="1:17" x14ac:dyDescent="0.25">
      <c r="A731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</row>
    <row r="732" spans="1:17" x14ac:dyDescent="0.25">
      <c r="A732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</row>
  </sheetData>
  <pageMargins left="0.7" right="0.7" top="0.75" bottom="0.75" header="0.3" footer="0.3"/>
  <pageSetup orientation="portrait" r:id="rId1"/>
  <ignoredErrors>
    <ignoredError sqref="B2:C2 C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C32EB-83AA-49ED-B98C-981D28D08B37}">
  <dimension ref="A1:Q721"/>
  <sheetViews>
    <sheetView workbookViewId="0">
      <selection activeCell="T11" sqref="T11"/>
    </sheetView>
  </sheetViews>
  <sheetFormatPr defaultColWidth="8.85546875" defaultRowHeight="15" x14ac:dyDescent="0.25"/>
  <cols>
    <col min="1" max="1" width="10.7109375" bestFit="1" customWidth="1"/>
    <col min="2" max="2" width="14.42578125" customWidth="1"/>
    <col min="3" max="3" width="13.42578125" customWidth="1"/>
    <col min="4" max="4" width="10.28515625" customWidth="1"/>
    <col min="5" max="5" width="9.85546875" customWidth="1"/>
    <col min="6" max="6" width="9.7109375" bestFit="1" customWidth="1"/>
    <col min="7" max="7" width="11.28515625" bestFit="1" customWidth="1"/>
    <col min="8" max="8" width="10.28515625" bestFit="1" customWidth="1"/>
    <col min="9" max="9" width="12.28515625" customWidth="1"/>
    <col min="10" max="10" width="9.42578125" bestFit="1" customWidth="1"/>
    <col min="11" max="11" width="8.140625" bestFit="1" customWidth="1"/>
  </cols>
  <sheetData>
    <row r="1" spans="1:17" x14ac:dyDescent="0.25">
      <c r="A1" s="4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</row>
    <row r="2" spans="1:17" x14ac:dyDescent="0.25">
      <c r="A2" s="3">
        <f>'Momentum Signal'!A2</f>
        <v>197501</v>
      </c>
      <c r="B2">
        <f>RANK('Momentum Signal'!B2,'Momentum Signal'!$B2:$Q2)</f>
        <v>11</v>
      </c>
      <c r="C2">
        <f>RANK('Momentum Signal'!C2,'Momentum Signal'!$B2:$Q2)</f>
        <v>2</v>
      </c>
      <c r="D2">
        <f>RANK('Momentum Signal'!D2,'Momentum Signal'!$B2:$Q2)</f>
        <v>10</v>
      </c>
      <c r="E2">
        <f>RANK('Momentum Signal'!E2,'Momentum Signal'!$B2:$Q2)</f>
        <v>9</v>
      </c>
      <c r="F2">
        <f>RANK('Momentum Signal'!F2,'Momentum Signal'!$B2:$Q2)</f>
        <v>16</v>
      </c>
      <c r="G2">
        <f>RANK('Momentum Signal'!G2,'Momentum Signal'!$B2:$Q2)</f>
        <v>3</v>
      </c>
      <c r="H2">
        <f>RANK('Momentum Signal'!H2,'Momentum Signal'!$B2:$Q2)</f>
        <v>4</v>
      </c>
      <c r="I2">
        <f>RANK('Momentum Signal'!I2,'Momentum Signal'!$B2:$Q2)</f>
        <v>7</v>
      </c>
      <c r="J2">
        <f>RANK('Momentum Signal'!J2,'Momentum Signal'!$B2:$Q2)</f>
        <v>1</v>
      </c>
      <c r="K2">
        <f>RANK('Momentum Signal'!K2,'Momentum Signal'!$B2:$Q2)</f>
        <v>13</v>
      </c>
      <c r="L2">
        <f>RANK('Momentum Signal'!L2,'Momentum Signal'!$B2:$Q2)</f>
        <v>12</v>
      </c>
      <c r="M2">
        <f>RANK('Momentum Signal'!M2,'Momentum Signal'!$B2:$Q2)</f>
        <v>8</v>
      </c>
      <c r="N2">
        <f>RANK('Momentum Signal'!N2,'Momentum Signal'!$B2:$Q2)</f>
        <v>6</v>
      </c>
      <c r="O2">
        <f>RANK('Momentum Signal'!O2,'Momentum Signal'!$B2:$Q2)</f>
        <v>5</v>
      </c>
      <c r="P2">
        <f>RANK('Momentum Signal'!P2,'Momentum Signal'!$B2:$Q2)</f>
        <v>15</v>
      </c>
      <c r="Q2">
        <f>RANK('Momentum Signal'!Q2,'Momentum Signal'!$B2:$Q2)</f>
        <v>14</v>
      </c>
    </row>
    <row r="3" spans="1:17" x14ac:dyDescent="0.25">
      <c r="A3" s="6">
        <f>'Momentum Signal'!A3</f>
        <v>197502</v>
      </c>
      <c r="B3">
        <f>RANK('Momentum Signal'!B3,'Momentum Signal'!$B3:$Q3)</f>
        <v>9</v>
      </c>
      <c r="C3">
        <f>RANK('Momentum Signal'!C3,'Momentum Signal'!$B3:$Q3)</f>
        <v>5</v>
      </c>
      <c r="D3">
        <f>RANK('Momentum Signal'!D3,'Momentum Signal'!$B3:$Q3)</f>
        <v>4</v>
      </c>
      <c r="E3">
        <f>RANK('Momentum Signal'!E3,'Momentum Signal'!$B3:$Q3)</f>
        <v>14</v>
      </c>
      <c r="F3">
        <f>RANK('Momentum Signal'!F3,'Momentum Signal'!$B3:$Q3)</f>
        <v>16</v>
      </c>
      <c r="G3">
        <f>RANK('Momentum Signal'!G3,'Momentum Signal'!$B3:$Q3)</f>
        <v>3</v>
      </c>
      <c r="H3">
        <f>RANK('Momentum Signal'!H3,'Momentum Signal'!$B3:$Q3)</f>
        <v>1</v>
      </c>
      <c r="I3">
        <f>RANK('Momentum Signal'!I3,'Momentum Signal'!$B3:$Q3)</f>
        <v>10</v>
      </c>
      <c r="J3">
        <f>RANK('Momentum Signal'!J3,'Momentum Signal'!$B3:$Q3)</f>
        <v>2</v>
      </c>
      <c r="K3">
        <f>RANK('Momentum Signal'!K3,'Momentum Signal'!$B3:$Q3)</f>
        <v>8</v>
      </c>
      <c r="L3">
        <f>RANK('Momentum Signal'!L3,'Momentum Signal'!$B3:$Q3)</f>
        <v>11</v>
      </c>
      <c r="M3">
        <f>RANK('Momentum Signal'!M3,'Momentum Signal'!$B3:$Q3)</f>
        <v>13</v>
      </c>
      <c r="N3">
        <f>RANK('Momentum Signal'!N3,'Momentum Signal'!$B3:$Q3)</f>
        <v>7</v>
      </c>
      <c r="O3">
        <f>RANK('Momentum Signal'!O3,'Momentum Signal'!$B3:$Q3)</f>
        <v>6</v>
      </c>
      <c r="P3">
        <f>RANK('Momentum Signal'!P3,'Momentum Signal'!$B3:$Q3)</f>
        <v>15</v>
      </c>
      <c r="Q3">
        <f>RANK('Momentum Signal'!Q3,'Momentum Signal'!$B3:$Q3)</f>
        <v>12</v>
      </c>
    </row>
    <row r="4" spans="1:17" x14ac:dyDescent="0.25">
      <c r="A4" s="6">
        <f>'Momentum Signal'!A4</f>
        <v>197503</v>
      </c>
      <c r="B4">
        <f>RANK('Momentum Signal'!B4,'Momentum Signal'!$B4:$Q4)</f>
        <v>8</v>
      </c>
      <c r="C4">
        <f>RANK('Momentum Signal'!C4,'Momentum Signal'!$B4:$Q4)</f>
        <v>5</v>
      </c>
      <c r="D4">
        <f>RANK('Momentum Signal'!D4,'Momentum Signal'!$B4:$Q4)</f>
        <v>6</v>
      </c>
      <c r="E4">
        <f>RANK('Momentum Signal'!E4,'Momentum Signal'!$B4:$Q4)</f>
        <v>10</v>
      </c>
      <c r="F4">
        <f>RANK('Momentum Signal'!F4,'Momentum Signal'!$B4:$Q4)</f>
        <v>16</v>
      </c>
      <c r="G4">
        <f>RANK('Momentum Signal'!G4,'Momentum Signal'!$B4:$Q4)</f>
        <v>4</v>
      </c>
      <c r="H4">
        <f>RANK('Momentum Signal'!H4,'Momentum Signal'!$B4:$Q4)</f>
        <v>3</v>
      </c>
      <c r="I4">
        <f>RANK('Momentum Signal'!I4,'Momentum Signal'!$B4:$Q4)</f>
        <v>7</v>
      </c>
      <c r="J4">
        <f>RANK('Momentum Signal'!J4,'Momentum Signal'!$B4:$Q4)</f>
        <v>1</v>
      </c>
      <c r="K4">
        <f>RANK('Momentum Signal'!K4,'Momentum Signal'!$B4:$Q4)</f>
        <v>11</v>
      </c>
      <c r="L4">
        <f>RANK('Momentum Signal'!L4,'Momentum Signal'!$B4:$Q4)</f>
        <v>15</v>
      </c>
      <c r="M4">
        <f>RANK('Momentum Signal'!M4,'Momentum Signal'!$B4:$Q4)</f>
        <v>9</v>
      </c>
      <c r="N4">
        <f>RANK('Momentum Signal'!N4,'Momentum Signal'!$B4:$Q4)</f>
        <v>12</v>
      </c>
      <c r="O4">
        <f>RANK('Momentum Signal'!O4,'Momentum Signal'!$B4:$Q4)</f>
        <v>2</v>
      </c>
      <c r="P4">
        <f>RANK('Momentum Signal'!P4,'Momentum Signal'!$B4:$Q4)</f>
        <v>13</v>
      </c>
      <c r="Q4">
        <f>RANK('Momentum Signal'!Q4,'Momentum Signal'!$B4:$Q4)</f>
        <v>14</v>
      </c>
    </row>
    <row r="5" spans="1:17" x14ac:dyDescent="0.25">
      <c r="A5" s="6">
        <f>'Momentum Signal'!A5</f>
        <v>197504</v>
      </c>
      <c r="B5">
        <f>RANK('Momentum Signal'!B5,'Momentum Signal'!$B5:$Q5)</f>
        <v>6</v>
      </c>
      <c r="C5">
        <f>RANK('Momentum Signal'!C5,'Momentum Signal'!$B5:$Q5)</f>
        <v>3</v>
      </c>
      <c r="D5">
        <f>RANK('Momentum Signal'!D5,'Momentum Signal'!$B5:$Q5)</f>
        <v>7</v>
      </c>
      <c r="E5">
        <f>RANK('Momentum Signal'!E5,'Momentum Signal'!$B5:$Q5)</f>
        <v>13</v>
      </c>
      <c r="F5">
        <f>RANK('Momentum Signal'!F5,'Momentum Signal'!$B5:$Q5)</f>
        <v>16</v>
      </c>
      <c r="G5">
        <f>RANK('Momentum Signal'!G5,'Momentum Signal'!$B5:$Q5)</f>
        <v>5</v>
      </c>
      <c r="H5">
        <f>RANK('Momentum Signal'!H5,'Momentum Signal'!$B5:$Q5)</f>
        <v>2</v>
      </c>
      <c r="I5">
        <f>RANK('Momentum Signal'!I5,'Momentum Signal'!$B5:$Q5)</f>
        <v>11</v>
      </c>
      <c r="J5">
        <f>RANK('Momentum Signal'!J5,'Momentum Signal'!$B5:$Q5)</f>
        <v>1</v>
      </c>
      <c r="K5">
        <f>RANK('Momentum Signal'!K5,'Momentum Signal'!$B5:$Q5)</f>
        <v>10</v>
      </c>
      <c r="L5">
        <f>RANK('Momentum Signal'!L5,'Momentum Signal'!$B5:$Q5)</f>
        <v>9</v>
      </c>
      <c r="M5">
        <f>RANK('Momentum Signal'!M5,'Momentum Signal'!$B5:$Q5)</f>
        <v>14</v>
      </c>
      <c r="N5">
        <f>RANK('Momentum Signal'!N5,'Momentum Signal'!$B5:$Q5)</f>
        <v>8</v>
      </c>
      <c r="O5">
        <f>RANK('Momentum Signal'!O5,'Momentum Signal'!$B5:$Q5)</f>
        <v>4</v>
      </c>
      <c r="P5">
        <f>RANK('Momentum Signal'!P5,'Momentum Signal'!$B5:$Q5)</f>
        <v>12</v>
      </c>
      <c r="Q5">
        <f>RANK('Momentum Signal'!Q5,'Momentum Signal'!$B5:$Q5)</f>
        <v>15</v>
      </c>
    </row>
    <row r="6" spans="1:17" x14ac:dyDescent="0.25">
      <c r="A6" s="6">
        <f>'Momentum Signal'!A6</f>
        <v>197505</v>
      </c>
      <c r="B6">
        <f>RANK('Momentum Signal'!B6,'Momentum Signal'!$B6:$Q6)</f>
        <v>8</v>
      </c>
      <c r="C6">
        <f>RANK('Momentum Signal'!C6,'Momentum Signal'!$B6:$Q6)</f>
        <v>1</v>
      </c>
      <c r="D6">
        <f>RANK('Momentum Signal'!D6,'Momentum Signal'!$B6:$Q6)</f>
        <v>12</v>
      </c>
      <c r="E6">
        <f>RANK('Momentum Signal'!E6,'Momentum Signal'!$B6:$Q6)</f>
        <v>7</v>
      </c>
      <c r="F6">
        <f>RANK('Momentum Signal'!F6,'Momentum Signal'!$B6:$Q6)</f>
        <v>16</v>
      </c>
      <c r="G6">
        <f>RANK('Momentum Signal'!G6,'Momentum Signal'!$B6:$Q6)</f>
        <v>6</v>
      </c>
      <c r="H6">
        <f>RANK('Momentum Signal'!H6,'Momentum Signal'!$B6:$Q6)</f>
        <v>4</v>
      </c>
      <c r="I6">
        <f>RANK('Momentum Signal'!I6,'Momentum Signal'!$B6:$Q6)</f>
        <v>5</v>
      </c>
      <c r="J6">
        <f>RANK('Momentum Signal'!J6,'Momentum Signal'!$B6:$Q6)</f>
        <v>2</v>
      </c>
      <c r="K6">
        <f>RANK('Momentum Signal'!K6,'Momentum Signal'!$B6:$Q6)</f>
        <v>11</v>
      </c>
      <c r="L6">
        <f>RANK('Momentum Signal'!L6,'Momentum Signal'!$B6:$Q6)</f>
        <v>13</v>
      </c>
      <c r="M6">
        <f>RANK('Momentum Signal'!M6,'Momentum Signal'!$B6:$Q6)</f>
        <v>14</v>
      </c>
      <c r="N6">
        <f>RANK('Momentum Signal'!N6,'Momentum Signal'!$B6:$Q6)</f>
        <v>9</v>
      </c>
      <c r="O6">
        <f>RANK('Momentum Signal'!O6,'Momentum Signal'!$B6:$Q6)</f>
        <v>3</v>
      </c>
      <c r="P6">
        <f>RANK('Momentum Signal'!P6,'Momentum Signal'!$B6:$Q6)</f>
        <v>10</v>
      </c>
      <c r="Q6">
        <f>RANK('Momentum Signal'!Q6,'Momentum Signal'!$B6:$Q6)</f>
        <v>15</v>
      </c>
    </row>
    <row r="7" spans="1:17" x14ac:dyDescent="0.25">
      <c r="A7" s="6">
        <f>'Momentum Signal'!A7</f>
        <v>197506</v>
      </c>
      <c r="B7">
        <f>RANK('Momentum Signal'!B7,'Momentum Signal'!$B7:$Q7)</f>
        <v>10</v>
      </c>
      <c r="C7">
        <f>RANK('Momentum Signal'!C7,'Momentum Signal'!$B7:$Q7)</f>
        <v>2</v>
      </c>
      <c r="D7">
        <f>RANK('Momentum Signal'!D7,'Momentum Signal'!$B7:$Q7)</f>
        <v>8</v>
      </c>
      <c r="E7">
        <f>RANK('Momentum Signal'!E7,'Momentum Signal'!$B7:$Q7)</f>
        <v>4</v>
      </c>
      <c r="F7">
        <f>RANK('Momentum Signal'!F7,'Momentum Signal'!$B7:$Q7)</f>
        <v>15</v>
      </c>
      <c r="G7">
        <f>RANK('Momentum Signal'!G7,'Momentum Signal'!$B7:$Q7)</f>
        <v>3</v>
      </c>
      <c r="H7">
        <f>RANK('Momentum Signal'!H7,'Momentum Signal'!$B7:$Q7)</f>
        <v>12</v>
      </c>
      <c r="I7">
        <f>RANK('Momentum Signal'!I7,'Momentum Signal'!$B7:$Q7)</f>
        <v>5</v>
      </c>
      <c r="J7">
        <f>RANK('Momentum Signal'!J7,'Momentum Signal'!$B7:$Q7)</f>
        <v>1</v>
      </c>
      <c r="K7">
        <f>RANK('Momentum Signal'!K7,'Momentum Signal'!$B7:$Q7)</f>
        <v>6</v>
      </c>
      <c r="L7">
        <f>RANK('Momentum Signal'!L7,'Momentum Signal'!$B7:$Q7)</f>
        <v>11</v>
      </c>
      <c r="M7">
        <f>RANK('Momentum Signal'!M7,'Momentum Signal'!$B7:$Q7)</f>
        <v>16</v>
      </c>
      <c r="N7">
        <f>RANK('Momentum Signal'!N7,'Momentum Signal'!$B7:$Q7)</f>
        <v>7</v>
      </c>
      <c r="O7">
        <f>RANK('Momentum Signal'!O7,'Momentum Signal'!$B7:$Q7)</f>
        <v>9</v>
      </c>
      <c r="P7">
        <f>RANK('Momentum Signal'!P7,'Momentum Signal'!$B7:$Q7)</f>
        <v>14</v>
      </c>
      <c r="Q7">
        <f>RANK('Momentum Signal'!Q7,'Momentum Signal'!$B7:$Q7)</f>
        <v>13</v>
      </c>
    </row>
    <row r="8" spans="1:17" x14ac:dyDescent="0.25">
      <c r="A8" s="6">
        <f>'Momentum Signal'!A8</f>
        <v>197507</v>
      </c>
      <c r="B8">
        <f>RANK('Momentum Signal'!B8,'Momentum Signal'!$B8:$Q8)</f>
        <v>12</v>
      </c>
      <c r="C8">
        <f>RANK('Momentum Signal'!C8,'Momentum Signal'!$B8:$Q8)</f>
        <v>1</v>
      </c>
      <c r="D8">
        <f>RANK('Momentum Signal'!D8,'Momentum Signal'!$B8:$Q8)</f>
        <v>4</v>
      </c>
      <c r="E8">
        <f>RANK('Momentum Signal'!E8,'Momentum Signal'!$B8:$Q8)</f>
        <v>6</v>
      </c>
      <c r="F8">
        <f>RANK('Momentum Signal'!F8,'Momentum Signal'!$B8:$Q8)</f>
        <v>16</v>
      </c>
      <c r="G8">
        <f>RANK('Momentum Signal'!G8,'Momentum Signal'!$B8:$Q8)</f>
        <v>7</v>
      </c>
      <c r="H8">
        <f>RANK('Momentum Signal'!H8,'Momentum Signal'!$B8:$Q8)</f>
        <v>13</v>
      </c>
      <c r="I8">
        <f>RANK('Momentum Signal'!I8,'Momentum Signal'!$B8:$Q8)</f>
        <v>5</v>
      </c>
      <c r="J8">
        <f>RANK('Momentum Signal'!J8,'Momentum Signal'!$B8:$Q8)</f>
        <v>3</v>
      </c>
      <c r="K8">
        <f>RANK('Momentum Signal'!K8,'Momentum Signal'!$B8:$Q8)</f>
        <v>8</v>
      </c>
      <c r="L8">
        <f>RANK('Momentum Signal'!L8,'Momentum Signal'!$B8:$Q8)</f>
        <v>11</v>
      </c>
      <c r="M8">
        <f>RANK('Momentum Signal'!M8,'Momentum Signal'!$B8:$Q8)</f>
        <v>15</v>
      </c>
      <c r="N8">
        <f>RANK('Momentum Signal'!N8,'Momentum Signal'!$B8:$Q8)</f>
        <v>9</v>
      </c>
      <c r="O8">
        <f>RANK('Momentum Signal'!O8,'Momentum Signal'!$B8:$Q8)</f>
        <v>2</v>
      </c>
      <c r="P8">
        <f>RANK('Momentum Signal'!P8,'Momentum Signal'!$B8:$Q8)</f>
        <v>14</v>
      </c>
      <c r="Q8">
        <f>RANK('Momentum Signal'!Q8,'Momentum Signal'!$B8:$Q8)</f>
        <v>10</v>
      </c>
    </row>
    <row r="9" spans="1:17" x14ac:dyDescent="0.25">
      <c r="A9" s="6">
        <f>'Momentum Signal'!A9</f>
        <v>197508</v>
      </c>
      <c r="B9">
        <f>RANK('Momentum Signal'!B9,'Momentum Signal'!$B9:$Q9)</f>
        <v>7</v>
      </c>
      <c r="C9">
        <f>RANK('Momentum Signal'!C9,'Momentum Signal'!$B9:$Q9)</f>
        <v>1</v>
      </c>
      <c r="D9">
        <f>RANK('Momentum Signal'!D9,'Momentum Signal'!$B9:$Q9)</f>
        <v>6</v>
      </c>
      <c r="E9">
        <f>RANK('Momentum Signal'!E9,'Momentum Signal'!$B9:$Q9)</f>
        <v>4</v>
      </c>
      <c r="F9">
        <f>RANK('Momentum Signal'!F9,'Momentum Signal'!$B9:$Q9)</f>
        <v>16</v>
      </c>
      <c r="G9">
        <f>RANK('Momentum Signal'!G9,'Momentum Signal'!$B9:$Q9)</f>
        <v>12</v>
      </c>
      <c r="H9">
        <f>RANK('Momentum Signal'!H9,'Momentum Signal'!$B9:$Q9)</f>
        <v>13</v>
      </c>
      <c r="I9">
        <f>RANK('Momentum Signal'!I9,'Momentum Signal'!$B9:$Q9)</f>
        <v>3</v>
      </c>
      <c r="J9">
        <f>RANK('Momentum Signal'!J9,'Momentum Signal'!$B9:$Q9)</f>
        <v>11</v>
      </c>
      <c r="K9">
        <f>RANK('Momentum Signal'!K9,'Momentum Signal'!$B9:$Q9)</f>
        <v>5</v>
      </c>
      <c r="L9">
        <f>RANK('Momentum Signal'!L9,'Momentum Signal'!$B9:$Q9)</f>
        <v>14</v>
      </c>
      <c r="M9">
        <f>RANK('Momentum Signal'!M9,'Momentum Signal'!$B9:$Q9)</f>
        <v>15</v>
      </c>
      <c r="N9">
        <f>RANK('Momentum Signal'!N9,'Momentum Signal'!$B9:$Q9)</f>
        <v>9</v>
      </c>
      <c r="O9">
        <f>RANK('Momentum Signal'!O9,'Momentum Signal'!$B9:$Q9)</f>
        <v>2</v>
      </c>
      <c r="P9">
        <f>RANK('Momentum Signal'!P9,'Momentum Signal'!$B9:$Q9)</f>
        <v>10</v>
      </c>
      <c r="Q9">
        <f>RANK('Momentum Signal'!Q9,'Momentum Signal'!$B9:$Q9)</f>
        <v>8</v>
      </c>
    </row>
    <row r="10" spans="1:17" x14ac:dyDescent="0.25">
      <c r="A10" s="6">
        <f>'Momentum Signal'!A10</f>
        <v>197509</v>
      </c>
      <c r="B10">
        <f>RANK('Momentum Signal'!B10,'Momentum Signal'!$B10:$Q10)</f>
        <v>4</v>
      </c>
      <c r="C10">
        <f>RANK('Momentum Signal'!C10,'Momentum Signal'!$B10:$Q10)</f>
        <v>1</v>
      </c>
      <c r="D10">
        <f>RANK('Momentum Signal'!D10,'Momentum Signal'!$B10:$Q10)</f>
        <v>7</v>
      </c>
      <c r="E10">
        <f>RANK('Momentum Signal'!E10,'Momentum Signal'!$B10:$Q10)</f>
        <v>6</v>
      </c>
      <c r="F10">
        <f>RANK('Momentum Signal'!F10,'Momentum Signal'!$B10:$Q10)</f>
        <v>16</v>
      </c>
      <c r="G10">
        <f>RANK('Momentum Signal'!G10,'Momentum Signal'!$B10:$Q10)</f>
        <v>11</v>
      </c>
      <c r="H10">
        <f>RANK('Momentum Signal'!H10,'Momentum Signal'!$B10:$Q10)</f>
        <v>14</v>
      </c>
      <c r="I10">
        <f>RANK('Momentum Signal'!I10,'Momentum Signal'!$B10:$Q10)</f>
        <v>5</v>
      </c>
      <c r="J10">
        <f>RANK('Momentum Signal'!J10,'Momentum Signal'!$B10:$Q10)</f>
        <v>13</v>
      </c>
      <c r="K10">
        <f>RANK('Momentum Signal'!K10,'Momentum Signal'!$B10:$Q10)</f>
        <v>3</v>
      </c>
      <c r="L10">
        <f>RANK('Momentum Signal'!L10,'Momentum Signal'!$B10:$Q10)</f>
        <v>15</v>
      </c>
      <c r="M10">
        <f>RANK('Momentum Signal'!M10,'Momentum Signal'!$B10:$Q10)</f>
        <v>12</v>
      </c>
      <c r="N10">
        <f>RANK('Momentum Signal'!N10,'Momentum Signal'!$B10:$Q10)</f>
        <v>8</v>
      </c>
      <c r="O10">
        <f>RANK('Momentum Signal'!O10,'Momentum Signal'!$B10:$Q10)</f>
        <v>2</v>
      </c>
      <c r="P10">
        <f>RANK('Momentum Signal'!P10,'Momentum Signal'!$B10:$Q10)</f>
        <v>9</v>
      </c>
      <c r="Q10">
        <f>RANK('Momentum Signal'!Q10,'Momentum Signal'!$B10:$Q10)</f>
        <v>10</v>
      </c>
    </row>
    <row r="11" spans="1:17" x14ac:dyDescent="0.25">
      <c r="A11" s="6">
        <f>'Momentum Signal'!A11</f>
        <v>197510</v>
      </c>
      <c r="B11">
        <f>RANK('Momentum Signal'!B11,'Momentum Signal'!$B11:$Q11)</f>
        <v>2</v>
      </c>
      <c r="C11">
        <f>RANK('Momentum Signal'!C11,'Momentum Signal'!$B11:$Q11)</f>
        <v>1</v>
      </c>
      <c r="D11">
        <f>RANK('Momentum Signal'!D11,'Momentum Signal'!$B11:$Q11)</f>
        <v>7</v>
      </c>
      <c r="E11">
        <f>RANK('Momentum Signal'!E11,'Momentum Signal'!$B11:$Q11)</f>
        <v>8</v>
      </c>
      <c r="F11">
        <f>RANK('Momentum Signal'!F11,'Momentum Signal'!$B11:$Q11)</f>
        <v>14</v>
      </c>
      <c r="G11">
        <f>RANK('Momentum Signal'!G11,'Momentum Signal'!$B11:$Q11)</f>
        <v>5</v>
      </c>
      <c r="H11">
        <f>RANK('Momentum Signal'!H11,'Momentum Signal'!$B11:$Q11)</f>
        <v>16</v>
      </c>
      <c r="I11">
        <f>RANK('Momentum Signal'!I11,'Momentum Signal'!$B11:$Q11)</f>
        <v>4</v>
      </c>
      <c r="J11">
        <f>RANK('Momentum Signal'!J11,'Momentum Signal'!$B11:$Q11)</f>
        <v>9</v>
      </c>
      <c r="K11">
        <f>RANK('Momentum Signal'!K11,'Momentum Signal'!$B11:$Q11)</f>
        <v>6</v>
      </c>
      <c r="L11">
        <f>RANK('Momentum Signal'!L11,'Momentum Signal'!$B11:$Q11)</f>
        <v>12</v>
      </c>
      <c r="M11">
        <f>RANK('Momentum Signal'!M11,'Momentum Signal'!$B11:$Q11)</f>
        <v>13</v>
      </c>
      <c r="N11">
        <f>RANK('Momentum Signal'!N11,'Momentum Signal'!$B11:$Q11)</f>
        <v>10</v>
      </c>
      <c r="O11">
        <f>RANK('Momentum Signal'!O11,'Momentum Signal'!$B11:$Q11)</f>
        <v>11</v>
      </c>
      <c r="P11">
        <f>RANK('Momentum Signal'!P11,'Momentum Signal'!$B11:$Q11)</f>
        <v>3</v>
      </c>
      <c r="Q11">
        <f>RANK('Momentum Signal'!Q11,'Momentum Signal'!$B11:$Q11)</f>
        <v>15</v>
      </c>
    </row>
    <row r="12" spans="1:17" x14ac:dyDescent="0.25">
      <c r="A12" s="6">
        <f>'Momentum Signal'!A12</f>
        <v>197511</v>
      </c>
      <c r="B12">
        <f>RANK('Momentum Signal'!B12,'Momentum Signal'!$B12:$Q12)</f>
        <v>4</v>
      </c>
      <c r="C12">
        <f>RANK('Momentum Signal'!C12,'Momentum Signal'!$B12:$Q12)</f>
        <v>9</v>
      </c>
      <c r="D12">
        <f>RANK('Momentum Signal'!D12,'Momentum Signal'!$B12:$Q12)</f>
        <v>10</v>
      </c>
      <c r="E12">
        <f>RANK('Momentum Signal'!E12,'Momentum Signal'!$B12:$Q12)</f>
        <v>2</v>
      </c>
      <c r="F12">
        <f>RANK('Momentum Signal'!F12,'Momentum Signal'!$B12:$Q12)</f>
        <v>13</v>
      </c>
      <c r="G12">
        <f>RANK('Momentum Signal'!G12,'Momentum Signal'!$B12:$Q12)</f>
        <v>12</v>
      </c>
      <c r="H12">
        <f>RANK('Momentum Signal'!H12,'Momentum Signal'!$B12:$Q12)</f>
        <v>16</v>
      </c>
      <c r="I12">
        <f>RANK('Momentum Signal'!I12,'Momentum Signal'!$B12:$Q12)</f>
        <v>8</v>
      </c>
      <c r="J12">
        <f>RANK('Momentum Signal'!J12,'Momentum Signal'!$B12:$Q12)</f>
        <v>5</v>
      </c>
      <c r="K12">
        <f>RANK('Momentum Signal'!K12,'Momentum Signal'!$B12:$Q12)</f>
        <v>7</v>
      </c>
      <c r="L12">
        <f>RANK('Momentum Signal'!L12,'Momentum Signal'!$B12:$Q12)</f>
        <v>14</v>
      </c>
      <c r="M12">
        <f>RANK('Momentum Signal'!M12,'Momentum Signal'!$B12:$Q12)</f>
        <v>1</v>
      </c>
      <c r="N12">
        <f>RANK('Momentum Signal'!N12,'Momentum Signal'!$B12:$Q12)</f>
        <v>11</v>
      </c>
      <c r="O12">
        <f>RANK('Momentum Signal'!O12,'Momentum Signal'!$B12:$Q12)</f>
        <v>6</v>
      </c>
      <c r="P12">
        <f>RANK('Momentum Signal'!P12,'Momentum Signal'!$B12:$Q12)</f>
        <v>3</v>
      </c>
      <c r="Q12">
        <f>RANK('Momentum Signal'!Q12,'Momentum Signal'!$B12:$Q12)</f>
        <v>15</v>
      </c>
    </row>
    <row r="13" spans="1:17" x14ac:dyDescent="0.25">
      <c r="A13" s="6">
        <f>'Momentum Signal'!A13</f>
        <v>197512</v>
      </c>
      <c r="B13">
        <f>RANK('Momentum Signal'!B13,'Momentum Signal'!$B13:$Q13)</f>
        <v>4</v>
      </c>
      <c r="C13">
        <f>RANK('Momentum Signal'!C13,'Momentum Signal'!$B13:$Q13)</f>
        <v>14</v>
      </c>
      <c r="D13">
        <f>RANK('Momentum Signal'!D13,'Momentum Signal'!$B13:$Q13)</f>
        <v>13</v>
      </c>
      <c r="E13">
        <f>RANK('Momentum Signal'!E13,'Momentum Signal'!$B13:$Q13)</f>
        <v>1</v>
      </c>
      <c r="F13">
        <f>RANK('Momentum Signal'!F13,'Momentum Signal'!$B13:$Q13)</f>
        <v>7</v>
      </c>
      <c r="G13">
        <f>RANK('Momentum Signal'!G13,'Momentum Signal'!$B13:$Q13)</f>
        <v>5</v>
      </c>
      <c r="H13">
        <f>RANK('Momentum Signal'!H13,'Momentum Signal'!$B13:$Q13)</f>
        <v>16</v>
      </c>
      <c r="I13">
        <f>RANK('Momentum Signal'!I13,'Momentum Signal'!$B13:$Q13)</f>
        <v>6</v>
      </c>
      <c r="J13">
        <f>RANK('Momentum Signal'!J13,'Momentum Signal'!$B13:$Q13)</f>
        <v>12</v>
      </c>
      <c r="K13">
        <f>RANK('Momentum Signal'!K13,'Momentum Signal'!$B13:$Q13)</f>
        <v>11</v>
      </c>
      <c r="L13">
        <f>RANK('Momentum Signal'!L13,'Momentum Signal'!$B13:$Q13)</f>
        <v>10</v>
      </c>
      <c r="M13">
        <f>RANK('Momentum Signal'!M13,'Momentum Signal'!$B13:$Q13)</f>
        <v>2</v>
      </c>
      <c r="N13">
        <f>RANK('Momentum Signal'!N13,'Momentum Signal'!$B13:$Q13)</f>
        <v>9</v>
      </c>
      <c r="O13">
        <f>RANK('Momentum Signal'!O13,'Momentum Signal'!$B13:$Q13)</f>
        <v>8</v>
      </c>
      <c r="P13">
        <f>RANK('Momentum Signal'!P13,'Momentum Signal'!$B13:$Q13)</f>
        <v>3</v>
      </c>
      <c r="Q13">
        <f>RANK('Momentum Signal'!Q13,'Momentum Signal'!$B13:$Q13)</f>
        <v>15</v>
      </c>
    </row>
    <row r="14" spans="1:17" x14ac:dyDescent="0.25">
      <c r="A14" s="6">
        <f>'Momentum Signal'!A14</f>
        <v>197601</v>
      </c>
      <c r="B14">
        <f>RANK('Momentum Signal'!B14,'Momentum Signal'!$B14:$Q14)</f>
        <v>5</v>
      </c>
      <c r="C14">
        <f>RANK('Momentum Signal'!C14,'Momentum Signal'!$B14:$Q14)</f>
        <v>13</v>
      </c>
      <c r="D14">
        <f>RANK('Momentum Signal'!D14,'Momentum Signal'!$B14:$Q14)</f>
        <v>15</v>
      </c>
      <c r="E14">
        <f>RANK('Momentum Signal'!E14,'Momentum Signal'!$B14:$Q14)</f>
        <v>1</v>
      </c>
      <c r="F14">
        <f>RANK('Momentum Signal'!F14,'Momentum Signal'!$B14:$Q14)</f>
        <v>4</v>
      </c>
      <c r="G14">
        <f>RANK('Momentum Signal'!G14,'Momentum Signal'!$B14:$Q14)</f>
        <v>7</v>
      </c>
      <c r="H14">
        <f>RANK('Momentum Signal'!H14,'Momentum Signal'!$B14:$Q14)</f>
        <v>16</v>
      </c>
      <c r="I14">
        <f>RANK('Momentum Signal'!I14,'Momentum Signal'!$B14:$Q14)</f>
        <v>6</v>
      </c>
      <c r="J14">
        <f>RANK('Momentum Signal'!J14,'Momentum Signal'!$B14:$Q14)</f>
        <v>11</v>
      </c>
      <c r="K14">
        <f>RANK('Momentum Signal'!K14,'Momentum Signal'!$B14:$Q14)</f>
        <v>12</v>
      </c>
      <c r="L14">
        <f>RANK('Momentum Signal'!L14,'Momentum Signal'!$B14:$Q14)</f>
        <v>9</v>
      </c>
      <c r="M14">
        <f>RANK('Momentum Signal'!M14,'Momentum Signal'!$B14:$Q14)</f>
        <v>3</v>
      </c>
      <c r="N14">
        <f>RANK('Momentum Signal'!N14,'Momentum Signal'!$B14:$Q14)</f>
        <v>8</v>
      </c>
      <c r="O14">
        <f>RANK('Momentum Signal'!O14,'Momentum Signal'!$B14:$Q14)</f>
        <v>10</v>
      </c>
      <c r="P14">
        <f>RANK('Momentum Signal'!P14,'Momentum Signal'!$B14:$Q14)</f>
        <v>2</v>
      </c>
      <c r="Q14">
        <f>RANK('Momentum Signal'!Q14,'Momentum Signal'!$B14:$Q14)</f>
        <v>14</v>
      </c>
    </row>
    <row r="15" spans="1:17" x14ac:dyDescent="0.25">
      <c r="A15" s="6">
        <f>'Momentum Signal'!A15</f>
        <v>197602</v>
      </c>
      <c r="B15">
        <f>RANK('Momentum Signal'!B15,'Momentum Signal'!$B15:$Q15)</f>
        <v>5</v>
      </c>
      <c r="C15">
        <f>RANK('Momentum Signal'!C15,'Momentum Signal'!$B15:$Q15)</f>
        <v>11</v>
      </c>
      <c r="D15">
        <f>RANK('Momentum Signal'!D15,'Momentum Signal'!$B15:$Q15)</f>
        <v>12</v>
      </c>
      <c r="E15">
        <f>RANK('Momentum Signal'!E15,'Momentum Signal'!$B15:$Q15)</f>
        <v>1</v>
      </c>
      <c r="F15">
        <f>RANK('Momentum Signal'!F15,'Momentum Signal'!$B15:$Q15)</f>
        <v>6</v>
      </c>
      <c r="G15">
        <f>RANK('Momentum Signal'!G15,'Momentum Signal'!$B15:$Q15)</f>
        <v>3</v>
      </c>
      <c r="H15">
        <f>RANK('Momentum Signal'!H15,'Momentum Signal'!$B15:$Q15)</f>
        <v>14</v>
      </c>
      <c r="I15">
        <f>RANK('Momentum Signal'!I15,'Momentum Signal'!$B15:$Q15)</f>
        <v>10</v>
      </c>
      <c r="J15">
        <f>RANK('Momentum Signal'!J15,'Momentum Signal'!$B15:$Q15)</f>
        <v>13</v>
      </c>
      <c r="K15">
        <f>RANK('Momentum Signal'!K15,'Momentum Signal'!$B15:$Q15)</f>
        <v>15</v>
      </c>
      <c r="L15">
        <f>RANK('Momentum Signal'!L15,'Momentum Signal'!$B15:$Q15)</f>
        <v>7</v>
      </c>
      <c r="M15">
        <f>RANK('Momentum Signal'!M15,'Momentum Signal'!$B15:$Q15)</f>
        <v>2</v>
      </c>
      <c r="N15">
        <f>RANK('Momentum Signal'!N15,'Momentum Signal'!$B15:$Q15)</f>
        <v>8</v>
      </c>
      <c r="O15">
        <f>RANK('Momentum Signal'!O15,'Momentum Signal'!$B15:$Q15)</f>
        <v>9</v>
      </c>
      <c r="P15">
        <f>RANK('Momentum Signal'!P15,'Momentum Signal'!$B15:$Q15)</f>
        <v>4</v>
      </c>
      <c r="Q15">
        <f>RANK('Momentum Signal'!Q15,'Momentum Signal'!$B15:$Q15)</f>
        <v>16</v>
      </c>
    </row>
    <row r="16" spans="1:17" x14ac:dyDescent="0.25">
      <c r="A16" s="6">
        <f>'Momentum Signal'!A16</f>
        <v>197603</v>
      </c>
      <c r="B16">
        <f>RANK('Momentum Signal'!B16,'Momentum Signal'!$B16:$Q16)</f>
        <v>9</v>
      </c>
      <c r="C16">
        <f>RANK('Momentum Signal'!C16,'Momentum Signal'!$B16:$Q16)</f>
        <v>11</v>
      </c>
      <c r="D16">
        <f>RANK('Momentum Signal'!D16,'Momentum Signal'!$B16:$Q16)</f>
        <v>14</v>
      </c>
      <c r="E16">
        <f>RANK('Momentum Signal'!E16,'Momentum Signal'!$B16:$Q16)</f>
        <v>1</v>
      </c>
      <c r="F16">
        <f>RANK('Momentum Signal'!F16,'Momentum Signal'!$B16:$Q16)</f>
        <v>12</v>
      </c>
      <c r="G16">
        <f>RANK('Momentum Signal'!G16,'Momentum Signal'!$B16:$Q16)</f>
        <v>3</v>
      </c>
      <c r="H16">
        <f>RANK('Momentum Signal'!H16,'Momentum Signal'!$B16:$Q16)</f>
        <v>16</v>
      </c>
      <c r="I16">
        <f>RANK('Momentum Signal'!I16,'Momentum Signal'!$B16:$Q16)</f>
        <v>5</v>
      </c>
      <c r="J16">
        <f>RANK('Momentum Signal'!J16,'Momentum Signal'!$B16:$Q16)</f>
        <v>4</v>
      </c>
      <c r="K16">
        <f>RANK('Momentum Signal'!K16,'Momentum Signal'!$B16:$Q16)</f>
        <v>13</v>
      </c>
      <c r="L16">
        <f>RANK('Momentum Signal'!L16,'Momentum Signal'!$B16:$Q16)</f>
        <v>8</v>
      </c>
      <c r="M16">
        <f>RANK('Momentum Signal'!M16,'Momentum Signal'!$B16:$Q16)</f>
        <v>2</v>
      </c>
      <c r="N16">
        <f>RANK('Momentum Signal'!N16,'Momentum Signal'!$B16:$Q16)</f>
        <v>7</v>
      </c>
      <c r="O16">
        <f>RANK('Momentum Signal'!O16,'Momentum Signal'!$B16:$Q16)</f>
        <v>10</v>
      </c>
      <c r="P16">
        <f>RANK('Momentum Signal'!P16,'Momentum Signal'!$B16:$Q16)</f>
        <v>6</v>
      </c>
      <c r="Q16">
        <f>RANK('Momentum Signal'!Q16,'Momentum Signal'!$B16:$Q16)</f>
        <v>15</v>
      </c>
    </row>
    <row r="17" spans="1:17" x14ac:dyDescent="0.25">
      <c r="A17" s="6">
        <f>'Momentum Signal'!A17</f>
        <v>197604</v>
      </c>
      <c r="B17">
        <f>RANK('Momentum Signal'!B17,'Momentum Signal'!$B17:$Q17)</f>
        <v>14</v>
      </c>
      <c r="C17">
        <f>RANK('Momentum Signal'!C17,'Momentum Signal'!$B17:$Q17)</f>
        <v>13</v>
      </c>
      <c r="D17">
        <f>RANK('Momentum Signal'!D17,'Momentum Signal'!$B17:$Q17)</f>
        <v>11</v>
      </c>
      <c r="E17">
        <f>RANK('Momentum Signal'!E17,'Momentum Signal'!$B17:$Q17)</f>
        <v>1</v>
      </c>
      <c r="F17">
        <f>RANK('Momentum Signal'!F17,'Momentum Signal'!$B17:$Q17)</f>
        <v>12</v>
      </c>
      <c r="G17">
        <f>RANK('Momentum Signal'!G17,'Momentum Signal'!$B17:$Q17)</f>
        <v>3</v>
      </c>
      <c r="H17">
        <f>RANK('Momentum Signal'!H17,'Momentum Signal'!$B17:$Q17)</f>
        <v>16</v>
      </c>
      <c r="I17">
        <f>RANK('Momentum Signal'!I17,'Momentum Signal'!$B17:$Q17)</f>
        <v>5</v>
      </c>
      <c r="J17">
        <f>RANK('Momentum Signal'!J17,'Momentum Signal'!$B17:$Q17)</f>
        <v>6</v>
      </c>
      <c r="K17">
        <f>RANK('Momentum Signal'!K17,'Momentum Signal'!$B17:$Q17)</f>
        <v>10</v>
      </c>
      <c r="L17">
        <f>RANK('Momentum Signal'!L17,'Momentum Signal'!$B17:$Q17)</f>
        <v>7</v>
      </c>
      <c r="M17">
        <f>RANK('Momentum Signal'!M17,'Momentum Signal'!$B17:$Q17)</f>
        <v>2</v>
      </c>
      <c r="N17">
        <f>RANK('Momentum Signal'!N17,'Momentum Signal'!$B17:$Q17)</f>
        <v>4</v>
      </c>
      <c r="O17">
        <f>RANK('Momentum Signal'!O17,'Momentum Signal'!$B17:$Q17)</f>
        <v>9</v>
      </c>
      <c r="P17">
        <f>RANK('Momentum Signal'!P17,'Momentum Signal'!$B17:$Q17)</f>
        <v>8</v>
      </c>
      <c r="Q17">
        <f>RANK('Momentum Signal'!Q17,'Momentum Signal'!$B17:$Q17)</f>
        <v>15</v>
      </c>
    </row>
    <row r="18" spans="1:17" x14ac:dyDescent="0.25">
      <c r="A18" s="6">
        <f>'Momentum Signal'!A18</f>
        <v>197605</v>
      </c>
      <c r="B18">
        <f>RANK('Momentum Signal'!B18,'Momentum Signal'!$B18:$Q18)</f>
        <v>12</v>
      </c>
      <c r="C18">
        <f>RANK('Momentum Signal'!C18,'Momentum Signal'!$B18:$Q18)</f>
        <v>14</v>
      </c>
      <c r="D18">
        <f>RANK('Momentum Signal'!D18,'Momentum Signal'!$B18:$Q18)</f>
        <v>9</v>
      </c>
      <c r="E18">
        <f>RANK('Momentum Signal'!E18,'Momentum Signal'!$B18:$Q18)</f>
        <v>2</v>
      </c>
      <c r="F18">
        <f>RANK('Momentum Signal'!F18,'Momentum Signal'!$B18:$Q18)</f>
        <v>15</v>
      </c>
      <c r="G18">
        <f>RANK('Momentum Signal'!G18,'Momentum Signal'!$B18:$Q18)</f>
        <v>10</v>
      </c>
      <c r="H18">
        <f>RANK('Momentum Signal'!H18,'Momentum Signal'!$B18:$Q18)</f>
        <v>16</v>
      </c>
      <c r="I18">
        <f>RANK('Momentum Signal'!I18,'Momentum Signal'!$B18:$Q18)</f>
        <v>3</v>
      </c>
      <c r="J18">
        <f>RANK('Momentum Signal'!J18,'Momentum Signal'!$B18:$Q18)</f>
        <v>11</v>
      </c>
      <c r="K18">
        <f>RANK('Momentum Signal'!K18,'Momentum Signal'!$B18:$Q18)</f>
        <v>8</v>
      </c>
      <c r="L18">
        <f>RANK('Momentum Signal'!L18,'Momentum Signal'!$B18:$Q18)</f>
        <v>7</v>
      </c>
      <c r="M18">
        <f>RANK('Momentum Signal'!M18,'Momentum Signal'!$B18:$Q18)</f>
        <v>1</v>
      </c>
      <c r="N18">
        <f>RANK('Momentum Signal'!N18,'Momentum Signal'!$B18:$Q18)</f>
        <v>6</v>
      </c>
      <c r="O18">
        <f>RANK('Momentum Signal'!O18,'Momentum Signal'!$B18:$Q18)</f>
        <v>4</v>
      </c>
      <c r="P18">
        <f>RANK('Momentum Signal'!P18,'Momentum Signal'!$B18:$Q18)</f>
        <v>5</v>
      </c>
      <c r="Q18">
        <f>RANK('Momentum Signal'!Q18,'Momentum Signal'!$B18:$Q18)</f>
        <v>13</v>
      </c>
    </row>
    <row r="19" spans="1:17" x14ac:dyDescent="0.25">
      <c r="A19" s="6">
        <f>'Momentum Signal'!A19</f>
        <v>197606</v>
      </c>
      <c r="B19">
        <f>RANK('Momentum Signal'!B19,'Momentum Signal'!$B19:$Q19)</f>
        <v>11</v>
      </c>
      <c r="C19">
        <f>RANK('Momentum Signal'!C19,'Momentum Signal'!$B19:$Q19)</f>
        <v>13</v>
      </c>
      <c r="D19">
        <f>RANK('Momentum Signal'!D19,'Momentum Signal'!$B19:$Q19)</f>
        <v>12</v>
      </c>
      <c r="E19">
        <f>RANK('Momentum Signal'!E19,'Momentum Signal'!$B19:$Q19)</f>
        <v>2</v>
      </c>
      <c r="F19">
        <f>RANK('Momentum Signal'!F19,'Momentum Signal'!$B19:$Q19)</f>
        <v>14</v>
      </c>
      <c r="G19">
        <f>RANK('Momentum Signal'!G19,'Momentum Signal'!$B19:$Q19)</f>
        <v>7</v>
      </c>
      <c r="H19">
        <f>RANK('Momentum Signal'!H19,'Momentum Signal'!$B19:$Q19)</f>
        <v>16</v>
      </c>
      <c r="I19">
        <f>RANK('Momentum Signal'!I19,'Momentum Signal'!$B19:$Q19)</f>
        <v>4</v>
      </c>
      <c r="J19">
        <f>RANK('Momentum Signal'!J19,'Momentum Signal'!$B19:$Q19)</f>
        <v>3</v>
      </c>
      <c r="K19">
        <f>RANK('Momentum Signal'!K19,'Momentum Signal'!$B19:$Q19)</f>
        <v>10</v>
      </c>
      <c r="L19">
        <f>RANK('Momentum Signal'!L19,'Momentum Signal'!$B19:$Q19)</f>
        <v>9</v>
      </c>
      <c r="M19">
        <f>RANK('Momentum Signal'!M19,'Momentum Signal'!$B19:$Q19)</f>
        <v>1</v>
      </c>
      <c r="N19">
        <f>RANK('Momentum Signal'!N19,'Momentum Signal'!$B19:$Q19)</f>
        <v>5</v>
      </c>
      <c r="O19">
        <f>RANK('Momentum Signal'!O19,'Momentum Signal'!$B19:$Q19)</f>
        <v>6</v>
      </c>
      <c r="P19">
        <f>RANK('Momentum Signal'!P19,'Momentum Signal'!$B19:$Q19)</f>
        <v>8</v>
      </c>
      <c r="Q19">
        <f>RANK('Momentum Signal'!Q19,'Momentum Signal'!$B19:$Q19)</f>
        <v>15</v>
      </c>
    </row>
    <row r="20" spans="1:17" x14ac:dyDescent="0.25">
      <c r="A20" s="6">
        <f>'Momentum Signal'!A20</f>
        <v>197607</v>
      </c>
      <c r="B20">
        <f>RANK('Momentum Signal'!B20,'Momentum Signal'!$B20:$Q20)</f>
        <v>12</v>
      </c>
      <c r="C20">
        <f>RANK('Momentum Signal'!C20,'Momentum Signal'!$B20:$Q20)</f>
        <v>11</v>
      </c>
      <c r="D20">
        <f>RANK('Momentum Signal'!D20,'Momentum Signal'!$B20:$Q20)</f>
        <v>8</v>
      </c>
      <c r="E20">
        <f>RANK('Momentum Signal'!E20,'Momentum Signal'!$B20:$Q20)</f>
        <v>2</v>
      </c>
      <c r="F20">
        <f>RANK('Momentum Signal'!F20,'Momentum Signal'!$B20:$Q20)</f>
        <v>14</v>
      </c>
      <c r="G20">
        <f>RANK('Momentum Signal'!G20,'Momentum Signal'!$B20:$Q20)</f>
        <v>7</v>
      </c>
      <c r="H20">
        <f>RANK('Momentum Signal'!H20,'Momentum Signal'!$B20:$Q20)</f>
        <v>16</v>
      </c>
      <c r="I20">
        <f>RANK('Momentum Signal'!I20,'Momentum Signal'!$B20:$Q20)</f>
        <v>5</v>
      </c>
      <c r="J20">
        <f>RANK('Momentum Signal'!J20,'Momentum Signal'!$B20:$Q20)</f>
        <v>4</v>
      </c>
      <c r="K20">
        <f>RANK('Momentum Signal'!K20,'Momentum Signal'!$B20:$Q20)</f>
        <v>9</v>
      </c>
      <c r="L20">
        <f>RANK('Momentum Signal'!L20,'Momentum Signal'!$B20:$Q20)</f>
        <v>6</v>
      </c>
      <c r="M20">
        <f>RANK('Momentum Signal'!M20,'Momentum Signal'!$B20:$Q20)</f>
        <v>1</v>
      </c>
      <c r="N20">
        <f>RANK('Momentum Signal'!N20,'Momentum Signal'!$B20:$Q20)</f>
        <v>3</v>
      </c>
      <c r="O20">
        <f>RANK('Momentum Signal'!O20,'Momentum Signal'!$B20:$Q20)</f>
        <v>10</v>
      </c>
      <c r="P20">
        <f>RANK('Momentum Signal'!P20,'Momentum Signal'!$B20:$Q20)</f>
        <v>13</v>
      </c>
      <c r="Q20">
        <f>RANK('Momentum Signal'!Q20,'Momentum Signal'!$B20:$Q20)</f>
        <v>15</v>
      </c>
    </row>
    <row r="21" spans="1:17" x14ac:dyDescent="0.25">
      <c r="A21" s="6">
        <f>'Momentum Signal'!A21</f>
        <v>197608</v>
      </c>
      <c r="B21">
        <f>RANK('Momentum Signal'!B21,'Momentum Signal'!$B21:$Q21)</f>
        <v>12</v>
      </c>
      <c r="C21">
        <f>RANK('Momentum Signal'!C21,'Momentum Signal'!$B21:$Q21)</f>
        <v>11</v>
      </c>
      <c r="D21">
        <f>RANK('Momentum Signal'!D21,'Momentum Signal'!$B21:$Q21)</f>
        <v>8</v>
      </c>
      <c r="E21">
        <f>RANK('Momentum Signal'!E21,'Momentum Signal'!$B21:$Q21)</f>
        <v>4</v>
      </c>
      <c r="F21">
        <f>RANK('Momentum Signal'!F21,'Momentum Signal'!$B21:$Q21)</f>
        <v>13</v>
      </c>
      <c r="G21">
        <f>RANK('Momentum Signal'!G21,'Momentum Signal'!$B21:$Q21)</f>
        <v>10</v>
      </c>
      <c r="H21">
        <f>RANK('Momentum Signal'!H21,'Momentum Signal'!$B21:$Q21)</f>
        <v>16</v>
      </c>
      <c r="I21">
        <f>RANK('Momentum Signal'!I21,'Momentum Signal'!$B21:$Q21)</f>
        <v>6</v>
      </c>
      <c r="J21">
        <f>RANK('Momentum Signal'!J21,'Momentum Signal'!$B21:$Q21)</f>
        <v>5</v>
      </c>
      <c r="K21">
        <f>RANK('Momentum Signal'!K21,'Momentum Signal'!$B21:$Q21)</f>
        <v>7</v>
      </c>
      <c r="L21">
        <f>RANK('Momentum Signal'!L21,'Momentum Signal'!$B21:$Q21)</f>
        <v>3</v>
      </c>
      <c r="M21">
        <f>RANK('Momentum Signal'!M21,'Momentum Signal'!$B21:$Q21)</f>
        <v>1</v>
      </c>
      <c r="N21">
        <f>RANK('Momentum Signal'!N21,'Momentum Signal'!$B21:$Q21)</f>
        <v>2</v>
      </c>
      <c r="O21">
        <f>RANK('Momentum Signal'!O21,'Momentum Signal'!$B21:$Q21)</f>
        <v>9</v>
      </c>
      <c r="P21">
        <f>RANK('Momentum Signal'!P21,'Momentum Signal'!$B21:$Q21)</f>
        <v>14</v>
      </c>
      <c r="Q21">
        <f>RANK('Momentum Signal'!Q21,'Momentum Signal'!$B21:$Q21)</f>
        <v>15</v>
      </c>
    </row>
    <row r="22" spans="1:17" x14ac:dyDescent="0.25">
      <c r="A22" s="6">
        <f>'Momentum Signal'!A22</f>
        <v>197609</v>
      </c>
      <c r="B22">
        <f>RANK('Momentum Signal'!B22,'Momentum Signal'!$B22:$Q22)</f>
        <v>10</v>
      </c>
      <c r="C22">
        <f>RANK('Momentum Signal'!C22,'Momentum Signal'!$B22:$Q22)</f>
        <v>11</v>
      </c>
      <c r="D22">
        <f>RANK('Momentum Signal'!D22,'Momentum Signal'!$B22:$Q22)</f>
        <v>12</v>
      </c>
      <c r="E22">
        <f>RANK('Momentum Signal'!E22,'Momentum Signal'!$B22:$Q22)</f>
        <v>2</v>
      </c>
      <c r="F22">
        <f>RANK('Momentum Signal'!F22,'Momentum Signal'!$B22:$Q22)</f>
        <v>13</v>
      </c>
      <c r="G22">
        <f>RANK('Momentum Signal'!G22,'Momentum Signal'!$B22:$Q22)</f>
        <v>14</v>
      </c>
      <c r="H22">
        <f>RANK('Momentum Signal'!H22,'Momentum Signal'!$B22:$Q22)</f>
        <v>16</v>
      </c>
      <c r="I22">
        <f>RANK('Momentum Signal'!I22,'Momentum Signal'!$B22:$Q22)</f>
        <v>5</v>
      </c>
      <c r="J22">
        <f>RANK('Momentum Signal'!J22,'Momentum Signal'!$B22:$Q22)</f>
        <v>5</v>
      </c>
      <c r="K22">
        <f>RANK('Momentum Signal'!K22,'Momentum Signal'!$B22:$Q22)</f>
        <v>7</v>
      </c>
      <c r="L22">
        <f>RANK('Momentum Signal'!L22,'Momentum Signal'!$B22:$Q22)</f>
        <v>4</v>
      </c>
      <c r="M22">
        <f>RANK('Momentum Signal'!M22,'Momentum Signal'!$B22:$Q22)</f>
        <v>1</v>
      </c>
      <c r="N22">
        <f>RANK('Momentum Signal'!N22,'Momentum Signal'!$B22:$Q22)</f>
        <v>3</v>
      </c>
      <c r="O22">
        <f>RANK('Momentum Signal'!O22,'Momentum Signal'!$B22:$Q22)</f>
        <v>8</v>
      </c>
      <c r="P22">
        <f>RANK('Momentum Signal'!P22,'Momentum Signal'!$B22:$Q22)</f>
        <v>15</v>
      </c>
      <c r="Q22">
        <f>RANK('Momentum Signal'!Q22,'Momentum Signal'!$B22:$Q22)</f>
        <v>9</v>
      </c>
    </row>
    <row r="23" spans="1:17" x14ac:dyDescent="0.25">
      <c r="A23" s="6">
        <f>'Momentum Signal'!A23</f>
        <v>197610</v>
      </c>
      <c r="B23">
        <f>RANK('Momentum Signal'!B23,'Momentum Signal'!$B23:$Q23)</f>
        <v>10</v>
      </c>
      <c r="C23">
        <f>RANK('Momentum Signal'!C23,'Momentum Signal'!$B23:$Q23)</f>
        <v>13</v>
      </c>
      <c r="D23">
        <f>RANK('Momentum Signal'!D23,'Momentum Signal'!$B23:$Q23)</f>
        <v>11</v>
      </c>
      <c r="E23">
        <f>RANK('Momentum Signal'!E23,'Momentum Signal'!$B23:$Q23)</f>
        <v>4</v>
      </c>
      <c r="F23">
        <f>RANK('Momentum Signal'!F23,'Momentum Signal'!$B23:$Q23)</f>
        <v>15</v>
      </c>
      <c r="G23">
        <f>RANK('Momentum Signal'!G23,'Momentum Signal'!$B23:$Q23)</f>
        <v>14</v>
      </c>
      <c r="H23">
        <f>RANK('Momentum Signal'!H23,'Momentum Signal'!$B23:$Q23)</f>
        <v>16</v>
      </c>
      <c r="I23">
        <f>RANK('Momentum Signal'!I23,'Momentum Signal'!$B23:$Q23)</f>
        <v>5</v>
      </c>
      <c r="J23">
        <f>RANK('Momentum Signal'!J23,'Momentum Signal'!$B23:$Q23)</f>
        <v>7</v>
      </c>
      <c r="K23">
        <f>RANK('Momentum Signal'!K23,'Momentum Signal'!$B23:$Q23)</f>
        <v>9</v>
      </c>
      <c r="L23">
        <f>RANK('Momentum Signal'!L23,'Momentum Signal'!$B23:$Q23)</f>
        <v>3</v>
      </c>
      <c r="M23">
        <f>RANK('Momentum Signal'!M23,'Momentum Signal'!$B23:$Q23)</f>
        <v>1</v>
      </c>
      <c r="N23">
        <f>RANK('Momentum Signal'!N23,'Momentum Signal'!$B23:$Q23)</f>
        <v>2</v>
      </c>
      <c r="O23">
        <f>RANK('Momentum Signal'!O23,'Momentum Signal'!$B23:$Q23)</f>
        <v>8</v>
      </c>
      <c r="P23">
        <f>RANK('Momentum Signal'!P23,'Momentum Signal'!$B23:$Q23)</f>
        <v>12</v>
      </c>
      <c r="Q23">
        <f>RANK('Momentum Signal'!Q23,'Momentum Signal'!$B23:$Q23)</f>
        <v>6</v>
      </c>
    </row>
    <row r="24" spans="1:17" x14ac:dyDescent="0.25">
      <c r="A24" s="6">
        <f>'Momentum Signal'!A24</f>
        <v>197611</v>
      </c>
      <c r="B24">
        <f>RANK('Momentum Signal'!B24,'Momentum Signal'!$B24:$Q24)</f>
        <v>13</v>
      </c>
      <c r="C24">
        <f>RANK('Momentum Signal'!C24,'Momentum Signal'!$B24:$Q24)</f>
        <v>8</v>
      </c>
      <c r="D24">
        <f>RANK('Momentum Signal'!D24,'Momentum Signal'!$B24:$Q24)</f>
        <v>6</v>
      </c>
      <c r="E24">
        <f>RANK('Momentum Signal'!E24,'Momentum Signal'!$B24:$Q24)</f>
        <v>11</v>
      </c>
      <c r="F24">
        <f>RANK('Momentum Signal'!F24,'Momentum Signal'!$B24:$Q24)</f>
        <v>15</v>
      </c>
      <c r="G24">
        <f>RANK('Momentum Signal'!G24,'Momentum Signal'!$B24:$Q24)</f>
        <v>12</v>
      </c>
      <c r="H24">
        <f>RANK('Momentum Signal'!H24,'Momentum Signal'!$B24:$Q24)</f>
        <v>14</v>
      </c>
      <c r="I24">
        <f>RANK('Momentum Signal'!I24,'Momentum Signal'!$B24:$Q24)</f>
        <v>4</v>
      </c>
      <c r="J24">
        <f>RANK('Momentum Signal'!J24,'Momentum Signal'!$B24:$Q24)</f>
        <v>3</v>
      </c>
      <c r="K24">
        <f>RANK('Momentum Signal'!K24,'Momentum Signal'!$B24:$Q24)</f>
        <v>7</v>
      </c>
      <c r="L24">
        <f>RANK('Momentum Signal'!L24,'Momentum Signal'!$B24:$Q24)</f>
        <v>5</v>
      </c>
      <c r="M24">
        <f>RANK('Momentum Signal'!M24,'Momentum Signal'!$B24:$Q24)</f>
        <v>1</v>
      </c>
      <c r="N24">
        <f>RANK('Momentum Signal'!N24,'Momentum Signal'!$B24:$Q24)</f>
        <v>2</v>
      </c>
      <c r="O24">
        <f>RANK('Momentum Signal'!O24,'Momentum Signal'!$B24:$Q24)</f>
        <v>10</v>
      </c>
      <c r="P24">
        <f>RANK('Momentum Signal'!P24,'Momentum Signal'!$B24:$Q24)</f>
        <v>16</v>
      </c>
      <c r="Q24">
        <f>RANK('Momentum Signal'!Q24,'Momentum Signal'!$B24:$Q24)</f>
        <v>9</v>
      </c>
    </row>
    <row r="25" spans="1:17" x14ac:dyDescent="0.25">
      <c r="A25" s="6">
        <f>'Momentum Signal'!A25</f>
        <v>197612</v>
      </c>
      <c r="B25">
        <f>RANK('Momentum Signal'!B25,'Momentum Signal'!$B25:$Q25)</f>
        <v>13</v>
      </c>
      <c r="C25">
        <f>RANK('Momentum Signal'!C25,'Momentum Signal'!$B25:$Q25)</f>
        <v>4</v>
      </c>
      <c r="D25">
        <f>RANK('Momentum Signal'!D25,'Momentum Signal'!$B25:$Q25)</f>
        <v>2</v>
      </c>
      <c r="E25">
        <f>RANK('Momentum Signal'!E25,'Momentum Signal'!$B25:$Q25)</f>
        <v>11</v>
      </c>
      <c r="F25">
        <f>RANK('Momentum Signal'!F25,'Momentum Signal'!$B25:$Q25)</f>
        <v>15</v>
      </c>
      <c r="G25">
        <f>RANK('Momentum Signal'!G25,'Momentum Signal'!$B25:$Q25)</f>
        <v>12</v>
      </c>
      <c r="H25">
        <f>RANK('Momentum Signal'!H25,'Momentum Signal'!$B25:$Q25)</f>
        <v>16</v>
      </c>
      <c r="I25">
        <f>RANK('Momentum Signal'!I25,'Momentum Signal'!$B25:$Q25)</f>
        <v>3</v>
      </c>
      <c r="J25">
        <f>RANK('Momentum Signal'!J25,'Momentum Signal'!$B25:$Q25)</f>
        <v>6</v>
      </c>
      <c r="K25">
        <f>RANK('Momentum Signal'!K25,'Momentum Signal'!$B25:$Q25)</f>
        <v>7</v>
      </c>
      <c r="L25">
        <f>RANK('Momentum Signal'!L25,'Momentum Signal'!$B25:$Q25)</f>
        <v>8</v>
      </c>
      <c r="M25">
        <f>RANK('Momentum Signal'!M25,'Momentum Signal'!$B25:$Q25)</f>
        <v>1</v>
      </c>
      <c r="N25">
        <f>RANK('Momentum Signal'!N25,'Momentum Signal'!$B25:$Q25)</f>
        <v>5</v>
      </c>
      <c r="O25">
        <f>RANK('Momentum Signal'!O25,'Momentum Signal'!$B25:$Q25)</f>
        <v>10</v>
      </c>
      <c r="P25">
        <f>RANK('Momentum Signal'!P25,'Momentum Signal'!$B25:$Q25)</f>
        <v>14</v>
      </c>
      <c r="Q25">
        <f>RANK('Momentum Signal'!Q25,'Momentum Signal'!$B25:$Q25)</f>
        <v>9</v>
      </c>
    </row>
    <row r="26" spans="1:17" x14ac:dyDescent="0.25">
      <c r="A26" s="6">
        <f>'Momentum Signal'!A26</f>
        <v>197701</v>
      </c>
      <c r="B26">
        <f>RANK('Momentum Signal'!B26,'Momentum Signal'!$B26:$Q26)</f>
        <v>13</v>
      </c>
      <c r="C26">
        <f>RANK('Momentum Signal'!C26,'Momentum Signal'!$B26:$Q26)</f>
        <v>6</v>
      </c>
      <c r="D26">
        <f>RANK('Momentum Signal'!D26,'Momentum Signal'!$B26:$Q26)</f>
        <v>4</v>
      </c>
      <c r="E26">
        <f>RANK('Momentum Signal'!E26,'Momentum Signal'!$B26:$Q26)</f>
        <v>9</v>
      </c>
      <c r="F26">
        <f>RANK('Momentum Signal'!F26,'Momentum Signal'!$B26:$Q26)</f>
        <v>14</v>
      </c>
      <c r="G26">
        <f>RANK('Momentum Signal'!G26,'Momentum Signal'!$B26:$Q26)</f>
        <v>15</v>
      </c>
      <c r="H26">
        <f>RANK('Momentum Signal'!H26,'Momentum Signal'!$B26:$Q26)</f>
        <v>16</v>
      </c>
      <c r="I26">
        <f>RANK('Momentum Signal'!I26,'Momentum Signal'!$B26:$Q26)</f>
        <v>1</v>
      </c>
      <c r="J26">
        <f>RANK('Momentum Signal'!J26,'Momentum Signal'!$B26:$Q26)</f>
        <v>9</v>
      </c>
      <c r="K26">
        <f>RANK('Momentum Signal'!K26,'Momentum Signal'!$B26:$Q26)</f>
        <v>5</v>
      </c>
      <c r="L26">
        <f>RANK('Momentum Signal'!L26,'Momentum Signal'!$B26:$Q26)</f>
        <v>7</v>
      </c>
      <c r="M26">
        <f>RANK('Momentum Signal'!M26,'Momentum Signal'!$B26:$Q26)</f>
        <v>3</v>
      </c>
      <c r="N26">
        <f>RANK('Momentum Signal'!N26,'Momentum Signal'!$B26:$Q26)</f>
        <v>2</v>
      </c>
      <c r="O26">
        <f>RANK('Momentum Signal'!O26,'Momentum Signal'!$B26:$Q26)</f>
        <v>11</v>
      </c>
      <c r="P26">
        <f>RANK('Momentum Signal'!P26,'Momentum Signal'!$B26:$Q26)</f>
        <v>12</v>
      </c>
      <c r="Q26">
        <f>RANK('Momentum Signal'!Q26,'Momentum Signal'!$B26:$Q26)</f>
        <v>8</v>
      </c>
    </row>
    <row r="27" spans="1:17" x14ac:dyDescent="0.25">
      <c r="A27" s="6">
        <f>'Momentum Signal'!A27</f>
        <v>197702</v>
      </c>
      <c r="B27">
        <f>RANK('Momentum Signal'!B27,'Momentum Signal'!$B27:$Q27)</f>
        <v>13</v>
      </c>
      <c r="C27">
        <f>RANK('Momentum Signal'!C27,'Momentum Signal'!$B27:$Q27)</f>
        <v>8</v>
      </c>
      <c r="D27">
        <f>RANK('Momentum Signal'!D27,'Momentum Signal'!$B27:$Q27)</f>
        <v>1</v>
      </c>
      <c r="E27">
        <f>RANK('Momentum Signal'!E27,'Momentum Signal'!$B27:$Q27)</f>
        <v>11</v>
      </c>
      <c r="F27">
        <f>RANK('Momentum Signal'!F27,'Momentum Signal'!$B27:$Q27)</f>
        <v>15</v>
      </c>
      <c r="G27">
        <f>RANK('Momentum Signal'!G27,'Momentum Signal'!$B27:$Q27)</f>
        <v>16</v>
      </c>
      <c r="H27">
        <f>RANK('Momentum Signal'!H27,'Momentum Signal'!$B27:$Q27)</f>
        <v>14</v>
      </c>
      <c r="I27">
        <f>RANK('Momentum Signal'!I27,'Momentum Signal'!$B27:$Q27)</f>
        <v>3</v>
      </c>
      <c r="J27">
        <f>RANK('Momentum Signal'!J27,'Momentum Signal'!$B27:$Q27)</f>
        <v>10</v>
      </c>
      <c r="K27">
        <f>RANK('Momentum Signal'!K27,'Momentum Signal'!$B27:$Q27)</f>
        <v>7</v>
      </c>
      <c r="L27">
        <f>RANK('Momentum Signal'!L27,'Momentum Signal'!$B27:$Q27)</f>
        <v>9</v>
      </c>
      <c r="M27">
        <f>RANK('Momentum Signal'!M27,'Momentum Signal'!$B27:$Q27)</f>
        <v>2</v>
      </c>
      <c r="N27">
        <f>RANK('Momentum Signal'!N27,'Momentum Signal'!$B27:$Q27)</f>
        <v>5</v>
      </c>
      <c r="O27">
        <f>RANK('Momentum Signal'!O27,'Momentum Signal'!$B27:$Q27)</f>
        <v>4</v>
      </c>
      <c r="P27">
        <f>RANK('Momentum Signal'!P27,'Momentum Signal'!$B27:$Q27)</f>
        <v>12</v>
      </c>
      <c r="Q27">
        <f>RANK('Momentum Signal'!Q27,'Momentum Signal'!$B27:$Q27)</f>
        <v>6</v>
      </c>
    </row>
    <row r="28" spans="1:17" x14ac:dyDescent="0.25">
      <c r="A28" s="6">
        <f>'Momentum Signal'!A28</f>
        <v>197703</v>
      </c>
      <c r="B28">
        <f>RANK('Momentum Signal'!B28,'Momentum Signal'!$B28:$Q28)</f>
        <v>10</v>
      </c>
      <c r="C28">
        <f>RANK('Momentum Signal'!C28,'Momentum Signal'!$B28:$Q28)</f>
        <v>6</v>
      </c>
      <c r="D28">
        <f>RANK('Momentum Signal'!D28,'Momentum Signal'!$B28:$Q28)</f>
        <v>1</v>
      </c>
      <c r="E28">
        <f>RANK('Momentum Signal'!E28,'Momentum Signal'!$B28:$Q28)</f>
        <v>11</v>
      </c>
      <c r="F28">
        <f>RANK('Momentum Signal'!F28,'Momentum Signal'!$B28:$Q28)</f>
        <v>15</v>
      </c>
      <c r="G28">
        <f>RANK('Momentum Signal'!G28,'Momentum Signal'!$B28:$Q28)</f>
        <v>16</v>
      </c>
      <c r="H28">
        <f>RANK('Momentum Signal'!H28,'Momentum Signal'!$B28:$Q28)</f>
        <v>13</v>
      </c>
      <c r="I28">
        <f>RANK('Momentum Signal'!I28,'Momentum Signal'!$B28:$Q28)</f>
        <v>8</v>
      </c>
      <c r="J28">
        <f>RANK('Momentum Signal'!J28,'Momentum Signal'!$B28:$Q28)</f>
        <v>12</v>
      </c>
      <c r="K28">
        <f>RANK('Momentum Signal'!K28,'Momentum Signal'!$B28:$Q28)</f>
        <v>4</v>
      </c>
      <c r="L28">
        <f>RANK('Momentum Signal'!L28,'Momentum Signal'!$B28:$Q28)</f>
        <v>9</v>
      </c>
      <c r="M28">
        <f>RANK('Momentum Signal'!M28,'Momentum Signal'!$B28:$Q28)</f>
        <v>3</v>
      </c>
      <c r="N28">
        <f>RANK('Momentum Signal'!N28,'Momentum Signal'!$B28:$Q28)</f>
        <v>7</v>
      </c>
      <c r="O28">
        <f>RANK('Momentum Signal'!O28,'Momentum Signal'!$B28:$Q28)</f>
        <v>2</v>
      </c>
      <c r="P28">
        <f>RANK('Momentum Signal'!P28,'Momentum Signal'!$B28:$Q28)</f>
        <v>14</v>
      </c>
      <c r="Q28">
        <f>RANK('Momentum Signal'!Q28,'Momentum Signal'!$B28:$Q28)</f>
        <v>5</v>
      </c>
    </row>
    <row r="29" spans="1:17" x14ac:dyDescent="0.25">
      <c r="A29" s="6">
        <f>'Momentum Signal'!A29</f>
        <v>197704</v>
      </c>
      <c r="B29">
        <f>RANK('Momentum Signal'!B29,'Momentum Signal'!$B29:$Q29)</f>
        <v>9</v>
      </c>
      <c r="C29">
        <f>RANK('Momentum Signal'!C29,'Momentum Signal'!$B29:$Q29)</f>
        <v>7</v>
      </c>
      <c r="D29">
        <f>RANK('Momentum Signal'!D29,'Momentum Signal'!$B29:$Q29)</f>
        <v>1</v>
      </c>
      <c r="E29">
        <f>RANK('Momentum Signal'!E29,'Momentum Signal'!$B29:$Q29)</f>
        <v>12</v>
      </c>
      <c r="F29">
        <f>RANK('Momentum Signal'!F29,'Momentum Signal'!$B29:$Q29)</f>
        <v>16</v>
      </c>
      <c r="G29">
        <f>RANK('Momentum Signal'!G29,'Momentum Signal'!$B29:$Q29)</f>
        <v>14</v>
      </c>
      <c r="H29">
        <f>RANK('Momentum Signal'!H29,'Momentum Signal'!$B29:$Q29)</f>
        <v>13</v>
      </c>
      <c r="I29">
        <f>RANK('Momentum Signal'!I29,'Momentum Signal'!$B29:$Q29)</f>
        <v>8</v>
      </c>
      <c r="J29">
        <f>RANK('Momentum Signal'!J29,'Momentum Signal'!$B29:$Q29)</f>
        <v>11</v>
      </c>
      <c r="K29">
        <f>RANK('Momentum Signal'!K29,'Momentum Signal'!$B29:$Q29)</f>
        <v>3</v>
      </c>
      <c r="L29">
        <f>RANK('Momentum Signal'!L29,'Momentum Signal'!$B29:$Q29)</f>
        <v>10</v>
      </c>
      <c r="M29">
        <f>RANK('Momentum Signal'!M29,'Momentum Signal'!$B29:$Q29)</f>
        <v>4</v>
      </c>
      <c r="N29">
        <f>RANK('Momentum Signal'!N29,'Momentum Signal'!$B29:$Q29)</f>
        <v>6</v>
      </c>
      <c r="O29">
        <f>RANK('Momentum Signal'!O29,'Momentum Signal'!$B29:$Q29)</f>
        <v>2</v>
      </c>
      <c r="P29">
        <f>RANK('Momentum Signal'!P29,'Momentum Signal'!$B29:$Q29)</f>
        <v>15</v>
      </c>
      <c r="Q29">
        <f>RANK('Momentum Signal'!Q29,'Momentum Signal'!$B29:$Q29)</f>
        <v>5</v>
      </c>
    </row>
    <row r="30" spans="1:17" x14ac:dyDescent="0.25">
      <c r="A30" s="6">
        <f>'Momentum Signal'!A30</f>
        <v>197705</v>
      </c>
      <c r="B30">
        <f>RANK('Momentum Signal'!B30,'Momentum Signal'!$B30:$Q30)</f>
        <v>10</v>
      </c>
      <c r="C30">
        <f>RANK('Momentum Signal'!C30,'Momentum Signal'!$B30:$Q30)</f>
        <v>5</v>
      </c>
      <c r="D30">
        <f>RANK('Momentum Signal'!D30,'Momentum Signal'!$B30:$Q30)</f>
        <v>2</v>
      </c>
      <c r="E30">
        <f>RANK('Momentum Signal'!E30,'Momentum Signal'!$B30:$Q30)</f>
        <v>12</v>
      </c>
      <c r="F30">
        <f>RANK('Momentum Signal'!F30,'Momentum Signal'!$B30:$Q30)</f>
        <v>16</v>
      </c>
      <c r="G30">
        <f>RANK('Momentum Signal'!G30,'Momentum Signal'!$B30:$Q30)</f>
        <v>15</v>
      </c>
      <c r="H30">
        <f>RANK('Momentum Signal'!H30,'Momentum Signal'!$B30:$Q30)</f>
        <v>13</v>
      </c>
      <c r="I30">
        <f>RANK('Momentum Signal'!I30,'Momentum Signal'!$B30:$Q30)</f>
        <v>7</v>
      </c>
      <c r="J30">
        <f>RANK('Momentum Signal'!J30,'Momentum Signal'!$B30:$Q30)</f>
        <v>11</v>
      </c>
      <c r="K30">
        <f>RANK('Momentum Signal'!K30,'Momentum Signal'!$B30:$Q30)</f>
        <v>3</v>
      </c>
      <c r="L30">
        <f>RANK('Momentum Signal'!L30,'Momentum Signal'!$B30:$Q30)</f>
        <v>8</v>
      </c>
      <c r="M30">
        <f>RANK('Momentum Signal'!M30,'Momentum Signal'!$B30:$Q30)</f>
        <v>9</v>
      </c>
      <c r="N30">
        <f>RANK('Momentum Signal'!N30,'Momentum Signal'!$B30:$Q30)</f>
        <v>6</v>
      </c>
      <c r="O30">
        <f>RANK('Momentum Signal'!O30,'Momentum Signal'!$B30:$Q30)</f>
        <v>1</v>
      </c>
      <c r="P30">
        <f>RANK('Momentum Signal'!P30,'Momentum Signal'!$B30:$Q30)</f>
        <v>14</v>
      </c>
      <c r="Q30">
        <f>RANK('Momentum Signal'!Q30,'Momentum Signal'!$B30:$Q30)</f>
        <v>4</v>
      </c>
    </row>
    <row r="31" spans="1:17" x14ac:dyDescent="0.25">
      <c r="A31" s="6">
        <f>'Momentum Signal'!A31</f>
        <v>197706</v>
      </c>
      <c r="B31">
        <f>RANK('Momentum Signal'!B31,'Momentum Signal'!$B31:$Q31)</f>
        <v>10</v>
      </c>
      <c r="C31">
        <f>RANK('Momentum Signal'!C31,'Momentum Signal'!$B31:$Q31)</f>
        <v>9</v>
      </c>
      <c r="D31">
        <f>RANK('Momentum Signal'!D31,'Momentum Signal'!$B31:$Q31)</f>
        <v>4</v>
      </c>
      <c r="E31">
        <f>RANK('Momentum Signal'!E31,'Momentum Signal'!$B31:$Q31)</f>
        <v>8</v>
      </c>
      <c r="F31">
        <f>RANK('Momentum Signal'!F31,'Momentum Signal'!$B31:$Q31)</f>
        <v>16</v>
      </c>
      <c r="G31">
        <f>RANK('Momentum Signal'!G31,'Momentum Signal'!$B31:$Q31)</f>
        <v>15</v>
      </c>
      <c r="H31">
        <f>RANK('Momentum Signal'!H31,'Momentum Signal'!$B31:$Q31)</f>
        <v>14</v>
      </c>
      <c r="I31">
        <f>RANK('Momentum Signal'!I31,'Momentum Signal'!$B31:$Q31)</f>
        <v>5</v>
      </c>
      <c r="J31">
        <f>RANK('Momentum Signal'!J31,'Momentum Signal'!$B31:$Q31)</f>
        <v>12</v>
      </c>
      <c r="K31">
        <f>RANK('Momentum Signal'!K31,'Momentum Signal'!$B31:$Q31)</f>
        <v>2</v>
      </c>
      <c r="L31">
        <f>RANK('Momentum Signal'!L31,'Momentum Signal'!$B31:$Q31)</f>
        <v>11</v>
      </c>
      <c r="M31">
        <f>RANK('Momentum Signal'!M31,'Momentum Signal'!$B31:$Q31)</f>
        <v>7</v>
      </c>
      <c r="N31">
        <f>RANK('Momentum Signal'!N31,'Momentum Signal'!$B31:$Q31)</f>
        <v>6</v>
      </c>
      <c r="O31">
        <f>RANK('Momentum Signal'!O31,'Momentum Signal'!$B31:$Q31)</f>
        <v>1</v>
      </c>
      <c r="P31">
        <f>RANK('Momentum Signal'!P31,'Momentum Signal'!$B31:$Q31)</f>
        <v>13</v>
      </c>
      <c r="Q31">
        <f>RANK('Momentum Signal'!Q31,'Momentum Signal'!$B31:$Q31)</f>
        <v>3</v>
      </c>
    </row>
    <row r="32" spans="1:17" x14ac:dyDescent="0.25">
      <c r="A32" s="6">
        <f>'Momentum Signal'!A32</f>
        <v>197707</v>
      </c>
      <c r="B32">
        <f>RANK('Momentum Signal'!B32,'Momentum Signal'!$B32:$Q32)</f>
        <v>9</v>
      </c>
      <c r="C32">
        <f>RANK('Momentum Signal'!C32,'Momentum Signal'!$B32:$Q32)</f>
        <v>11</v>
      </c>
      <c r="D32">
        <f>RANK('Momentum Signal'!D32,'Momentum Signal'!$B32:$Q32)</f>
        <v>4</v>
      </c>
      <c r="E32">
        <f>RANK('Momentum Signal'!E32,'Momentum Signal'!$B32:$Q32)</f>
        <v>8</v>
      </c>
      <c r="F32">
        <f>RANK('Momentum Signal'!F32,'Momentum Signal'!$B32:$Q32)</f>
        <v>16</v>
      </c>
      <c r="G32">
        <f>RANK('Momentum Signal'!G32,'Momentum Signal'!$B32:$Q32)</f>
        <v>14</v>
      </c>
      <c r="H32">
        <f>RANK('Momentum Signal'!H32,'Momentum Signal'!$B32:$Q32)</f>
        <v>15</v>
      </c>
      <c r="I32">
        <f>RANK('Momentum Signal'!I32,'Momentum Signal'!$B32:$Q32)</f>
        <v>6</v>
      </c>
      <c r="J32">
        <f>RANK('Momentum Signal'!J32,'Momentum Signal'!$B32:$Q32)</f>
        <v>12</v>
      </c>
      <c r="K32">
        <f>RANK('Momentum Signal'!K32,'Momentum Signal'!$B32:$Q32)</f>
        <v>2</v>
      </c>
      <c r="L32">
        <f>RANK('Momentum Signal'!L32,'Momentum Signal'!$B32:$Q32)</f>
        <v>10</v>
      </c>
      <c r="M32">
        <f>RANK('Momentum Signal'!M32,'Momentum Signal'!$B32:$Q32)</f>
        <v>5</v>
      </c>
      <c r="N32">
        <f>RANK('Momentum Signal'!N32,'Momentum Signal'!$B32:$Q32)</f>
        <v>7</v>
      </c>
      <c r="O32">
        <f>RANK('Momentum Signal'!O32,'Momentum Signal'!$B32:$Q32)</f>
        <v>1</v>
      </c>
      <c r="P32">
        <f>RANK('Momentum Signal'!P32,'Momentum Signal'!$B32:$Q32)</f>
        <v>13</v>
      </c>
      <c r="Q32">
        <f>RANK('Momentum Signal'!Q32,'Momentum Signal'!$B32:$Q32)</f>
        <v>3</v>
      </c>
    </row>
    <row r="33" spans="1:17" x14ac:dyDescent="0.25">
      <c r="A33" s="6">
        <f>'Momentum Signal'!A33</f>
        <v>197708</v>
      </c>
      <c r="B33">
        <f>RANK('Momentum Signal'!B33,'Momentum Signal'!$B33:$Q33)</f>
        <v>10</v>
      </c>
      <c r="C33">
        <f>RANK('Momentum Signal'!C33,'Momentum Signal'!$B33:$Q33)</f>
        <v>12</v>
      </c>
      <c r="D33">
        <f>RANK('Momentum Signal'!D33,'Momentum Signal'!$B33:$Q33)</f>
        <v>3</v>
      </c>
      <c r="E33">
        <f>RANK('Momentum Signal'!E33,'Momentum Signal'!$B33:$Q33)</f>
        <v>8</v>
      </c>
      <c r="F33">
        <f>RANK('Momentum Signal'!F33,'Momentum Signal'!$B33:$Q33)</f>
        <v>16</v>
      </c>
      <c r="G33">
        <f>RANK('Momentum Signal'!G33,'Momentum Signal'!$B33:$Q33)</f>
        <v>15</v>
      </c>
      <c r="H33">
        <f>RANK('Momentum Signal'!H33,'Momentum Signal'!$B33:$Q33)</f>
        <v>13</v>
      </c>
      <c r="I33">
        <f>RANK('Momentum Signal'!I33,'Momentum Signal'!$B33:$Q33)</f>
        <v>5</v>
      </c>
      <c r="J33">
        <f>RANK('Momentum Signal'!J33,'Momentum Signal'!$B33:$Q33)</f>
        <v>14</v>
      </c>
      <c r="K33">
        <f>RANK('Momentum Signal'!K33,'Momentum Signal'!$B33:$Q33)</f>
        <v>2</v>
      </c>
      <c r="L33">
        <f>RANK('Momentum Signal'!L33,'Momentum Signal'!$B33:$Q33)</f>
        <v>9</v>
      </c>
      <c r="M33">
        <f>RANK('Momentum Signal'!M33,'Momentum Signal'!$B33:$Q33)</f>
        <v>6</v>
      </c>
      <c r="N33">
        <f>RANK('Momentum Signal'!N33,'Momentum Signal'!$B33:$Q33)</f>
        <v>7</v>
      </c>
      <c r="O33">
        <f>RANK('Momentum Signal'!O33,'Momentum Signal'!$B33:$Q33)</f>
        <v>1</v>
      </c>
      <c r="P33">
        <f>RANK('Momentum Signal'!P33,'Momentum Signal'!$B33:$Q33)</f>
        <v>11</v>
      </c>
      <c r="Q33">
        <f>RANK('Momentum Signal'!Q33,'Momentum Signal'!$B33:$Q33)</f>
        <v>4</v>
      </c>
    </row>
    <row r="34" spans="1:17" x14ac:dyDescent="0.25">
      <c r="A34" s="6">
        <f>'Momentum Signal'!A34</f>
        <v>197709</v>
      </c>
      <c r="B34">
        <f>RANK('Momentum Signal'!B34,'Momentum Signal'!$B34:$Q34)</f>
        <v>10</v>
      </c>
      <c r="C34">
        <f>RANK('Momentum Signal'!C34,'Momentum Signal'!$B34:$Q34)</f>
        <v>11</v>
      </c>
      <c r="D34">
        <f>RANK('Momentum Signal'!D34,'Momentum Signal'!$B34:$Q34)</f>
        <v>4</v>
      </c>
      <c r="E34">
        <f>RANK('Momentum Signal'!E34,'Momentum Signal'!$B34:$Q34)</f>
        <v>5</v>
      </c>
      <c r="F34">
        <f>RANK('Momentum Signal'!F34,'Momentum Signal'!$B34:$Q34)</f>
        <v>16</v>
      </c>
      <c r="G34">
        <f>RANK('Momentum Signal'!G34,'Momentum Signal'!$B34:$Q34)</f>
        <v>14</v>
      </c>
      <c r="H34">
        <f>RANK('Momentum Signal'!H34,'Momentum Signal'!$B34:$Q34)</f>
        <v>13</v>
      </c>
      <c r="I34">
        <f>RANK('Momentum Signal'!I34,'Momentum Signal'!$B34:$Q34)</f>
        <v>7</v>
      </c>
      <c r="J34">
        <f>RANK('Momentum Signal'!J34,'Momentum Signal'!$B34:$Q34)</f>
        <v>15</v>
      </c>
      <c r="K34">
        <f>RANK('Momentum Signal'!K34,'Momentum Signal'!$B34:$Q34)</f>
        <v>2</v>
      </c>
      <c r="L34">
        <f>RANK('Momentum Signal'!L34,'Momentum Signal'!$B34:$Q34)</f>
        <v>9</v>
      </c>
      <c r="M34">
        <f>RANK('Momentum Signal'!M34,'Momentum Signal'!$B34:$Q34)</f>
        <v>8</v>
      </c>
      <c r="N34">
        <f>RANK('Momentum Signal'!N34,'Momentum Signal'!$B34:$Q34)</f>
        <v>6</v>
      </c>
      <c r="O34">
        <f>RANK('Momentum Signal'!O34,'Momentum Signal'!$B34:$Q34)</f>
        <v>1</v>
      </c>
      <c r="P34">
        <f>RANK('Momentum Signal'!P34,'Momentum Signal'!$B34:$Q34)</f>
        <v>12</v>
      </c>
      <c r="Q34">
        <f>RANK('Momentum Signal'!Q34,'Momentum Signal'!$B34:$Q34)</f>
        <v>3</v>
      </c>
    </row>
    <row r="35" spans="1:17" x14ac:dyDescent="0.25">
      <c r="A35" s="6">
        <f>'Momentum Signal'!A35</f>
        <v>197710</v>
      </c>
      <c r="B35">
        <f>RANK('Momentum Signal'!B35,'Momentum Signal'!$B35:$Q35)</f>
        <v>8</v>
      </c>
      <c r="C35">
        <f>RANK('Momentum Signal'!C35,'Momentum Signal'!$B35:$Q35)</f>
        <v>13</v>
      </c>
      <c r="D35">
        <f>RANK('Momentum Signal'!D35,'Momentum Signal'!$B35:$Q35)</f>
        <v>9</v>
      </c>
      <c r="E35">
        <f>RANK('Momentum Signal'!E35,'Momentum Signal'!$B35:$Q35)</f>
        <v>4</v>
      </c>
      <c r="F35">
        <f>RANK('Momentum Signal'!F35,'Momentum Signal'!$B35:$Q35)</f>
        <v>14</v>
      </c>
      <c r="G35">
        <f>RANK('Momentum Signal'!G35,'Momentum Signal'!$B35:$Q35)</f>
        <v>15</v>
      </c>
      <c r="H35">
        <f>RANK('Momentum Signal'!H35,'Momentum Signal'!$B35:$Q35)</f>
        <v>12</v>
      </c>
      <c r="I35">
        <f>RANK('Momentum Signal'!I35,'Momentum Signal'!$B35:$Q35)</f>
        <v>6</v>
      </c>
      <c r="J35">
        <f>RANK('Momentum Signal'!J35,'Momentum Signal'!$B35:$Q35)</f>
        <v>16</v>
      </c>
      <c r="K35">
        <f>RANK('Momentum Signal'!K35,'Momentum Signal'!$B35:$Q35)</f>
        <v>1</v>
      </c>
      <c r="L35">
        <f>RANK('Momentum Signal'!L35,'Momentum Signal'!$B35:$Q35)</f>
        <v>10</v>
      </c>
      <c r="M35">
        <f>RANK('Momentum Signal'!M35,'Momentum Signal'!$B35:$Q35)</f>
        <v>7</v>
      </c>
      <c r="N35">
        <f>RANK('Momentum Signal'!N35,'Momentum Signal'!$B35:$Q35)</f>
        <v>5</v>
      </c>
      <c r="O35">
        <f>RANK('Momentum Signal'!O35,'Momentum Signal'!$B35:$Q35)</f>
        <v>2</v>
      </c>
      <c r="P35">
        <f>RANK('Momentum Signal'!P35,'Momentum Signal'!$B35:$Q35)</f>
        <v>11</v>
      </c>
      <c r="Q35">
        <f>RANK('Momentum Signal'!Q35,'Momentum Signal'!$B35:$Q35)</f>
        <v>3</v>
      </c>
    </row>
    <row r="36" spans="1:17" x14ac:dyDescent="0.25">
      <c r="A36" s="6">
        <f>'Momentum Signal'!A36</f>
        <v>197711</v>
      </c>
      <c r="B36">
        <f>RANK('Momentum Signal'!B36,'Momentum Signal'!$B36:$Q36)</f>
        <v>7</v>
      </c>
      <c r="C36">
        <f>RANK('Momentum Signal'!C36,'Momentum Signal'!$B36:$Q36)</f>
        <v>13</v>
      </c>
      <c r="D36">
        <f>RANK('Momentum Signal'!D36,'Momentum Signal'!$B36:$Q36)</f>
        <v>8</v>
      </c>
      <c r="E36">
        <f>RANK('Momentum Signal'!E36,'Momentum Signal'!$B36:$Q36)</f>
        <v>3</v>
      </c>
      <c r="F36">
        <f>RANK('Momentum Signal'!F36,'Momentum Signal'!$B36:$Q36)</f>
        <v>15</v>
      </c>
      <c r="G36">
        <f>RANK('Momentum Signal'!G36,'Momentum Signal'!$B36:$Q36)</f>
        <v>14</v>
      </c>
      <c r="H36">
        <f>RANK('Momentum Signal'!H36,'Momentum Signal'!$B36:$Q36)</f>
        <v>12</v>
      </c>
      <c r="I36">
        <f>RANK('Momentum Signal'!I36,'Momentum Signal'!$B36:$Q36)</f>
        <v>9</v>
      </c>
      <c r="J36">
        <f>RANK('Momentum Signal'!J36,'Momentum Signal'!$B36:$Q36)</f>
        <v>16</v>
      </c>
      <c r="K36">
        <f>RANK('Momentum Signal'!K36,'Momentum Signal'!$B36:$Q36)</f>
        <v>1</v>
      </c>
      <c r="L36">
        <f>RANK('Momentum Signal'!L36,'Momentum Signal'!$B36:$Q36)</f>
        <v>10</v>
      </c>
      <c r="M36">
        <f>RANK('Momentum Signal'!M36,'Momentum Signal'!$B36:$Q36)</f>
        <v>6</v>
      </c>
      <c r="N36">
        <f>RANK('Momentum Signal'!N36,'Momentum Signal'!$B36:$Q36)</f>
        <v>5</v>
      </c>
      <c r="O36">
        <f>RANK('Momentum Signal'!O36,'Momentum Signal'!$B36:$Q36)</f>
        <v>2</v>
      </c>
      <c r="P36">
        <f>RANK('Momentum Signal'!P36,'Momentum Signal'!$B36:$Q36)</f>
        <v>11</v>
      </c>
      <c r="Q36">
        <f>RANK('Momentum Signal'!Q36,'Momentum Signal'!$B36:$Q36)</f>
        <v>4</v>
      </c>
    </row>
    <row r="37" spans="1:17" x14ac:dyDescent="0.25">
      <c r="A37" s="6">
        <f>'Momentum Signal'!A37</f>
        <v>197712</v>
      </c>
      <c r="B37">
        <f>RANK('Momentum Signal'!B37,'Momentum Signal'!$B37:$Q37)</f>
        <v>7</v>
      </c>
      <c r="C37">
        <f>RANK('Momentum Signal'!C37,'Momentum Signal'!$B37:$Q37)</f>
        <v>14</v>
      </c>
      <c r="D37">
        <f>RANK('Momentum Signal'!D37,'Momentum Signal'!$B37:$Q37)</f>
        <v>8</v>
      </c>
      <c r="E37">
        <f>RANK('Momentum Signal'!E37,'Momentum Signal'!$B37:$Q37)</f>
        <v>4</v>
      </c>
      <c r="F37">
        <f>RANK('Momentum Signal'!F37,'Momentum Signal'!$B37:$Q37)</f>
        <v>15</v>
      </c>
      <c r="G37">
        <f>RANK('Momentum Signal'!G37,'Momentum Signal'!$B37:$Q37)</f>
        <v>13</v>
      </c>
      <c r="H37">
        <f>RANK('Momentum Signal'!H37,'Momentum Signal'!$B37:$Q37)</f>
        <v>11</v>
      </c>
      <c r="I37">
        <f>RANK('Momentum Signal'!I37,'Momentum Signal'!$B37:$Q37)</f>
        <v>10</v>
      </c>
      <c r="J37">
        <f>RANK('Momentum Signal'!J37,'Momentum Signal'!$B37:$Q37)</f>
        <v>16</v>
      </c>
      <c r="K37">
        <f>RANK('Momentum Signal'!K37,'Momentum Signal'!$B37:$Q37)</f>
        <v>1</v>
      </c>
      <c r="L37">
        <f>RANK('Momentum Signal'!L37,'Momentum Signal'!$B37:$Q37)</f>
        <v>9</v>
      </c>
      <c r="M37">
        <f>RANK('Momentum Signal'!M37,'Momentum Signal'!$B37:$Q37)</f>
        <v>5</v>
      </c>
      <c r="N37">
        <f>RANK('Momentum Signal'!N37,'Momentum Signal'!$B37:$Q37)</f>
        <v>6</v>
      </c>
      <c r="O37">
        <f>RANK('Momentum Signal'!O37,'Momentum Signal'!$B37:$Q37)</f>
        <v>2</v>
      </c>
      <c r="P37">
        <f>RANK('Momentum Signal'!P37,'Momentum Signal'!$B37:$Q37)</f>
        <v>12</v>
      </c>
      <c r="Q37">
        <f>RANK('Momentum Signal'!Q37,'Momentum Signal'!$B37:$Q37)</f>
        <v>3</v>
      </c>
    </row>
    <row r="38" spans="1:17" x14ac:dyDescent="0.25">
      <c r="A38" s="6">
        <f>'Momentum Signal'!A38</f>
        <v>197801</v>
      </c>
      <c r="B38">
        <f>RANK('Momentum Signal'!B38,'Momentum Signal'!$B38:$Q38)</f>
        <v>7</v>
      </c>
      <c r="C38">
        <f>RANK('Momentum Signal'!C38,'Momentum Signal'!$B38:$Q38)</f>
        <v>14</v>
      </c>
      <c r="D38">
        <f>RANK('Momentum Signal'!D38,'Momentum Signal'!$B38:$Q38)</f>
        <v>10</v>
      </c>
      <c r="E38">
        <f>RANK('Momentum Signal'!E38,'Momentum Signal'!$B38:$Q38)</f>
        <v>3</v>
      </c>
      <c r="F38">
        <f>RANK('Momentum Signal'!F38,'Momentum Signal'!$B38:$Q38)</f>
        <v>15</v>
      </c>
      <c r="G38">
        <f>RANK('Momentum Signal'!G38,'Momentum Signal'!$B38:$Q38)</f>
        <v>13</v>
      </c>
      <c r="H38">
        <f>RANK('Momentum Signal'!H38,'Momentum Signal'!$B38:$Q38)</f>
        <v>9</v>
      </c>
      <c r="I38">
        <f>RANK('Momentum Signal'!I38,'Momentum Signal'!$B38:$Q38)</f>
        <v>8</v>
      </c>
      <c r="J38">
        <f>RANK('Momentum Signal'!J38,'Momentum Signal'!$B38:$Q38)</f>
        <v>16</v>
      </c>
      <c r="K38">
        <f>RANK('Momentum Signal'!K38,'Momentum Signal'!$B38:$Q38)</f>
        <v>1</v>
      </c>
      <c r="L38">
        <f>RANK('Momentum Signal'!L38,'Momentum Signal'!$B38:$Q38)</f>
        <v>6</v>
      </c>
      <c r="M38">
        <f>RANK('Momentum Signal'!M38,'Momentum Signal'!$B38:$Q38)</f>
        <v>12</v>
      </c>
      <c r="N38">
        <f>RANK('Momentum Signal'!N38,'Momentum Signal'!$B38:$Q38)</f>
        <v>4</v>
      </c>
      <c r="O38">
        <f>RANK('Momentum Signal'!O38,'Momentum Signal'!$B38:$Q38)</f>
        <v>2</v>
      </c>
      <c r="P38">
        <f>RANK('Momentum Signal'!P38,'Momentum Signal'!$B38:$Q38)</f>
        <v>11</v>
      </c>
      <c r="Q38">
        <f>RANK('Momentum Signal'!Q38,'Momentum Signal'!$B38:$Q38)</f>
        <v>5</v>
      </c>
    </row>
    <row r="39" spans="1:17" x14ac:dyDescent="0.25">
      <c r="A39" s="6">
        <f>'Momentum Signal'!A39</f>
        <v>197802</v>
      </c>
      <c r="B39">
        <f>RANK('Momentum Signal'!B39,'Momentum Signal'!$B39:$Q39)</f>
        <v>8</v>
      </c>
      <c r="C39">
        <f>RANK('Momentum Signal'!C39,'Momentum Signal'!$B39:$Q39)</f>
        <v>15</v>
      </c>
      <c r="D39">
        <f>RANK('Momentum Signal'!D39,'Momentum Signal'!$B39:$Q39)</f>
        <v>11</v>
      </c>
      <c r="E39">
        <f>RANK('Momentum Signal'!E39,'Momentum Signal'!$B39:$Q39)</f>
        <v>6</v>
      </c>
      <c r="F39">
        <f>RANK('Momentum Signal'!F39,'Momentum Signal'!$B39:$Q39)</f>
        <v>14</v>
      </c>
      <c r="G39">
        <f>RANK('Momentum Signal'!G39,'Momentum Signal'!$B39:$Q39)</f>
        <v>13</v>
      </c>
      <c r="H39">
        <f>RANK('Momentum Signal'!H39,'Momentum Signal'!$B39:$Q39)</f>
        <v>7</v>
      </c>
      <c r="I39">
        <f>RANK('Momentum Signal'!I39,'Momentum Signal'!$B39:$Q39)</f>
        <v>9</v>
      </c>
      <c r="J39">
        <f>RANK('Momentum Signal'!J39,'Momentum Signal'!$B39:$Q39)</f>
        <v>16</v>
      </c>
      <c r="K39">
        <f>RANK('Momentum Signal'!K39,'Momentum Signal'!$B39:$Q39)</f>
        <v>1</v>
      </c>
      <c r="L39">
        <f>RANK('Momentum Signal'!L39,'Momentum Signal'!$B39:$Q39)</f>
        <v>4</v>
      </c>
      <c r="M39">
        <f>RANK('Momentum Signal'!M39,'Momentum Signal'!$B39:$Q39)</f>
        <v>12</v>
      </c>
      <c r="N39">
        <f>RANK('Momentum Signal'!N39,'Momentum Signal'!$B39:$Q39)</f>
        <v>5</v>
      </c>
      <c r="O39">
        <f>RANK('Momentum Signal'!O39,'Momentum Signal'!$B39:$Q39)</f>
        <v>2</v>
      </c>
      <c r="P39">
        <f>RANK('Momentum Signal'!P39,'Momentum Signal'!$B39:$Q39)</f>
        <v>10</v>
      </c>
      <c r="Q39">
        <f>RANK('Momentum Signal'!Q39,'Momentum Signal'!$B39:$Q39)</f>
        <v>3</v>
      </c>
    </row>
    <row r="40" spans="1:17" x14ac:dyDescent="0.25">
      <c r="A40" s="6">
        <f>'Momentum Signal'!A40</f>
        <v>197803</v>
      </c>
      <c r="B40">
        <f>RANK('Momentum Signal'!B40,'Momentum Signal'!$B40:$Q40)</f>
        <v>8</v>
      </c>
      <c r="C40">
        <f>RANK('Momentum Signal'!C40,'Momentum Signal'!$B40:$Q40)</f>
        <v>15</v>
      </c>
      <c r="D40">
        <f>RANK('Momentum Signal'!D40,'Momentum Signal'!$B40:$Q40)</f>
        <v>11</v>
      </c>
      <c r="E40">
        <f>RANK('Momentum Signal'!E40,'Momentum Signal'!$B40:$Q40)</f>
        <v>3</v>
      </c>
      <c r="F40">
        <f>RANK('Momentum Signal'!F40,'Momentum Signal'!$B40:$Q40)</f>
        <v>14</v>
      </c>
      <c r="G40">
        <f>RANK('Momentum Signal'!G40,'Momentum Signal'!$B40:$Q40)</f>
        <v>13</v>
      </c>
      <c r="H40">
        <f>RANK('Momentum Signal'!H40,'Momentum Signal'!$B40:$Q40)</f>
        <v>6</v>
      </c>
      <c r="I40">
        <f>RANK('Momentum Signal'!I40,'Momentum Signal'!$B40:$Q40)</f>
        <v>9</v>
      </c>
      <c r="J40">
        <f>RANK('Momentum Signal'!J40,'Momentum Signal'!$B40:$Q40)</f>
        <v>16</v>
      </c>
      <c r="K40">
        <f>RANK('Momentum Signal'!K40,'Momentum Signal'!$B40:$Q40)</f>
        <v>1</v>
      </c>
      <c r="L40">
        <f>RANK('Momentum Signal'!L40,'Momentum Signal'!$B40:$Q40)</f>
        <v>7</v>
      </c>
      <c r="M40">
        <f>RANK('Momentum Signal'!M40,'Momentum Signal'!$B40:$Q40)</f>
        <v>12</v>
      </c>
      <c r="N40">
        <f>RANK('Momentum Signal'!N40,'Momentum Signal'!$B40:$Q40)</f>
        <v>4</v>
      </c>
      <c r="O40">
        <f>RANK('Momentum Signal'!O40,'Momentum Signal'!$B40:$Q40)</f>
        <v>2</v>
      </c>
      <c r="P40">
        <f>RANK('Momentum Signal'!P40,'Momentum Signal'!$B40:$Q40)</f>
        <v>10</v>
      </c>
      <c r="Q40">
        <f>RANK('Momentum Signal'!Q40,'Momentum Signal'!$B40:$Q40)</f>
        <v>5</v>
      </c>
    </row>
    <row r="41" spans="1:17" x14ac:dyDescent="0.25">
      <c r="A41" s="6">
        <f>'Momentum Signal'!A41</f>
        <v>197804</v>
      </c>
      <c r="B41">
        <f>RANK('Momentum Signal'!B41,'Momentum Signal'!$B41:$Q41)</f>
        <v>7</v>
      </c>
      <c r="C41">
        <f>RANK('Momentum Signal'!C41,'Momentum Signal'!$B41:$Q41)</f>
        <v>15</v>
      </c>
      <c r="D41">
        <f>RANK('Momentum Signal'!D41,'Momentum Signal'!$B41:$Q41)</f>
        <v>12</v>
      </c>
      <c r="E41">
        <f>RANK('Momentum Signal'!E41,'Momentum Signal'!$B41:$Q41)</f>
        <v>1</v>
      </c>
      <c r="F41">
        <f>RANK('Momentum Signal'!F41,'Momentum Signal'!$B41:$Q41)</f>
        <v>13</v>
      </c>
      <c r="G41">
        <f>RANK('Momentum Signal'!G41,'Momentum Signal'!$B41:$Q41)</f>
        <v>14</v>
      </c>
      <c r="H41">
        <f>RANK('Momentum Signal'!H41,'Momentum Signal'!$B41:$Q41)</f>
        <v>6</v>
      </c>
      <c r="I41">
        <f>RANK('Momentum Signal'!I41,'Momentum Signal'!$B41:$Q41)</f>
        <v>9</v>
      </c>
      <c r="J41">
        <f>RANK('Momentum Signal'!J41,'Momentum Signal'!$B41:$Q41)</f>
        <v>16</v>
      </c>
      <c r="K41">
        <f>RANK('Momentum Signal'!K41,'Momentum Signal'!$B41:$Q41)</f>
        <v>2</v>
      </c>
      <c r="L41">
        <f>RANK('Momentum Signal'!L41,'Momentum Signal'!$B41:$Q41)</f>
        <v>11</v>
      </c>
      <c r="M41">
        <f>RANK('Momentum Signal'!M41,'Momentum Signal'!$B41:$Q41)</f>
        <v>8</v>
      </c>
      <c r="N41">
        <f>RANK('Momentum Signal'!N41,'Momentum Signal'!$B41:$Q41)</f>
        <v>4</v>
      </c>
      <c r="O41">
        <f>RANK('Momentum Signal'!O41,'Momentum Signal'!$B41:$Q41)</f>
        <v>3</v>
      </c>
      <c r="P41">
        <f>RANK('Momentum Signal'!P41,'Momentum Signal'!$B41:$Q41)</f>
        <v>10</v>
      </c>
      <c r="Q41">
        <f>RANK('Momentum Signal'!Q41,'Momentum Signal'!$B41:$Q41)</f>
        <v>5</v>
      </c>
    </row>
    <row r="42" spans="1:17" x14ac:dyDescent="0.25">
      <c r="A42" s="6">
        <f>'Momentum Signal'!A42</f>
        <v>197805</v>
      </c>
      <c r="B42">
        <f>RANK('Momentum Signal'!B42,'Momentum Signal'!$B42:$Q42)</f>
        <v>8</v>
      </c>
      <c r="C42">
        <f>RANK('Momentum Signal'!C42,'Momentum Signal'!$B42:$Q42)</f>
        <v>15</v>
      </c>
      <c r="D42">
        <f>RANK('Momentum Signal'!D42,'Momentum Signal'!$B42:$Q42)</f>
        <v>12</v>
      </c>
      <c r="E42">
        <f>RANK('Momentum Signal'!E42,'Momentum Signal'!$B42:$Q42)</f>
        <v>1</v>
      </c>
      <c r="F42">
        <f>RANK('Momentum Signal'!F42,'Momentum Signal'!$B42:$Q42)</f>
        <v>13</v>
      </c>
      <c r="G42">
        <f>RANK('Momentum Signal'!G42,'Momentum Signal'!$B42:$Q42)</f>
        <v>14</v>
      </c>
      <c r="H42">
        <f>RANK('Momentum Signal'!H42,'Momentum Signal'!$B42:$Q42)</f>
        <v>3</v>
      </c>
      <c r="I42">
        <f>RANK('Momentum Signal'!I42,'Momentum Signal'!$B42:$Q42)</f>
        <v>10</v>
      </c>
      <c r="J42">
        <f>RANK('Momentum Signal'!J42,'Momentum Signal'!$B42:$Q42)</f>
        <v>16</v>
      </c>
      <c r="K42">
        <f>RANK('Momentum Signal'!K42,'Momentum Signal'!$B42:$Q42)</f>
        <v>4</v>
      </c>
      <c r="L42">
        <f>RANK('Momentum Signal'!L42,'Momentum Signal'!$B42:$Q42)</f>
        <v>11</v>
      </c>
      <c r="M42">
        <f>RANK('Momentum Signal'!M42,'Momentum Signal'!$B42:$Q42)</f>
        <v>7</v>
      </c>
      <c r="N42">
        <f>RANK('Momentum Signal'!N42,'Momentum Signal'!$B42:$Q42)</f>
        <v>2</v>
      </c>
      <c r="O42">
        <f>RANK('Momentum Signal'!O42,'Momentum Signal'!$B42:$Q42)</f>
        <v>5</v>
      </c>
      <c r="P42">
        <f>RANK('Momentum Signal'!P42,'Momentum Signal'!$B42:$Q42)</f>
        <v>9</v>
      </c>
      <c r="Q42">
        <f>RANK('Momentum Signal'!Q42,'Momentum Signal'!$B42:$Q42)</f>
        <v>6</v>
      </c>
    </row>
    <row r="43" spans="1:17" x14ac:dyDescent="0.25">
      <c r="A43" s="6">
        <f>'Momentum Signal'!A43</f>
        <v>197806</v>
      </c>
      <c r="B43">
        <f>RANK('Momentum Signal'!B43,'Momentum Signal'!$B43:$Q43)</f>
        <v>10</v>
      </c>
      <c r="C43">
        <f>RANK('Momentum Signal'!C43,'Momentum Signal'!$B43:$Q43)</f>
        <v>15</v>
      </c>
      <c r="D43">
        <f>RANK('Momentum Signal'!D43,'Momentum Signal'!$B43:$Q43)</f>
        <v>13</v>
      </c>
      <c r="E43">
        <f>RANK('Momentum Signal'!E43,'Momentum Signal'!$B43:$Q43)</f>
        <v>1</v>
      </c>
      <c r="F43">
        <f>RANK('Momentum Signal'!F43,'Momentum Signal'!$B43:$Q43)</f>
        <v>11</v>
      </c>
      <c r="G43">
        <f>RANK('Momentum Signal'!G43,'Momentum Signal'!$B43:$Q43)</f>
        <v>14</v>
      </c>
      <c r="H43">
        <f>RANK('Momentum Signal'!H43,'Momentum Signal'!$B43:$Q43)</f>
        <v>2</v>
      </c>
      <c r="I43">
        <f>RANK('Momentum Signal'!I43,'Momentum Signal'!$B43:$Q43)</f>
        <v>8</v>
      </c>
      <c r="J43">
        <f>RANK('Momentum Signal'!J43,'Momentum Signal'!$B43:$Q43)</f>
        <v>16</v>
      </c>
      <c r="K43">
        <f>RANK('Momentum Signal'!K43,'Momentum Signal'!$B43:$Q43)</f>
        <v>6</v>
      </c>
      <c r="L43">
        <f>RANK('Momentum Signal'!L43,'Momentum Signal'!$B43:$Q43)</f>
        <v>7</v>
      </c>
      <c r="M43">
        <f>RANK('Momentum Signal'!M43,'Momentum Signal'!$B43:$Q43)</f>
        <v>9</v>
      </c>
      <c r="N43">
        <f>RANK('Momentum Signal'!N43,'Momentum Signal'!$B43:$Q43)</f>
        <v>4</v>
      </c>
      <c r="O43">
        <f>RANK('Momentum Signal'!O43,'Momentum Signal'!$B43:$Q43)</f>
        <v>12</v>
      </c>
      <c r="P43">
        <f>RANK('Momentum Signal'!P43,'Momentum Signal'!$B43:$Q43)</f>
        <v>3</v>
      </c>
      <c r="Q43">
        <f>RANK('Momentum Signal'!Q43,'Momentum Signal'!$B43:$Q43)</f>
        <v>5</v>
      </c>
    </row>
    <row r="44" spans="1:17" x14ac:dyDescent="0.25">
      <c r="A44" s="6">
        <f>'Momentum Signal'!A44</f>
        <v>197807</v>
      </c>
      <c r="B44">
        <f>RANK('Momentum Signal'!B44,'Momentum Signal'!$B44:$Q44)</f>
        <v>8</v>
      </c>
      <c r="C44">
        <f>RANK('Momentum Signal'!C44,'Momentum Signal'!$B44:$Q44)</f>
        <v>16</v>
      </c>
      <c r="D44">
        <f>RANK('Momentum Signal'!D44,'Momentum Signal'!$B44:$Q44)</f>
        <v>15</v>
      </c>
      <c r="E44">
        <f>RANK('Momentum Signal'!E44,'Momentum Signal'!$B44:$Q44)</f>
        <v>1</v>
      </c>
      <c r="F44">
        <f>RANK('Momentum Signal'!F44,'Momentum Signal'!$B44:$Q44)</f>
        <v>11</v>
      </c>
      <c r="G44">
        <f>RANK('Momentum Signal'!G44,'Momentum Signal'!$B44:$Q44)</f>
        <v>13</v>
      </c>
      <c r="H44">
        <f>RANK('Momentum Signal'!H44,'Momentum Signal'!$B44:$Q44)</f>
        <v>3</v>
      </c>
      <c r="I44">
        <f>RANK('Momentum Signal'!I44,'Momentum Signal'!$B44:$Q44)</f>
        <v>4</v>
      </c>
      <c r="J44">
        <f>RANK('Momentum Signal'!J44,'Momentum Signal'!$B44:$Q44)</f>
        <v>14</v>
      </c>
      <c r="K44">
        <f>RANK('Momentum Signal'!K44,'Momentum Signal'!$B44:$Q44)</f>
        <v>5</v>
      </c>
      <c r="L44">
        <f>RANK('Momentum Signal'!L44,'Momentum Signal'!$B44:$Q44)</f>
        <v>9</v>
      </c>
      <c r="M44">
        <f>RANK('Momentum Signal'!M44,'Momentum Signal'!$B44:$Q44)</f>
        <v>10</v>
      </c>
      <c r="N44">
        <f>RANK('Momentum Signal'!N44,'Momentum Signal'!$B44:$Q44)</f>
        <v>2</v>
      </c>
      <c r="O44">
        <f>RANK('Momentum Signal'!O44,'Momentum Signal'!$B44:$Q44)</f>
        <v>12</v>
      </c>
      <c r="P44">
        <f>RANK('Momentum Signal'!P44,'Momentum Signal'!$B44:$Q44)</f>
        <v>6</v>
      </c>
      <c r="Q44">
        <f>RANK('Momentum Signal'!Q44,'Momentum Signal'!$B44:$Q44)</f>
        <v>7</v>
      </c>
    </row>
    <row r="45" spans="1:17" x14ac:dyDescent="0.25">
      <c r="A45" s="6">
        <f>'Momentum Signal'!A45</f>
        <v>197808</v>
      </c>
      <c r="B45">
        <f>RANK('Momentum Signal'!B45,'Momentum Signal'!$B45:$Q45)</f>
        <v>9</v>
      </c>
      <c r="C45">
        <f>RANK('Momentum Signal'!C45,'Momentum Signal'!$B45:$Q45)</f>
        <v>15</v>
      </c>
      <c r="D45">
        <f>RANK('Momentum Signal'!D45,'Momentum Signal'!$B45:$Q45)</f>
        <v>16</v>
      </c>
      <c r="E45">
        <f>RANK('Momentum Signal'!E45,'Momentum Signal'!$B45:$Q45)</f>
        <v>2</v>
      </c>
      <c r="F45">
        <f>RANK('Momentum Signal'!F45,'Momentum Signal'!$B45:$Q45)</f>
        <v>11</v>
      </c>
      <c r="G45">
        <f>RANK('Momentum Signal'!G45,'Momentum Signal'!$B45:$Q45)</f>
        <v>12</v>
      </c>
      <c r="H45">
        <f>RANK('Momentum Signal'!H45,'Momentum Signal'!$B45:$Q45)</f>
        <v>3</v>
      </c>
      <c r="I45">
        <f>RANK('Momentum Signal'!I45,'Momentum Signal'!$B45:$Q45)</f>
        <v>5</v>
      </c>
      <c r="J45">
        <f>RANK('Momentum Signal'!J45,'Momentum Signal'!$B45:$Q45)</f>
        <v>14</v>
      </c>
      <c r="K45">
        <f>RANK('Momentum Signal'!K45,'Momentum Signal'!$B45:$Q45)</f>
        <v>4</v>
      </c>
      <c r="L45">
        <f>RANK('Momentum Signal'!L45,'Momentum Signal'!$B45:$Q45)</f>
        <v>6</v>
      </c>
      <c r="M45">
        <f>RANK('Momentum Signal'!M45,'Momentum Signal'!$B45:$Q45)</f>
        <v>10</v>
      </c>
      <c r="N45">
        <f>RANK('Momentum Signal'!N45,'Momentum Signal'!$B45:$Q45)</f>
        <v>1</v>
      </c>
      <c r="O45">
        <f>RANK('Momentum Signal'!O45,'Momentum Signal'!$B45:$Q45)</f>
        <v>13</v>
      </c>
      <c r="P45">
        <f>RANK('Momentum Signal'!P45,'Momentum Signal'!$B45:$Q45)</f>
        <v>8</v>
      </c>
      <c r="Q45">
        <f>RANK('Momentum Signal'!Q45,'Momentum Signal'!$B45:$Q45)</f>
        <v>7</v>
      </c>
    </row>
    <row r="46" spans="1:17" x14ac:dyDescent="0.25">
      <c r="A46" s="6">
        <f>'Momentum Signal'!A46</f>
        <v>197809</v>
      </c>
      <c r="B46">
        <f>RANK('Momentum Signal'!B46,'Momentum Signal'!$B46:$Q46)</f>
        <v>10</v>
      </c>
      <c r="C46">
        <f>RANK('Momentum Signal'!C46,'Momentum Signal'!$B46:$Q46)</f>
        <v>14</v>
      </c>
      <c r="D46">
        <f>RANK('Momentum Signal'!D46,'Momentum Signal'!$B46:$Q46)</f>
        <v>16</v>
      </c>
      <c r="E46">
        <f>RANK('Momentum Signal'!E46,'Momentum Signal'!$B46:$Q46)</f>
        <v>3</v>
      </c>
      <c r="F46">
        <f>RANK('Momentum Signal'!F46,'Momentum Signal'!$B46:$Q46)</f>
        <v>9</v>
      </c>
      <c r="G46">
        <f>RANK('Momentum Signal'!G46,'Momentum Signal'!$B46:$Q46)</f>
        <v>13</v>
      </c>
      <c r="H46">
        <f>RANK('Momentum Signal'!H46,'Momentum Signal'!$B46:$Q46)</f>
        <v>5</v>
      </c>
      <c r="I46">
        <f>RANK('Momentum Signal'!I46,'Momentum Signal'!$B46:$Q46)</f>
        <v>2</v>
      </c>
      <c r="J46">
        <f>RANK('Momentum Signal'!J46,'Momentum Signal'!$B46:$Q46)</f>
        <v>8</v>
      </c>
      <c r="K46">
        <f>RANK('Momentum Signal'!K46,'Momentum Signal'!$B46:$Q46)</f>
        <v>4</v>
      </c>
      <c r="L46">
        <f>RANK('Momentum Signal'!L46,'Momentum Signal'!$B46:$Q46)</f>
        <v>6</v>
      </c>
      <c r="M46">
        <f>RANK('Momentum Signal'!M46,'Momentum Signal'!$B46:$Q46)</f>
        <v>11</v>
      </c>
      <c r="N46">
        <f>RANK('Momentum Signal'!N46,'Momentum Signal'!$B46:$Q46)</f>
        <v>1</v>
      </c>
      <c r="O46">
        <f>RANK('Momentum Signal'!O46,'Momentum Signal'!$B46:$Q46)</f>
        <v>15</v>
      </c>
      <c r="P46">
        <f>RANK('Momentum Signal'!P46,'Momentum Signal'!$B46:$Q46)</f>
        <v>12</v>
      </c>
      <c r="Q46">
        <f>RANK('Momentum Signal'!Q46,'Momentum Signal'!$B46:$Q46)</f>
        <v>7</v>
      </c>
    </row>
    <row r="47" spans="1:17" x14ac:dyDescent="0.25">
      <c r="A47" s="6">
        <f>'Momentum Signal'!A47</f>
        <v>197810</v>
      </c>
      <c r="B47">
        <f>RANK('Momentum Signal'!B47,'Momentum Signal'!$B47:$Q47)</f>
        <v>11</v>
      </c>
      <c r="C47">
        <f>RANK('Momentum Signal'!C47,'Momentum Signal'!$B47:$Q47)</f>
        <v>13</v>
      </c>
      <c r="D47">
        <f>RANK('Momentum Signal'!D47,'Momentum Signal'!$B47:$Q47)</f>
        <v>14</v>
      </c>
      <c r="E47">
        <f>RANK('Momentum Signal'!E47,'Momentum Signal'!$B47:$Q47)</f>
        <v>3</v>
      </c>
      <c r="F47">
        <f>RANK('Momentum Signal'!F47,'Momentum Signal'!$B47:$Q47)</f>
        <v>9</v>
      </c>
      <c r="G47">
        <f>RANK('Momentum Signal'!G47,'Momentum Signal'!$B47:$Q47)</f>
        <v>12</v>
      </c>
      <c r="H47">
        <f>RANK('Momentum Signal'!H47,'Momentum Signal'!$B47:$Q47)</f>
        <v>7</v>
      </c>
      <c r="I47">
        <f>RANK('Momentum Signal'!I47,'Momentum Signal'!$B47:$Q47)</f>
        <v>2</v>
      </c>
      <c r="J47">
        <f>RANK('Momentum Signal'!J47,'Momentum Signal'!$B47:$Q47)</f>
        <v>8</v>
      </c>
      <c r="K47">
        <f>RANK('Momentum Signal'!K47,'Momentum Signal'!$B47:$Q47)</f>
        <v>5</v>
      </c>
      <c r="L47">
        <f>RANK('Momentum Signal'!L47,'Momentum Signal'!$B47:$Q47)</f>
        <v>4</v>
      </c>
      <c r="M47">
        <f>RANK('Momentum Signal'!M47,'Momentum Signal'!$B47:$Q47)</f>
        <v>15</v>
      </c>
      <c r="N47">
        <f>RANK('Momentum Signal'!N47,'Momentum Signal'!$B47:$Q47)</f>
        <v>1</v>
      </c>
      <c r="O47">
        <f>RANK('Momentum Signal'!O47,'Momentum Signal'!$B47:$Q47)</f>
        <v>16</v>
      </c>
      <c r="P47">
        <f>RANK('Momentum Signal'!P47,'Momentum Signal'!$B47:$Q47)</f>
        <v>10</v>
      </c>
      <c r="Q47">
        <f>RANK('Momentum Signal'!Q47,'Momentum Signal'!$B47:$Q47)</f>
        <v>6</v>
      </c>
    </row>
    <row r="48" spans="1:17" x14ac:dyDescent="0.25">
      <c r="A48" s="6">
        <f>'Momentum Signal'!A48</f>
        <v>197811</v>
      </c>
      <c r="B48">
        <f>RANK('Momentum Signal'!B48,'Momentum Signal'!$B48:$Q48)</f>
        <v>11</v>
      </c>
      <c r="C48">
        <f>RANK('Momentum Signal'!C48,'Momentum Signal'!$B48:$Q48)</f>
        <v>9</v>
      </c>
      <c r="D48">
        <f>RANK('Momentum Signal'!D48,'Momentum Signal'!$B48:$Q48)</f>
        <v>12</v>
      </c>
      <c r="E48">
        <f>RANK('Momentum Signal'!E48,'Momentum Signal'!$B48:$Q48)</f>
        <v>3</v>
      </c>
      <c r="F48">
        <f>RANK('Momentum Signal'!F48,'Momentum Signal'!$B48:$Q48)</f>
        <v>8</v>
      </c>
      <c r="G48">
        <f>RANK('Momentum Signal'!G48,'Momentum Signal'!$B48:$Q48)</f>
        <v>13</v>
      </c>
      <c r="H48">
        <f>RANK('Momentum Signal'!H48,'Momentum Signal'!$B48:$Q48)</f>
        <v>7</v>
      </c>
      <c r="I48">
        <f>RANK('Momentum Signal'!I48,'Momentum Signal'!$B48:$Q48)</f>
        <v>2</v>
      </c>
      <c r="J48">
        <f>RANK('Momentum Signal'!J48,'Momentum Signal'!$B48:$Q48)</f>
        <v>10</v>
      </c>
      <c r="K48">
        <f>RANK('Momentum Signal'!K48,'Momentum Signal'!$B48:$Q48)</f>
        <v>6</v>
      </c>
      <c r="L48">
        <f>RANK('Momentum Signal'!L48,'Momentum Signal'!$B48:$Q48)</f>
        <v>5</v>
      </c>
      <c r="M48">
        <f>RANK('Momentum Signal'!M48,'Momentum Signal'!$B48:$Q48)</f>
        <v>15</v>
      </c>
      <c r="N48">
        <f>RANK('Momentum Signal'!N48,'Momentum Signal'!$B48:$Q48)</f>
        <v>1</v>
      </c>
      <c r="O48">
        <f>RANK('Momentum Signal'!O48,'Momentum Signal'!$B48:$Q48)</f>
        <v>16</v>
      </c>
      <c r="P48">
        <f>RANK('Momentum Signal'!P48,'Momentum Signal'!$B48:$Q48)</f>
        <v>14</v>
      </c>
      <c r="Q48">
        <f>RANK('Momentum Signal'!Q48,'Momentum Signal'!$B48:$Q48)</f>
        <v>4</v>
      </c>
    </row>
    <row r="49" spans="1:17" x14ac:dyDescent="0.25">
      <c r="A49" s="6">
        <f>'Momentum Signal'!A49</f>
        <v>197812</v>
      </c>
      <c r="B49">
        <f>RANK('Momentum Signal'!B49,'Momentum Signal'!$B49:$Q49)</f>
        <v>12</v>
      </c>
      <c r="C49">
        <f>RANK('Momentum Signal'!C49,'Momentum Signal'!$B49:$Q49)</f>
        <v>9</v>
      </c>
      <c r="D49">
        <f>RANK('Momentum Signal'!D49,'Momentum Signal'!$B49:$Q49)</f>
        <v>11</v>
      </c>
      <c r="E49">
        <f>RANK('Momentum Signal'!E49,'Momentum Signal'!$B49:$Q49)</f>
        <v>10</v>
      </c>
      <c r="F49">
        <f>RANK('Momentum Signal'!F49,'Momentum Signal'!$B49:$Q49)</f>
        <v>5</v>
      </c>
      <c r="G49">
        <f>RANK('Momentum Signal'!G49,'Momentum Signal'!$B49:$Q49)</f>
        <v>13</v>
      </c>
      <c r="H49">
        <f>RANK('Momentum Signal'!H49,'Momentum Signal'!$B49:$Q49)</f>
        <v>7</v>
      </c>
      <c r="I49">
        <f>RANK('Momentum Signal'!I49,'Momentum Signal'!$B49:$Q49)</f>
        <v>2</v>
      </c>
      <c r="J49">
        <f>RANK('Momentum Signal'!J49,'Momentum Signal'!$B49:$Q49)</f>
        <v>8</v>
      </c>
      <c r="K49">
        <f>RANK('Momentum Signal'!K49,'Momentum Signal'!$B49:$Q49)</f>
        <v>6</v>
      </c>
      <c r="L49">
        <f>RANK('Momentum Signal'!L49,'Momentum Signal'!$B49:$Q49)</f>
        <v>3</v>
      </c>
      <c r="M49">
        <f>RANK('Momentum Signal'!M49,'Momentum Signal'!$B49:$Q49)</f>
        <v>14</v>
      </c>
      <c r="N49">
        <f>RANK('Momentum Signal'!N49,'Momentum Signal'!$B49:$Q49)</f>
        <v>1</v>
      </c>
      <c r="O49">
        <f>RANK('Momentum Signal'!O49,'Momentum Signal'!$B49:$Q49)</f>
        <v>16</v>
      </c>
      <c r="P49">
        <f>RANK('Momentum Signal'!P49,'Momentum Signal'!$B49:$Q49)</f>
        <v>15</v>
      </c>
      <c r="Q49">
        <f>RANK('Momentum Signal'!Q49,'Momentum Signal'!$B49:$Q49)</f>
        <v>4</v>
      </c>
    </row>
    <row r="50" spans="1:17" x14ac:dyDescent="0.25">
      <c r="A50" s="6">
        <f>'Momentum Signal'!A50</f>
        <v>197901</v>
      </c>
      <c r="B50">
        <f>RANK('Momentum Signal'!B50,'Momentum Signal'!$B50:$Q50)</f>
        <v>10</v>
      </c>
      <c r="C50">
        <f>RANK('Momentum Signal'!C50,'Momentum Signal'!$B50:$Q50)</f>
        <v>11</v>
      </c>
      <c r="D50">
        <f>RANK('Momentum Signal'!D50,'Momentum Signal'!$B50:$Q50)</f>
        <v>9</v>
      </c>
      <c r="E50">
        <f>RANK('Momentum Signal'!E50,'Momentum Signal'!$B50:$Q50)</f>
        <v>8</v>
      </c>
      <c r="F50">
        <f>RANK('Momentum Signal'!F50,'Momentum Signal'!$B50:$Q50)</f>
        <v>2</v>
      </c>
      <c r="G50">
        <f>RANK('Momentum Signal'!G50,'Momentum Signal'!$B50:$Q50)</f>
        <v>14</v>
      </c>
      <c r="H50">
        <f>RANK('Momentum Signal'!H50,'Momentum Signal'!$B50:$Q50)</f>
        <v>4</v>
      </c>
      <c r="I50">
        <f>RANK('Momentum Signal'!I50,'Momentum Signal'!$B50:$Q50)</f>
        <v>3</v>
      </c>
      <c r="J50">
        <f>RANK('Momentum Signal'!J50,'Momentum Signal'!$B50:$Q50)</f>
        <v>12</v>
      </c>
      <c r="K50">
        <f>RANK('Momentum Signal'!K50,'Momentum Signal'!$B50:$Q50)</f>
        <v>7</v>
      </c>
      <c r="L50">
        <f>RANK('Momentum Signal'!L50,'Momentum Signal'!$B50:$Q50)</f>
        <v>5</v>
      </c>
      <c r="M50">
        <f>RANK('Momentum Signal'!M50,'Momentum Signal'!$B50:$Q50)</f>
        <v>13</v>
      </c>
      <c r="N50">
        <f>RANK('Momentum Signal'!N50,'Momentum Signal'!$B50:$Q50)</f>
        <v>1</v>
      </c>
      <c r="O50">
        <f>RANK('Momentum Signal'!O50,'Momentum Signal'!$B50:$Q50)</f>
        <v>16</v>
      </c>
      <c r="P50">
        <f>RANK('Momentum Signal'!P50,'Momentum Signal'!$B50:$Q50)</f>
        <v>15</v>
      </c>
      <c r="Q50">
        <f>RANK('Momentum Signal'!Q50,'Momentum Signal'!$B50:$Q50)</f>
        <v>6</v>
      </c>
    </row>
    <row r="51" spans="1:17" x14ac:dyDescent="0.25">
      <c r="A51" s="6">
        <f>'Momentum Signal'!A51</f>
        <v>197902</v>
      </c>
      <c r="B51">
        <f>RANK('Momentum Signal'!B51,'Momentum Signal'!$B51:$Q51)</f>
        <v>11</v>
      </c>
      <c r="C51">
        <f>RANK('Momentum Signal'!C51,'Momentum Signal'!$B51:$Q51)</f>
        <v>9</v>
      </c>
      <c r="D51">
        <f>RANK('Momentum Signal'!D51,'Momentum Signal'!$B51:$Q51)</f>
        <v>6</v>
      </c>
      <c r="E51">
        <f>RANK('Momentum Signal'!E51,'Momentum Signal'!$B51:$Q51)</f>
        <v>10</v>
      </c>
      <c r="F51">
        <f>RANK('Momentum Signal'!F51,'Momentum Signal'!$B51:$Q51)</f>
        <v>3</v>
      </c>
      <c r="G51">
        <f>RANK('Momentum Signal'!G51,'Momentum Signal'!$B51:$Q51)</f>
        <v>13</v>
      </c>
      <c r="H51">
        <f>RANK('Momentum Signal'!H51,'Momentum Signal'!$B51:$Q51)</f>
        <v>5</v>
      </c>
      <c r="I51">
        <f>RANK('Momentum Signal'!I51,'Momentum Signal'!$B51:$Q51)</f>
        <v>4</v>
      </c>
      <c r="J51">
        <f>RANK('Momentum Signal'!J51,'Momentum Signal'!$B51:$Q51)</f>
        <v>14</v>
      </c>
      <c r="K51">
        <f>RANK('Momentum Signal'!K51,'Momentum Signal'!$B51:$Q51)</f>
        <v>8</v>
      </c>
      <c r="L51">
        <f>RANK('Momentum Signal'!L51,'Momentum Signal'!$B51:$Q51)</f>
        <v>2</v>
      </c>
      <c r="M51">
        <f>RANK('Momentum Signal'!M51,'Momentum Signal'!$B51:$Q51)</f>
        <v>12</v>
      </c>
      <c r="N51">
        <f>RANK('Momentum Signal'!N51,'Momentum Signal'!$B51:$Q51)</f>
        <v>1</v>
      </c>
      <c r="O51">
        <f>RANK('Momentum Signal'!O51,'Momentum Signal'!$B51:$Q51)</f>
        <v>16</v>
      </c>
      <c r="P51">
        <f>RANK('Momentum Signal'!P51,'Momentum Signal'!$B51:$Q51)</f>
        <v>15</v>
      </c>
      <c r="Q51">
        <f>RANK('Momentum Signal'!Q51,'Momentum Signal'!$B51:$Q51)</f>
        <v>7</v>
      </c>
    </row>
    <row r="52" spans="1:17" x14ac:dyDescent="0.25">
      <c r="A52" s="6">
        <f>'Momentum Signal'!A52</f>
        <v>197903</v>
      </c>
      <c r="B52">
        <f>RANK('Momentum Signal'!B52,'Momentum Signal'!$B52:$Q52)</f>
        <v>13</v>
      </c>
      <c r="C52">
        <f>RANK('Momentum Signal'!C52,'Momentum Signal'!$B52:$Q52)</f>
        <v>6</v>
      </c>
      <c r="D52">
        <f>RANK('Momentum Signal'!D52,'Momentum Signal'!$B52:$Q52)</f>
        <v>8</v>
      </c>
      <c r="E52">
        <f>RANK('Momentum Signal'!E52,'Momentum Signal'!$B52:$Q52)</f>
        <v>11</v>
      </c>
      <c r="F52">
        <f>RANK('Momentum Signal'!F52,'Momentum Signal'!$B52:$Q52)</f>
        <v>4</v>
      </c>
      <c r="G52">
        <f>RANK('Momentum Signal'!G52,'Momentum Signal'!$B52:$Q52)</f>
        <v>12</v>
      </c>
      <c r="H52">
        <f>RANK('Momentum Signal'!H52,'Momentum Signal'!$B52:$Q52)</f>
        <v>10</v>
      </c>
      <c r="I52">
        <f>RANK('Momentum Signal'!I52,'Momentum Signal'!$B52:$Q52)</f>
        <v>3</v>
      </c>
      <c r="J52">
        <f>RANK('Momentum Signal'!J52,'Momentum Signal'!$B52:$Q52)</f>
        <v>5</v>
      </c>
      <c r="K52">
        <f>RANK('Momentum Signal'!K52,'Momentum Signal'!$B52:$Q52)</f>
        <v>9</v>
      </c>
      <c r="L52">
        <f>RANK('Momentum Signal'!L52,'Momentum Signal'!$B52:$Q52)</f>
        <v>2</v>
      </c>
      <c r="M52">
        <f>RANK('Momentum Signal'!M52,'Momentum Signal'!$B52:$Q52)</f>
        <v>14</v>
      </c>
      <c r="N52">
        <f>RANK('Momentum Signal'!N52,'Momentum Signal'!$B52:$Q52)</f>
        <v>1</v>
      </c>
      <c r="O52">
        <f>RANK('Momentum Signal'!O52,'Momentum Signal'!$B52:$Q52)</f>
        <v>16</v>
      </c>
      <c r="P52">
        <f>RANK('Momentum Signal'!P52,'Momentum Signal'!$B52:$Q52)</f>
        <v>15</v>
      </c>
      <c r="Q52">
        <f>RANK('Momentum Signal'!Q52,'Momentum Signal'!$B52:$Q52)</f>
        <v>7</v>
      </c>
    </row>
    <row r="53" spans="1:17" x14ac:dyDescent="0.25">
      <c r="A53" s="6">
        <f>'Momentum Signal'!A53</f>
        <v>197904</v>
      </c>
      <c r="B53">
        <f>RANK('Momentum Signal'!B53,'Momentum Signal'!$B53:$Q53)</f>
        <v>13</v>
      </c>
      <c r="C53">
        <f>RANK('Momentum Signal'!C53,'Momentum Signal'!$B53:$Q53)</f>
        <v>2</v>
      </c>
      <c r="D53">
        <f>RANK('Momentum Signal'!D53,'Momentum Signal'!$B53:$Q53)</f>
        <v>3</v>
      </c>
      <c r="E53">
        <f>RANK('Momentum Signal'!E53,'Momentum Signal'!$B53:$Q53)</f>
        <v>11</v>
      </c>
      <c r="F53">
        <f>RANK('Momentum Signal'!F53,'Momentum Signal'!$B53:$Q53)</f>
        <v>5</v>
      </c>
      <c r="G53">
        <f>RANK('Momentum Signal'!G53,'Momentum Signal'!$B53:$Q53)</f>
        <v>9</v>
      </c>
      <c r="H53">
        <f>RANK('Momentum Signal'!H53,'Momentum Signal'!$B53:$Q53)</f>
        <v>10</v>
      </c>
      <c r="I53">
        <f>RANK('Momentum Signal'!I53,'Momentum Signal'!$B53:$Q53)</f>
        <v>4</v>
      </c>
      <c r="J53">
        <f>RANK('Momentum Signal'!J53,'Momentum Signal'!$B53:$Q53)</f>
        <v>7</v>
      </c>
      <c r="K53">
        <f>RANK('Momentum Signal'!K53,'Momentum Signal'!$B53:$Q53)</f>
        <v>12</v>
      </c>
      <c r="L53">
        <f>RANK('Momentum Signal'!L53,'Momentum Signal'!$B53:$Q53)</f>
        <v>1</v>
      </c>
      <c r="M53">
        <f>RANK('Momentum Signal'!M53,'Momentum Signal'!$B53:$Q53)</f>
        <v>16</v>
      </c>
      <c r="N53">
        <f>RANK('Momentum Signal'!N53,'Momentum Signal'!$B53:$Q53)</f>
        <v>6</v>
      </c>
      <c r="O53">
        <f>RANK('Momentum Signal'!O53,'Momentum Signal'!$B53:$Q53)</f>
        <v>15</v>
      </c>
      <c r="P53">
        <f>RANK('Momentum Signal'!P53,'Momentum Signal'!$B53:$Q53)</f>
        <v>14</v>
      </c>
      <c r="Q53">
        <f>RANK('Momentum Signal'!Q53,'Momentum Signal'!$B53:$Q53)</f>
        <v>8</v>
      </c>
    </row>
    <row r="54" spans="1:17" x14ac:dyDescent="0.25">
      <c r="A54" s="6">
        <f>'Momentum Signal'!A54</f>
        <v>197905</v>
      </c>
      <c r="B54">
        <f>RANK('Momentum Signal'!B54,'Momentum Signal'!$B54:$Q54)</f>
        <v>14</v>
      </c>
      <c r="C54">
        <f>RANK('Momentum Signal'!C54,'Momentum Signal'!$B54:$Q54)</f>
        <v>1</v>
      </c>
      <c r="D54">
        <f>RANK('Momentum Signal'!D54,'Momentum Signal'!$B54:$Q54)</f>
        <v>2</v>
      </c>
      <c r="E54">
        <f>RANK('Momentum Signal'!E54,'Momentum Signal'!$B54:$Q54)</f>
        <v>5</v>
      </c>
      <c r="F54">
        <f>RANK('Momentum Signal'!F54,'Momentum Signal'!$B54:$Q54)</f>
        <v>10</v>
      </c>
      <c r="G54">
        <f>RANK('Momentum Signal'!G54,'Momentum Signal'!$B54:$Q54)</f>
        <v>8</v>
      </c>
      <c r="H54">
        <f>RANK('Momentum Signal'!H54,'Momentum Signal'!$B54:$Q54)</f>
        <v>12</v>
      </c>
      <c r="I54">
        <f>RANK('Momentum Signal'!I54,'Momentum Signal'!$B54:$Q54)</f>
        <v>4</v>
      </c>
      <c r="J54">
        <f>RANK('Momentum Signal'!J54,'Momentum Signal'!$B54:$Q54)</f>
        <v>6</v>
      </c>
      <c r="K54">
        <f>RANK('Momentum Signal'!K54,'Momentum Signal'!$B54:$Q54)</f>
        <v>11</v>
      </c>
      <c r="L54">
        <f>RANK('Momentum Signal'!L54,'Momentum Signal'!$B54:$Q54)</f>
        <v>3</v>
      </c>
      <c r="M54">
        <f>RANK('Momentum Signal'!M54,'Momentum Signal'!$B54:$Q54)</f>
        <v>15</v>
      </c>
      <c r="N54">
        <f>RANK('Momentum Signal'!N54,'Momentum Signal'!$B54:$Q54)</f>
        <v>7</v>
      </c>
      <c r="O54">
        <f>RANK('Momentum Signal'!O54,'Momentum Signal'!$B54:$Q54)</f>
        <v>13</v>
      </c>
      <c r="P54">
        <f>RANK('Momentum Signal'!P54,'Momentum Signal'!$B54:$Q54)</f>
        <v>16</v>
      </c>
      <c r="Q54">
        <f>RANK('Momentum Signal'!Q54,'Momentum Signal'!$B54:$Q54)</f>
        <v>9</v>
      </c>
    </row>
    <row r="55" spans="1:17" x14ac:dyDescent="0.25">
      <c r="A55" s="6">
        <f>'Momentum Signal'!A55</f>
        <v>197906</v>
      </c>
      <c r="B55">
        <f>RANK('Momentum Signal'!B55,'Momentum Signal'!$B55:$Q55)</f>
        <v>15</v>
      </c>
      <c r="C55">
        <f>RANK('Momentum Signal'!C55,'Momentum Signal'!$B55:$Q55)</f>
        <v>2</v>
      </c>
      <c r="D55">
        <f>RANK('Momentum Signal'!D55,'Momentum Signal'!$B55:$Q55)</f>
        <v>1</v>
      </c>
      <c r="E55">
        <f>RANK('Momentum Signal'!E55,'Momentum Signal'!$B55:$Q55)</f>
        <v>5</v>
      </c>
      <c r="F55">
        <f>RANK('Momentum Signal'!F55,'Momentum Signal'!$B55:$Q55)</f>
        <v>11</v>
      </c>
      <c r="G55">
        <f>RANK('Momentum Signal'!G55,'Momentum Signal'!$B55:$Q55)</f>
        <v>8</v>
      </c>
      <c r="H55">
        <f>RANK('Momentum Signal'!H55,'Momentum Signal'!$B55:$Q55)</f>
        <v>13</v>
      </c>
      <c r="I55">
        <f>RANK('Momentum Signal'!I55,'Momentum Signal'!$B55:$Q55)</f>
        <v>4</v>
      </c>
      <c r="J55">
        <f>RANK('Momentum Signal'!J55,'Momentum Signal'!$B55:$Q55)</f>
        <v>7</v>
      </c>
      <c r="K55">
        <f>RANK('Momentum Signal'!K55,'Momentum Signal'!$B55:$Q55)</f>
        <v>9</v>
      </c>
      <c r="L55">
        <f>RANK('Momentum Signal'!L55,'Momentum Signal'!$B55:$Q55)</f>
        <v>3</v>
      </c>
      <c r="M55">
        <f>RANK('Momentum Signal'!M55,'Momentum Signal'!$B55:$Q55)</f>
        <v>12</v>
      </c>
      <c r="N55">
        <f>RANK('Momentum Signal'!N55,'Momentum Signal'!$B55:$Q55)</f>
        <v>10</v>
      </c>
      <c r="O55">
        <f>RANK('Momentum Signal'!O55,'Momentum Signal'!$B55:$Q55)</f>
        <v>14</v>
      </c>
      <c r="P55">
        <f>RANK('Momentum Signal'!P55,'Momentum Signal'!$B55:$Q55)</f>
        <v>16</v>
      </c>
      <c r="Q55">
        <f>RANK('Momentum Signal'!Q55,'Momentum Signal'!$B55:$Q55)</f>
        <v>6</v>
      </c>
    </row>
    <row r="56" spans="1:17" x14ac:dyDescent="0.25">
      <c r="A56" s="6">
        <f>'Momentum Signal'!A56</f>
        <v>197907</v>
      </c>
      <c r="B56">
        <f>RANK('Momentum Signal'!B56,'Momentum Signal'!$B56:$Q56)</f>
        <v>16</v>
      </c>
      <c r="C56">
        <f>RANK('Momentum Signal'!C56,'Momentum Signal'!$B56:$Q56)</f>
        <v>1</v>
      </c>
      <c r="D56">
        <f>RANK('Momentum Signal'!D56,'Momentum Signal'!$B56:$Q56)</f>
        <v>2</v>
      </c>
      <c r="E56">
        <f>RANK('Momentum Signal'!E56,'Momentum Signal'!$B56:$Q56)</f>
        <v>6</v>
      </c>
      <c r="F56">
        <f>RANK('Momentum Signal'!F56,'Momentum Signal'!$B56:$Q56)</f>
        <v>10</v>
      </c>
      <c r="G56">
        <f>RANK('Momentum Signal'!G56,'Momentum Signal'!$B56:$Q56)</f>
        <v>8</v>
      </c>
      <c r="H56">
        <f>RANK('Momentum Signal'!H56,'Momentum Signal'!$B56:$Q56)</f>
        <v>14</v>
      </c>
      <c r="I56">
        <f>RANK('Momentum Signal'!I56,'Momentum Signal'!$B56:$Q56)</f>
        <v>4</v>
      </c>
      <c r="J56">
        <f>RANK('Momentum Signal'!J56,'Momentum Signal'!$B56:$Q56)</f>
        <v>5</v>
      </c>
      <c r="K56">
        <f>RANK('Momentum Signal'!K56,'Momentum Signal'!$B56:$Q56)</f>
        <v>9</v>
      </c>
      <c r="L56">
        <f>RANK('Momentum Signal'!L56,'Momentum Signal'!$B56:$Q56)</f>
        <v>3</v>
      </c>
      <c r="M56">
        <f>RANK('Momentum Signal'!M56,'Momentum Signal'!$B56:$Q56)</f>
        <v>11</v>
      </c>
      <c r="N56">
        <f>RANK('Momentum Signal'!N56,'Momentum Signal'!$B56:$Q56)</f>
        <v>12</v>
      </c>
      <c r="O56">
        <f>RANK('Momentum Signal'!O56,'Momentum Signal'!$B56:$Q56)</f>
        <v>13</v>
      </c>
      <c r="P56">
        <f>RANK('Momentum Signal'!P56,'Momentum Signal'!$B56:$Q56)</f>
        <v>15</v>
      </c>
      <c r="Q56">
        <f>RANK('Momentum Signal'!Q56,'Momentum Signal'!$B56:$Q56)</f>
        <v>7</v>
      </c>
    </row>
    <row r="57" spans="1:17" x14ac:dyDescent="0.25">
      <c r="A57" s="6">
        <f>'Momentum Signal'!A57</f>
        <v>197908</v>
      </c>
      <c r="B57">
        <f>RANK('Momentum Signal'!B57,'Momentum Signal'!$B57:$Q57)</f>
        <v>13</v>
      </c>
      <c r="C57">
        <f>RANK('Momentum Signal'!C57,'Momentum Signal'!$B57:$Q57)</f>
        <v>2</v>
      </c>
      <c r="D57">
        <f>RANK('Momentum Signal'!D57,'Momentum Signal'!$B57:$Q57)</f>
        <v>1</v>
      </c>
      <c r="E57">
        <f>RANK('Momentum Signal'!E57,'Momentum Signal'!$B57:$Q57)</f>
        <v>4</v>
      </c>
      <c r="F57">
        <f>RANK('Momentum Signal'!F57,'Momentum Signal'!$B57:$Q57)</f>
        <v>12</v>
      </c>
      <c r="G57">
        <f>RANK('Momentum Signal'!G57,'Momentum Signal'!$B57:$Q57)</f>
        <v>8</v>
      </c>
      <c r="H57">
        <f>RANK('Momentum Signal'!H57,'Momentum Signal'!$B57:$Q57)</f>
        <v>15</v>
      </c>
      <c r="I57">
        <f>RANK('Momentum Signal'!I57,'Momentum Signal'!$B57:$Q57)</f>
        <v>5</v>
      </c>
      <c r="J57">
        <f>RANK('Momentum Signal'!J57,'Momentum Signal'!$B57:$Q57)</f>
        <v>7</v>
      </c>
      <c r="K57">
        <f>RANK('Momentum Signal'!K57,'Momentum Signal'!$B57:$Q57)</f>
        <v>9</v>
      </c>
      <c r="L57">
        <f>RANK('Momentum Signal'!L57,'Momentum Signal'!$B57:$Q57)</f>
        <v>6</v>
      </c>
      <c r="M57">
        <f>RANK('Momentum Signal'!M57,'Momentum Signal'!$B57:$Q57)</f>
        <v>11</v>
      </c>
      <c r="N57">
        <f>RANK('Momentum Signal'!N57,'Momentum Signal'!$B57:$Q57)</f>
        <v>16</v>
      </c>
      <c r="O57">
        <f>RANK('Momentum Signal'!O57,'Momentum Signal'!$B57:$Q57)</f>
        <v>10</v>
      </c>
      <c r="P57">
        <f>RANK('Momentum Signal'!P57,'Momentum Signal'!$B57:$Q57)</f>
        <v>14</v>
      </c>
      <c r="Q57">
        <f>RANK('Momentum Signal'!Q57,'Momentum Signal'!$B57:$Q57)</f>
        <v>3</v>
      </c>
    </row>
    <row r="58" spans="1:17" x14ac:dyDescent="0.25">
      <c r="A58" s="6">
        <f>'Momentum Signal'!A58</f>
        <v>197909</v>
      </c>
      <c r="B58">
        <f>RANK('Momentum Signal'!B58,'Momentum Signal'!$B58:$Q58)</f>
        <v>14</v>
      </c>
      <c r="C58">
        <f>RANK('Momentum Signal'!C58,'Momentum Signal'!$B58:$Q58)</f>
        <v>2</v>
      </c>
      <c r="D58">
        <f>RANK('Momentum Signal'!D58,'Momentum Signal'!$B58:$Q58)</f>
        <v>1</v>
      </c>
      <c r="E58">
        <f>RANK('Momentum Signal'!E58,'Momentum Signal'!$B58:$Q58)</f>
        <v>6</v>
      </c>
      <c r="F58">
        <f>RANK('Momentum Signal'!F58,'Momentum Signal'!$B58:$Q58)</f>
        <v>12</v>
      </c>
      <c r="G58">
        <f>RANK('Momentum Signal'!G58,'Momentum Signal'!$B58:$Q58)</f>
        <v>5</v>
      </c>
      <c r="H58">
        <f>RANK('Momentum Signal'!H58,'Momentum Signal'!$B58:$Q58)</f>
        <v>15</v>
      </c>
      <c r="I58">
        <f>RANK('Momentum Signal'!I58,'Momentum Signal'!$B58:$Q58)</f>
        <v>9</v>
      </c>
      <c r="J58">
        <f>RANK('Momentum Signal'!J58,'Momentum Signal'!$B58:$Q58)</f>
        <v>4</v>
      </c>
      <c r="K58">
        <f>RANK('Momentum Signal'!K58,'Momentum Signal'!$B58:$Q58)</f>
        <v>7</v>
      </c>
      <c r="L58">
        <f>RANK('Momentum Signal'!L58,'Momentum Signal'!$B58:$Q58)</f>
        <v>10</v>
      </c>
      <c r="M58">
        <f>RANK('Momentum Signal'!M58,'Momentum Signal'!$B58:$Q58)</f>
        <v>11</v>
      </c>
      <c r="N58">
        <f>RANK('Momentum Signal'!N58,'Momentum Signal'!$B58:$Q58)</f>
        <v>13</v>
      </c>
      <c r="O58">
        <f>RANK('Momentum Signal'!O58,'Momentum Signal'!$B58:$Q58)</f>
        <v>8</v>
      </c>
      <c r="P58">
        <f>RANK('Momentum Signal'!P58,'Momentum Signal'!$B58:$Q58)</f>
        <v>16</v>
      </c>
      <c r="Q58">
        <f>RANK('Momentum Signal'!Q58,'Momentum Signal'!$B58:$Q58)</f>
        <v>3</v>
      </c>
    </row>
    <row r="59" spans="1:17" x14ac:dyDescent="0.25">
      <c r="A59" s="6">
        <f>'Momentum Signal'!A59</f>
        <v>197910</v>
      </c>
      <c r="B59">
        <f>RANK('Momentum Signal'!B59,'Momentum Signal'!$B59:$Q59)</f>
        <v>16</v>
      </c>
      <c r="C59">
        <f>RANK('Momentum Signal'!C59,'Momentum Signal'!$B59:$Q59)</f>
        <v>1</v>
      </c>
      <c r="D59">
        <f>RANK('Momentum Signal'!D59,'Momentum Signal'!$B59:$Q59)</f>
        <v>2</v>
      </c>
      <c r="E59">
        <f>RANK('Momentum Signal'!E59,'Momentum Signal'!$B59:$Q59)</f>
        <v>8</v>
      </c>
      <c r="F59">
        <f>RANK('Momentum Signal'!F59,'Momentum Signal'!$B59:$Q59)</f>
        <v>14</v>
      </c>
      <c r="G59">
        <f>RANK('Momentum Signal'!G59,'Momentum Signal'!$B59:$Q59)</f>
        <v>7</v>
      </c>
      <c r="H59">
        <f>RANK('Momentum Signal'!H59,'Momentum Signal'!$B59:$Q59)</f>
        <v>13</v>
      </c>
      <c r="I59">
        <f>RANK('Momentum Signal'!I59,'Momentum Signal'!$B59:$Q59)</f>
        <v>6</v>
      </c>
      <c r="J59">
        <f>RANK('Momentum Signal'!J59,'Momentum Signal'!$B59:$Q59)</f>
        <v>5</v>
      </c>
      <c r="K59">
        <f>RANK('Momentum Signal'!K59,'Momentum Signal'!$B59:$Q59)</f>
        <v>4</v>
      </c>
      <c r="L59">
        <f>RANK('Momentum Signal'!L59,'Momentum Signal'!$B59:$Q59)</f>
        <v>9</v>
      </c>
      <c r="M59">
        <f>RANK('Momentum Signal'!M59,'Momentum Signal'!$B59:$Q59)</f>
        <v>12</v>
      </c>
      <c r="N59">
        <f>RANK('Momentum Signal'!N59,'Momentum Signal'!$B59:$Q59)</f>
        <v>10</v>
      </c>
      <c r="O59">
        <f>RANK('Momentum Signal'!O59,'Momentum Signal'!$B59:$Q59)</f>
        <v>11</v>
      </c>
      <c r="P59">
        <f>RANK('Momentum Signal'!P59,'Momentum Signal'!$B59:$Q59)</f>
        <v>15</v>
      </c>
      <c r="Q59">
        <f>RANK('Momentum Signal'!Q59,'Momentum Signal'!$B59:$Q59)</f>
        <v>3</v>
      </c>
    </row>
    <row r="60" spans="1:17" x14ac:dyDescent="0.25">
      <c r="A60" s="6">
        <f>'Momentum Signal'!A60</f>
        <v>197911</v>
      </c>
      <c r="B60">
        <f>RANK('Momentum Signal'!B60,'Momentum Signal'!$B60:$Q60)</f>
        <v>16</v>
      </c>
      <c r="C60">
        <f>RANK('Momentum Signal'!C60,'Momentum Signal'!$B60:$Q60)</f>
        <v>1</v>
      </c>
      <c r="D60">
        <f>RANK('Momentum Signal'!D60,'Momentum Signal'!$B60:$Q60)</f>
        <v>2</v>
      </c>
      <c r="E60">
        <f>RANK('Momentum Signal'!E60,'Momentum Signal'!$B60:$Q60)</f>
        <v>7</v>
      </c>
      <c r="F60">
        <f>RANK('Momentum Signal'!F60,'Momentum Signal'!$B60:$Q60)</f>
        <v>15</v>
      </c>
      <c r="G60">
        <f>RANK('Momentum Signal'!G60,'Momentum Signal'!$B60:$Q60)</f>
        <v>8</v>
      </c>
      <c r="H60">
        <f>RANK('Momentum Signal'!H60,'Momentum Signal'!$B60:$Q60)</f>
        <v>13</v>
      </c>
      <c r="I60">
        <f>RANK('Momentum Signal'!I60,'Momentum Signal'!$B60:$Q60)</f>
        <v>3</v>
      </c>
      <c r="J60">
        <f>RANK('Momentum Signal'!J60,'Momentum Signal'!$B60:$Q60)</f>
        <v>4</v>
      </c>
      <c r="K60">
        <f>RANK('Momentum Signal'!K60,'Momentum Signal'!$B60:$Q60)</f>
        <v>5</v>
      </c>
      <c r="L60">
        <f>RANK('Momentum Signal'!L60,'Momentum Signal'!$B60:$Q60)</f>
        <v>10</v>
      </c>
      <c r="M60">
        <f>RANK('Momentum Signal'!M60,'Momentum Signal'!$B60:$Q60)</f>
        <v>11</v>
      </c>
      <c r="N60">
        <f>RANK('Momentum Signal'!N60,'Momentum Signal'!$B60:$Q60)</f>
        <v>9</v>
      </c>
      <c r="O60">
        <f>RANK('Momentum Signal'!O60,'Momentum Signal'!$B60:$Q60)</f>
        <v>14</v>
      </c>
      <c r="P60">
        <f>RANK('Momentum Signal'!P60,'Momentum Signal'!$B60:$Q60)</f>
        <v>12</v>
      </c>
      <c r="Q60">
        <f>RANK('Momentum Signal'!Q60,'Momentum Signal'!$B60:$Q60)</f>
        <v>6</v>
      </c>
    </row>
    <row r="61" spans="1:17" x14ac:dyDescent="0.25">
      <c r="A61" s="6">
        <f>'Momentum Signal'!A61</f>
        <v>197912</v>
      </c>
      <c r="B61">
        <f>RANK('Momentum Signal'!B61,'Momentum Signal'!$B61:$Q61)</f>
        <v>15</v>
      </c>
      <c r="C61">
        <f>RANK('Momentum Signal'!C61,'Momentum Signal'!$B61:$Q61)</f>
        <v>2</v>
      </c>
      <c r="D61">
        <f>RANK('Momentum Signal'!D61,'Momentum Signal'!$B61:$Q61)</f>
        <v>1</v>
      </c>
      <c r="E61">
        <f>RANK('Momentum Signal'!E61,'Momentum Signal'!$B61:$Q61)</f>
        <v>8</v>
      </c>
      <c r="F61">
        <f>RANK('Momentum Signal'!F61,'Momentum Signal'!$B61:$Q61)</f>
        <v>16</v>
      </c>
      <c r="G61">
        <f>RANK('Momentum Signal'!G61,'Momentum Signal'!$B61:$Q61)</f>
        <v>7</v>
      </c>
      <c r="H61">
        <f>RANK('Momentum Signal'!H61,'Momentum Signal'!$B61:$Q61)</f>
        <v>12</v>
      </c>
      <c r="I61">
        <f>RANK('Momentum Signal'!I61,'Momentum Signal'!$B61:$Q61)</f>
        <v>3</v>
      </c>
      <c r="J61">
        <f>RANK('Momentum Signal'!J61,'Momentum Signal'!$B61:$Q61)</f>
        <v>5</v>
      </c>
      <c r="K61">
        <f>RANK('Momentum Signal'!K61,'Momentum Signal'!$B61:$Q61)</f>
        <v>4</v>
      </c>
      <c r="L61">
        <f>RANK('Momentum Signal'!L61,'Momentum Signal'!$B61:$Q61)</f>
        <v>10</v>
      </c>
      <c r="M61">
        <f>RANK('Momentum Signal'!M61,'Momentum Signal'!$B61:$Q61)</f>
        <v>11</v>
      </c>
      <c r="N61">
        <f>RANK('Momentum Signal'!N61,'Momentum Signal'!$B61:$Q61)</f>
        <v>9</v>
      </c>
      <c r="O61">
        <f>RANK('Momentum Signal'!O61,'Momentum Signal'!$B61:$Q61)</f>
        <v>14</v>
      </c>
      <c r="P61">
        <f>RANK('Momentum Signal'!P61,'Momentum Signal'!$B61:$Q61)</f>
        <v>13</v>
      </c>
      <c r="Q61">
        <f>RANK('Momentum Signal'!Q61,'Momentum Signal'!$B61:$Q61)</f>
        <v>6</v>
      </c>
    </row>
    <row r="62" spans="1:17" x14ac:dyDescent="0.25">
      <c r="A62" s="6">
        <f>'Momentum Signal'!A62</f>
        <v>198001</v>
      </c>
      <c r="B62">
        <f>RANK('Momentum Signal'!B62,'Momentum Signal'!$B62:$Q62)</f>
        <v>14</v>
      </c>
      <c r="C62">
        <f>RANK('Momentum Signal'!C62,'Momentum Signal'!$B62:$Q62)</f>
        <v>1</v>
      </c>
      <c r="D62">
        <f>RANK('Momentum Signal'!D62,'Momentum Signal'!$B62:$Q62)</f>
        <v>2</v>
      </c>
      <c r="E62">
        <f>RANK('Momentum Signal'!E62,'Momentum Signal'!$B62:$Q62)</f>
        <v>7</v>
      </c>
      <c r="F62">
        <f>RANK('Momentum Signal'!F62,'Momentum Signal'!$B62:$Q62)</f>
        <v>16</v>
      </c>
      <c r="G62">
        <f>RANK('Momentum Signal'!G62,'Momentum Signal'!$B62:$Q62)</f>
        <v>5</v>
      </c>
      <c r="H62">
        <f>RANK('Momentum Signal'!H62,'Momentum Signal'!$B62:$Q62)</f>
        <v>12</v>
      </c>
      <c r="I62">
        <f>RANK('Momentum Signal'!I62,'Momentum Signal'!$B62:$Q62)</f>
        <v>3</v>
      </c>
      <c r="J62">
        <f>RANK('Momentum Signal'!J62,'Momentum Signal'!$B62:$Q62)</f>
        <v>8</v>
      </c>
      <c r="K62">
        <f>RANK('Momentum Signal'!K62,'Momentum Signal'!$B62:$Q62)</f>
        <v>4</v>
      </c>
      <c r="L62">
        <f>RANK('Momentum Signal'!L62,'Momentum Signal'!$B62:$Q62)</f>
        <v>11</v>
      </c>
      <c r="M62">
        <f>RANK('Momentum Signal'!M62,'Momentum Signal'!$B62:$Q62)</f>
        <v>15</v>
      </c>
      <c r="N62">
        <f>RANK('Momentum Signal'!N62,'Momentum Signal'!$B62:$Q62)</f>
        <v>9</v>
      </c>
      <c r="O62">
        <f>RANK('Momentum Signal'!O62,'Momentum Signal'!$B62:$Q62)</f>
        <v>10</v>
      </c>
      <c r="P62">
        <f>RANK('Momentum Signal'!P62,'Momentum Signal'!$B62:$Q62)</f>
        <v>13</v>
      </c>
      <c r="Q62">
        <f>RANK('Momentum Signal'!Q62,'Momentum Signal'!$B62:$Q62)</f>
        <v>6</v>
      </c>
    </row>
    <row r="63" spans="1:17" x14ac:dyDescent="0.25">
      <c r="A63" s="6">
        <f>'Momentum Signal'!A63</f>
        <v>198002</v>
      </c>
      <c r="B63">
        <f>RANK('Momentum Signal'!B63,'Momentum Signal'!$B63:$Q63)</f>
        <v>13</v>
      </c>
      <c r="C63">
        <f>RANK('Momentum Signal'!C63,'Momentum Signal'!$B63:$Q63)</f>
        <v>1</v>
      </c>
      <c r="D63">
        <f>RANK('Momentum Signal'!D63,'Momentum Signal'!$B63:$Q63)</f>
        <v>2</v>
      </c>
      <c r="E63">
        <f>RANK('Momentum Signal'!E63,'Momentum Signal'!$B63:$Q63)</f>
        <v>8</v>
      </c>
      <c r="F63">
        <f>RANK('Momentum Signal'!F63,'Momentum Signal'!$B63:$Q63)</f>
        <v>15</v>
      </c>
      <c r="G63">
        <f>RANK('Momentum Signal'!G63,'Momentum Signal'!$B63:$Q63)</f>
        <v>5</v>
      </c>
      <c r="H63">
        <f>RANK('Momentum Signal'!H63,'Momentum Signal'!$B63:$Q63)</f>
        <v>10</v>
      </c>
      <c r="I63">
        <f>RANK('Momentum Signal'!I63,'Momentum Signal'!$B63:$Q63)</f>
        <v>4</v>
      </c>
      <c r="J63">
        <f>RANK('Momentum Signal'!J63,'Momentum Signal'!$B63:$Q63)</f>
        <v>9</v>
      </c>
      <c r="K63">
        <f>RANK('Momentum Signal'!K63,'Momentum Signal'!$B63:$Q63)</f>
        <v>3</v>
      </c>
      <c r="L63">
        <f>RANK('Momentum Signal'!L63,'Momentum Signal'!$B63:$Q63)</f>
        <v>11</v>
      </c>
      <c r="M63">
        <f>RANK('Momentum Signal'!M63,'Momentum Signal'!$B63:$Q63)</f>
        <v>16</v>
      </c>
      <c r="N63">
        <f>RANK('Momentum Signal'!N63,'Momentum Signal'!$B63:$Q63)</f>
        <v>6</v>
      </c>
      <c r="O63">
        <f>RANK('Momentum Signal'!O63,'Momentum Signal'!$B63:$Q63)</f>
        <v>12</v>
      </c>
      <c r="P63">
        <f>RANK('Momentum Signal'!P63,'Momentum Signal'!$B63:$Q63)</f>
        <v>14</v>
      </c>
      <c r="Q63">
        <f>RANK('Momentum Signal'!Q63,'Momentum Signal'!$B63:$Q63)</f>
        <v>7</v>
      </c>
    </row>
    <row r="64" spans="1:17" x14ac:dyDescent="0.25">
      <c r="A64" s="6">
        <f>'Momentum Signal'!A64</f>
        <v>198003</v>
      </c>
      <c r="B64">
        <f>RANK('Momentum Signal'!B64,'Momentum Signal'!$B64:$Q64)</f>
        <v>12</v>
      </c>
      <c r="C64">
        <f>RANK('Momentum Signal'!C64,'Momentum Signal'!$B64:$Q64)</f>
        <v>1</v>
      </c>
      <c r="D64">
        <f>RANK('Momentum Signal'!D64,'Momentum Signal'!$B64:$Q64)</f>
        <v>2</v>
      </c>
      <c r="E64">
        <f>RANK('Momentum Signal'!E64,'Momentum Signal'!$B64:$Q64)</f>
        <v>9</v>
      </c>
      <c r="F64">
        <f>RANK('Momentum Signal'!F64,'Momentum Signal'!$B64:$Q64)</f>
        <v>14</v>
      </c>
      <c r="G64">
        <f>RANK('Momentum Signal'!G64,'Momentum Signal'!$B64:$Q64)</f>
        <v>7</v>
      </c>
      <c r="H64">
        <f>RANK('Momentum Signal'!H64,'Momentum Signal'!$B64:$Q64)</f>
        <v>13</v>
      </c>
      <c r="I64">
        <f>RANK('Momentum Signal'!I64,'Momentum Signal'!$B64:$Q64)</f>
        <v>6</v>
      </c>
      <c r="J64">
        <f>RANK('Momentum Signal'!J64,'Momentum Signal'!$B64:$Q64)</f>
        <v>5</v>
      </c>
      <c r="K64">
        <f>RANK('Momentum Signal'!K64,'Momentum Signal'!$B64:$Q64)</f>
        <v>4</v>
      </c>
      <c r="L64">
        <f>RANK('Momentum Signal'!L64,'Momentum Signal'!$B64:$Q64)</f>
        <v>10</v>
      </c>
      <c r="M64">
        <f>RANK('Momentum Signal'!M64,'Momentum Signal'!$B64:$Q64)</f>
        <v>11</v>
      </c>
      <c r="N64">
        <f>RANK('Momentum Signal'!N64,'Momentum Signal'!$B64:$Q64)</f>
        <v>3</v>
      </c>
      <c r="O64">
        <f>RANK('Momentum Signal'!O64,'Momentum Signal'!$B64:$Q64)</f>
        <v>16</v>
      </c>
      <c r="P64">
        <f>RANK('Momentum Signal'!P64,'Momentum Signal'!$B64:$Q64)</f>
        <v>15</v>
      </c>
      <c r="Q64">
        <f>RANK('Momentum Signal'!Q64,'Momentum Signal'!$B64:$Q64)</f>
        <v>8</v>
      </c>
    </row>
    <row r="65" spans="1:17" x14ac:dyDescent="0.25">
      <c r="A65" s="6">
        <f>'Momentum Signal'!A65</f>
        <v>198004</v>
      </c>
      <c r="B65">
        <f>RANK('Momentum Signal'!B65,'Momentum Signal'!$B65:$Q65)</f>
        <v>11</v>
      </c>
      <c r="C65">
        <f>RANK('Momentum Signal'!C65,'Momentum Signal'!$B65:$Q65)</f>
        <v>2</v>
      </c>
      <c r="D65">
        <f>RANK('Momentum Signal'!D65,'Momentum Signal'!$B65:$Q65)</f>
        <v>1</v>
      </c>
      <c r="E65">
        <f>RANK('Momentum Signal'!E65,'Momentum Signal'!$B65:$Q65)</f>
        <v>8</v>
      </c>
      <c r="F65">
        <f>RANK('Momentum Signal'!F65,'Momentum Signal'!$B65:$Q65)</f>
        <v>15</v>
      </c>
      <c r="G65">
        <f>RANK('Momentum Signal'!G65,'Momentum Signal'!$B65:$Q65)</f>
        <v>7</v>
      </c>
      <c r="H65">
        <f>RANK('Momentum Signal'!H65,'Momentum Signal'!$B65:$Q65)</f>
        <v>12</v>
      </c>
      <c r="I65">
        <f>RANK('Momentum Signal'!I65,'Momentum Signal'!$B65:$Q65)</f>
        <v>6</v>
      </c>
      <c r="J65">
        <f>RANK('Momentum Signal'!J65,'Momentum Signal'!$B65:$Q65)</f>
        <v>5</v>
      </c>
      <c r="K65">
        <f>RANK('Momentum Signal'!K65,'Momentum Signal'!$B65:$Q65)</f>
        <v>4</v>
      </c>
      <c r="L65">
        <f>RANK('Momentum Signal'!L65,'Momentum Signal'!$B65:$Q65)</f>
        <v>10</v>
      </c>
      <c r="M65">
        <f>RANK('Momentum Signal'!M65,'Momentum Signal'!$B65:$Q65)</f>
        <v>14</v>
      </c>
      <c r="N65">
        <f>RANK('Momentum Signal'!N65,'Momentum Signal'!$B65:$Q65)</f>
        <v>3</v>
      </c>
      <c r="O65">
        <f>RANK('Momentum Signal'!O65,'Momentum Signal'!$B65:$Q65)</f>
        <v>13</v>
      </c>
      <c r="P65">
        <f>RANK('Momentum Signal'!P65,'Momentum Signal'!$B65:$Q65)</f>
        <v>16</v>
      </c>
      <c r="Q65">
        <f>RANK('Momentum Signal'!Q65,'Momentum Signal'!$B65:$Q65)</f>
        <v>9</v>
      </c>
    </row>
    <row r="66" spans="1:17" x14ac:dyDescent="0.25">
      <c r="A66" s="6">
        <f>'Momentum Signal'!A66</f>
        <v>198005</v>
      </c>
      <c r="B66">
        <f>RANK('Momentum Signal'!B66,'Momentum Signal'!$B66:$Q66)</f>
        <v>13</v>
      </c>
      <c r="C66">
        <f>RANK('Momentum Signal'!C66,'Momentum Signal'!$B66:$Q66)</f>
        <v>1</v>
      </c>
      <c r="D66">
        <f>RANK('Momentum Signal'!D66,'Momentum Signal'!$B66:$Q66)</f>
        <v>2</v>
      </c>
      <c r="E66">
        <f>RANK('Momentum Signal'!E66,'Momentum Signal'!$B66:$Q66)</f>
        <v>8</v>
      </c>
      <c r="F66">
        <f>RANK('Momentum Signal'!F66,'Momentum Signal'!$B66:$Q66)</f>
        <v>14</v>
      </c>
      <c r="G66">
        <f>RANK('Momentum Signal'!G66,'Momentum Signal'!$B66:$Q66)</f>
        <v>6</v>
      </c>
      <c r="H66">
        <f>RANK('Momentum Signal'!H66,'Momentum Signal'!$B66:$Q66)</f>
        <v>10</v>
      </c>
      <c r="I66">
        <f>RANK('Momentum Signal'!I66,'Momentum Signal'!$B66:$Q66)</f>
        <v>7</v>
      </c>
      <c r="J66">
        <f>RANK('Momentum Signal'!J66,'Momentum Signal'!$B66:$Q66)</f>
        <v>5</v>
      </c>
      <c r="K66">
        <f>RANK('Momentum Signal'!K66,'Momentum Signal'!$B66:$Q66)</f>
        <v>4</v>
      </c>
      <c r="L66">
        <f>RANK('Momentum Signal'!L66,'Momentum Signal'!$B66:$Q66)</f>
        <v>12</v>
      </c>
      <c r="M66">
        <f>RANK('Momentum Signal'!M66,'Momentum Signal'!$B66:$Q66)</f>
        <v>15</v>
      </c>
      <c r="N66">
        <f>RANK('Momentum Signal'!N66,'Momentum Signal'!$B66:$Q66)</f>
        <v>3</v>
      </c>
      <c r="O66">
        <f>RANK('Momentum Signal'!O66,'Momentum Signal'!$B66:$Q66)</f>
        <v>11</v>
      </c>
      <c r="P66">
        <f>RANK('Momentum Signal'!P66,'Momentum Signal'!$B66:$Q66)</f>
        <v>16</v>
      </c>
      <c r="Q66">
        <f>RANK('Momentum Signal'!Q66,'Momentum Signal'!$B66:$Q66)</f>
        <v>9</v>
      </c>
    </row>
    <row r="67" spans="1:17" x14ac:dyDescent="0.25">
      <c r="A67" s="6">
        <f>'Momentum Signal'!A67</f>
        <v>198006</v>
      </c>
      <c r="B67">
        <f>RANK('Momentum Signal'!B67,'Momentum Signal'!$B67:$Q67)</f>
        <v>12</v>
      </c>
      <c r="C67">
        <f>RANK('Momentum Signal'!C67,'Momentum Signal'!$B67:$Q67)</f>
        <v>2</v>
      </c>
      <c r="D67">
        <f>RANK('Momentum Signal'!D67,'Momentum Signal'!$B67:$Q67)</f>
        <v>1</v>
      </c>
      <c r="E67">
        <f>RANK('Momentum Signal'!E67,'Momentum Signal'!$B67:$Q67)</f>
        <v>11</v>
      </c>
      <c r="F67">
        <f>RANK('Momentum Signal'!F67,'Momentum Signal'!$B67:$Q67)</f>
        <v>14</v>
      </c>
      <c r="G67">
        <f>RANK('Momentum Signal'!G67,'Momentum Signal'!$B67:$Q67)</f>
        <v>4</v>
      </c>
      <c r="H67">
        <f>RANK('Momentum Signal'!H67,'Momentum Signal'!$B67:$Q67)</f>
        <v>9</v>
      </c>
      <c r="I67">
        <f>RANK('Momentum Signal'!I67,'Momentum Signal'!$B67:$Q67)</f>
        <v>7</v>
      </c>
      <c r="J67">
        <f>RANK('Momentum Signal'!J67,'Momentum Signal'!$B67:$Q67)</f>
        <v>6</v>
      </c>
      <c r="K67">
        <f>RANK('Momentum Signal'!K67,'Momentum Signal'!$B67:$Q67)</f>
        <v>5</v>
      </c>
      <c r="L67">
        <f>RANK('Momentum Signal'!L67,'Momentum Signal'!$B67:$Q67)</f>
        <v>13</v>
      </c>
      <c r="M67">
        <f>RANK('Momentum Signal'!M67,'Momentum Signal'!$B67:$Q67)</f>
        <v>16</v>
      </c>
      <c r="N67">
        <f>RANK('Momentum Signal'!N67,'Momentum Signal'!$B67:$Q67)</f>
        <v>3</v>
      </c>
      <c r="O67">
        <f>RANK('Momentum Signal'!O67,'Momentum Signal'!$B67:$Q67)</f>
        <v>8</v>
      </c>
      <c r="P67">
        <f>RANK('Momentum Signal'!P67,'Momentum Signal'!$B67:$Q67)</f>
        <v>15</v>
      </c>
      <c r="Q67">
        <f>RANK('Momentum Signal'!Q67,'Momentum Signal'!$B67:$Q67)</f>
        <v>10</v>
      </c>
    </row>
    <row r="68" spans="1:17" x14ac:dyDescent="0.25">
      <c r="A68" s="6">
        <f>'Momentum Signal'!A68</f>
        <v>198007</v>
      </c>
      <c r="B68">
        <f>RANK('Momentum Signal'!B68,'Momentum Signal'!$B68:$Q68)</f>
        <v>11</v>
      </c>
      <c r="C68">
        <f>RANK('Momentum Signal'!C68,'Momentum Signal'!$B68:$Q68)</f>
        <v>2</v>
      </c>
      <c r="D68">
        <f>RANK('Momentum Signal'!D68,'Momentum Signal'!$B68:$Q68)</f>
        <v>1</v>
      </c>
      <c r="E68">
        <f>RANK('Momentum Signal'!E68,'Momentum Signal'!$B68:$Q68)</f>
        <v>10</v>
      </c>
      <c r="F68">
        <f>RANK('Momentum Signal'!F68,'Momentum Signal'!$B68:$Q68)</f>
        <v>14</v>
      </c>
      <c r="G68">
        <f>RANK('Momentum Signal'!G68,'Momentum Signal'!$B68:$Q68)</f>
        <v>4</v>
      </c>
      <c r="H68">
        <f>RANK('Momentum Signal'!H68,'Momentum Signal'!$B68:$Q68)</f>
        <v>8</v>
      </c>
      <c r="I68">
        <f>RANK('Momentum Signal'!I68,'Momentum Signal'!$B68:$Q68)</f>
        <v>6</v>
      </c>
      <c r="J68">
        <f>RANK('Momentum Signal'!J68,'Momentum Signal'!$B68:$Q68)</f>
        <v>5</v>
      </c>
      <c r="K68">
        <f>RANK('Momentum Signal'!K68,'Momentum Signal'!$B68:$Q68)</f>
        <v>7</v>
      </c>
      <c r="L68">
        <f>RANK('Momentum Signal'!L68,'Momentum Signal'!$B68:$Q68)</f>
        <v>15</v>
      </c>
      <c r="M68">
        <f>RANK('Momentum Signal'!M68,'Momentum Signal'!$B68:$Q68)</f>
        <v>16</v>
      </c>
      <c r="N68">
        <f>RANK('Momentum Signal'!N68,'Momentum Signal'!$B68:$Q68)</f>
        <v>3</v>
      </c>
      <c r="O68">
        <f>RANK('Momentum Signal'!O68,'Momentum Signal'!$B68:$Q68)</f>
        <v>9</v>
      </c>
      <c r="P68">
        <f>RANK('Momentum Signal'!P68,'Momentum Signal'!$B68:$Q68)</f>
        <v>13</v>
      </c>
      <c r="Q68">
        <f>RANK('Momentum Signal'!Q68,'Momentum Signal'!$B68:$Q68)</f>
        <v>12</v>
      </c>
    </row>
    <row r="69" spans="1:17" x14ac:dyDescent="0.25">
      <c r="A69" s="6">
        <f>'Momentum Signal'!A69</f>
        <v>198008</v>
      </c>
      <c r="B69">
        <f>RANK('Momentum Signal'!B69,'Momentum Signal'!$B69:$Q69)</f>
        <v>11</v>
      </c>
      <c r="C69">
        <f>RANK('Momentum Signal'!C69,'Momentum Signal'!$B69:$Q69)</f>
        <v>1</v>
      </c>
      <c r="D69">
        <f>RANK('Momentum Signal'!D69,'Momentum Signal'!$B69:$Q69)</f>
        <v>2</v>
      </c>
      <c r="E69">
        <f>RANK('Momentum Signal'!E69,'Momentum Signal'!$B69:$Q69)</f>
        <v>10</v>
      </c>
      <c r="F69">
        <f>RANK('Momentum Signal'!F69,'Momentum Signal'!$B69:$Q69)</f>
        <v>15</v>
      </c>
      <c r="G69">
        <f>RANK('Momentum Signal'!G69,'Momentum Signal'!$B69:$Q69)</f>
        <v>4</v>
      </c>
      <c r="H69">
        <f>RANK('Momentum Signal'!H69,'Momentum Signal'!$B69:$Q69)</f>
        <v>8</v>
      </c>
      <c r="I69">
        <f>RANK('Momentum Signal'!I69,'Momentum Signal'!$B69:$Q69)</f>
        <v>3</v>
      </c>
      <c r="J69">
        <f>RANK('Momentum Signal'!J69,'Momentum Signal'!$B69:$Q69)</f>
        <v>5</v>
      </c>
      <c r="K69">
        <f>RANK('Momentum Signal'!K69,'Momentum Signal'!$B69:$Q69)</f>
        <v>6</v>
      </c>
      <c r="L69">
        <f>RANK('Momentum Signal'!L69,'Momentum Signal'!$B69:$Q69)</f>
        <v>14</v>
      </c>
      <c r="M69">
        <f>RANK('Momentum Signal'!M69,'Momentum Signal'!$B69:$Q69)</f>
        <v>16</v>
      </c>
      <c r="N69">
        <f>RANK('Momentum Signal'!N69,'Momentum Signal'!$B69:$Q69)</f>
        <v>7</v>
      </c>
      <c r="O69">
        <f>RANK('Momentum Signal'!O69,'Momentum Signal'!$B69:$Q69)</f>
        <v>9</v>
      </c>
      <c r="P69">
        <f>RANK('Momentum Signal'!P69,'Momentum Signal'!$B69:$Q69)</f>
        <v>13</v>
      </c>
      <c r="Q69">
        <f>RANK('Momentum Signal'!Q69,'Momentum Signal'!$B69:$Q69)</f>
        <v>12</v>
      </c>
    </row>
    <row r="70" spans="1:17" x14ac:dyDescent="0.25">
      <c r="A70" s="6">
        <f>'Momentum Signal'!A70</f>
        <v>198009</v>
      </c>
      <c r="B70">
        <f>RANK('Momentum Signal'!B70,'Momentum Signal'!$B70:$Q70)</f>
        <v>12</v>
      </c>
      <c r="C70">
        <f>RANK('Momentum Signal'!C70,'Momentum Signal'!$B70:$Q70)</f>
        <v>1</v>
      </c>
      <c r="D70">
        <f>RANK('Momentum Signal'!D70,'Momentum Signal'!$B70:$Q70)</f>
        <v>2</v>
      </c>
      <c r="E70">
        <f>RANK('Momentum Signal'!E70,'Momentum Signal'!$B70:$Q70)</f>
        <v>7</v>
      </c>
      <c r="F70">
        <f>RANK('Momentum Signal'!F70,'Momentum Signal'!$B70:$Q70)</f>
        <v>13</v>
      </c>
      <c r="G70">
        <f>RANK('Momentum Signal'!G70,'Momentum Signal'!$B70:$Q70)</f>
        <v>6</v>
      </c>
      <c r="H70">
        <f>RANK('Momentum Signal'!H70,'Momentum Signal'!$B70:$Q70)</f>
        <v>10</v>
      </c>
      <c r="I70">
        <f>RANK('Momentum Signal'!I70,'Momentum Signal'!$B70:$Q70)</f>
        <v>3</v>
      </c>
      <c r="J70">
        <f>RANK('Momentum Signal'!J70,'Momentum Signal'!$B70:$Q70)</f>
        <v>4</v>
      </c>
      <c r="K70">
        <f>RANK('Momentum Signal'!K70,'Momentum Signal'!$B70:$Q70)</f>
        <v>8</v>
      </c>
      <c r="L70">
        <f>RANK('Momentum Signal'!L70,'Momentum Signal'!$B70:$Q70)</f>
        <v>9</v>
      </c>
      <c r="M70">
        <f>RANK('Momentum Signal'!M70,'Momentum Signal'!$B70:$Q70)</f>
        <v>16</v>
      </c>
      <c r="N70">
        <f>RANK('Momentum Signal'!N70,'Momentum Signal'!$B70:$Q70)</f>
        <v>5</v>
      </c>
      <c r="O70">
        <f>RANK('Momentum Signal'!O70,'Momentum Signal'!$B70:$Q70)</f>
        <v>11</v>
      </c>
      <c r="P70">
        <f>RANK('Momentum Signal'!P70,'Momentum Signal'!$B70:$Q70)</f>
        <v>14</v>
      </c>
      <c r="Q70">
        <f>RANK('Momentum Signal'!Q70,'Momentum Signal'!$B70:$Q70)</f>
        <v>15</v>
      </c>
    </row>
    <row r="71" spans="1:17" x14ac:dyDescent="0.25">
      <c r="A71" s="6">
        <f>'Momentum Signal'!A71</f>
        <v>198010</v>
      </c>
      <c r="B71">
        <f>RANK('Momentum Signal'!B71,'Momentum Signal'!$B71:$Q71)</f>
        <v>12</v>
      </c>
      <c r="C71">
        <f>RANK('Momentum Signal'!C71,'Momentum Signal'!$B71:$Q71)</f>
        <v>1</v>
      </c>
      <c r="D71">
        <f>RANK('Momentum Signal'!D71,'Momentum Signal'!$B71:$Q71)</f>
        <v>2</v>
      </c>
      <c r="E71">
        <f>RANK('Momentum Signal'!E71,'Momentum Signal'!$B71:$Q71)</f>
        <v>5</v>
      </c>
      <c r="F71">
        <f>RANK('Momentum Signal'!F71,'Momentum Signal'!$B71:$Q71)</f>
        <v>11</v>
      </c>
      <c r="G71">
        <f>RANK('Momentum Signal'!G71,'Momentum Signal'!$B71:$Q71)</f>
        <v>8</v>
      </c>
      <c r="H71">
        <f>RANK('Momentum Signal'!H71,'Momentum Signal'!$B71:$Q71)</f>
        <v>10</v>
      </c>
      <c r="I71">
        <f>RANK('Momentum Signal'!I71,'Momentum Signal'!$B71:$Q71)</f>
        <v>3</v>
      </c>
      <c r="J71">
        <f>RANK('Momentum Signal'!J71,'Momentum Signal'!$B71:$Q71)</f>
        <v>7</v>
      </c>
      <c r="K71">
        <f>RANK('Momentum Signal'!K71,'Momentum Signal'!$B71:$Q71)</f>
        <v>6</v>
      </c>
      <c r="L71">
        <f>RANK('Momentum Signal'!L71,'Momentum Signal'!$B71:$Q71)</f>
        <v>9</v>
      </c>
      <c r="M71">
        <f>RANK('Momentum Signal'!M71,'Momentum Signal'!$B71:$Q71)</f>
        <v>16</v>
      </c>
      <c r="N71">
        <f>RANK('Momentum Signal'!N71,'Momentum Signal'!$B71:$Q71)</f>
        <v>4</v>
      </c>
      <c r="O71">
        <f>RANK('Momentum Signal'!O71,'Momentum Signal'!$B71:$Q71)</f>
        <v>13</v>
      </c>
      <c r="P71">
        <f>RANK('Momentum Signal'!P71,'Momentum Signal'!$B71:$Q71)</f>
        <v>15</v>
      </c>
      <c r="Q71">
        <f>RANK('Momentum Signal'!Q71,'Momentum Signal'!$B71:$Q71)</f>
        <v>14</v>
      </c>
    </row>
    <row r="72" spans="1:17" x14ac:dyDescent="0.25">
      <c r="A72" s="6">
        <f>'Momentum Signal'!A72</f>
        <v>198011</v>
      </c>
      <c r="B72">
        <f>RANK('Momentum Signal'!B72,'Momentum Signal'!$B72:$Q72)</f>
        <v>12</v>
      </c>
      <c r="C72">
        <f>RANK('Momentum Signal'!C72,'Momentum Signal'!$B72:$Q72)</f>
        <v>1</v>
      </c>
      <c r="D72">
        <f>RANK('Momentum Signal'!D72,'Momentum Signal'!$B72:$Q72)</f>
        <v>2</v>
      </c>
      <c r="E72">
        <f>RANK('Momentum Signal'!E72,'Momentum Signal'!$B72:$Q72)</f>
        <v>6</v>
      </c>
      <c r="F72">
        <f>RANK('Momentum Signal'!F72,'Momentum Signal'!$B72:$Q72)</f>
        <v>10</v>
      </c>
      <c r="G72">
        <f>RANK('Momentum Signal'!G72,'Momentum Signal'!$B72:$Q72)</f>
        <v>8</v>
      </c>
      <c r="H72">
        <f>RANK('Momentum Signal'!H72,'Momentum Signal'!$B72:$Q72)</f>
        <v>13</v>
      </c>
      <c r="I72">
        <f>RANK('Momentum Signal'!I72,'Momentum Signal'!$B72:$Q72)</f>
        <v>4</v>
      </c>
      <c r="J72">
        <f>RANK('Momentum Signal'!J72,'Momentum Signal'!$B72:$Q72)</f>
        <v>5</v>
      </c>
      <c r="K72">
        <f>RANK('Momentum Signal'!K72,'Momentum Signal'!$B72:$Q72)</f>
        <v>7</v>
      </c>
      <c r="L72">
        <f>RANK('Momentum Signal'!L72,'Momentum Signal'!$B72:$Q72)</f>
        <v>9</v>
      </c>
      <c r="M72">
        <f>RANK('Momentum Signal'!M72,'Momentum Signal'!$B72:$Q72)</f>
        <v>16</v>
      </c>
      <c r="N72">
        <f>RANK('Momentum Signal'!N72,'Momentum Signal'!$B72:$Q72)</f>
        <v>3</v>
      </c>
      <c r="O72">
        <f>RANK('Momentum Signal'!O72,'Momentum Signal'!$B72:$Q72)</f>
        <v>15</v>
      </c>
      <c r="P72">
        <f>RANK('Momentum Signal'!P72,'Momentum Signal'!$B72:$Q72)</f>
        <v>14</v>
      </c>
      <c r="Q72">
        <f>RANK('Momentum Signal'!Q72,'Momentum Signal'!$B72:$Q72)</f>
        <v>11</v>
      </c>
    </row>
    <row r="73" spans="1:17" x14ac:dyDescent="0.25">
      <c r="A73" s="6">
        <f>'Momentum Signal'!A73</f>
        <v>198012</v>
      </c>
      <c r="B73">
        <f>RANK('Momentum Signal'!B73,'Momentum Signal'!$B73:$Q73)</f>
        <v>12</v>
      </c>
      <c r="C73">
        <f>RANK('Momentum Signal'!C73,'Momentum Signal'!$B73:$Q73)</f>
        <v>1</v>
      </c>
      <c r="D73">
        <f>RANK('Momentum Signal'!D73,'Momentum Signal'!$B73:$Q73)</f>
        <v>2</v>
      </c>
      <c r="E73">
        <f>RANK('Momentum Signal'!E73,'Momentum Signal'!$B73:$Q73)</f>
        <v>7</v>
      </c>
      <c r="F73">
        <f>RANK('Momentum Signal'!F73,'Momentum Signal'!$B73:$Q73)</f>
        <v>8</v>
      </c>
      <c r="G73">
        <f>RANK('Momentum Signal'!G73,'Momentum Signal'!$B73:$Q73)</f>
        <v>10</v>
      </c>
      <c r="H73">
        <f>RANK('Momentum Signal'!H73,'Momentum Signal'!$B73:$Q73)</f>
        <v>14</v>
      </c>
      <c r="I73">
        <f>RANK('Momentum Signal'!I73,'Momentum Signal'!$B73:$Q73)</f>
        <v>4</v>
      </c>
      <c r="J73">
        <f>RANK('Momentum Signal'!J73,'Momentum Signal'!$B73:$Q73)</f>
        <v>3</v>
      </c>
      <c r="K73">
        <f>RANK('Momentum Signal'!K73,'Momentum Signal'!$B73:$Q73)</f>
        <v>5</v>
      </c>
      <c r="L73">
        <f>RANK('Momentum Signal'!L73,'Momentum Signal'!$B73:$Q73)</f>
        <v>9</v>
      </c>
      <c r="M73">
        <f>RANK('Momentum Signal'!M73,'Momentum Signal'!$B73:$Q73)</f>
        <v>16</v>
      </c>
      <c r="N73">
        <f>RANK('Momentum Signal'!N73,'Momentum Signal'!$B73:$Q73)</f>
        <v>6</v>
      </c>
      <c r="O73">
        <f>RANK('Momentum Signal'!O73,'Momentum Signal'!$B73:$Q73)</f>
        <v>15</v>
      </c>
      <c r="P73">
        <f>RANK('Momentum Signal'!P73,'Momentum Signal'!$B73:$Q73)</f>
        <v>13</v>
      </c>
      <c r="Q73">
        <f>RANK('Momentum Signal'!Q73,'Momentum Signal'!$B73:$Q73)</f>
        <v>11</v>
      </c>
    </row>
    <row r="74" spans="1:17" x14ac:dyDescent="0.25">
      <c r="A74" s="6">
        <f>'Momentum Signal'!A74</f>
        <v>198101</v>
      </c>
      <c r="B74">
        <f>RANK('Momentum Signal'!B74,'Momentum Signal'!$B74:$Q74)</f>
        <v>15</v>
      </c>
      <c r="C74">
        <f>RANK('Momentum Signal'!C74,'Momentum Signal'!$B74:$Q74)</f>
        <v>2</v>
      </c>
      <c r="D74">
        <f>RANK('Momentum Signal'!D74,'Momentum Signal'!$B74:$Q74)</f>
        <v>1</v>
      </c>
      <c r="E74">
        <f>RANK('Momentum Signal'!E74,'Momentum Signal'!$B74:$Q74)</f>
        <v>10</v>
      </c>
      <c r="F74">
        <f>RANK('Momentum Signal'!F74,'Momentum Signal'!$B74:$Q74)</f>
        <v>8</v>
      </c>
      <c r="G74">
        <f>RANK('Momentum Signal'!G74,'Momentum Signal'!$B74:$Q74)</f>
        <v>9</v>
      </c>
      <c r="H74">
        <f>RANK('Momentum Signal'!H74,'Momentum Signal'!$B74:$Q74)</f>
        <v>13</v>
      </c>
      <c r="I74">
        <f>RANK('Momentum Signal'!I74,'Momentum Signal'!$B74:$Q74)</f>
        <v>5</v>
      </c>
      <c r="J74">
        <f>RANK('Momentum Signal'!J74,'Momentum Signal'!$B74:$Q74)</f>
        <v>7</v>
      </c>
      <c r="K74">
        <f>RANK('Momentum Signal'!K74,'Momentum Signal'!$B74:$Q74)</f>
        <v>4</v>
      </c>
      <c r="L74">
        <f>RANK('Momentum Signal'!L74,'Momentum Signal'!$B74:$Q74)</f>
        <v>6</v>
      </c>
      <c r="M74">
        <f>RANK('Momentum Signal'!M74,'Momentum Signal'!$B74:$Q74)</f>
        <v>16</v>
      </c>
      <c r="N74">
        <f>RANK('Momentum Signal'!N74,'Momentum Signal'!$B74:$Q74)</f>
        <v>3</v>
      </c>
      <c r="O74">
        <f>RANK('Momentum Signal'!O74,'Momentum Signal'!$B74:$Q74)</f>
        <v>12</v>
      </c>
      <c r="P74">
        <f>RANK('Momentum Signal'!P74,'Momentum Signal'!$B74:$Q74)</f>
        <v>14</v>
      </c>
      <c r="Q74">
        <f>RANK('Momentum Signal'!Q74,'Momentum Signal'!$B74:$Q74)</f>
        <v>11</v>
      </c>
    </row>
    <row r="75" spans="1:17" x14ac:dyDescent="0.25">
      <c r="A75" s="6">
        <f>'Momentum Signal'!A75</f>
        <v>198102</v>
      </c>
      <c r="B75">
        <f>RANK('Momentum Signal'!B75,'Momentum Signal'!$B75:$Q75)</f>
        <v>14</v>
      </c>
      <c r="C75">
        <f>RANK('Momentum Signal'!C75,'Momentum Signal'!$B75:$Q75)</f>
        <v>2</v>
      </c>
      <c r="D75">
        <f>RANK('Momentum Signal'!D75,'Momentum Signal'!$B75:$Q75)</f>
        <v>1</v>
      </c>
      <c r="E75">
        <f>RANK('Momentum Signal'!E75,'Momentum Signal'!$B75:$Q75)</f>
        <v>10</v>
      </c>
      <c r="F75">
        <f>RANK('Momentum Signal'!F75,'Momentum Signal'!$B75:$Q75)</f>
        <v>9</v>
      </c>
      <c r="G75">
        <f>RANK('Momentum Signal'!G75,'Momentum Signal'!$B75:$Q75)</f>
        <v>11</v>
      </c>
      <c r="H75">
        <f>RANK('Momentum Signal'!H75,'Momentum Signal'!$B75:$Q75)</f>
        <v>4</v>
      </c>
      <c r="I75">
        <f>RANK('Momentum Signal'!I75,'Momentum Signal'!$B75:$Q75)</f>
        <v>5</v>
      </c>
      <c r="J75">
        <f>RANK('Momentum Signal'!J75,'Momentum Signal'!$B75:$Q75)</f>
        <v>15</v>
      </c>
      <c r="K75">
        <f>RANK('Momentum Signal'!K75,'Momentum Signal'!$B75:$Q75)</f>
        <v>3</v>
      </c>
      <c r="L75">
        <f>RANK('Momentum Signal'!L75,'Momentum Signal'!$B75:$Q75)</f>
        <v>6</v>
      </c>
      <c r="M75">
        <f>RANK('Momentum Signal'!M75,'Momentum Signal'!$B75:$Q75)</f>
        <v>16</v>
      </c>
      <c r="N75">
        <f>RANK('Momentum Signal'!N75,'Momentum Signal'!$B75:$Q75)</f>
        <v>8</v>
      </c>
      <c r="O75">
        <f>RANK('Momentum Signal'!O75,'Momentum Signal'!$B75:$Q75)</f>
        <v>12</v>
      </c>
      <c r="P75">
        <f>RANK('Momentum Signal'!P75,'Momentum Signal'!$B75:$Q75)</f>
        <v>13</v>
      </c>
      <c r="Q75">
        <f>RANK('Momentum Signal'!Q75,'Momentum Signal'!$B75:$Q75)</f>
        <v>7</v>
      </c>
    </row>
    <row r="76" spans="1:17" x14ac:dyDescent="0.25">
      <c r="A76" s="6">
        <f>'Momentum Signal'!A76</f>
        <v>198103</v>
      </c>
      <c r="B76">
        <f>RANK('Momentum Signal'!B76,'Momentum Signal'!$B76:$Q76)</f>
        <v>13</v>
      </c>
      <c r="C76">
        <f>RANK('Momentum Signal'!C76,'Momentum Signal'!$B76:$Q76)</f>
        <v>11</v>
      </c>
      <c r="D76">
        <f>RANK('Momentum Signal'!D76,'Momentum Signal'!$B76:$Q76)</f>
        <v>8</v>
      </c>
      <c r="E76">
        <f>RANK('Momentum Signal'!E76,'Momentum Signal'!$B76:$Q76)</f>
        <v>1</v>
      </c>
      <c r="F76">
        <f>RANK('Momentum Signal'!F76,'Momentum Signal'!$B76:$Q76)</f>
        <v>4</v>
      </c>
      <c r="G76">
        <f>RANK('Momentum Signal'!G76,'Momentum Signal'!$B76:$Q76)</f>
        <v>9</v>
      </c>
      <c r="H76">
        <f>RANK('Momentum Signal'!H76,'Momentum Signal'!$B76:$Q76)</f>
        <v>2</v>
      </c>
      <c r="I76">
        <f>RANK('Momentum Signal'!I76,'Momentum Signal'!$B76:$Q76)</f>
        <v>7</v>
      </c>
      <c r="J76">
        <f>RANK('Momentum Signal'!J76,'Momentum Signal'!$B76:$Q76)</f>
        <v>15</v>
      </c>
      <c r="K76">
        <f>RANK('Momentum Signal'!K76,'Momentum Signal'!$B76:$Q76)</f>
        <v>6</v>
      </c>
      <c r="L76">
        <f>RANK('Momentum Signal'!L76,'Momentum Signal'!$B76:$Q76)</f>
        <v>12</v>
      </c>
      <c r="M76">
        <f>RANK('Momentum Signal'!M76,'Momentum Signal'!$B76:$Q76)</f>
        <v>16</v>
      </c>
      <c r="N76">
        <f>RANK('Momentum Signal'!N76,'Momentum Signal'!$B76:$Q76)</f>
        <v>3</v>
      </c>
      <c r="O76">
        <f>RANK('Momentum Signal'!O76,'Momentum Signal'!$B76:$Q76)</f>
        <v>14</v>
      </c>
      <c r="P76">
        <f>RANK('Momentum Signal'!P76,'Momentum Signal'!$B76:$Q76)</f>
        <v>10</v>
      </c>
      <c r="Q76">
        <f>RANK('Momentum Signal'!Q76,'Momentum Signal'!$B76:$Q76)</f>
        <v>5</v>
      </c>
    </row>
    <row r="77" spans="1:17" x14ac:dyDescent="0.25">
      <c r="A77" s="6">
        <f>'Momentum Signal'!A77</f>
        <v>198104</v>
      </c>
      <c r="B77">
        <f>RANK('Momentum Signal'!B77,'Momentum Signal'!$B77:$Q77)</f>
        <v>14</v>
      </c>
      <c r="C77">
        <f>RANK('Momentum Signal'!C77,'Momentum Signal'!$B77:$Q77)</f>
        <v>8</v>
      </c>
      <c r="D77">
        <f>RANK('Momentum Signal'!D77,'Momentum Signal'!$B77:$Q77)</f>
        <v>3</v>
      </c>
      <c r="E77">
        <f>RANK('Momentum Signal'!E77,'Momentum Signal'!$B77:$Q77)</f>
        <v>4</v>
      </c>
      <c r="F77">
        <f>RANK('Momentum Signal'!F77,'Momentum Signal'!$B77:$Q77)</f>
        <v>5</v>
      </c>
      <c r="G77">
        <f>RANK('Momentum Signal'!G77,'Momentum Signal'!$B77:$Q77)</f>
        <v>6</v>
      </c>
      <c r="H77">
        <f>RANK('Momentum Signal'!H77,'Momentum Signal'!$B77:$Q77)</f>
        <v>12</v>
      </c>
      <c r="I77">
        <f>RANK('Momentum Signal'!I77,'Momentum Signal'!$B77:$Q77)</f>
        <v>2</v>
      </c>
      <c r="J77">
        <f>RANK('Momentum Signal'!J77,'Momentum Signal'!$B77:$Q77)</f>
        <v>13</v>
      </c>
      <c r="K77">
        <f>RANK('Momentum Signal'!K77,'Momentum Signal'!$B77:$Q77)</f>
        <v>1</v>
      </c>
      <c r="L77">
        <f>RANK('Momentum Signal'!L77,'Momentum Signal'!$B77:$Q77)</f>
        <v>11</v>
      </c>
      <c r="M77">
        <f>RANK('Momentum Signal'!M77,'Momentum Signal'!$B77:$Q77)</f>
        <v>16</v>
      </c>
      <c r="N77">
        <f>RANK('Momentum Signal'!N77,'Momentum Signal'!$B77:$Q77)</f>
        <v>7</v>
      </c>
      <c r="O77">
        <f>RANK('Momentum Signal'!O77,'Momentum Signal'!$B77:$Q77)</f>
        <v>15</v>
      </c>
      <c r="P77">
        <f>RANK('Momentum Signal'!P77,'Momentum Signal'!$B77:$Q77)</f>
        <v>10</v>
      </c>
      <c r="Q77">
        <f>RANK('Momentum Signal'!Q77,'Momentum Signal'!$B77:$Q77)</f>
        <v>9</v>
      </c>
    </row>
    <row r="78" spans="1:17" x14ac:dyDescent="0.25">
      <c r="A78" s="6">
        <f>'Momentum Signal'!A78</f>
        <v>198105</v>
      </c>
      <c r="B78">
        <f>RANK('Momentum Signal'!B78,'Momentum Signal'!$B78:$Q78)</f>
        <v>14</v>
      </c>
      <c r="C78">
        <f>RANK('Momentum Signal'!C78,'Momentum Signal'!$B78:$Q78)</f>
        <v>1</v>
      </c>
      <c r="D78">
        <f>RANK('Momentum Signal'!D78,'Momentum Signal'!$B78:$Q78)</f>
        <v>13</v>
      </c>
      <c r="E78">
        <f>RANK('Momentum Signal'!E78,'Momentum Signal'!$B78:$Q78)</f>
        <v>6</v>
      </c>
      <c r="F78">
        <f>RANK('Momentum Signal'!F78,'Momentum Signal'!$B78:$Q78)</f>
        <v>8</v>
      </c>
      <c r="G78">
        <f>RANK('Momentum Signal'!G78,'Momentum Signal'!$B78:$Q78)</f>
        <v>10</v>
      </c>
      <c r="H78">
        <f>RANK('Momentum Signal'!H78,'Momentum Signal'!$B78:$Q78)</f>
        <v>12</v>
      </c>
      <c r="I78">
        <f>RANK('Momentum Signal'!I78,'Momentum Signal'!$B78:$Q78)</f>
        <v>4</v>
      </c>
      <c r="J78">
        <f>RANK('Momentum Signal'!J78,'Momentum Signal'!$B78:$Q78)</f>
        <v>2</v>
      </c>
      <c r="K78">
        <f>RANK('Momentum Signal'!K78,'Momentum Signal'!$B78:$Q78)</f>
        <v>5</v>
      </c>
      <c r="L78">
        <f>RANK('Momentum Signal'!L78,'Momentum Signal'!$B78:$Q78)</f>
        <v>9</v>
      </c>
      <c r="M78">
        <f>RANK('Momentum Signal'!M78,'Momentum Signal'!$B78:$Q78)</f>
        <v>15</v>
      </c>
      <c r="N78">
        <f>RANK('Momentum Signal'!N78,'Momentum Signal'!$B78:$Q78)</f>
        <v>3</v>
      </c>
      <c r="O78">
        <f>RANK('Momentum Signal'!O78,'Momentum Signal'!$B78:$Q78)</f>
        <v>16</v>
      </c>
      <c r="P78">
        <f>RANK('Momentum Signal'!P78,'Momentum Signal'!$B78:$Q78)</f>
        <v>7</v>
      </c>
      <c r="Q78">
        <f>RANK('Momentum Signal'!Q78,'Momentum Signal'!$B78:$Q78)</f>
        <v>11</v>
      </c>
    </row>
    <row r="79" spans="1:17" x14ac:dyDescent="0.25">
      <c r="A79" s="6">
        <f>'Momentum Signal'!A79</f>
        <v>198106</v>
      </c>
      <c r="B79">
        <f>RANK('Momentum Signal'!B79,'Momentum Signal'!$B79:$Q79)</f>
        <v>14</v>
      </c>
      <c r="C79">
        <f>RANK('Momentum Signal'!C79,'Momentum Signal'!$B79:$Q79)</f>
        <v>4</v>
      </c>
      <c r="D79">
        <f>RANK('Momentum Signal'!D79,'Momentum Signal'!$B79:$Q79)</f>
        <v>15</v>
      </c>
      <c r="E79">
        <f>RANK('Momentum Signal'!E79,'Momentum Signal'!$B79:$Q79)</f>
        <v>3</v>
      </c>
      <c r="F79">
        <f>RANK('Momentum Signal'!F79,'Momentum Signal'!$B79:$Q79)</f>
        <v>7</v>
      </c>
      <c r="G79">
        <f>RANK('Momentum Signal'!G79,'Momentum Signal'!$B79:$Q79)</f>
        <v>12</v>
      </c>
      <c r="H79">
        <f>RANK('Momentum Signal'!H79,'Momentum Signal'!$B79:$Q79)</f>
        <v>13</v>
      </c>
      <c r="I79">
        <f>RANK('Momentum Signal'!I79,'Momentum Signal'!$B79:$Q79)</f>
        <v>7</v>
      </c>
      <c r="J79">
        <f>RANK('Momentum Signal'!J79,'Momentum Signal'!$B79:$Q79)</f>
        <v>1</v>
      </c>
      <c r="K79">
        <f>RANK('Momentum Signal'!K79,'Momentum Signal'!$B79:$Q79)</f>
        <v>5</v>
      </c>
      <c r="L79">
        <f>RANK('Momentum Signal'!L79,'Momentum Signal'!$B79:$Q79)</f>
        <v>9</v>
      </c>
      <c r="M79">
        <f>RANK('Momentum Signal'!M79,'Momentum Signal'!$B79:$Q79)</f>
        <v>11</v>
      </c>
      <c r="N79">
        <f>RANK('Momentum Signal'!N79,'Momentum Signal'!$B79:$Q79)</f>
        <v>2</v>
      </c>
      <c r="O79">
        <f>RANK('Momentum Signal'!O79,'Momentum Signal'!$B79:$Q79)</f>
        <v>16</v>
      </c>
      <c r="P79">
        <f>RANK('Momentum Signal'!P79,'Momentum Signal'!$B79:$Q79)</f>
        <v>6</v>
      </c>
      <c r="Q79">
        <f>RANK('Momentum Signal'!Q79,'Momentum Signal'!$B79:$Q79)</f>
        <v>10</v>
      </c>
    </row>
    <row r="80" spans="1:17" x14ac:dyDescent="0.25">
      <c r="A80" s="6">
        <f>'Momentum Signal'!A80</f>
        <v>198107</v>
      </c>
      <c r="B80">
        <f>RANK('Momentum Signal'!B80,'Momentum Signal'!$B80:$Q80)</f>
        <v>14</v>
      </c>
      <c r="C80">
        <f>RANK('Momentum Signal'!C80,'Momentum Signal'!$B80:$Q80)</f>
        <v>9</v>
      </c>
      <c r="D80">
        <f>RANK('Momentum Signal'!D80,'Momentum Signal'!$B80:$Q80)</f>
        <v>15</v>
      </c>
      <c r="E80">
        <f>RANK('Momentum Signal'!E80,'Momentum Signal'!$B80:$Q80)</f>
        <v>3</v>
      </c>
      <c r="F80">
        <f>RANK('Momentum Signal'!F80,'Momentum Signal'!$B80:$Q80)</f>
        <v>6</v>
      </c>
      <c r="G80">
        <f>RANK('Momentum Signal'!G80,'Momentum Signal'!$B80:$Q80)</f>
        <v>13</v>
      </c>
      <c r="H80">
        <f>RANK('Momentum Signal'!H80,'Momentum Signal'!$B80:$Q80)</f>
        <v>11</v>
      </c>
      <c r="I80">
        <f>RANK('Momentum Signal'!I80,'Momentum Signal'!$B80:$Q80)</f>
        <v>8</v>
      </c>
      <c r="J80">
        <f>RANK('Momentum Signal'!J80,'Momentum Signal'!$B80:$Q80)</f>
        <v>2</v>
      </c>
      <c r="K80">
        <f>RANK('Momentum Signal'!K80,'Momentum Signal'!$B80:$Q80)</f>
        <v>5</v>
      </c>
      <c r="L80">
        <f>RANK('Momentum Signal'!L80,'Momentum Signal'!$B80:$Q80)</f>
        <v>7</v>
      </c>
      <c r="M80">
        <f>RANK('Momentum Signal'!M80,'Momentum Signal'!$B80:$Q80)</f>
        <v>10</v>
      </c>
      <c r="N80">
        <f>RANK('Momentum Signal'!N80,'Momentum Signal'!$B80:$Q80)</f>
        <v>1</v>
      </c>
      <c r="O80">
        <f>RANK('Momentum Signal'!O80,'Momentum Signal'!$B80:$Q80)</f>
        <v>16</v>
      </c>
      <c r="P80">
        <f>RANK('Momentum Signal'!P80,'Momentum Signal'!$B80:$Q80)</f>
        <v>4</v>
      </c>
      <c r="Q80">
        <f>RANK('Momentum Signal'!Q80,'Momentum Signal'!$B80:$Q80)</f>
        <v>12</v>
      </c>
    </row>
    <row r="81" spans="1:17" x14ac:dyDescent="0.25">
      <c r="A81" s="6">
        <f>'Momentum Signal'!A81</f>
        <v>198108</v>
      </c>
      <c r="B81">
        <f>RANK('Momentum Signal'!B81,'Momentum Signal'!$B81:$Q81)</f>
        <v>12</v>
      </c>
      <c r="C81">
        <f>RANK('Momentum Signal'!C81,'Momentum Signal'!$B81:$Q81)</f>
        <v>8</v>
      </c>
      <c r="D81">
        <f>RANK('Momentum Signal'!D81,'Momentum Signal'!$B81:$Q81)</f>
        <v>14</v>
      </c>
      <c r="E81">
        <f>RANK('Momentum Signal'!E81,'Momentum Signal'!$B81:$Q81)</f>
        <v>1</v>
      </c>
      <c r="F81">
        <f>RANK('Momentum Signal'!F81,'Momentum Signal'!$B81:$Q81)</f>
        <v>7</v>
      </c>
      <c r="G81">
        <f>RANK('Momentum Signal'!G81,'Momentum Signal'!$B81:$Q81)</f>
        <v>9</v>
      </c>
      <c r="H81">
        <f>RANK('Momentum Signal'!H81,'Momentum Signal'!$B81:$Q81)</f>
        <v>10</v>
      </c>
      <c r="I81">
        <f>RANK('Momentum Signal'!I81,'Momentum Signal'!$B81:$Q81)</f>
        <v>11</v>
      </c>
      <c r="J81">
        <f>RANK('Momentum Signal'!J81,'Momentum Signal'!$B81:$Q81)</f>
        <v>5</v>
      </c>
      <c r="K81">
        <f>RANK('Momentum Signal'!K81,'Momentum Signal'!$B81:$Q81)</f>
        <v>6</v>
      </c>
      <c r="L81">
        <f>RANK('Momentum Signal'!L81,'Momentum Signal'!$B81:$Q81)</f>
        <v>15</v>
      </c>
      <c r="M81">
        <f>RANK('Momentum Signal'!M81,'Momentum Signal'!$B81:$Q81)</f>
        <v>13</v>
      </c>
      <c r="N81">
        <f>RANK('Momentum Signal'!N81,'Momentum Signal'!$B81:$Q81)</f>
        <v>4</v>
      </c>
      <c r="O81">
        <f>RANK('Momentum Signal'!O81,'Momentum Signal'!$B81:$Q81)</f>
        <v>16</v>
      </c>
      <c r="P81">
        <f>RANK('Momentum Signal'!P81,'Momentum Signal'!$B81:$Q81)</f>
        <v>3</v>
      </c>
      <c r="Q81">
        <f>RANK('Momentum Signal'!Q81,'Momentum Signal'!$B81:$Q81)</f>
        <v>2</v>
      </c>
    </row>
    <row r="82" spans="1:17" x14ac:dyDescent="0.25">
      <c r="A82" s="6">
        <f>'Momentum Signal'!A82</f>
        <v>198109</v>
      </c>
      <c r="B82">
        <f>RANK('Momentum Signal'!B82,'Momentum Signal'!$B82:$Q82)</f>
        <v>11</v>
      </c>
      <c r="C82">
        <f>RANK('Momentum Signal'!C82,'Momentum Signal'!$B82:$Q82)</f>
        <v>9</v>
      </c>
      <c r="D82">
        <f>RANK('Momentum Signal'!D82,'Momentum Signal'!$B82:$Q82)</f>
        <v>7</v>
      </c>
      <c r="E82">
        <f>RANK('Momentum Signal'!E82,'Momentum Signal'!$B82:$Q82)</f>
        <v>1</v>
      </c>
      <c r="F82">
        <f>RANK('Momentum Signal'!F82,'Momentum Signal'!$B82:$Q82)</f>
        <v>8</v>
      </c>
      <c r="G82">
        <f>RANK('Momentum Signal'!G82,'Momentum Signal'!$B82:$Q82)</f>
        <v>14</v>
      </c>
      <c r="H82">
        <f>RANK('Momentum Signal'!H82,'Momentum Signal'!$B82:$Q82)</f>
        <v>10</v>
      </c>
      <c r="I82">
        <f>RANK('Momentum Signal'!I82,'Momentum Signal'!$B82:$Q82)</f>
        <v>13</v>
      </c>
      <c r="J82">
        <f>RANK('Momentum Signal'!J82,'Momentum Signal'!$B82:$Q82)</f>
        <v>3</v>
      </c>
      <c r="K82">
        <f>RANK('Momentum Signal'!K82,'Momentum Signal'!$B82:$Q82)</f>
        <v>5</v>
      </c>
      <c r="L82">
        <f>RANK('Momentum Signal'!L82,'Momentum Signal'!$B82:$Q82)</f>
        <v>16</v>
      </c>
      <c r="M82">
        <f>RANK('Momentum Signal'!M82,'Momentum Signal'!$B82:$Q82)</f>
        <v>15</v>
      </c>
      <c r="N82">
        <f>RANK('Momentum Signal'!N82,'Momentum Signal'!$B82:$Q82)</f>
        <v>6</v>
      </c>
      <c r="O82">
        <f>RANK('Momentum Signal'!O82,'Momentum Signal'!$B82:$Q82)</f>
        <v>12</v>
      </c>
      <c r="P82">
        <f>RANK('Momentum Signal'!P82,'Momentum Signal'!$B82:$Q82)</f>
        <v>2</v>
      </c>
      <c r="Q82">
        <f>RANK('Momentum Signal'!Q82,'Momentum Signal'!$B82:$Q82)</f>
        <v>4</v>
      </c>
    </row>
    <row r="83" spans="1:17" x14ac:dyDescent="0.25">
      <c r="A83" s="6">
        <f>'Momentum Signal'!A83</f>
        <v>198110</v>
      </c>
      <c r="B83">
        <f>RANK('Momentum Signal'!B83,'Momentum Signal'!$B83:$Q83)</f>
        <v>6</v>
      </c>
      <c r="C83">
        <f>RANK('Momentum Signal'!C83,'Momentum Signal'!$B83:$Q83)</f>
        <v>13</v>
      </c>
      <c r="D83">
        <f>RANK('Momentum Signal'!D83,'Momentum Signal'!$B83:$Q83)</f>
        <v>12</v>
      </c>
      <c r="E83">
        <f>RANK('Momentum Signal'!E83,'Momentum Signal'!$B83:$Q83)</f>
        <v>2</v>
      </c>
      <c r="F83">
        <f>RANK('Momentum Signal'!F83,'Momentum Signal'!$B83:$Q83)</f>
        <v>9</v>
      </c>
      <c r="G83">
        <f>RANK('Momentum Signal'!G83,'Momentum Signal'!$B83:$Q83)</f>
        <v>14</v>
      </c>
      <c r="H83">
        <f>RANK('Momentum Signal'!H83,'Momentum Signal'!$B83:$Q83)</f>
        <v>8</v>
      </c>
      <c r="I83">
        <f>RANK('Momentum Signal'!I83,'Momentum Signal'!$B83:$Q83)</f>
        <v>11</v>
      </c>
      <c r="J83">
        <f>RANK('Momentum Signal'!J83,'Momentum Signal'!$B83:$Q83)</f>
        <v>7</v>
      </c>
      <c r="K83">
        <f>RANK('Momentum Signal'!K83,'Momentum Signal'!$B83:$Q83)</f>
        <v>5</v>
      </c>
      <c r="L83">
        <f>RANK('Momentum Signal'!L83,'Momentum Signal'!$B83:$Q83)</f>
        <v>15</v>
      </c>
      <c r="M83">
        <f>RANK('Momentum Signal'!M83,'Momentum Signal'!$B83:$Q83)</f>
        <v>16</v>
      </c>
      <c r="N83">
        <f>RANK('Momentum Signal'!N83,'Momentum Signal'!$B83:$Q83)</f>
        <v>10</v>
      </c>
      <c r="O83">
        <f>RANK('Momentum Signal'!O83,'Momentum Signal'!$B83:$Q83)</f>
        <v>4</v>
      </c>
      <c r="P83">
        <f>RANK('Momentum Signal'!P83,'Momentum Signal'!$B83:$Q83)</f>
        <v>1</v>
      </c>
      <c r="Q83">
        <f>RANK('Momentum Signal'!Q83,'Momentum Signal'!$B83:$Q83)</f>
        <v>3</v>
      </c>
    </row>
    <row r="84" spans="1:17" x14ac:dyDescent="0.25">
      <c r="A84" s="6">
        <f>'Momentum Signal'!A84</f>
        <v>198111</v>
      </c>
      <c r="B84">
        <f>RANK('Momentum Signal'!B84,'Momentum Signal'!$B84:$Q84)</f>
        <v>5</v>
      </c>
      <c r="C84">
        <f>RANK('Momentum Signal'!C84,'Momentum Signal'!$B84:$Q84)</f>
        <v>15</v>
      </c>
      <c r="D84">
        <f>RANK('Momentum Signal'!D84,'Momentum Signal'!$B84:$Q84)</f>
        <v>16</v>
      </c>
      <c r="E84">
        <f>RANK('Momentum Signal'!E84,'Momentum Signal'!$B84:$Q84)</f>
        <v>2</v>
      </c>
      <c r="F84">
        <f>RANK('Momentum Signal'!F84,'Momentum Signal'!$B84:$Q84)</f>
        <v>7</v>
      </c>
      <c r="G84">
        <f>RANK('Momentum Signal'!G84,'Momentum Signal'!$B84:$Q84)</f>
        <v>12</v>
      </c>
      <c r="H84">
        <f>RANK('Momentum Signal'!H84,'Momentum Signal'!$B84:$Q84)</f>
        <v>4</v>
      </c>
      <c r="I84">
        <f>RANK('Momentum Signal'!I84,'Momentum Signal'!$B84:$Q84)</f>
        <v>13</v>
      </c>
      <c r="J84">
        <f>RANK('Momentum Signal'!J84,'Momentum Signal'!$B84:$Q84)</f>
        <v>8</v>
      </c>
      <c r="K84">
        <f>RANK('Momentum Signal'!K84,'Momentum Signal'!$B84:$Q84)</f>
        <v>11</v>
      </c>
      <c r="L84">
        <f>RANK('Momentum Signal'!L84,'Momentum Signal'!$B84:$Q84)</f>
        <v>14</v>
      </c>
      <c r="M84">
        <f>RANK('Momentum Signal'!M84,'Momentum Signal'!$B84:$Q84)</f>
        <v>9</v>
      </c>
      <c r="N84">
        <f>RANK('Momentum Signal'!N84,'Momentum Signal'!$B84:$Q84)</f>
        <v>10</v>
      </c>
      <c r="O84">
        <f>RANK('Momentum Signal'!O84,'Momentum Signal'!$B84:$Q84)</f>
        <v>6</v>
      </c>
      <c r="P84">
        <f>RANK('Momentum Signal'!P84,'Momentum Signal'!$B84:$Q84)</f>
        <v>1</v>
      </c>
      <c r="Q84">
        <f>RANK('Momentum Signal'!Q84,'Momentum Signal'!$B84:$Q84)</f>
        <v>3</v>
      </c>
    </row>
    <row r="85" spans="1:17" x14ac:dyDescent="0.25">
      <c r="A85" s="6">
        <f>'Momentum Signal'!A85</f>
        <v>198112</v>
      </c>
      <c r="B85">
        <f>RANK('Momentum Signal'!B85,'Momentum Signal'!$B85:$Q85)</f>
        <v>2</v>
      </c>
      <c r="C85">
        <f>RANK('Momentum Signal'!C85,'Momentum Signal'!$B85:$Q85)</f>
        <v>14</v>
      </c>
      <c r="D85">
        <f>RANK('Momentum Signal'!D85,'Momentum Signal'!$B85:$Q85)</f>
        <v>16</v>
      </c>
      <c r="E85">
        <f>RANK('Momentum Signal'!E85,'Momentum Signal'!$B85:$Q85)</f>
        <v>3</v>
      </c>
      <c r="F85">
        <f>RANK('Momentum Signal'!F85,'Momentum Signal'!$B85:$Q85)</f>
        <v>8</v>
      </c>
      <c r="G85">
        <f>RANK('Momentum Signal'!G85,'Momentum Signal'!$B85:$Q85)</f>
        <v>12</v>
      </c>
      <c r="H85">
        <f>RANK('Momentum Signal'!H85,'Momentum Signal'!$B85:$Q85)</f>
        <v>5</v>
      </c>
      <c r="I85">
        <f>RANK('Momentum Signal'!I85,'Momentum Signal'!$B85:$Q85)</f>
        <v>13</v>
      </c>
      <c r="J85">
        <f>RANK('Momentum Signal'!J85,'Momentum Signal'!$B85:$Q85)</f>
        <v>7</v>
      </c>
      <c r="K85">
        <f>RANK('Momentum Signal'!K85,'Momentum Signal'!$B85:$Q85)</f>
        <v>9</v>
      </c>
      <c r="L85">
        <f>RANK('Momentum Signal'!L85,'Momentum Signal'!$B85:$Q85)</f>
        <v>15</v>
      </c>
      <c r="M85">
        <f>RANK('Momentum Signal'!M85,'Momentum Signal'!$B85:$Q85)</f>
        <v>11</v>
      </c>
      <c r="N85">
        <f>RANK('Momentum Signal'!N85,'Momentum Signal'!$B85:$Q85)</f>
        <v>10</v>
      </c>
      <c r="O85">
        <f>RANK('Momentum Signal'!O85,'Momentum Signal'!$B85:$Q85)</f>
        <v>6</v>
      </c>
      <c r="P85">
        <f>RANK('Momentum Signal'!P85,'Momentum Signal'!$B85:$Q85)</f>
        <v>1</v>
      </c>
      <c r="Q85">
        <f>RANK('Momentum Signal'!Q85,'Momentum Signal'!$B85:$Q85)</f>
        <v>4</v>
      </c>
    </row>
    <row r="86" spans="1:17" x14ac:dyDescent="0.25">
      <c r="A86" s="6">
        <f>'Momentum Signal'!A86</f>
        <v>198201</v>
      </c>
      <c r="B86">
        <f>RANK('Momentum Signal'!B86,'Momentum Signal'!$B86:$Q86)</f>
        <v>2</v>
      </c>
      <c r="C86">
        <f>RANK('Momentum Signal'!C86,'Momentum Signal'!$B86:$Q86)</f>
        <v>14</v>
      </c>
      <c r="D86">
        <f>RANK('Momentum Signal'!D86,'Momentum Signal'!$B86:$Q86)</f>
        <v>15</v>
      </c>
      <c r="E86">
        <f>RANK('Momentum Signal'!E86,'Momentum Signal'!$B86:$Q86)</f>
        <v>3</v>
      </c>
      <c r="F86">
        <f>RANK('Momentum Signal'!F86,'Momentum Signal'!$B86:$Q86)</f>
        <v>8</v>
      </c>
      <c r="G86">
        <f>RANK('Momentum Signal'!G86,'Momentum Signal'!$B86:$Q86)</f>
        <v>9</v>
      </c>
      <c r="H86">
        <f>RANK('Momentum Signal'!H86,'Momentum Signal'!$B86:$Q86)</f>
        <v>6</v>
      </c>
      <c r="I86">
        <f>RANK('Momentum Signal'!I86,'Momentum Signal'!$B86:$Q86)</f>
        <v>11</v>
      </c>
      <c r="J86">
        <f>RANK('Momentum Signal'!J86,'Momentum Signal'!$B86:$Q86)</f>
        <v>7</v>
      </c>
      <c r="K86">
        <f>RANK('Momentum Signal'!K86,'Momentum Signal'!$B86:$Q86)</f>
        <v>10</v>
      </c>
      <c r="L86">
        <f>RANK('Momentum Signal'!L86,'Momentum Signal'!$B86:$Q86)</f>
        <v>16</v>
      </c>
      <c r="M86">
        <f>RANK('Momentum Signal'!M86,'Momentum Signal'!$B86:$Q86)</f>
        <v>12</v>
      </c>
      <c r="N86">
        <f>RANK('Momentum Signal'!N86,'Momentum Signal'!$B86:$Q86)</f>
        <v>13</v>
      </c>
      <c r="O86">
        <f>RANK('Momentum Signal'!O86,'Momentum Signal'!$B86:$Q86)</f>
        <v>5</v>
      </c>
      <c r="P86">
        <f>RANK('Momentum Signal'!P86,'Momentum Signal'!$B86:$Q86)</f>
        <v>1</v>
      </c>
      <c r="Q86">
        <f>RANK('Momentum Signal'!Q86,'Momentum Signal'!$B86:$Q86)</f>
        <v>4</v>
      </c>
    </row>
    <row r="87" spans="1:17" x14ac:dyDescent="0.25">
      <c r="A87" s="6">
        <f>'Momentum Signal'!A87</f>
        <v>198202</v>
      </c>
      <c r="B87">
        <f>RANK('Momentum Signal'!B87,'Momentum Signal'!$B87:$Q87)</f>
        <v>2</v>
      </c>
      <c r="C87">
        <f>RANK('Momentum Signal'!C87,'Momentum Signal'!$B87:$Q87)</f>
        <v>11</v>
      </c>
      <c r="D87">
        <f>RANK('Momentum Signal'!D87,'Momentum Signal'!$B87:$Q87)</f>
        <v>16</v>
      </c>
      <c r="E87">
        <f>RANK('Momentum Signal'!E87,'Momentum Signal'!$B87:$Q87)</f>
        <v>6</v>
      </c>
      <c r="F87">
        <f>RANK('Momentum Signal'!F87,'Momentum Signal'!$B87:$Q87)</f>
        <v>7</v>
      </c>
      <c r="G87">
        <f>RANK('Momentum Signal'!G87,'Momentum Signal'!$B87:$Q87)</f>
        <v>15</v>
      </c>
      <c r="H87">
        <f>RANK('Momentum Signal'!H87,'Momentum Signal'!$B87:$Q87)</f>
        <v>5</v>
      </c>
      <c r="I87">
        <f>RANK('Momentum Signal'!I87,'Momentum Signal'!$B87:$Q87)</f>
        <v>12</v>
      </c>
      <c r="J87">
        <f>RANK('Momentum Signal'!J87,'Momentum Signal'!$B87:$Q87)</f>
        <v>8</v>
      </c>
      <c r="K87">
        <f>RANK('Momentum Signal'!K87,'Momentum Signal'!$B87:$Q87)</f>
        <v>9</v>
      </c>
      <c r="L87">
        <f>RANK('Momentum Signal'!L87,'Momentum Signal'!$B87:$Q87)</f>
        <v>14</v>
      </c>
      <c r="M87">
        <f>RANK('Momentum Signal'!M87,'Momentum Signal'!$B87:$Q87)</f>
        <v>10</v>
      </c>
      <c r="N87">
        <f>RANK('Momentum Signal'!N87,'Momentum Signal'!$B87:$Q87)</f>
        <v>13</v>
      </c>
      <c r="O87">
        <f>RANK('Momentum Signal'!O87,'Momentum Signal'!$B87:$Q87)</f>
        <v>4</v>
      </c>
      <c r="P87">
        <f>RANK('Momentum Signal'!P87,'Momentum Signal'!$B87:$Q87)</f>
        <v>1</v>
      </c>
      <c r="Q87">
        <f>RANK('Momentum Signal'!Q87,'Momentum Signal'!$B87:$Q87)</f>
        <v>3</v>
      </c>
    </row>
    <row r="88" spans="1:17" x14ac:dyDescent="0.25">
      <c r="A88" s="6">
        <f>'Momentum Signal'!A88</f>
        <v>198203</v>
      </c>
      <c r="B88">
        <f>RANK('Momentum Signal'!B88,'Momentum Signal'!$B88:$Q88)</f>
        <v>2</v>
      </c>
      <c r="C88">
        <f>RANK('Momentum Signal'!C88,'Momentum Signal'!$B88:$Q88)</f>
        <v>13</v>
      </c>
      <c r="D88">
        <f>RANK('Momentum Signal'!D88,'Momentum Signal'!$B88:$Q88)</f>
        <v>16</v>
      </c>
      <c r="E88">
        <f>RANK('Momentum Signal'!E88,'Momentum Signal'!$B88:$Q88)</f>
        <v>6</v>
      </c>
      <c r="F88">
        <f>RANK('Momentum Signal'!F88,'Momentum Signal'!$B88:$Q88)</f>
        <v>7</v>
      </c>
      <c r="G88">
        <f>RANK('Momentum Signal'!G88,'Momentum Signal'!$B88:$Q88)</f>
        <v>14</v>
      </c>
      <c r="H88">
        <f>RANK('Momentum Signal'!H88,'Momentum Signal'!$B88:$Q88)</f>
        <v>5</v>
      </c>
      <c r="I88">
        <f>RANK('Momentum Signal'!I88,'Momentum Signal'!$B88:$Q88)</f>
        <v>15</v>
      </c>
      <c r="J88">
        <f>RANK('Momentum Signal'!J88,'Momentum Signal'!$B88:$Q88)</f>
        <v>12</v>
      </c>
      <c r="K88">
        <f>RANK('Momentum Signal'!K88,'Momentum Signal'!$B88:$Q88)</f>
        <v>8</v>
      </c>
      <c r="L88">
        <f>RANK('Momentum Signal'!L88,'Momentum Signal'!$B88:$Q88)</f>
        <v>9</v>
      </c>
      <c r="M88">
        <f>RANK('Momentum Signal'!M88,'Momentum Signal'!$B88:$Q88)</f>
        <v>10</v>
      </c>
      <c r="N88">
        <f>RANK('Momentum Signal'!N88,'Momentum Signal'!$B88:$Q88)</f>
        <v>11</v>
      </c>
      <c r="O88">
        <f>RANK('Momentum Signal'!O88,'Momentum Signal'!$B88:$Q88)</f>
        <v>3</v>
      </c>
      <c r="P88">
        <f>RANK('Momentum Signal'!P88,'Momentum Signal'!$B88:$Q88)</f>
        <v>1</v>
      </c>
      <c r="Q88">
        <f>RANK('Momentum Signal'!Q88,'Momentum Signal'!$B88:$Q88)</f>
        <v>4</v>
      </c>
    </row>
    <row r="89" spans="1:17" x14ac:dyDescent="0.25">
      <c r="A89" s="6">
        <f>'Momentum Signal'!A89</f>
        <v>198204</v>
      </c>
      <c r="B89">
        <f>RANK('Momentum Signal'!B89,'Momentum Signal'!$B89:$Q89)</f>
        <v>2</v>
      </c>
      <c r="C89">
        <f>RANK('Momentum Signal'!C89,'Momentum Signal'!$B89:$Q89)</f>
        <v>16</v>
      </c>
      <c r="D89">
        <f>RANK('Momentum Signal'!D89,'Momentum Signal'!$B89:$Q89)</f>
        <v>13</v>
      </c>
      <c r="E89">
        <f>RANK('Momentum Signal'!E89,'Momentum Signal'!$B89:$Q89)</f>
        <v>6</v>
      </c>
      <c r="F89">
        <f>RANK('Momentum Signal'!F89,'Momentum Signal'!$B89:$Q89)</f>
        <v>7</v>
      </c>
      <c r="G89">
        <f>RANK('Momentum Signal'!G89,'Momentum Signal'!$B89:$Q89)</f>
        <v>12</v>
      </c>
      <c r="H89">
        <f>RANK('Momentum Signal'!H89,'Momentum Signal'!$B89:$Q89)</f>
        <v>3</v>
      </c>
      <c r="I89">
        <f>RANK('Momentum Signal'!I89,'Momentum Signal'!$B89:$Q89)</f>
        <v>14</v>
      </c>
      <c r="J89">
        <f>RANK('Momentum Signal'!J89,'Momentum Signal'!$B89:$Q89)</f>
        <v>15</v>
      </c>
      <c r="K89">
        <f>RANK('Momentum Signal'!K89,'Momentum Signal'!$B89:$Q89)</f>
        <v>9</v>
      </c>
      <c r="L89">
        <f>RANK('Momentum Signal'!L89,'Momentum Signal'!$B89:$Q89)</f>
        <v>8</v>
      </c>
      <c r="M89">
        <f>RANK('Momentum Signal'!M89,'Momentum Signal'!$B89:$Q89)</f>
        <v>10</v>
      </c>
      <c r="N89">
        <f>RANK('Momentum Signal'!N89,'Momentum Signal'!$B89:$Q89)</f>
        <v>11</v>
      </c>
      <c r="O89">
        <f>RANK('Momentum Signal'!O89,'Momentum Signal'!$B89:$Q89)</f>
        <v>1</v>
      </c>
      <c r="P89">
        <f>RANK('Momentum Signal'!P89,'Momentum Signal'!$B89:$Q89)</f>
        <v>4</v>
      </c>
      <c r="Q89">
        <f>RANK('Momentum Signal'!Q89,'Momentum Signal'!$B89:$Q89)</f>
        <v>5</v>
      </c>
    </row>
    <row r="90" spans="1:17" x14ac:dyDescent="0.25">
      <c r="A90" s="6">
        <f>'Momentum Signal'!A90</f>
        <v>198205</v>
      </c>
      <c r="B90">
        <f>RANK('Momentum Signal'!B90,'Momentum Signal'!$B90:$Q90)</f>
        <v>2</v>
      </c>
      <c r="C90">
        <f>RANK('Momentum Signal'!C90,'Momentum Signal'!$B90:$Q90)</f>
        <v>16</v>
      </c>
      <c r="D90">
        <f>RANK('Momentum Signal'!D90,'Momentum Signal'!$B90:$Q90)</f>
        <v>10</v>
      </c>
      <c r="E90">
        <f>RANK('Momentum Signal'!E90,'Momentum Signal'!$B90:$Q90)</f>
        <v>7</v>
      </c>
      <c r="F90">
        <f>RANK('Momentum Signal'!F90,'Momentum Signal'!$B90:$Q90)</f>
        <v>6</v>
      </c>
      <c r="G90">
        <f>RANK('Momentum Signal'!G90,'Momentum Signal'!$B90:$Q90)</f>
        <v>13</v>
      </c>
      <c r="H90">
        <f>RANK('Momentum Signal'!H90,'Momentum Signal'!$B90:$Q90)</f>
        <v>4</v>
      </c>
      <c r="I90">
        <f>RANK('Momentum Signal'!I90,'Momentum Signal'!$B90:$Q90)</f>
        <v>14</v>
      </c>
      <c r="J90">
        <f>RANK('Momentum Signal'!J90,'Momentum Signal'!$B90:$Q90)</f>
        <v>15</v>
      </c>
      <c r="K90">
        <f>RANK('Momentum Signal'!K90,'Momentum Signal'!$B90:$Q90)</f>
        <v>12</v>
      </c>
      <c r="L90">
        <f>RANK('Momentum Signal'!L90,'Momentum Signal'!$B90:$Q90)</f>
        <v>9</v>
      </c>
      <c r="M90">
        <f>RANK('Momentum Signal'!M90,'Momentum Signal'!$B90:$Q90)</f>
        <v>8</v>
      </c>
      <c r="N90">
        <f>RANK('Momentum Signal'!N90,'Momentum Signal'!$B90:$Q90)</f>
        <v>11</v>
      </c>
      <c r="O90">
        <f>RANK('Momentum Signal'!O90,'Momentum Signal'!$B90:$Q90)</f>
        <v>1</v>
      </c>
      <c r="P90">
        <f>RANK('Momentum Signal'!P90,'Momentum Signal'!$B90:$Q90)</f>
        <v>3</v>
      </c>
      <c r="Q90">
        <f>RANK('Momentum Signal'!Q90,'Momentum Signal'!$B90:$Q90)</f>
        <v>5</v>
      </c>
    </row>
    <row r="91" spans="1:17" x14ac:dyDescent="0.25">
      <c r="A91" s="6">
        <f>'Momentum Signal'!A91</f>
        <v>198206</v>
      </c>
      <c r="B91">
        <f>RANK('Momentum Signal'!B91,'Momentum Signal'!$B91:$Q91)</f>
        <v>2</v>
      </c>
      <c r="C91">
        <f>RANK('Momentum Signal'!C91,'Momentum Signal'!$B91:$Q91)</f>
        <v>16</v>
      </c>
      <c r="D91">
        <f>RANK('Momentum Signal'!D91,'Momentum Signal'!$B91:$Q91)</f>
        <v>8</v>
      </c>
      <c r="E91">
        <f>RANK('Momentum Signal'!E91,'Momentum Signal'!$B91:$Q91)</f>
        <v>6</v>
      </c>
      <c r="F91">
        <f>RANK('Momentum Signal'!F91,'Momentum Signal'!$B91:$Q91)</f>
        <v>7</v>
      </c>
      <c r="G91">
        <f>RANK('Momentum Signal'!G91,'Momentum Signal'!$B91:$Q91)</f>
        <v>11</v>
      </c>
      <c r="H91">
        <f>RANK('Momentum Signal'!H91,'Momentum Signal'!$B91:$Q91)</f>
        <v>4</v>
      </c>
      <c r="I91">
        <f>RANK('Momentum Signal'!I91,'Momentum Signal'!$B91:$Q91)</f>
        <v>14</v>
      </c>
      <c r="J91">
        <f>RANK('Momentum Signal'!J91,'Momentum Signal'!$B91:$Q91)</f>
        <v>15</v>
      </c>
      <c r="K91">
        <f>RANK('Momentum Signal'!K91,'Momentum Signal'!$B91:$Q91)</f>
        <v>13</v>
      </c>
      <c r="L91">
        <f>RANK('Momentum Signal'!L91,'Momentum Signal'!$B91:$Q91)</f>
        <v>10</v>
      </c>
      <c r="M91">
        <f>RANK('Momentum Signal'!M91,'Momentum Signal'!$B91:$Q91)</f>
        <v>9</v>
      </c>
      <c r="N91">
        <f>RANK('Momentum Signal'!N91,'Momentum Signal'!$B91:$Q91)</f>
        <v>12</v>
      </c>
      <c r="O91">
        <f>RANK('Momentum Signal'!O91,'Momentum Signal'!$B91:$Q91)</f>
        <v>1</v>
      </c>
      <c r="P91">
        <f>RANK('Momentum Signal'!P91,'Momentum Signal'!$B91:$Q91)</f>
        <v>3</v>
      </c>
      <c r="Q91">
        <f>RANK('Momentum Signal'!Q91,'Momentum Signal'!$B91:$Q91)</f>
        <v>5</v>
      </c>
    </row>
    <row r="92" spans="1:17" x14ac:dyDescent="0.25">
      <c r="A92" s="6">
        <f>'Momentum Signal'!A92</f>
        <v>198207</v>
      </c>
      <c r="B92">
        <f>RANK('Momentum Signal'!B92,'Momentum Signal'!$B92:$Q92)</f>
        <v>1</v>
      </c>
      <c r="C92">
        <f>RANK('Momentum Signal'!C92,'Momentum Signal'!$B92:$Q92)</f>
        <v>16</v>
      </c>
      <c r="D92">
        <f>RANK('Momentum Signal'!D92,'Momentum Signal'!$B92:$Q92)</f>
        <v>9</v>
      </c>
      <c r="E92">
        <f>RANK('Momentum Signal'!E92,'Momentum Signal'!$B92:$Q92)</f>
        <v>5</v>
      </c>
      <c r="F92">
        <f>RANK('Momentum Signal'!F92,'Momentum Signal'!$B92:$Q92)</f>
        <v>6</v>
      </c>
      <c r="G92">
        <f>RANK('Momentum Signal'!G92,'Momentum Signal'!$B92:$Q92)</f>
        <v>13</v>
      </c>
      <c r="H92">
        <f>RANK('Momentum Signal'!H92,'Momentum Signal'!$B92:$Q92)</f>
        <v>4</v>
      </c>
      <c r="I92">
        <f>RANK('Momentum Signal'!I92,'Momentum Signal'!$B92:$Q92)</f>
        <v>14</v>
      </c>
      <c r="J92">
        <f>RANK('Momentum Signal'!J92,'Momentum Signal'!$B92:$Q92)</f>
        <v>15</v>
      </c>
      <c r="K92">
        <f>RANK('Momentum Signal'!K92,'Momentum Signal'!$B92:$Q92)</f>
        <v>11</v>
      </c>
      <c r="L92">
        <f>RANK('Momentum Signal'!L92,'Momentum Signal'!$B92:$Q92)</f>
        <v>10</v>
      </c>
      <c r="M92">
        <f>RANK('Momentum Signal'!M92,'Momentum Signal'!$B92:$Q92)</f>
        <v>8</v>
      </c>
      <c r="N92">
        <f>RANK('Momentum Signal'!N92,'Momentum Signal'!$B92:$Q92)</f>
        <v>12</v>
      </c>
      <c r="O92">
        <f>RANK('Momentum Signal'!O92,'Momentum Signal'!$B92:$Q92)</f>
        <v>2</v>
      </c>
      <c r="P92">
        <f>RANK('Momentum Signal'!P92,'Momentum Signal'!$B92:$Q92)</f>
        <v>3</v>
      </c>
      <c r="Q92">
        <f>RANK('Momentum Signal'!Q92,'Momentum Signal'!$B92:$Q92)</f>
        <v>7</v>
      </c>
    </row>
    <row r="93" spans="1:17" x14ac:dyDescent="0.25">
      <c r="A93" s="6">
        <f>'Momentum Signal'!A93</f>
        <v>198208</v>
      </c>
      <c r="B93">
        <f>RANK('Momentum Signal'!B93,'Momentum Signal'!$B93:$Q93)</f>
        <v>1</v>
      </c>
      <c r="C93">
        <f>RANK('Momentum Signal'!C93,'Momentum Signal'!$B93:$Q93)</f>
        <v>16</v>
      </c>
      <c r="D93">
        <f>RANK('Momentum Signal'!D93,'Momentum Signal'!$B93:$Q93)</f>
        <v>13</v>
      </c>
      <c r="E93">
        <f>RANK('Momentum Signal'!E93,'Momentum Signal'!$B93:$Q93)</f>
        <v>6</v>
      </c>
      <c r="F93">
        <f>RANK('Momentum Signal'!F93,'Momentum Signal'!$B93:$Q93)</f>
        <v>5</v>
      </c>
      <c r="G93">
        <f>RANK('Momentum Signal'!G93,'Momentum Signal'!$B93:$Q93)</f>
        <v>11</v>
      </c>
      <c r="H93">
        <f>RANK('Momentum Signal'!H93,'Momentum Signal'!$B93:$Q93)</f>
        <v>4</v>
      </c>
      <c r="I93">
        <f>RANK('Momentum Signal'!I93,'Momentum Signal'!$B93:$Q93)</f>
        <v>14</v>
      </c>
      <c r="J93">
        <f>RANK('Momentum Signal'!J93,'Momentum Signal'!$B93:$Q93)</f>
        <v>15</v>
      </c>
      <c r="K93">
        <f>RANK('Momentum Signal'!K93,'Momentum Signal'!$B93:$Q93)</f>
        <v>12</v>
      </c>
      <c r="L93">
        <f>RANK('Momentum Signal'!L93,'Momentum Signal'!$B93:$Q93)</f>
        <v>10</v>
      </c>
      <c r="M93">
        <f>RANK('Momentum Signal'!M93,'Momentum Signal'!$B93:$Q93)</f>
        <v>7</v>
      </c>
      <c r="N93">
        <f>RANK('Momentum Signal'!N93,'Momentum Signal'!$B93:$Q93)</f>
        <v>9</v>
      </c>
      <c r="O93">
        <f>RANK('Momentum Signal'!O93,'Momentum Signal'!$B93:$Q93)</f>
        <v>3</v>
      </c>
      <c r="P93">
        <f>RANK('Momentum Signal'!P93,'Momentum Signal'!$B93:$Q93)</f>
        <v>2</v>
      </c>
      <c r="Q93">
        <f>RANK('Momentum Signal'!Q93,'Momentum Signal'!$B93:$Q93)</f>
        <v>8</v>
      </c>
    </row>
    <row r="94" spans="1:17" x14ac:dyDescent="0.25">
      <c r="A94" s="6">
        <f>'Momentum Signal'!A94</f>
        <v>198209</v>
      </c>
      <c r="B94">
        <f>RANK('Momentum Signal'!B94,'Momentum Signal'!$B94:$Q94)</f>
        <v>1</v>
      </c>
      <c r="C94">
        <f>RANK('Momentum Signal'!C94,'Momentum Signal'!$B94:$Q94)</f>
        <v>16</v>
      </c>
      <c r="D94">
        <f>RANK('Momentum Signal'!D94,'Momentum Signal'!$B94:$Q94)</f>
        <v>14</v>
      </c>
      <c r="E94">
        <f>RANK('Momentum Signal'!E94,'Momentum Signal'!$B94:$Q94)</f>
        <v>6</v>
      </c>
      <c r="F94">
        <f>RANK('Momentum Signal'!F94,'Momentum Signal'!$B94:$Q94)</f>
        <v>3</v>
      </c>
      <c r="G94">
        <f>RANK('Momentum Signal'!G94,'Momentum Signal'!$B94:$Q94)</f>
        <v>11</v>
      </c>
      <c r="H94">
        <f>RANK('Momentum Signal'!H94,'Momentum Signal'!$B94:$Q94)</f>
        <v>4</v>
      </c>
      <c r="I94">
        <f>RANK('Momentum Signal'!I94,'Momentum Signal'!$B94:$Q94)</f>
        <v>13</v>
      </c>
      <c r="J94">
        <f>RANK('Momentum Signal'!J94,'Momentum Signal'!$B94:$Q94)</f>
        <v>15</v>
      </c>
      <c r="K94">
        <f>RANK('Momentum Signal'!K94,'Momentum Signal'!$B94:$Q94)</f>
        <v>12</v>
      </c>
      <c r="L94">
        <f>RANK('Momentum Signal'!L94,'Momentum Signal'!$B94:$Q94)</f>
        <v>10</v>
      </c>
      <c r="M94">
        <f>RANK('Momentum Signal'!M94,'Momentum Signal'!$B94:$Q94)</f>
        <v>7</v>
      </c>
      <c r="N94">
        <f>RANK('Momentum Signal'!N94,'Momentum Signal'!$B94:$Q94)</f>
        <v>9</v>
      </c>
      <c r="O94">
        <f>RANK('Momentum Signal'!O94,'Momentum Signal'!$B94:$Q94)</f>
        <v>5</v>
      </c>
      <c r="P94">
        <f>RANK('Momentum Signal'!P94,'Momentum Signal'!$B94:$Q94)</f>
        <v>2</v>
      </c>
      <c r="Q94">
        <f>RANK('Momentum Signal'!Q94,'Momentum Signal'!$B94:$Q94)</f>
        <v>8</v>
      </c>
    </row>
    <row r="95" spans="1:17" x14ac:dyDescent="0.25">
      <c r="A95" s="6">
        <f>'Momentum Signal'!A95</f>
        <v>198210</v>
      </c>
      <c r="B95">
        <f>RANK('Momentum Signal'!B95,'Momentum Signal'!$B95:$Q95)</f>
        <v>2</v>
      </c>
      <c r="C95">
        <f>RANK('Momentum Signal'!C95,'Momentum Signal'!$B95:$Q95)</f>
        <v>16</v>
      </c>
      <c r="D95">
        <f>RANK('Momentum Signal'!D95,'Momentum Signal'!$B95:$Q95)</f>
        <v>14</v>
      </c>
      <c r="E95">
        <f>RANK('Momentum Signal'!E95,'Momentum Signal'!$B95:$Q95)</f>
        <v>7</v>
      </c>
      <c r="F95">
        <f>RANK('Momentum Signal'!F95,'Momentum Signal'!$B95:$Q95)</f>
        <v>3</v>
      </c>
      <c r="G95">
        <f>RANK('Momentum Signal'!G95,'Momentum Signal'!$B95:$Q95)</f>
        <v>11</v>
      </c>
      <c r="H95">
        <f>RANK('Momentum Signal'!H95,'Momentum Signal'!$B95:$Q95)</f>
        <v>4</v>
      </c>
      <c r="I95">
        <f>RANK('Momentum Signal'!I95,'Momentum Signal'!$B95:$Q95)</f>
        <v>12</v>
      </c>
      <c r="J95">
        <f>RANK('Momentum Signal'!J95,'Momentum Signal'!$B95:$Q95)</f>
        <v>15</v>
      </c>
      <c r="K95">
        <f>RANK('Momentum Signal'!K95,'Momentum Signal'!$B95:$Q95)</f>
        <v>13</v>
      </c>
      <c r="L95">
        <f>RANK('Momentum Signal'!L95,'Momentum Signal'!$B95:$Q95)</f>
        <v>9</v>
      </c>
      <c r="M95">
        <f>RANK('Momentum Signal'!M95,'Momentum Signal'!$B95:$Q95)</f>
        <v>6</v>
      </c>
      <c r="N95">
        <f>RANK('Momentum Signal'!N95,'Momentum Signal'!$B95:$Q95)</f>
        <v>8</v>
      </c>
      <c r="O95">
        <f>RANK('Momentum Signal'!O95,'Momentum Signal'!$B95:$Q95)</f>
        <v>5</v>
      </c>
      <c r="P95">
        <f>RANK('Momentum Signal'!P95,'Momentum Signal'!$B95:$Q95)</f>
        <v>1</v>
      </c>
      <c r="Q95">
        <f>RANK('Momentum Signal'!Q95,'Momentum Signal'!$B95:$Q95)</f>
        <v>10</v>
      </c>
    </row>
    <row r="96" spans="1:17" x14ac:dyDescent="0.25">
      <c r="A96" s="6">
        <f>'Momentum Signal'!A96</f>
        <v>198211</v>
      </c>
      <c r="B96">
        <f>RANK('Momentum Signal'!B96,'Momentum Signal'!$B96:$Q96)</f>
        <v>3</v>
      </c>
      <c r="C96">
        <f>RANK('Momentum Signal'!C96,'Momentum Signal'!$B96:$Q96)</f>
        <v>16</v>
      </c>
      <c r="D96">
        <f>RANK('Momentum Signal'!D96,'Momentum Signal'!$B96:$Q96)</f>
        <v>14</v>
      </c>
      <c r="E96">
        <f>RANK('Momentum Signal'!E96,'Momentum Signal'!$B96:$Q96)</f>
        <v>5</v>
      </c>
      <c r="F96">
        <f>RANK('Momentum Signal'!F96,'Momentum Signal'!$B96:$Q96)</f>
        <v>4</v>
      </c>
      <c r="G96">
        <f>RANK('Momentum Signal'!G96,'Momentum Signal'!$B96:$Q96)</f>
        <v>11</v>
      </c>
      <c r="H96">
        <f>RANK('Momentum Signal'!H96,'Momentum Signal'!$B96:$Q96)</f>
        <v>6</v>
      </c>
      <c r="I96">
        <f>RANK('Momentum Signal'!I96,'Momentum Signal'!$B96:$Q96)</f>
        <v>12</v>
      </c>
      <c r="J96">
        <f>RANK('Momentum Signal'!J96,'Momentum Signal'!$B96:$Q96)</f>
        <v>15</v>
      </c>
      <c r="K96">
        <f>RANK('Momentum Signal'!K96,'Momentum Signal'!$B96:$Q96)</f>
        <v>13</v>
      </c>
      <c r="L96">
        <f>RANK('Momentum Signal'!L96,'Momentum Signal'!$B96:$Q96)</f>
        <v>9</v>
      </c>
      <c r="M96">
        <f>RANK('Momentum Signal'!M96,'Momentum Signal'!$B96:$Q96)</f>
        <v>2</v>
      </c>
      <c r="N96">
        <f>RANK('Momentum Signal'!N96,'Momentum Signal'!$B96:$Q96)</f>
        <v>10</v>
      </c>
      <c r="O96">
        <f>RANK('Momentum Signal'!O96,'Momentum Signal'!$B96:$Q96)</f>
        <v>7</v>
      </c>
      <c r="P96">
        <f>RANK('Momentum Signal'!P96,'Momentum Signal'!$B96:$Q96)</f>
        <v>1</v>
      </c>
      <c r="Q96">
        <f>RANK('Momentum Signal'!Q96,'Momentum Signal'!$B96:$Q96)</f>
        <v>8</v>
      </c>
    </row>
    <row r="97" spans="1:17" x14ac:dyDescent="0.25">
      <c r="A97" s="6">
        <f>'Momentum Signal'!A97</f>
        <v>198212</v>
      </c>
      <c r="B97">
        <f>RANK('Momentum Signal'!B97,'Momentum Signal'!$B97:$Q97)</f>
        <v>5</v>
      </c>
      <c r="C97">
        <f>RANK('Momentum Signal'!C97,'Momentum Signal'!$B97:$Q97)</f>
        <v>14</v>
      </c>
      <c r="D97">
        <f>RANK('Momentum Signal'!D97,'Momentum Signal'!$B97:$Q97)</f>
        <v>15</v>
      </c>
      <c r="E97">
        <f>RANK('Momentum Signal'!E97,'Momentum Signal'!$B97:$Q97)</f>
        <v>3</v>
      </c>
      <c r="F97">
        <f>RANK('Momentum Signal'!F97,'Momentum Signal'!$B97:$Q97)</f>
        <v>4</v>
      </c>
      <c r="G97">
        <f>RANK('Momentum Signal'!G97,'Momentum Signal'!$B97:$Q97)</f>
        <v>12</v>
      </c>
      <c r="H97">
        <f>RANK('Momentum Signal'!H97,'Momentum Signal'!$B97:$Q97)</f>
        <v>6</v>
      </c>
      <c r="I97">
        <f>RANK('Momentum Signal'!I97,'Momentum Signal'!$B97:$Q97)</f>
        <v>11</v>
      </c>
      <c r="J97">
        <f>RANK('Momentum Signal'!J97,'Momentum Signal'!$B97:$Q97)</f>
        <v>16</v>
      </c>
      <c r="K97">
        <f>RANK('Momentum Signal'!K97,'Momentum Signal'!$B97:$Q97)</f>
        <v>13</v>
      </c>
      <c r="L97">
        <f>RANK('Momentum Signal'!L97,'Momentum Signal'!$B97:$Q97)</f>
        <v>8</v>
      </c>
      <c r="M97">
        <f>RANK('Momentum Signal'!M97,'Momentum Signal'!$B97:$Q97)</f>
        <v>2</v>
      </c>
      <c r="N97">
        <f>RANK('Momentum Signal'!N97,'Momentum Signal'!$B97:$Q97)</f>
        <v>7</v>
      </c>
      <c r="O97">
        <f>RANK('Momentum Signal'!O97,'Momentum Signal'!$B97:$Q97)</f>
        <v>10</v>
      </c>
      <c r="P97">
        <f>RANK('Momentum Signal'!P97,'Momentum Signal'!$B97:$Q97)</f>
        <v>1</v>
      </c>
      <c r="Q97">
        <f>RANK('Momentum Signal'!Q97,'Momentum Signal'!$B97:$Q97)</f>
        <v>9</v>
      </c>
    </row>
    <row r="98" spans="1:17" x14ac:dyDescent="0.25">
      <c r="A98" s="6">
        <f>'Momentum Signal'!A98</f>
        <v>198301</v>
      </c>
      <c r="B98">
        <f>RANK('Momentum Signal'!B98,'Momentum Signal'!$B98:$Q98)</f>
        <v>5</v>
      </c>
      <c r="C98">
        <f>RANK('Momentum Signal'!C98,'Momentum Signal'!$B98:$Q98)</f>
        <v>14</v>
      </c>
      <c r="D98">
        <f>RANK('Momentum Signal'!D98,'Momentum Signal'!$B98:$Q98)</f>
        <v>16</v>
      </c>
      <c r="E98">
        <f>RANK('Momentum Signal'!E98,'Momentum Signal'!$B98:$Q98)</f>
        <v>2</v>
      </c>
      <c r="F98">
        <f>RANK('Momentum Signal'!F98,'Momentum Signal'!$B98:$Q98)</f>
        <v>4</v>
      </c>
      <c r="G98">
        <f>RANK('Momentum Signal'!G98,'Momentum Signal'!$B98:$Q98)</f>
        <v>12</v>
      </c>
      <c r="H98">
        <f>RANK('Momentum Signal'!H98,'Momentum Signal'!$B98:$Q98)</f>
        <v>6</v>
      </c>
      <c r="I98">
        <f>RANK('Momentum Signal'!I98,'Momentum Signal'!$B98:$Q98)</f>
        <v>10</v>
      </c>
      <c r="J98">
        <f>RANK('Momentum Signal'!J98,'Momentum Signal'!$B98:$Q98)</f>
        <v>15</v>
      </c>
      <c r="K98">
        <f>RANK('Momentum Signal'!K98,'Momentum Signal'!$B98:$Q98)</f>
        <v>13</v>
      </c>
      <c r="L98">
        <f>RANK('Momentum Signal'!L98,'Momentum Signal'!$B98:$Q98)</f>
        <v>8</v>
      </c>
      <c r="M98">
        <f>RANK('Momentum Signal'!M98,'Momentum Signal'!$B98:$Q98)</f>
        <v>3</v>
      </c>
      <c r="N98">
        <f>RANK('Momentum Signal'!N98,'Momentum Signal'!$B98:$Q98)</f>
        <v>7</v>
      </c>
      <c r="O98">
        <f>RANK('Momentum Signal'!O98,'Momentum Signal'!$B98:$Q98)</f>
        <v>11</v>
      </c>
      <c r="P98">
        <f>RANK('Momentum Signal'!P98,'Momentum Signal'!$B98:$Q98)</f>
        <v>1</v>
      </c>
      <c r="Q98">
        <f>RANK('Momentum Signal'!Q98,'Momentum Signal'!$B98:$Q98)</f>
        <v>9</v>
      </c>
    </row>
    <row r="99" spans="1:17" x14ac:dyDescent="0.25">
      <c r="A99" s="6">
        <f>'Momentum Signal'!A99</f>
        <v>198302</v>
      </c>
      <c r="B99">
        <f>RANK('Momentum Signal'!B99,'Momentum Signal'!$B99:$Q99)</f>
        <v>4</v>
      </c>
      <c r="C99">
        <f>RANK('Momentum Signal'!C99,'Momentum Signal'!$B99:$Q99)</f>
        <v>12</v>
      </c>
      <c r="D99">
        <f>RANK('Momentum Signal'!D99,'Momentum Signal'!$B99:$Q99)</f>
        <v>16</v>
      </c>
      <c r="E99">
        <f>RANK('Momentum Signal'!E99,'Momentum Signal'!$B99:$Q99)</f>
        <v>3</v>
      </c>
      <c r="F99">
        <f>RANK('Momentum Signal'!F99,'Momentum Signal'!$B99:$Q99)</f>
        <v>5</v>
      </c>
      <c r="G99">
        <f>RANK('Momentum Signal'!G99,'Momentum Signal'!$B99:$Q99)</f>
        <v>13</v>
      </c>
      <c r="H99">
        <f>RANK('Momentum Signal'!H99,'Momentum Signal'!$B99:$Q99)</f>
        <v>10</v>
      </c>
      <c r="I99">
        <f>RANK('Momentum Signal'!I99,'Momentum Signal'!$B99:$Q99)</f>
        <v>7</v>
      </c>
      <c r="J99">
        <f>RANK('Momentum Signal'!J99,'Momentum Signal'!$B99:$Q99)</f>
        <v>15</v>
      </c>
      <c r="K99">
        <f>RANK('Momentum Signal'!K99,'Momentum Signal'!$B99:$Q99)</f>
        <v>14</v>
      </c>
      <c r="L99">
        <f>RANK('Momentum Signal'!L99,'Momentum Signal'!$B99:$Q99)</f>
        <v>8</v>
      </c>
      <c r="M99">
        <f>RANK('Momentum Signal'!M99,'Momentum Signal'!$B99:$Q99)</f>
        <v>2</v>
      </c>
      <c r="N99">
        <f>RANK('Momentum Signal'!N99,'Momentum Signal'!$B99:$Q99)</f>
        <v>6</v>
      </c>
      <c r="O99">
        <f>RANK('Momentum Signal'!O99,'Momentum Signal'!$B99:$Q99)</f>
        <v>11</v>
      </c>
      <c r="P99">
        <f>RANK('Momentum Signal'!P99,'Momentum Signal'!$B99:$Q99)</f>
        <v>1</v>
      </c>
      <c r="Q99">
        <f>RANK('Momentum Signal'!Q99,'Momentum Signal'!$B99:$Q99)</f>
        <v>9</v>
      </c>
    </row>
    <row r="100" spans="1:17" x14ac:dyDescent="0.25">
      <c r="A100" s="6">
        <f>'Momentum Signal'!A100</f>
        <v>198303</v>
      </c>
      <c r="B100">
        <f>RANK('Momentum Signal'!B100,'Momentum Signal'!$B100:$Q100)</f>
        <v>9</v>
      </c>
      <c r="C100">
        <f>RANK('Momentum Signal'!C100,'Momentum Signal'!$B100:$Q100)</f>
        <v>8</v>
      </c>
      <c r="D100">
        <f>RANK('Momentum Signal'!D100,'Momentum Signal'!$B100:$Q100)</f>
        <v>16</v>
      </c>
      <c r="E100">
        <f>RANK('Momentum Signal'!E100,'Momentum Signal'!$B100:$Q100)</f>
        <v>3</v>
      </c>
      <c r="F100">
        <f>RANK('Momentum Signal'!F100,'Momentum Signal'!$B100:$Q100)</f>
        <v>6</v>
      </c>
      <c r="G100">
        <f>RANK('Momentum Signal'!G100,'Momentum Signal'!$B100:$Q100)</f>
        <v>10</v>
      </c>
      <c r="H100">
        <f>RANK('Momentum Signal'!H100,'Momentum Signal'!$B100:$Q100)</f>
        <v>12</v>
      </c>
      <c r="I100">
        <f>RANK('Momentum Signal'!I100,'Momentum Signal'!$B100:$Q100)</f>
        <v>7</v>
      </c>
      <c r="J100">
        <f>RANK('Momentum Signal'!J100,'Momentum Signal'!$B100:$Q100)</f>
        <v>15</v>
      </c>
      <c r="K100">
        <f>RANK('Momentum Signal'!K100,'Momentum Signal'!$B100:$Q100)</f>
        <v>14</v>
      </c>
      <c r="L100">
        <f>RANK('Momentum Signal'!L100,'Momentum Signal'!$B100:$Q100)</f>
        <v>5</v>
      </c>
      <c r="M100">
        <f>RANK('Momentum Signal'!M100,'Momentum Signal'!$B100:$Q100)</f>
        <v>2</v>
      </c>
      <c r="N100">
        <f>RANK('Momentum Signal'!N100,'Momentum Signal'!$B100:$Q100)</f>
        <v>4</v>
      </c>
      <c r="O100">
        <f>RANK('Momentum Signal'!O100,'Momentum Signal'!$B100:$Q100)</f>
        <v>13</v>
      </c>
      <c r="P100">
        <f>RANK('Momentum Signal'!P100,'Momentum Signal'!$B100:$Q100)</f>
        <v>1</v>
      </c>
      <c r="Q100">
        <f>RANK('Momentum Signal'!Q100,'Momentum Signal'!$B100:$Q100)</f>
        <v>11</v>
      </c>
    </row>
    <row r="101" spans="1:17" x14ac:dyDescent="0.25">
      <c r="A101" s="6">
        <f>'Momentum Signal'!A101</f>
        <v>198304</v>
      </c>
      <c r="B101">
        <f>RANK('Momentum Signal'!B101,'Momentum Signal'!$B101:$Q101)</f>
        <v>11</v>
      </c>
      <c r="C101">
        <f>RANK('Momentum Signal'!C101,'Momentum Signal'!$B101:$Q101)</f>
        <v>8</v>
      </c>
      <c r="D101">
        <f>RANK('Momentum Signal'!D101,'Momentum Signal'!$B101:$Q101)</f>
        <v>16</v>
      </c>
      <c r="E101">
        <f>RANK('Momentum Signal'!E101,'Momentum Signal'!$B101:$Q101)</f>
        <v>1</v>
      </c>
      <c r="F101">
        <f>RANK('Momentum Signal'!F101,'Momentum Signal'!$B101:$Q101)</f>
        <v>7</v>
      </c>
      <c r="G101">
        <f>RANK('Momentum Signal'!G101,'Momentum Signal'!$B101:$Q101)</f>
        <v>10</v>
      </c>
      <c r="H101">
        <f>RANK('Momentum Signal'!H101,'Momentum Signal'!$B101:$Q101)</f>
        <v>12</v>
      </c>
      <c r="I101">
        <f>RANK('Momentum Signal'!I101,'Momentum Signal'!$B101:$Q101)</f>
        <v>6</v>
      </c>
      <c r="J101">
        <f>RANK('Momentum Signal'!J101,'Momentum Signal'!$B101:$Q101)</f>
        <v>15</v>
      </c>
      <c r="K101">
        <f>RANK('Momentum Signal'!K101,'Momentum Signal'!$B101:$Q101)</f>
        <v>13</v>
      </c>
      <c r="L101">
        <f>RANK('Momentum Signal'!L101,'Momentum Signal'!$B101:$Q101)</f>
        <v>5</v>
      </c>
      <c r="M101">
        <f>RANK('Momentum Signal'!M101,'Momentum Signal'!$B101:$Q101)</f>
        <v>3</v>
      </c>
      <c r="N101">
        <f>RANK('Momentum Signal'!N101,'Momentum Signal'!$B101:$Q101)</f>
        <v>4</v>
      </c>
      <c r="O101">
        <f>RANK('Momentum Signal'!O101,'Momentum Signal'!$B101:$Q101)</f>
        <v>14</v>
      </c>
      <c r="P101">
        <f>RANK('Momentum Signal'!P101,'Momentum Signal'!$B101:$Q101)</f>
        <v>2</v>
      </c>
      <c r="Q101">
        <f>RANK('Momentum Signal'!Q101,'Momentum Signal'!$B101:$Q101)</f>
        <v>9</v>
      </c>
    </row>
    <row r="102" spans="1:17" x14ac:dyDescent="0.25">
      <c r="A102" s="6">
        <f>'Momentum Signal'!A102</f>
        <v>198305</v>
      </c>
      <c r="B102">
        <f>RANK('Momentum Signal'!B102,'Momentum Signal'!$B102:$Q102)</f>
        <v>10</v>
      </c>
      <c r="C102">
        <f>RANK('Momentum Signal'!C102,'Momentum Signal'!$B102:$Q102)</f>
        <v>7</v>
      </c>
      <c r="D102">
        <f>RANK('Momentum Signal'!D102,'Momentum Signal'!$B102:$Q102)</f>
        <v>16</v>
      </c>
      <c r="E102">
        <f>RANK('Momentum Signal'!E102,'Momentum Signal'!$B102:$Q102)</f>
        <v>1</v>
      </c>
      <c r="F102">
        <f>RANK('Momentum Signal'!F102,'Momentum Signal'!$B102:$Q102)</f>
        <v>8</v>
      </c>
      <c r="G102">
        <f>RANK('Momentum Signal'!G102,'Momentum Signal'!$B102:$Q102)</f>
        <v>11</v>
      </c>
      <c r="H102">
        <f>RANK('Momentum Signal'!H102,'Momentum Signal'!$B102:$Q102)</f>
        <v>13</v>
      </c>
      <c r="I102">
        <f>RANK('Momentum Signal'!I102,'Momentum Signal'!$B102:$Q102)</f>
        <v>3</v>
      </c>
      <c r="J102">
        <f>RANK('Momentum Signal'!J102,'Momentum Signal'!$B102:$Q102)</f>
        <v>14</v>
      </c>
      <c r="K102">
        <f>RANK('Momentum Signal'!K102,'Momentum Signal'!$B102:$Q102)</f>
        <v>12</v>
      </c>
      <c r="L102">
        <f>RANK('Momentum Signal'!L102,'Momentum Signal'!$B102:$Q102)</f>
        <v>6</v>
      </c>
      <c r="M102">
        <f>RANK('Momentum Signal'!M102,'Momentum Signal'!$B102:$Q102)</f>
        <v>5</v>
      </c>
      <c r="N102">
        <f>RANK('Momentum Signal'!N102,'Momentum Signal'!$B102:$Q102)</f>
        <v>4</v>
      </c>
      <c r="O102">
        <f>RANK('Momentum Signal'!O102,'Momentum Signal'!$B102:$Q102)</f>
        <v>15</v>
      </c>
      <c r="P102">
        <f>RANK('Momentum Signal'!P102,'Momentum Signal'!$B102:$Q102)</f>
        <v>2</v>
      </c>
      <c r="Q102">
        <f>RANK('Momentum Signal'!Q102,'Momentum Signal'!$B102:$Q102)</f>
        <v>9</v>
      </c>
    </row>
    <row r="103" spans="1:17" x14ac:dyDescent="0.25">
      <c r="A103" s="6">
        <f>'Momentum Signal'!A103</f>
        <v>198306</v>
      </c>
      <c r="B103">
        <f>RANK('Momentum Signal'!B103,'Momentum Signal'!$B103:$Q103)</f>
        <v>11</v>
      </c>
      <c r="C103">
        <f>RANK('Momentum Signal'!C103,'Momentum Signal'!$B103:$Q103)</f>
        <v>6</v>
      </c>
      <c r="D103">
        <f>RANK('Momentum Signal'!D103,'Momentum Signal'!$B103:$Q103)</f>
        <v>16</v>
      </c>
      <c r="E103">
        <f>RANK('Momentum Signal'!E103,'Momentum Signal'!$B103:$Q103)</f>
        <v>2</v>
      </c>
      <c r="F103">
        <f>RANK('Momentum Signal'!F103,'Momentum Signal'!$B103:$Q103)</f>
        <v>9</v>
      </c>
      <c r="G103">
        <f>RANK('Momentum Signal'!G103,'Momentum Signal'!$B103:$Q103)</f>
        <v>10</v>
      </c>
      <c r="H103">
        <f>RANK('Momentum Signal'!H103,'Momentum Signal'!$B103:$Q103)</f>
        <v>12</v>
      </c>
      <c r="I103">
        <f>RANK('Momentum Signal'!I103,'Momentum Signal'!$B103:$Q103)</f>
        <v>4</v>
      </c>
      <c r="J103">
        <f>RANK('Momentum Signal'!J103,'Momentum Signal'!$B103:$Q103)</f>
        <v>14</v>
      </c>
      <c r="K103">
        <f>RANK('Momentum Signal'!K103,'Momentum Signal'!$B103:$Q103)</f>
        <v>13</v>
      </c>
      <c r="L103">
        <f>RANK('Momentum Signal'!L103,'Momentum Signal'!$B103:$Q103)</f>
        <v>7</v>
      </c>
      <c r="M103">
        <f>RANK('Momentum Signal'!M103,'Momentum Signal'!$B103:$Q103)</f>
        <v>3</v>
      </c>
      <c r="N103">
        <f>RANK('Momentum Signal'!N103,'Momentum Signal'!$B103:$Q103)</f>
        <v>5</v>
      </c>
      <c r="O103">
        <f>RANK('Momentum Signal'!O103,'Momentum Signal'!$B103:$Q103)</f>
        <v>15</v>
      </c>
      <c r="P103">
        <f>RANK('Momentum Signal'!P103,'Momentum Signal'!$B103:$Q103)</f>
        <v>1</v>
      </c>
      <c r="Q103">
        <f>RANK('Momentum Signal'!Q103,'Momentum Signal'!$B103:$Q103)</f>
        <v>8</v>
      </c>
    </row>
    <row r="104" spans="1:17" x14ac:dyDescent="0.25">
      <c r="A104" s="6">
        <f>'Momentum Signal'!A104</f>
        <v>198307</v>
      </c>
      <c r="B104">
        <f>RANK('Momentum Signal'!B104,'Momentum Signal'!$B104:$Q104)</f>
        <v>13</v>
      </c>
      <c r="C104">
        <f>RANK('Momentum Signal'!C104,'Momentum Signal'!$B104:$Q104)</f>
        <v>2</v>
      </c>
      <c r="D104">
        <f>RANK('Momentum Signal'!D104,'Momentum Signal'!$B104:$Q104)</f>
        <v>16</v>
      </c>
      <c r="E104">
        <f>RANK('Momentum Signal'!E104,'Momentum Signal'!$B104:$Q104)</f>
        <v>1</v>
      </c>
      <c r="F104">
        <f>RANK('Momentum Signal'!F104,'Momentum Signal'!$B104:$Q104)</f>
        <v>12</v>
      </c>
      <c r="G104">
        <f>RANK('Momentum Signal'!G104,'Momentum Signal'!$B104:$Q104)</f>
        <v>9</v>
      </c>
      <c r="H104">
        <f>RANK('Momentum Signal'!H104,'Momentum Signal'!$B104:$Q104)</f>
        <v>14</v>
      </c>
      <c r="I104">
        <f>RANK('Momentum Signal'!I104,'Momentum Signal'!$B104:$Q104)</f>
        <v>4</v>
      </c>
      <c r="J104">
        <f>RANK('Momentum Signal'!J104,'Momentum Signal'!$B104:$Q104)</f>
        <v>10</v>
      </c>
      <c r="K104">
        <f>RANK('Momentum Signal'!K104,'Momentum Signal'!$B104:$Q104)</f>
        <v>11</v>
      </c>
      <c r="L104">
        <f>RANK('Momentum Signal'!L104,'Momentum Signal'!$B104:$Q104)</f>
        <v>6</v>
      </c>
      <c r="M104">
        <f>RANK('Momentum Signal'!M104,'Momentum Signal'!$B104:$Q104)</f>
        <v>7</v>
      </c>
      <c r="N104">
        <f>RANK('Momentum Signal'!N104,'Momentum Signal'!$B104:$Q104)</f>
        <v>5</v>
      </c>
      <c r="O104">
        <f>RANK('Momentum Signal'!O104,'Momentum Signal'!$B104:$Q104)</f>
        <v>15</v>
      </c>
      <c r="P104">
        <f>RANK('Momentum Signal'!P104,'Momentum Signal'!$B104:$Q104)</f>
        <v>3</v>
      </c>
      <c r="Q104">
        <f>RANK('Momentum Signal'!Q104,'Momentum Signal'!$B104:$Q104)</f>
        <v>8</v>
      </c>
    </row>
    <row r="105" spans="1:17" x14ac:dyDescent="0.25">
      <c r="A105" s="6">
        <f>'Momentum Signal'!A105</f>
        <v>198308</v>
      </c>
      <c r="B105">
        <f>RANK('Momentum Signal'!B105,'Momentum Signal'!$B105:$Q105)</f>
        <v>15</v>
      </c>
      <c r="C105">
        <f>RANK('Momentum Signal'!C105,'Momentum Signal'!$B105:$Q105)</f>
        <v>2</v>
      </c>
      <c r="D105">
        <f>RANK('Momentum Signal'!D105,'Momentum Signal'!$B105:$Q105)</f>
        <v>13</v>
      </c>
      <c r="E105">
        <f>RANK('Momentum Signal'!E105,'Momentum Signal'!$B105:$Q105)</f>
        <v>1</v>
      </c>
      <c r="F105">
        <f>RANK('Momentum Signal'!F105,'Momentum Signal'!$B105:$Q105)</f>
        <v>12</v>
      </c>
      <c r="G105">
        <f>RANK('Momentum Signal'!G105,'Momentum Signal'!$B105:$Q105)</f>
        <v>9</v>
      </c>
      <c r="H105">
        <f>RANK('Momentum Signal'!H105,'Momentum Signal'!$B105:$Q105)</f>
        <v>14</v>
      </c>
      <c r="I105">
        <f>RANK('Momentum Signal'!I105,'Momentum Signal'!$B105:$Q105)</f>
        <v>6</v>
      </c>
      <c r="J105">
        <f>RANK('Momentum Signal'!J105,'Momentum Signal'!$B105:$Q105)</f>
        <v>10</v>
      </c>
      <c r="K105">
        <f>RANK('Momentum Signal'!K105,'Momentum Signal'!$B105:$Q105)</f>
        <v>11</v>
      </c>
      <c r="L105">
        <f>RANK('Momentum Signal'!L105,'Momentum Signal'!$B105:$Q105)</f>
        <v>7</v>
      </c>
      <c r="M105">
        <f>RANK('Momentum Signal'!M105,'Momentum Signal'!$B105:$Q105)</f>
        <v>4</v>
      </c>
      <c r="N105">
        <f>RANK('Momentum Signal'!N105,'Momentum Signal'!$B105:$Q105)</f>
        <v>5</v>
      </c>
      <c r="O105">
        <f>RANK('Momentum Signal'!O105,'Momentum Signal'!$B105:$Q105)</f>
        <v>16</v>
      </c>
      <c r="P105">
        <f>RANK('Momentum Signal'!P105,'Momentum Signal'!$B105:$Q105)</f>
        <v>3</v>
      </c>
      <c r="Q105">
        <f>RANK('Momentum Signal'!Q105,'Momentum Signal'!$B105:$Q105)</f>
        <v>8</v>
      </c>
    </row>
    <row r="106" spans="1:17" x14ac:dyDescent="0.25">
      <c r="A106" s="6">
        <f>'Momentum Signal'!A106</f>
        <v>198309</v>
      </c>
      <c r="B106">
        <f>RANK('Momentum Signal'!B106,'Momentum Signal'!$B106:$Q106)</f>
        <v>14</v>
      </c>
      <c r="C106">
        <f>RANK('Momentum Signal'!C106,'Momentum Signal'!$B106:$Q106)</f>
        <v>4</v>
      </c>
      <c r="D106">
        <f>RANK('Momentum Signal'!D106,'Momentum Signal'!$B106:$Q106)</f>
        <v>12</v>
      </c>
      <c r="E106">
        <f>RANK('Momentum Signal'!E106,'Momentum Signal'!$B106:$Q106)</f>
        <v>1</v>
      </c>
      <c r="F106">
        <f>RANK('Momentum Signal'!F106,'Momentum Signal'!$B106:$Q106)</f>
        <v>13</v>
      </c>
      <c r="G106">
        <f>RANK('Momentum Signal'!G106,'Momentum Signal'!$B106:$Q106)</f>
        <v>9</v>
      </c>
      <c r="H106">
        <f>RANK('Momentum Signal'!H106,'Momentum Signal'!$B106:$Q106)</f>
        <v>15</v>
      </c>
      <c r="I106">
        <f>RANK('Momentum Signal'!I106,'Momentum Signal'!$B106:$Q106)</f>
        <v>7</v>
      </c>
      <c r="J106">
        <f>RANK('Momentum Signal'!J106,'Momentum Signal'!$B106:$Q106)</f>
        <v>11</v>
      </c>
      <c r="K106">
        <f>RANK('Momentum Signal'!K106,'Momentum Signal'!$B106:$Q106)</f>
        <v>10</v>
      </c>
      <c r="L106">
        <f>RANK('Momentum Signal'!L106,'Momentum Signal'!$B106:$Q106)</f>
        <v>6</v>
      </c>
      <c r="M106">
        <f>RANK('Momentum Signal'!M106,'Momentum Signal'!$B106:$Q106)</f>
        <v>3</v>
      </c>
      <c r="N106">
        <f>RANK('Momentum Signal'!N106,'Momentum Signal'!$B106:$Q106)</f>
        <v>5</v>
      </c>
      <c r="O106">
        <f>RANK('Momentum Signal'!O106,'Momentum Signal'!$B106:$Q106)</f>
        <v>16</v>
      </c>
      <c r="P106">
        <f>RANK('Momentum Signal'!P106,'Momentum Signal'!$B106:$Q106)</f>
        <v>2</v>
      </c>
      <c r="Q106">
        <f>RANK('Momentum Signal'!Q106,'Momentum Signal'!$B106:$Q106)</f>
        <v>8</v>
      </c>
    </row>
    <row r="107" spans="1:17" x14ac:dyDescent="0.25">
      <c r="A107" s="6">
        <f>'Momentum Signal'!A107</f>
        <v>198310</v>
      </c>
      <c r="B107">
        <f>RANK('Momentum Signal'!B107,'Momentum Signal'!$B107:$Q107)</f>
        <v>14</v>
      </c>
      <c r="C107">
        <f>RANK('Momentum Signal'!C107,'Momentum Signal'!$B107:$Q107)</f>
        <v>3</v>
      </c>
      <c r="D107">
        <f>RANK('Momentum Signal'!D107,'Momentum Signal'!$B107:$Q107)</f>
        <v>12</v>
      </c>
      <c r="E107">
        <f>RANK('Momentum Signal'!E107,'Momentum Signal'!$B107:$Q107)</f>
        <v>2</v>
      </c>
      <c r="F107">
        <f>RANK('Momentum Signal'!F107,'Momentum Signal'!$B107:$Q107)</f>
        <v>13</v>
      </c>
      <c r="G107">
        <f>RANK('Momentum Signal'!G107,'Momentum Signal'!$B107:$Q107)</f>
        <v>6</v>
      </c>
      <c r="H107">
        <f>RANK('Momentum Signal'!H107,'Momentum Signal'!$B107:$Q107)</f>
        <v>16</v>
      </c>
      <c r="I107">
        <f>RANK('Momentum Signal'!I107,'Momentum Signal'!$B107:$Q107)</f>
        <v>9</v>
      </c>
      <c r="J107">
        <f>RANK('Momentum Signal'!J107,'Momentum Signal'!$B107:$Q107)</f>
        <v>4</v>
      </c>
      <c r="K107">
        <f>RANK('Momentum Signal'!K107,'Momentum Signal'!$B107:$Q107)</f>
        <v>10</v>
      </c>
      <c r="L107">
        <f>RANK('Momentum Signal'!L107,'Momentum Signal'!$B107:$Q107)</f>
        <v>7</v>
      </c>
      <c r="M107">
        <f>RANK('Momentum Signal'!M107,'Momentum Signal'!$B107:$Q107)</f>
        <v>1</v>
      </c>
      <c r="N107">
        <f>RANK('Momentum Signal'!N107,'Momentum Signal'!$B107:$Q107)</f>
        <v>8</v>
      </c>
      <c r="O107">
        <f>RANK('Momentum Signal'!O107,'Momentum Signal'!$B107:$Q107)</f>
        <v>15</v>
      </c>
      <c r="P107">
        <f>RANK('Momentum Signal'!P107,'Momentum Signal'!$B107:$Q107)</f>
        <v>5</v>
      </c>
      <c r="Q107">
        <f>RANK('Momentum Signal'!Q107,'Momentum Signal'!$B107:$Q107)</f>
        <v>11</v>
      </c>
    </row>
    <row r="108" spans="1:17" x14ac:dyDescent="0.25">
      <c r="A108" s="6">
        <f>'Momentum Signal'!A108</f>
        <v>198311</v>
      </c>
      <c r="B108">
        <f>RANK('Momentum Signal'!B108,'Momentum Signal'!$B108:$Q108)</f>
        <v>13</v>
      </c>
      <c r="C108">
        <f>RANK('Momentum Signal'!C108,'Momentum Signal'!$B108:$Q108)</f>
        <v>9</v>
      </c>
      <c r="D108">
        <f>RANK('Momentum Signal'!D108,'Momentum Signal'!$B108:$Q108)</f>
        <v>10</v>
      </c>
      <c r="E108">
        <f>RANK('Momentum Signal'!E108,'Momentum Signal'!$B108:$Q108)</f>
        <v>2</v>
      </c>
      <c r="F108">
        <f>RANK('Momentum Signal'!F108,'Momentum Signal'!$B108:$Q108)</f>
        <v>15</v>
      </c>
      <c r="G108">
        <f>RANK('Momentum Signal'!G108,'Momentum Signal'!$B108:$Q108)</f>
        <v>5</v>
      </c>
      <c r="H108">
        <f>RANK('Momentum Signal'!H108,'Momentum Signal'!$B108:$Q108)</f>
        <v>16</v>
      </c>
      <c r="I108">
        <f>RANK('Momentum Signal'!I108,'Momentum Signal'!$B108:$Q108)</f>
        <v>8</v>
      </c>
      <c r="J108">
        <f>RANK('Momentum Signal'!J108,'Momentum Signal'!$B108:$Q108)</f>
        <v>3</v>
      </c>
      <c r="K108">
        <f>RANK('Momentum Signal'!K108,'Momentum Signal'!$B108:$Q108)</f>
        <v>12</v>
      </c>
      <c r="L108">
        <f>RANK('Momentum Signal'!L108,'Momentum Signal'!$B108:$Q108)</f>
        <v>4</v>
      </c>
      <c r="M108">
        <f>RANK('Momentum Signal'!M108,'Momentum Signal'!$B108:$Q108)</f>
        <v>1</v>
      </c>
      <c r="N108">
        <f>RANK('Momentum Signal'!N108,'Momentum Signal'!$B108:$Q108)</f>
        <v>7</v>
      </c>
      <c r="O108">
        <f>RANK('Momentum Signal'!O108,'Momentum Signal'!$B108:$Q108)</f>
        <v>14</v>
      </c>
      <c r="P108">
        <f>RANK('Momentum Signal'!P108,'Momentum Signal'!$B108:$Q108)</f>
        <v>6</v>
      </c>
      <c r="Q108">
        <f>RANK('Momentum Signal'!Q108,'Momentum Signal'!$B108:$Q108)</f>
        <v>11</v>
      </c>
    </row>
    <row r="109" spans="1:17" x14ac:dyDescent="0.25">
      <c r="A109" s="6">
        <f>'Momentum Signal'!A109</f>
        <v>198312</v>
      </c>
      <c r="B109">
        <f>RANK('Momentum Signal'!B109,'Momentum Signal'!$B109:$Q109)</f>
        <v>10</v>
      </c>
      <c r="C109">
        <f>RANK('Momentum Signal'!C109,'Momentum Signal'!$B109:$Q109)</f>
        <v>14</v>
      </c>
      <c r="D109">
        <f>RANK('Momentum Signal'!D109,'Momentum Signal'!$B109:$Q109)</f>
        <v>4</v>
      </c>
      <c r="E109">
        <f>RANK('Momentum Signal'!E109,'Momentum Signal'!$B109:$Q109)</f>
        <v>6</v>
      </c>
      <c r="F109">
        <f>RANK('Momentum Signal'!F109,'Momentum Signal'!$B109:$Q109)</f>
        <v>16</v>
      </c>
      <c r="G109">
        <f>RANK('Momentum Signal'!G109,'Momentum Signal'!$B109:$Q109)</f>
        <v>2</v>
      </c>
      <c r="H109">
        <f>RANK('Momentum Signal'!H109,'Momentum Signal'!$B109:$Q109)</f>
        <v>13</v>
      </c>
      <c r="I109">
        <f>RANK('Momentum Signal'!I109,'Momentum Signal'!$B109:$Q109)</f>
        <v>15</v>
      </c>
      <c r="J109">
        <f>RANK('Momentum Signal'!J109,'Momentum Signal'!$B109:$Q109)</f>
        <v>3</v>
      </c>
      <c r="K109">
        <f>RANK('Momentum Signal'!K109,'Momentum Signal'!$B109:$Q109)</f>
        <v>11</v>
      </c>
      <c r="L109">
        <f>RANK('Momentum Signal'!L109,'Momentum Signal'!$B109:$Q109)</f>
        <v>9</v>
      </c>
      <c r="M109">
        <f>RANK('Momentum Signal'!M109,'Momentum Signal'!$B109:$Q109)</f>
        <v>1</v>
      </c>
      <c r="N109">
        <f>RANK('Momentum Signal'!N109,'Momentum Signal'!$B109:$Q109)</f>
        <v>5</v>
      </c>
      <c r="O109">
        <f>RANK('Momentum Signal'!O109,'Momentum Signal'!$B109:$Q109)</f>
        <v>7</v>
      </c>
      <c r="P109">
        <f>RANK('Momentum Signal'!P109,'Momentum Signal'!$B109:$Q109)</f>
        <v>8</v>
      </c>
      <c r="Q109">
        <f>RANK('Momentum Signal'!Q109,'Momentum Signal'!$B109:$Q109)</f>
        <v>12</v>
      </c>
    </row>
    <row r="110" spans="1:17" x14ac:dyDescent="0.25">
      <c r="A110" s="6">
        <f>'Momentum Signal'!A110</f>
        <v>198401</v>
      </c>
      <c r="B110">
        <f>RANK('Momentum Signal'!B110,'Momentum Signal'!$B110:$Q110)</f>
        <v>10</v>
      </c>
      <c r="C110">
        <f>RANK('Momentum Signal'!C110,'Momentum Signal'!$B110:$Q110)</f>
        <v>15</v>
      </c>
      <c r="D110">
        <f>RANK('Momentum Signal'!D110,'Momentum Signal'!$B110:$Q110)</f>
        <v>9</v>
      </c>
      <c r="E110">
        <f>RANK('Momentum Signal'!E110,'Momentum Signal'!$B110:$Q110)</f>
        <v>7</v>
      </c>
      <c r="F110">
        <f>RANK('Momentum Signal'!F110,'Momentum Signal'!$B110:$Q110)</f>
        <v>13</v>
      </c>
      <c r="G110">
        <f>RANK('Momentum Signal'!G110,'Momentum Signal'!$B110:$Q110)</f>
        <v>1</v>
      </c>
      <c r="H110">
        <f>RANK('Momentum Signal'!H110,'Momentum Signal'!$B110:$Q110)</f>
        <v>16</v>
      </c>
      <c r="I110">
        <f>RANK('Momentum Signal'!I110,'Momentum Signal'!$B110:$Q110)</f>
        <v>14</v>
      </c>
      <c r="J110">
        <f>RANK('Momentum Signal'!J110,'Momentum Signal'!$B110:$Q110)</f>
        <v>3</v>
      </c>
      <c r="K110">
        <f>RANK('Momentum Signal'!K110,'Momentum Signal'!$B110:$Q110)</f>
        <v>6</v>
      </c>
      <c r="L110">
        <f>RANK('Momentum Signal'!L110,'Momentum Signal'!$B110:$Q110)</f>
        <v>11</v>
      </c>
      <c r="M110">
        <f>RANK('Momentum Signal'!M110,'Momentum Signal'!$B110:$Q110)</f>
        <v>5</v>
      </c>
      <c r="N110">
        <f>RANK('Momentum Signal'!N110,'Momentum Signal'!$B110:$Q110)</f>
        <v>2</v>
      </c>
      <c r="O110">
        <f>RANK('Momentum Signal'!O110,'Momentum Signal'!$B110:$Q110)</f>
        <v>12</v>
      </c>
      <c r="P110">
        <f>RANK('Momentum Signal'!P110,'Momentum Signal'!$B110:$Q110)</f>
        <v>4</v>
      </c>
      <c r="Q110">
        <f>RANK('Momentum Signal'!Q110,'Momentum Signal'!$B110:$Q110)</f>
        <v>8</v>
      </c>
    </row>
    <row r="111" spans="1:17" x14ac:dyDescent="0.25">
      <c r="A111" s="6">
        <f>'Momentum Signal'!A111</f>
        <v>198402</v>
      </c>
      <c r="B111">
        <f>RANK('Momentum Signal'!B111,'Momentum Signal'!$B111:$Q111)</f>
        <v>8</v>
      </c>
      <c r="C111">
        <f>RANK('Momentum Signal'!C111,'Momentum Signal'!$B111:$Q111)</f>
        <v>16</v>
      </c>
      <c r="D111">
        <f>RANK('Momentum Signal'!D111,'Momentum Signal'!$B111:$Q111)</f>
        <v>9</v>
      </c>
      <c r="E111">
        <f>RANK('Momentum Signal'!E111,'Momentum Signal'!$B111:$Q111)</f>
        <v>3</v>
      </c>
      <c r="F111">
        <f>RANK('Momentum Signal'!F111,'Momentum Signal'!$B111:$Q111)</f>
        <v>11</v>
      </c>
      <c r="G111">
        <f>RANK('Momentum Signal'!G111,'Momentum Signal'!$B111:$Q111)</f>
        <v>7</v>
      </c>
      <c r="H111">
        <f>RANK('Momentum Signal'!H111,'Momentum Signal'!$B111:$Q111)</f>
        <v>15</v>
      </c>
      <c r="I111">
        <f>RANK('Momentum Signal'!I111,'Momentum Signal'!$B111:$Q111)</f>
        <v>12</v>
      </c>
      <c r="J111">
        <f>RANK('Momentum Signal'!J111,'Momentum Signal'!$B111:$Q111)</f>
        <v>2</v>
      </c>
      <c r="K111">
        <f>RANK('Momentum Signal'!K111,'Momentum Signal'!$B111:$Q111)</f>
        <v>10</v>
      </c>
      <c r="L111">
        <f>RANK('Momentum Signal'!L111,'Momentum Signal'!$B111:$Q111)</f>
        <v>13</v>
      </c>
      <c r="M111">
        <f>RANK('Momentum Signal'!M111,'Momentum Signal'!$B111:$Q111)</f>
        <v>1</v>
      </c>
      <c r="N111">
        <f>RANK('Momentum Signal'!N111,'Momentum Signal'!$B111:$Q111)</f>
        <v>4</v>
      </c>
      <c r="O111">
        <f>RANK('Momentum Signal'!O111,'Momentum Signal'!$B111:$Q111)</f>
        <v>14</v>
      </c>
      <c r="P111">
        <f>RANK('Momentum Signal'!P111,'Momentum Signal'!$B111:$Q111)</f>
        <v>5</v>
      </c>
      <c r="Q111">
        <f>RANK('Momentum Signal'!Q111,'Momentum Signal'!$B111:$Q111)</f>
        <v>6</v>
      </c>
    </row>
    <row r="112" spans="1:17" x14ac:dyDescent="0.25">
      <c r="A112" s="6">
        <f>'Momentum Signal'!A112</f>
        <v>198403</v>
      </c>
      <c r="B112">
        <f>RANK('Momentum Signal'!B112,'Momentum Signal'!$B112:$Q112)</f>
        <v>4</v>
      </c>
      <c r="C112">
        <f>RANK('Momentum Signal'!C112,'Momentum Signal'!$B112:$Q112)</f>
        <v>15</v>
      </c>
      <c r="D112">
        <f>RANK('Momentum Signal'!D112,'Momentum Signal'!$B112:$Q112)</f>
        <v>1</v>
      </c>
      <c r="E112">
        <f>RANK('Momentum Signal'!E112,'Momentum Signal'!$B112:$Q112)</f>
        <v>10</v>
      </c>
      <c r="F112">
        <f>RANK('Momentum Signal'!F112,'Momentum Signal'!$B112:$Q112)</f>
        <v>16</v>
      </c>
      <c r="G112">
        <f>RANK('Momentum Signal'!G112,'Momentum Signal'!$B112:$Q112)</f>
        <v>8</v>
      </c>
      <c r="H112">
        <f>RANK('Momentum Signal'!H112,'Momentum Signal'!$B112:$Q112)</f>
        <v>12</v>
      </c>
      <c r="I112">
        <f>RANK('Momentum Signal'!I112,'Momentum Signal'!$B112:$Q112)</f>
        <v>14</v>
      </c>
      <c r="J112">
        <f>RANK('Momentum Signal'!J112,'Momentum Signal'!$B112:$Q112)</f>
        <v>3</v>
      </c>
      <c r="K112">
        <f>RANK('Momentum Signal'!K112,'Momentum Signal'!$B112:$Q112)</f>
        <v>7</v>
      </c>
      <c r="L112">
        <f>RANK('Momentum Signal'!L112,'Momentum Signal'!$B112:$Q112)</f>
        <v>13</v>
      </c>
      <c r="M112">
        <f>RANK('Momentum Signal'!M112,'Momentum Signal'!$B112:$Q112)</f>
        <v>2</v>
      </c>
      <c r="N112">
        <f>RANK('Momentum Signal'!N112,'Momentum Signal'!$B112:$Q112)</f>
        <v>5</v>
      </c>
      <c r="O112">
        <f>RANK('Momentum Signal'!O112,'Momentum Signal'!$B112:$Q112)</f>
        <v>9</v>
      </c>
      <c r="P112">
        <f>RANK('Momentum Signal'!P112,'Momentum Signal'!$B112:$Q112)</f>
        <v>11</v>
      </c>
      <c r="Q112">
        <f>RANK('Momentum Signal'!Q112,'Momentum Signal'!$B112:$Q112)</f>
        <v>6</v>
      </c>
    </row>
    <row r="113" spans="1:17" x14ac:dyDescent="0.25">
      <c r="A113" s="6">
        <f>'Momentum Signal'!A113</f>
        <v>198404</v>
      </c>
      <c r="B113">
        <f>RANK('Momentum Signal'!B113,'Momentum Signal'!$B113:$Q113)</f>
        <v>3</v>
      </c>
      <c r="C113">
        <f>RANK('Momentum Signal'!C113,'Momentum Signal'!$B113:$Q113)</f>
        <v>10</v>
      </c>
      <c r="D113">
        <f>RANK('Momentum Signal'!D113,'Momentum Signal'!$B113:$Q113)</f>
        <v>1</v>
      </c>
      <c r="E113">
        <f>RANK('Momentum Signal'!E113,'Momentum Signal'!$B113:$Q113)</f>
        <v>15</v>
      </c>
      <c r="F113">
        <f>RANK('Momentum Signal'!F113,'Momentum Signal'!$B113:$Q113)</f>
        <v>13</v>
      </c>
      <c r="G113">
        <f>RANK('Momentum Signal'!G113,'Momentum Signal'!$B113:$Q113)</f>
        <v>6</v>
      </c>
      <c r="H113">
        <f>RANK('Momentum Signal'!H113,'Momentum Signal'!$B113:$Q113)</f>
        <v>11</v>
      </c>
      <c r="I113">
        <f>RANK('Momentum Signal'!I113,'Momentum Signal'!$B113:$Q113)</f>
        <v>16</v>
      </c>
      <c r="J113">
        <f>RANK('Momentum Signal'!J113,'Momentum Signal'!$B113:$Q113)</f>
        <v>4</v>
      </c>
      <c r="K113">
        <f>RANK('Momentum Signal'!K113,'Momentum Signal'!$B113:$Q113)</f>
        <v>8</v>
      </c>
      <c r="L113">
        <f>RANK('Momentum Signal'!L113,'Momentum Signal'!$B113:$Q113)</f>
        <v>12</v>
      </c>
      <c r="M113">
        <f>RANK('Momentum Signal'!M113,'Momentum Signal'!$B113:$Q113)</f>
        <v>2</v>
      </c>
      <c r="N113">
        <f>RANK('Momentum Signal'!N113,'Momentum Signal'!$B113:$Q113)</f>
        <v>7</v>
      </c>
      <c r="O113">
        <f>RANK('Momentum Signal'!O113,'Momentum Signal'!$B113:$Q113)</f>
        <v>5</v>
      </c>
      <c r="P113">
        <f>RANK('Momentum Signal'!P113,'Momentum Signal'!$B113:$Q113)</f>
        <v>14</v>
      </c>
      <c r="Q113">
        <f>RANK('Momentum Signal'!Q113,'Momentum Signal'!$B113:$Q113)</f>
        <v>9</v>
      </c>
    </row>
    <row r="114" spans="1:17" x14ac:dyDescent="0.25">
      <c r="A114" s="6">
        <f>'Momentum Signal'!A114</f>
        <v>198405</v>
      </c>
      <c r="B114">
        <f>RANK('Momentum Signal'!B114,'Momentum Signal'!$B114:$Q114)</f>
        <v>3</v>
      </c>
      <c r="C114">
        <f>RANK('Momentum Signal'!C114,'Momentum Signal'!$B114:$Q114)</f>
        <v>7</v>
      </c>
      <c r="D114">
        <f>RANK('Momentum Signal'!D114,'Momentum Signal'!$B114:$Q114)</f>
        <v>1</v>
      </c>
      <c r="E114">
        <f>RANK('Momentum Signal'!E114,'Momentum Signal'!$B114:$Q114)</f>
        <v>16</v>
      </c>
      <c r="F114">
        <f>RANK('Momentum Signal'!F114,'Momentum Signal'!$B114:$Q114)</f>
        <v>13</v>
      </c>
      <c r="G114">
        <f>RANK('Momentum Signal'!G114,'Momentum Signal'!$B114:$Q114)</f>
        <v>6</v>
      </c>
      <c r="H114">
        <f>RANK('Momentum Signal'!H114,'Momentum Signal'!$B114:$Q114)</f>
        <v>11</v>
      </c>
      <c r="I114">
        <f>RANK('Momentum Signal'!I114,'Momentum Signal'!$B114:$Q114)</f>
        <v>14</v>
      </c>
      <c r="J114">
        <f>RANK('Momentum Signal'!J114,'Momentum Signal'!$B114:$Q114)</f>
        <v>2</v>
      </c>
      <c r="K114">
        <f>RANK('Momentum Signal'!K114,'Momentum Signal'!$B114:$Q114)</f>
        <v>5</v>
      </c>
      <c r="L114">
        <f>RANK('Momentum Signal'!L114,'Momentum Signal'!$B114:$Q114)</f>
        <v>12</v>
      </c>
      <c r="M114">
        <f>RANK('Momentum Signal'!M114,'Momentum Signal'!$B114:$Q114)</f>
        <v>9</v>
      </c>
      <c r="N114">
        <f>RANK('Momentum Signal'!N114,'Momentum Signal'!$B114:$Q114)</f>
        <v>8</v>
      </c>
      <c r="O114">
        <f>RANK('Momentum Signal'!O114,'Momentum Signal'!$B114:$Q114)</f>
        <v>4</v>
      </c>
      <c r="P114">
        <f>RANK('Momentum Signal'!P114,'Momentum Signal'!$B114:$Q114)</f>
        <v>15</v>
      </c>
      <c r="Q114">
        <f>RANK('Momentum Signal'!Q114,'Momentum Signal'!$B114:$Q114)</f>
        <v>10</v>
      </c>
    </row>
    <row r="115" spans="1:17" x14ac:dyDescent="0.25">
      <c r="A115" s="6">
        <f>'Momentum Signal'!A115</f>
        <v>198406</v>
      </c>
      <c r="B115">
        <f>RANK('Momentum Signal'!B115,'Momentum Signal'!$B115:$Q115)</f>
        <v>2</v>
      </c>
      <c r="C115">
        <f>RANK('Momentum Signal'!C115,'Momentum Signal'!$B115:$Q115)</f>
        <v>15</v>
      </c>
      <c r="D115">
        <f>RANK('Momentum Signal'!D115,'Momentum Signal'!$B115:$Q115)</f>
        <v>1</v>
      </c>
      <c r="E115">
        <f>RANK('Momentum Signal'!E115,'Momentum Signal'!$B115:$Q115)</f>
        <v>16</v>
      </c>
      <c r="F115">
        <f>RANK('Momentum Signal'!F115,'Momentum Signal'!$B115:$Q115)</f>
        <v>7</v>
      </c>
      <c r="G115">
        <f>RANK('Momentum Signal'!G115,'Momentum Signal'!$B115:$Q115)</f>
        <v>8</v>
      </c>
      <c r="H115">
        <f>RANK('Momentum Signal'!H115,'Momentum Signal'!$B115:$Q115)</f>
        <v>5</v>
      </c>
      <c r="I115">
        <f>RANK('Momentum Signal'!I115,'Momentum Signal'!$B115:$Q115)</f>
        <v>14</v>
      </c>
      <c r="J115">
        <f>RANK('Momentum Signal'!J115,'Momentum Signal'!$B115:$Q115)</f>
        <v>9</v>
      </c>
      <c r="K115">
        <f>RANK('Momentum Signal'!K115,'Momentum Signal'!$B115:$Q115)</f>
        <v>6</v>
      </c>
      <c r="L115">
        <f>RANK('Momentum Signal'!L115,'Momentum Signal'!$B115:$Q115)</f>
        <v>12</v>
      </c>
      <c r="M115">
        <f>RANK('Momentum Signal'!M115,'Momentum Signal'!$B115:$Q115)</f>
        <v>3</v>
      </c>
      <c r="N115">
        <f>RANK('Momentum Signal'!N115,'Momentum Signal'!$B115:$Q115)</f>
        <v>11</v>
      </c>
      <c r="O115">
        <f>RANK('Momentum Signal'!O115,'Momentum Signal'!$B115:$Q115)</f>
        <v>4</v>
      </c>
      <c r="P115">
        <f>RANK('Momentum Signal'!P115,'Momentum Signal'!$B115:$Q115)</f>
        <v>13</v>
      </c>
      <c r="Q115">
        <f>RANK('Momentum Signal'!Q115,'Momentum Signal'!$B115:$Q115)</f>
        <v>10</v>
      </c>
    </row>
    <row r="116" spans="1:17" x14ac:dyDescent="0.25">
      <c r="A116" s="6">
        <f>'Momentum Signal'!A116</f>
        <v>198407</v>
      </c>
      <c r="B116">
        <f>RANK('Momentum Signal'!B116,'Momentum Signal'!$B116:$Q116)</f>
        <v>2</v>
      </c>
      <c r="C116">
        <f>RANK('Momentum Signal'!C116,'Momentum Signal'!$B116:$Q116)</f>
        <v>14</v>
      </c>
      <c r="D116">
        <f>RANK('Momentum Signal'!D116,'Momentum Signal'!$B116:$Q116)</f>
        <v>1</v>
      </c>
      <c r="E116">
        <f>RANK('Momentum Signal'!E116,'Momentum Signal'!$B116:$Q116)</f>
        <v>16</v>
      </c>
      <c r="F116">
        <f>RANK('Momentum Signal'!F116,'Momentum Signal'!$B116:$Q116)</f>
        <v>7</v>
      </c>
      <c r="G116">
        <f>RANK('Momentum Signal'!G116,'Momentum Signal'!$B116:$Q116)</f>
        <v>6</v>
      </c>
      <c r="H116">
        <f>RANK('Momentum Signal'!H116,'Momentum Signal'!$B116:$Q116)</f>
        <v>5</v>
      </c>
      <c r="I116">
        <f>RANK('Momentum Signal'!I116,'Momentum Signal'!$B116:$Q116)</f>
        <v>13</v>
      </c>
      <c r="J116">
        <f>RANK('Momentum Signal'!J116,'Momentum Signal'!$B116:$Q116)</f>
        <v>8</v>
      </c>
      <c r="K116">
        <f>RANK('Momentum Signal'!K116,'Momentum Signal'!$B116:$Q116)</f>
        <v>4</v>
      </c>
      <c r="L116">
        <f>RANK('Momentum Signal'!L116,'Momentum Signal'!$B116:$Q116)</f>
        <v>12</v>
      </c>
      <c r="M116">
        <f>RANK('Momentum Signal'!M116,'Momentum Signal'!$B116:$Q116)</f>
        <v>10</v>
      </c>
      <c r="N116">
        <f>RANK('Momentum Signal'!N116,'Momentum Signal'!$B116:$Q116)</f>
        <v>11</v>
      </c>
      <c r="O116">
        <f>RANK('Momentum Signal'!O116,'Momentum Signal'!$B116:$Q116)</f>
        <v>3</v>
      </c>
      <c r="P116">
        <f>RANK('Momentum Signal'!P116,'Momentum Signal'!$B116:$Q116)</f>
        <v>15</v>
      </c>
      <c r="Q116">
        <f>RANK('Momentum Signal'!Q116,'Momentum Signal'!$B116:$Q116)</f>
        <v>9</v>
      </c>
    </row>
    <row r="117" spans="1:17" x14ac:dyDescent="0.25">
      <c r="A117" s="6">
        <f>'Momentum Signal'!A117</f>
        <v>198408</v>
      </c>
      <c r="B117">
        <f>RANK('Momentum Signal'!B117,'Momentum Signal'!$B117:$Q117)</f>
        <v>1</v>
      </c>
      <c r="C117">
        <f>RANK('Momentum Signal'!C117,'Momentum Signal'!$B117:$Q117)</f>
        <v>16</v>
      </c>
      <c r="D117">
        <f>RANK('Momentum Signal'!D117,'Momentum Signal'!$B117:$Q117)</f>
        <v>2</v>
      </c>
      <c r="E117">
        <f>RANK('Momentum Signal'!E117,'Momentum Signal'!$B117:$Q117)</f>
        <v>15</v>
      </c>
      <c r="F117">
        <f>RANK('Momentum Signal'!F117,'Momentum Signal'!$B117:$Q117)</f>
        <v>6</v>
      </c>
      <c r="G117">
        <f>RANK('Momentum Signal'!G117,'Momentum Signal'!$B117:$Q117)</f>
        <v>9</v>
      </c>
      <c r="H117">
        <f>RANK('Momentum Signal'!H117,'Momentum Signal'!$B117:$Q117)</f>
        <v>4</v>
      </c>
      <c r="I117">
        <f>RANK('Momentum Signal'!I117,'Momentum Signal'!$B117:$Q117)</f>
        <v>14</v>
      </c>
      <c r="J117">
        <f>RANK('Momentum Signal'!J117,'Momentum Signal'!$B117:$Q117)</f>
        <v>11</v>
      </c>
      <c r="K117">
        <f>RANK('Momentum Signal'!K117,'Momentum Signal'!$B117:$Q117)</f>
        <v>3</v>
      </c>
      <c r="L117">
        <f>RANK('Momentum Signal'!L117,'Momentum Signal'!$B117:$Q117)</f>
        <v>13</v>
      </c>
      <c r="M117">
        <f>RANK('Momentum Signal'!M117,'Momentum Signal'!$B117:$Q117)</f>
        <v>10</v>
      </c>
      <c r="N117">
        <f>RANK('Momentum Signal'!N117,'Momentum Signal'!$B117:$Q117)</f>
        <v>7</v>
      </c>
      <c r="O117">
        <f>RANK('Momentum Signal'!O117,'Momentum Signal'!$B117:$Q117)</f>
        <v>5</v>
      </c>
      <c r="P117">
        <f>RANK('Momentum Signal'!P117,'Momentum Signal'!$B117:$Q117)</f>
        <v>12</v>
      </c>
      <c r="Q117">
        <f>RANK('Momentum Signal'!Q117,'Momentum Signal'!$B117:$Q117)</f>
        <v>8</v>
      </c>
    </row>
    <row r="118" spans="1:17" x14ac:dyDescent="0.25">
      <c r="A118" s="6">
        <f>'Momentum Signal'!A118</f>
        <v>198409</v>
      </c>
      <c r="B118">
        <f>RANK('Momentum Signal'!B118,'Momentum Signal'!$B118:$Q118)</f>
        <v>1</v>
      </c>
      <c r="C118">
        <f>RANK('Momentum Signal'!C118,'Momentum Signal'!$B118:$Q118)</f>
        <v>16</v>
      </c>
      <c r="D118">
        <f>RANK('Momentum Signal'!D118,'Momentum Signal'!$B118:$Q118)</f>
        <v>6</v>
      </c>
      <c r="E118">
        <f>RANK('Momentum Signal'!E118,'Momentum Signal'!$B118:$Q118)</f>
        <v>14</v>
      </c>
      <c r="F118">
        <f>RANK('Momentum Signal'!F118,'Momentum Signal'!$B118:$Q118)</f>
        <v>4</v>
      </c>
      <c r="G118">
        <f>RANK('Momentum Signal'!G118,'Momentum Signal'!$B118:$Q118)</f>
        <v>13</v>
      </c>
      <c r="H118">
        <f>RANK('Momentum Signal'!H118,'Momentum Signal'!$B118:$Q118)</f>
        <v>8</v>
      </c>
      <c r="I118">
        <f>RANK('Momentum Signal'!I118,'Momentum Signal'!$B118:$Q118)</f>
        <v>12</v>
      </c>
      <c r="J118">
        <f>RANK('Momentum Signal'!J118,'Momentum Signal'!$B118:$Q118)</f>
        <v>15</v>
      </c>
      <c r="K118">
        <f>RANK('Momentum Signal'!K118,'Momentum Signal'!$B118:$Q118)</f>
        <v>2</v>
      </c>
      <c r="L118">
        <f>RANK('Momentum Signal'!L118,'Momentum Signal'!$B118:$Q118)</f>
        <v>11</v>
      </c>
      <c r="M118">
        <f>RANK('Momentum Signal'!M118,'Momentum Signal'!$B118:$Q118)</f>
        <v>7</v>
      </c>
      <c r="N118">
        <f>RANK('Momentum Signal'!N118,'Momentum Signal'!$B118:$Q118)</f>
        <v>5</v>
      </c>
      <c r="O118">
        <f>RANK('Momentum Signal'!O118,'Momentum Signal'!$B118:$Q118)</f>
        <v>3</v>
      </c>
      <c r="P118">
        <f>RANK('Momentum Signal'!P118,'Momentum Signal'!$B118:$Q118)</f>
        <v>9</v>
      </c>
      <c r="Q118">
        <f>RANK('Momentum Signal'!Q118,'Momentum Signal'!$B118:$Q118)</f>
        <v>10</v>
      </c>
    </row>
    <row r="119" spans="1:17" x14ac:dyDescent="0.25">
      <c r="A119" s="6">
        <f>'Momentum Signal'!A119</f>
        <v>198410</v>
      </c>
      <c r="B119">
        <f>RANK('Momentum Signal'!B119,'Momentum Signal'!$B119:$Q119)</f>
        <v>3</v>
      </c>
      <c r="C119">
        <f>RANK('Momentum Signal'!C119,'Momentum Signal'!$B119:$Q119)</f>
        <v>14</v>
      </c>
      <c r="D119">
        <f>RANK('Momentum Signal'!D119,'Momentum Signal'!$B119:$Q119)</f>
        <v>1</v>
      </c>
      <c r="E119">
        <f>RANK('Momentum Signal'!E119,'Momentum Signal'!$B119:$Q119)</f>
        <v>16</v>
      </c>
      <c r="F119">
        <f>RANK('Momentum Signal'!F119,'Momentum Signal'!$B119:$Q119)</f>
        <v>5</v>
      </c>
      <c r="G119">
        <f>RANK('Momentum Signal'!G119,'Momentum Signal'!$B119:$Q119)</f>
        <v>11</v>
      </c>
      <c r="H119">
        <f>RANK('Momentum Signal'!H119,'Momentum Signal'!$B119:$Q119)</f>
        <v>7</v>
      </c>
      <c r="I119">
        <f>RANK('Momentum Signal'!I119,'Momentum Signal'!$B119:$Q119)</f>
        <v>13</v>
      </c>
      <c r="J119">
        <f>RANK('Momentum Signal'!J119,'Momentum Signal'!$B119:$Q119)</f>
        <v>15</v>
      </c>
      <c r="K119">
        <f>RANK('Momentum Signal'!K119,'Momentum Signal'!$B119:$Q119)</f>
        <v>2</v>
      </c>
      <c r="L119">
        <f>RANK('Momentum Signal'!L119,'Momentum Signal'!$B119:$Q119)</f>
        <v>12</v>
      </c>
      <c r="M119">
        <f>RANK('Momentum Signal'!M119,'Momentum Signal'!$B119:$Q119)</f>
        <v>6</v>
      </c>
      <c r="N119">
        <f>RANK('Momentum Signal'!N119,'Momentum Signal'!$B119:$Q119)</f>
        <v>4</v>
      </c>
      <c r="O119">
        <f>RANK('Momentum Signal'!O119,'Momentum Signal'!$B119:$Q119)</f>
        <v>8</v>
      </c>
      <c r="P119">
        <f>RANK('Momentum Signal'!P119,'Momentum Signal'!$B119:$Q119)</f>
        <v>9</v>
      </c>
      <c r="Q119">
        <f>RANK('Momentum Signal'!Q119,'Momentum Signal'!$B119:$Q119)</f>
        <v>10</v>
      </c>
    </row>
    <row r="120" spans="1:17" x14ac:dyDescent="0.25">
      <c r="A120" s="6">
        <f>'Momentum Signal'!A120</f>
        <v>198411</v>
      </c>
      <c r="B120">
        <f>RANK('Momentum Signal'!B120,'Momentum Signal'!$B120:$Q120)</f>
        <v>2</v>
      </c>
      <c r="C120">
        <f>RANK('Momentum Signal'!C120,'Momentum Signal'!$B120:$Q120)</f>
        <v>11</v>
      </c>
      <c r="D120">
        <f>RANK('Momentum Signal'!D120,'Momentum Signal'!$B120:$Q120)</f>
        <v>1</v>
      </c>
      <c r="E120">
        <f>RANK('Momentum Signal'!E120,'Momentum Signal'!$B120:$Q120)</f>
        <v>16</v>
      </c>
      <c r="F120">
        <f>RANK('Momentum Signal'!F120,'Momentum Signal'!$B120:$Q120)</f>
        <v>6</v>
      </c>
      <c r="G120">
        <f>RANK('Momentum Signal'!G120,'Momentum Signal'!$B120:$Q120)</f>
        <v>14</v>
      </c>
      <c r="H120">
        <f>RANK('Momentum Signal'!H120,'Momentum Signal'!$B120:$Q120)</f>
        <v>12</v>
      </c>
      <c r="I120">
        <f>RANK('Momentum Signal'!I120,'Momentum Signal'!$B120:$Q120)</f>
        <v>10</v>
      </c>
      <c r="J120">
        <f>RANK('Momentum Signal'!J120,'Momentum Signal'!$B120:$Q120)</f>
        <v>15</v>
      </c>
      <c r="K120">
        <f>RANK('Momentum Signal'!K120,'Momentum Signal'!$B120:$Q120)</f>
        <v>3</v>
      </c>
      <c r="L120">
        <f>RANK('Momentum Signal'!L120,'Momentum Signal'!$B120:$Q120)</f>
        <v>13</v>
      </c>
      <c r="M120">
        <f>RANK('Momentum Signal'!M120,'Momentum Signal'!$B120:$Q120)</f>
        <v>7</v>
      </c>
      <c r="N120">
        <f>RANK('Momentum Signal'!N120,'Momentum Signal'!$B120:$Q120)</f>
        <v>4</v>
      </c>
      <c r="O120">
        <f>RANK('Momentum Signal'!O120,'Momentum Signal'!$B120:$Q120)</f>
        <v>8</v>
      </c>
      <c r="P120">
        <f>RANK('Momentum Signal'!P120,'Momentum Signal'!$B120:$Q120)</f>
        <v>9</v>
      </c>
      <c r="Q120">
        <f>RANK('Momentum Signal'!Q120,'Momentum Signal'!$B120:$Q120)</f>
        <v>5</v>
      </c>
    </row>
    <row r="121" spans="1:17" x14ac:dyDescent="0.25">
      <c r="A121" s="6">
        <f>'Momentum Signal'!A121</f>
        <v>198412</v>
      </c>
      <c r="B121">
        <f>RANK('Momentum Signal'!B121,'Momentum Signal'!$B121:$Q121)</f>
        <v>2</v>
      </c>
      <c r="C121">
        <f>RANK('Momentum Signal'!C121,'Momentum Signal'!$B121:$Q121)</f>
        <v>15</v>
      </c>
      <c r="D121">
        <f>RANK('Momentum Signal'!D121,'Momentum Signal'!$B121:$Q121)</f>
        <v>1</v>
      </c>
      <c r="E121">
        <f>RANK('Momentum Signal'!E121,'Momentum Signal'!$B121:$Q121)</f>
        <v>14</v>
      </c>
      <c r="F121">
        <f>RANK('Momentum Signal'!F121,'Momentum Signal'!$B121:$Q121)</f>
        <v>10</v>
      </c>
      <c r="G121">
        <f>RANK('Momentum Signal'!G121,'Momentum Signal'!$B121:$Q121)</f>
        <v>13</v>
      </c>
      <c r="H121">
        <f>RANK('Momentum Signal'!H121,'Momentum Signal'!$B121:$Q121)</f>
        <v>8</v>
      </c>
      <c r="I121">
        <f>RANK('Momentum Signal'!I121,'Momentum Signal'!$B121:$Q121)</f>
        <v>12</v>
      </c>
      <c r="J121">
        <f>RANK('Momentum Signal'!J121,'Momentum Signal'!$B121:$Q121)</f>
        <v>16</v>
      </c>
      <c r="K121">
        <f>RANK('Momentum Signal'!K121,'Momentum Signal'!$B121:$Q121)</f>
        <v>5</v>
      </c>
      <c r="L121">
        <f>RANK('Momentum Signal'!L121,'Momentum Signal'!$B121:$Q121)</f>
        <v>11</v>
      </c>
      <c r="M121">
        <f>RANK('Momentum Signal'!M121,'Momentum Signal'!$B121:$Q121)</f>
        <v>4</v>
      </c>
      <c r="N121">
        <f>RANK('Momentum Signal'!N121,'Momentum Signal'!$B121:$Q121)</f>
        <v>7</v>
      </c>
      <c r="O121">
        <f>RANK('Momentum Signal'!O121,'Momentum Signal'!$B121:$Q121)</f>
        <v>3</v>
      </c>
      <c r="P121">
        <f>RANK('Momentum Signal'!P121,'Momentum Signal'!$B121:$Q121)</f>
        <v>9</v>
      </c>
      <c r="Q121">
        <f>RANK('Momentum Signal'!Q121,'Momentum Signal'!$B121:$Q121)</f>
        <v>6</v>
      </c>
    </row>
    <row r="122" spans="1:17" x14ac:dyDescent="0.25">
      <c r="A122" s="6">
        <f>'Momentum Signal'!A122</f>
        <v>198501</v>
      </c>
      <c r="B122">
        <f>RANK('Momentum Signal'!B122,'Momentum Signal'!$B122:$Q122)</f>
        <v>3</v>
      </c>
      <c r="C122">
        <f>RANK('Momentum Signal'!C122,'Momentum Signal'!$B122:$Q122)</f>
        <v>15</v>
      </c>
      <c r="D122">
        <f>RANK('Momentum Signal'!D122,'Momentum Signal'!$B122:$Q122)</f>
        <v>2</v>
      </c>
      <c r="E122">
        <f>RANK('Momentum Signal'!E122,'Momentum Signal'!$B122:$Q122)</f>
        <v>14</v>
      </c>
      <c r="F122">
        <f>RANK('Momentum Signal'!F122,'Momentum Signal'!$B122:$Q122)</f>
        <v>12</v>
      </c>
      <c r="G122">
        <f>RANK('Momentum Signal'!G122,'Momentum Signal'!$B122:$Q122)</f>
        <v>10</v>
      </c>
      <c r="H122">
        <f>RANK('Momentum Signal'!H122,'Momentum Signal'!$B122:$Q122)</f>
        <v>4</v>
      </c>
      <c r="I122">
        <f>RANK('Momentum Signal'!I122,'Momentum Signal'!$B122:$Q122)</f>
        <v>11</v>
      </c>
      <c r="J122">
        <f>RANK('Momentum Signal'!J122,'Momentum Signal'!$B122:$Q122)</f>
        <v>16</v>
      </c>
      <c r="K122">
        <f>RANK('Momentum Signal'!K122,'Momentum Signal'!$B122:$Q122)</f>
        <v>6</v>
      </c>
      <c r="L122">
        <f>RANK('Momentum Signal'!L122,'Momentum Signal'!$B122:$Q122)</f>
        <v>13</v>
      </c>
      <c r="M122">
        <f>RANK('Momentum Signal'!M122,'Momentum Signal'!$B122:$Q122)</f>
        <v>7</v>
      </c>
      <c r="N122">
        <f>RANK('Momentum Signal'!N122,'Momentum Signal'!$B122:$Q122)</f>
        <v>8</v>
      </c>
      <c r="O122">
        <f>RANK('Momentum Signal'!O122,'Momentum Signal'!$B122:$Q122)</f>
        <v>1</v>
      </c>
      <c r="P122">
        <f>RANK('Momentum Signal'!P122,'Momentum Signal'!$B122:$Q122)</f>
        <v>9</v>
      </c>
      <c r="Q122">
        <f>RANK('Momentum Signal'!Q122,'Momentum Signal'!$B122:$Q122)</f>
        <v>5</v>
      </c>
    </row>
    <row r="123" spans="1:17" x14ac:dyDescent="0.25">
      <c r="A123" s="6">
        <f>'Momentum Signal'!A123</f>
        <v>198502</v>
      </c>
      <c r="B123">
        <f>RANK('Momentum Signal'!B123,'Momentum Signal'!$B123:$Q123)</f>
        <v>2</v>
      </c>
      <c r="C123">
        <f>RANK('Momentum Signal'!C123,'Momentum Signal'!$B123:$Q123)</f>
        <v>15</v>
      </c>
      <c r="D123">
        <f>RANK('Momentum Signal'!D123,'Momentum Signal'!$B123:$Q123)</f>
        <v>9</v>
      </c>
      <c r="E123">
        <f>RANK('Momentum Signal'!E123,'Momentum Signal'!$B123:$Q123)</f>
        <v>14</v>
      </c>
      <c r="F123">
        <f>RANK('Momentum Signal'!F123,'Momentum Signal'!$B123:$Q123)</f>
        <v>10</v>
      </c>
      <c r="G123">
        <f>RANK('Momentum Signal'!G123,'Momentum Signal'!$B123:$Q123)</f>
        <v>12</v>
      </c>
      <c r="H123">
        <f>RANK('Momentum Signal'!H123,'Momentum Signal'!$B123:$Q123)</f>
        <v>6</v>
      </c>
      <c r="I123">
        <f>RANK('Momentum Signal'!I123,'Momentum Signal'!$B123:$Q123)</f>
        <v>11</v>
      </c>
      <c r="J123">
        <f>RANK('Momentum Signal'!J123,'Momentum Signal'!$B123:$Q123)</f>
        <v>16</v>
      </c>
      <c r="K123">
        <f>RANK('Momentum Signal'!K123,'Momentum Signal'!$B123:$Q123)</f>
        <v>5</v>
      </c>
      <c r="L123">
        <f>RANK('Momentum Signal'!L123,'Momentum Signal'!$B123:$Q123)</f>
        <v>13</v>
      </c>
      <c r="M123">
        <f>RANK('Momentum Signal'!M123,'Momentum Signal'!$B123:$Q123)</f>
        <v>3</v>
      </c>
      <c r="N123">
        <f>RANK('Momentum Signal'!N123,'Momentum Signal'!$B123:$Q123)</f>
        <v>7</v>
      </c>
      <c r="O123">
        <f>RANK('Momentum Signal'!O123,'Momentum Signal'!$B123:$Q123)</f>
        <v>1</v>
      </c>
      <c r="P123">
        <f>RANK('Momentum Signal'!P123,'Momentum Signal'!$B123:$Q123)</f>
        <v>8</v>
      </c>
      <c r="Q123">
        <f>RANK('Momentum Signal'!Q123,'Momentum Signal'!$B123:$Q123)</f>
        <v>4</v>
      </c>
    </row>
    <row r="124" spans="1:17" x14ac:dyDescent="0.25">
      <c r="A124" s="6">
        <f>'Momentum Signal'!A124</f>
        <v>198503</v>
      </c>
      <c r="B124">
        <f>RANK('Momentum Signal'!B124,'Momentum Signal'!$B124:$Q124)</f>
        <v>7</v>
      </c>
      <c r="C124">
        <f>RANK('Momentum Signal'!C124,'Momentum Signal'!$B124:$Q124)</f>
        <v>16</v>
      </c>
      <c r="D124">
        <f>RANK('Momentum Signal'!D124,'Momentum Signal'!$B124:$Q124)</f>
        <v>14</v>
      </c>
      <c r="E124">
        <f>RANK('Momentum Signal'!E124,'Momentum Signal'!$B124:$Q124)</f>
        <v>13</v>
      </c>
      <c r="F124">
        <f>RANK('Momentum Signal'!F124,'Momentum Signal'!$B124:$Q124)</f>
        <v>9</v>
      </c>
      <c r="G124">
        <f>RANK('Momentum Signal'!G124,'Momentum Signal'!$B124:$Q124)</f>
        <v>12</v>
      </c>
      <c r="H124">
        <f>RANK('Momentum Signal'!H124,'Momentum Signal'!$B124:$Q124)</f>
        <v>10</v>
      </c>
      <c r="I124">
        <f>RANK('Momentum Signal'!I124,'Momentum Signal'!$B124:$Q124)</f>
        <v>8</v>
      </c>
      <c r="J124">
        <f>RANK('Momentum Signal'!J124,'Momentum Signal'!$B124:$Q124)</f>
        <v>15</v>
      </c>
      <c r="K124">
        <f>RANK('Momentum Signal'!K124,'Momentum Signal'!$B124:$Q124)</f>
        <v>4</v>
      </c>
      <c r="L124">
        <f>RANK('Momentum Signal'!L124,'Momentum Signal'!$B124:$Q124)</f>
        <v>11</v>
      </c>
      <c r="M124">
        <f>RANK('Momentum Signal'!M124,'Momentum Signal'!$B124:$Q124)</f>
        <v>2</v>
      </c>
      <c r="N124">
        <f>RANK('Momentum Signal'!N124,'Momentum Signal'!$B124:$Q124)</f>
        <v>1</v>
      </c>
      <c r="O124">
        <f>RANK('Momentum Signal'!O124,'Momentum Signal'!$B124:$Q124)</f>
        <v>6</v>
      </c>
      <c r="P124">
        <f>RANK('Momentum Signal'!P124,'Momentum Signal'!$B124:$Q124)</f>
        <v>5</v>
      </c>
      <c r="Q124">
        <f>RANK('Momentum Signal'!Q124,'Momentum Signal'!$B124:$Q124)</f>
        <v>3</v>
      </c>
    </row>
    <row r="125" spans="1:17" x14ac:dyDescent="0.25">
      <c r="A125" s="6">
        <f>'Momentum Signal'!A125</f>
        <v>198504</v>
      </c>
      <c r="B125">
        <f>RANK('Momentum Signal'!B125,'Momentum Signal'!$B125:$Q125)</f>
        <v>3</v>
      </c>
      <c r="C125">
        <f>RANK('Momentum Signal'!C125,'Momentum Signal'!$B125:$Q125)</f>
        <v>16</v>
      </c>
      <c r="D125">
        <f>RANK('Momentum Signal'!D125,'Momentum Signal'!$B125:$Q125)</f>
        <v>14</v>
      </c>
      <c r="E125">
        <f>RANK('Momentum Signal'!E125,'Momentum Signal'!$B125:$Q125)</f>
        <v>10</v>
      </c>
      <c r="F125">
        <f>RANK('Momentum Signal'!F125,'Momentum Signal'!$B125:$Q125)</f>
        <v>9</v>
      </c>
      <c r="G125">
        <f>RANK('Momentum Signal'!G125,'Momentum Signal'!$B125:$Q125)</f>
        <v>13</v>
      </c>
      <c r="H125">
        <f>RANK('Momentum Signal'!H125,'Momentum Signal'!$B125:$Q125)</f>
        <v>8</v>
      </c>
      <c r="I125">
        <f>RANK('Momentum Signal'!I125,'Momentum Signal'!$B125:$Q125)</f>
        <v>11</v>
      </c>
      <c r="J125">
        <f>RANK('Momentum Signal'!J125,'Momentum Signal'!$B125:$Q125)</f>
        <v>15</v>
      </c>
      <c r="K125">
        <f>RANK('Momentum Signal'!K125,'Momentum Signal'!$B125:$Q125)</f>
        <v>7</v>
      </c>
      <c r="L125">
        <f>RANK('Momentum Signal'!L125,'Momentum Signal'!$B125:$Q125)</f>
        <v>12</v>
      </c>
      <c r="M125">
        <f>RANK('Momentum Signal'!M125,'Momentum Signal'!$B125:$Q125)</f>
        <v>2</v>
      </c>
      <c r="N125">
        <f>RANK('Momentum Signal'!N125,'Momentum Signal'!$B125:$Q125)</f>
        <v>1</v>
      </c>
      <c r="O125">
        <f>RANK('Momentum Signal'!O125,'Momentum Signal'!$B125:$Q125)</f>
        <v>5</v>
      </c>
      <c r="P125">
        <f>RANK('Momentum Signal'!P125,'Momentum Signal'!$B125:$Q125)</f>
        <v>4</v>
      </c>
      <c r="Q125">
        <f>RANK('Momentum Signal'!Q125,'Momentum Signal'!$B125:$Q125)</f>
        <v>6</v>
      </c>
    </row>
    <row r="126" spans="1:17" x14ac:dyDescent="0.25">
      <c r="A126" s="6">
        <f>'Momentum Signal'!A126</f>
        <v>198505</v>
      </c>
      <c r="B126">
        <f>RANK('Momentum Signal'!B126,'Momentum Signal'!$B126:$Q126)</f>
        <v>1</v>
      </c>
      <c r="C126">
        <f>RANK('Momentum Signal'!C126,'Momentum Signal'!$B126:$Q126)</f>
        <v>15</v>
      </c>
      <c r="D126">
        <f>RANK('Momentum Signal'!D126,'Momentum Signal'!$B126:$Q126)</f>
        <v>12</v>
      </c>
      <c r="E126">
        <f>RANK('Momentum Signal'!E126,'Momentum Signal'!$B126:$Q126)</f>
        <v>9</v>
      </c>
      <c r="F126">
        <f>RANK('Momentum Signal'!F126,'Momentum Signal'!$B126:$Q126)</f>
        <v>11</v>
      </c>
      <c r="G126">
        <f>RANK('Momentum Signal'!G126,'Momentum Signal'!$B126:$Q126)</f>
        <v>13</v>
      </c>
      <c r="H126">
        <f>RANK('Momentum Signal'!H126,'Momentum Signal'!$B126:$Q126)</f>
        <v>5</v>
      </c>
      <c r="I126">
        <f>RANK('Momentum Signal'!I126,'Momentum Signal'!$B126:$Q126)</f>
        <v>10</v>
      </c>
      <c r="J126">
        <f>RANK('Momentum Signal'!J126,'Momentum Signal'!$B126:$Q126)</f>
        <v>16</v>
      </c>
      <c r="K126">
        <f>RANK('Momentum Signal'!K126,'Momentum Signal'!$B126:$Q126)</f>
        <v>8</v>
      </c>
      <c r="L126">
        <f>RANK('Momentum Signal'!L126,'Momentum Signal'!$B126:$Q126)</f>
        <v>14</v>
      </c>
      <c r="M126">
        <f>RANK('Momentum Signal'!M126,'Momentum Signal'!$B126:$Q126)</f>
        <v>7</v>
      </c>
      <c r="N126">
        <f>RANK('Momentum Signal'!N126,'Momentum Signal'!$B126:$Q126)</f>
        <v>3</v>
      </c>
      <c r="O126">
        <f>RANK('Momentum Signal'!O126,'Momentum Signal'!$B126:$Q126)</f>
        <v>2</v>
      </c>
      <c r="P126">
        <f>RANK('Momentum Signal'!P126,'Momentum Signal'!$B126:$Q126)</f>
        <v>6</v>
      </c>
      <c r="Q126">
        <f>RANK('Momentum Signal'!Q126,'Momentum Signal'!$B126:$Q126)</f>
        <v>4</v>
      </c>
    </row>
    <row r="127" spans="1:17" x14ac:dyDescent="0.25">
      <c r="A127" s="6">
        <f>'Momentum Signal'!A127</f>
        <v>198506</v>
      </c>
      <c r="B127">
        <f>RANK('Momentum Signal'!B127,'Momentum Signal'!$B127:$Q127)</f>
        <v>3</v>
      </c>
      <c r="C127">
        <f>RANK('Momentum Signal'!C127,'Momentum Signal'!$B127:$Q127)</f>
        <v>15</v>
      </c>
      <c r="D127">
        <f>RANK('Momentum Signal'!D127,'Momentum Signal'!$B127:$Q127)</f>
        <v>11</v>
      </c>
      <c r="E127">
        <f>RANK('Momentum Signal'!E127,'Momentum Signal'!$B127:$Q127)</f>
        <v>9</v>
      </c>
      <c r="F127">
        <f>RANK('Momentum Signal'!F127,'Momentum Signal'!$B127:$Q127)</f>
        <v>13</v>
      </c>
      <c r="G127">
        <f>RANK('Momentum Signal'!G127,'Momentum Signal'!$B127:$Q127)</f>
        <v>12</v>
      </c>
      <c r="H127">
        <f>RANK('Momentum Signal'!H127,'Momentum Signal'!$B127:$Q127)</f>
        <v>6</v>
      </c>
      <c r="I127">
        <f>RANK('Momentum Signal'!I127,'Momentum Signal'!$B127:$Q127)</f>
        <v>8</v>
      </c>
      <c r="J127">
        <f>RANK('Momentum Signal'!J127,'Momentum Signal'!$B127:$Q127)</f>
        <v>16</v>
      </c>
      <c r="K127">
        <f>RANK('Momentum Signal'!K127,'Momentum Signal'!$B127:$Q127)</f>
        <v>10</v>
      </c>
      <c r="L127">
        <f>RANK('Momentum Signal'!L127,'Momentum Signal'!$B127:$Q127)</f>
        <v>14</v>
      </c>
      <c r="M127">
        <f>RANK('Momentum Signal'!M127,'Momentum Signal'!$B127:$Q127)</f>
        <v>7</v>
      </c>
      <c r="N127">
        <f>RANK('Momentum Signal'!N127,'Momentum Signal'!$B127:$Q127)</f>
        <v>4</v>
      </c>
      <c r="O127">
        <f>RANK('Momentum Signal'!O127,'Momentum Signal'!$B127:$Q127)</f>
        <v>2</v>
      </c>
      <c r="P127">
        <f>RANK('Momentum Signal'!P127,'Momentum Signal'!$B127:$Q127)</f>
        <v>5</v>
      </c>
      <c r="Q127">
        <f>RANK('Momentum Signal'!Q127,'Momentum Signal'!$B127:$Q127)</f>
        <v>1</v>
      </c>
    </row>
    <row r="128" spans="1:17" x14ac:dyDescent="0.25">
      <c r="A128" s="6">
        <f>'Momentum Signal'!A128</f>
        <v>198507</v>
      </c>
      <c r="B128">
        <f>RANK('Momentum Signal'!B128,'Momentum Signal'!$B128:$Q128)</f>
        <v>3</v>
      </c>
      <c r="C128">
        <f>RANK('Momentum Signal'!C128,'Momentum Signal'!$B128:$Q128)</f>
        <v>13</v>
      </c>
      <c r="D128">
        <f>RANK('Momentum Signal'!D128,'Momentum Signal'!$B128:$Q128)</f>
        <v>11</v>
      </c>
      <c r="E128">
        <f>RANK('Momentum Signal'!E128,'Momentum Signal'!$B128:$Q128)</f>
        <v>9</v>
      </c>
      <c r="F128">
        <f>RANK('Momentum Signal'!F128,'Momentum Signal'!$B128:$Q128)</f>
        <v>12</v>
      </c>
      <c r="G128">
        <f>RANK('Momentum Signal'!G128,'Momentum Signal'!$B128:$Q128)</f>
        <v>10</v>
      </c>
      <c r="H128">
        <f>RANK('Momentum Signal'!H128,'Momentum Signal'!$B128:$Q128)</f>
        <v>6</v>
      </c>
      <c r="I128">
        <f>RANK('Momentum Signal'!I128,'Momentum Signal'!$B128:$Q128)</f>
        <v>7</v>
      </c>
      <c r="J128">
        <f>RANK('Momentum Signal'!J128,'Momentum Signal'!$B128:$Q128)</f>
        <v>16</v>
      </c>
      <c r="K128">
        <f>RANK('Momentum Signal'!K128,'Momentum Signal'!$B128:$Q128)</f>
        <v>14</v>
      </c>
      <c r="L128">
        <f>RANK('Momentum Signal'!L128,'Momentum Signal'!$B128:$Q128)</f>
        <v>15</v>
      </c>
      <c r="M128">
        <f>RANK('Momentum Signal'!M128,'Momentum Signal'!$B128:$Q128)</f>
        <v>8</v>
      </c>
      <c r="N128">
        <f>RANK('Momentum Signal'!N128,'Momentum Signal'!$B128:$Q128)</f>
        <v>4</v>
      </c>
      <c r="O128">
        <f>RANK('Momentum Signal'!O128,'Momentum Signal'!$B128:$Q128)</f>
        <v>2</v>
      </c>
      <c r="P128">
        <f>RANK('Momentum Signal'!P128,'Momentum Signal'!$B128:$Q128)</f>
        <v>5</v>
      </c>
      <c r="Q128">
        <f>RANK('Momentum Signal'!Q128,'Momentum Signal'!$B128:$Q128)</f>
        <v>1</v>
      </c>
    </row>
    <row r="129" spans="1:17" x14ac:dyDescent="0.25">
      <c r="A129" s="6">
        <f>'Momentum Signal'!A129</f>
        <v>198508</v>
      </c>
      <c r="B129">
        <f>RANK('Momentum Signal'!B129,'Momentum Signal'!$B129:$Q129)</f>
        <v>3</v>
      </c>
      <c r="C129">
        <f>RANK('Momentum Signal'!C129,'Momentum Signal'!$B129:$Q129)</f>
        <v>9</v>
      </c>
      <c r="D129">
        <f>RANK('Momentum Signal'!D129,'Momentum Signal'!$B129:$Q129)</f>
        <v>11</v>
      </c>
      <c r="E129">
        <f>RANK('Momentum Signal'!E129,'Momentum Signal'!$B129:$Q129)</f>
        <v>6</v>
      </c>
      <c r="F129">
        <f>RANK('Momentum Signal'!F129,'Momentum Signal'!$B129:$Q129)</f>
        <v>13</v>
      </c>
      <c r="G129">
        <f>RANK('Momentum Signal'!G129,'Momentum Signal'!$B129:$Q129)</f>
        <v>10</v>
      </c>
      <c r="H129">
        <f>RANK('Momentum Signal'!H129,'Momentum Signal'!$B129:$Q129)</f>
        <v>7</v>
      </c>
      <c r="I129">
        <f>RANK('Momentum Signal'!I129,'Momentum Signal'!$B129:$Q129)</f>
        <v>8</v>
      </c>
      <c r="J129">
        <f>RANK('Momentum Signal'!J129,'Momentum Signal'!$B129:$Q129)</f>
        <v>16</v>
      </c>
      <c r="K129">
        <f>RANK('Momentum Signal'!K129,'Momentum Signal'!$B129:$Q129)</f>
        <v>14</v>
      </c>
      <c r="L129">
        <f>RANK('Momentum Signal'!L129,'Momentum Signal'!$B129:$Q129)</f>
        <v>15</v>
      </c>
      <c r="M129">
        <f>RANK('Momentum Signal'!M129,'Momentum Signal'!$B129:$Q129)</f>
        <v>12</v>
      </c>
      <c r="N129">
        <f>RANK('Momentum Signal'!N129,'Momentum Signal'!$B129:$Q129)</f>
        <v>4</v>
      </c>
      <c r="O129">
        <f>RANK('Momentum Signal'!O129,'Momentum Signal'!$B129:$Q129)</f>
        <v>2</v>
      </c>
      <c r="P129">
        <f>RANK('Momentum Signal'!P129,'Momentum Signal'!$B129:$Q129)</f>
        <v>5</v>
      </c>
      <c r="Q129">
        <f>RANK('Momentum Signal'!Q129,'Momentum Signal'!$B129:$Q129)</f>
        <v>1</v>
      </c>
    </row>
    <row r="130" spans="1:17" x14ac:dyDescent="0.25">
      <c r="A130" s="6">
        <f>'Momentum Signal'!A130</f>
        <v>198509</v>
      </c>
      <c r="B130">
        <f>RANK('Momentum Signal'!B130,'Momentum Signal'!$B130:$Q130)</f>
        <v>2</v>
      </c>
      <c r="C130">
        <f>RANK('Momentum Signal'!C130,'Momentum Signal'!$B130:$Q130)</f>
        <v>10</v>
      </c>
      <c r="D130">
        <f>RANK('Momentum Signal'!D130,'Momentum Signal'!$B130:$Q130)</f>
        <v>13</v>
      </c>
      <c r="E130">
        <f>RANK('Momentum Signal'!E130,'Momentum Signal'!$B130:$Q130)</f>
        <v>5</v>
      </c>
      <c r="F130">
        <f>RANK('Momentum Signal'!F130,'Momentum Signal'!$B130:$Q130)</f>
        <v>12</v>
      </c>
      <c r="G130">
        <f>RANK('Momentum Signal'!G130,'Momentum Signal'!$B130:$Q130)</f>
        <v>9</v>
      </c>
      <c r="H130">
        <f>RANK('Momentum Signal'!H130,'Momentum Signal'!$B130:$Q130)</f>
        <v>6</v>
      </c>
      <c r="I130">
        <f>RANK('Momentum Signal'!I130,'Momentum Signal'!$B130:$Q130)</f>
        <v>7</v>
      </c>
      <c r="J130">
        <f>RANK('Momentum Signal'!J130,'Momentum Signal'!$B130:$Q130)</f>
        <v>15</v>
      </c>
      <c r="K130">
        <f>RANK('Momentum Signal'!K130,'Momentum Signal'!$B130:$Q130)</f>
        <v>14</v>
      </c>
      <c r="L130">
        <f>RANK('Momentum Signal'!L130,'Momentum Signal'!$B130:$Q130)</f>
        <v>16</v>
      </c>
      <c r="M130">
        <f>RANK('Momentum Signal'!M130,'Momentum Signal'!$B130:$Q130)</f>
        <v>11</v>
      </c>
      <c r="N130">
        <f>RANK('Momentum Signal'!N130,'Momentum Signal'!$B130:$Q130)</f>
        <v>4</v>
      </c>
      <c r="O130">
        <f>RANK('Momentum Signal'!O130,'Momentum Signal'!$B130:$Q130)</f>
        <v>3</v>
      </c>
      <c r="P130">
        <f>RANK('Momentum Signal'!P130,'Momentum Signal'!$B130:$Q130)</f>
        <v>8</v>
      </c>
      <c r="Q130">
        <f>RANK('Momentum Signal'!Q130,'Momentum Signal'!$B130:$Q130)</f>
        <v>1</v>
      </c>
    </row>
    <row r="131" spans="1:17" x14ac:dyDescent="0.25">
      <c r="A131" s="6">
        <f>'Momentum Signal'!A131</f>
        <v>198510</v>
      </c>
      <c r="B131">
        <f>RANK('Momentum Signal'!B131,'Momentum Signal'!$B131:$Q131)</f>
        <v>1</v>
      </c>
      <c r="C131">
        <f>RANK('Momentum Signal'!C131,'Momentum Signal'!$B131:$Q131)</f>
        <v>10</v>
      </c>
      <c r="D131">
        <f>RANK('Momentum Signal'!D131,'Momentum Signal'!$B131:$Q131)</f>
        <v>12</v>
      </c>
      <c r="E131">
        <f>RANK('Momentum Signal'!E131,'Momentum Signal'!$B131:$Q131)</f>
        <v>3</v>
      </c>
      <c r="F131">
        <f>RANK('Momentum Signal'!F131,'Momentum Signal'!$B131:$Q131)</f>
        <v>11</v>
      </c>
      <c r="G131">
        <f>RANK('Momentum Signal'!G131,'Momentum Signal'!$B131:$Q131)</f>
        <v>7</v>
      </c>
      <c r="H131">
        <f>RANK('Momentum Signal'!H131,'Momentum Signal'!$B131:$Q131)</f>
        <v>6</v>
      </c>
      <c r="I131">
        <f>RANK('Momentum Signal'!I131,'Momentum Signal'!$B131:$Q131)</f>
        <v>9</v>
      </c>
      <c r="J131">
        <f>RANK('Momentum Signal'!J131,'Momentum Signal'!$B131:$Q131)</f>
        <v>15</v>
      </c>
      <c r="K131">
        <f>RANK('Momentum Signal'!K131,'Momentum Signal'!$B131:$Q131)</f>
        <v>14</v>
      </c>
      <c r="L131">
        <f>RANK('Momentum Signal'!L131,'Momentum Signal'!$B131:$Q131)</f>
        <v>16</v>
      </c>
      <c r="M131">
        <f>RANK('Momentum Signal'!M131,'Momentum Signal'!$B131:$Q131)</f>
        <v>13</v>
      </c>
      <c r="N131">
        <f>RANK('Momentum Signal'!N131,'Momentum Signal'!$B131:$Q131)</f>
        <v>2</v>
      </c>
      <c r="O131">
        <f>RANK('Momentum Signal'!O131,'Momentum Signal'!$B131:$Q131)</f>
        <v>5</v>
      </c>
      <c r="P131">
        <f>RANK('Momentum Signal'!P131,'Momentum Signal'!$B131:$Q131)</f>
        <v>8</v>
      </c>
      <c r="Q131">
        <f>RANK('Momentum Signal'!Q131,'Momentum Signal'!$B131:$Q131)</f>
        <v>4</v>
      </c>
    </row>
    <row r="132" spans="1:17" x14ac:dyDescent="0.25">
      <c r="A132" s="6">
        <f>'Momentum Signal'!A132</f>
        <v>198511</v>
      </c>
      <c r="B132">
        <f>RANK('Momentum Signal'!B132,'Momentum Signal'!$B132:$Q132)</f>
        <v>1</v>
      </c>
      <c r="C132">
        <f>RANK('Momentum Signal'!C132,'Momentum Signal'!$B132:$Q132)</f>
        <v>10</v>
      </c>
      <c r="D132">
        <f>RANK('Momentum Signal'!D132,'Momentum Signal'!$B132:$Q132)</f>
        <v>9</v>
      </c>
      <c r="E132">
        <f>RANK('Momentum Signal'!E132,'Momentum Signal'!$B132:$Q132)</f>
        <v>2</v>
      </c>
      <c r="F132">
        <f>RANK('Momentum Signal'!F132,'Momentum Signal'!$B132:$Q132)</f>
        <v>12</v>
      </c>
      <c r="G132">
        <f>RANK('Momentum Signal'!G132,'Momentum Signal'!$B132:$Q132)</f>
        <v>6</v>
      </c>
      <c r="H132">
        <f>RANK('Momentum Signal'!H132,'Momentum Signal'!$B132:$Q132)</f>
        <v>5</v>
      </c>
      <c r="I132">
        <f>RANK('Momentum Signal'!I132,'Momentum Signal'!$B132:$Q132)</f>
        <v>11</v>
      </c>
      <c r="J132">
        <f>RANK('Momentum Signal'!J132,'Momentum Signal'!$B132:$Q132)</f>
        <v>14</v>
      </c>
      <c r="K132">
        <f>RANK('Momentum Signal'!K132,'Momentum Signal'!$B132:$Q132)</f>
        <v>15</v>
      </c>
      <c r="L132">
        <f>RANK('Momentum Signal'!L132,'Momentum Signal'!$B132:$Q132)</f>
        <v>16</v>
      </c>
      <c r="M132">
        <f>RANK('Momentum Signal'!M132,'Momentum Signal'!$B132:$Q132)</f>
        <v>13</v>
      </c>
      <c r="N132">
        <f>RANK('Momentum Signal'!N132,'Momentum Signal'!$B132:$Q132)</f>
        <v>7</v>
      </c>
      <c r="O132">
        <f>RANK('Momentum Signal'!O132,'Momentum Signal'!$B132:$Q132)</f>
        <v>4</v>
      </c>
      <c r="P132">
        <f>RANK('Momentum Signal'!P132,'Momentum Signal'!$B132:$Q132)</f>
        <v>8</v>
      </c>
      <c r="Q132">
        <f>RANK('Momentum Signal'!Q132,'Momentum Signal'!$B132:$Q132)</f>
        <v>3</v>
      </c>
    </row>
    <row r="133" spans="1:17" x14ac:dyDescent="0.25">
      <c r="A133" s="6">
        <f>'Momentum Signal'!A133</f>
        <v>198512</v>
      </c>
      <c r="B133">
        <f>RANK('Momentum Signal'!B133,'Momentum Signal'!$B133:$Q133)</f>
        <v>1</v>
      </c>
      <c r="C133">
        <f>RANK('Momentum Signal'!C133,'Momentum Signal'!$B133:$Q133)</f>
        <v>12</v>
      </c>
      <c r="D133">
        <f>RANK('Momentum Signal'!D133,'Momentum Signal'!$B133:$Q133)</f>
        <v>8</v>
      </c>
      <c r="E133">
        <f>RANK('Momentum Signal'!E133,'Momentum Signal'!$B133:$Q133)</f>
        <v>2</v>
      </c>
      <c r="F133">
        <f>RANK('Momentum Signal'!F133,'Momentum Signal'!$B133:$Q133)</f>
        <v>13</v>
      </c>
      <c r="G133">
        <f>RANK('Momentum Signal'!G133,'Momentum Signal'!$B133:$Q133)</f>
        <v>5</v>
      </c>
      <c r="H133">
        <f>RANK('Momentum Signal'!H133,'Momentum Signal'!$B133:$Q133)</f>
        <v>6</v>
      </c>
      <c r="I133">
        <f>RANK('Momentum Signal'!I133,'Momentum Signal'!$B133:$Q133)</f>
        <v>10</v>
      </c>
      <c r="J133">
        <f>RANK('Momentum Signal'!J133,'Momentum Signal'!$B133:$Q133)</f>
        <v>16</v>
      </c>
      <c r="K133">
        <f>RANK('Momentum Signal'!K133,'Momentum Signal'!$B133:$Q133)</f>
        <v>11</v>
      </c>
      <c r="L133">
        <f>RANK('Momentum Signal'!L133,'Momentum Signal'!$B133:$Q133)</f>
        <v>15</v>
      </c>
      <c r="M133">
        <f>RANK('Momentum Signal'!M133,'Momentum Signal'!$B133:$Q133)</f>
        <v>14</v>
      </c>
      <c r="N133">
        <f>RANK('Momentum Signal'!N133,'Momentum Signal'!$B133:$Q133)</f>
        <v>9</v>
      </c>
      <c r="O133">
        <f>RANK('Momentum Signal'!O133,'Momentum Signal'!$B133:$Q133)</f>
        <v>7</v>
      </c>
      <c r="P133">
        <f>RANK('Momentum Signal'!P133,'Momentum Signal'!$B133:$Q133)</f>
        <v>4</v>
      </c>
      <c r="Q133">
        <f>RANK('Momentum Signal'!Q133,'Momentum Signal'!$B133:$Q133)</f>
        <v>3</v>
      </c>
    </row>
    <row r="134" spans="1:17" x14ac:dyDescent="0.25">
      <c r="A134" s="6">
        <f>'Momentum Signal'!A134</f>
        <v>198601</v>
      </c>
      <c r="B134">
        <f>RANK('Momentum Signal'!B134,'Momentum Signal'!$B134:$Q134)</f>
        <v>1</v>
      </c>
      <c r="C134">
        <f>RANK('Momentum Signal'!C134,'Momentum Signal'!$B134:$Q134)</f>
        <v>12</v>
      </c>
      <c r="D134">
        <f>RANK('Momentum Signal'!D134,'Momentum Signal'!$B134:$Q134)</f>
        <v>8</v>
      </c>
      <c r="E134">
        <f>RANK('Momentum Signal'!E134,'Momentum Signal'!$B134:$Q134)</f>
        <v>2</v>
      </c>
      <c r="F134">
        <f>RANK('Momentum Signal'!F134,'Momentum Signal'!$B134:$Q134)</f>
        <v>11</v>
      </c>
      <c r="G134">
        <f>RANK('Momentum Signal'!G134,'Momentum Signal'!$B134:$Q134)</f>
        <v>6</v>
      </c>
      <c r="H134">
        <f>RANK('Momentum Signal'!H134,'Momentum Signal'!$B134:$Q134)</f>
        <v>5</v>
      </c>
      <c r="I134">
        <f>RANK('Momentum Signal'!I134,'Momentum Signal'!$B134:$Q134)</f>
        <v>10</v>
      </c>
      <c r="J134">
        <f>RANK('Momentum Signal'!J134,'Momentum Signal'!$B134:$Q134)</f>
        <v>16</v>
      </c>
      <c r="K134">
        <f>RANK('Momentum Signal'!K134,'Momentum Signal'!$B134:$Q134)</f>
        <v>13</v>
      </c>
      <c r="L134">
        <f>RANK('Momentum Signal'!L134,'Momentum Signal'!$B134:$Q134)</f>
        <v>14</v>
      </c>
      <c r="M134">
        <f>RANK('Momentum Signal'!M134,'Momentum Signal'!$B134:$Q134)</f>
        <v>15</v>
      </c>
      <c r="N134">
        <f>RANK('Momentum Signal'!N134,'Momentum Signal'!$B134:$Q134)</f>
        <v>9</v>
      </c>
      <c r="O134">
        <f>RANK('Momentum Signal'!O134,'Momentum Signal'!$B134:$Q134)</f>
        <v>7</v>
      </c>
      <c r="P134">
        <f>RANK('Momentum Signal'!P134,'Momentum Signal'!$B134:$Q134)</f>
        <v>3</v>
      </c>
      <c r="Q134">
        <f>RANK('Momentum Signal'!Q134,'Momentum Signal'!$B134:$Q134)</f>
        <v>4</v>
      </c>
    </row>
    <row r="135" spans="1:17" x14ac:dyDescent="0.25">
      <c r="A135" s="6">
        <f>'Momentum Signal'!A135</f>
        <v>198602</v>
      </c>
      <c r="B135">
        <f>RANK('Momentum Signal'!B135,'Momentum Signal'!$B135:$Q135)</f>
        <v>1</v>
      </c>
      <c r="C135">
        <f>RANK('Momentum Signal'!C135,'Momentum Signal'!$B135:$Q135)</f>
        <v>15</v>
      </c>
      <c r="D135">
        <f>RANK('Momentum Signal'!D135,'Momentum Signal'!$B135:$Q135)</f>
        <v>12</v>
      </c>
      <c r="E135">
        <f>RANK('Momentum Signal'!E135,'Momentum Signal'!$B135:$Q135)</f>
        <v>2</v>
      </c>
      <c r="F135">
        <f>RANK('Momentum Signal'!F135,'Momentum Signal'!$B135:$Q135)</f>
        <v>8</v>
      </c>
      <c r="G135">
        <f>RANK('Momentum Signal'!G135,'Momentum Signal'!$B135:$Q135)</f>
        <v>5</v>
      </c>
      <c r="H135">
        <f>RANK('Momentum Signal'!H135,'Momentum Signal'!$B135:$Q135)</f>
        <v>3</v>
      </c>
      <c r="I135">
        <f>RANK('Momentum Signal'!I135,'Momentum Signal'!$B135:$Q135)</f>
        <v>11</v>
      </c>
      <c r="J135">
        <f>RANK('Momentum Signal'!J135,'Momentum Signal'!$B135:$Q135)</f>
        <v>16</v>
      </c>
      <c r="K135">
        <f>RANK('Momentum Signal'!K135,'Momentum Signal'!$B135:$Q135)</f>
        <v>9</v>
      </c>
      <c r="L135">
        <f>RANK('Momentum Signal'!L135,'Momentum Signal'!$B135:$Q135)</f>
        <v>14</v>
      </c>
      <c r="M135">
        <f>RANK('Momentum Signal'!M135,'Momentum Signal'!$B135:$Q135)</f>
        <v>13</v>
      </c>
      <c r="N135">
        <f>RANK('Momentum Signal'!N135,'Momentum Signal'!$B135:$Q135)</f>
        <v>10</v>
      </c>
      <c r="O135">
        <f>RANK('Momentum Signal'!O135,'Momentum Signal'!$B135:$Q135)</f>
        <v>6</v>
      </c>
      <c r="P135">
        <f>RANK('Momentum Signal'!P135,'Momentum Signal'!$B135:$Q135)</f>
        <v>7</v>
      </c>
      <c r="Q135">
        <f>RANK('Momentum Signal'!Q135,'Momentum Signal'!$B135:$Q135)</f>
        <v>4</v>
      </c>
    </row>
    <row r="136" spans="1:17" x14ac:dyDescent="0.25">
      <c r="A136" s="6">
        <f>'Momentum Signal'!A136</f>
        <v>198603</v>
      </c>
      <c r="B136">
        <f>RANK('Momentum Signal'!B136,'Momentum Signal'!$B136:$Q136)</f>
        <v>1</v>
      </c>
      <c r="C136">
        <f>RANK('Momentum Signal'!C136,'Momentum Signal'!$B136:$Q136)</f>
        <v>14</v>
      </c>
      <c r="D136">
        <f>RANK('Momentum Signal'!D136,'Momentum Signal'!$B136:$Q136)</f>
        <v>15</v>
      </c>
      <c r="E136">
        <f>RANK('Momentum Signal'!E136,'Momentum Signal'!$B136:$Q136)</f>
        <v>2</v>
      </c>
      <c r="F136">
        <f>RANK('Momentum Signal'!F136,'Momentum Signal'!$B136:$Q136)</f>
        <v>8</v>
      </c>
      <c r="G136">
        <f>RANK('Momentum Signal'!G136,'Momentum Signal'!$B136:$Q136)</f>
        <v>5</v>
      </c>
      <c r="H136">
        <f>RANK('Momentum Signal'!H136,'Momentum Signal'!$B136:$Q136)</f>
        <v>6</v>
      </c>
      <c r="I136">
        <f>RANK('Momentum Signal'!I136,'Momentum Signal'!$B136:$Q136)</f>
        <v>11</v>
      </c>
      <c r="J136">
        <f>RANK('Momentum Signal'!J136,'Momentum Signal'!$B136:$Q136)</f>
        <v>16</v>
      </c>
      <c r="K136">
        <f>RANK('Momentum Signal'!K136,'Momentum Signal'!$B136:$Q136)</f>
        <v>9</v>
      </c>
      <c r="L136">
        <f>RANK('Momentum Signal'!L136,'Momentum Signal'!$B136:$Q136)</f>
        <v>13</v>
      </c>
      <c r="M136">
        <f>RANK('Momentum Signal'!M136,'Momentum Signal'!$B136:$Q136)</f>
        <v>10</v>
      </c>
      <c r="N136">
        <f>RANK('Momentum Signal'!N136,'Momentum Signal'!$B136:$Q136)</f>
        <v>12</v>
      </c>
      <c r="O136">
        <f>RANK('Momentum Signal'!O136,'Momentum Signal'!$B136:$Q136)</f>
        <v>4</v>
      </c>
      <c r="P136">
        <f>RANK('Momentum Signal'!P136,'Momentum Signal'!$B136:$Q136)</f>
        <v>7</v>
      </c>
      <c r="Q136">
        <f>RANK('Momentum Signal'!Q136,'Momentum Signal'!$B136:$Q136)</f>
        <v>3</v>
      </c>
    </row>
    <row r="137" spans="1:17" x14ac:dyDescent="0.25">
      <c r="A137" s="6">
        <f>'Momentum Signal'!A137</f>
        <v>198604</v>
      </c>
      <c r="B137">
        <f>RANK('Momentum Signal'!B137,'Momentum Signal'!$B137:$Q137)</f>
        <v>1</v>
      </c>
      <c r="C137">
        <f>RANK('Momentum Signal'!C137,'Momentum Signal'!$B137:$Q137)</f>
        <v>16</v>
      </c>
      <c r="D137">
        <f>RANK('Momentum Signal'!D137,'Momentum Signal'!$B137:$Q137)</f>
        <v>15</v>
      </c>
      <c r="E137">
        <f>RANK('Momentum Signal'!E137,'Momentum Signal'!$B137:$Q137)</f>
        <v>2</v>
      </c>
      <c r="F137">
        <f>RANK('Momentum Signal'!F137,'Momentum Signal'!$B137:$Q137)</f>
        <v>5</v>
      </c>
      <c r="G137">
        <f>RANK('Momentum Signal'!G137,'Momentum Signal'!$B137:$Q137)</f>
        <v>3</v>
      </c>
      <c r="H137">
        <f>RANK('Momentum Signal'!H137,'Momentum Signal'!$B137:$Q137)</f>
        <v>8</v>
      </c>
      <c r="I137">
        <f>RANK('Momentum Signal'!I137,'Momentum Signal'!$B137:$Q137)</f>
        <v>6</v>
      </c>
      <c r="J137">
        <f>RANK('Momentum Signal'!J137,'Momentum Signal'!$B137:$Q137)</f>
        <v>14</v>
      </c>
      <c r="K137">
        <f>RANK('Momentum Signal'!K137,'Momentum Signal'!$B137:$Q137)</f>
        <v>11</v>
      </c>
      <c r="L137">
        <f>RANK('Momentum Signal'!L137,'Momentum Signal'!$B137:$Q137)</f>
        <v>13</v>
      </c>
      <c r="M137">
        <f>RANK('Momentum Signal'!M137,'Momentum Signal'!$B137:$Q137)</f>
        <v>7</v>
      </c>
      <c r="N137">
        <f>RANK('Momentum Signal'!N137,'Momentum Signal'!$B137:$Q137)</f>
        <v>12</v>
      </c>
      <c r="O137">
        <f>RANK('Momentum Signal'!O137,'Momentum Signal'!$B137:$Q137)</f>
        <v>10</v>
      </c>
      <c r="P137">
        <f>RANK('Momentum Signal'!P137,'Momentum Signal'!$B137:$Q137)</f>
        <v>9</v>
      </c>
      <c r="Q137">
        <f>RANK('Momentum Signal'!Q137,'Momentum Signal'!$B137:$Q137)</f>
        <v>4</v>
      </c>
    </row>
    <row r="138" spans="1:17" x14ac:dyDescent="0.25">
      <c r="A138" s="6">
        <f>'Momentum Signal'!A138</f>
        <v>198605</v>
      </c>
      <c r="B138">
        <f>RANK('Momentum Signal'!B138,'Momentum Signal'!$B138:$Q138)</f>
        <v>1</v>
      </c>
      <c r="C138">
        <f>RANK('Momentum Signal'!C138,'Momentum Signal'!$B138:$Q138)</f>
        <v>15</v>
      </c>
      <c r="D138">
        <f>RANK('Momentum Signal'!D138,'Momentum Signal'!$B138:$Q138)</f>
        <v>16</v>
      </c>
      <c r="E138">
        <f>RANK('Momentum Signal'!E138,'Momentum Signal'!$B138:$Q138)</f>
        <v>2</v>
      </c>
      <c r="F138">
        <f>RANK('Momentum Signal'!F138,'Momentum Signal'!$B138:$Q138)</f>
        <v>8</v>
      </c>
      <c r="G138">
        <f>RANK('Momentum Signal'!G138,'Momentum Signal'!$B138:$Q138)</f>
        <v>4</v>
      </c>
      <c r="H138">
        <f>RANK('Momentum Signal'!H138,'Momentum Signal'!$B138:$Q138)</f>
        <v>5</v>
      </c>
      <c r="I138">
        <f>RANK('Momentum Signal'!I138,'Momentum Signal'!$B138:$Q138)</f>
        <v>6</v>
      </c>
      <c r="J138">
        <f>RANK('Momentum Signal'!J138,'Momentum Signal'!$B138:$Q138)</f>
        <v>14</v>
      </c>
      <c r="K138">
        <f>RANK('Momentum Signal'!K138,'Momentum Signal'!$B138:$Q138)</f>
        <v>11</v>
      </c>
      <c r="L138">
        <f>RANK('Momentum Signal'!L138,'Momentum Signal'!$B138:$Q138)</f>
        <v>13</v>
      </c>
      <c r="M138">
        <f>RANK('Momentum Signal'!M138,'Momentum Signal'!$B138:$Q138)</f>
        <v>3</v>
      </c>
      <c r="N138">
        <f>RANK('Momentum Signal'!N138,'Momentum Signal'!$B138:$Q138)</f>
        <v>10</v>
      </c>
      <c r="O138">
        <f>RANK('Momentum Signal'!O138,'Momentum Signal'!$B138:$Q138)</f>
        <v>12</v>
      </c>
      <c r="P138">
        <f>RANK('Momentum Signal'!P138,'Momentum Signal'!$B138:$Q138)</f>
        <v>9</v>
      </c>
      <c r="Q138">
        <f>RANK('Momentum Signal'!Q138,'Momentum Signal'!$B138:$Q138)</f>
        <v>7</v>
      </c>
    </row>
    <row r="139" spans="1:17" x14ac:dyDescent="0.25">
      <c r="A139" s="6">
        <f>'Momentum Signal'!A139</f>
        <v>198606</v>
      </c>
      <c r="B139">
        <f>RANK('Momentum Signal'!B139,'Momentum Signal'!$B139:$Q139)</f>
        <v>1</v>
      </c>
      <c r="C139">
        <f>RANK('Momentum Signal'!C139,'Momentum Signal'!$B139:$Q139)</f>
        <v>16</v>
      </c>
      <c r="D139">
        <f>RANK('Momentum Signal'!D139,'Momentum Signal'!$B139:$Q139)</f>
        <v>15</v>
      </c>
      <c r="E139">
        <f>RANK('Momentum Signal'!E139,'Momentum Signal'!$B139:$Q139)</f>
        <v>2</v>
      </c>
      <c r="F139">
        <f>RANK('Momentum Signal'!F139,'Momentum Signal'!$B139:$Q139)</f>
        <v>7</v>
      </c>
      <c r="G139">
        <f>RANK('Momentum Signal'!G139,'Momentum Signal'!$B139:$Q139)</f>
        <v>3</v>
      </c>
      <c r="H139">
        <f>RANK('Momentum Signal'!H139,'Momentum Signal'!$B139:$Q139)</f>
        <v>4</v>
      </c>
      <c r="I139">
        <f>RANK('Momentum Signal'!I139,'Momentum Signal'!$B139:$Q139)</f>
        <v>5</v>
      </c>
      <c r="J139">
        <f>RANK('Momentum Signal'!J139,'Momentum Signal'!$B139:$Q139)</f>
        <v>14</v>
      </c>
      <c r="K139">
        <f>RANK('Momentum Signal'!K139,'Momentum Signal'!$B139:$Q139)</f>
        <v>10</v>
      </c>
      <c r="L139">
        <f>RANK('Momentum Signal'!L139,'Momentum Signal'!$B139:$Q139)</f>
        <v>11</v>
      </c>
      <c r="M139">
        <f>RANK('Momentum Signal'!M139,'Momentum Signal'!$B139:$Q139)</f>
        <v>6</v>
      </c>
      <c r="N139">
        <f>RANK('Momentum Signal'!N139,'Momentum Signal'!$B139:$Q139)</f>
        <v>13</v>
      </c>
      <c r="O139">
        <f>RANK('Momentum Signal'!O139,'Momentum Signal'!$B139:$Q139)</f>
        <v>12</v>
      </c>
      <c r="P139">
        <f>RANK('Momentum Signal'!P139,'Momentum Signal'!$B139:$Q139)</f>
        <v>9</v>
      </c>
      <c r="Q139">
        <f>RANK('Momentum Signal'!Q139,'Momentum Signal'!$B139:$Q139)</f>
        <v>8</v>
      </c>
    </row>
    <row r="140" spans="1:17" x14ac:dyDescent="0.25">
      <c r="A140" s="6">
        <f>'Momentum Signal'!A140</f>
        <v>198607</v>
      </c>
      <c r="B140">
        <f>RANK('Momentum Signal'!B140,'Momentum Signal'!$B140:$Q140)</f>
        <v>2</v>
      </c>
      <c r="C140">
        <f>RANK('Momentum Signal'!C140,'Momentum Signal'!$B140:$Q140)</f>
        <v>16</v>
      </c>
      <c r="D140">
        <f>RANK('Momentum Signal'!D140,'Momentum Signal'!$B140:$Q140)</f>
        <v>15</v>
      </c>
      <c r="E140">
        <f>RANK('Momentum Signal'!E140,'Momentum Signal'!$B140:$Q140)</f>
        <v>1</v>
      </c>
      <c r="F140">
        <f>RANK('Momentum Signal'!F140,'Momentum Signal'!$B140:$Q140)</f>
        <v>8</v>
      </c>
      <c r="G140">
        <f>RANK('Momentum Signal'!G140,'Momentum Signal'!$B140:$Q140)</f>
        <v>4</v>
      </c>
      <c r="H140">
        <f>RANK('Momentum Signal'!H140,'Momentum Signal'!$B140:$Q140)</f>
        <v>3</v>
      </c>
      <c r="I140">
        <f>RANK('Momentum Signal'!I140,'Momentum Signal'!$B140:$Q140)</f>
        <v>5</v>
      </c>
      <c r="J140">
        <f>RANK('Momentum Signal'!J140,'Momentum Signal'!$B140:$Q140)</f>
        <v>14</v>
      </c>
      <c r="K140">
        <f>RANK('Momentum Signal'!K140,'Momentum Signal'!$B140:$Q140)</f>
        <v>10</v>
      </c>
      <c r="L140">
        <f>RANK('Momentum Signal'!L140,'Momentum Signal'!$B140:$Q140)</f>
        <v>11</v>
      </c>
      <c r="M140">
        <f>RANK('Momentum Signal'!M140,'Momentum Signal'!$B140:$Q140)</f>
        <v>7</v>
      </c>
      <c r="N140">
        <f>RANK('Momentum Signal'!N140,'Momentum Signal'!$B140:$Q140)</f>
        <v>13</v>
      </c>
      <c r="O140">
        <f>RANK('Momentum Signal'!O140,'Momentum Signal'!$B140:$Q140)</f>
        <v>12</v>
      </c>
      <c r="P140">
        <f>RANK('Momentum Signal'!P140,'Momentum Signal'!$B140:$Q140)</f>
        <v>6</v>
      </c>
      <c r="Q140">
        <f>RANK('Momentum Signal'!Q140,'Momentum Signal'!$B140:$Q140)</f>
        <v>9</v>
      </c>
    </row>
    <row r="141" spans="1:17" x14ac:dyDescent="0.25">
      <c r="A141" s="6">
        <f>'Momentum Signal'!A141</f>
        <v>198608</v>
      </c>
      <c r="B141">
        <f>RANK('Momentum Signal'!B141,'Momentum Signal'!$B141:$Q141)</f>
        <v>1</v>
      </c>
      <c r="C141">
        <f>RANK('Momentum Signal'!C141,'Momentum Signal'!$B141:$Q141)</f>
        <v>16</v>
      </c>
      <c r="D141">
        <f>RANK('Momentum Signal'!D141,'Momentum Signal'!$B141:$Q141)</f>
        <v>14</v>
      </c>
      <c r="E141">
        <f>RANK('Momentum Signal'!E141,'Momentum Signal'!$B141:$Q141)</f>
        <v>3</v>
      </c>
      <c r="F141">
        <f>RANK('Momentum Signal'!F141,'Momentum Signal'!$B141:$Q141)</f>
        <v>9</v>
      </c>
      <c r="G141">
        <f>RANK('Momentum Signal'!G141,'Momentum Signal'!$B141:$Q141)</f>
        <v>5</v>
      </c>
      <c r="H141">
        <f>RANK('Momentum Signal'!H141,'Momentum Signal'!$B141:$Q141)</f>
        <v>2</v>
      </c>
      <c r="I141">
        <f>RANK('Momentum Signal'!I141,'Momentum Signal'!$B141:$Q141)</f>
        <v>6</v>
      </c>
      <c r="J141">
        <f>RANK('Momentum Signal'!J141,'Momentum Signal'!$B141:$Q141)</f>
        <v>15</v>
      </c>
      <c r="K141">
        <f>RANK('Momentum Signal'!K141,'Momentum Signal'!$B141:$Q141)</f>
        <v>11</v>
      </c>
      <c r="L141">
        <f>RANK('Momentum Signal'!L141,'Momentum Signal'!$B141:$Q141)</f>
        <v>12</v>
      </c>
      <c r="M141">
        <f>RANK('Momentum Signal'!M141,'Momentum Signal'!$B141:$Q141)</f>
        <v>8</v>
      </c>
      <c r="N141">
        <f>RANK('Momentum Signal'!N141,'Momentum Signal'!$B141:$Q141)</f>
        <v>13</v>
      </c>
      <c r="O141">
        <f>RANK('Momentum Signal'!O141,'Momentum Signal'!$B141:$Q141)</f>
        <v>10</v>
      </c>
      <c r="P141">
        <f>RANK('Momentum Signal'!P141,'Momentum Signal'!$B141:$Q141)</f>
        <v>4</v>
      </c>
      <c r="Q141">
        <f>RANK('Momentum Signal'!Q141,'Momentum Signal'!$B141:$Q141)</f>
        <v>7</v>
      </c>
    </row>
    <row r="142" spans="1:17" x14ac:dyDescent="0.25">
      <c r="A142" s="6">
        <f>'Momentum Signal'!A142</f>
        <v>198609</v>
      </c>
      <c r="B142">
        <f>RANK('Momentum Signal'!B142,'Momentum Signal'!$B142:$Q142)</f>
        <v>2</v>
      </c>
      <c r="C142">
        <f>RANK('Momentum Signal'!C142,'Momentum Signal'!$B142:$Q142)</f>
        <v>16</v>
      </c>
      <c r="D142">
        <f>RANK('Momentum Signal'!D142,'Momentum Signal'!$B142:$Q142)</f>
        <v>14</v>
      </c>
      <c r="E142">
        <f>RANK('Momentum Signal'!E142,'Momentum Signal'!$B142:$Q142)</f>
        <v>3</v>
      </c>
      <c r="F142">
        <f>RANK('Momentum Signal'!F142,'Momentum Signal'!$B142:$Q142)</f>
        <v>10</v>
      </c>
      <c r="G142">
        <f>RANK('Momentum Signal'!G142,'Momentum Signal'!$B142:$Q142)</f>
        <v>5</v>
      </c>
      <c r="H142">
        <f>RANK('Momentum Signal'!H142,'Momentum Signal'!$B142:$Q142)</f>
        <v>1</v>
      </c>
      <c r="I142">
        <f>RANK('Momentum Signal'!I142,'Momentum Signal'!$B142:$Q142)</f>
        <v>8</v>
      </c>
      <c r="J142">
        <f>RANK('Momentum Signal'!J142,'Momentum Signal'!$B142:$Q142)</f>
        <v>15</v>
      </c>
      <c r="K142">
        <f>RANK('Momentum Signal'!K142,'Momentum Signal'!$B142:$Q142)</f>
        <v>11</v>
      </c>
      <c r="L142">
        <f>RANK('Momentum Signal'!L142,'Momentum Signal'!$B142:$Q142)</f>
        <v>12</v>
      </c>
      <c r="M142">
        <f>RANK('Momentum Signal'!M142,'Momentum Signal'!$B142:$Q142)</f>
        <v>9</v>
      </c>
      <c r="N142">
        <f>RANK('Momentum Signal'!N142,'Momentum Signal'!$B142:$Q142)</f>
        <v>13</v>
      </c>
      <c r="O142">
        <f>RANK('Momentum Signal'!O142,'Momentum Signal'!$B142:$Q142)</f>
        <v>6</v>
      </c>
      <c r="P142">
        <f>RANK('Momentum Signal'!P142,'Momentum Signal'!$B142:$Q142)</f>
        <v>4</v>
      </c>
      <c r="Q142">
        <f>RANK('Momentum Signal'!Q142,'Momentum Signal'!$B142:$Q142)</f>
        <v>7</v>
      </c>
    </row>
    <row r="143" spans="1:17" x14ac:dyDescent="0.25">
      <c r="A143" s="6">
        <f>'Momentum Signal'!A143</f>
        <v>198610</v>
      </c>
      <c r="B143">
        <f>RANK('Momentum Signal'!B143,'Momentum Signal'!$B143:$Q143)</f>
        <v>2</v>
      </c>
      <c r="C143">
        <f>RANK('Momentum Signal'!C143,'Momentum Signal'!$B143:$Q143)</f>
        <v>15</v>
      </c>
      <c r="D143">
        <f>RANK('Momentum Signal'!D143,'Momentum Signal'!$B143:$Q143)</f>
        <v>14</v>
      </c>
      <c r="E143">
        <f>RANK('Momentum Signal'!E143,'Momentum Signal'!$B143:$Q143)</f>
        <v>4</v>
      </c>
      <c r="F143">
        <f>RANK('Momentum Signal'!F143,'Momentum Signal'!$B143:$Q143)</f>
        <v>10</v>
      </c>
      <c r="G143">
        <f>RANK('Momentum Signal'!G143,'Momentum Signal'!$B143:$Q143)</f>
        <v>5</v>
      </c>
      <c r="H143">
        <f>RANK('Momentum Signal'!H143,'Momentum Signal'!$B143:$Q143)</f>
        <v>1</v>
      </c>
      <c r="I143">
        <f>RANK('Momentum Signal'!I143,'Momentum Signal'!$B143:$Q143)</f>
        <v>8</v>
      </c>
      <c r="J143">
        <f>RANK('Momentum Signal'!J143,'Momentum Signal'!$B143:$Q143)</f>
        <v>16</v>
      </c>
      <c r="K143">
        <f>RANK('Momentum Signal'!K143,'Momentum Signal'!$B143:$Q143)</f>
        <v>11</v>
      </c>
      <c r="L143">
        <f>RANK('Momentum Signal'!L143,'Momentum Signal'!$B143:$Q143)</f>
        <v>12</v>
      </c>
      <c r="M143">
        <f>RANK('Momentum Signal'!M143,'Momentum Signal'!$B143:$Q143)</f>
        <v>9</v>
      </c>
      <c r="N143">
        <f>RANK('Momentum Signal'!N143,'Momentum Signal'!$B143:$Q143)</f>
        <v>13</v>
      </c>
      <c r="O143">
        <f>RANK('Momentum Signal'!O143,'Momentum Signal'!$B143:$Q143)</f>
        <v>3</v>
      </c>
      <c r="P143">
        <f>RANK('Momentum Signal'!P143,'Momentum Signal'!$B143:$Q143)</f>
        <v>6</v>
      </c>
      <c r="Q143">
        <f>RANK('Momentum Signal'!Q143,'Momentum Signal'!$B143:$Q143)</f>
        <v>7</v>
      </c>
    </row>
    <row r="144" spans="1:17" x14ac:dyDescent="0.25">
      <c r="A144" s="6">
        <f>'Momentum Signal'!A144</f>
        <v>198611</v>
      </c>
      <c r="B144">
        <f>RANK('Momentum Signal'!B144,'Momentum Signal'!$B144:$Q144)</f>
        <v>4</v>
      </c>
      <c r="C144">
        <f>RANK('Momentum Signal'!C144,'Momentum Signal'!$B144:$Q144)</f>
        <v>14</v>
      </c>
      <c r="D144">
        <f>RANK('Momentum Signal'!D144,'Momentum Signal'!$B144:$Q144)</f>
        <v>16</v>
      </c>
      <c r="E144">
        <f>RANK('Momentum Signal'!E144,'Momentum Signal'!$B144:$Q144)</f>
        <v>6</v>
      </c>
      <c r="F144">
        <f>RANK('Momentum Signal'!F144,'Momentum Signal'!$B144:$Q144)</f>
        <v>8</v>
      </c>
      <c r="G144">
        <f>RANK('Momentum Signal'!G144,'Momentum Signal'!$B144:$Q144)</f>
        <v>2</v>
      </c>
      <c r="H144">
        <f>RANK('Momentum Signal'!H144,'Momentum Signal'!$B144:$Q144)</f>
        <v>1</v>
      </c>
      <c r="I144">
        <f>RANK('Momentum Signal'!I144,'Momentum Signal'!$B144:$Q144)</f>
        <v>3</v>
      </c>
      <c r="J144">
        <f>RANK('Momentum Signal'!J144,'Momentum Signal'!$B144:$Q144)</f>
        <v>15</v>
      </c>
      <c r="K144">
        <f>RANK('Momentum Signal'!K144,'Momentum Signal'!$B144:$Q144)</f>
        <v>11</v>
      </c>
      <c r="L144">
        <f>RANK('Momentum Signal'!L144,'Momentum Signal'!$B144:$Q144)</f>
        <v>13</v>
      </c>
      <c r="M144">
        <f>RANK('Momentum Signal'!M144,'Momentum Signal'!$B144:$Q144)</f>
        <v>9</v>
      </c>
      <c r="N144">
        <f>RANK('Momentum Signal'!N144,'Momentum Signal'!$B144:$Q144)</f>
        <v>12</v>
      </c>
      <c r="O144">
        <f>RANK('Momentum Signal'!O144,'Momentum Signal'!$B144:$Q144)</f>
        <v>5</v>
      </c>
      <c r="P144">
        <f>RANK('Momentum Signal'!P144,'Momentum Signal'!$B144:$Q144)</f>
        <v>7</v>
      </c>
      <c r="Q144">
        <f>RANK('Momentum Signal'!Q144,'Momentum Signal'!$B144:$Q144)</f>
        <v>10</v>
      </c>
    </row>
    <row r="145" spans="1:17" x14ac:dyDescent="0.25">
      <c r="A145" s="6">
        <f>'Momentum Signal'!A145</f>
        <v>198612</v>
      </c>
      <c r="B145">
        <f>RANK('Momentum Signal'!B145,'Momentum Signal'!$B145:$Q145)</f>
        <v>4</v>
      </c>
      <c r="C145">
        <f>RANK('Momentum Signal'!C145,'Momentum Signal'!$B145:$Q145)</f>
        <v>15</v>
      </c>
      <c r="D145">
        <f>RANK('Momentum Signal'!D145,'Momentum Signal'!$B145:$Q145)</f>
        <v>13</v>
      </c>
      <c r="E145">
        <f>RANK('Momentum Signal'!E145,'Momentum Signal'!$B145:$Q145)</f>
        <v>6</v>
      </c>
      <c r="F145">
        <f>RANK('Momentum Signal'!F145,'Momentum Signal'!$B145:$Q145)</f>
        <v>9</v>
      </c>
      <c r="G145">
        <f>RANK('Momentum Signal'!G145,'Momentum Signal'!$B145:$Q145)</f>
        <v>1</v>
      </c>
      <c r="H145">
        <f>RANK('Momentum Signal'!H145,'Momentum Signal'!$B145:$Q145)</f>
        <v>2</v>
      </c>
      <c r="I145">
        <f>RANK('Momentum Signal'!I145,'Momentum Signal'!$B145:$Q145)</f>
        <v>5</v>
      </c>
      <c r="J145">
        <f>RANK('Momentum Signal'!J145,'Momentum Signal'!$B145:$Q145)</f>
        <v>14</v>
      </c>
      <c r="K145">
        <f>RANK('Momentum Signal'!K145,'Momentum Signal'!$B145:$Q145)</f>
        <v>12</v>
      </c>
      <c r="L145">
        <f>RANK('Momentum Signal'!L145,'Momentum Signal'!$B145:$Q145)</f>
        <v>16</v>
      </c>
      <c r="M145">
        <f>RANK('Momentum Signal'!M145,'Momentum Signal'!$B145:$Q145)</f>
        <v>8</v>
      </c>
      <c r="N145">
        <f>RANK('Momentum Signal'!N145,'Momentum Signal'!$B145:$Q145)</f>
        <v>11</v>
      </c>
      <c r="O145">
        <f>RANK('Momentum Signal'!O145,'Momentum Signal'!$B145:$Q145)</f>
        <v>3</v>
      </c>
      <c r="P145">
        <f>RANK('Momentum Signal'!P145,'Momentum Signal'!$B145:$Q145)</f>
        <v>7</v>
      </c>
      <c r="Q145">
        <f>RANK('Momentum Signal'!Q145,'Momentum Signal'!$B145:$Q145)</f>
        <v>10</v>
      </c>
    </row>
    <row r="146" spans="1:17" x14ac:dyDescent="0.25">
      <c r="A146" s="6">
        <f>'Momentum Signal'!A146</f>
        <v>198701</v>
      </c>
      <c r="B146">
        <f>RANK('Momentum Signal'!B146,'Momentum Signal'!$B146:$Q146)</f>
        <v>3</v>
      </c>
      <c r="C146">
        <f>RANK('Momentum Signal'!C146,'Momentum Signal'!$B146:$Q146)</f>
        <v>13</v>
      </c>
      <c r="D146">
        <f>RANK('Momentum Signal'!D146,'Momentum Signal'!$B146:$Q146)</f>
        <v>10</v>
      </c>
      <c r="E146">
        <f>RANK('Momentum Signal'!E146,'Momentum Signal'!$B146:$Q146)</f>
        <v>4</v>
      </c>
      <c r="F146">
        <f>RANK('Momentum Signal'!F146,'Momentum Signal'!$B146:$Q146)</f>
        <v>9</v>
      </c>
      <c r="G146">
        <f>RANK('Momentum Signal'!G146,'Momentum Signal'!$B146:$Q146)</f>
        <v>2</v>
      </c>
      <c r="H146">
        <f>RANK('Momentum Signal'!H146,'Momentum Signal'!$B146:$Q146)</f>
        <v>1</v>
      </c>
      <c r="I146">
        <f>RANK('Momentum Signal'!I146,'Momentum Signal'!$B146:$Q146)</f>
        <v>5</v>
      </c>
      <c r="J146">
        <f>RANK('Momentum Signal'!J146,'Momentum Signal'!$B146:$Q146)</f>
        <v>16</v>
      </c>
      <c r="K146">
        <f>RANK('Momentum Signal'!K146,'Momentum Signal'!$B146:$Q146)</f>
        <v>14</v>
      </c>
      <c r="L146">
        <f>RANK('Momentum Signal'!L146,'Momentum Signal'!$B146:$Q146)</f>
        <v>15</v>
      </c>
      <c r="M146">
        <f>RANK('Momentum Signal'!M146,'Momentum Signal'!$B146:$Q146)</f>
        <v>8</v>
      </c>
      <c r="N146">
        <f>RANK('Momentum Signal'!N146,'Momentum Signal'!$B146:$Q146)</f>
        <v>12</v>
      </c>
      <c r="O146">
        <f>RANK('Momentum Signal'!O146,'Momentum Signal'!$B146:$Q146)</f>
        <v>6</v>
      </c>
      <c r="P146">
        <f>RANK('Momentum Signal'!P146,'Momentum Signal'!$B146:$Q146)</f>
        <v>7</v>
      </c>
      <c r="Q146">
        <f>RANK('Momentum Signal'!Q146,'Momentum Signal'!$B146:$Q146)</f>
        <v>11</v>
      </c>
    </row>
    <row r="147" spans="1:17" x14ac:dyDescent="0.25">
      <c r="A147" s="6">
        <f>'Momentum Signal'!A147</f>
        <v>198702</v>
      </c>
      <c r="B147">
        <f>RANK('Momentum Signal'!B147,'Momentum Signal'!$B147:$Q147)</f>
        <v>3</v>
      </c>
      <c r="C147">
        <f>RANK('Momentum Signal'!C147,'Momentum Signal'!$B147:$Q147)</f>
        <v>12</v>
      </c>
      <c r="D147">
        <f>RANK('Momentum Signal'!D147,'Momentum Signal'!$B147:$Q147)</f>
        <v>5</v>
      </c>
      <c r="E147">
        <f>RANK('Momentum Signal'!E147,'Momentum Signal'!$B147:$Q147)</f>
        <v>8</v>
      </c>
      <c r="F147">
        <f>RANK('Momentum Signal'!F147,'Momentum Signal'!$B147:$Q147)</f>
        <v>6</v>
      </c>
      <c r="G147">
        <f>RANK('Momentum Signal'!G147,'Momentum Signal'!$B147:$Q147)</f>
        <v>2</v>
      </c>
      <c r="H147">
        <f>RANK('Momentum Signal'!H147,'Momentum Signal'!$B147:$Q147)</f>
        <v>1</v>
      </c>
      <c r="I147">
        <f>RANK('Momentum Signal'!I147,'Momentum Signal'!$B147:$Q147)</f>
        <v>4</v>
      </c>
      <c r="J147">
        <f>RANK('Momentum Signal'!J147,'Momentum Signal'!$B147:$Q147)</f>
        <v>16</v>
      </c>
      <c r="K147">
        <f>RANK('Momentum Signal'!K147,'Momentum Signal'!$B147:$Q147)</f>
        <v>14</v>
      </c>
      <c r="L147">
        <f>RANK('Momentum Signal'!L147,'Momentum Signal'!$B147:$Q147)</f>
        <v>15</v>
      </c>
      <c r="M147">
        <f>RANK('Momentum Signal'!M147,'Momentum Signal'!$B147:$Q147)</f>
        <v>10</v>
      </c>
      <c r="N147">
        <f>RANK('Momentum Signal'!N147,'Momentum Signal'!$B147:$Q147)</f>
        <v>13</v>
      </c>
      <c r="O147">
        <f>RANK('Momentum Signal'!O147,'Momentum Signal'!$B147:$Q147)</f>
        <v>7</v>
      </c>
      <c r="P147">
        <f>RANK('Momentum Signal'!P147,'Momentum Signal'!$B147:$Q147)</f>
        <v>9</v>
      </c>
      <c r="Q147">
        <f>RANK('Momentum Signal'!Q147,'Momentum Signal'!$B147:$Q147)</f>
        <v>11</v>
      </c>
    </row>
    <row r="148" spans="1:17" x14ac:dyDescent="0.25">
      <c r="A148" s="6">
        <f>'Momentum Signal'!A148</f>
        <v>198703</v>
      </c>
      <c r="B148">
        <f>RANK('Momentum Signal'!B148,'Momentum Signal'!$B148:$Q148)</f>
        <v>4</v>
      </c>
      <c r="C148">
        <f>RANK('Momentum Signal'!C148,'Momentum Signal'!$B148:$Q148)</f>
        <v>8</v>
      </c>
      <c r="D148">
        <f>RANK('Momentum Signal'!D148,'Momentum Signal'!$B148:$Q148)</f>
        <v>2</v>
      </c>
      <c r="E148">
        <f>RANK('Momentum Signal'!E148,'Momentum Signal'!$B148:$Q148)</f>
        <v>11</v>
      </c>
      <c r="F148">
        <f>RANK('Momentum Signal'!F148,'Momentum Signal'!$B148:$Q148)</f>
        <v>6</v>
      </c>
      <c r="G148">
        <f>RANK('Momentum Signal'!G148,'Momentum Signal'!$B148:$Q148)</f>
        <v>3</v>
      </c>
      <c r="H148">
        <f>RANK('Momentum Signal'!H148,'Momentum Signal'!$B148:$Q148)</f>
        <v>1</v>
      </c>
      <c r="I148">
        <f>RANK('Momentum Signal'!I148,'Momentum Signal'!$B148:$Q148)</f>
        <v>5</v>
      </c>
      <c r="J148">
        <f>RANK('Momentum Signal'!J148,'Momentum Signal'!$B148:$Q148)</f>
        <v>16</v>
      </c>
      <c r="K148">
        <f>RANK('Momentum Signal'!K148,'Momentum Signal'!$B148:$Q148)</f>
        <v>14</v>
      </c>
      <c r="L148">
        <f>RANK('Momentum Signal'!L148,'Momentum Signal'!$B148:$Q148)</f>
        <v>13</v>
      </c>
      <c r="M148">
        <f>RANK('Momentum Signal'!M148,'Momentum Signal'!$B148:$Q148)</f>
        <v>9</v>
      </c>
      <c r="N148">
        <f>RANK('Momentum Signal'!N148,'Momentum Signal'!$B148:$Q148)</f>
        <v>15</v>
      </c>
      <c r="O148">
        <f>RANK('Momentum Signal'!O148,'Momentum Signal'!$B148:$Q148)</f>
        <v>7</v>
      </c>
      <c r="P148">
        <f>RANK('Momentum Signal'!P148,'Momentum Signal'!$B148:$Q148)</f>
        <v>10</v>
      </c>
      <c r="Q148">
        <f>RANK('Momentum Signal'!Q148,'Momentum Signal'!$B148:$Q148)</f>
        <v>12</v>
      </c>
    </row>
    <row r="149" spans="1:17" x14ac:dyDescent="0.25">
      <c r="A149" s="6">
        <f>'Momentum Signal'!A149</f>
        <v>198704</v>
      </c>
      <c r="B149">
        <f>RANK('Momentum Signal'!B149,'Momentum Signal'!$B149:$Q149)</f>
        <v>5</v>
      </c>
      <c r="C149">
        <f>RANK('Momentum Signal'!C149,'Momentum Signal'!$B149:$Q149)</f>
        <v>3</v>
      </c>
      <c r="D149">
        <f>RANK('Momentum Signal'!D149,'Momentum Signal'!$B149:$Q149)</f>
        <v>2</v>
      </c>
      <c r="E149">
        <f>RANK('Momentum Signal'!E149,'Momentum Signal'!$B149:$Q149)</f>
        <v>7</v>
      </c>
      <c r="F149">
        <f>RANK('Momentum Signal'!F149,'Momentum Signal'!$B149:$Q149)</f>
        <v>6</v>
      </c>
      <c r="G149">
        <f>RANK('Momentum Signal'!G149,'Momentum Signal'!$B149:$Q149)</f>
        <v>4</v>
      </c>
      <c r="H149">
        <f>RANK('Momentum Signal'!H149,'Momentum Signal'!$B149:$Q149)</f>
        <v>1</v>
      </c>
      <c r="I149">
        <f>RANK('Momentum Signal'!I149,'Momentum Signal'!$B149:$Q149)</f>
        <v>9</v>
      </c>
      <c r="J149">
        <f>RANK('Momentum Signal'!J149,'Momentum Signal'!$B149:$Q149)</f>
        <v>15</v>
      </c>
      <c r="K149">
        <f>RANK('Momentum Signal'!K149,'Momentum Signal'!$B149:$Q149)</f>
        <v>13</v>
      </c>
      <c r="L149">
        <f>RANK('Momentum Signal'!L149,'Momentum Signal'!$B149:$Q149)</f>
        <v>11</v>
      </c>
      <c r="M149">
        <f>RANK('Momentum Signal'!M149,'Momentum Signal'!$B149:$Q149)</f>
        <v>12</v>
      </c>
      <c r="N149">
        <f>RANK('Momentum Signal'!N149,'Momentum Signal'!$B149:$Q149)</f>
        <v>16</v>
      </c>
      <c r="O149">
        <f>RANK('Momentum Signal'!O149,'Momentum Signal'!$B149:$Q149)</f>
        <v>10</v>
      </c>
      <c r="P149">
        <f>RANK('Momentum Signal'!P149,'Momentum Signal'!$B149:$Q149)</f>
        <v>8</v>
      </c>
      <c r="Q149">
        <f>RANK('Momentum Signal'!Q149,'Momentum Signal'!$B149:$Q149)</f>
        <v>14</v>
      </c>
    </row>
    <row r="150" spans="1:17" x14ac:dyDescent="0.25">
      <c r="A150" s="6">
        <f>'Momentum Signal'!A150</f>
        <v>198705</v>
      </c>
      <c r="B150">
        <f>RANK('Momentum Signal'!B150,'Momentum Signal'!$B150:$Q150)</f>
        <v>7</v>
      </c>
      <c r="C150">
        <f>RANK('Momentum Signal'!C150,'Momentum Signal'!$B150:$Q150)</f>
        <v>1</v>
      </c>
      <c r="D150">
        <f>RANK('Momentum Signal'!D150,'Momentum Signal'!$B150:$Q150)</f>
        <v>2</v>
      </c>
      <c r="E150">
        <f>RANK('Momentum Signal'!E150,'Momentum Signal'!$B150:$Q150)</f>
        <v>8</v>
      </c>
      <c r="F150">
        <f>RANK('Momentum Signal'!F150,'Momentum Signal'!$B150:$Q150)</f>
        <v>5</v>
      </c>
      <c r="G150">
        <f>RANK('Momentum Signal'!G150,'Momentum Signal'!$B150:$Q150)</f>
        <v>4</v>
      </c>
      <c r="H150">
        <f>RANK('Momentum Signal'!H150,'Momentum Signal'!$B150:$Q150)</f>
        <v>3</v>
      </c>
      <c r="I150">
        <f>RANK('Momentum Signal'!I150,'Momentum Signal'!$B150:$Q150)</f>
        <v>6</v>
      </c>
      <c r="J150">
        <f>RANK('Momentum Signal'!J150,'Momentum Signal'!$B150:$Q150)</f>
        <v>12</v>
      </c>
      <c r="K150">
        <f>RANK('Momentum Signal'!K150,'Momentum Signal'!$B150:$Q150)</f>
        <v>14</v>
      </c>
      <c r="L150">
        <f>RANK('Momentum Signal'!L150,'Momentum Signal'!$B150:$Q150)</f>
        <v>13</v>
      </c>
      <c r="M150">
        <f>RANK('Momentum Signal'!M150,'Momentum Signal'!$B150:$Q150)</f>
        <v>9</v>
      </c>
      <c r="N150">
        <f>RANK('Momentum Signal'!N150,'Momentum Signal'!$B150:$Q150)</f>
        <v>16</v>
      </c>
      <c r="O150">
        <f>RANK('Momentum Signal'!O150,'Momentum Signal'!$B150:$Q150)</f>
        <v>11</v>
      </c>
      <c r="P150">
        <f>RANK('Momentum Signal'!P150,'Momentum Signal'!$B150:$Q150)</f>
        <v>10</v>
      </c>
      <c r="Q150">
        <f>RANK('Momentum Signal'!Q150,'Momentum Signal'!$B150:$Q150)</f>
        <v>15</v>
      </c>
    </row>
    <row r="151" spans="1:17" x14ac:dyDescent="0.25">
      <c r="A151" s="6">
        <f>'Momentum Signal'!A151</f>
        <v>198706</v>
      </c>
      <c r="B151">
        <f>RANK('Momentum Signal'!B151,'Momentum Signal'!$B151:$Q151)</f>
        <v>11</v>
      </c>
      <c r="C151">
        <f>RANK('Momentum Signal'!C151,'Momentum Signal'!$B151:$Q151)</f>
        <v>1</v>
      </c>
      <c r="D151">
        <f>RANK('Momentum Signal'!D151,'Momentum Signal'!$B151:$Q151)</f>
        <v>2</v>
      </c>
      <c r="E151">
        <f>RANK('Momentum Signal'!E151,'Momentum Signal'!$B151:$Q151)</f>
        <v>10</v>
      </c>
      <c r="F151">
        <f>RANK('Momentum Signal'!F151,'Momentum Signal'!$B151:$Q151)</f>
        <v>6</v>
      </c>
      <c r="G151">
        <f>RANK('Momentum Signal'!G151,'Momentum Signal'!$B151:$Q151)</f>
        <v>4</v>
      </c>
      <c r="H151">
        <f>RANK('Momentum Signal'!H151,'Momentum Signal'!$B151:$Q151)</f>
        <v>5</v>
      </c>
      <c r="I151">
        <f>RANK('Momentum Signal'!I151,'Momentum Signal'!$B151:$Q151)</f>
        <v>9</v>
      </c>
      <c r="J151">
        <f>RANK('Momentum Signal'!J151,'Momentum Signal'!$B151:$Q151)</f>
        <v>7</v>
      </c>
      <c r="K151">
        <f>RANK('Momentum Signal'!K151,'Momentum Signal'!$B151:$Q151)</f>
        <v>14</v>
      </c>
      <c r="L151">
        <f>RANK('Momentum Signal'!L151,'Momentum Signal'!$B151:$Q151)</f>
        <v>8</v>
      </c>
      <c r="M151">
        <f>RANK('Momentum Signal'!M151,'Momentum Signal'!$B151:$Q151)</f>
        <v>3</v>
      </c>
      <c r="N151">
        <f>RANK('Momentum Signal'!N151,'Momentum Signal'!$B151:$Q151)</f>
        <v>16</v>
      </c>
      <c r="O151">
        <f>RANK('Momentum Signal'!O151,'Momentum Signal'!$B151:$Q151)</f>
        <v>13</v>
      </c>
      <c r="P151">
        <f>RANK('Momentum Signal'!P151,'Momentum Signal'!$B151:$Q151)</f>
        <v>12</v>
      </c>
      <c r="Q151">
        <f>RANK('Momentum Signal'!Q151,'Momentum Signal'!$B151:$Q151)</f>
        <v>15</v>
      </c>
    </row>
    <row r="152" spans="1:17" x14ac:dyDescent="0.25">
      <c r="A152" s="6">
        <f>'Momentum Signal'!A152</f>
        <v>198707</v>
      </c>
      <c r="B152">
        <f>RANK('Momentum Signal'!B152,'Momentum Signal'!$B152:$Q152)</f>
        <v>12</v>
      </c>
      <c r="C152">
        <f>RANK('Momentum Signal'!C152,'Momentum Signal'!$B152:$Q152)</f>
        <v>1</v>
      </c>
      <c r="D152">
        <f>RANK('Momentum Signal'!D152,'Momentum Signal'!$B152:$Q152)</f>
        <v>2</v>
      </c>
      <c r="E152">
        <f>RANK('Momentum Signal'!E152,'Momentum Signal'!$B152:$Q152)</f>
        <v>10</v>
      </c>
      <c r="F152">
        <f>RANK('Momentum Signal'!F152,'Momentum Signal'!$B152:$Q152)</f>
        <v>7</v>
      </c>
      <c r="G152">
        <f>RANK('Momentum Signal'!G152,'Momentum Signal'!$B152:$Q152)</f>
        <v>3</v>
      </c>
      <c r="H152">
        <f>RANK('Momentum Signal'!H152,'Momentum Signal'!$B152:$Q152)</f>
        <v>8</v>
      </c>
      <c r="I152">
        <f>RANK('Momentum Signal'!I152,'Momentum Signal'!$B152:$Q152)</f>
        <v>9</v>
      </c>
      <c r="J152">
        <f>RANK('Momentum Signal'!J152,'Momentum Signal'!$B152:$Q152)</f>
        <v>4</v>
      </c>
      <c r="K152">
        <f>RANK('Momentum Signal'!K152,'Momentum Signal'!$B152:$Q152)</f>
        <v>11</v>
      </c>
      <c r="L152">
        <f>RANK('Momentum Signal'!L152,'Momentum Signal'!$B152:$Q152)</f>
        <v>6</v>
      </c>
      <c r="M152">
        <f>RANK('Momentum Signal'!M152,'Momentum Signal'!$B152:$Q152)</f>
        <v>5</v>
      </c>
      <c r="N152">
        <f>RANK('Momentum Signal'!N152,'Momentum Signal'!$B152:$Q152)</f>
        <v>15</v>
      </c>
      <c r="O152">
        <f>RANK('Momentum Signal'!O152,'Momentum Signal'!$B152:$Q152)</f>
        <v>14</v>
      </c>
      <c r="P152">
        <f>RANK('Momentum Signal'!P152,'Momentum Signal'!$B152:$Q152)</f>
        <v>13</v>
      </c>
      <c r="Q152">
        <f>RANK('Momentum Signal'!Q152,'Momentum Signal'!$B152:$Q152)</f>
        <v>16</v>
      </c>
    </row>
    <row r="153" spans="1:17" x14ac:dyDescent="0.25">
      <c r="A153" s="6">
        <f>'Momentum Signal'!A153</f>
        <v>198708</v>
      </c>
      <c r="B153">
        <f>RANK('Momentum Signal'!B153,'Momentum Signal'!$B153:$Q153)</f>
        <v>13</v>
      </c>
      <c r="C153">
        <f>RANK('Momentum Signal'!C153,'Momentum Signal'!$B153:$Q153)</f>
        <v>1</v>
      </c>
      <c r="D153">
        <f>RANK('Momentum Signal'!D153,'Momentum Signal'!$B153:$Q153)</f>
        <v>2</v>
      </c>
      <c r="E153">
        <f>RANK('Momentum Signal'!E153,'Momentum Signal'!$B153:$Q153)</f>
        <v>9</v>
      </c>
      <c r="F153">
        <f>RANK('Momentum Signal'!F153,'Momentum Signal'!$B153:$Q153)</f>
        <v>6</v>
      </c>
      <c r="G153">
        <f>RANK('Momentum Signal'!G153,'Momentum Signal'!$B153:$Q153)</f>
        <v>4</v>
      </c>
      <c r="H153">
        <f>RANK('Momentum Signal'!H153,'Momentum Signal'!$B153:$Q153)</f>
        <v>10</v>
      </c>
      <c r="I153">
        <f>RANK('Momentum Signal'!I153,'Momentum Signal'!$B153:$Q153)</f>
        <v>8</v>
      </c>
      <c r="J153">
        <f>RANK('Momentum Signal'!J153,'Momentum Signal'!$B153:$Q153)</f>
        <v>3</v>
      </c>
      <c r="K153">
        <f>RANK('Momentum Signal'!K153,'Momentum Signal'!$B153:$Q153)</f>
        <v>12</v>
      </c>
      <c r="L153">
        <f>RANK('Momentum Signal'!L153,'Momentum Signal'!$B153:$Q153)</f>
        <v>7</v>
      </c>
      <c r="M153">
        <f>RANK('Momentum Signal'!M153,'Momentum Signal'!$B153:$Q153)</f>
        <v>5</v>
      </c>
      <c r="N153">
        <f>RANK('Momentum Signal'!N153,'Momentum Signal'!$B153:$Q153)</f>
        <v>14</v>
      </c>
      <c r="O153">
        <f>RANK('Momentum Signal'!O153,'Momentum Signal'!$B153:$Q153)</f>
        <v>16</v>
      </c>
      <c r="P153">
        <f>RANK('Momentum Signal'!P153,'Momentum Signal'!$B153:$Q153)</f>
        <v>11</v>
      </c>
      <c r="Q153">
        <f>RANK('Momentum Signal'!Q153,'Momentum Signal'!$B153:$Q153)</f>
        <v>15</v>
      </c>
    </row>
    <row r="154" spans="1:17" x14ac:dyDescent="0.25">
      <c r="A154" s="6">
        <f>'Momentum Signal'!A154</f>
        <v>198709</v>
      </c>
      <c r="B154">
        <f>RANK('Momentum Signal'!B154,'Momentum Signal'!$B154:$Q154)</f>
        <v>13</v>
      </c>
      <c r="C154">
        <f>RANK('Momentum Signal'!C154,'Momentum Signal'!$B154:$Q154)</f>
        <v>2</v>
      </c>
      <c r="D154">
        <f>RANK('Momentum Signal'!D154,'Momentum Signal'!$B154:$Q154)</f>
        <v>4</v>
      </c>
      <c r="E154">
        <f>RANK('Momentum Signal'!E154,'Momentum Signal'!$B154:$Q154)</f>
        <v>7</v>
      </c>
      <c r="F154">
        <f>RANK('Momentum Signal'!F154,'Momentum Signal'!$B154:$Q154)</f>
        <v>6</v>
      </c>
      <c r="G154">
        <f>RANK('Momentum Signal'!G154,'Momentum Signal'!$B154:$Q154)</f>
        <v>3</v>
      </c>
      <c r="H154">
        <f>RANK('Momentum Signal'!H154,'Momentum Signal'!$B154:$Q154)</f>
        <v>9</v>
      </c>
      <c r="I154">
        <f>RANK('Momentum Signal'!I154,'Momentum Signal'!$B154:$Q154)</f>
        <v>8</v>
      </c>
      <c r="J154">
        <f>RANK('Momentum Signal'!J154,'Momentum Signal'!$B154:$Q154)</f>
        <v>1</v>
      </c>
      <c r="K154">
        <f>RANK('Momentum Signal'!K154,'Momentum Signal'!$B154:$Q154)</f>
        <v>12</v>
      </c>
      <c r="L154">
        <f>RANK('Momentum Signal'!L154,'Momentum Signal'!$B154:$Q154)</f>
        <v>11</v>
      </c>
      <c r="M154">
        <f>RANK('Momentum Signal'!M154,'Momentum Signal'!$B154:$Q154)</f>
        <v>5</v>
      </c>
      <c r="N154">
        <f>RANK('Momentum Signal'!N154,'Momentum Signal'!$B154:$Q154)</f>
        <v>14</v>
      </c>
      <c r="O154">
        <f>RANK('Momentum Signal'!O154,'Momentum Signal'!$B154:$Q154)</f>
        <v>16</v>
      </c>
      <c r="P154">
        <f>RANK('Momentum Signal'!P154,'Momentum Signal'!$B154:$Q154)</f>
        <v>10</v>
      </c>
      <c r="Q154">
        <f>RANK('Momentum Signal'!Q154,'Momentum Signal'!$B154:$Q154)</f>
        <v>15</v>
      </c>
    </row>
    <row r="155" spans="1:17" x14ac:dyDescent="0.25">
      <c r="A155" s="6">
        <f>'Momentum Signal'!A155</f>
        <v>198710</v>
      </c>
      <c r="B155">
        <f>RANK('Momentum Signal'!B155,'Momentum Signal'!$B155:$Q155)</f>
        <v>12</v>
      </c>
      <c r="C155">
        <f>RANK('Momentum Signal'!C155,'Momentum Signal'!$B155:$Q155)</f>
        <v>1</v>
      </c>
      <c r="D155">
        <f>RANK('Momentum Signal'!D155,'Momentum Signal'!$B155:$Q155)</f>
        <v>7</v>
      </c>
      <c r="E155">
        <f>RANK('Momentum Signal'!E155,'Momentum Signal'!$B155:$Q155)</f>
        <v>10</v>
      </c>
      <c r="F155">
        <f>RANK('Momentum Signal'!F155,'Momentum Signal'!$B155:$Q155)</f>
        <v>2</v>
      </c>
      <c r="G155">
        <f>RANK('Momentum Signal'!G155,'Momentum Signal'!$B155:$Q155)</f>
        <v>4</v>
      </c>
      <c r="H155">
        <f>RANK('Momentum Signal'!H155,'Momentum Signal'!$B155:$Q155)</f>
        <v>6</v>
      </c>
      <c r="I155">
        <f>RANK('Momentum Signal'!I155,'Momentum Signal'!$B155:$Q155)</f>
        <v>11</v>
      </c>
      <c r="J155">
        <f>RANK('Momentum Signal'!J155,'Momentum Signal'!$B155:$Q155)</f>
        <v>5</v>
      </c>
      <c r="K155">
        <f>RANK('Momentum Signal'!K155,'Momentum Signal'!$B155:$Q155)</f>
        <v>13</v>
      </c>
      <c r="L155">
        <f>RANK('Momentum Signal'!L155,'Momentum Signal'!$B155:$Q155)</f>
        <v>8</v>
      </c>
      <c r="M155">
        <f>RANK('Momentum Signal'!M155,'Momentum Signal'!$B155:$Q155)</f>
        <v>3</v>
      </c>
      <c r="N155">
        <f>RANK('Momentum Signal'!N155,'Momentum Signal'!$B155:$Q155)</f>
        <v>14</v>
      </c>
      <c r="O155">
        <f>RANK('Momentum Signal'!O155,'Momentum Signal'!$B155:$Q155)</f>
        <v>16</v>
      </c>
      <c r="P155">
        <f>RANK('Momentum Signal'!P155,'Momentum Signal'!$B155:$Q155)</f>
        <v>9</v>
      </c>
      <c r="Q155">
        <f>RANK('Momentum Signal'!Q155,'Momentum Signal'!$B155:$Q155)</f>
        <v>15</v>
      </c>
    </row>
    <row r="156" spans="1:17" x14ac:dyDescent="0.25">
      <c r="A156" s="6">
        <f>'Momentum Signal'!A156</f>
        <v>198711</v>
      </c>
      <c r="B156">
        <f>RANK('Momentum Signal'!B156,'Momentum Signal'!$B156:$Q156)</f>
        <v>12</v>
      </c>
      <c r="C156">
        <f>RANK('Momentum Signal'!C156,'Momentum Signal'!$B156:$Q156)</f>
        <v>1</v>
      </c>
      <c r="D156">
        <f>RANK('Momentum Signal'!D156,'Momentum Signal'!$B156:$Q156)</f>
        <v>6</v>
      </c>
      <c r="E156">
        <f>RANK('Momentum Signal'!E156,'Momentum Signal'!$B156:$Q156)</f>
        <v>11</v>
      </c>
      <c r="F156">
        <f>RANK('Momentum Signal'!F156,'Momentum Signal'!$B156:$Q156)</f>
        <v>3</v>
      </c>
      <c r="G156">
        <f>RANK('Momentum Signal'!G156,'Momentum Signal'!$B156:$Q156)</f>
        <v>4</v>
      </c>
      <c r="H156">
        <f>RANK('Momentum Signal'!H156,'Momentum Signal'!$B156:$Q156)</f>
        <v>7</v>
      </c>
      <c r="I156">
        <f>RANK('Momentum Signal'!I156,'Momentum Signal'!$B156:$Q156)</f>
        <v>9</v>
      </c>
      <c r="J156">
        <f>RANK('Momentum Signal'!J156,'Momentum Signal'!$B156:$Q156)</f>
        <v>2</v>
      </c>
      <c r="K156">
        <f>RANK('Momentum Signal'!K156,'Momentum Signal'!$B156:$Q156)</f>
        <v>13</v>
      </c>
      <c r="L156">
        <f>RANK('Momentum Signal'!L156,'Momentum Signal'!$B156:$Q156)</f>
        <v>5</v>
      </c>
      <c r="M156">
        <f>RANK('Momentum Signal'!M156,'Momentum Signal'!$B156:$Q156)</f>
        <v>8</v>
      </c>
      <c r="N156">
        <f>RANK('Momentum Signal'!N156,'Momentum Signal'!$B156:$Q156)</f>
        <v>14</v>
      </c>
      <c r="O156">
        <f>RANK('Momentum Signal'!O156,'Momentum Signal'!$B156:$Q156)</f>
        <v>16</v>
      </c>
      <c r="P156">
        <f>RANK('Momentum Signal'!P156,'Momentum Signal'!$B156:$Q156)</f>
        <v>10</v>
      </c>
      <c r="Q156">
        <f>RANK('Momentum Signal'!Q156,'Momentum Signal'!$B156:$Q156)</f>
        <v>15</v>
      </c>
    </row>
    <row r="157" spans="1:17" x14ac:dyDescent="0.25">
      <c r="A157" s="6">
        <f>'Momentum Signal'!A157</f>
        <v>198712</v>
      </c>
      <c r="B157">
        <f>RANK('Momentum Signal'!B157,'Momentum Signal'!$B157:$Q157)</f>
        <v>8</v>
      </c>
      <c r="C157">
        <f>RANK('Momentum Signal'!C157,'Momentum Signal'!$B157:$Q157)</f>
        <v>2</v>
      </c>
      <c r="D157">
        <f>RANK('Momentum Signal'!D157,'Momentum Signal'!$B157:$Q157)</f>
        <v>3</v>
      </c>
      <c r="E157">
        <f>RANK('Momentum Signal'!E157,'Momentum Signal'!$B157:$Q157)</f>
        <v>14</v>
      </c>
      <c r="F157">
        <f>RANK('Momentum Signal'!F157,'Momentum Signal'!$B157:$Q157)</f>
        <v>5</v>
      </c>
      <c r="G157">
        <f>RANK('Momentum Signal'!G157,'Momentum Signal'!$B157:$Q157)</f>
        <v>7</v>
      </c>
      <c r="H157">
        <f>RANK('Momentum Signal'!H157,'Momentum Signal'!$B157:$Q157)</f>
        <v>4</v>
      </c>
      <c r="I157">
        <f>RANK('Momentum Signal'!I157,'Momentum Signal'!$B157:$Q157)</f>
        <v>10</v>
      </c>
      <c r="J157">
        <f>RANK('Momentum Signal'!J157,'Momentum Signal'!$B157:$Q157)</f>
        <v>1</v>
      </c>
      <c r="K157">
        <f>RANK('Momentum Signal'!K157,'Momentum Signal'!$B157:$Q157)</f>
        <v>12</v>
      </c>
      <c r="L157">
        <f>RANK('Momentum Signal'!L157,'Momentum Signal'!$B157:$Q157)</f>
        <v>6</v>
      </c>
      <c r="M157">
        <f>RANK('Momentum Signal'!M157,'Momentum Signal'!$B157:$Q157)</f>
        <v>9</v>
      </c>
      <c r="N157">
        <f>RANK('Momentum Signal'!N157,'Momentum Signal'!$B157:$Q157)</f>
        <v>16</v>
      </c>
      <c r="O157">
        <f>RANK('Momentum Signal'!O157,'Momentum Signal'!$B157:$Q157)</f>
        <v>15</v>
      </c>
      <c r="P157">
        <f>RANK('Momentum Signal'!P157,'Momentum Signal'!$B157:$Q157)</f>
        <v>11</v>
      </c>
      <c r="Q157">
        <f>RANK('Momentum Signal'!Q157,'Momentum Signal'!$B157:$Q157)</f>
        <v>13</v>
      </c>
    </row>
    <row r="158" spans="1:17" x14ac:dyDescent="0.25">
      <c r="A158" s="6">
        <f>'Momentum Signal'!A158</f>
        <v>198801</v>
      </c>
      <c r="B158">
        <f>RANK('Momentum Signal'!B158,'Momentum Signal'!$B158:$Q158)</f>
        <v>8</v>
      </c>
      <c r="C158">
        <f>RANK('Momentum Signal'!C158,'Momentum Signal'!$B158:$Q158)</f>
        <v>1</v>
      </c>
      <c r="D158">
        <f>RANK('Momentum Signal'!D158,'Momentum Signal'!$B158:$Q158)</f>
        <v>5</v>
      </c>
      <c r="E158">
        <f>RANK('Momentum Signal'!E158,'Momentum Signal'!$B158:$Q158)</f>
        <v>15</v>
      </c>
      <c r="F158">
        <f>RANK('Momentum Signal'!F158,'Momentum Signal'!$B158:$Q158)</f>
        <v>9</v>
      </c>
      <c r="G158">
        <f>RANK('Momentum Signal'!G158,'Momentum Signal'!$B158:$Q158)</f>
        <v>3</v>
      </c>
      <c r="H158">
        <f>RANK('Momentum Signal'!H158,'Momentum Signal'!$B158:$Q158)</f>
        <v>4</v>
      </c>
      <c r="I158">
        <f>RANK('Momentum Signal'!I158,'Momentum Signal'!$B158:$Q158)</f>
        <v>10</v>
      </c>
      <c r="J158">
        <f>RANK('Momentum Signal'!J158,'Momentum Signal'!$B158:$Q158)</f>
        <v>2</v>
      </c>
      <c r="K158">
        <f>RANK('Momentum Signal'!K158,'Momentum Signal'!$B158:$Q158)</f>
        <v>12</v>
      </c>
      <c r="L158">
        <f>RANK('Momentum Signal'!L158,'Momentum Signal'!$B158:$Q158)</f>
        <v>7</v>
      </c>
      <c r="M158">
        <f>RANK('Momentum Signal'!M158,'Momentum Signal'!$B158:$Q158)</f>
        <v>6</v>
      </c>
      <c r="N158">
        <f>RANK('Momentum Signal'!N158,'Momentum Signal'!$B158:$Q158)</f>
        <v>16</v>
      </c>
      <c r="O158">
        <f>RANK('Momentum Signal'!O158,'Momentum Signal'!$B158:$Q158)</f>
        <v>13</v>
      </c>
      <c r="P158">
        <f>RANK('Momentum Signal'!P158,'Momentum Signal'!$B158:$Q158)</f>
        <v>11</v>
      </c>
      <c r="Q158">
        <f>RANK('Momentum Signal'!Q158,'Momentum Signal'!$B158:$Q158)</f>
        <v>14</v>
      </c>
    </row>
    <row r="159" spans="1:17" x14ac:dyDescent="0.25">
      <c r="A159" s="6">
        <f>'Momentum Signal'!A159</f>
        <v>198802</v>
      </c>
      <c r="B159">
        <f>RANK('Momentum Signal'!B159,'Momentum Signal'!$B159:$Q159)</f>
        <v>7</v>
      </c>
      <c r="C159">
        <f>RANK('Momentum Signal'!C159,'Momentum Signal'!$B159:$Q159)</f>
        <v>2</v>
      </c>
      <c r="D159">
        <f>RANK('Momentum Signal'!D159,'Momentum Signal'!$B159:$Q159)</f>
        <v>5</v>
      </c>
      <c r="E159">
        <f>RANK('Momentum Signal'!E159,'Momentum Signal'!$B159:$Q159)</f>
        <v>13</v>
      </c>
      <c r="F159">
        <f>RANK('Momentum Signal'!F159,'Momentum Signal'!$B159:$Q159)</f>
        <v>9</v>
      </c>
      <c r="G159">
        <f>RANK('Momentum Signal'!G159,'Momentum Signal'!$B159:$Q159)</f>
        <v>3</v>
      </c>
      <c r="H159">
        <f>RANK('Momentum Signal'!H159,'Momentum Signal'!$B159:$Q159)</f>
        <v>6</v>
      </c>
      <c r="I159">
        <f>RANK('Momentum Signal'!I159,'Momentum Signal'!$B159:$Q159)</f>
        <v>12</v>
      </c>
      <c r="J159">
        <f>RANK('Momentum Signal'!J159,'Momentum Signal'!$B159:$Q159)</f>
        <v>1</v>
      </c>
      <c r="K159">
        <f>RANK('Momentum Signal'!K159,'Momentum Signal'!$B159:$Q159)</f>
        <v>11</v>
      </c>
      <c r="L159">
        <f>RANK('Momentum Signal'!L159,'Momentum Signal'!$B159:$Q159)</f>
        <v>4</v>
      </c>
      <c r="M159">
        <f>RANK('Momentum Signal'!M159,'Momentum Signal'!$B159:$Q159)</f>
        <v>8</v>
      </c>
      <c r="N159">
        <f>RANK('Momentum Signal'!N159,'Momentum Signal'!$B159:$Q159)</f>
        <v>15</v>
      </c>
      <c r="O159">
        <f>RANK('Momentum Signal'!O159,'Momentum Signal'!$B159:$Q159)</f>
        <v>14</v>
      </c>
      <c r="P159">
        <f>RANK('Momentum Signal'!P159,'Momentum Signal'!$B159:$Q159)</f>
        <v>10</v>
      </c>
      <c r="Q159">
        <f>RANK('Momentum Signal'!Q159,'Momentum Signal'!$B159:$Q159)</f>
        <v>16</v>
      </c>
    </row>
    <row r="160" spans="1:17" x14ac:dyDescent="0.25">
      <c r="A160" s="6">
        <f>'Momentum Signal'!A160</f>
        <v>198803</v>
      </c>
      <c r="B160">
        <f>RANK('Momentum Signal'!B160,'Momentum Signal'!$B160:$Q160)</f>
        <v>8</v>
      </c>
      <c r="C160">
        <f>RANK('Momentum Signal'!C160,'Momentum Signal'!$B160:$Q160)</f>
        <v>3</v>
      </c>
      <c r="D160">
        <f>RANK('Momentum Signal'!D160,'Momentum Signal'!$B160:$Q160)</f>
        <v>2</v>
      </c>
      <c r="E160">
        <f>RANK('Momentum Signal'!E160,'Momentum Signal'!$B160:$Q160)</f>
        <v>16</v>
      </c>
      <c r="F160">
        <f>RANK('Momentum Signal'!F160,'Momentum Signal'!$B160:$Q160)</f>
        <v>11</v>
      </c>
      <c r="G160">
        <f>RANK('Momentum Signal'!G160,'Momentum Signal'!$B160:$Q160)</f>
        <v>5</v>
      </c>
      <c r="H160">
        <f>RANK('Momentum Signal'!H160,'Momentum Signal'!$B160:$Q160)</f>
        <v>7</v>
      </c>
      <c r="I160">
        <f>RANK('Momentum Signal'!I160,'Momentum Signal'!$B160:$Q160)</f>
        <v>9</v>
      </c>
      <c r="J160">
        <f>RANK('Momentum Signal'!J160,'Momentum Signal'!$B160:$Q160)</f>
        <v>1</v>
      </c>
      <c r="K160">
        <f>RANK('Momentum Signal'!K160,'Momentum Signal'!$B160:$Q160)</f>
        <v>12</v>
      </c>
      <c r="L160">
        <f>RANK('Momentum Signal'!L160,'Momentum Signal'!$B160:$Q160)</f>
        <v>10</v>
      </c>
      <c r="M160">
        <f>RANK('Momentum Signal'!M160,'Momentum Signal'!$B160:$Q160)</f>
        <v>4</v>
      </c>
      <c r="N160">
        <f>RANK('Momentum Signal'!N160,'Momentum Signal'!$B160:$Q160)</f>
        <v>15</v>
      </c>
      <c r="O160">
        <f>RANK('Momentum Signal'!O160,'Momentum Signal'!$B160:$Q160)</f>
        <v>6</v>
      </c>
      <c r="P160">
        <f>RANK('Momentum Signal'!P160,'Momentum Signal'!$B160:$Q160)</f>
        <v>14</v>
      </c>
      <c r="Q160">
        <f>RANK('Momentum Signal'!Q160,'Momentum Signal'!$B160:$Q160)</f>
        <v>13</v>
      </c>
    </row>
    <row r="161" spans="1:17" x14ac:dyDescent="0.25">
      <c r="A161" s="6">
        <f>'Momentum Signal'!A161</f>
        <v>198804</v>
      </c>
      <c r="B161">
        <f>RANK('Momentum Signal'!B161,'Momentum Signal'!$B161:$Q161)</f>
        <v>6</v>
      </c>
      <c r="C161">
        <f>RANK('Momentum Signal'!C161,'Momentum Signal'!$B161:$Q161)</f>
        <v>10</v>
      </c>
      <c r="D161">
        <f>RANK('Momentum Signal'!D161,'Momentum Signal'!$B161:$Q161)</f>
        <v>4</v>
      </c>
      <c r="E161">
        <f>RANK('Momentum Signal'!E161,'Momentum Signal'!$B161:$Q161)</f>
        <v>14</v>
      </c>
      <c r="F161">
        <f>RANK('Momentum Signal'!F161,'Momentum Signal'!$B161:$Q161)</f>
        <v>16</v>
      </c>
      <c r="G161">
        <f>RANK('Momentum Signal'!G161,'Momentum Signal'!$B161:$Q161)</f>
        <v>2</v>
      </c>
      <c r="H161">
        <f>RANK('Momentum Signal'!H161,'Momentum Signal'!$B161:$Q161)</f>
        <v>5</v>
      </c>
      <c r="I161">
        <f>RANK('Momentum Signal'!I161,'Momentum Signal'!$B161:$Q161)</f>
        <v>9</v>
      </c>
      <c r="J161">
        <f>RANK('Momentum Signal'!J161,'Momentum Signal'!$B161:$Q161)</f>
        <v>1</v>
      </c>
      <c r="K161">
        <f>RANK('Momentum Signal'!K161,'Momentum Signal'!$B161:$Q161)</f>
        <v>7</v>
      </c>
      <c r="L161">
        <f>RANK('Momentum Signal'!L161,'Momentum Signal'!$B161:$Q161)</f>
        <v>12</v>
      </c>
      <c r="M161">
        <f>RANK('Momentum Signal'!M161,'Momentum Signal'!$B161:$Q161)</f>
        <v>3</v>
      </c>
      <c r="N161">
        <f>RANK('Momentum Signal'!N161,'Momentum Signal'!$B161:$Q161)</f>
        <v>13</v>
      </c>
      <c r="O161">
        <f>RANK('Momentum Signal'!O161,'Momentum Signal'!$B161:$Q161)</f>
        <v>8</v>
      </c>
      <c r="P161">
        <f>RANK('Momentum Signal'!P161,'Momentum Signal'!$B161:$Q161)</f>
        <v>11</v>
      </c>
      <c r="Q161">
        <f>RANK('Momentum Signal'!Q161,'Momentum Signal'!$B161:$Q161)</f>
        <v>15</v>
      </c>
    </row>
    <row r="162" spans="1:17" x14ac:dyDescent="0.25">
      <c r="A162" s="6">
        <f>'Momentum Signal'!A162</f>
        <v>198805</v>
      </c>
      <c r="B162">
        <f>RANK('Momentum Signal'!B162,'Momentum Signal'!$B162:$Q162)</f>
        <v>3</v>
      </c>
      <c r="C162">
        <f>RANK('Momentum Signal'!C162,'Momentum Signal'!$B162:$Q162)</f>
        <v>2</v>
      </c>
      <c r="D162">
        <f>RANK('Momentum Signal'!D162,'Momentum Signal'!$B162:$Q162)</f>
        <v>6</v>
      </c>
      <c r="E162">
        <f>RANK('Momentum Signal'!E162,'Momentum Signal'!$B162:$Q162)</f>
        <v>11</v>
      </c>
      <c r="F162">
        <f>RANK('Momentum Signal'!F162,'Momentum Signal'!$B162:$Q162)</f>
        <v>16</v>
      </c>
      <c r="G162">
        <f>RANK('Momentum Signal'!G162,'Momentum Signal'!$B162:$Q162)</f>
        <v>7</v>
      </c>
      <c r="H162">
        <f>RANK('Momentum Signal'!H162,'Momentum Signal'!$B162:$Q162)</f>
        <v>9</v>
      </c>
      <c r="I162">
        <f>RANK('Momentum Signal'!I162,'Momentum Signal'!$B162:$Q162)</f>
        <v>4</v>
      </c>
      <c r="J162">
        <f>RANK('Momentum Signal'!J162,'Momentum Signal'!$B162:$Q162)</f>
        <v>1</v>
      </c>
      <c r="K162">
        <f>RANK('Momentum Signal'!K162,'Momentum Signal'!$B162:$Q162)</f>
        <v>8</v>
      </c>
      <c r="L162">
        <f>RANK('Momentum Signal'!L162,'Momentum Signal'!$B162:$Q162)</f>
        <v>15</v>
      </c>
      <c r="M162">
        <f>RANK('Momentum Signal'!M162,'Momentum Signal'!$B162:$Q162)</f>
        <v>14</v>
      </c>
      <c r="N162">
        <f>RANK('Momentum Signal'!N162,'Momentum Signal'!$B162:$Q162)</f>
        <v>5</v>
      </c>
      <c r="O162">
        <f>RANK('Momentum Signal'!O162,'Momentum Signal'!$B162:$Q162)</f>
        <v>10</v>
      </c>
      <c r="P162">
        <f>RANK('Momentum Signal'!P162,'Momentum Signal'!$B162:$Q162)</f>
        <v>12</v>
      </c>
      <c r="Q162">
        <f>RANK('Momentum Signal'!Q162,'Momentum Signal'!$B162:$Q162)</f>
        <v>13</v>
      </c>
    </row>
    <row r="163" spans="1:17" x14ac:dyDescent="0.25">
      <c r="A163" s="6">
        <f>'Momentum Signal'!A163</f>
        <v>198806</v>
      </c>
      <c r="B163">
        <f>RANK('Momentum Signal'!B163,'Momentum Signal'!$B163:$Q163)</f>
        <v>6</v>
      </c>
      <c r="C163">
        <f>RANK('Momentum Signal'!C163,'Momentum Signal'!$B163:$Q163)</f>
        <v>2</v>
      </c>
      <c r="D163">
        <f>RANK('Momentum Signal'!D163,'Momentum Signal'!$B163:$Q163)</f>
        <v>4</v>
      </c>
      <c r="E163">
        <f>RANK('Momentum Signal'!E163,'Momentum Signal'!$B163:$Q163)</f>
        <v>12</v>
      </c>
      <c r="F163">
        <f>RANK('Momentum Signal'!F163,'Momentum Signal'!$B163:$Q163)</f>
        <v>16</v>
      </c>
      <c r="G163">
        <f>RANK('Momentum Signal'!G163,'Momentum Signal'!$B163:$Q163)</f>
        <v>5</v>
      </c>
      <c r="H163">
        <f>RANK('Momentum Signal'!H163,'Momentum Signal'!$B163:$Q163)</f>
        <v>13</v>
      </c>
      <c r="I163">
        <f>RANK('Momentum Signal'!I163,'Momentum Signal'!$B163:$Q163)</f>
        <v>3</v>
      </c>
      <c r="J163">
        <f>RANK('Momentum Signal'!J163,'Momentum Signal'!$B163:$Q163)</f>
        <v>1</v>
      </c>
      <c r="K163">
        <f>RANK('Momentum Signal'!K163,'Momentum Signal'!$B163:$Q163)</f>
        <v>9</v>
      </c>
      <c r="L163">
        <f>RANK('Momentum Signal'!L163,'Momentum Signal'!$B163:$Q163)</f>
        <v>15</v>
      </c>
      <c r="M163">
        <f>RANK('Momentum Signal'!M163,'Momentum Signal'!$B163:$Q163)</f>
        <v>8</v>
      </c>
      <c r="N163">
        <f>RANK('Momentum Signal'!N163,'Momentum Signal'!$B163:$Q163)</f>
        <v>11</v>
      </c>
      <c r="O163">
        <f>RANK('Momentum Signal'!O163,'Momentum Signal'!$B163:$Q163)</f>
        <v>7</v>
      </c>
      <c r="P163">
        <f>RANK('Momentum Signal'!P163,'Momentum Signal'!$B163:$Q163)</f>
        <v>10</v>
      </c>
      <c r="Q163">
        <f>RANK('Momentum Signal'!Q163,'Momentum Signal'!$B163:$Q163)</f>
        <v>14</v>
      </c>
    </row>
    <row r="164" spans="1:17" x14ac:dyDescent="0.25">
      <c r="A164" s="6">
        <f>'Momentum Signal'!A164</f>
        <v>198807</v>
      </c>
      <c r="B164">
        <f>RANK('Momentum Signal'!B164,'Momentum Signal'!$B164:$Q164)</f>
        <v>9</v>
      </c>
      <c r="C164">
        <f>RANK('Momentum Signal'!C164,'Momentum Signal'!$B164:$Q164)</f>
        <v>2</v>
      </c>
      <c r="D164">
        <f>RANK('Momentum Signal'!D164,'Momentum Signal'!$B164:$Q164)</f>
        <v>6</v>
      </c>
      <c r="E164">
        <f>RANK('Momentum Signal'!E164,'Momentum Signal'!$B164:$Q164)</f>
        <v>14</v>
      </c>
      <c r="F164">
        <f>RANK('Momentum Signal'!F164,'Momentum Signal'!$B164:$Q164)</f>
        <v>16</v>
      </c>
      <c r="G164">
        <f>RANK('Momentum Signal'!G164,'Momentum Signal'!$B164:$Q164)</f>
        <v>8</v>
      </c>
      <c r="H164">
        <f>RANK('Momentum Signal'!H164,'Momentum Signal'!$B164:$Q164)</f>
        <v>13</v>
      </c>
      <c r="I164">
        <f>RANK('Momentum Signal'!I164,'Momentum Signal'!$B164:$Q164)</f>
        <v>4</v>
      </c>
      <c r="J164">
        <f>RANK('Momentum Signal'!J164,'Momentum Signal'!$B164:$Q164)</f>
        <v>1</v>
      </c>
      <c r="K164">
        <f>RANK('Momentum Signal'!K164,'Momentum Signal'!$B164:$Q164)</f>
        <v>7</v>
      </c>
      <c r="L164">
        <f>RANK('Momentum Signal'!L164,'Momentum Signal'!$B164:$Q164)</f>
        <v>15</v>
      </c>
      <c r="M164">
        <f>RANK('Momentum Signal'!M164,'Momentum Signal'!$B164:$Q164)</f>
        <v>5</v>
      </c>
      <c r="N164">
        <f>RANK('Momentum Signal'!N164,'Momentum Signal'!$B164:$Q164)</f>
        <v>10</v>
      </c>
      <c r="O164">
        <f>RANK('Momentum Signal'!O164,'Momentum Signal'!$B164:$Q164)</f>
        <v>3</v>
      </c>
      <c r="P164">
        <f>RANK('Momentum Signal'!P164,'Momentum Signal'!$B164:$Q164)</f>
        <v>12</v>
      </c>
      <c r="Q164">
        <f>RANK('Momentum Signal'!Q164,'Momentum Signal'!$B164:$Q164)</f>
        <v>11</v>
      </c>
    </row>
    <row r="165" spans="1:17" x14ac:dyDescent="0.25">
      <c r="A165" s="6">
        <f>'Momentum Signal'!A165</f>
        <v>198808</v>
      </c>
      <c r="B165">
        <f>RANK('Momentum Signal'!B165,'Momentum Signal'!$B165:$Q165)</f>
        <v>11</v>
      </c>
      <c r="C165">
        <f>RANK('Momentum Signal'!C165,'Momentum Signal'!$B165:$Q165)</f>
        <v>8</v>
      </c>
      <c r="D165">
        <f>RANK('Momentum Signal'!D165,'Momentum Signal'!$B165:$Q165)</f>
        <v>12</v>
      </c>
      <c r="E165">
        <f>RANK('Momentum Signal'!E165,'Momentum Signal'!$B165:$Q165)</f>
        <v>14</v>
      </c>
      <c r="F165">
        <f>RANK('Momentum Signal'!F165,'Momentum Signal'!$B165:$Q165)</f>
        <v>16</v>
      </c>
      <c r="G165">
        <f>RANK('Momentum Signal'!G165,'Momentum Signal'!$B165:$Q165)</f>
        <v>4</v>
      </c>
      <c r="H165">
        <f>RANK('Momentum Signal'!H165,'Momentum Signal'!$B165:$Q165)</f>
        <v>15</v>
      </c>
      <c r="I165">
        <f>RANK('Momentum Signal'!I165,'Momentum Signal'!$B165:$Q165)</f>
        <v>2</v>
      </c>
      <c r="J165">
        <f>RANK('Momentum Signal'!J165,'Momentum Signal'!$B165:$Q165)</f>
        <v>5</v>
      </c>
      <c r="K165">
        <f>RANK('Momentum Signal'!K165,'Momentum Signal'!$B165:$Q165)</f>
        <v>7</v>
      </c>
      <c r="L165">
        <f>RANK('Momentum Signal'!L165,'Momentum Signal'!$B165:$Q165)</f>
        <v>9</v>
      </c>
      <c r="M165">
        <f>RANK('Momentum Signal'!M165,'Momentum Signal'!$B165:$Q165)</f>
        <v>3</v>
      </c>
      <c r="N165">
        <f>RANK('Momentum Signal'!N165,'Momentum Signal'!$B165:$Q165)</f>
        <v>10</v>
      </c>
      <c r="O165">
        <f>RANK('Momentum Signal'!O165,'Momentum Signal'!$B165:$Q165)</f>
        <v>1</v>
      </c>
      <c r="P165">
        <f>RANK('Momentum Signal'!P165,'Momentum Signal'!$B165:$Q165)</f>
        <v>13</v>
      </c>
      <c r="Q165">
        <f>RANK('Momentum Signal'!Q165,'Momentum Signal'!$B165:$Q165)</f>
        <v>6</v>
      </c>
    </row>
    <row r="166" spans="1:17" x14ac:dyDescent="0.25">
      <c r="A166" s="6">
        <f>'Momentum Signal'!A166</f>
        <v>198809</v>
      </c>
      <c r="B166">
        <f>RANK('Momentum Signal'!B166,'Momentum Signal'!$B166:$Q166)</f>
        <v>10</v>
      </c>
      <c r="C166">
        <f>RANK('Momentum Signal'!C166,'Momentum Signal'!$B166:$Q166)</f>
        <v>4</v>
      </c>
      <c r="D166">
        <f>RANK('Momentum Signal'!D166,'Momentum Signal'!$B166:$Q166)</f>
        <v>6</v>
      </c>
      <c r="E166">
        <f>RANK('Momentum Signal'!E166,'Momentum Signal'!$B166:$Q166)</f>
        <v>11</v>
      </c>
      <c r="F166">
        <f>RANK('Momentum Signal'!F166,'Momentum Signal'!$B166:$Q166)</f>
        <v>16</v>
      </c>
      <c r="G166">
        <f>RANK('Momentum Signal'!G166,'Momentum Signal'!$B166:$Q166)</f>
        <v>9</v>
      </c>
      <c r="H166">
        <f>RANK('Momentum Signal'!H166,'Momentum Signal'!$B166:$Q166)</f>
        <v>14</v>
      </c>
      <c r="I166">
        <f>RANK('Momentum Signal'!I166,'Momentum Signal'!$B166:$Q166)</f>
        <v>3</v>
      </c>
      <c r="J166">
        <f>RANK('Momentum Signal'!J166,'Momentum Signal'!$B166:$Q166)</f>
        <v>1</v>
      </c>
      <c r="K166">
        <f>RANK('Momentum Signal'!K166,'Momentum Signal'!$B166:$Q166)</f>
        <v>8</v>
      </c>
      <c r="L166">
        <f>RANK('Momentum Signal'!L166,'Momentum Signal'!$B166:$Q166)</f>
        <v>15</v>
      </c>
      <c r="M166">
        <f>RANK('Momentum Signal'!M166,'Momentum Signal'!$B166:$Q166)</f>
        <v>5</v>
      </c>
      <c r="N166">
        <f>RANK('Momentum Signal'!N166,'Momentum Signal'!$B166:$Q166)</f>
        <v>7</v>
      </c>
      <c r="O166">
        <f>RANK('Momentum Signal'!O166,'Momentum Signal'!$B166:$Q166)</f>
        <v>2</v>
      </c>
      <c r="P166">
        <f>RANK('Momentum Signal'!P166,'Momentum Signal'!$B166:$Q166)</f>
        <v>13</v>
      </c>
      <c r="Q166">
        <f>RANK('Momentum Signal'!Q166,'Momentum Signal'!$B166:$Q166)</f>
        <v>12</v>
      </c>
    </row>
    <row r="167" spans="1:17" x14ac:dyDescent="0.25">
      <c r="A167" s="6">
        <f>'Momentum Signal'!A167</f>
        <v>198810</v>
      </c>
      <c r="B167">
        <f>RANK('Momentum Signal'!B167,'Momentum Signal'!$B167:$Q167)</f>
        <v>6</v>
      </c>
      <c r="C167">
        <f>RANK('Momentum Signal'!C167,'Momentum Signal'!$B167:$Q167)</f>
        <v>13</v>
      </c>
      <c r="D167">
        <f>RANK('Momentum Signal'!D167,'Momentum Signal'!$B167:$Q167)</f>
        <v>3</v>
      </c>
      <c r="E167">
        <f>RANK('Momentum Signal'!E167,'Momentum Signal'!$B167:$Q167)</f>
        <v>2</v>
      </c>
      <c r="F167">
        <f>RANK('Momentum Signal'!F167,'Momentum Signal'!$B167:$Q167)</f>
        <v>16</v>
      </c>
      <c r="G167">
        <f>RANK('Momentum Signal'!G167,'Momentum Signal'!$B167:$Q167)</f>
        <v>12</v>
      </c>
      <c r="H167">
        <f>RANK('Momentum Signal'!H167,'Momentum Signal'!$B167:$Q167)</f>
        <v>14</v>
      </c>
      <c r="I167">
        <f>RANK('Momentum Signal'!I167,'Momentum Signal'!$B167:$Q167)</f>
        <v>5</v>
      </c>
      <c r="J167">
        <f>RANK('Momentum Signal'!J167,'Momentum Signal'!$B167:$Q167)</f>
        <v>7</v>
      </c>
      <c r="K167">
        <f>RANK('Momentum Signal'!K167,'Momentum Signal'!$B167:$Q167)</f>
        <v>9</v>
      </c>
      <c r="L167">
        <f>RANK('Momentum Signal'!L167,'Momentum Signal'!$B167:$Q167)</f>
        <v>15</v>
      </c>
      <c r="M167">
        <f>RANK('Momentum Signal'!M167,'Momentum Signal'!$B167:$Q167)</f>
        <v>4</v>
      </c>
      <c r="N167">
        <f>RANK('Momentum Signal'!N167,'Momentum Signal'!$B167:$Q167)</f>
        <v>11</v>
      </c>
      <c r="O167">
        <f>RANK('Momentum Signal'!O167,'Momentum Signal'!$B167:$Q167)</f>
        <v>1</v>
      </c>
      <c r="P167">
        <f>RANK('Momentum Signal'!P167,'Momentum Signal'!$B167:$Q167)</f>
        <v>10</v>
      </c>
      <c r="Q167">
        <f>RANK('Momentum Signal'!Q167,'Momentum Signal'!$B167:$Q167)</f>
        <v>8</v>
      </c>
    </row>
    <row r="168" spans="1:17" x14ac:dyDescent="0.25">
      <c r="A168" s="6">
        <f>'Momentum Signal'!A168</f>
        <v>198811</v>
      </c>
      <c r="B168">
        <f>RANK('Momentum Signal'!B168,'Momentum Signal'!$B168:$Q168)</f>
        <v>8</v>
      </c>
      <c r="C168">
        <f>RANK('Momentum Signal'!C168,'Momentum Signal'!$B168:$Q168)</f>
        <v>11</v>
      </c>
      <c r="D168">
        <f>RANK('Momentum Signal'!D168,'Momentum Signal'!$B168:$Q168)</f>
        <v>13</v>
      </c>
      <c r="E168">
        <f>RANK('Momentum Signal'!E168,'Momentum Signal'!$B168:$Q168)</f>
        <v>1</v>
      </c>
      <c r="F168">
        <f>RANK('Momentum Signal'!F168,'Momentum Signal'!$B168:$Q168)</f>
        <v>16</v>
      </c>
      <c r="G168">
        <f>RANK('Momentum Signal'!G168,'Momentum Signal'!$B168:$Q168)</f>
        <v>10</v>
      </c>
      <c r="H168">
        <f>RANK('Momentum Signal'!H168,'Momentum Signal'!$B168:$Q168)</f>
        <v>15</v>
      </c>
      <c r="I168">
        <f>RANK('Momentum Signal'!I168,'Momentum Signal'!$B168:$Q168)</f>
        <v>6</v>
      </c>
      <c r="J168">
        <f>RANK('Momentum Signal'!J168,'Momentum Signal'!$B168:$Q168)</f>
        <v>5</v>
      </c>
      <c r="K168">
        <f>RANK('Momentum Signal'!K168,'Momentum Signal'!$B168:$Q168)</f>
        <v>7</v>
      </c>
      <c r="L168">
        <f>RANK('Momentum Signal'!L168,'Momentum Signal'!$B168:$Q168)</f>
        <v>14</v>
      </c>
      <c r="M168">
        <f>RANK('Momentum Signal'!M168,'Momentum Signal'!$B168:$Q168)</f>
        <v>3</v>
      </c>
      <c r="N168">
        <f>RANK('Momentum Signal'!N168,'Momentum Signal'!$B168:$Q168)</f>
        <v>4</v>
      </c>
      <c r="O168">
        <f>RANK('Momentum Signal'!O168,'Momentum Signal'!$B168:$Q168)</f>
        <v>12</v>
      </c>
      <c r="P168">
        <f>RANK('Momentum Signal'!P168,'Momentum Signal'!$B168:$Q168)</f>
        <v>2</v>
      </c>
      <c r="Q168">
        <f>RANK('Momentum Signal'!Q168,'Momentum Signal'!$B168:$Q168)</f>
        <v>9</v>
      </c>
    </row>
    <row r="169" spans="1:17" x14ac:dyDescent="0.25">
      <c r="A169" s="6">
        <f>'Momentum Signal'!A169</f>
        <v>198812</v>
      </c>
      <c r="B169">
        <f>RANK('Momentum Signal'!B169,'Momentum Signal'!$B169:$Q169)</f>
        <v>3</v>
      </c>
      <c r="C169">
        <f>RANK('Momentum Signal'!C169,'Momentum Signal'!$B169:$Q169)</f>
        <v>16</v>
      </c>
      <c r="D169">
        <f>RANK('Momentum Signal'!D169,'Momentum Signal'!$B169:$Q169)</f>
        <v>9</v>
      </c>
      <c r="E169">
        <f>RANK('Momentum Signal'!E169,'Momentum Signal'!$B169:$Q169)</f>
        <v>1</v>
      </c>
      <c r="F169">
        <f>RANK('Momentum Signal'!F169,'Momentum Signal'!$B169:$Q169)</f>
        <v>12</v>
      </c>
      <c r="G169">
        <f>RANK('Momentum Signal'!G169,'Momentum Signal'!$B169:$Q169)</f>
        <v>11</v>
      </c>
      <c r="H169">
        <f>RANK('Momentum Signal'!H169,'Momentum Signal'!$B169:$Q169)</f>
        <v>13</v>
      </c>
      <c r="I169">
        <f>RANK('Momentum Signal'!I169,'Momentum Signal'!$B169:$Q169)</f>
        <v>7</v>
      </c>
      <c r="J169">
        <f>RANK('Momentum Signal'!J169,'Momentum Signal'!$B169:$Q169)</f>
        <v>8</v>
      </c>
      <c r="K169">
        <f>RANK('Momentum Signal'!K169,'Momentum Signal'!$B169:$Q169)</f>
        <v>6</v>
      </c>
      <c r="L169">
        <f>RANK('Momentum Signal'!L169,'Momentum Signal'!$B169:$Q169)</f>
        <v>15</v>
      </c>
      <c r="M169">
        <f>RANK('Momentum Signal'!M169,'Momentum Signal'!$B169:$Q169)</f>
        <v>4</v>
      </c>
      <c r="N169">
        <f>RANK('Momentum Signal'!N169,'Momentum Signal'!$B169:$Q169)</f>
        <v>5</v>
      </c>
      <c r="O169">
        <f>RANK('Momentum Signal'!O169,'Momentum Signal'!$B169:$Q169)</f>
        <v>14</v>
      </c>
      <c r="P169">
        <f>RANK('Momentum Signal'!P169,'Momentum Signal'!$B169:$Q169)</f>
        <v>2</v>
      </c>
      <c r="Q169">
        <f>RANK('Momentum Signal'!Q169,'Momentum Signal'!$B169:$Q169)</f>
        <v>10</v>
      </c>
    </row>
    <row r="170" spans="1:17" x14ac:dyDescent="0.25">
      <c r="A170" s="6">
        <f>'Momentum Signal'!A170</f>
        <v>198901</v>
      </c>
      <c r="B170">
        <f>RANK('Momentum Signal'!B170,'Momentum Signal'!$B170:$Q170)</f>
        <v>1</v>
      </c>
      <c r="C170">
        <f>RANK('Momentum Signal'!C170,'Momentum Signal'!$B170:$Q170)</f>
        <v>15</v>
      </c>
      <c r="D170">
        <f>RANK('Momentum Signal'!D170,'Momentum Signal'!$B170:$Q170)</f>
        <v>7</v>
      </c>
      <c r="E170">
        <f>RANK('Momentum Signal'!E170,'Momentum Signal'!$B170:$Q170)</f>
        <v>4</v>
      </c>
      <c r="F170">
        <f>RANK('Momentum Signal'!F170,'Momentum Signal'!$B170:$Q170)</f>
        <v>14</v>
      </c>
      <c r="G170">
        <f>RANK('Momentum Signal'!G170,'Momentum Signal'!$B170:$Q170)</f>
        <v>13</v>
      </c>
      <c r="H170">
        <f>RANK('Momentum Signal'!H170,'Momentum Signal'!$B170:$Q170)</f>
        <v>12</v>
      </c>
      <c r="I170">
        <f>RANK('Momentum Signal'!I170,'Momentum Signal'!$B170:$Q170)</f>
        <v>8</v>
      </c>
      <c r="J170">
        <f>RANK('Momentum Signal'!J170,'Momentum Signal'!$B170:$Q170)</f>
        <v>11</v>
      </c>
      <c r="K170">
        <f>RANK('Momentum Signal'!K170,'Momentum Signal'!$B170:$Q170)</f>
        <v>6</v>
      </c>
      <c r="L170">
        <f>RANK('Momentum Signal'!L170,'Momentum Signal'!$B170:$Q170)</f>
        <v>16</v>
      </c>
      <c r="M170">
        <f>RANK('Momentum Signal'!M170,'Momentum Signal'!$B170:$Q170)</f>
        <v>2</v>
      </c>
      <c r="N170">
        <f>RANK('Momentum Signal'!N170,'Momentum Signal'!$B170:$Q170)</f>
        <v>5</v>
      </c>
      <c r="O170">
        <f>RANK('Momentum Signal'!O170,'Momentum Signal'!$B170:$Q170)</f>
        <v>10</v>
      </c>
      <c r="P170">
        <f>RANK('Momentum Signal'!P170,'Momentum Signal'!$B170:$Q170)</f>
        <v>3</v>
      </c>
      <c r="Q170">
        <f>RANK('Momentum Signal'!Q170,'Momentum Signal'!$B170:$Q170)</f>
        <v>9</v>
      </c>
    </row>
    <row r="171" spans="1:17" x14ac:dyDescent="0.25">
      <c r="A171" s="6">
        <f>'Momentum Signal'!A171</f>
        <v>198902</v>
      </c>
      <c r="B171">
        <f>RANK('Momentum Signal'!B171,'Momentum Signal'!$B171:$Q171)</f>
        <v>1</v>
      </c>
      <c r="C171">
        <f>RANK('Momentum Signal'!C171,'Momentum Signal'!$B171:$Q171)</f>
        <v>10</v>
      </c>
      <c r="D171">
        <f>RANK('Momentum Signal'!D171,'Momentum Signal'!$B171:$Q171)</f>
        <v>11</v>
      </c>
      <c r="E171">
        <f>RANK('Momentum Signal'!E171,'Momentum Signal'!$B171:$Q171)</f>
        <v>2</v>
      </c>
      <c r="F171">
        <f>RANK('Momentum Signal'!F171,'Momentum Signal'!$B171:$Q171)</f>
        <v>12</v>
      </c>
      <c r="G171">
        <f>RANK('Momentum Signal'!G171,'Momentum Signal'!$B171:$Q171)</f>
        <v>9</v>
      </c>
      <c r="H171">
        <f>RANK('Momentum Signal'!H171,'Momentum Signal'!$B171:$Q171)</f>
        <v>13</v>
      </c>
      <c r="I171">
        <f>RANK('Momentum Signal'!I171,'Momentum Signal'!$B171:$Q171)</f>
        <v>8</v>
      </c>
      <c r="J171">
        <f>RANK('Momentum Signal'!J171,'Momentum Signal'!$B171:$Q171)</f>
        <v>4</v>
      </c>
      <c r="K171">
        <f>RANK('Momentum Signal'!K171,'Momentum Signal'!$B171:$Q171)</f>
        <v>7</v>
      </c>
      <c r="L171">
        <f>RANK('Momentum Signal'!L171,'Momentum Signal'!$B171:$Q171)</f>
        <v>15</v>
      </c>
      <c r="M171">
        <f>RANK('Momentum Signal'!M171,'Momentum Signal'!$B171:$Q171)</f>
        <v>5</v>
      </c>
      <c r="N171">
        <f>RANK('Momentum Signal'!N171,'Momentum Signal'!$B171:$Q171)</f>
        <v>6</v>
      </c>
      <c r="O171">
        <f>RANK('Momentum Signal'!O171,'Momentum Signal'!$B171:$Q171)</f>
        <v>16</v>
      </c>
      <c r="P171">
        <f>RANK('Momentum Signal'!P171,'Momentum Signal'!$B171:$Q171)</f>
        <v>3</v>
      </c>
      <c r="Q171">
        <f>RANK('Momentum Signal'!Q171,'Momentum Signal'!$B171:$Q171)</f>
        <v>14</v>
      </c>
    </row>
    <row r="172" spans="1:17" x14ac:dyDescent="0.25">
      <c r="A172" s="6">
        <f>'Momentum Signal'!A172</f>
        <v>198903</v>
      </c>
      <c r="B172">
        <f>RANK('Momentum Signal'!B172,'Momentum Signal'!$B172:$Q172)</f>
        <v>1</v>
      </c>
      <c r="C172">
        <f>RANK('Momentum Signal'!C172,'Momentum Signal'!$B172:$Q172)</f>
        <v>16</v>
      </c>
      <c r="D172">
        <f>RANK('Momentum Signal'!D172,'Momentum Signal'!$B172:$Q172)</f>
        <v>9</v>
      </c>
      <c r="E172">
        <f>RANK('Momentum Signal'!E172,'Momentum Signal'!$B172:$Q172)</f>
        <v>6</v>
      </c>
      <c r="F172">
        <f>RANK('Momentum Signal'!F172,'Momentum Signal'!$B172:$Q172)</f>
        <v>14</v>
      </c>
      <c r="G172">
        <f>RANK('Momentum Signal'!G172,'Momentum Signal'!$B172:$Q172)</f>
        <v>7</v>
      </c>
      <c r="H172">
        <f>RANK('Momentum Signal'!H172,'Momentum Signal'!$B172:$Q172)</f>
        <v>13</v>
      </c>
      <c r="I172">
        <f>RANK('Momentum Signal'!I172,'Momentum Signal'!$B172:$Q172)</f>
        <v>11</v>
      </c>
      <c r="J172">
        <f>RANK('Momentum Signal'!J172,'Momentum Signal'!$B172:$Q172)</f>
        <v>2</v>
      </c>
      <c r="K172">
        <f>RANK('Momentum Signal'!K172,'Momentum Signal'!$B172:$Q172)</f>
        <v>8</v>
      </c>
      <c r="L172">
        <f>RANK('Momentum Signal'!L172,'Momentum Signal'!$B172:$Q172)</f>
        <v>15</v>
      </c>
      <c r="M172">
        <f>RANK('Momentum Signal'!M172,'Momentum Signal'!$B172:$Q172)</f>
        <v>3</v>
      </c>
      <c r="N172">
        <f>RANK('Momentum Signal'!N172,'Momentum Signal'!$B172:$Q172)</f>
        <v>4</v>
      </c>
      <c r="O172">
        <f>RANK('Momentum Signal'!O172,'Momentum Signal'!$B172:$Q172)</f>
        <v>12</v>
      </c>
      <c r="P172">
        <f>RANK('Momentum Signal'!P172,'Momentum Signal'!$B172:$Q172)</f>
        <v>5</v>
      </c>
      <c r="Q172">
        <f>RANK('Momentum Signal'!Q172,'Momentum Signal'!$B172:$Q172)</f>
        <v>10</v>
      </c>
    </row>
    <row r="173" spans="1:17" x14ac:dyDescent="0.25">
      <c r="A173" s="6">
        <f>'Momentum Signal'!A173</f>
        <v>198904</v>
      </c>
      <c r="B173">
        <f>RANK('Momentum Signal'!B173,'Momentum Signal'!$B173:$Q173)</f>
        <v>1</v>
      </c>
      <c r="C173">
        <f>RANK('Momentum Signal'!C173,'Momentum Signal'!$B173:$Q173)</f>
        <v>16</v>
      </c>
      <c r="D173">
        <f>RANK('Momentum Signal'!D173,'Momentum Signal'!$B173:$Q173)</f>
        <v>14</v>
      </c>
      <c r="E173">
        <f>RANK('Momentum Signal'!E173,'Momentum Signal'!$B173:$Q173)</f>
        <v>4</v>
      </c>
      <c r="F173">
        <f>RANK('Momentum Signal'!F173,'Momentum Signal'!$B173:$Q173)</f>
        <v>7</v>
      </c>
      <c r="G173">
        <f>RANK('Momentum Signal'!G173,'Momentum Signal'!$B173:$Q173)</f>
        <v>8</v>
      </c>
      <c r="H173">
        <f>RANK('Momentum Signal'!H173,'Momentum Signal'!$B173:$Q173)</f>
        <v>10</v>
      </c>
      <c r="I173">
        <f>RANK('Momentum Signal'!I173,'Momentum Signal'!$B173:$Q173)</f>
        <v>13</v>
      </c>
      <c r="J173">
        <f>RANK('Momentum Signal'!J173,'Momentum Signal'!$B173:$Q173)</f>
        <v>2</v>
      </c>
      <c r="K173">
        <f>RANK('Momentum Signal'!K173,'Momentum Signal'!$B173:$Q173)</f>
        <v>11</v>
      </c>
      <c r="L173">
        <f>RANK('Momentum Signal'!L173,'Momentum Signal'!$B173:$Q173)</f>
        <v>15</v>
      </c>
      <c r="M173">
        <f>RANK('Momentum Signal'!M173,'Momentum Signal'!$B173:$Q173)</f>
        <v>3</v>
      </c>
      <c r="N173">
        <f>RANK('Momentum Signal'!N173,'Momentum Signal'!$B173:$Q173)</f>
        <v>5</v>
      </c>
      <c r="O173">
        <f>RANK('Momentum Signal'!O173,'Momentum Signal'!$B173:$Q173)</f>
        <v>12</v>
      </c>
      <c r="P173">
        <f>RANK('Momentum Signal'!P173,'Momentum Signal'!$B173:$Q173)</f>
        <v>6</v>
      </c>
      <c r="Q173">
        <f>RANK('Momentum Signal'!Q173,'Momentum Signal'!$B173:$Q173)</f>
        <v>9</v>
      </c>
    </row>
    <row r="174" spans="1:17" x14ac:dyDescent="0.25">
      <c r="A174" s="6">
        <f>'Momentum Signal'!A174</f>
        <v>198905</v>
      </c>
      <c r="B174">
        <f>RANK('Momentum Signal'!B174,'Momentum Signal'!$B174:$Q174)</f>
        <v>1</v>
      </c>
      <c r="C174">
        <f>RANK('Momentum Signal'!C174,'Momentum Signal'!$B174:$Q174)</f>
        <v>16</v>
      </c>
      <c r="D174">
        <f>RANK('Momentum Signal'!D174,'Momentum Signal'!$B174:$Q174)</f>
        <v>14</v>
      </c>
      <c r="E174">
        <f>RANK('Momentum Signal'!E174,'Momentum Signal'!$B174:$Q174)</f>
        <v>2</v>
      </c>
      <c r="F174">
        <f>RANK('Momentum Signal'!F174,'Momentum Signal'!$B174:$Q174)</f>
        <v>8</v>
      </c>
      <c r="G174">
        <f>RANK('Momentum Signal'!G174,'Momentum Signal'!$B174:$Q174)</f>
        <v>10</v>
      </c>
      <c r="H174">
        <f>RANK('Momentum Signal'!H174,'Momentum Signal'!$B174:$Q174)</f>
        <v>3</v>
      </c>
      <c r="I174">
        <f>RANK('Momentum Signal'!I174,'Momentum Signal'!$B174:$Q174)</f>
        <v>13</v>
      </c>
      <c r="J174">
        <f>RANK('Momentum Signal'!J174,'Momentum Signal'!$B174:$Q174)</f>
        <v>9</v>
      </c>
      <c r="K174">
        <f>RANK('Momentum Signal'!K174,'Momentum Signal'!$B174:$Q174)</f>
        <v>7</v>
      </c>
      <c r="L174">
        <f>RANK('Momentum Signal'!L174,'Momentum Signal'!$B174:$Q174)</f>
        <v>15</v>
      </c>
      <c r="M174">
        <f>RANK('Momentum Signal'!M174,'Momentum Signal'!$B174:$Q174)</f>
        <v>12</v>
      </c>
      <c r="N174">
        <f>RANK('Momentum Signal'!N174,'Momentum Signal'!$B174:$Q174)</f>
        <v>4</v>
      </c>
      <c r="O174">
        <f>RANK('Momentum Signal'!O174,'Momentum Signal'!$B174:$Q174)</f>
        <v>11</v>
      </c>
      <c r="P174">
        <f>RANK('Momentum Signal'!P174,'Momentum Signal'!$B174:$Q174)</f>
        <v>6</v>
      </c>
      <c r="Q174">
        <f>RANK('Momentum Signal'!Q174,'Momentum Signal'!$B174:$Q174)</f>
        <v>5</v>
      </c>
    </row>
    <row r="175" spans="1:17" x14ac:dyDescent="0.25">
      <c r="A175" s="6">
        <f>'Momentum Signal'!A175</f>
        <v>198906</v>
      </c>
      <c r="B175">
        <f>RANK('Momentum Signal'!B175,'Momentum Signal'!$B175:$Q175)</f>
        <v>1</v>
      </c>
      <c r="C175">
        <f>RANK('Momentum Signal'!C175,'Momentum Signal'!$B175:$Q175)</f>
        <v>16</v>
      </c>
      <c r="D175">
        <f>RANK('Momentum Signal'!D175,'Momentum Signal'!$B175:$Q175)</f>
        <v>13</v>
      </c>
      <c r="E175">
        <f>RANK('Momentum Signal'!E175,'Momentum Signal'!$B175:$Q175)</f>
        <v>2</v>
      </c>
      <c r="F175">
        <f>RANK('Momentum Signal'!F175,'Momentum Signal'!$B175:$Q175)</f>
        <v>9</v>
      </c>
      <c r="G175">
        <f>RANK('Momentum Signal'!G175,'Momentum Signal'!$B175:$Q175)</f>
        <v>6</v>
      </c>
      <c r="H175">
        <f>RANK('Momentum Signal'!H175,'Momentum Signal'!$B175:$Q175)</f>
        <v>4</v>
      </c>
      <c r="I175">
        <f>RANK('Momentum Signal'!I175,'Momentum Signal'!$B175:$Q175)</f>
        <v>11</v>
      </c>
      <c r="J175">
        <f>RANK('Momentum Signal'!J175,'Momentum Signal'!$B175:$Q175)</f>
        <v>10</v>
      </c>
      <c r="K175">
        <f>RANK('Momentum Signal'!K175,'Momentum Signal'!$B175:$Q175)</f>
        <v>8</v>
      </c>
      <c r="L175">
        <f>RANK('Momentum Signal'!L175,'Momentum Signal'!$B175:$Q175)</f>
        <v>15</v>
      </c>
      <c r="M175">
        <f>RANK('Momentum Signal'!M175,'Momentum Signal'!$B175:$Q175)</f>
        <v>14</v>
      </c>
      <c r="N175">
        <f>RANK('Momentum Signal'!N175,'Momentum Signal'!$B175:$Q175)</f>
        <v>5</v>
      </c>
      <c r="O175">
        <f>RANK('Momentum Signal'!O175,'Momentum Signal'!$B175:$Q175)</f>
        <v>12</v>
      </c>
      <c r="P175">
        <f>RANK('Momentum Signal'!P175,'Momentum Signal'!$B175:$Q175)</f>
        <v>3</v>
      </c>
      <c r="Q175">
        <f>RANK('Momentum Signal'!Q175,'Momentum Signal'!$B175:$Q175)</f>
        <v>7</v>
      </c>
    </row>
    <row r="176" spans="1:17" x14ac:dyDescent="0.25">
      <c r="A176" s="6">
        <f>'Momentum Signal'!A176</f>
        <v>198907</v>
      </c>
      <c r="B176">
        <f>RANK('Momentum Signal'!B176,'Momentum Signal'!$B176:$Q176)</f>
        <v>1</v>
      </c>
      <c r="C176">
        <f>RANK('Momentum Signal'!C176,'Momentum Signal'!$B176:$Q176)</f>
        <v>16</v>
      </c>
      <c r="D176">
        <f>RANK('Momentum Signal'!D176,'Momentum Signal'!$B176:$Q176)</f>
        <v>8</v>
      </c>
      <c r="E176">
        <f>RANK('Momentum Signal'!E176,'Momentum Signal'!$B176:$Q176)</f>
        <v>4</v>
      </c>
      <c r="F176">
        <f>RANK('Momentum Signal'!F176,'Momentum Signal'!$B176:$Q176)</f>
        <v>10</v>
      </c>
      <c r="G176">
        <f>RANK('Momentum Signal'!G176,'Momentum Signal'!$B176:$Q176)</f>
        <v>12</v>
      </c>
      <c r="H176">
        <f>RANK('Momentum Signal'!H176,'Momentum Signal'!$B176:$Q176)</f>
        <v>2</v>
      </c>
      <c r="I176">
        <f>RANK('Momentum Signal'!I176,'Momentum Signal'!$B176:$Q176)</f>
        <v>13</v>
      </c>
      <c r="J176">
        <f>RANK('Momentum Signal'!J176,'Momentum Signal'!$B176:$Q176)</f>
        <v>11</v>
      </c>
      <c r="K176">
        <f>RANK('Momentum Signal'!K176,'Momentum Signal'!$B176:$Q176)</f>
        <v>7</v>
      </c>
      <c r="L176">
        <f>RANK('Momentum Signal'!L176,'Momentum Signal'!$B176:$Q176)</f>
        <v>15</v>
      </c>
      <c r="M176">
        <f>RANK('Momentum Signal'!M176,'Momentum Signal'!$B176:$Q176)</f>
        <v>14</v>
      </c>
      <c r="N176">
        <f>RANK('Momentum Signal'!N176,'Momentum Signal'!$B176:$Q176)</f>
        <v>6</v>
      </c>
      <c r="O176">
        <f>RANK('Momentum Signal'!O176,'Momentum Signal'!$B176:$Q176)</f>
        <v>9</v>
      </c>
      <c r="P176">
        <f>RANK('Momentum Signal'!P176,'Momentum Signal'!$B176:$Q176)</f>
        <v>3</v>
      </c>
      <c r="Q176">
        <f>RANK('Momentum Signal'!Q176,'Momentum Signal'!$B176:$Q176)</f>
        <v>5</v>
      </c>
    </row>
    <row r="177" spans="1:17" x14ac:dyDescent="0.25">
      <c r="A177" s="6">
        <f>'Momentum Signal'!A177</f>
        <v>198908</v>
      </c>
      <c r="B177">
        <f>RANK('Momentum Signal'!B177,'Momentum Signal'!$B177:$Q177)</f>
        <v>1</v>
      </c>
      <c r="C177">
        <f>RANK('Momentum Signal'!C177,'Momentum Signal'!$B177:$Q177)</f>
        <v>16</v>
      </c>
      <c r="D177">
        <f>RANK('Momentum Signal'!D177,'Momentum Signal'!$B177:$Q177)</f>
        <v>12</v>
      </c>
      <c r="E177">
        <f>RANK('Momentum Signal'!E177,'Momentum Signal'!$B177:$Q177)</f>
        <v>4</v>
      </c>
      <c r="F177">
        <f>RANK('Momentum Signal'!F177,'Momentum Signal'!$B177:$Q177)</f>
        <v>9</v>
      </c>
      <c r="G177">
        <f>RANK('Momentum Signal'!G177,'Momentum Signal'!$B177:$Q177)</f>
        <v>10</v>
      </c>
      <c r="H177">
        <f>RANK('Momentum Signal'!H177,'Momentum Signal'!$B177:$Q177)</f>
        <v>2</v>
      </c>
      <c r="I177">
        <f>RANK('Momentum Signal'!I177,'Momentum Signal'!$B177:$Q177)</f>
        <v>11</v>
      </c>
      <c r="J177">
        <f>RANK('Momentum Signal'!J177,'Momentum Signal'!$B177:$Q177)</f>
        <v>13</v>
      </c>
      <c r="K177">
        <f>RANK('Momentum Signal'!K177,'Momentum Signal'!$B177:$Q177)</f>
        <v>8</v>
      </c>
      <c r="L177">
        <f>RANK('Momentum Signal'!L177,'Momentum Signal'!$B177:$Q177)</f>
        <v>15</v>
      </c>
      <c r="M177">
        <f>RANK('Momentum Signal'!M177,'Momentum Signal'!$B177:$Q177)</f>
        <v>14</v>
      </c>
      <c r="N177">
        <f>RANK('Momentum Signal'!N177,'Momentum Signal'!$B177:$Q177)</f>
        <v>7</v>
      </c>
      <c r="O177">
        <f>RANK('Momentum Signal'!O177,'Momentum Signal'!$B177:$Q177)</f>
        <v>6</v>
      </c>
      <c r="P177">
        <f>RANK('Momentum Signal'!P177,'Momentum Signal'!$B177:$Q177)</f>
        <v>3</v>
      </c>
      <c r="Q177">
        <f>RANK('Momentum Signal'!Q177,'Momentum Signal'!$B177:$Q177)</f>
        <v>5</v>
      </c>
    </row>
    <row r="178" spans="1:17" x14ac:dyDescent="0.25">
      <c r="A178" s="6">
        <f>'Momentum Signal'!A178</f>
        <v>198909</v>
      </c>
      <c r="B178">
        <f>RANK('Momentum Signal'!B178,'Momentum Signal'!$B178:$Q178)</f>
        <v>1</v>
      </c>
      <c r="C178">
        <f>RANK('Momentum Signal'!C178,'Momentum Signal'!$B178:$Q178)</f>
        <v>16</v>
      </c>
      <c r="D178">
        <f>RANK('Momentum Signal'!D178,'Momentum Signal'!$B178:$Q178)</f>
        <v>13</v>
      </c>
      <c r="E178">
        <f>RANK('Momentum Signal'!E178,'Momentum Signal'!$B178:$Q178)</f>
        <v>4</v>
      </c>
      <c r="F178">
        <f>RANK('Momentum Signal'!F178,'Momentum Signal'!$B178:$Q178)</f>
        <v>7</v>
      </c>
      <c r="G178">
        <f>RANK('Momentum Signal'!G178,'Momentum Signal'!$B178:$Q178)</f>
        <v>8</v>
      </c>
      <c r="H178">
        <f>RANK('Momentum Signal'!H178,'Momentum Signal'!$B178:$Q178)</f>
        <v>2</v>
      </c>
      <c r="I178">
        <f>RANK('Momentum Signal'!I178,'Momentum Signal'!$B178:$Q178)</f>
        <v>9</v>
      </c>
      <c r="J178">
        <f>RANK('Momentum Signal'!J178,'Momentum Signal'!$B178:$Q178)</f>
        <v>12</v>
      </c>
      <c r="K178">
        <f>RANK('Momentum Signal'!K178,'Momentum Signal'!$B178:$Q178)</f>
        <v>10</v>
      </c>
      <c r="L178">
        <f>RANK('Momentum Signal'!L178,'Momentum Signal'!$B178:$Q178)</f>
        <v>14</v>
      </c>
      <c r="M178">
        <f>RANK('Momentum Signal'!M178,'Momentum Signal'!$B178:$Q178)</f>
        <v>15</v>
      </c>
      <c r="N178">
        <f>RANK('Momentum Signal'!N178,'Momentum Signal'!$B178:$Q178)</f>
        <v>6</v>
      </c>
      <c r="O178">
        <f>RANK('Momentum Signal'!O178,'Momentum Signal'!$B178:$Q178)</f>
        <v>11</v>
      </c>
      <c r="P178">
        <f>RANK('Momentum Signal'!P178,'Momentum Signal'!$B178:$Q178)</f>
        <v>3</v>
      </c>
      <c r="Q178">
        <f>RANK('Momentum Signal'!Q178,'Momentum Signal'!$B178:$Q178)</f>
        <v>5</v>
      </c>
    </row>
    <row r="179" spans="1:17" x14ac:dyDescent="0.25">
      <c r="A179" s="6">
        <f>'Momentum Signal'!A179</f>
        <v>198910</v>
      </c>
      <c r="B179">
        <f>RANK('Momentum Signal'!B179,'Momentum Signal'!$B179:$Q179)</f>
        <v>1</v>
      </c>
      <c r="C179">
        <f>RANK('Momentum Signal'!C179,'Momentum Signal'!$B179:$Q179)</f>
        <v>16</v>
      </c>
      <c r="D179">
        <f>RANK('Momentum Signal'!D179,'Momentum Signal'!$B179:$Q179)</f>
        <v>12</v>
      </c>
      <c r="E179">
        <f>RANK('Momentum Signal'!E179,'Momentum Signal'!$B179:$Q179)</f>
        <v>3</v>
      </c>
      <c r="F179">
        <f>RANK('Momentum Signal'!F179,'Momentum Signal'!$B179:$Q179)</f>
        <v>11</v>
      </c>
      <c r="G179">
        <f>RANK('Momentum Signal'!G179,'Momentum Signal'!$B179:$Q179)</f>
        <v>4</v>
      </c>
      <c r="H179">
        <f>RANK('Momentum Signal'!H179,'Momentum Signal'!$B179:$Q179)</f>
        <v>2</v>
      </c>
      <c r="I179">
        <f>RANK('Momentum Signal'!I179,'Momentum Signal'!$B179:$Q179)</f>
        <v>7</v>
      </c>
      <c r="J179">
        <f>RANK('Momentum Signal'!J179,'Momentum Signal'!$B179:$Q179)</f>
        <v>8</v>
      </c>
      <c r="K179">
        <f>RANK('Momentum Signal'!K179,'Momentum Signal'!$B179:$Q179)</f>
        <v>10</v>
      </c>
      <c r="L179">
        <f>RANK('Momentum Signal'!L179,'Momentum Signal'!$B179:$Q179)</f>
        <v>15</v>
      </c>
      <c r="M179">
        <f>RANK('Momentum Signal'!M179,'Momentum Signal'!$B179:$Q179)</f>
        <v>14</v>
      </c>
      <c r="N179">
        <f>RANK('Momentum Signal'!N179,'Momentum Signal'!$B179:$Q179)</f>
        <v>5</v>
      </c>
      <c r="O179">
        <f>RANK('Momentum Signal'!O179,'Momentum Signal'!$B179:$Q179)</f>
        <v>13</v>
      </c>
      <c r="P179">
        <f>RANK('Momentum Signal'!P179,'Momentum Signal'!$B179:$Q179)</f>
        <v>6</v>
      </c>
      <c r="Q179">
        <f>RANK('Momentum Signal'!Q179,'Momentum Signal'!$B179:$Q179)</f>
        <v>9</v>
      </c>
    </row>
    <row r="180" spans="1:17" x14ac:dyDescent="0.25">
      <c r="A180" s="6">
        <f>'Momentum Signal'!A180</f>
        <v>198911</v>
      </c>
      <c r="B180">
        <f>RANK('Momentum Signal'!B180,'Momentum Signal'!$B180:$Q180)</f>
        <v>3</v>
      </c>
      <c r="C180">
        <f>RANK('Momentum Signal'!C180,'Momentum Signal'!$B180:$Q180)</f>
        <v>14</v>
      </c>
      <c r="D180">
        <f>RANK('Momentum Signal'!D180,'Momentum Signal'!$B180:$Q180)</f>
        <v>9</v>
      </c>
      <c r="E180">
        <f>RANK('Momentum Signal'!E180,'Momentum Signal'!$B180:$Q180)</f>
        <v>2</v>
      </c>
      <c r="F180">
        <f>RANK('Momentum Signal'!F180,'Momentum Signal'!$B180:$Q180)</f>
        <v>13</v>
      </c>
      <c r="G180">
        <f>RANK('Momentum Signal'!G180,'Momentum Signal'!$B180:$Q180)</f>
        <v>5</v>
      </c>
      <c r="H180">
        <f>RANK('Momentum Signal'!H180,'Momentum Signal'!$B180:$Q180)</f>
        <v>1</v>
      </c>
      <c r="I180">
        <f>RANK('Momentum Signal'!I180,'Momentum Signal'!$B180:$Q180)</f>
        <v>6</v>
      </c>
      <c r="J180">
        <f>RANK('Momentum Signal'!J180,'Momentum Signal'!$B180:$Q180)</f>
        <v>11</v>
      </c>
      <c r="K180">
        <f>RANK('Momentum Signal'!K180,'Momentum Signal'!$B180:$Q180)</f>
        <v>10</v>
      </c>
      <c r="L180">
        <f>RANK('Momentum Signal'!L180,'Momentum Signal'!$B180:$Q180)</f>
        <v>15</v>
      </c>
      <c r="M180">
        <f>RANK('Momentum Signal'!M180,'Momentum Signal'!$B180:$Q180)</f>
        <v>16</v>
      </c>
      <c r="N180">
        <f>RANK('Momentum Signal'!N180,'Momentum Signal'!$B180:$Q180)</f>
        <v>7</v>
      </c>
      <c r="O180">
        <f>RANK('Momentum Signal'!O180,'Momentum Signal'!$B180:$Q180)</f>
        <v>12</v>
      </c>
      <c r="P180">
        <f>RANK('Momentum Signal'!P180,'Momentum Signal'!$B180:$Q180)</f>
        <v>8</v>
      </c>
      <c r="Q180">
        <f>RANK('Momentum Signal'!Q180,'Momentum Signal'!$B180:$Q180)</f>
        <v>4</v>
      </c>
    </row>
    <row r="181" spans="1:17" x14ac:dyDescent="0.25">
      <c r="A181" s="6">
        <f>'Momentum Signal'!A181</f>
        <v>198912</v>
      </c>
      <c r="B181">
        <f>RANK('Momentum Signal'!B181,'Momentum Signal'!$B181:$Q181)</f>
        <v>3</v>
      </c>
      <c r="C181">
        <f>RANK('Momentum Signal'!C181,'Momentum Signal'!$B181:$Q181)</f>
        <v>14</v>
      </c>
      <c r="D181">
        <f>RANK('Momentum Signal'!D181,'Momentum Signal'!$B181:$Q181)</f>
        <v>6</v>
      </c>
      <c r="E181">
        <f>RANK('Momentum Signal'!E181,'Momentum Signal'!$B181:$Q181)</f>
        <v>2</v>
      </c>
      <c r="F181">
        <f>RANK('Momentum Signal'!F181,'Momentum Signal'!$B181:$Q181)</f>
        <v>11</v>
      </c>
      <c r="G181">
        <f>RANK('Momentum Signal'!G181,'Momentum Signal'!$B181:$Q181)</f>
        <v>7</v>
      </c>
      <c r="H181">
        <f>RANK('Momentum Signal'!H181,'Momentum Signal'!$B181:$Q181)</f>
        <v>1</v>
      </c>
      <c r="I181">
        <f>RANK('Momentum Signal'!I181,'Momentum Signal'!$B181:$Q181)</f>
        <v>8</v>
      </c>
      <c r="J181">
        <f>RANK('Momentum Signal'!J181,'Momentum Signal'!$B181:$Q181)</f>
        <v>13</v>
      </c>
      <c r="K181">
        <f>RANK('Momentum Signal'!K181,'Momentum Signal'!$B181:$Q181)</f>
        <v>12</v>
      </c>
      <c r="L181">
        <f>RANK('Momentum Signal'!L181,'Momentum Signal'!$B181:$Q181)</f>
        <v>15</v>
      </c>
      <c r="M181">
        <f>RANK('Momentum Signal'!M181,'Momentum Signal'!$B181:$Q181)</f>
        <v>16</v>
      </c>
      <c r="N181">
        <f>RANK('Momentum Signal'!N181,'Momentum Signal'!$B181:$Q181)</f>
        <v>10</v>
      </c>
      <c r="O181">
        <f>RANK('Momentum Signal'!O181,'Momentum Signal'!$B181:$Q181)</f>
        <v>9</v>
      </c>
      <c r="P181">
        <f>RANK('Momentum Signal'!P181,'Momentum Signal'!$B181:$Q181)</f>
        <v>5</v>
      </c>
      <c r="Q181">
        <f>RANK('Momentum Signal'!Q181,'Momentum Signal'!$B181:$Q181)</f>
        <v>4</v>
      </c>
    </row>
    <row r="182" spans="1:17" x14ac:dyDescent="0.25">
      <c r="A182" s="6">
        <f>'Momentum Signal'!A182</f>
        <v>199001</v>
      </c>
      <c r="B182">
        <f>RANK('Momentum Signal'!B182,'Momentum Signal'!$B182:$Q182)</f>
        <v>2</v>
      </c>
      <c r="C182">
        <f>RANK('Momentum Signal'!C182,'Momentum Signal'!$B182:$Q182)</f>
        <v>7</v>
      </c>
      <c r="D182">
        <f>RANK('Momentum Signal'!D182,'Momentum Signal'!$B182:$Q182)</f>
        <v>4</v>
      </c>
      <c r="E182">
        <f>RANK('Momentum Signal'!E182,'Momentum Signal'!$B182:$Q182)</f>
        <v>5</v>
      </c>
      <c r="F182">
        <f>RANK('Momentum Signal'!F182,'Momentum Signal'!$B182:$Q182)</f>
        <v>12</v>
      </c>
      <c r="G182">
        <f>RANK('Momentum Signal'!G182,'Momentum Signal'!$B182:$Q182)</f>
        <v>10</v>
      </c>
      <c r="H182">
        <f>RANK('Momentum Signal'!H182,'Momentum Signal'!$B182:$Q182)</f>
        <v>1</v>
      </c>
      <c r="I182">
        <f>RANK('Momentum Signal'!I182,'Momentum Signal'!$B182:$Q182)</f>
        <v>9</v>
      </c>
      <c r="J182">
        <f>RANK('Momentum Signal'!J182,'Momentum Signal'!$B182:$Q182)</f>
        <v>14</v>
      </c>
      <c r="K182">
        <f>RANK('Momentum Signal'!K182,'Momentum Signal'!$B182:$Q182)</f>
        <v>13</v>
      </c>
      <c r="L182">
        <f>RANK('Momentum Signal'!L182,'Momentum Signal'!$B182:$Q182)</f>
        <v>15</v>
      </c>
      <c r="M182">
        <f>RANK('Momentum Signal'!M182,'Momentum Signal'!$B182:$Q182)</f>
        <v>16</v>
      </c>
      <c r="N182">
        <f>RANK('Momentum Signal'!N182,'Momentum Signal'!$B182:$Q182)</f>
        <v>11</v>
      </c>
      <c r="O182">
        <f>RANK('Momentum Signal'!O182,'Momentum Signal'!$B182:$Q182)</f>
        <v>8</v>
      </c>
      <c r="P182">
        <f>RANK('Momentum Signal'!P182,'Momentum Signal'!$B182:$Q182)</f>
        <v>6</v>
      </c>
      <c r="Q182">
        <f>RANK('Momentum Signal'!Q182,'Momentum Signal'!$B182:$Q182)</f>
        <v>3</v>
      </c>
    </row>
    <row r="183" spans="1:17" x14ac:dyDescent="0.25">
      <c r="A183" s="6">
        <f>'Momentum Signal'!A183</f>
        <v>199002</v>
      </c>
      <c r="B183">
        <f>RANK('Momentum Signal'!B183,'Momentum Signal'!$B183:$Q183)</f>
        <v>2</v>
      </c>
      <c r="C183">
        <f>RANK('Momentum Signal'!C183,'Momentum Signal'!$B183:$Q183)</f>
        <v>5</v>
      </c>
      <c r="D183">
        <f>RANK('Momentum Signal'!D183,'Momentum Signal'!$B183:$Q183)</f>
        <v>4</v>
      </c>
      <c r="E183">
        <f>RANK('Momentum Signal'!E183,'Momentum Signal'!$B183:$Q183)</f>
        <v>7</v>
      </c>
      <c r="F183">
        <f>RANK('Momentum Signal'!F183,'Momentum Signal'!$B183:$Q183)</f>
        <v>13</v>
      </c>
      <c r="G183">
        <f>RANK('Momentum Signal'!G183,'Momentum Signal'!$B183:$Q183)</f>
        <v>10</v>
      </c>
      <c r="H183">
        <f>RANK('Momentum Signal'!H183,'Momentum Signal'!$B183:$Q183)</f>
        <v>1</v>
      </c>
      <c r="I183">
        <f>RANK('Momentum Signal'!I183,'Momentum Signal'!$B183:$Q183)</f>
        <v>9</v>
      </c>
      <c r="J183">
        <f>RANK('Momentum Signal'!J183,'Momentum Signal'!$B183:$Q183)</f>
        <v>15</v>
      </c>
      <c r="K183">
        <f>RANK('Momentum Signal'!K183,'Momentum Signal'!$B183:$Q183)</f>
        <v>11</v>
      </c>
      <c r="L183">
        <f>RANK('Momentum Signal'!L183,'Momentum Signal'!$B183:$Q183)</f>
        <v>14</v>
      </c>
      <c r="M183">
        <f>RANK('Momentum Signal'!M183,'Momentum Signal'!$B183:$Q183)</f>
        <v>16</v>
      </c>
      <c r="N183">
        <f>RANK('Momentum Signal'!N183,'Momentum Signal'!$B183:$Q183)</f>
        <v>12</v>
      </c>
      <c r="O183">
        <f>RANK('Momentum Signal'!O183,'Momentum Signal'!$B183:$Q183)</f>
        <v>3</v>
      </c>
      <c r="P183">
        <f>RANK('Momentum Signal'!P183,'Momentum Signal'!$B183:$Q183)</f>
        <v>6</v>
      </c>
      <c r="Q183">
        <f>RANK('Momentum Signal'!Q183,'Momentum Signal'!$B183:$Q183)</f>
        <v>8</v>
      </c>
    </row>
    <row r="184" spans="1:17" x14ac:dyDescent="0.25">
      <c r="A184" s="6">
        <f>'Momentum Signal'!A184</f>
        <v>199003</v>
      </c>
      <c r="B184">
        <f>RANK('Momentum Signal'!B184,'Momentum Signal'!$B184:$Q184)</f>
        <v>3</v>
      </c>
      <c r="C184">
        <f>RANK('Momentum Signal'!C184,'Momentum Signal'!$B184:$Q184)</f>
        <v>5</v>
      </c>
      <c r="D184">
        <f>RANK('Momentum Signal'!D184,'Momentum Signal'!$B184:$Q184)</f>
        <v>2</v>
      </c>
      <c r="E184">
        <f>RANK('Momentum Signal'!E184,'Momentum Signal'!$B184:$Q184)</f>
        <v>11</v>
      </c>
      <c r="F184">
        <f>RANK('Momentum Signal'!F184,'Momentum Signal'!$B184:$Q184)</f>
        <v>14</v>
      </c>
      <c r="G184">
        <f>RANK('Momentum Signal'!G184,'Momentum Signal'!$B184:$Q184)</f>
        <v>9</v>
      </c>
      <c r="H184">
        <f>RANK('Momentum Signal'!H184,'Momentum Signal'!$B184:$Q184)</f>
        <v>1</v>
      </c>
      <c r="I184">
        <f>RANK('Momentum Signal'!I184,'Momentum Signal'!$B184:$Q184)</f>
        <v>8</v>
      </c>
      <c r="J184">
        <f>RANK('Momentum Signal'!J184,'Momentum Signal'!$B184:$Q184)</f>
        <v>15</v>
      </c>
      <c r="K184">
        <f>RANK('Momentum Signal'!K184,'Momentum Signal'!$B184:$Q184)</f>
        <v>7</v>
      </c>
      <c r="L184">
        <f>RANK('Momentum Signal'!L184,'Momentum Signal'!$B184:$Q184)</f>
        <v>13</v>
      </c>
      <c r="M184">
        <f>RANK('Momentum Signal'!M184,'Momentum Signal'!$B184:$Q184)</f>
        <v>16</v>
      </c>
      <c r="N184">
        <f>RANK('Momentum Signal'!N184,'Momentum Signal'!$B184:$Q184)</f>
        <v>12</v>
      </c>
      <c r="O184">
        <f>RANK('Momentum Signal'!O184,'Momentum Signal'!$B184:$Q184)</f>
        <v>4</v>
      </c>
      <c r="P184">
        <f>RANK('Momentum Signal'!P184,'Momentum Signal'!$B184:$Q184)</f>
        <v>6</v>
      </c>
      <c r="Q184">
        <f>RANK('Momentum Signal'!Q184,'Momentum Signal'!$B184:$Q184)</f>
        <v>10</v>
      </c>
    </row>
    <row r="185" spans="1:17" x14ac:dyDescent="0.25">
      <c r="A185" s="6">
        <f>'Momentum Signal'!A185</f>
        <v>199004</v>
      </c>
      <c r="B185">
        <f>RANK('Momentum Signal'!B185,'Momentum Signal'!$B185:$Q185)</f>
        <v>5</v>
      </c>
      <c r="C185">
        <f>RANK('Momentum Signal'!C185,'Momentum Signal'!$B185:$Q185)</f>
        <v>1</v>
      </c>
      <c r="D185">
        <f>RANK('Momentum Signal'!D185,'Momentum Signal'!$B185:$Q185)</f>
        <v>3</v>
      </c>
      <c r="E185">
        <f>RANK('Momentum Signal'!E185,'Momentum Signal'!$B185:$Q185)</f>
        <v>13</v>
      </c>
      <c r="F185">
        <f>RANK('Momentum Signal'!F185,'Momentum Signal'!$B185:$Q185)</f>
        <v>14</v>
      </c>
      <c r="G185">
        <f>RANK('Momentum Signal'!G185,'Momentum Signal'!$B185:$Q185)</f>
        <v>10</v>
      </c>
      <c r="H185">
        <f>RANK('Momentum Signal'!H185,'Momentum Signal'!$B185:$Q185)</f>
        <v>4</v>
      </c>
      <c r="I185">
        <f>RANK('Momentum Signal'!I185,'Momentum Signal'!$B185:$Q185)</f>
        <v>7</v>
      </c>
      <c r="J185">
        <f>RANK('Momentum Signal'!J185,'Momentum Signal'!$B185:$Q185)</f>
        <v>15</v>
      </c>
      <c r="K185">
        <f>RANK('Momentum Signal'!K185,'Momentum Signal'!$B185:$Q185)</f>
        <v>9</v>
      </c>
      <c r="L185">
        <f>RANK('Momentum Signal'!L185,'Momentum Signal'!$B185:$Q185)</f>
        <v>8</v>
      </c>
      <c r="M185">
        <f>RANK('Momentum Signal'!M185,'Momentum Signal'!$B185:$Q185)</f>
        <v>16</v>
      </c>
      <c r="N185">
        <f>RANK('Momentum Signal'!N185,'Momentum Signal'!$B185:$Q185)</f>
        <v>11</v>
      </c>
      <c r="O185">
        <f>RANK('Momentum Signal'!O185,'Momentum Signal'!$B185:$Q185)</f>
        <v>2</v>
      </c>
      <c r="P185">
        <f>RANK('Momentum Signal'!P185,'Momentum Signal'!$B185:$Q185)</f>
        <v>6</v>
      </c>
      <c r="Q185">
        <f>RANK('Momentum Signal'!Q185,'Momentum Signal'!$B185:$Q185)</f>
        <v>12</v>
      </c>
    </row>
    <row r="186" spans="1:17" x14ac:dyDescent="0.25">
      <c r="A186" s="6">
        <f>'Momentum Signal'!A186</f>
        <v>199005</v>
      </c>
      <c r="B186">
        <f>RANK('Momentum Signal'!B186,'Momentum Signal'!$B186:$Q186)</f>
        <v>5</v>
      </c>
      <c r="C186">
        <f>RANK('Momentum Signal'!C186,'Momentum Signal'!$B186:$Q186)</f>
        <v>1</v>
      </c>
      <c r="D186">
        <f>RANK('Momentum Signal'!D186,'Momentum Signal'!$B186:$Q186)</f>
        <v>3</v>
      </c>
      <c r="E186">
        <f>RANK('Momentum Signal'!E186,'Momentum Signal'!$B186:$Q186)</f>
        <v>11</v>
      </c>
      <c r="F186">
        <f>RANK('Momentum Signal'!F186,'Momentum Signal'!$B186:$Q186)</f>
        <v>16</v>
      </c>
      <c r="G186">
        <f>RANK('Momentum Signal'!G186,'Momentum Signal'!$B186:$Q186)</f>
        <v>12</v>
      </c>
      <c r="H186">
        <f>RANK('Momentum Signal'!H186,'Momentum Signal'!$B186:$Q186)</f>
        <v>2</v>
      </c>
      <c r="I186">
        <f>RANK('Momentum Signal'!I186,'Momentum Signal'!$B186:$Q186)</f>
        <v>8</v>
      </c>
      <c r="J186">
        <f>RANK('Momentum Signal'!J186,'Momentum Signal'!$B186:$Q186)</f>
        <v>13</v>
      </c>
      <c r="K186">
        <f>RANK('Momentum Signal'!K186,'Momentum Signal'!$B186:$Q186)</f>
        <v>7</v>
      </c>
      <c r="L186">
        <f>RANK('Momentum Signal'!L186,'Momentum Signal'!$B186:$Q186)</f>
        <v>10</v>
      </c>
      <c r="M186">
        <f>RANK('Momentum Signal'!M186,'Momentum Signal'!$B186:$Q186)</f>
        <v>14</v>
      </c>
      <c r="N186">
        <f>RANK('Momentum Signal'!N186,'Momentum Signal'!$B186:$Q186)</f>
        <v>9</v>
      </c>
      <c r="O186">
        <f>RANK('Momentum Signal'!O186,'Momentum Signal'!$B186:$Q186)</f>
        <v>4</v>
      </c>
      <c r="P186">
        <f>RANK('Momentum Signal'!P186,'Momentum Signal'!$B186:$Q186)</f>
        <v>6</v>
      </c>
      <c r="Q186">
        <f>RANK('Momentum Signal'!Q186,'Momentum Signal'!$B186:$Q186)</f>
        <v>15</v>
      </c>
    </row>
    <row r="187" spans="1:17" x14ac:dyDescent="0.25">
      <c r="A187" s="6">
        <f>'Momentum Signal'!A187</f>
        <v>199006</v>
      </c>
      <c r="B187">
        <f>RANK('Momentum Signal'!B187,'Momentum Signal'!$B187:$Q187)</f>
        <v>4</v>
      </c>
      <c r="C187">
        <f>RANK('Momentum Signal'!C187,'Momentum Signal'!$B187:$Q187)</f>
        <v>2</v>
      </c>
      <c r="D187">
        <f>RANK('Momentum Signal'!D187,'Momentum Signal'!$B187:$Q187)</f>
        <v>3</v>
      </c>
      <c r="E187">
        <f>RANK('Momentum Signal'!E187,'Momentum Signal'!$B187:$Q187)</f>
        <v>10</v>
      </c>
      <c r="F187">
        <f>RANK('Momentum Signal'!F187,'Momentum Signal'!$B187:$Q187)</f>
        <v>16</v>
      </c>
      <c r="G187">
        <f>RANK('Momentum Signal'!G187,'Momentum Signal'!$B187:$Q187)</f>
        <v>12</v>
      </c>
      <c r="H187">
        <f>RANK('Momentum Signal'!H187,'Momentum Signal'!$B187:$Q187)</f>
        <v>1</v>
      </c>
      <c r="I187">
        <f>RANK('Momentum Signal'!I187,'Momentum Signal'!$B187:$Q187)</f>
        <v>7</v>
      </c>
      <c r="J187">
        <f>RANK('Momentum Signal'!J187,'Momentum Signal'!$B187:$Q187)</f>
        <v>14</v>
      </c>
      <c r="K187">
        <f>RANK('Momentum Signal'!K187,'Momentum Signal'!$B187:$Q187)</f>
        <v>5</v>
      </c>
      <c r="L187">
        <f>RANK('Momentum Signal'!L187,'Momentum Signal'!$B187:$Q187)</f>
        <v>9</v>
      </c>
      <c r="M187">
        <f>RANK('Momentum Signal'!M187,'Momentum Signal'!$B187:$Q187)</f>
        <v>13</v>
      </c>
      <c r="N187">
        <f>RANK('Momentum Signal'!N187,'Momentum Signal'!$B187:$Q187)</f>
        <v>11</v>
      </c>
      <c r="O187">
        <f>RANK('Momentum Signal'!O187,'Momentum Signal'!$B187:$Q187)</f>
        <v>6</v>
      </c>
      <c r="P187">
        <f>RANK('Momentum Signal'!P187,'Momentum Signal'!$B187:$Q187)</f>
        <v>8</v>
      </c>
      <c r="Q187">
        <f>RANK('Momentum Signal'!Q187,'Momentum Signal'!$B187:$Q187)</f>
        <v>15</v>
      </c>
    </row>
    <row r="188" spans="1:17" x14ac:dyDescent="0.25">
      <c r="A188" s="6">
        <f>'Momentum Signal'!A188</f>
        <v>199007</v>
      </c>
      <c r="B188">
        <f>RANK('Momentum Signal'!B188,'Momentum Signal'!$B188:$Q188)</f>
        <v>2</v>
      </c>
      <c r="C188">
        <f>RANK('Momentum Signal'!C188,'Momentum Signal'!$B188:$Q188)</f>
        <v>3</v>
      </c>
      <c r="D188">
        <f>RANK('Momentum Signal'!D188,'Momentum Signal'!$B188:$Q188)</f>
        <v>4</v>
      </c>
      <c r="E188">
        <f>RANK('Momentum Signal'!E188,'Momentum Signal'!$B188:$Q188)</f>
        <v>11</v>
      </c>
      <c r="F188">
        <f>RANK('Momentum Signal'!F188,'Momentum Signal'!$B188:$Q188)</f>
        <v>16</v>
      </c>
      <c r="G188">
        <f>RANK('Momentum Signal'!G188,'Momentum Signal'!$B188:$Q188)</f>
        <v>10</v>
      </c>
      <c r="H188">
        <f>RANK('Momentum Signal'!H188,'Momentum Signal'!$B188:$Q188)</f>
        <v>1</v>
      </c>
      <c r="I188">
        <f>RANK('Momentum Signal'!I188,'Momentum Signal'!$B188:$Q188)</f>
        <v>6</v>
      </c>
      <c r="J188">
        <f>RANK('Momentum Signal'!J188,'Momentum Signal'!$B188:$Q188)</f>
        <v>13</v>
      </c>
      <c r="K188">
        <f>RANK('Momentum Signal'!K188,'Momentum Signal'!$B188:$Q188)</f>
        <v>7</v>
      </c>
      <c r="L188">
        <f>RANK('Momentum Signal'!L188,'Momentum Signal'!$B188:$Q188)</f>
        <v>8</v>
      </c>
      <c r="M188">
        <f>RANK('Momentum Signal'!M188,'Momentum Signal'!$B188:$Q188)</f>
        <v>14</v>
      </c>
      <c r="N188">
        <f>RANK('Momentum Signal'!N188,'Momentum Signal'!$B188:$Q188)</f>
        <v>9</v>
      </c>
      <c r="O188">
        <f>RANK('Momentum Signal'!O188,'Momentum Signal'!$B188:$Q188)</f>
        <v>12</v>
      </c>
      <c r="P188">
        <f>RANK('Momentum Signal'!P188,'Momentum Signal'!$B188:$Q188)</f>
        <v>5</v>
      </c>
      <c r="Q188">
        <f>RANK('Momentum Signal'!Q188,'Momentum Signal'!$B188:$Q188)</f>
        <v>15</v>
      </c>
    </row>
    <row r="189" spans="1:17" x14ac:dyDescent="0.25">
      <c r="A189" s="6">
        <f>'Momentum Signal'!A189</f>
        <v>199008</v>
      </c>
      <c r="B189">
        <f>RANK('Momentum Signal'!B189,'Momentum Signal'!$B189:$Q189)</f>
        <v>6</v>
      </c>
      <c r="C189">
        <f>RANK('Momentum Signal'!C189,'Momentum Signal'!$B189:$Q189)</f>
        <v>2</v>
      </c>
      <c r="D189">
        <f>RANK('Momentum Signal'!D189,'Momentum Signal'!$B189:$Q189)</f>
        <v>3</v>
      </c>
      <c r="E189">
        <f>RANK('Momentum Signal'!E189,'Momentum Signal'!$B189:$Q189)</f>
        <v>14</v>
      </c>
      <c r="F189">
        <f>RANK('Momentum Signal'!F189,'Momentum Signal'!$B189:$Q189)</f>
        <v>16</v>
      </c>
      <c r="G189">
        <f>RANK('Momentum Signal'!G189,'Momentum Signal'!$B189:$Q189)</f>
        <v>11</v>
      </c>
      <c r="H189">
        <f>RANK('Momentum Signal'!H189,'Momentum Signal'!$B189:$Q189)</f>
        <v>1</v>
      </c>
      <c r="I189">
        <f>RANK('Momentum Signal'!I189,'Momentum Signal'!$B189:$Q189)</f>
        <v>8</v>
      </c>
      <c r="J189">
        <f>RANK('Momentum Signal'!J189,'Momentum Signal'!$B189:$Q189)</f>
        <v>13</v>
      </c>
      <c r="K189">
        <f>RANK('Momentum Signal'!K189,'Momentum Signal'!$B189:$Q189)</f>
        <v>4</v>
      </c>
      <c r="L189">
        <f>RANK('Momentum Signal'!L189,'Momentum Signal'!$B189:$Q189)</f>
        <v>7</v>
      </c>
      <c r="M189">
        <f>RANK('Momentum Signal'!M189,'Momentum Signal'!$B189:$Q189)</f>
        <v>12</v>
      </c>
      <c r="N189">
        <f>RANK('Momentum Signal'!N189,'Momentum Signal'!$B189:$Q189)</f>
        <v>9</v>
      </c>
      <c r="O189">
        <f>RANK('Momentum Signal'!O189,'Momentum Signal'!$B189:$Q189)</f>
        <v>10</v>
      </c>
      <c r="P189">
        <f>RANK('Momentum Signal'!P189,'Momentum Signal'!$B189:$Q189)</f>
        <v>5</v>
      </c>
      <c r="Q189">
        <f>RANK('Momentum Signal'!Q189,'Momentum Signal'!$B189:$Q189)</f>
        <v>15</v>
      </c>
    </row>
    <row r="190" spans="1:17" x14ac:dyDescent="0.25">
      <c r="A190" s="6">
        <f>'Momentum Signal'!A190</f>
        <v>199009</v>
      </c>
      <c r="B190">
        <f>RANK('Momentum Signal'!B190,'Momentum Signal'!$B190:$Q190)</f>
        <v>4</v>
      </c>
      <c r="C190">
        <f>RANK('Momentum Signal'!C190,'Momentum Signal'!$B190:$Q190)</f>
        <v>3</v>
      </c>
      <c r="D190">
        <f>RANK('Momentum Signal'!D190,'Momentum Signal'!$B190:$Q190)</f>
        <v>2</v>
      </c>
      <c r="E190">
        <f>RANK('Momentum Signal'!E190,'Momentum Signal'!$B190:$Q190)</f>
        <v>13</v>
      </c>
      <c r="F190">
        <f>RANK('Momentum Signal'!F190,'Momentum Signal'!$B190:$Q190)</f>
        <v>15</v>
      </c>
      <c r="G190">
        <f>RANK('Momentum Signal'!G190,'Momentum Signal'!$B190:$Q190)</f>
        <v>11</v>
      </c>
      <c r="H190">
        <f>RANK('Momentum Signal'!H190,'Momentum Signal'!$B190:$Q190)</f>
        <v>1</v>
      </c>
      <c r="I190">
        <f>RANK('Momentum Signal'!I190,'Momentum Signal'!$B190:$Q190)</f>
        <v>9</v>
      </c>
      <c r="J190">
        <f>RANK('Momentum Signal'!J190,'Momentum Signal'!$B190:$Q190)</f>
        <v>10</v>
      </c>
      <c r="K190">
        <f>RANK('Momentum Signal'!K190,'Momentum Signal'!$B190:$Q190)</f>
        <v>6</v>
      </c>
      <c r="L190">
        <f>RANK('Momentum Signal'!L190,'Momentum Signal'!$B190:$Q190)</f>
        <v>8</v>
      </c>
      <c r="M190">
        <f>RANK('Momentum Signal'!M190,'Momentum Signal'!$B190:$Q190)</f>
        <v>14</v>
      </c>
      <c r="N190">
        <f>RANK('Momentum Signal'!N190,'Momentum Signal'!$B190:$Q190)</f>
        <v>12</v>
      </c>
      <c r="O190">
        <f>RANK('Momentum Signal'!O190,'Momentum Signal'!$B190:$Q190)</f>
        <v>5</v>
      </c>
      <c r="P190">
        <f>RANK('Momentum Signal'!P190,'Momentum Signal'!$B190:$Q190)</f>
        <v>7</v>
      </c>
      <c r="Q190">
        <f>RANK('Momentum Signal'!Q190,'Momentum Signal'!$B190:$Q190)</f>
        <v>16</v>
      </c>
    </row>
    <row r="191" spans="1:17" x14ac:dyDescent="0.25">
      <c r="A191" s="6">
        <f>'Momentum Signal'!A191</f>
        <v>199010</v>
      </c>
      <c r="B191">
        <f>RANK('Momentum Signal'!B191,'Momentum Signal'!$B191:$Q191)</f>
        <v>3</v>
      </c>
      <c r="C191">
        <f>RANK('Momentum Signal'!C191,'Momentum Signal'!$B191:$Q191)</f>
        <v>4</v>
      </c>
      <c r="D191">
        <f>RANK('Momentum Signal'!D191,'Momentum Signal'!$B191:$Q191)</f>
        <v>1</v>
      </c>
      <c r="E191">
        <f>RANK('Momentum Signal'!E191,'Momentum Signal'!$B191:$Q191)</f>
        <v>15</v>
      </c>
      <c r="F191">
        <f>RANK('Momentum Signal'!F191,'Momentum Signal'!$B191:$Q191)</f>
        <v>14</v>
      </c>
      <c r="G191">
        <f>RANK('Momentum Signal'!G191,'Momentum Signal'!$B191:$Q191)</f>
        <v>11</v>
      </c>
      <c r="H191">
        <f>RANK('Momentum Signal'!H191,'Momentum Signal'!$B191:$Q191)</f>
        <v>2</v>
      </c>
      <c r="I191">
        <f>RANK('Momentum Signal'!I191,'Momentum Signal'!$B191:$Q191)</f>
        <v>9</v>
      </c>
      <c r="J191">
        <f>RANK('Momentum Signal'!J191,'Momentum Signal'!$B191:$Q191)</f>
        <v>10</v>
      </c>
      <c r="K191">
        <f>RANK('Momentum Signal'!K191,'Momentum Signal'!$B191:$Q191)</f>
        <v>6</v>
      </c>
      <c r="L191">
        <f>RANK('Momentum Signal'!L191,'Momentum Signal'!$B191:$Q191)</f>
        <v>7</v>
      </c>
      <c r="M191">
        <f>RANK('Momentum Signal'!M191,'Momentum Signal'!$B191:$Q191)</f>
        <v>13</v>
      </c>
      <c r="N191">
        <f>RANK('Momentum Signal'!N191,'Momentum Signal'!$B191:$Q191)</f>
        <v>12</v>
      </c>
      <c r="O191">
        <f>RANK('Momentum Signal'!O191,'Momentum Signal'!$B191:$Q191)</f>
        <v>5</v>
      </c>
      <c r="P191">
        <f>RANK('Momentum Signal'!P191,'Momentum Signal'!$B191:$Q191)</f>
        <v>8</v>
      </c>
      <c r="Q191">
        <f>RANK('Momentum Signal'!Q191,'Momentum Signal'!$B191:$Q191)</f>
        <v>16</v>
      </c>
    </row>
    <row r="192" spans="1:17" x14ac:dyDescent="0.25">
      <c r="A192" s="6">
        <f>'Momentum Signal'!A192</f>
        <v>199011</v>
      </c>
      <c r="B192">
        <f>RANK('Momentum Signal'!B192,'Momentum Signal'!$B192:$Q192)</f>
        <v>3</v>
      </c>
      <c r="C192">
        <f>RANK('Momentum Signal'!C192,'Momentum Signal'!$B192:$Q192)</f>
        <v>4</v>
      </c>
      <c r="D192">
        <f>RANK('Momentum Signal'!D192,'Momentum Signal'!$B192:$Q192)</f>
        <v>1</v>
      </c>
      <c r="E192">
        <f>RANK('Momentum Signal'!E192,'Momentum Signal'!$B192:$Q192)</f>
        <v>15</v>
      </c>
      <c r="F192">
        <f>RANK('Momentum Signal'!F192,'Momentum Signal'!$B192:$Q192)</f>
        <v>13</v>
      </c>
      <c r="G192">
        <f>RANK('Momentum Signal'!G192,'Momentum Signal'!$B192:$Q192)</f>
        <v>11</v>
      </c>
      <c r="H192">
        <f>RANK('Momentum Signal'!H192,'Momentum Signal'!$B192:$Q192)</f>
        <v>2</v>
      </c>
      <c r="I192">
        <f>RANK('Momentum Signal'!I192,'Momentum Signal'!$B192:$Q192)</f>
        <v>7</v>
      </c>
      <c r="J192">
        <f>RANK('Momentum Signal'!J192,'Momentum Signal'!$B192:$Q192)</f>
        <v>8</v>
      </c>
      <c r="K192">
        <f>RANK('Momentum Signal'!K192,'Momentum Signal'!$B192:$Q192)</f>
        <v>6</v>
      </c>
      <c r="L192">
        <f>RANK('Momentum Signal'!L192,'Momentum Signal'!$B192:$Q192)</f>
        <v>9</v>
      </c>
      <c r="M192">
        <f>RANK('Momentum Signal'!M192,'Momentum Signal'!$B192:$Q192)</f>
        <v>14</v>
      </c>
      <c r="N192">
        <f>RANK('Momentum Signal'!N192,'Momentum Signal'!$B192:$Q192)</f>
        <v>12</v>
      </c>
      <c r="O192">
        <f>RANK('Momentum Signal'!O192,'Momentum Signal'!$B192:$Q192)</f>
        <v>5</v>
      </c>
      <c r="P192">
        <f>RANK('Momentum Signal'!P192,'Momentum Signal'!$B192:$Q192)</f>
        <v>10</v>
      </c>
      <c r="Q192">
        <f>RANK('Momentum Signal'!Q192,'Momentum Signal'!$B192:$Q192)</f>
        <v>16</v>
      </c>
    </row>
    <row r="193" spans="1:17" x14ac:dyDescent="0.25">
      <c r="A193" s="6">
        <f>'Momentum Signal'!A193</f>
        <v>199012</v>
      </c>
      <c r="B193">
        <f>RANK('Momentum Signal'!B193,'Momentum Signal'!$B193:$Q193)</f>
        <v>2</v>
      </c>
      <c r="C193">
        <f>RANK('Momentum Signal'!C193,'Momentum Signal'!$B193:$Q193)</f>
        <v>11</v>
      </c>
      <c r="D193">
        <f>RANK('Momentum Signal'!D193,'Momentum Signal'!$B193:$Q193)</f>
        <v>3</v>
      </c>
      <c r="E193">
        <f>RANK('Momentum Signal'!E193,'Momentum Signal'!$B193:$Q193)</f>
        <v>16</v>
      </c>
      <c r="F193">
        <f>RANK('Momentum Signal'!F193,'Momentum Signal'!$B193:$Q193)</f>
        <v>14</v>
      </c>
      <c r="G193">
        <f>RANK('Momentum Signal'!G193,'Momentum Signal'!$B193:$Q193)</f>
        <v>9</v>
      </c>
      <c r="H193">
        <f>RANK('Momentum Signal'!H193,'Momentum Signal'!$B193:$Q193)</f>
        <v>1</v>
      </c>
      <c r="I193">
        <f>RANK('Momentum Signal'!I193,'Momentum Signal'!$B193:$Q193)</f>
        <v>10</v>
      </c>
      <c r="J193">
        <f>RANK('Momentum Signal'!J193,'Momentum Signal'!$B193:$Q193)</f>
        <v>12</v>
      </c>
      <c r="K193">
        <f>RANK('Momentum Signal'!K193,'Momentum Signal'!$B193:$Q193)</f>
        <v>5</v>
      </c>
      <c r="L193">
        <f>RANK('Momentum Signal'!L193,'Momentum Signal'!$B193:$Q193)</f>
        <v>6</v>
      </c>
      <c r="M193">
        <f>RANK('Momentum Signal'!M193,'Momentum Signal'!$B193:$Q193)</f>
        <v>13</v>
      </c>
      <c r="N193">
        <f>RANK('Momentum Signal'!N193,'Momentum Signal'!$B193:$Q193)</f>
        <v>7</v>
      </c>
      <c r="O193">
        <f>RANK('Momentum Signal'!O193,'Momentum Signal'!$B193:$Q193)</f>
        <v>4</v>
      </c>
      <c r="P193">
        <f>RANK('Momentum Signal'!P193,'Momentum Signal'!$B193:$Q193)</f>
        <v>8</v>
      </c>
      <c r="Q193">
        <f>RANK('Momentum Signal'!Q193,'Momentum Signal'!$B193:$Q193)</f>
        <v>15</v>
      </c>
    </row>
    <row r="194" spans="1:17" x14ac:dyDescent="0.25">
      <c r="A194" s="6">
        <f>'Momentum Signal'!A194</f>
        <v>199101</v>
      </c>
      <c r="B194">
        <f>RANK('Momentum Signal'!B194,'Momentum Signal'!$B194:$Q194)</f>
        <v>2</v>
      </c>
      <c r="C194">
        <f>RANK('Momentum Signal'!C194,'Momentum Signal'!$B194:$Q194)</f>
        <v>14</v>
      </c>
      <c r="D194">
        <f>RANK('Momentum Signal'!D194,'Momentum Signal'!$B194:$Q194)</f>
        <v>3</v>
      </c>
      <c r="E194">
        <f>RANK('Momentum Signal'!E194,'Momentum Signal'!$B194:$Q194)</f>
        <v>16</v>
      </c>
      <c r="F194">
        <f>RANK('Momentum Signal'!F194,'Momentum Signal'!$B194:$Q194)</f>
        <v>11</v>
      </c>
      <c r="G194">
        <f>RANK('Momentum Signal'!G194,'Momentum Signal'!$B194:$Q194)</f>
        <v>9</v>
      </c>
      <c r="H194">
        <f>RANK('Momentum Signal'!H194,'Momentum Signal'!$B194:$Q194)</f>
        <v>1</v>
      </c>
      <c r="I194">
        <f>RANK('Momentum Signal'!I194,'Momentum Signal'!$B194:$Q194)</f>
        <v>8</v>
      </c>
      <c r="J194">
        <f>RANK('Momentum Signal'!J194,'Momentum Signal'!$B194:$Q194)</f>
        <v>13</v>
      </c>
      <c r="K194">
        <f>RANK('Momentum Signal'!K194,'Momentum Signal'!$B194:$Q194)</f>
        <v>5</v>
      </c>
      <c r="L194">
        <f>RANK('Momentum Signal'!L194,'Momentum Signal'!$B194:$Q194)</f>
        <v>7</v>
      </c>
      <c r="M194">
        <f>RANK('Momentum Signal'!M194,'Momentum Signal'!$B194:$Q194)</f>
        <v>12</v>
      </c>
      <c r="N194">
        <f>RANK('Momentum Signal'!N194,'Momentum Signal'!$B194:$Q194)</f>
        <v>10</v>
      </c>
      <c r="O194">
        <f>RANK('Momentum Signal'!O194,'Momentum Signal'!$B194:$Q194)</f>
        <v>4</v>
      </c>
      <c r="P194">
        <f>RANK('Momentum Signal'!P194,'Momentum Signal'!$B194:$Q194)</f>
        <v>6</v>
      </c>
      <c r="Q194">
        <f>RANK('Momentum Signal'!Q194,'Momentum Signal'!$B194:$Q194)</f>
        <v>15</v>
      </c>
    </row>
    <row r="195" spans="1:17" x14ac:dyDescent="0.25">
      <c r="A195" s="6">
        <f>'Momentum Signal'!A195</f>
        <v>199102</v>
      </c>
      <c r="B195">
        <f>RANK('Momentum Signal'!B195,'Momentum Signal'!$B195:$Q195)</f>
        <v>2</v>
      </c>
      <c r="C195">
        <f>RANK('Momentum Signal'!C195,'Momentum Signal'!$B195:$Q195)</f>
        <v>16</v>
      </c>
      <c r="D195">
        <f>RANK('Momentum Signal'!D195,'Momentum Signal'!$B195:$Q195)</f>
        <v>4</v>
      </c>
      <c r="E195">
        <f>RANK('Momentum Signal'!E195,'Momentum Signal'!$B195:$Q195)</f>
        <v>14</v>
      </c>
      <c r="F195">
        <f>RANK('Momentum Signal'!F195,'Momentum Signal'!$B195:$Q195)</f>
        <v>12</v>
      </c>
      <c r="G195">
        <f>RANK('Momentum Signal'!G195,'Momentum Signal'!$B195:$Q195)</f>
        <v>9</v>
      </c>
      <c r="H195">
        <f>RANK('Momentum Signal'!H195,'Momentum Signal'!$B195:$Q195)</f>
        <v>1</v>
      </c>
      <c r="I195">
        <f>RANK('Momentum Signal'!I195,'Momentum Signal'!$B195:$Q195)</f>
        <v>5</v>
      </c>
      <c r="J195">
        <f>RANK('Momentum Signal'!J195,'Momentum Signal'!$B195:$Q195)</f>
        <v>11</v>
      </c>
      <c r="K195">
        <f>RANK('Momentum Signal'!K195,'Momentum Signal'!$B195:$Q195)</f>
        <v>8</v>
      </c>
      <c r="L195">
        <f>RANK('Momentum Signal'!L195,'Momentum Signal'!$B195:$Q195)</f>
        <v>7</v>
      </c>
      <c r="M195">
        <f>RANK('Momentum Signal'!M195,'Momentum Signal'!$B195:$Q195)</f>
        <v>15</v>
      </c>
      <c r="N195">
        <f>RANK('Momentum Signal'!N195,'Momentum Signal'!$B195:$Q195)</f>
        <v>10</v>
      </c>
      <c r="O195">
        <f>RANK('Momentum Signal'!O195,'Momentum Signal'!$B195:$Q195)</f>
        <v>3</v>
      </c>
      <c r="P195">
        <f>RANK('Momentum Signal'!P195,'Momentum Signal'!$B195:$Q195)</f>
        <v>6</v>
      </c>
      <c r="Q195">
        <f>RANK('Momentum Signal'!Q195,'Momentum Signal'!$B195:$Q195)</f>
        <v>13</v>
      </c>
    </row>
    <row r="196" spans="1:17" x14ac:dyDescent="0.25">
      <c r="A196" s="6">
        <f>'Momentum Signal'!A196</f>
        <v>199103</v>
      </c>
      <c r="B196">
        <f>RANK('Momentum Signal'!B196,'Momentum Signal'!$B196:$Q196)</f>
        <v>2</v>
      </c>
      <c r="C196">
        <f>RANK('Momentum Signal'!C196,'Momentum Signal'!$B196:$Q196)</f>
        <v>16</v>
      </c>
      <c r="D196">
        <f>RANK('Momentum Signal'!D196,'Momentum Signal'!$B196:$Q196)</f>
        <v>13</v>
      </c>
      <c r="E196">
        <f>RANK('Momentum Signal'!E196,'Momentum Signal'!$B196:$Q196)</f>
        <v>10</v>
      </c>
      <c r="F196">
        <f>RANK('Momentum Signal'!F196,'Momentum Signal'!$B196:$Q196)</f>
        <v>12</v>
      </c>
      <c r="G196">
        <f>RANK('Momentum Signal'!G196,'Momentum Signal'!$B196:$Q196)</f>
        <v>9</v>
      </c>
      <c r="H196">
        <f>RANK('Momentum Signal'!H196,'Momentum Signal'!$B196:$Q196)</f>
        <v>1</v>
      </c>
      <c r="I196">
        <f>RANK('Momentum Signal'!I196,'Momentum Signal'!$B196:$Q196)</f>
        <v>5</v>
      </c>
      <c r="J196">
        <f>RANK('Momentum Signal'!J196,'Momentum Signal'!$B196:$Q196)</f>
        <v>11</v>
      </c>
      <c r="K196">
        <f>RANK('Momentum Signal'!K196,'Momentum Signal'!$B196:$Q196)</f>
        <v>6</v>
      </c>
      <c r="L196">
        <f>RANK('Momentum Signal'!L196,'Momentum Signal'!$B196:$Q196)</f>
        <v>4</v>
      </c>
      <c r="M196">
        <f>RANK('Momentum Signal'!M196,'Momentum Signal'!$B196:$Q196)</f>
        <v>15</v>
      </c>
      <c r="N196">
        <f>RANK('Momentum Signal'!N196,'Momentum Signal'!$B196:$Q196)</f>
        <v>8</v>
      </c>
      <c r="O196">
        <f>RANK('Momentum Signal'!O196,'Momentum Signal'!$B196:$Q196)</f>
        <v>7</v>
      </c>
      <c r="P196">
        <f>RANK('Momentum Signal'!P196,'Momentum Signal'!$B196:$Q196)</f>
        <v>3</v>
      </c>
      <c r="Q196">
        <f>RANK('Momentum Signal'!Q196,'Momentum Signal'!$B196:$Q196)</f>
        <v>14</v>
      </c>
    </row>
    <row r="197" spans="1:17" x14ac:dyDescent="0.25">
      <c r="A197" s="6">
        <f>'Momentum Signal'!A197</f>
        <v>199104</v>
      </c>
      <c r="B197">
        <f>RANK('Momentum Signal'!B197,'Momentum Signal'!$B197:$Q197)</f>
        <v>2</v>
      </c>
      <c r="C197">
        <f>RANK('Momentum Signal'!C197,'Momentum Signal'!$B197:$Q197)</f>
        <v>16</v>
      </c>
      <c r="D197">
        <f>RANK('Momentum Signal'!D197,'Momentum Signal'!$B197:$Q197)</f>
        <v>9</v>
      </c>
      <c r="E197">
        <f>RANK('Momentum Signal'!E197,'Momentum Signal'!$B197:$Q197)</f>
        <v>6</v>
      </c>
      <c r="F197">
        <f>RANK('Momentum Signal'!F197,'Momentum Signal'!$B197:$Q197)</f>
        <v>12</v>
      </c>
      <c r="G197">
        <f>RANK('Momentum Signal'!G197,'Momentum Signal'!$B197:$Q197)</f>
        <v>10</v>
      </c>
      <c r="H197">
        <f>RANK('Momentum Signal'!H197,'Momentum Signal'!$B197:$Q197)</f>
        <v>1</v>
      </c>
      <c r="I197">
        <f>RANK('Momentum Signal'!I197,'Momentum Signal'!$B197:$Q197)</f>
        <v>4</v>
      </c>
      <c r="J197">
        <f>RANK('Momentum Signal'!J197,'Momentum Signal'!$B197:$Q197)</f>
        <v>13</v>
      </c>
      <c r="K197">
        <f>RANK('Momentum Signal'!K197,'Momentum Signal'!$B197:$Q197)</f>
        <v>8</v>
      </c>
      <c r="L197">
        <f>RANK('Momentum Signal'!L197,'Momentum Signal'!$B197:$Q197)</f>
        <v>5</v>
      </c>
      <c r="M197">
        <f>RANK('Momentum Signal'!M197,'Momentum Signal'!$B197:$Q197)</f>
        <v>15</v>
      </c>
      <c r="N197">
        <f>RANK('Momentum Signal'!N197,'Momentum Signal'!$B197:$Q197)</f>
        <v>14</v>
      </c>
      <c r="O197">
        <f>RANK('Momentum Signal'!O197,'Momentum Signal'!$B197:$Q197)</f>
        <v>7</v>
      </c>
      <c r="P197">
        <f>RANK('Momentum Signal'!P197,'Momentum Signal'!$B197:$Q197)</f>
        <v>3</v>
      </c>
      <c r="Q197">
        <f>RANK('Momentum Signal'!Q197,'Momentum Signal'!$B197:$Q197)</f>
        <v>11</v>
      </c>
    </row>
    <row r="198" spans="1:17" x14ac:dyDescent="0.25">
      <c r="A198" s="6">
        <f>'Momentum Signal'!A198</f>
        <v>199105</v>
      </c>
      <c r="B198">
        <f>RANK('Momentum Signal'!B198,'Momentum Signal'!$B198:$Q198)</f>
        <v>1</v>
      </c>
      <c r="C198">
        <f>RANK('Momentum Signal'!C198,'Momentum Signal'!$B198:$Q198)</f>
        <v>16</v>
      </c>
      <c r="D198">
        <f>RANK('Momentum Signal'!D198,'Momentum Signal'!$B198:$Q198)</f>
        <v>9</v>
      </c>
      <c r="E198">
        <f>RANK('Momentum Signal'!E198,'Momentum Signal'!$B198:$Q198)</f>
        <v>4</v>
      </c>
      <c r="F198">
        <f>RANK('Momentum Signal'!F198,'Momentum Signal'!$B198:$Q198)</f>
        <v>8</v>
      </c>
      <c r="G198">
        <f>RANK('Momentum Signal'!G198,'Momentum Signal'!$B198:$Q198)</f>
        <v>12</v>
      </c>
      <c r="H198">
        <f>RANK('Momentum Signal'!H198,'Momentum Signal'!$B198:$Q198)</f>
        <v>2</v>
      </c>
      <c r="I198">
        <f>RANK('Momentum Signal'!I198,'Momentum Signal'!$B198:$Q198)</f>
        <v>5</v>
      </c>
      <c r="J198">
        <f>RANK('Momentum Signal'!J198,'Momentum Signal'!$B198:$Q198)</f>
        <v>13</v>
      </c>
      <c r="K198">
        <f>RANK('Momentum Signal'!K198,'Momentum Signal'!$B198:$Q198)</f>
        <v>11</v>
      </c>
      <c r="L198">
        <f>RANK('Momentum Signal'!L198,'Momentum Signal'!$B198:$Q198)</f>
        <v>10</v>
      </c>
      <c r="M198">
        <f>RANK('Momentum Signal'!M198,'Momentum Signal'!$B198:$Q198)</f>
        <v>15</v>
      </c>
      <c r="N198">
        <f>RANK('Momentum Signal'!N198,'Momentum Signal'!$B198:$Q198)</f>
        <v>14</v>
      </c>
      <c r="O198">
        <f>RANK('Momentum Signal'!O198,'Momentum Signal'!$B198:$Q198)</f>
        <v>7</v>
      </c>
      <c r="P198">
        <f>RANK('Momentum Signal'!P198,'Momentum Signal'!$B198:$Q198)</f>
        <v>3</v>
      </c>
      <c r="Q198">
        <f>RANK('Momentum Signal'!Q198,'Momentum Signal'!$B198:$Q198)</f>
        <v>6</v>
      </c>
    </row>
    <row r="199" spans="1:17" x14ac:dyDescent="0.25">
      <c r="A199" s="6">
        <f>'Momentum Signal'!A199</f>
        <v>199106</v>
      </c>
      <c r="B199">
        <f>RANK('Momentum Signal'!B199,'Momentum Signal'!$B199:$Q199)</f>
        <v>2</v>
      </c>
      <c r="C199">
        <f>RANK('Momentum Signal'!C199,'Momentum Signal'!$B199:$Q199)</f>
        <v>15</v>
      </c>
      <c r="D199">
        <f>RANK('Momentum Signal'!D199,'Momentum Signal'!$B199:$Q199)</f>
        <v>6</v>
      </c>
      <c r="E199">
        <f>RANK('Momentum Signal'!E199,'Momentum Signal'!$B199:$Q199)</f>
        <v>4</v>
      </c>
      <c r="F199">
        <f>RANK('Momentum Signal'!F199,'Momentum Signal'!$B199:$Q199)</f>
        <v>10</v>
      </c>
      <c r="G199">
        <f>RANK('Momentum Signal'!G199,'Momentum Signal'!$B199:$Q199)</f>
        <v>8</v>
      </c>
      <c r="H199">
        <f>RANK('Momentum Signal'!H199,'Momentum Signal'!$B199:$Q199)</f>
        <v>1</v>
      </c>
      <c r="I199">
        <f>RANK('Momentum Signal'!I199,'Momentum Signal'!$B199:$Q199)</f>
        <v>9</v>
      </c>
      <c r="J199">
        <f>RANK('Momentum Signal'!J199,'Momentum Signal'!$B199:$Q199)</f>
        <v>12</v>
      </c>
      <c r="K199">
        <f>RANK('Momentum Signal'!K199,'Momentum Signal'!$B199:$Q199)</f>
        <v>11</v>
      </c>
      <c r="L199">
        <f>RANK('Momentum Signal'!L199,'Momentum Signal'!$B199:$Q199)</f>
        <v>13</v>
      </c>
      <c r="M199">
        <f>RANK('Momentum Signal'!M199,'Momentum Signal'!$B199:$Q199)</f>
        <v>16</v>
      </c>
      <c r="N199">
        <f>RANK('Momentum Signal'!N199,'Momentum Signal'!$B199:$Q199)</f>
        <v>14</v>
      </c>
      <c r="O199">
        <f>RANK('Momentum Signal'!O199,'Momentum Signal'!$B199:$Q199)</f>
        <v>5</v>
      </c>
      <c r="P199">
        <f>RANK('Momentum Signal'!P199,'Momentum Signal'!$B199:$Q199)</f>
        <v>3</v>
      </c>
      <c r="Q199">
        <f>RANK('Momentum Signal'!Q199,'Momentum Signal'!$B199:$Q199)</f>
        <v>7</v>
      </c>
    </row>
    <row r="200" spans="1:17" x14ac:dyDescent="0.25">
      <c r="A200" s="6">
        <f>'Momentum Signal'!A200</f>
        <v>199107</v>
      </c>
      <c r="B200">
        <f>RANK('Momentum Signal'!B200,'Momentum Signal'!$B200:$Q200)</f>
        <v>1</v>
      </c>
      <c r="C200">
        <f>RANK('Momentum Signal'!C200,'Momentum Signal'!$B200:$Q200)</f>
        <v>16</v>
      </c>
      <c r="D200">
        <f>RANK('Momentum Signal'!D200,'Momentum Signal'!$B200:$Q200)</f>
        <v>11</v>
      </c>
      <c r="E200">
        <f>RANK('Momentum Signal'!E200,'Momentum Signal'!$B200:$Q200)</f>
        <v>5</v>
      </c>
      <c r="F200">
        <f>RANK('Momentum Signal'!F200,'Momentum Signal'!$B200:$Q200)</f>
        <v>8</v>
      </c>
      <c r="G200">
        <f>RANK('Momentum Signal'!G200,'Momentum Signal'!$B200:$Q200)</f>
        <v>4</v>
      </c>
      <c r="H200">
        <f>RANK('Momentum Signal'!H200,'Momentum Signal'!$B200:$Q200)</f>
        <v>2</v>
      </c>
      <c r="I200">
        <f>RANK('Momentum Signal'!I200,'Momentum Signal'!$B200:$Q200)</f>
        <v>6</v>
      </c>
      <c r="J200">
        <f>RANK('Momentum Signal'!J200,'Momentum Signal'!$B200:$Q200)</f>
        <v>12</v>
      </c>
      <c r="K200">
        <f>RANK('Momentum Signal'!K200,'Momentum Signal'!$B200:$Q200)</f>
        <v>9</v>
      </c>
      <c r="L200">
        <f>RANK('Momentum Signal'!L200,'Momentum Signal'!$B200:$Q200)</f>
        <v>13</v>
      </c>
      <c r="M200">
        <f>RANK('Momentum Signal'!M200,'Momentum Signal'!$B200:$Q200)</f>
        <v>15</v>
      </c>
      <c r="N200">
        <f>RANK('Momentum Signal'!N200,'Momentum Signal'!$B200:$Q200)</f>
        <v>14</v>
      </c>
      <c r="O200">
        <f>RANK('Momentum Signal'!O200,'Momentum Signal'!$B200:$Q200)</f>
        <v>10</v>
      </c>
      <c r="P200">
        <f>RANK('Momentum Signal'!P200,'Momentum Signal'!$B200:$Q200)</f>
        <v>3</v>
      </c>
      <c r="Q200">
        <f>RANK('Momentum Signal'!Q200,'Momentum Signal'!$B200:$Q200)</f>
        <v>7</v>
      </c>
    </row>
    <row r="201" spans="1:17" x14ac:dyDescent="0.25">
      <c r="A201" s="6">
        <f>'Momentum Signal'!A201</f>
        <v>199108</v>
      </c>
      <c r="B201">
        <f>RANK('Momentum Signal'!B201,'Momentum Signal'!$B201:$Q201)</f>
        <v>2</v>
      </c>
      <c r="C201">
        <f>RANK('Momentum Signal'!C201,'Momentum Signal'!$B201:$Q201)</f>
        <v>16</v>
      </c>
      <c r="D201">
        <f>RANK('Momentum Signal'!D201,'Momentum Signal'!$B201:$Q201)</f>
        <v>14</v>
      </c>
      <c r="E201">
        <f>RANK('Momentum Signal'!E201,'Momentum Signal'!$B201:$Q201)</f>
        <v>3</v>
      </c>
      <c r="F201">
        <f>RANK('Momentum Signal'!F201,'Momentum Signal'!$B201:$Q201)</f>
        <v>9</v>
      </c>
      <c r="G201">
        <f>RANK('Momentum Signal'!G201,'Momentum Signal'!$B201:$Q201)</f>
        <v>5</v>
      </c>
      <c r="H201">
        <f>RANK('Momentum Signal'!H201,'Momentum Signal'!$B201:$Q201)</f>
        <v>4</v>
      </c>
      <c r="I201">
        <f>RANK('Momentum Signal'!I201,'Momentum Signal'!$B201:$Q201)</f>
        <v>7</v>
      </c>
      <c r="J201">
        <f>RANK('Momentum Signal'!J201,'Momentum Signal'!$B201:$Q201)</f>
        <v>15</v>
      </c>
      <c r="K201">
        <f>RANK('Momentum Signal'!K201,'Momentum Signal'!$B201:$Q201)</f>
        <v>8</v>
      </c>
      <c r="L201">
        <f>RANK('Momentum Signal'!L201,'Momentum Signal'!$B201:$Q201)</f>
        <v>12</v>
      </c>
      <c r="M201">
        <f>RANK('Momentum Signal'!M201,'Momentum Signal'!$B201:$Q201)</f>
        <v>13</v>
      </c>
      <c r="N201">
        <f>RANK('Momentum Signal'!N201,'Momentum Signal'!$B201:$Q201)</f>
        <v>11</v>
      </c>
      <c r="O201">
        <f>RANK('Momentum Signal'!O201,'Momentum Signal'!$B201:$Q201)</f>
        <v>10</v>
      </c>
      <c r="P201">
        <f>RANK('Momentum Signal'!P201,'Momentum Signal'!$B201:$Q201)</f>
        <v>1</v>
      </c>
      <c r="Q201">
        <f>RANK('Momentum Signal'!Q201,'Momentum Signal'!$B201:$Q201)</f>
        <v>6</v>
      </c>
    </row>
    <row r="202" spans="1:17" x14ac:dyDescent="0.25">
      <c r="A202" s="6">
        <f>'Momentum Signal'!A202</f>
        <v>199109</v>
      </c>
      <c r="B202">
        <f>RANK('Momentum Signal'!B202,'Momentum Signal'!$B202:$Q202)</f>
        <v>3</v>
      </c>
      <c r="C202">
        <f>RANK('Momentum Signal'!C202,'Momentum Signal'!$B202:$Q202)</f>
        <v>16</v>
      </c>
      <c r="D202">
        <f>RANK('Momentum Signal'!D202,'Momentum Signal'!$B202:$Q202)</f>
        <v>15</v>
      </c>
      <c r="E202">
        <f>RANK('Momentum Signal'!E202,'Momentum Signal'!$B202:$Q202)</f>
        <v>1</v>
      </c>
      <c r="F202">
        <f>RANK('Momentum Signal'!F202,'Momentum Signal'!$B202:$Q202)</f>
        <v>10</v>
      </c>
      <c r="G202">
        <f>RANK('Momentum Signal'!G202,'Momentum Signal'!$B202:$Q202)</f>
        <v>4</v>
      </c>
      <c r="H202">
        <f>RANK('Momentum Signal'!H202,'Momentum Signal'!$B202:$Q202)</f>
        <v>6</v>
      </c>
      <c r="I202">
        <f>RANK('Momentum Signal'!I202,'Momentum Signal'!$B202:$Q202)</f>
        <v>7</v>
      </c>
      <c r="J202">
        <f>RANK('Momentum Signal'!J202,'Momentum Signal'!$B202:$Q202)</f>
        <v>14</v>
      </c>
      <c r="K202">
        <f>RANK('Momentum Signal'!K202,'Momentum Signal'!$B202:$Q202)</f>
        <v>8</v>
      </c>
      <c r="L202">
        <f>RANK('Momentum Signal'!L202,'Momentum Signal'!$B202:$Q202)</f>
        <v>11</v>
      </c>
      <c r="M202">
        <f>RANK('Momentum Signal'!M202,'Momentum Signal'!$B202:$Q202)</f>
        <v>13</v>
      </c>
      <c r="N202">
        <f>RANK('Momentum Signal'!N202,'Momentum Signal'!$B202:$Q202)</f>
        <v>9</v>
      </c>
      <c r="O202">
        <f>RANK('Momentum Signal'!O202,'Momentum Signal'!$B202:$Q202)</f>
        <v>12</v>
      </c>
      <c r="P202">
        <f>RANK('Momentum Signal'!P202,'Momentum Signal'!$B202:$Q202)</f>
        <v>2</v>
      </c>
      <c r="Q202">
        <f>RANK('Momentum Signal'!Q202,'Momentum Signal'!$B202:$Q202)</f>
        <v>5</v>
      </c>
    </row>
    <row r="203" spans="1:17" x14ac:dyDescent="0.25">
      <c r="A203" s="6">
        <f>'Momentum Signal'!A203</f>
        <v>199110</v>
      </c>
      <c r="B203">
        <f>RANK('Momentum Signal'!B203,'Momentum Signal'!$B203:$Q203)</f>
        <v>4</v>
      </c>
      <c r="C203">
        <f>RANK('Momentum Signal'!C203,'Momentum Signal'!$B203:$Q203)</f>
        <v>16</v>
      </c>
      <c r="D203">
        <f>RANK('Momentum Signal'!D203,'Momentum Signal'!$B203:$Q203)</f>
        <v>15</v>
      </c>
      <c r="E203">
        <f>RANK('Momentum Signal'!E203,'Momentum Signal'!$B203:$Q203)</f>
        <v>1</v>
      </c>
      <c r="F203">
        <f>RANK('Momentum Signal'!F203,'Momentum Signal'!$B203:$Q203)</f>
        <v>9</v>
      </c>
      <c r="G203">
        <f>RANK('Momentum Signal'!G203,'Momentum Signal'!$B203:$Q203)</f>
        <v>6</v>
      </c>
      <c r="H203">
        <f>RANK('Momentum Signal'!H203,'Momentum Signal'!$B203:$Q203)</f>
        <v>8</v>
      </c>
      <c r="I203">
        <f>RANK('Momentum Signal'!I203,'Momentum Signal'!$B203:$Q203)</f>
        <v>5</v>
      </c>
      <c r="J203">
        <f>RANK('Momentum Signal'!J203,'Momentum Signal'!$B203:$Q203)</f>
        <v>14</v>
      </c>
      <c r="K203">
        <f>RANK('Momentum Signal'!K203,'Momentum Signal'!$B203:$Q203)</f>
        <v>7</v>
      </c>
      <c r="L203">
        <f>RANK('Momentum Signal'!L203,'Momentum Signal'!$B203:$Q203)</f>
        <v>11</v>
      </c>
      <c r="M203">
        <f>RANK('Momentum Signal'!M203,'Momentum Signal'!$B203:$Q203)</f>
        <v>13</v>
      </c>
      <c r="N203">
        <f>RANK('Momentum Signal'!N203,'Momentum Signal'!$B203:$Q203)</f>
        <v>10</v>
      </c>
      <c r="O203">
        <f>RANK('Momentum Signal'!O203,'Momentum Signal'!$B203:$Q203)</f>
        <v>12</v>
      </c>
      <c r="P203">
        <f>RANK('Momentum Signal'!P203,'Momentum Signal'!$B203:$Q203)</f>
        <v>2</v>
      </c>
      <c r="Q203">
        <f>RANK('Momentum Signal'!Q203,'Momentum Signal'!$B203:$Q203)</f>
        <v>3</v>
      </c>
    </row>
    <row r="204" spans="1:17" x14ac:dyDescent="0.25">
      <c r="A204" s="6">
        <f>'Momentum Signal'!A204</f>
        <v>199111</v>
      </c>
      <c r="B204">
        <f>RANK('Momentum Signal'!B204,'Momentum Signal'!$B204:$Q204)</f>
        <v>9</v>
      </c>
      <c r="C204">
        <f>RANK('Momentum Signal'!C204,'Momentum Signal'!$B204:$Q204)</f>
        <v>16</v>
      </c>
      <c r="D204">
        <f>RANK('Momentum Signal'!D204,'Momentum Signal'!$B204:$Q204)</f>
        <v>15</v>
      </c>
      <c r="E204">
        <f>RANK('Momentum Signal'!E204,'Momentum Signal'!$B204:$Q204)</f>
        <v>1</v>
      </c>
      <c r="F204">
        <f>RANK('Momentum Signal'!F204,'Momentum Signal'!$B204:$Q204)</f>
        <v>6</v>
      </c>
      <c r="G204">
        <f>RANK('Momentum Signal'!G204,'Momentum Signal'!$B204:$Q204)</f>
        <v>7</v>
      </c>
      <c r="H204">
        <f>RANK('Momentum Signal'!H204,'Momentum Signal'!$B204:$Q204)</f>
        <v>8</v>
      </c>
      <c r="I204">
        <f>RANK('Momentum Signal'!I204,'Momentum Signal'!$B204:$Q204)</f>
        <v>4</v>
      </c>
      <c r="J204">
        <f>RANK('Momentum Signal'!J204,'Momentum Signal'!$B204:$Q204)</f>
        <v>12</v>
      </c>
      <c r="K204">
        <f>RANK('Momentum Signal'!K204,'Momentum Signal'!$B204:$Q204)</f>
        <v>5</v>
      </c>
      <c r="L204">
        <f>RANK('Momentum Signal'!L204,'Momentum Signal'!$B204:$Q204)</f>
        <v>11</v>
      </c>
      <c r="M204">
        <f>RANK('Momentum Signal'!M204,'Momentum Signal'!$B204:$Q204)</f>
        <v>13</v>
      </c>
      <c r="N204">
        <f>RANK('Momentum Signal'!N204,'Momentum Signal'!$B204:$Q204)</f>
        <v>10</v>
      </c>
      <c r="O204">
        <f>RANK('Momentum Signal'!O204,'Momentum Signal'!$B204:$Q204)</f>
        <v>14</v>
      </c>
      <c r="P204">
        <f>RANK('Momentum Signal'!P204,'Momentum Signal'!$B204:$Q204)</f>
        <v>3</v>
      </c>
      <c r="Q204">
        <f>RANK('Momentum Signal'!Q204,'Momentum Signal'!$B204:$Q204)</f>
        <v>2</v>
      </c>
    </row>
    <row r="205" spans="1:17" x14ac:dyDescent="0.25">
      <c r="A205" s="6">
        <f>'Momentum Signal'!A205</f>
        <v>199112</v>
      </c>
      <c r="B205">
        <f>RANK('Momentum Signal'!B205,'Momentum Signal'!$B205:$Q205)</f>
        <v>9</v>
      </c>
      <c r="C205">
        <f>RANK('Momentum Signal'!C205,'Momentum Signal'!$B205:$Q205)</f>
        <v>14</v>
      </c>
      <c r="D205">
        <f>RANK('Momentum Signal'!D205,'Momentum Signal'!$B205:$Q205)</f>
        <v>16</v>
      </c>
      <c r="E205">
        <f>RANK('Momentum Signal'!E205,'Momentum Signal'!$B205:$Q205)</f>
        <v>1</v>
      </c>
      <c r="F205">
        <f>RANK('Momentum Signal'!F205,'Momentum Signal'!$B205:$Q205)</f>
        <v>4</v>
      </c>
      <c r="G205">
        <f>RANK('Momentum Signal'!G205,'Momentum Signal'!$B205:$Q205)</f>
        <v>10</v>
      </c>
      <c r="H205">
        <f>RANK('Momentum Signal'!H205,'Momentum Signal'!$B205:$Q205)</f>
        <v>8</v>
      </c>
      <c r="I205">
        <f>RANK('Momentum Signal'!I205,'Momentum Signal'!$B205:$Q205)</f>
        <v>6</v>
      </c>
      <c r="J205">
        <f>RANK('Momentum Signal'!J205,'Momentum Signal'!$B205:$Q205)</f>
        <v>11</v>
      </c>
      <c r="K205">
        <f>RANK('Momentum Signal'!K205,'Momentum Signal'!$B205:$Q205)</f>
        <v>5</v>
      </c>
      <c r="L205">
        <f>RANK('Momentum Signal'!L205,'Momentum Signal'!$B205:$Q205)</f>
        <v>12</v>
      </c>
      <c r="M205">
        <f>RANK('Momentum Signal'!M205,'Momentum Signal'!$B205:$Q205)</f>
        <v>15</v>
      </c>
      <c r="N205">
        <f>RANK('Momentum Signal'!N205,'Momentum Signal'!$B205:$Q205)</f>
        <v>7</v>
      </c>
      <c r="O205">
        <f>RANK('Momentum Signal'!O205,'Momentum Signal'!$B205:$Q205)</f>
        <v>13</v>
      </c>
      <c r="P205">
        <f>RANK('Momentum Signal'!P205,'Momentum Signal'!$B205:$Q205)</f>
        <v>3</v>
      </c>
      <c r="Q205">
        <f>RANK('Momentum Signal'!Q205,'Momentum Signal'!$B205:$Q205)</f>
        <v>2</v>
      </c>
    </row>
    <row r="206" spans="1:17" x14ac:dyDescent="0.25">
      <c r="A206" s="6">
        <f>'Momentum Signal'!A206</f>
        <v>199201</v>
      </c>
      <c r="B206">
        <f>RANK('Momentum Signal'!B206,'Momentum Signal'!$B206:$Q206)</f>
        <v>6</v>
      </c>
      <c r="C206">
        <f>RANK('Momentum Signal'!C206,'Momentum Signal'!$B206:$Q206)</f>
        <v>16</v>
      </c>
      <c r="D206">
        <f>RANK('Momentum Signal'!D206,'Momentum Signal'!$B206:$Q206)</f>
        <v>15</v>
      </c>
      <c r="E206">
        <f>RANK('Momentum Signal'!E206,'Momentum Signal'!$B206:$Q206)</f>
        <v>1</v>
      </c>
      <c r="F206">
        <f>RANK('Momentum Signal'!F206,'Momentum Signal'!$B206:$Q206)</f>
        <v>4</v>
      </c>
      <c r="G206">
        <f>RANK('Momentum Signal'!G206,'Momentum Signal'!$B206:$Q206)</f>
        <v>9</v>
      </c>
      <c r="H206">
        <f>RANK('Momentum Signal'!H206,'Momentum Signal'!$B206:$Q206)</f>
        <v>7</v>
      </c>
      <c r="I206">
        <f>RANK('Momentum Signal'!I206,'Momentum Signal'!$B206:$Q206)</f>
        <v>8</v>
      </c>
      <c r="J206">
        <f>RANK('Momentum Signal'!J206,'Momentum Signal'!$B206:$Q206)</f>
        <v>13</v>
      </c>
      <c r="K206">
        <f>RANK('Momentum Signal'!K206,'Momentum Signal'!$B206:$Q206)</f>
        <v>5</v>
      </c>
      <c r="L206">
        <f>RANK('Momentum Signal'!L206,'Momentum Signal'!$B206:$Q206)</f>
        <v>12</v>
      </c>
      <c r="M206">
        <f>RANK('Momentum Signal'!M206,'Momentum Signal'!$B206:$Q206)</f>
        <v>14</v>
      </c>
      <c r="N206">
        <f>RANK('Momentum Signal'!N206,'Momentum Signal'!$B206:$Q206)</f>
        <v>10</v>
      </c>
      <c r="O206">
        <f>RANK('Momentum Signal'!O206,'Momentum Signal'!$B206:$Q206)</f>
        <v>11</v>
      </c>
      <c r="P206">
        <f>RANK('Momentum Signal'!P206,'Momentum Signal'!$B206:$Q206)</f>
        <v>2</v>
      </c>
      <c r="Q206">
        <f>RANK('Momentum Signal'!Q206,'Momentum Signal'!$B206:$Q206)</f>
        <v>3</v>
      </c>
    </row>
    <row r="207" spans="1:17" x14ac:dyDescent="0.25">
      <c r="A207" s="6">
        <f>'Momentum Signal'!A207</f>
        <v>199202</v>
      </c>
      <c r="B207">
        <f>RANK('Momentum Signal'!B207,'Momentum Signal'!$B207:$Q207)</f>
        <v>3</v>
      </c>
      <c r="C207">
        <f>RANK('Momentum Signal'!C207,'Momentum Signal'!$B207:$Q207)</f>
        <v>12</v>
      </c>
      <c r="D207">
        <f>RANK('Momentum Signal'!D207,'Momentum Signal'!$B207:$Q207)</f>
        <v>13</v>
      </c>
      <c r="E207">
        <f>RANK('Momentum Signal'!E207,'Momentum Signal'!$B207:$Q207)</f>
        <v>1</v>
      </c>
      <c r="F207">
        <f>RANK('Momentum Signal'!F207,'Momentum Signal'!$B207:$Q207)</f>
        <v>6</v>
      </c>
      <c r="G207">
        <f>RANK('Momentum Signal'!G207,'Momentum Signal'!$B207:$Q207)</f>
        <v>9</v>
      </c>
      <c r="H207">
        <f>RANK('Momentum Signal'!H207,'Momentum Signal'!$B207:$Q207)</f>
        <v>2</v>
      </c>
      <c r="I207">
        <f>RANK('Momentum Signal'!I207,'Momentum Signal'!$B207:$Q207)</f>
        <v>7</v>
      </c>
      <c r="J207">
        <f>RANK('Momentum Signal'!J207,'Momentum Signal'!$B207:$Q207)</f>
        <v>15</v>
      </c>
      <c r="K207">
        <f>RANK('Momentum Signal'!K207,'Momentum Signal'!$B207:$Q207)</f>
        <v>8</v>
      </c>
      <c r="L207">
        <f>RANK('Momentum Signal'!L207,'Momentum Signal'!$B207:$Q207)</f>
        <v>16</v>
      </c>
      <c r="M207">
        <f>RANK('Momentum Signal'!M207,'Momentum Signal'!$B207:$Q207)</f>
        <v>14</v>
      </c>
      <c r="N207">
        <f>RANK('Momentum Signal'!N207,'Momentum Signal'!$B207:$Q207)</f>
        <v>11</v>
      </c>
      <c r="O207">
        <f>RANK('Momentum Signal'!O207,'Momentum Signal'!$B207:$Q207)</f>
        <v>10</v>
      </c>
      <c r="P207">
        <f>RANK('Momentum Signal'!P207,'Momentum Signal'!$B207:$Q207)</f>
        <v>5</v>
      </c>
      <c r="Q207">
        <f>RANK('Momentum Signal'!Q207,'Momentum Signal'!$B207:$Q207)</f>
        <v>4</v>
      </c>
    </row>
    <row r="208" spans="1:17" x14ac:dyDescent="0.25">
      <c r="A208" s="6">
        <f>'Momentum Signal'!A208</f>
        <v>199203</v>
      </c>
      <c r="B208">
        <f>RANK('Momentum Signal'!B208,'Momentum Signal'!$B208:$Q208)</f>
        <v>8</v>
      </c>
      <c r="C208">
        <f>RANK('Momentum Signal'!C208,'Momentum Signal'!$B208:$Q208)</f>
        <v>12</v>
      </c>
      <c r="D208">
        <f>RANK('Momentum Signal'!D208,'Momentum Signal'!$B208:$Q208)</f>
        <v>16</v>
      </c>
      <c r="E208">
        <f>RANK('Momentum Signal'!E208,'Momentum Signal'!$B208:$Q208)</f>
        <v>1</v>
      </c>
      <c r="F208">
        <f>RANK('Momentum Signal'!F208,'Momentum Signal'!$B208:$Q208)</f>
        <v>2</v>
      </c>
      <c r="G208">
        <f>RANK('Momentum Signal'!G208,'Momentum Signal'!$B208:$Q208)</f>
        <v>10</v>
      </c>
      <c r="H208">
        <f>RANK('Momentum Signal'!H208,'Momentum Signal'!$B208:$Q208)</f>
        <v>5</v>
      </c>
      <c r="I208">
        <f>RANK('Momentum Signal'!I208,'Momentum Signal'!$B208:$Q208)</f>
        <v>7</v>
      </c>
      <c r="J208">
        <f>RANK('Momentum Signal'!J208,'Momentum Signal'!$B208:$Q208)</f>
        <v>15</v>
      </c>
      <c r="K208">
        <f>RANK('Momentum Signal'!K208,'Momentum Signal'!$B208:$Q208)</f>
        <v>6</v>
      </c>
      <c r="L208">
        <f>RANK('Momentum Signal'!L208,'Momentum Signal'!$B208:$Q208)</f>
        <v>14</v>
      </c>
      <c r="M208">
        <f>RANK('Momentum Signal'!M208,'Momentum Signal'!$B208:$Q208)</f>
        <v>13</v>
      </c>
      <c r="N208">
        <f>RANK('Momentum Signal'!N208,'Momentum Signal'!$B208:$Q208)</f>
        <v>9</v>
      </c>
      <c r="O208">
        <f>RANK('Momentum Signal'!O208,'Momentum Signal'!$B208:$Q208)</f>
        <v>11</v>
      </c>
      <c r="P208">
        <f>RANK('Momentum Signal'!P208,'Momentum Signal'!$B208:$Q208)</f>
        <v>3</v>
      </c>
      <c r="Q208">
        <f>RANK('Momentum Signal'!Q208,'Momentum Signal'!$B208:$Q208)</f>
        <v>4</v>
      </c>
    </row>
    <row r="209" spans="1:17" x14ac:dyDescent="0.25">
      <c r="A209" s="6">
        <f>'Momentum Signal'!A209</f>
        <v>199204</v>
      </c>
      <c r="B209">
        <f>RANK('Momentum Signal'!B209,'Momentum Signal'!$B209:$Q209)</f>
        <v>11</v>
      </c>
      <c r="C209">
        <f>RANK('Momentum Signal'!C209,'Momentum Signal'!$B209:$Q209)</f>
        <v>12</v>
      </c>
      <c r="D209">
        <f>RANK('Momentum Signal'!D209,'Momentum Signal'!$B209:$Q209)</f>
        <v>16</v>
      </c>
      <c r="E209">
        <f>RANK('Momentum Signal'!E209,'Momentum Signal'!$B209:$Q209)</f>
        <v>1</v>
      </c>
      <c r="F209">
        <f>RANK('Momentum Signal'!F209,'Momentum Signal'!$B209:$Q209)</f>
        <v>2</v>
      </c>
      <c r="G209">
        <f>RANK('Momentum Signal'!G209,'Momentum Signal'!$B209:$Q209)</f>
        <v>9</v>
      </c>
      <c r="H209">
        <f>RANK('Momentum Signal'!H209,'Momentum Signal'!$B209:$Q209)</f>
        <v>10</v>
      </c>
      <c r="I209">
        <f>RANK('Momentum Signal'!I209,'Momentum Signal'!$B209:$Q209)</f>
        <v>3</v>
      </c>
      <c r="J209">
        <f>RANK('Momentum Signal'!J209,'Momentum Signal'!$B209:$Q209)</f>
        <v>14</v>
      </c>
      <c r="K209">
        <f>RANK('Momentum Signal'!K209,'Momentum Signal'!$B209:$Q209)</f>
        <v>5</v>
      </c>
      <c r="L209">
        <f>RANK('Momentum Signal'!L209,'Momentum Signal'!$B209:$Q209)</f>
        <v>15</v>
      </c>
      <c r="M209">
        <f>RANK('Momentum Signal'!M209,'Momentum Signal'!$B209:$Q209)</f>
        <v>8</v>
      </c>
      <c r="N209">
        <f>RANK('Momentum Signal'!N209,'Momentum Signal'!$B209:$Q209)</f>
        <v>7</v>
      </c>
      <c r="O209">
        <f>RANK('Momentum Signal'!O209,'Momentum Signal'!$B209:$Q209)</f>
        <v>13</v>
      </c>
      <c r="P209">
        <f>RANK('Momentum Signal'!P209,'Momentum Signal'!$B209:$Q209)</f>
        <v>6</v>
      </c>
      <c r="Q209">
        <f>RANK('Momentum Signal'!Q209,'Momentum Signal'!$B209:$Q209)</f>
        <v>4</v>
      </c>
    </row>
    <row r="210" spans="1:17" x14ac:dyDescent="0.25">
      <c r="A210" s="6">
        <f>'Momentum Signal'!A210</f>
        <v>199205</v>
      </c>
      <c r="B210">
        <f>RANK('Momentum Signal'!B210,'Momentum Signal'!$B210:$Q210)</f>
        <v>11</v>
      </c>
      <c r="C210">
        <f>RANK('Momentum Signal'!C210,'Momentum Signal'!$B210:$Q210)</f>
        <v>15</v>
      </c>
      <c r="D210">
        <f>RANK('Momentum Signal'!D210,'Momentum Signal'!$B210:$Q210)</f>
        <v>16</v>
      </c>
      <c r="E210">
        <f>RANK('Momentum Signal'!E210,'Momentum Signal'!$B210:$Q210)</f>
        <v>1</v>
      </c>
      <c r="F210">
        <f>RANK('Momentum Signal'!F210,'Momentum Signal'!$B210:$Q210)</f>
        <v>3</v>
      </c>
      <c r="G210">
        <f>RANK('Momentum Signal'!G210,'Momentum Signal'!$B210:$Q210)</f>
        <v>6</v>
      </c>
      <c r="H210">
        <f>RANK('Momentum Signal'!H210,'Momentum Signal'!$B210:$Q210)</f>
        <v>10</v>
      </c>
      <c r="I210">
        <f>RANK('Momentum Signal'!I210,'Momentum Signal'!$B210:$Q210)</f>
        <v>4</v>
      </c>
      <c r="J210">
        <f>RANK('Momentum Signal'!J210,'Momentum Signal'!$B210:$Q210)</f>
        <v>13</v>
      </c>
      <c r="K210">
        <f>RANK('Momentum Signal'!K210,'Momentum Signal'!$B210:$Q210)</f>
        <v>8</v>
      </c>
      <c r="L210">
        <f>RANK('Momentum Signal'!L210,'Momentum Signal'!$B210:$Q210)</f>
        <v>14</v>
      </c>
      <c r="M210">
        <f>RANK('Momentum Signal'!M210,'Momentum Signal'!$B210:$Q210)</f>
        <v>2</v>
      </c>
      <c r="N210">
        <f>RANK('Momentum Signal'!N210,'Momentum Signal'!$B210:$Q210)</f>
        <v>9</v>
      </c>
      <c r="O210">
        <f>RANK('Momentum Signal'!O210,'Momentum Signal'!$B210:$Q210)</f>
        <v>12</v>
      </c>
      <c r="P210">
        <f>RANK('Momentum Signal'!P210,'Momentum Signal'!$B210:$Q210)</f>
        <v>7</v>
      </c>
      <c r="Q210">
        <f>RANK('Momentum Signal'!Q210,'Momentum Signal'!$B210:$Q210)</f>
        <v>5</v>
      </c>
    </row>
    <row r="211" spans="1:17" x14ac:dyDescent="0.25">
      <c r="A211" s="6">
        <f>'Momentum Signal'!A211</f>
        <v>199206</v>
      </c>
      <c r="B211">
        <f>RANK('Momentum Signal'!B211,'Momentum Signal'!$B211:$Q211)</f>
        <v>10</v>
      </c>
      <c r="C211">
        <f>RANK('Momentum Signal'!C211,'Momentum Signal'!$B211:$Q211)</f>
        <v>16</v>
      </c>
      <c r="D211">
        <f>RANK('Momentum Signal'!D211,'Momentum Signal'!$B211:$Q211)</f>
        <v>15</v>
      </c>
      <c r="E211">
        <f>RANK('Momentum Signal'!E211,'Momentum Signal'!$B211:$Q211)</f>
        <v>1</v>
      </c>
      <c r="F211">
        <f>RANK('Momentum Signal'!F211,'Momentum Signal'!$B211:$Q211)</f>
        <v>4</v>
      </c>
      <c r="G211">
        <f>RANK('Momentum Signal'!G211,'Momentum Signal'!$B211:$Q211)</f>
        <v>5</v>
      </c>
      <c r="H211">
        <f>RANK('Momentum Signal'!H211,'Momentum Signal'!$B211:$Q211)</f>
        <v>9</v>
      </c>
      <c r="I211">
        <f>RANK('Momentum Signal'!I211,'Momentum Signal'!$B211:$Q211)</f>
        <v>7</v>
      </c>
      <c r="J211">
        <f>RANK('Momentum Signal'!J211,'Momentum Signal'!$B211:$Q211)</f>
        <v>12</v>
      </c>
      <c r="K211">
        <f>RANK('Momentum Signal'!K211,'Momentum Signal'!$B211:$Q211)</f>
        <v>8</v>
      </c>
      <c r="L211">
        <f>RANK('Momentum Signal'!L211,'Momentum Signal'!$B211:$Q211)</f>
        <v>14</v>
      </c>
      <c r="M211">
        <f>RANK('Momentum Signal'!M211,'Momentum Signal'!$B211:$Q211)</f>
        <v>2</v>
      </c>
      <c r="N211">
        <f>RANK('Momentum Signal'!N211,'Momentum Signal'!$B211:$Q211)</f>
        <v>6</v>
      </c>
      <c r="O211">
        <f>RANK('Momentum Signal'!O211,'Momentum Signal'!$B211:$Q211)</f>
        <v>11</v>
      </c>
      <c r="P211">
        <f>RANK('Momentum Signal'!P211,'Momentum Signal'!$B211:$Q211)</f>
        <v>13</v>
      </c>
      <c r="Q211">
        <f>RANK('Momentum Signal'!Q211,'Momentum Signal'!$B211:$Q211)</f>
        <v>3</v>
      </c>
    </row>
    <row r="212" spans="1:17" x14ac:dyDescent="0.25">
      <c r="A212" s="6">
        <f>'Momentum Signal'!A212</f>
        <v>199207</v>
      </c>
      <c r="B212">
        <f>RANK('Momentum Signal'!B212,'Momentum Signal'!$B212:$Q212)</f>
        <v>6</v>
      </c>
      <c r="C212">
        <f>RANK('Momentum Signal'!C212,'Momentum Signal'!$B212:$Q212)</f>
        <v>16</v>
      </c>
      <c r="D212">
        <f>RANK('Momentum Signal'!D212,'Momentum Signal'!$B212:$Q212)</f>
        <v>15</v>
      </c>
      <c r="E212">
        <f>RANK('Momentum Signal'!E212,'Momentum Signal'!$B212:$Q212)</f>
        <v>2</v>
      </c>
      <c r="F212">
        <f>RANK('Momentum Signal'!F212,'Momentum Signal'!$B212:$Q212)</f>
        <v>3</v>
      </c>
      <c r="G212">
        <f>RANK('Momentum Signal'!G212,'Momentum Signal'!$B212:$Q212)</f>
        <v>8</v>
      </c>
      <c r="H212">
        <f>RANK('Momentum Signal'!H212,'Momentum Signal'!$B212:$Q212)</f>
        <v>7</v>
      </c>
      <c r="I212">
        <f>RANK('Momentum Signal'!I212,'Momentum Signal'!$B212:$Q212)</f>
        <v>4</v>
      </c>
      <c r="J212">
        <f>RANK('Momentum Signal'!J212,'Momentum Signal'!$B212:$Q212)</f>
        <v>11</v>
      </c>
      <c r="K212">
        <f>RANK('Momentum Signal'!K212,'Momentum Signal'!$B212:$Q212)</f>
        <v>12</v>
      </c>
      <c r="L212">
        <f>RANK('Momentum Signal'!L212,'Momentum Signal'!$B212:$Q212)</f>
        <v>14</v>
      </c>
      <c r="M212">
        <f>RANK('Momentum Signal'!M212,'Momentum Signal'!$B212:$Q212)</f>
        <v>5</v>
      </c>
      <c r="N212">
        <f>RANK('Momentum Signal'!N212,'Momentum Signal'!$B212:$Q212)</f>
        <v>10</v>
      </c>
      <c r="O212">
        <f>RANK('Momentum Signal'!O212,'Momentum Signal'!$B212:$Q212)</f>
        <v>9</v>
      </c>
      <c r="P212">
        <f>RANK('Momentum Signal'!P212,'Momentum Signal'!$B212:$Q212)</f>
        <v>13</v>
      </c>
      <c r="Q212">
        <f>RANK('Momentum Signal'!Q212,'Momentum Signal'!$B212:$Q212)</f>
        <v>1</v>
      </c>
    </row>
    <row r="213" spans="1:17" x14ac:dyDescent="0.25">
      <c r="A213" s="6">
        <f>'Momentum Signal'!A213</f>
        <v>199208</v>
      </c>
      <c r="B213">
        <f>RANK('Momentum Signal'!B213,'Momentum Signal'!$B213:$Q213)</f>
        <v>8</v>
      </c>
      <c r="C213">
        <f>RANK('Momentum Signal'!C213,'Momentum Signal'!$B213:$Q213)</f>
        <v>9</v>
      </c>
      <c r="D213">
        <f>RANK('Momentum Signal'!D213,'Momentum Signal'!$B213:$Q213)</f>
        <v>16</v>
      </c>
      <c r="E213">
        <f>RANK('Momentum Signal'!E213,'Momentum Signal'!$B213:$Q213)</f>
        <v>5</v>
      </c>
      <c r="F213">
        <f>RANK('Momentum Signal'!F213,'Momentum Signal'!$B213:$Q213)</f>
        <v>3</v>
      </c>
      <c r="G213">
        <f>RANK('Momentum Signal'!G213,'Momentum Signal'!$B213:$Q213)</f>
        <v>11</v>
      </c>
      <c r="H213">
        <f>RANK('Momentum Signal'!H213,'Momentum Signal'!$B213:$Q213)</f>
        <v>12</v>
      </c>
      <c r="I213">
        <f>RANK('Momentum Signal'!I213,'Momentum Signal'!$B213:$Q213)</f>
        <v>6</v>
      </c>
      <c r="J213">
        <f>RANK('Momentum Signal'!J213,'Momentum Signal'!$B213:$Q213)</f>
        <v>7</v>
      </c>
      <c r="K213">
        <f>RANK('Momentum Signal'!K213,'Momentum Signal'!$B213:$Q213)</f>
        <v>15</v>
      </c>
      <c r="L213">
        <f>RANK('Momentum Signal'!L213,'Momentum Signal'!$B213:$Q213)</f>
        <v>14</v>
      </c>
      <c r="M213">
        <f>RANK('Momentum Signal'!M213,'Momentum Signal'!$B213:$Q213)</f>
        <v>1</v>
      </c>
      <c r="N213">
        <f>RANK('Momentum Signal'!N213,'Momentum Signal'!$B213:$Q213)</f>
        <v>10</v>
      </c>
      <c r="O213">
        <f>RANK('Momentum Signal'!O213,'Momentum Signal'!$B213:$Q213)</f>
        <v>4</v>
      </c>
      <c r="P213">
        <f>RANK('Momentum Signal'!P213,'Momentum Signal'!$B213:$Q213)</f>
        <v>13</v>
      </c>
      <c r="Q213">
        <f>RANK('Momentum Signal'!Q213,'Momentum Signal'!$B213:$Q213)</f>
        <v>2</v>
      </c>
    </row>
    <row r="214" spans="1:17" x14ac:dyDescent="0.25">
      <c r="A214" s="6">
        <f>'Momentum Signal'!A214</f>
        <v>199209</v>
      </c>
      <c r="B214">
        <f>RANK('Momentum Signal'!B214,'Momentum Signal'!$B214:$Q214)</f>
        <v>10</v>
      </c>
      <c r="C214">
        <f>RANK('Momentum Signal'!C214,'Momentum Signal'!$B214:$Q214)</f>
        <v>5</v>
      </c>
      <c r="D214">
        <f>RANK('Momentum Signal'!D214,'Momentum Signal'!$B214:$Q214)</f>
        <v>16</v>
      </c>
      <c r="E214">
        <f>RANK('Momentum Signal'!E214,'Momentum Signal'!$B214:$Q214)</f>
        <v>7</v>
      </c>
      <c r="F214">
        <f>RANK('Momentum Signal'!F214,'Momentum Signal'!$B214:$Q214)</f>
        <v>4</v>
      </c>
      <c r="G214">
        <f>RANK('Momentum Signal'!G214,'Momentum Signal'!$B214:$Q214)</f>
        <v>8</v>
      </c>
      <c r="H214">
        <f>RANK('Momentum Signal'!H214,'Momentum Signal'!$B214:$Q214)</f>
        <v>12</v>
      </c>
      <c r="I214">
        <f>RANK('Momentum Signal'!I214,'Momentum Signal'!$B214:$Q214)</f>
        <v>6</v>
      </c>
      <c r="J214">
        <f>RANK('Momentum Signal'!J214,'Momentum Signal'!$B214:$Q214)</f>
        <v>9</v>
      </c>
      <c r="K214">
        <f>RANK('Momentum Signal'!K214,'Momentum Signal'!$B214:$Q214)</f>
        <v>13</v>
      </c>
      <c r="L214">
        <f>RANK('Momentum Signal'!L214,'Momentum Signal'!$B214:$Q214)</f>
        <v>14</v>
      </c>
      <c r="M214">
        <f>RANK('Momentum Signal'!M214,'Momentum Signal'!$B214:$Q214)</f>
        <v>1</v>
      </c>
      <c r="N214">
        <f>RANK('Momentum Signal'!N214,'Momentum Signal'!$B214:$Q214)</f>
        <v>11</v>
      </c>
      <c r="O214">
        <f>RANK('Momentum Signal'!O214,'Momentum Signal'!$B214:$Q214)</f>
        <v>3</v>
      </c>
      <c r="P214">
        <f>RANK('Momentum Signal'!P214,'Momentum Signal'!$B214:$Q214)</f>
        <v>15</v>
      </c>
      <c r="Q214">
        <f>RANK('Momentum Signal'!Q214,'Momentum Signal'!$B214:$Q214)</f>
        <v>2</v>
      </c>
    </row>
    <row r="215" spans="1:17" x14ac:dyDescent="0.25">
      <c r="A215" s="6">
        <f>'Momentum Signal'!A215</f>
        <v>199210</v>
      </c>
      <c r="B215">
        <f>RANK('Momentum Signal'!B215,'Momentum Signal'!$B215:$Q215)</f>
        <v>4</v>
      </c>
      <c r="C215">
        <f>RANK('Momentum Signal'!C215,'Momentum Signal'!$B215:$Q215)</f>
        <v>10</v>
      </c>
      <c r="D215">
        <f>RANK('Momentum Signal'!D215,'Momentum Signal'!$B215:$Q215)</f>
        <v>11</v>
      </c>
      <c r="E215">
        <f>RANK('Momentum Signal'!E215,'Momentum Signal'!$B215:$Q215)</f>
        <v>8</v>
      </c>
      <c r="F215">
        <f>RANK('Momentum Signal'!F215,'Momentum Signal'!$B215:$Q215)</f>
        <v>6</v>
      </c>
      <c r="G215">
        <f>RANK('Momentum Signal'!G215,'Momentum Signal'!$B215:$Q215)</f>
        <v>7</v>
      </c>
      <c r="H215">
        <f>RANK('Momentum Signal'!H215,'Momentum Signal'!$B215:$Q215)</f>
        <v>12</v>
      </c>
      <c r="I215">
        <f>RANK('Momentum Signal'!I215,'Momentum Signal'!$B215:$Q215)</f>
        <v>3</v>
      </c>
      <c r="J215">
        <f>RANK('Momentum Signal'!J215,'Momentum Signal'!$B215:$Q215)</f>
        <v>15</v>
      </c>
      <c r="K215">
        <f>RANK('Momentum Signal'!K215,'Momentum Signal'!$B215:$Q215)</f>
        <v>13</v>
      </c>
      <c r="L215">
        <f>RANK('Momentum Signal'!L215,'Momentum Signal'!$B215:$Q215)</f>
        <v>16</v>
      </c>
      <c r="M215">
        <f>RANK('Momentum Signal'!M215,'Momentum Signal'!$B215:$Q215)</f>
        <v>1</v>
      </c>
      <c r="N215">
        <f>RANK('Momentum Signal'!N215,'Momentum Signal'!$B215:$Q215)</f>
        <v>14</v>
      </c>
      <c r="O215">
        <f>RANK('Momentum Signal'!O215,'Momentum Signal'!$B215:$Q215)</f>
        <v>5</v>
      </c>
      <c r="P215">
        <f>RANK('Momentum Signal'!P215,'Momentum Signal'!$B215:$Q215)</f>
        <v>9</v>
      </c>
      <c r="Q215">
        <f>RANK('Momentum Signal'!Q215,'Momentum Signal'!$B215:$Q215)</f>
        <v>2</v>
      </c>
    </row>
    <row r="216" spans="1:17" x14ac:dyDescent="0.25">
      <c r="A216" s="6">
        <f>'Momentum Signal'!A216</f>
        <v>199211</v>
      </c>
      <c r="B216">
        <f>RANK('Momentum Signal'!B216,'Momentum Signal'!$B216:$Q216)</f>
        <v>5</v>
      </c>
      <c r="C216">
        <f>RANK('Momentum Signal'!C216,'Momentum Signal'!$B216:$Q216)</f>
        <v>12</v>
      </c>
      <c r="D216">
        <f>RANK('Momentum Signal'!D216,'Momentum Signal'!$B216:$Q216)</f>
        <v>14</v>
      </c>
      <c r="E216">
        <f>RANK('Momentum Signal'!E216,'Momentum Signal'!$B216:$Q216)</f>
        <v>4</v>
      </c>
      <c r="F216">
        <f>RANK('Momentum Signal'!F216,'Momentum Signal'!$B216:$Q216)</f>
        <v>8</v>
      </c>
      <c r="G216">
        <f>RANK('Momentum Signal'!G216,'Momentum Signal'!$B216:$Q216)</f>
        <v>9</v>
      </c>
      <c r="H216">
        <f>RANK('Momentum Signal'!H216,'Momentum Signal'!$B216:$Q216)</f>
        <v>16</v>
      </c>
      <c r="I216">
        <f>RANK('Momentum Signal'!I216,'Momentum Signal'!$B216:$Q216)</f>
        <v>2</v>
      </c>
      <c r="J216">
        <f>RANK('Momentum Signal'!J216,'Momentum Signal'!$B216:$Q216)</f>
        <v>13</v>
      </c>
      <c r="K216">
        <f>RANK('Momentum Signal'!K216,'Momentum Signal'!$B216:$Q216)</f>
        <v>11</v>
      </c>
      <c r="L216">
        <f>RANK('Momentum Signal'!L216,'Momentum Signal'!$B216:$Q216)</f>
        <v>10</v>
      </c>
      <c r="M216">
        <f>RANK('Momentum Signal'!M216,'Momentum Signal'!$B216:$Q216)</f>
        <v>1</v>
      </c>
      <c r="N216">
        <f>RANK('Momentum Signal'!N216,'Momentum Signal'!$B216:$Q216)</f>
        <v>15</v>
      </c>
      <c r="O216">
        <f>RANK('Momentum Signal'!O216,'Momentum Signal'!$B216:$Q216)</f>
        <v>7</v>
      </c>
      <c r="P216">
        <f>RANK('Momentum Signal'!P216,'Momentum Signal'!$B216:$Q216)</f>
        <v>6</v>
      </c>
      <c r="Q216">
        <f>RANK('Momentum Signal'!Q216,'Momentum Signal'!$B216:$Q216)</f>
        <v>3</v>
      </c>
    </row>
    <row r="217" spans="1:17" x14ac:dyDescent="0.25">
      <c r="A217" s="6">
        <f>'Momentum Signal'!A217</f>
        <v>199212</v>
      </c>
      <c r="B217">
        <f>RANK('Momentum Signal'!B217,'Momentum Signal'!$B217:$Q217)</f>
        <v>6</v>
      </c>
      <c r="C217">
        <f>RANK('Momentum Signal'!C217,'Momentum Signal'!$B217:$Q217)</f>
        <v>16</v>
      </c>
      <c r="D217">
        <f>RANK('Momentum Signal'!D217,'Momentum Signal'!$B217:$Q217)</f>
        <v>14</v>
      </c>
      <c r="E217">
        <f>RANK('Momentum Signal'!E217,'Momentum Signal'!$B217:$Q217)</f>
        <v>4</v>
      </c>
      <c r="F217">
        <f>RANK('Momentum Signal'!F217,'Momentum Signal'!$B217:$Q217)</f>
        <v>11</v>
      </c>
      <c r="G217">
        <f>RANK('Momentum Signal'!G217,'Momentum Signal'!$B217:$Q217)</f>
        <v>7</v>
      </c>
      <c r="H217">
        <f>RANK('Momentum Signal'!H217,'Momentum Signal'!$B217:$Q217)</f>
        <v>15</v>
      </c>
      <c r="I217">
        <f>RANK('Momentum Signal'!I217,'Momentum Signal'!$B217:$Q217)</f>
        <v>2</v>
      </c>
      <c r="J217">
        <f>RANK('Momentum Signal'!J217,'Momentum Signal'!$B217:$Q217)</f>
        <v>8</v>
      </c>
      <c r="K217">
        <f>RANK('Momentum Signal'!K217,'Momentum Signal'!$B217:$Q217)</f>
        <v>9</v>
      </c>
      <c r="L217">
        <f>RANK('Momentum Signal'!L217,'Momentum Signal'!$B217:$Q217)</f>
        <v>12</v>
      </c>
      <c r="M217">
        <f>RANK('Momentum Signal'!M217,'Momentum Signal'!$B217:$Q217)</f>
        <v>1</v>
      </c>
      <c r="N217">
        <f>RANK('Momentum Signal'!N217,'Momentum Signal'!$B217:$Q217)</f>
        <v>10</v>
      </c>
      <c r="O217">
        <f>RANK('Momentum Signal'!O217,'Momentum Signal'!$B217:$Q217)</f>
        <v>13</v>
      </c>
      <c r="P217">
        <f>RANK('Momentum Signal'!P217,'Momentum Signal'!$B217:$Q217)</f>
        <v>5</v>
      </c>
      <c r="Q217">
        <f>RANK('Momentum Signal'!Q217,'Momentum Signal'!$B217:$Q217)</f>
        <v>3</v>
      </c>
    </row>
    <row r="218" spans="1:17" x14ac:dyDescent="0.25">
      <c r="A218" s="6">
        <f>'Momentum Signal'!A218</f>
        <v>199301</v>
      </c>
      <c r="B218">
        <f>RANK('Momentum Signal'!B218,'Momentum Signal'!$B218:$Q218)</f>
        <v>14</v>
      </c>
      <c r="C218">
        <f>RANK('Momentum Signal'!C218,'Momentum Signal'!$B218:$Q218)</f>
        <v>15</v>
      </c>
      <c r="D218">
        <f>RANK('Momentum Signal'!D218,'Momentum Signal'!$B218:$Q218)</f>
        <v>13</v>
      </c>
      <c r="E218">
        <f>RANK('Momentum Signal'!E218,'Momentum Signal'!$B218:$Q218)</f>
        <v>3</v>
      </c>
      <c r="F218">
        <f>RANK('Momentum Signal'!F218,'Momentum Signal'!$B218:$Q218)</f>
        <v>8</v>
      </c>
      <c r="G218">
        <f>RANK('Momentum Signal'!G218,'Momentum Signal'!$B218:$Q218)</f>
        <v>10</v>
      </c>
      <c r="H218">
        <f>RANK('Momentum Signal'!H218,'Momentum Signal'!$B218:$Q218)</f>
        <v>16</v>
      </c>
      <c r="I218">
        <f>RANK('Momentum Signal'!I218,'Momentum Signal'!$B218:$Q218)</f>
        <v>4</v>
      </c>
      <c r="J218">
        <f>RANK('Momentum Signal'!J218,'Momentum Signal'!$B218:$Q218)</f>
        <v>6</v>
      </c>
      <c r="K218">
        <f>RANK('Momentum Signal'!K218,'Momentum Signal'!$B218:$Q218)</f>
        <v>9</v>
      </c>
      <c r="L218">
        <f>RANK('Momentum Signal'!L218,'Momentum Signal'!$B218:$Q218)</f>
        <v>7</v>
      </c>
      <c r="M218">
        <f>RANK('Momentum Signal'!M218,'Momentum Signal'!$B218:$Q218)</f>
        <v>1</v>
      </c>
      <c r="N218">
        <f>RANK('Momentum Signal'!N218,'Momentum Signal'!$B218:$Q218)</f>
        <v>12</v>
      </c>
      <c r="O218">
        <f>RANK('Momentum Signal'!O218,'Momentum Signal'!$B218:$Q218)</f>
        <v>11</v>
      </c>
      <c r="P218">
        <f>RANK('Momentum Signal'!P218,'Momentum Signal'!$B218:$Q218)</f>
        <v>5</v>
      </c>
      <c r="Q218">
        <f>RANK('Momentum Signal'!Q218,'Momentum Signal'!$B218:$Q218)</f>
        <v>2</v>
      </c>
    </row>
    <row r="219" spans="1:17" x14ac:dyDescent="0.25">
      <c r="A219" s="6">
        <f>'Momentum Signal'!A219</f>
        <v>199302</v>
      </c>
      <c r="B219">
        <f>RANK('Momentum Signal'!B219,'Momentum Signal'!$B219:$Q219)</f>
        <v>10</v>
      </c>
      <c r="C219">
        <f>RANK('Momentum Signal'!C219,'Momentum Signal'!$B219:$Q219)</f>
        <v>16</v>
      </c>
      <c r="D219">
        <f>RANK('Momentum Signal'!D219,'Momentum Signal'!$B219:$Q219)</f>
        <v>8</v>
      </c>
      <c r="E219">
        <f>RANK('Momentum Signal'!E219,'Momentum Signal'!$B219:$Q219)</f>
        <v>7</v>
      </c>
      <c r="F219">
        <f>RANK('Momentum Signal'!F219,'Momentum Signal'!$B219:$Q219)</f>
        <v>14</v>
      </c>
      <c r="G219">
        <f>RANK('Momentum Signal'!G219,'Momentum Signal'!$B219:$Q219)</f>
        <v>11</v>
      </c>
      <c r="H219">
        <f>RANK('Momentum Signal'!H219,'Momentum Signal'!$B219:$Q219)</f>
        <v>15</v>
      </c>
      <c r="I219">
        <f>RANK('Momentum Signal'!I219,'Momentum Signal'!$B219:$Q219)</f>
        <v>4</v>
      </c>
      <c r="J219">
        <f>RANK('Momentum Signal'!J219,'Momentum Signal'!$B219:$Q219)</f>
        <v>3</v>
      </c>
      <c r="K219">
        <f>RANK('Momentum Signal'!K219,'Momentum Signal'!$B219:$Q219)</f>
        <v>12</v>
      </c>
      <c r="L219">
        <f>RANK('Momentum Signal'!L219,'Momentum Signal'!$B219:$Q219)</f>
        <v>13</v>
      </c>
      <c r="M219">
        <f>RANK('Momentum Signal'!M219,'Momentum Signal'!$B219:$Q219)</f>
        <v>1</v>
      </c>
      <c r="N219">
        <f>RANK('Momentum Signal'!N219,'Momentum Signal'!$B219:$Q219)</f>
        <v>9</v>
      </c>
      <c r="O219">
        <f>RANK('Momentum Signal'!O219,'Momentum Signal'!$B219:$Q219)</f>
        <v>6</v>
      </c>
      <c r="P219">
        <f>RANK('Momentum Signal'!P219,'Momentum Signal'!$B219:$Q219)</f>
        <v>5</v>
      </c>
      <c r="Q219">
        <f>RANK('Momentum Signal'!Q219,'Momentum Signal'!$B219:$Q219)</f>
        <v>2</v>
      </c>
    </row>
    <row r="220" spans="1:17" x14ac:dyDescent="0.25">
      <c r="A220" s="6">
        <f>'Momentum Signal'!A220</f>
        <v>199303</v>
      </c>
      <c r="B220">
        <f>RANK('Momentum Signal'!B220,'Momentum Signal'!$B220:$Q220)</f>
        <v>11</v>
      </c>
      <c r="C220">
        <f>RANK('Momentum Signal'!C220,'Momentum Signal'!$B220:$Q220)</f>
        <v>15</v>
      </c>
      <c r="D220">
        <f>RANK('Momentum Signal'!D220,'Momentum Signal'!$B220:$Q220)</f>
        <v>5</v>
      </c>
      <c r="E220">
        <f>RANK('Momentum Signal'!E220,'Momentum Signal'!$B220:$Q220)</f>
        <v>9</v>
      </c>
      <c r="F220">
        <f>RANK('Momentum Signal'!F220,'Momentum Signal'!$B220:$Q220)</f>
        <v>8</v>
      </c>
      <c r="G220">
        <f>RANK('Momentum Signal'!G220,'Momentum Signal'!$B220:$Q220)</f>
        <v>14</v>
      </c>
      <c r="H220">
        <f>RANK('Momentum Signal'!H220,'Momentum Signal'!$B220:$Q220)</f>
        <v>16</v>
      </c>
      <c r="I220">
        <f>RANK('Momentum Signal'!I220,'Momentum Signal'!$B220:$Q220)</f>
        <v>6</v>
      </c>
      <c r="J220">
        <f>RANK('Momentum Signal'!J220,'Momentum Signal'!$B220:$Q220)</f>
        <v>4</v>
      </c>
      <c r="K220">
        <f>RANK('Momentum Signal'!K220,'Momentum Signal'!$B220:$Q220)</f>
        <v>12</v>
      </c>
      <c r="L220">
        <f>RANK('Momentum Signal'!L220,'Momentum Signal'!$B220:$Q220)</f>
        <v>13</v>
      </c>
      <c r="M220">
        <f>RANK('Momentum Signal'!M220,'Momentum Signal'!$B220:$Q220)</f>
        <v>2</v>
      </c>
      <c r="N220">
        <f>RANK('Momentum Signal'!N220,'Momentum Signal'!$B220:$Q220)</f>
        <v>10</v>
      </c>
      <c r="O220">
        <f>RANK('Momentum Signal'!O220,'Momentum Signal'!$B220:$Q220)</f>
        <v>3</v>
      </c>
      <c r="P220">
        <f>RANK('Momentum Signal'!P220,'Momentum Signal'!$B220:$Q220)</f>
        <v>7</v>
      </c>
      <c r="Q220">
        <f>RANK('Momentum Signal'!Q220,'Momentum Signal'!$B220:$Q220)</f>
        <v>1</v>
      </c>
    </row>
    <row r="221" spans="1:17" x14ac:dyDescent="0.25">
      <c r="A221" s="6">
        <f>'Momentum Signal'!A221</f>
        <v>199304</v>
      </c>
      <c r="B221">
        <f>RANK('Momentum Signal'!B221,'Momentum Signal'!$B221:$Q221)</f>
        <v>13</v>
      </c>
      <c r="C221">
        <f>RANK('Momentum Signal'!C221,'Momentum Signal'!$B221:$Q221)</f>
        <v>15</v>
      </c>
      <c r="D221">
        <f>RANK('Momentum Signal'!D221,'Momentum Signal'!$B221:$Q221)</f>
        <v>3</v>
      </c>
      <c r="E221">
        <f>RANK('Momentum Signal'!E221,'Momentum Signal'!$B221:$Q221)</f>
        <v>12</v>
      </c>
      <c r="F221">
        <f>RANK('Momentum Signal'!F221,'Momentum Signal'!$B221:$Q221)</f>
        <v>7</v>
      </c>
      <c r="G221">
        <f>RANK('Momentum Signal'!G221,'Momentum Signal'!$B221:$Q221)</f>
        <v>14</v>
      </c>
      <c r="H221">
        <f>RANK('Momentum Signal'!H221,'Momentum Signal'!$B221:$Q221)</f>
        <v>16</v>
      </c>
      <c r="I221">
        <f>RANK('Momentum Signal'!I221,'Momentum Signal'!$B221:$Q221)</f>
        <v>5</v>
      </c>
      <c r="J221">
        <f>RANK('Momentum Signal'!J221,'Momentum Signal'!$B221:$Q221)</f>
        <v>6</v>
      </c>
      <c r="K221">
        <f>RANK('Momentum Signal'!K221,'Momentum Signal'!$B221:$Q221)</f>
        <v>11</v>
      </c>
      <c r="L221">
        <f>RANK('Momentum Signal'!L221,'Momentum Signal'!$B221:$Q221)</f>
        <v>10</v>
      </c>
      <c r="M221">
        <f>RANK('Momentum Signal'!M221,'Momentum Signal'!$B221:$Q221)</f>
        <v>4</v>
      </c>
      <c r="N221">
        <f>RANK('Momentum Signal'!N221,'Momentum Signal'!$B221:$Q221)</f>
        <v>8</v>
      </c>
      <c r="O221">
        <f>RANK('Momentum Signal'!O221,'Momentum Signal'!$B221:$Q221)</f>
        <v>2</v>
      </c>
      <c r="P221">
        <f>RANK('Momentum Signal'!P221,'Momentum Signal'!$B221:$Q221)</f>
        <v>9</v>
      </c>
      <c r="Q221">
        <f>RANK('Momentum Signal'!Q221,'Momentum Signal'!$B221:$Q221)</f>
        <v>1</v>
      </c>
    </row>
    <row r="222" spans="1:17" x14ac:dyDescent="0.25">
      <c r="A222" s="6">
        <f>'Momentum Signal'!A222</f>
        <v>199305</v>
      </c>
      <c r="B222">
        <f>RANK('Momentum Signal'!B222,'Momentum Signal'!$B222:$Q222)</f>
        <v>14</v>
      </c>
      <c r="C222">
        <f>RANK('Momentum Signal'!C222,'Momentum Signal'!$B222:$Q222)</f>
        <v>8</v>
      </c>
      <c r="D222">
        <f>RANK('Momentum Signal'!D222,'Momentum Signal'!$B222:$Q222)</f>
        <v>7</v>
      </c>
      <c r="E222">
        <f>RANK('Momentum Signal'!E222,'Momentum Signal'!$B222:$Q222)</f>
        <v>9</v>
      </c>
      <c r="F222">
        <f>RANK('Momentum Signal'!F222,'Momentum Signal'!$B222:$Q222)</f>
        <v>4</v>
      </c>
      <c r="G222">
        <f>RANK('Momentum Signal'!G222,'Momentum Signal'!$B222:$Q222)</f>
        <v>15</v>
      </c>
      <c r="H222">
        <f>RANK('Momentum Signal'!H222,'Momentum Signal'!$B222:$Q222)</f>
        <v>16</v>
      </c>
      <c r="I222">
        <f>RANK('Momentum Signal'!I222,'Momentum Signal'!$B222:$Q222)</f>
        <v>3</v>
      </c>
      <c r="J222">
        <f>RANK('Momentum Signal'!J222,'Momentum Signal'!$B222:$Q222)</f>
        <v>11</v>
      </c>
      <c r="K222">
        <f>RANK('Momentum Signal'!K222,'Momentum Signal'!$B222:$Q222)</f>
        <v>13</v>
      </c>
      <c r="L222">
        <f>RANK('Momentum Signal'!L222,'Momentum Signal'!$B222:$Q222)</f>
        <v>12</v>
      </c>
      <c r="M222">
        <f>RANK('Momentum Signal'!M222,'Momentum Signal'!$B222:$Q222)</f>
        <v>6</v>
      </c>
      <c r="N222">
        <f>RANK('Momentum Signal'!N222,'Momentum Signal'!$B222:$Q222)</f>
        <v>10</v>
      </c>
      <c r="O222">
        <f>RANK('Momentum Signal'!O222,'Momentum Signal'!$B222:$Q222)</f>
        <v>2</v>
      </c>
      <c r="P222">
        <f>RANK('Momentum Signal'!P222,'Momentum Signal'!$B222:$Q222)</f>
        <v>5</v>
      </c>
      <c r="Q222">
        <f>RANK('Momentum Signal'!Q222,'Momentum Signal'!$B222:$Q222)</f>
        <v>1</v>
      </c>
    </row>
    <row r="223" spans="1:17" x14ac:dyDescent="0.25">
      <c r="A223" s="6">
        <f>'Momentum Signal'!A223</f>
        <v>199306</v>
      </c>
      <c r="B223">
        <f>RANK('Momentum Signal'!B223,'Momentum Signal'!$B223:$Q223)</f>
        <v>15</v>
      </c>
      <c r="C223">
        <f>RANK('Momentum Signal'!C223,'Momentum Signal'!$B223:$Q223)</f>
        <v>11</v>
      </c>
      <c r="D223">
        <f>RANK('Momentum Signal'!D223,'Momentum Signal'!$B223:$Q223)</f>
        <v>5</v>
      </c>
      <c r="E223">
        <f>RANK('Momentum Signal'!E223,'Momentum Signal'!$B223:$Q223)</f>
        <v>9</v>
      </c>
      <c r="F223">
        <f>RANK('Momentum Signal'!F223,'Momentum Signal'!$B223:$Q223)</f>
        <v>7</v>
      </c>
      <c r="G223">
        <f>RANK('Momentum Signal'!G223,'Momentum Signal'!$B223:$Q223)</f>
        <v>14</v>
      </c>
      <c r="H223">
        <f>RANK('Momentum Signal'!H223,'Momentum Signal'!$B223:$Q223)</f>
        <v>16</v>
      </c>
      <c r="I223">
        <f>RANK('Momentum Signal'!I223,'Momentum Signal'!$B223:$Q223)</f>
        <v>6</v>
      </c>
      <c r="J223">
        <f>RANK('Momentum Signal'!J223,'Momentum Signal'!$B223:$Q223)</f>
        <v>13</v>
      </c>
      <c r="K223">
        <f>RANK('Momentum Signal'!K223,'Momentum Signal'!$B223:$Q223)</f>
        <v>10</v>
      </c>
      <c r="L223">
        <f>RANK('Momentum Signal'!L223,'Momentum Signal'!$B223:$Q223)</f>
        <v>12</v>
      </c>
      <c r="M223">
        <f>RANK('Momentum Signal'!M223,'Momentum Signal'!$B223:$Q223)</f>
        <v>2</v>
      </c>
      <c r="N223">
        <f>RANK('Momentum Signal'!N223,'Momentum Signal'!$B223:$Q223)</f>
        <v>4</v>
      </c>
      <c r="O223">
        <f>RANK('Momentum Signal'!O223,'Momentum Signal'!$B223:$Q223)</f>
        <v>3</v>
      </c>
      <c r="P223">
        <f>RANK('Momentum Signal'!P223,'Momentum Signal'!$B223:$Q223)</f>
        <v>8</v>
      </c>
      <c r="Q223">
        <f>RANK('Momentum Signal'!Q223,'Momentum Signal'!$B223:$Q223)</f>
        <v>1</v>
      </c>
    </row>
    <row r="224" spans="1:17" x14ac:dyDescent="0.25">
      <c r="A224" s="6">
        <f>'Momentum Signal'!A224</f>
        <v>199307</v>
      </c>
      <c r="B224">
        <f>RANK('Momentum Signal'!B224,'Momentum Signal'!$B224:$Q224)</f>
        <v>15</v>
      </c>
      <c r="C224">
        <f>RANK('Momentum Signal'!C224,'Momentum Signal'!$B224:$Q224)</f>
        <v>14</v>
      </c>
      <c r="D224">
        <f>RANK('Momentum Signal'!D224,'Momentum Signal'!$B224:$Q224)</f>
        <v>6</v>
      </c>
      <c r="E224">
        <f>RANK('Momentum Signal'!E224,'Momentum Signal'!$B224:$Q224)</f>
        <v>9</v>
      </c>
      <c r="F224">
        <f>RANK('Momentum Signal'!F224,'Momentum Signal'!$B224:$Q224)</f>
        <v>4</v>
      </c>
      <c r="G224">
        <f>RANK('Momentum Signal'!G224,'Momentum Signal'!$B224:$Q224)</f>
        <v>13</v>
      </c>
      <c r="H224">
        <f>RANK('Momentum Signal'!H224,'Momentum Signal'!$B224:$Q224)</f>
        <v>16</v>
      </c>
      <c r="I224">
        <f>RANK('Momentum Signal'!I224,'Momentum Signal'!$B224:$Q224)</f>
        <v>3</v>
      </c>
      <c r="J224">
        <f>RANK('Momentum Signal'!J224,'Momentum Signal'!$B224:$Q224)</f>
        <v>12</v>
      </c>
      <c r="K224">
        <f>RANK('Momentum Signal'!K224,'Momentum Signal'!$B224:$Q224)</f>
        <v>8</v>
      </c>
      <c r="L224">
        <f>RANK('Momentum Signal'!L224,'Momentum Signal'!$B224:$Q224)</f>
        <v>10</v>
      </c>
      <c r="M224">
        <f>RANK('Momentum Signal'!M224,'Momentum Signal'!$B224:$Q224)</f>
        <v>5</v>
      </c>
      <c r="N224">
        <f>RANK('Momentum Signal'!N224,'Momentum Signal'!$B224:$Q224)</f>
        <v>2</v>
      </c>
      <c r="O224">
        <f>RANK('Momentum Signal'!O224,'Momentum Signal'!$B224:$Q224)</f>
        <v>7</v>
      </c>
      <c r="P224">
        <f>RANK('Momentum Signal'!P224,'Momentum Signal'!$B224:$Q224)</f>
        <v>11</v>
      </c>
      <c r="Q224">
        <f>RANK('Momentum Signal'!Q224,'Momentum Signal'!$B224:$Q224)</f>
        <v>1</v>
      </c>
    </row>
    <row r="225" spans="1:17" x14ac:dyDescent="0.25">
      <c r="A225" s="6">
        <f>'Momentum Signal'!A225</f>
        <v>199308</v>
      </c>
      <c r="B225">
        <f>RANK('Momentum Signal'!B225,'Momentum Signal'!$B225:$Q225)</f>
        <v>15</v>
      </c>
      <c r="C225">
        <f>RANK('Momentum Signal'!C225,'Momentum Signal'!$B225:$Q225)</f>
        <v>10</v>
      </c>
      <c r="D225">
        <f>RANK('Momentum Signal'!D225,'Momentum Signal'!$B225:$Q225)</f>
        <v>7</v>
      </c>
      <c r="E225">
        <f>RANK('Momentum Signal'!E225,'Momentum Signal'!$B225:$Q225)</f>
        <v>13</v>
      </c>
      <c r="F225">
        <f>RANK('Momentum Signal'!F225,'Momentum Signal'!$B225:$Q225)</f>
        <v>6</v>
      </c>
      <c r="G225">
        <f>RANK('Momentum Signal'!G225,'Momentum Signal'!$B225:$Q225)</f>
        <v>14</v>
      </c>
      <c r="H225">
        <f>RANK('Momentum Signal'!H225,'Momentum Signal'!$B225:$Q225)</f>
        <v>16</v>
      </c>
      <c r="I225">
        <f>RANK('Momentum Signal'!I225,'Momentum Signal'!$B225:$Q225)</f>
        <v>8</v>
      </c>
      <c r="J225">
        <f>RANK('Momentum Signal'!J225,'Momentum Signal'!$B225:$Q225)</f>
        <v>9</v>
      </c>
      <c r="K225">
        <f>RANK('Momentum Signal'!K225,'Momentum Signal'!$B225:$Q225)</f>
        <v>11</v>
      </c>
      <c r="L225">
        <f>RANK('Momentum Signal'!L225,'Momentum Signal'!$B225:$Q225)</f>
        <v>4</v>
      </c>
      <c r="M225">
        <f>RANK('Momentum Signal'!M225,'Momentum Signal'!$B225:$Q225)</f>
        <v>1</v>
      </c>
      <c r="N225">
        <f>RANK('Momentum Signal'!N225,'Momentum Signal'!$B225:$Q225)</f>
        <v>3</v>
      </c>
      <c r="O225">
        <f>RANK('Momentum Signal'!O225,'Momentum Signal'!$B225:$Q225)</f>
        <v>5</v>
      </c>
      <c r="P225">
        <f>RANK('Momentum Signal'!P225,'Momentum Signal'!$B225:$Q225)</f>
        <v>12</v>
      </c>
      <c r="Q225">
        <f>RANK('Momentum Signal'!Q225,'Momentum Signal'!$B225:$Q225)</f>
        <v>2</v>
      </c>
    </row>
    <row r="226" spans="1:17" x14ac:dyDescent="0.25">
      <c r="A226" s="6">
        <f>'Momentum Signal'!A226</f>
        <v>199309</v>
      </c>
      <c r="B226">
        <f>RANK('Momentum Signal'!B226,'Momentum Signal'!$B226:$Q226)</f>
        <v>15</v>
      </c>
      <c r="C226">
        <f>RANK('Momentum Signal'!C226,'Momentum Signal'!$B226:$Q226)</f>
        <v>4</v>
      </c>
      <c r="D226">
        <f>RANK('Momentum Signal'!D226,'Momentum Signal'!$B226:$Q226)</f>
        <v>10</v>
      </c>
      <c r="E226">
        <f>RANK('Momentum Signal'!E226,'Momentum Signal'!$B226:$Q226)</f>
        <v>14</v>
      </c>
      <c r="F226">
        <f>RANK('Momentum Signal'!F226,'Momentum Signal'!$B226:$Q226)</f>
        <v>5</v>
      </c>
      <c r="G226">
        <f>RANK('Momentum Signal'!G226,'Momentum Signal'!$B226:$Q226)</f>
        <v>13</v>
      </c>
      <c r="H226">
        <f>RANK('Momentum Signal'!H226,'Momentum Signal'!$B226:$Q226)</f>
        <v>16</v>
      </c>
      <c r="I226">
        <f>RANK('Momentum Signal'!I226,'Momentum Signal'!$B226:$Q226)</f>
        <v>9</v>
      </c>
      <c r="J226">
        <f>RANK('Momentum Signal'!J226,'Momentum Signal'!$B226:$Q226)</f>
        <v>7</v>
      </c>
      <c r="K226">
        <f>RANK('Momentum Signal'!K226,'Momentum Signal'!$B226:$Q226)</f>
        <v>12</v>
      </c>
      <c r="L226">
        <f>RANK('Momentum Signal'!L226,'Momentum Signal'!$B226:$Q226)</f>
        <v>6</v>
      </c>
      <c r="M226">
        <f>RANK('Momentum Signal'!M226,'Momentum Signal'!$B226:$Q226)</f>
        <v>1</v>
      </c>
      <c r="N226">
        <f>RANK('Momentum Signal'!N226,'Momentum Signal'!$B226:$Q226)</f>
        <v>3</v>
      </c>
      <c r="O226">
        <f>RANK('Momentum Signal'!O226,'Momentum Signal'!$B226:$Q226)</f>
        <v>8</v>
      </c>
      <c r="P226">
        <f>RANK('Momentum Signal'!P226,'Momentum Signal'!$B226:$Q226)</f>
        <v>11</v>
      </c>
      <c r="Q226">
        <f>RANK('Momentum Signal'!Q226,'Momentum Signal'!$B226:$Q226)</f>
        <v>2</v>
      </c>
    </row>
    <row r="227" spans="1:17" x14ac:dyDescent="0.25">
      <c r="A227" s="6">
        <f>'Momentum Signal'!A227</f>
        <v>199310</v>
      </c>
      <c r="B227">
        <f>RANK('Momentum Signal'!B227,'Momentum Signal'!$B227:$Q227)</f>
        <v>15</v>
      </c>
      <c r="C227">
        <f>RANK('Momentum Signal'!C227,'Momentum Signal'!$B227:$Q227)</f>
        <v>8</v>
      </c>
      <c r="D227">
        <f>RANK('Momentum Signal'!D227,'Momentum Signal'!$B227:$Q227)</f>
        <v>9</v>
      </c>
      <c r="E227">
        <f>RANK('Momentum Signal'!E227,'Momentum Signal'!$B227:$Q227)</f>
        <v>14</v>
      </c>
      <c r="F227">
        <f>RANK('Momentum Signal'!F227,'Momentum Signal'!$B227:$Q227)</f>
        <v>4</v>
      </c>
      <c r="G227">
        <f>RANK('Momentum Signal'!G227,'Momentum Signal'!$B227:$Q227)</f>
        <v>13</v>
      </c>
      <c r="H227">
        <f>RANK('Momentum Signal'!H227,'Momentum Signal'!$B227:$Q227)</f>
        <v>16</v>
      </c>
      <c r="I227">
        <f>RANK('Momentum Signal'!I227,'Momentum Signal'!$B227:$Q227)</f>
        <v>10</v>
      </c>
      <c r="J227">
        <f>RANK('Momentum Signal'!J227,'Momentum Signal'!$B227:$Q227)</f>
        <v>5</v>
      </c>
      <c r="K227">
        <f>RANK('Momentum Signal'!K227,'Momentum Signal'!$B227:$Q227)</f>
        <v>11</v>
      </c>
      <c r="L227">
        <f>RANK('Momentum Signal'!L227,'Momentum Signal'!$B227:$Q227)</f>
        <v>6</v>
      </c>
      <c r="M227">
        <f>RANK('Momentum Signal'!M227,'Momentum Signal'!$B227:$Q227)</f>
        <v>1</v>
      </c>
      <c r="N227">
        <f>RANK('Momentum Signal'!N227,'Momentum Signal'!$B227:$Q227)</f>
        <v>2</v>
      </c>
      <c r="O227">
        <f>RANK('Momentum Signal'!O227,'Momentum Signal'!$B227:$Q227)</f>
        <v>7</v>
      </c>
      <c r="P227">
        <f>RANK('Momentum Signal'!P227,'Momentum Signal'!$B227:$Q227)</f>
        <v>12</v>
      </c>
      <c r="Q227">
        <f>RANK('Momentum Signal'!Q227,'Momentum Signal'!$B227:$Q227)</f>
        <v>3</v>
      </c>
    </row>
    <row r="228" spans="1:17" x14ac:dyDescent="0.25">
      <c r="A228" s="6">
        <f>'Momentum Signal'!A228</f>
        <v>199311</v>
      </c>
      <c r="B228">
        <f>RANK('Momentum Signal'!B228,'Momentum Signal'!$B228:$Q228)</f>
        <v>15</v>
      </c>
      <c r="C228">
        <f>RANK('Momentum Signal'!C228,'Momentum Signal'!$B228:$Q228)</f>
        <v>9</v>
      </c>
      <c r="D228">
        <f>RANK('Momentum Signal'!D228,'Momentum Signal'!$B228:$Q228)</f>
        <v>7</v>
      </c>
      <c r="E228">
        <f>RANK('Momentum Signal'!E228,'Momentum Signal'!$B228:$Q228)</f>
        <v>14</v>
      </c>
      <c r="F228">
        <f>RANK('Momentum Signal'!F228,'Momentum Signal'!$B228:$Q228)</f>
        <v>4</v>
      </c>
      <c r="G228">
        <f>RANK('Momentum Signal'!G228,'Momentum Signal'!$B228:$Q228)</f>
        <v>13</v>
      </c>
      <c r="H228">
        <f>RANK('Momentum Signal'!H228,'Momentum Signal'!$B228:$Q228)</f>
        <v>16</v>
      </c>
      <c r="I228">
        <f>RANK('Momentum Signal'!I228,'Momentum Signal'!$B228:$Q228)</f>
        <v>11</v>
      </c>
      <c r="J228">
        <f>RANK('Momentum Signal'!J228,'Momentum Signal'!$B228:$Q228)</f>
        <v>8</v>
      </c>
      <c r="K228">
        <f>RANK('Momentum Signal'!K228,'Momentum Signal'!$B228:$Q228)</f>
        <v>10</v>
      </c>
      <c r="L228">
        <f>RANK('Momentum Signal'!L228,'Momentum Signal'!$B228:$Q228)</f>
        <v>5</v>
      </c>
      <c r="M228">
        <f>RANK('Momentum Signal'!M228,'Momentum Signal'!$B228:$Q228)</f>
        <v>1</v>
      </c>
      <c r="N228">
        <f>RANK('Momentum Signal'!N228,'Momentum Signal'!$B228:$Q228)</f>
        <v>3</v>
      </c>
      <c r="O228">
        <f>RANK('Momentum Signal'!O228,'Momentum Signal'!$B228:$Q228)</f>
        <v>6</v>
      </c>
      <c r="P228">
        <f>RANK('Momentum Signal'!P228,'Momentum Signal'!$B228:$Q228)</f>
        <v>12</v>
      </c>
      <c r="Q228">
        <f>RANK('Momentum Signal'!Q228,'Momentum Signal'!$B228:$Q228)</f>
        <v>2</v>
      </c>
    </row>
    <row r="229" spans="1:17" x14ac:dyDescent="0.25">
      <c r="A229" s="6">
        <f>'Momentum Signal'!A229</f>
        <v>199312</v>
      </c>
      <c r="B229">
        <f>RANK('Momentum Signal'!B229,'Momentum Signal'!$B229:$Q229)</f>
        <v>15</v>
      </c>
      <c r="C229">
        <f>RANK('Momentum Signal'!C229,'Momentum Signal'!$B229:$Q229)</f>
        <v>2</v>
      </c>
      <c r="D229">
        <f>RANK('Momentum Signal'!D229,'Momentum Signal'!$B229:$Q229)</f>
        <v>5</v>
      </c>
      <c r="E229">
        <f>RANK('Momentum Signal'!E229,'Momentum Signal'!$B229:$Q229)</f>
        <v>14</v>
      </c>
      <c r="F229">
        <f>RANK('Momentum Signal'!F229,'Momentum Signal'!$B229:$Q229)</f>
        <v>4</v>
      </c>
      <c r="G229">
        <f>RANK('Momentum Signal'!G229,'Momentum Signal'!$B229:$Q229)</f>
        <v>12</v>
      </c>
      <c r="H229">
        <f>RANK('Momentum Signal'!H229,'Momentum Signal'!$B229:$Q229)</f>
        <v>16</v>
      </c>
      <c r="I229">
        <f>RANK('Momentum Signal'!I229,'Momentum Signal'!$B229:$Q229)</f>
        <v>11</v>
      </c>
      <c r="J229">
        <f>RANK('Momentum Signal'!J229,'Momentum Signal'!$B229:$Q229)</f>
        <v>10</v>
      </c>
      <c r="K229">
        <f>RANK('Momentum Signal'!K229,'Momentum Signal'!$B229:$Q229)</f>
        <v>9</v>
      </c>
      <c r="L229">
        <f>RANK('Momentum Signal'!L229,'Momentum Signal'!$B229:$Q229)</f>
        <v>8</v>
      </c>
      <c r="M229">
        <f>RANK('Momentum Signal'!M229,'Momentum Signal'!$B229:$Q229)</f>
        <v>1</v>
      </c>
      <c r="N229">
        <f>RANK('Momentum Signal'!N229,'Momentum Signal'!$B229:$Q229)</f>
        <v>3</v>
      </c>
      <c r="O229">
        <f>RANK('Momentum Signal'!O229,'Momentum Signal'!$B229:$Q229)</f>
        <v>6</v>
      </c>
      <c r="P229">
        <f>RANK('Momentum Signal'!P229,'Momentum Signal'!$B229:$Q229)</f>
        <v>13</v>
      </c>
      <c r="Q229">
        <f>RANK('Momentum Signal'!Q229,'Momentum Signal'!$B229:$Q229)</f>
        <v>7</v>
      </c>
    </row>
    <row r="230" spans="1:17" x14ac:dyDescent="0.25">
      <c r="A230" s="6">
        <f>'Momentum Signal'!A230</f>
        <v>199401</v>
      </c>
      <c r="B230">
        <f>RANK('Momentum Signal'!B230,'Momentum Signal'!$B230:$Q230)</f>
        <v>15</v>
      </c>
      <c r="C230">
        <f>RANK('Momentum Signal'!C230,'Momentum Signal'!$B230:$Q230)</f>
        <v>4</v>
      </c>
      <c r="D230">
        <f>RANK('Momentum Signal'!D230,'Momentum Signal'!$B230:$Q230)</f>
        <v>6</v>
      </c>
      <c r="E230">
        <f>RANK('Momentum Signal'!E230,'Momentum Signal'!$B230:$Q230)</f>
        <v>16</v>
      </c>
      <c r="F230">
        <f>RANK('Momentum Signal'!F230,'Momentum Signal'!$B230:$Q230)</f>
        <v>2</v>
      </c>
      <c r="G230">
        <f>RANK('Momentum Signal'!G230,'Momentum Signal'!$B230:$Q230)</f>
        <v>12</v>
      </c>
      <c r="H230">
        <f>RANK('Momentum Signal'!H230,'Momentum Signal'!$B230:$Q230)</f>
        <v>14</v>
      </c>
      <c r="I230">
        <f>RANK('Momentum Signal'!I230,'Momentum Signal'!$B230:$Q230)</f>
        <v>9</v>
      </c>
      <c r="J230">
        <f>RANK('Momentum Signal'!J230,'Momentum Signal'!$B230:$Q230)</f>
        <v>11</v>
      </c>
      <c r="K230">
        <f>RANK('Momentum Signal'!K230,'Momentum Signal'!$B230:$Q230)</f>
        <v>7</v>
      </c>
      <c r="L230">
        <f>RANK('Momentum Signal'!L230,'Momentum Signal'!$B230:$Q230)</f>
        <v>5</v>
      </c>
      <c r="M230">
        <f>RANK('Momentum Signal'!M230,'Momentum Signal'!$B230:$Q230)</f>
        <v>1</v>
      </c>
      <c r="N230">
        <f>RANK('Momentum Signal'!N230,'Momentum Signal'!$B230:$Q230)</f>
        <v>3</v>
      </c>
      <c r="O230">
        <f>RANK('Momentum Signal'!O230,'Momentum Signal'!$B230:$Q230)</f>
        <v>8</v>
      </c>
      <c r="P230">
        <f>RANK('Momentum Signal'!P230,'Momentum Signal'!$B230:$Q230)</f>
        <v>13</v>
      </c>
      <c r="Q230">
        <f>RANK('Momentum Signal'!Q230,'Momentum Signal'!$B230:$Q230)</f>
        <v>10</v>
      </c>
    </row>
    <row r="231" spans="1:17" x14ac:dyDescent="0.25">
      <c r="A231" s="6">
        <f>'Momentum Signal'!A231</f>
        <v>199402</v>
      </c>
      <c r="B231">
        <f>RANK('Momentum Signal'!B231,'Momentum Signal'!$B231:$Q231)</f>
        <v>15</v>
      </c>
      <c r="C231">
        <f>RANK('Momentum Signal'!C231,'Momentum Signal'!$B231:$Q231)</f>
        <v>2</v>
      </c>
      <c r="D231">
        <f>RANK('Momentum Signal'!D231,'Momentum Signal'!$B231:$Q231)</f>
        <v>9</v>
      </c>
      <c r="E231">
        <f>RANK('Momentum Signal'!E231,'Momentum Signal'!$B231:$Q231)</f>
        <v>16</v>
      </c>
      <c r="F231">
        <f>RANK('Momentum Signal'!F231,'Momentum Signal'!$B231:$Q231)</f>
        <v>5</v>
      </c>
      <c r="G231">
        <f>RANK('Momentum Signal'!G231,'Momentum Signal'!$B231:$Q231)</f>
        <v>8</v>
      </c>
      <c r="H231">
        <f>RANK('Momentum Signal'!H231,'Momentum Signal'!$B231:$Q231)</f>
        <v>13</v>
      </c>
      <c r="I231">
        <f>RANK('Momentum Signal'!I231,'Momentum Signal'!$B231:$Q231)</f>
        <v>7</v>
      </c>
      <c r="J231">
        <f>RANK('Momentum Signal'!J231,'Momentum Signal'!$B231:$Q231)</f>
        <v>11</v>
      </c>
      <c r="K231">
        <f>RANK('Momentum Signal'!K231,'Momentum Signal'!$B231:$Q231)</f>
        <v>6</v>
      </c>
      <c r="L231">
        <f>RANK('Momentum Signal'!L231,'Momentum Signal'!$B231:$Q231)</f>
        <v>4</v>
      </c>
      <c r="M231">
        <f>RANK('Momentum Signal'!M231,'Momentum Signal'!$B231:$Q231)</f>
        <v>1</v>
      </c>
      <c r="N231">
        <f>RANK('Momentum Signal'!N231,'Momentum Signal'!$B231:$Q231)</f>
        <v>3</v>
      </c>
      <c r="O231">
        <f>RANK('Momentum Signal'!O231,'Momentum Signal'!$B231:$Q231)</f>
        <v>10</v>
      </c>
      <c r="P231">
        <f>RANK('Momentum Signal'!P231,'Momentum Signal'!$B231:$Q231)</f>
        <v>14</v>
      </c>
      <c r="Q231">
        <f>RANK('Momentum Signal'!Q231,'Momentum Signal'!$B231:$Q231)</f>
        <v>12</v>
      </c>
    </row>
    <row r="232" spans="1:17" x14ac:dyDescent="0.25">
      <c r="A232" s="6">
        <f>'Momentum Signal'!A232</f>
        <v>199403</v>
      </c>
      <c r="B232">
        <f>RANK('Momentum Signal'!B232,'Momentum Signal'!$B232:$Q232)</f>
        <v>15</v>
      </c>
      <c r="C232">
        <f>RANK('Momentum Signal'!C232,'Momentum Signal'!$B232:$Q232)</f>
        <v>2</v>
      </c>
      <c r="D232">
        <f>RANK('Momentum Signal'!D232,'Momentum Signal'!$B232:$Q232)</f>
        <v>11</v>
      </c>
      <c r="E232">
        <f>RANK('Momentum Signal'!E232,'Momentum Signal'!$B232:$Q232)</f>
        <v>16</v>
      </c>
      <c r="F232">
        <f>RANK('Momentum Signal'!F232,'Momentum Signal'!$B232:$Q232)</f>
        <v>8</v>
      </c>
      <c r="G232">
        <f>RANK('Momentum Signal'!G232,'Momentum Signal'!$B232:$Q232)</f>
        <v>6</v>
      </c>
      <c r="H232">
        <f>RANK('Momentum Signal'!H232,'Momentum Signal'!$B232:$Q232)</f>
        <v>12</v>
      </c>
      <c r="I232">
        <f>RANK('Momentum Signal'!I232,'Momentum Signal'!$B232:$Q232)</f>
        <v>10</v>
      </c>
      <c r="J232">
        <f>RANK('Momentum Signal'!J232,'Momentum Signal'!$B232:$Q232)</f>
        <v>5</v>
      </c>
      <c r="K232">
        <f>RANK('Momentum Signal'!K232,'Momentum Signal'!$B232:$Q232)</f>
        <v>7</v>
      </c>
      <c r="L232">
        <f>RANK('Momentum Signal'!L232,'Momentum Signal'!$B232:$Q232)</f>
        <v>4</v>
      </c>
      <c r="M232">
        <f>RANK('Momentum Signal'!M232,'Momentum Signal'!$B232:$Q232)</f>
        <v>1</v>
      </c>
      <c r="N232">
        <f>RANK('Momentum Signal'!N232,'Momentum Signal'!$B232:$Q232)</f>
        <v>3</v>
      </c>
      <c r="O232">
        <f>RANK('Momentum Signal'!O232,'Momentum Signal'!$B232:$Q232)</f>
        <v>14</v>
      </c>
      <c r="P232">
        <f>RANK('Momentum Signal'!P232,'Momentum Signal'!$B232:$Q232)</f>
        <v>13</v>
      </c>
      <c r="Q232">
        <f>RANK('Momentum Signal'!Q232,'Momentum Signal'!$B232:$Q232)</f>
        <v>9</v>
      </c>
    </row>
    <row r="233" spans="1:17" x14ac:dyDescent="0.25">
      <c r="A233" s="6">
        <f>'Momentum Signal'!A233</f>
        <v>199404</v>
      </c>
      <c r="B233">
        <f>RANK('Momentum Signal'!B233,'Momentum Signal'!$B233:$Q233)</f>
        <v>14</v>
      </c>
      <c r="C233">
        <f>RANK('Momentum Signal'!C233,'Momentum Signal'!$B233:$Q233)</f>
        <v>4</v>
      </c>
      <c r="D233">
        <f>RANK('Momentum Signal'!D233,'Momentum Signal'!$B233:$Q233)</f>
        <v>13</v>
      </c>
      <c r="E233">
        <f>RANK('Momentum Signal'!E233,'Momentum Signal'!$B233:$Q233)</f>
        <v>16</v>
      </c>
      <c r="F233">
        <f>RANK('Momentum Signal'!F233,'Momentum Signal'!$B233:$Q233)</f>
        <v>8</v>
      </c>
      <c r="G233">
        <f>RANK('Momentum Signal'!G233,'Momentum Signal'!$B233:$Q233)</f>
        <v>6</v>
      </c>
      <c r="H233">
        <f>RANK('Momentum Signal'!H233,'Momentum Signal'!$B233:$Q233)</f>
        <v>12</v>
      </c>
      <c r="I233">
        <f>RANK('Momentum Signal'!I233,'Momentum Signal'!$B233:$Q233)</f>
        <v>9</v>
      </c>
      <c r="J233">
        <f>RANK('Momentum Signal'!J233,'Momentum Signal'!$B233:$Q233)</f>
        <v>5</v>
      </c>
      <c r="K233">
        <f>RANK('Momentum Signal'!K233,'Momentum Signal'!$B233:$Q233)</f>
        <v>7</v>
      </c>
      <c r="L233">
        <f>RANK('Momentum Signal'!L233,'Momentum Signal'!$B233:$Q233)</f>
        <v>3</v>
      </c>
      <c r="M233">
        <f>RANK('Momentum Signal'!M233,'Momentum Signal'!$B233:$Q233)</f>
        <v>1</v>
      </c>
      <c r="N233">
        <f>RANK('Momentum Signal'!N233,'Momentum Signal'!$B233:$Q233)</f>
        <v>2</v>
      </c>
      <c r="O233">
        <f>RANK('Momentum Signal'!O233,'Momentum Signal'!$B233:$Q233)</f>
        <v>15</v>
      </c>
      <c r="P233">
        <f>RANK('Momentum Signal'!P233,'Momentum Signal'!$B233:$Q233)</f>
        <v>10</v>
      </c>
      <c r="Q233">
        <f>RANK('Momentum Signal'!Q233,'Momentum Signal'!$B233:$Q233)</f>
        <v>11</v>
      </c>
    </row>
    <row r="234" spans="1:17" x14ac:dyDescent="0.25">
      <c r="A234" s="6">
        <f>'Momentum Signal'!A234</f>
        <v>199405</v>
      </c>
      <c r="B234">
        <f>RANK('Momentum Signal'!B234,'Momentum Signal'!$B234:$Q234)</f>
        <v>11</v>
      </c>
      <c r="C234">
        <f>RANK('Momentum Signal'!C234,'Momentum Signal'!$B234:$Q234)</f>
        <v>2</v>
      </c>
      <c r="D234">
        <f>RANK('Momentum Signal'!D234,'Momentum Signal'!$B234:$Q234)</f>
        <v>13</v>
      </c>
      <c r="E234">
        <f>RANK('Momentum Signal'!E234,'Momentum Signal'!$B234:$Q234)</f>
        <v>14</v>
      </c>
      <c r="F234">
        <f>RANK('Momentum Signal'!F234,'Momentum Signal'!$B234:$Q234)</f>
        <v>6</v>
      </c>
      <c r="G234">
        <f>RANK('Momentum Signal'!G234,'Momentum Signal'!$B234:$Q234)</f>
        <v>7</v>
      </c>
      <c r="H234">
        <f>RANK('Momentum Signal'!H234,'Momentum Signal'!$B234:$Q234)</f>
        <v>15</v>
      </c>
      <c r="I234">
        <f>RANK('Momentum Signal'!I234,'Momentum Signal'!$B234:$Q234)</f>
        <v>10</v>
      </c>
      <c r="J234">
        <f>RANK('Momentum Signal'!J234,'Momentum Signal'!$B234:$Q234)</f>
        <v>4</v>
      </c>
      <c r="K234">
        <f>RANK('Momentum Signal'!K234,'Momentum Signal'!$B234:$Q234)</f>
        <v>8</v>
      </c>
      <c r="L234">
        <f>RANK('Momentum Signal'!L234,'Momentum Signal'!$B234:$Q234)</f>
        <v>3</v>
      </c>
      <c r="M234">
        <f>RANK('Momentum Signal'!M234,'Momentum Signal'!$B234:$Q234)</f>
        <v>1</v>
      </c>
      <c r="N234">
        <f>RANK('Momentum Signal'!N234,'Momentum Signal'!$B234:$Q234)</f>
        <v>5</v>
      </c>
      <c r="O234">
        <f>RANK('Momentum Signal'!O234,'Momentum Signal'!$B234:$Q234)</f>
        <v>16</v>
      </c>
      <c r="P234">
        <f>RANK('Momentum Signal'!P234,'Momentum Signal'!$B234:$Q234)</f>
        <v>9</v>
      </c>
      <c r="Q234">
        <f>RANK('Momentum Signal'!Q234,'Momentum Signal'!$B234:$Q234)</f>
        <v>12</v>
      </c>
    </row>
    <row r="235" spans="1:17" x14ac:dyDescent="0.25">
      <c r="A235" s="6">
        <f>'Momentum Signal'!A235</f>
        <v>199406</v>
      </c>
      <c r="B235">
        <f>RANK('Momentum Signal'!B235,'Momentum Signal'!$B235:$Q235)</f>
        <v>10</v>
      </c>
      <c r="C235">
        <f>RANK('Momentum Signal'!C235,'Momentum Signal'!$B235:$Q235)</f>
        <v>11</v>
      </c>
      <c r="D235">
        <f>RANK('Momentum Signal'!D235,'Momentum Signal'!$B235:$Q235)</f>
        <v>13</v>
      </c>
      <c r="E235">
        <f>RANK('Momentum Signal'!E235,'Momentum Signal'!$B235:$Q235)</f>
        <v>15</v>
      </c>
      <c r="F235">
        <f>RANK('Momentum Signal'!F235,'Momentum Signal'!$B235:$Q235)</f>
        <v>6</v>
      </c>
      <c r="G235">
        <f>RANK('Momentum Signal'!G235,'Momentum Signal'!$B235:$Q235)</f>
        <v>2</v>
      </c>
      <c r="H235">
        <f>RANK('Momentum Signal'!H235,'Momentum Signal'!$B235:$Q235)</f>
        <v>14</v>
      </c>
      <c r="I235">
        <f>RANK('Momentum Signal'!I235,'Momentum Signal'!$B235:$Q235)</f>
        <v>9</v>
      </c>
      <c r="J235">
        <f>RANK('Momentum Signal'!J235,'Momentum Signal'!$B235:$Q235)</f>
        <v>4</v>
      </c>
      <c r="K235">
        <f>RANK('Momentum Signal'!K235,'Momentum Signal'!$B235:$Q235)</f>
        <v>7</v>
      </c>
      <c r="L235">
        <f>RANK('Momentum Signal'!L235,'Momentum Signal'!$B235:$Q235)</f>
        <v>5</v>
      </c>
      <c r="M235">
        <f>RANK('Momentum Signal'!M235,'Momentum Signal'!$B235:$Q235)</f>
        <v>1</v>
      </c>
      <c r="N235">
        <f>RANK('Momentum Signal'!N235,'Momentum Signal'!$B235:$Q235)</f>
        <v>3</v>
      </c>
      <c r="O235">
        <f>RANK('Momentum Signal'!O235,'Momentum Signal'!$B235:$Q235)</f>
        <v>16</v>
      </c>
      <c r="P235">
        <f>RANK('Momentum Signal'!P235,'Momentum Signal'!$B235:$Q235)</f>
        <v>12</v>
      </c>
      <c r="Q235">
        <f>RANK('Momentum Signal'!Q235,'Momentum Signal'!$B235:$Q235)</f>
        <v>8</v>
      </c>
    </row>
    <row r="236" spans="1:17" x14ac:dyDescent="0.25">
      <c r="A236" s="6">
        <f>'Momentum Signal'!A236</f>
        <v>199407</v>
      </c>
      <c r="B236">
        <f>RANK('Momentum Signal'!B236,'Momentum Signal'!$B236:$Q236)</f>
        <v>13</v>
      </c>
      <c r="C236">
        <f>RANK('Momentum Signal'!C236,'Momentum Signal'!$B236:$Q236)</f>
        <v>14</v>
      </c>
      <c r="D236">
        <f>RANK('Momentum Signal'!D236,'Momentum Signal'!$B236:$Q236)</f>
        <v>12</v>
      </c>
      <c r="E236">
        <f>RANK('Momentum Signal'!E236,'Momentum Signal'!$B236:$Q236)</f>
        <v>15</v>
      </c>
      <c r="F236">
        <f>RANK('Momentum Signal'!F236,'Momentum Signal'!$B236:$Q236)</f>
        <v>5</v>
      </c>
      <c r="G236">
        <f>RANK('Momentum Signal'!G236,'Momentum Signal'!$B236:$Q236)</f>
        <v>1</v>
      </c>
      <c r="H236">
        <f>RANK('Momentum Signal'!H236,'Momentum Signal'!$B236:$Q236)</f>
        <v>11</v>
      </c>
      <c r="I236">
        <f>RANK('Momentum Signal'!I236,'Momentum Signal'!$B236:$Q236)</f>
        <v>8</v>
      </c>
      <c r="J236">
        <f>RANK('Momentum Signal'!J236,'Momentum Signal'!$B236:$Q236)</f>
        <v>4</v>
      </c>
      <c r="K236">
        <f>RANK('Momentum Signal'!K236,'Momentum Signal'!$B236:$Q236)</f>
        <v>3</v>
      </c>
      <c r="L236">
        <f>RANK('Momentum Signal'!L236,'Momentum Signal'!$B236:$Q236)</f>
        <v>7</v>
      </c>
      <c r="M236">
        <f>RANK('Momentum Signal'!M236,'Momentum Signal'!$B236:$Q236)</f>
        <v>2</v>
      </c>
      <c r="N236">
        <f>RANK('Momentum Signal'!N236,'Momentum Signal'!$B236:$Q236)</f>
        <v>6</v>
      </c>
      <c r="O236">
        <f>RANK('Momentum Signal'!O236,'Momentum Signal'!$B236:$Q236)</f>
        <v>16</v>
      </c>
      <c r="P236">
        <f>RANK('Momentum Signal'!P236,'Momentum Signal'!$B236:$Q236)</f>
        <v>10</v>
      </c>
      <c r="Q236">
        <f>RANK('Momentum Signal'!Q236,'Momentum Signal'!$B236:$Q236)</f>
        <v>9</v>
      </c>
    </row>
    <row r="237" spans="1:17" x14ac:dyDescent="0.25">
      <c r="A237" s="6">
        <f>'Momentum Signal'!A237</f>
        <v>199408</v>
      </c>
      <c r="B237">
        <f>RANK('Momentum Signal'!B237,'Momentum Signal'!$B237:$Q237)</f>
        <v>10</v>
      </c>
      <c r="C237">
        <f>RANK('Momentum Signal'!C237,'Momentum Signal'!$B237:$Q237)</f>
        <v>15</v>
      </c>
      <c r="D237">
        <f>RANK('Momentum Signal'!D237,'Momentum Signal'!$B237:$Q237)</f>
        <v>14</v>
      </c>
      <c r="E237">
        <f>RANK('Momentum Signal'!E237,'Momentum Signal'!$B237:$Q237)</f>
        <v>13</v>
      </c>
      <c r="F237">
        <f>RANK('Momentum Signal'!F237,'Momentum Signal'!$B237:$Q237)</f>
        <v>5</v>
      </c>
      <c r="G237">
        <f>RANK('Momentum Signal'!G237,'Momentum Signal'!$B237:$Q237)</f>
        <v>1</v>
      </c>
      <c r="H237">
        <f>RANK('Momentum Signal'!H237,'Momentum Signal'!$B237:$Q237)</f>
        <v>6</v>
      </c>
      <c r="I237">
        <f>RANK('Momentum Signal'!I237,'Momentum Signal'!$B237:$Q237)</f>
        <v>9</v>
      </c>
      <c r="J237">
        <f>RANK('Momentum Signal'!J237,'Momentum Signal'!$B237:$Q237)</f>
        <v>2</v>
      </c>
      <c r="K237">
        <f>RANK('Momentum Signal'!K237,'Momentum Signal'!$B237:$Q237)</f>
        <v>3</v>
      </c>
      <c r="L237">
        <f>RANK('Momentum Signal'!L237,'Momentum Signal'!$B237:$Q237)</f>
        <v>7</v>
      </c>
      <c r="M237">
        <f>RANK('Momentum Signal'!M237,'Momentum Signal'!$B237:$Q237)</f>
        <v>4</v>
      </c>
      <c r="N237">
        <f>RANK('Momentum Signal'!N237,'Momentum Signal'!$B237:$Q237)</f>
        <v>8</v>
      </c>
      <c r="O237">
        <f>RANK('Momentum Signal'!O237,'Momentum Signal'!$B237:$Q237)</f>
        <v>16</v>
      </c>
      <c r="P237">
        <f>RANK('Momentum Signal'!P237,'Momentum Signal'!$B237:$Q237)</f>
        <v>12</v>
      </c>
      <c r="Q237">
        <f>RANK('Momentum Signal'!Q237,'Momentum Signal'!$B237:$Q237)</f>
        <v>11</v>
      </c>
    </row>
    <row r="238" spans="1:17" x14ac:dyDescent="0.25">
      <c r="A238" s="6">
        <f>'Momentum Signal'!A238</f>
        <v>199409</v>
      </c>
      <c r="B238">
        <f>RANK('Momentum Signal'!B238,'Momentum Signal'!$B238:$Q238)</f>
        <v>8</v>
      </c>
      <c r="C238">
        <f>RANK('Momentum Signal'!C238,'Momentum Signal'!$B238:$Q238)</f>
        <v>12</v>
      </c>
      <c r="D238">
        <f>RANK('Momentum Signal'!D238,'Momentum Signal'!$B238:$Q238)</f>
        <v>13</v>
      </c>
      <c r="E238">
        <f>RANK('Momentum Signal'!E238,'Momentum Signal'!$B238:$Q238)</f>
        <v>15</v>
      </c>
      <c r="F238">
        <f>RANK('Momentum Signal'!F238,'Momentum Signal'!$B238:$Q238)</f>
        <v>9</v>
      </c>
      <c r="G238">
        <f>RANK('Momentum Signal'!G238,'Momentum Signal'!$B238:$Q238)</f>
        <v>2</v>
      </c>
      <c r="H238">
        <f>RANK('Momentum Signal'!H238,'Momentum Signal'!$B238:$Q238)</f>
        <v>6</v>
      </c>
      <c r="I238">
        <f>RANK('Momentum Signal'!I238,'Momentum Signal'!$B238:$Q238)</f>
        <v>7</v>
      </c>
      <c r="J238">
        <f>RANK('Momentum Signal'!J238,'Momentum Signal'!$B238:$Q238)</f>
        <v>1</v>
      </c>
      <c r="K238">
        <f>RANK('Momentum Signal'!K238,'Momentum Signal'!$B238:$Q238)</f>
        <v>4</v>
      </c>
      <c r="L238">
        <f>RANK('Momentum Signal'!L238,'Momentum Signal'!$B238:$Q238)</f>
        <v>5</v>
      </c>
      <c r="M238">
        <f>RANK('Momentum Signal'!M238,'Momentum Signal'!$B238:$Q238)</f>
        <v>3</v>
      </c>
      <c r="N238">
        <f>RANK('Momentum Signal'!N238,'Momentum Signal'!$B238:$Q238)</f>
        <v>10</v>
      </c>
      <c r="O238">
        <f>RANK('Momentum Signal'!O238,'Momentum Signal'!$B238:$Q238)</f>
        <v>16</v>
      </c>
      <c r="P238">
        <f>RANK('Momentum Signal'!P238,'Momentum Signal'!$B238:$Q238)</f>
        <v>14</v>
      </c>
      <c r="Q238">
        <f>RANK('Momentum Signal'!Q238,'Momentum Signal'!$B238:$Q238)</f>
        <v>11</v>
      </c>
    </row>
    <row r="239" spans="1:17" x14ac:dyDescent="0.25">
      <c r="A239" s="6">
        <f>'Momentum Signal'!A239</f>
        <v>199410</v>
      </c>
      <c r="B239">
        <f>RANK('Momentum Signal'!B239,'Momentum Signal'!$B239:$Q239)</f>
        <v>8</v>
      </c>
      <c r="C239">
        <f>RANK('Momentum Signal'!C239,'Momentum Signal'!$B239:$Q239)</f>
        <v>7</v>
      </c>
      <c r="D239">
        <f>RANK('Momentum Signal'!D239,'Momentum Signal'!$B239:$Q239)</f>
        <v>15</v>
      </c>
      <c r="E239">
        <f>RANK('Momentum Signal'!E239,'Momentum Signal'!$B239:$Q239)</f>
        <v>12</v>
      </c>
      <c r="F239">
        <f>RANK('Momentum Signal'!F239,'Momentum Signal'!$B239:$Q239)</f>
        <v>10</v>
      </c>
      <c r="G239">
        <f>RANK('Momentum Signal'!G239,'Momentum Signal'!$B239:$Q239)</f>
        <v>2</v>
      </c>
      <c r="H239">
        <f>RANK('Momentum Signal'!H239,'Momentum Signal'!$B239:$Q239)</f>
        <v>3</v>
      </c>
      <c r="I239">
        <f>RANK('Momentum Signal'!I239,'Momentum Signal'!$B239:$Q239)</f>
        <v>5</v>
      </c>
      <c r="J239">
        <f>RANK('Momentum Signal'!J239,'Momentum Signal'!$B239:$Q239)</f>
        <v>1</v>
      </c>
      <c r="K239">
        <f>RANK('Momentum Signal'!K239,'Momentum Signal'!$B239:$Q239)</f>
        <v>6</v>
      </c>
      <c r="L239">
        <f>RANK('Momentum Signal'!L239,'Momentum Signal'!$B239:$Q239)</f>
        <v>4</v>
      </c>
      <c r="M239">
        <f>RANK('Momentum Signal'!M239,'Momentum Signal'!$B239:$Q239)</f>
        <v>9</v>
      </c>
      <c r="N239">
        <f>RANK('Momentum Signal'!N239,'Momentum Signal'!$B239:$Q239)</f>
        <v>11</v>
      </c>
      <c r="O239">
        <f>RANK('Momentum Signal'!O239,'Momentum Signal'!$B239:$Q239)</f>
        <v>16</v>
      </c>
      <c r="P239">
        <f>RANK('Momentum Signal'!P239,'Momentum Signal'!$B239:$Q239)</f>
        <v>14</v>
      </c>
      <c r="Q239">
        <f>RANK('Momentum Signal'!Q239,'Momentum Signal'!$B239:$Q239)</f>
        <v>13</v>
      </c>
    </row>
    <row r="240" spans="1:17" x14ac:dyDescent="0.25">
      <c r="A240" s="6">
        <f>'Momentum Signal'!A240</f>
        <v>199411</v>
      </c>
      <c r="B240">
        <f>RANK('Momentum Signal'!B240,'Momentum Signal'!$B240:$Q240)</f>
        <v>7</v>
      </c>
      <c r="C240">
        <f>RANK('Momentum Signal'!C240,'Momentum Signal'!$B240:$Q240)</f>
        <v>4</v>
      </c>
      <c r="D240">
        <f>RANK('Momentum Signal'!D240,'Momentum Signal'!$B240:$Q240)</f>
        <v>13</v>
      </c>
      <c r="E240">
        <f>RANK('Momentum Signal'!E240,'Momentum Signal'!$B240:$Q240)</f>
        <v>12</v>
      </c>
      <c r="F240">
        <f>RANK('Momentum Signal'!F240,'Momentum Signal'!$B240:$Q240)</f>
        <v>9</v>
      </c>
      <c r="G240">
        <f>RANK('Momentum Signal'!G240,'Momentum Signal'!$B240:$Q240)</f>
        <v>2</v>
      </c>
      <c r="H240">
        <f>RANK('Momentum Signal'!H240,'Momentum Signal'!$B240:$Q240)</f>
        <v>5</v>
      </c>
      <c r="I240">
        <f>RANK('Momentum Signal'!I240,'Momentum Signal'!$B240:$Q240)</f>
        <v>6</v>
      </c>
      <c r="J240">
        <f>RANK('Momentum Signal'!J240,'Momentum Signal'!$B240:$Q240)</f>
        <v>1</v>
      </c>
      <c r="K240">
        <f>RANK('Momentum Signal'!K240,'Momentum Signal'!$B240:$Q240)</f>
        <v>8</v>
      </c>
      <c r="L240">
        <f>RANK('Momentum Signal'!L240,'Momentum Signal'!$B240:$Q240)</f>
        <v>3</v>
      </c>
      <c r="M240">
        <f>RANK('Momentum Signal'!M240,'Momentum Signal'!$B240:$Q240)</f>
        <v>14</v>
      </c>
      <c r="N240">
        <f>RANK('Momentum Signal'!N240,'Momentum Signal'!$B240:$Q240)</f>
        <v>11</v>
      </c>
      <c r="O240">
        <f>RANK('Momentum Signal'!O240,'Momentum Signal'!$B240:$Q240)</f>
        <v>16</v>
      </c>
      <c r="P240">
        <f>RANK('Momentum Signal'!P240,'Momentum Signal'!$B240:$Q240)</f>
        <v>15</v>
      </c>
      <c r="Q240">
        <f>RANK('Momentum Signal'!Q240,'Momentum Signal'!$B240:$Q240)</f>
        <v>10</v>
      </c>
    </row>
    <row r="241" spans="1:17" x14ac:dyDescent="0.25">
      <c r="A241" s="6">
        <f>'Momentum Signal'!A241</f>
        <v>199412</v>
      </c>
      <c r="B241">
        <f>RANK('Momentum Signal'!B241,'Momentum Signal'!$B241:$Q241)</f>
        <v>6</v>
      </c>
      <c r="C241">
        <f>RANK('Momentum Signal'!C241,'Momentum Signal'!$B241:$Q241)</f>
        <v>9</v>
      </c>
      <c r="D241">
        <f>RANK('Momentum Signal'!D241,'Momentum Signal'!$B241:$Q241)</f>
        <v>5</v>
      </c>
      <c r="E241">
        <f>RANK('Momentum Signal'!E241,'Momentum Signal'!$B241:$Q241)</f>
        <v>13</v>
      </c>
      <c r="F241">
        <f>RANK('Momentum Signal'!F241,'Momentum Signal'!$B241:$Q241)</f>
        <v>11</v>
      </c>
      <c r="G241">
        <f>RANK('Momentum Signal'!G241,'Momentum Signal'!$B241:$Q241)</f>
        <v>2</v>
      </c>
      <c r="H241">
        <f>RANK('Momentum Signal'!H241,'Momentum Signal'!$B241:$Q241)</f>
        <v>4</v>
      </c>
      <c r="I241">
        <f>RANK('Momentum Signal'!I241,'Momentum Signal'!$B241:$Q241)</f>
        <v>8</v>
      </c>
      <c r="J241">
        <f>RANK('Momentum Signal'!J241,'Momentum Signal'!$B241:$Q241)</f>
        <v>1</v>
      </c>
      <c r="K241">
        <f>RANK('Momentum Signal'!K241,'Momentum Signal'!$B241:$Q241)</f>
        <v>10</v>
      </c>
      <c r="L241">
        <f>RANK('Momentum Signal'!L241,'Momentum Signal'!$B241:$Q241)</f>
        <v>3</v>
      </c>
      <c r="M241">
        <f>RANK('Momentum Signal'!M241,'Momentum Signal'!$B241:$Q241)</f>
        <v>15</v>
      </c>
      <c r="N241">
        <f>RANK('Momentum Signal'!N241,'Momentum Signal'!$B241:$Q241)</f>
        <v>12</v>
      </c>
      <c r="O241">
        <f>RANK('Momentum Signal'!O241,'Momentum Signal'!$B241:$Q241)</f>
        <v>16</v>
      </c>
      <c r="P241">
        <f>RANK('Momentum Signal'!P241,'Momentum Signal'!$B241:$Q241)</f>
        <v>14</v>
      </c>
      <c r="Q241">
        <f>RANK('Momentum Signal'!Q241,'Momentum Signal'!$B241:$Q241)</f>
        <v>7</v>
      </c>
    </row>
    <row r="242" spans="1:17" x14ac:dyDescent="0.25">
      <c r="A242" s="6">
        <f>'Momentum Signal'!A242</f>
        <v>199501</v>
      </c>
      <c r="B242">
        <f>RANK('Momentum Signal'!B242,'Momentum Signal'!$B242:$Q242)</f>
        <v>3</v>
      </c>
      <c r="C242">
        <f>RANK('Momentum Signal'!C242,'Momentum Signal'!$B242:$Q242)</f>
        <v>15</v>
      </c>
      <c r="D242">
        <f>RANK('Momentum Signal'!D242,'Momentum Signal'!$B242:$Q242)</f>
        <v>6</v>
      </c>
      <c r="E242">
        <f>RANK('Momentum Signal'!E242,'Momentum Signal'!$B242:$Q242)</f>
        <v>12</v>
      </c>
      <c r="F242">
        <f>RANK('Momentum Signal'!F242,'Momentum Signal'!$B242:$Q242)</f>
        <v>10</v>
      </c>
      <c r="G242">
        <f>RANK('Momentum Signal'!G242,'Momentum Signal'!$B242:$Q242)</f>
        <v>2</v>
      </c>
      <c r="H242">
        <f>RANK('Momentum Signal'!H242,'Momentum Signal'!$B242:$Q242)</f>
        <v>1</v>
      </c>
      <c r="I242">
        <f>RANK('Momentum Signal'!I242,'Momentum Signal'!$B242:$Q242)</f>
        <v>7</v>
      </c>
      <c r="J242">
        <f>RANK('Momentum Signal'!J242,'Momentum Signal'!$B242:$Q242)</f>
        <v>5</v>
      </c>
      <c r="K242">
        <f>RANK('Momentum Signal'!K242,'Momentum Signal'!$B242:$Q242)</f>
        <v>9</v>
      </c>
      <c r="L242">
        <f>RANK('Momentum Signal'!L242,'Momentum Signal'!$B242:$Q242)</f>
        <v>4</v>
      </c>
      <c r="M242">
        <f>RANK('Momentum Signal'!M242,'Momentum Signal'!$B242:$Q242)</f>
        <v>16</v>
      </c>
      <c r="N242">
        <f>RANK('Momentum Signal'!N242,'Momentum Signal'!$B242:$Q242)</f>
        <v>13</v>
      </c>
      <c r="O242">
        <f>RANK('Momentum Signal'!O242,'Momentum Signal'!$B242:$Q242)</f>
        <v>14</v>
      </c>
      <c r="P242">
        <f>RANK('Momentum Signal'!P242,'Momentum Signal'!$B242:$Q242)</f>
        <v>11</v>
      </c>
      <c r="Q242">
        <f>RANK('Momentum Signal'!Q242,'Momentum Signal'!$B242:$Q242)</f>
        <v>8</v>
      </c>
    </row>
    <row r="243" spans="1:17" x14ac:dyDescent="0.25">
      <c r="A243" s="6">
        <f>'Momentum Signal'!A243</f>
        <v>199502</v>
      </c>
      <c r="B243">
        <f>RANK('Momentum Signal'!B243,'Momentum Signal'!$B243:$Q243)</f>
        <v>2</v>
      </c>
      <c r="C243">
        <f>RANK('Momentum Signal'!C243,'Momentum Signal'!$B243:$Q243)</f>
        <v>15</v>
      </c>
      <c r="D243">
        <f>RANK('Momentum Signal'!D243,'Momentum Signal'!$B243:$Q243)</f>
        <v>6</v>
      </c>
      <c r="E243">
        <f>RANK('Momentum Signal'!E243,'Momentum Signal'!$B243:$Q243)</f>
        <v>9</v>
      </c>
      <c r="F243">
        <f>RANK('Momentum Signal'!F243,'Momentum Signal'!$B243:$Q243)</f>
        <v>11</v>
      </c>
      <c r="G243">
        <f>RANK('Momentum Signal'!G243,'Momentum Signal'!$B243:$Q243)</f>
        <v>4</v>
      </c>
      <c r="H243">
        <f>RANK('Momentum Signal'!H243,'Momentum Signal'!$B243:$Q243)</f>
        <v>1</v>
      </c>
      <c r="I243">
        <f>RANK('Momentum Signal'!I243,'Momentum Signal'!$B243:$Q243)</f>
        <v>8</v>
      </c>
      <c r="J243">
        <f>RANK('Momentum Signal'!J243,'Momentum Signal'!$B243:$Q243)</f>
        <v>5</v>
      </c>
      <c r="K243">
        <f>RANK('Momentum Signal'!K243,'Momentum Signal'!$B243:$Q243)</f>
        <v>7</v>
      </c>
      <c r="L243">
        <f>RANK('Momentum Signal'!L243,'Momentum Signal'!$B243:$Q243)</f>
        <v>3</v>
      </c>
      <c r="M243">
        <f>RANK('Momentum Signal'!M243,'Momentum Signal'!$B243:$Q243)</f>
        <v>16</v>
      </c>
      <c r="N243">
        <f>RANK('Momentum Signal'!N243,'Momentum Signal'!$B243:$Q243)</f>
        <v>13</v>
      </c>
      <c r="O243">
        <f>RANK('Momentum Signal'!O243,'Momentum Signal'!$B243:$Q243)</f>
        <v>12</v>
      </c>
      <c r="P243">
        <f>RANK('Momentum Signal'!P243,'Momentum Signal'!$B243:$Q243)</f>
        <v>14</v>
      </c>
      <c r="Q243">
        <f>RANK('Momentum Signal'!Q243,'Momentum Signal'!$B243:$Q243)</f>
        <v>10</v>
      </c>
    </row>
    <row r="244" spans="1:17" x14ac:dyDescent="0.25">
      <c r="A244" s="6">
        <f>'Momentum Signal'!A244</f>
        <v>199503</v>
      </c>
      <c r="B244">
        <f>RANK('Momentum Signal'!B244,'Momentum Signal'!$B244:$Q244)</f>
        <v>2</v>
      </c>
      <c r="C244">
        <f>RANK('Momentum Signal'!C244,'Momentum Signal'!$B244:$Q244)</f>
        <v>15</v>
      </c>
      <c r="D244">
        <f>RANK('Momentum Signal'!D244,'Momentum Signal'!$B244:$Q244)</f>
        <v>6</v>
      </c>
      <c r="E244">
        <f>RANK('Momentum Signal'!E244,'Momentum Signal'!$B244:$Q244)</f>
        <v>13</v>
      </c>
      <c r="F244">
        <f>RANK('Momentum Signal'!F244,'Momentum Signal'!$B244:$Q244)</f>
        <v>10</v>
      </c>
      <c r="G244">
        <f>RANK('Momentum Signal'!G244,'Momentum Signal'!$B244:$Q244)</f>
        <v>5</v>
      </c>
      <c r="H244">
        <f>RANK('Momentum Signal'!H244,'Momentum Signal'!$B244:$Q244)</f>
        <v>1</v>
      </c>
      <c r="I244">
        <f>RANK('Momentum Signal'!I244,'Momentum Signal'!$B244:$Q244)</f>
        <v>9</v>
      </c>
      <c r="J244">
        <f>RANK('Momentum Signal'!J244,'Momentum Signal'!$B244:$Q244)</f>
        <v>11</v>
      </c>
      <c r="K244">
        <f>RANK('Momentum Signal'!K244,'Momentum Signal'!$B244:$Q244)</f>
        <v>8</v>
      </c>
      <c r="L244">
        <f>RANK('Momentum Signal'!L244,'Momentum Signal'!$B244:$Q244)</f>
        <v>4</v>
      </c>
      <c r="M244">
        <f>RANK('Momentum Signal'!M244,'Momentum Signal'!$B244:$Q244)</f>
        <v>16</v>
      </c>
      <c r="N244">
        <f>RANK('Momentum Signal'!N244,'Momentum Signal'!$B244:$Q244)</f>
        <v>12</v>
      </c>
      <c r="O244">
        <f>RANK('Momentum Signal'!O244,'Momentum Signal'!$B244:$Q244)</f>
        <v>7</v>
      </c>
      <c r="P244">
        <f>RANK('Momentum Signal'!P244,'Momentum Signal'!$B244:$Q244)</f>
        <v>14</v>
      </c>
      <c r="Q244">
        <f>RANK('Momentum Signal'!Q244,'Momentum Signal'!$B244:$Q244)</f>
        <v>3</v>
      </c>
    </row>
    <row r="245" spans="1:17" x14ac:dyDescent="0.25">
      <c r="A245" s="6">
        <f>'Momentum Signal'!A245</f>
        <v>199504</v>
      </c>
      <c r="B245">
        <f>RANK('Momentum Signal'!B245,'Momentum Signal'!$B245:$Q245)</f>
        <v>2</v>
      </c>
      <c r="C245">
        <f>RANK('Momentum Signal'!C245,'Momentum Signal'!$B245:$Q245)</f>
        <v>16</v>
      </c>
      <c r="D245">
        <f>RANK('Momentum Signal'!D245,'Momentum Signal'!$B245:$Q245)</f>
        <v>6</v>
      </c>
      <c r="E245">
        <f>RANK('Momentum Signal'!E245,'Momentum Signal'!$B245:$Q245)</f>
        <v>14</v>
      </c>
      <c r="F245">
        <f>RANK('Momentum Signal'!F245,'Momentum Signal'!$B245:$Q245)</f>
        <v>11</v>
      </c>
      <c r="G245">
        <f>RANK('Momentum Signal'!G245,'Momentum Signal'!$B245:$Q245)</f>
        <v>5</v>
      </c>
      <c r="H245">
        <f>RANK('Momentum Signal'!H245,'Momentum Signal'!$B245:$Q245)</f>
        <v>1</v>
      </c>
      <c r="I245">
        <f>RANK('Momentum Signal'!I245,'Momentum Signal'!$B245:$Q245)</f>
        <v>9</v>
      </c>
      <c r="J245">
        <f>RANK('Momentum Signal'!J245,'Momentum Signal'!$B245:$Q245)</f>
        <v>10</v>
      </c>
      <c r="K245">
        <f>RANK('Momentum Signal'!K245,'Momentum Signal'!$B245:$Q245)</f>
        <v>7</v>
      </c>
      <c r="L245">
        <f>RANK('Momentum Signal'!L245,'Momentum Signal'!$B245:$Q245)</f>
        <v>3</v>
      </c>
      <c r="M245">
        <f>RANK('Momentum Signal'!M245,'Momentum Signal'!$B245:$Q245)</f>
        <v>15</v>
      </c>
      <c r="N245">
        <f>RANK('Momentum Signal'!N245,'Momentum Signal'!$B245:$Q245)</f>
        <v>12</v>
      </c>
      <c r="O245">
        <f>RANK('Momentum Signal'!O245,'Momentum Signal'!$B245:$Q245)</f>
        <v>8</v>
      </c>
      <c r="P245">
        <f>RANK('Momentum Signal'!P245,'Momentum Signal'!$B245:$Q245)</f>
        <v>13</v>
      </c>
      <c r="Q245">
        <f>RANK('Momentum Signal'!Q245,'Momentum Signal'!$B245:$Q245)</f>
        <v>4</v>
      </c>
    </row>
    <row r="246" spans="1:17" x14ac:dyDescent="0.25">
      <c r="A246" s="6">
        <f>'Momentum Signal'!A246</f>
        <v>199505</v>
      </c>
      <c r="B246">
        <f>RANK('Momentum Signal'!B246,'Momentum Signal'!$B246:$Q246)</f>
        <v>3</v>
      </c>
      <c r="C246">
        <f>RANK('Momentum Signal'!C246,'Momentum Signal'!$B246:$Q246)</f>
        <v>12</v>
      </c>
      <c r="D246">
        <f>RANK('Momentum Signal'!D246,'Momentum Signal'!$B246:$Q246)</f>
        <v>8</v>
      </c>
      <c r="E246">
        <f>RANK('Momentum Signal'!E246,'Momentum Signal'!$B246:$Q246)</f>
        <v>15</v>
      </c>
      <c r="F246">
        <f>RANK('Momentum Signal'!F246,'Momentum Signal'!$B246:$Q246)</f>
        <v>7</v>
      </c>
      <c r="G246">
        <f>RANK('Momentum Signal'!G246,'Momentum Signal'!$B246:$Q246)</f>
        <v>4</v>
      </c>
      <c r="H246">
        <f>RANK('Momentum Signal'!H246,'Momentum Signal'!$B246:$Q246)</f>
        <v>1</v>
      </c>
      <c r="I246">
        <f>RANK('Momentum Signal'!I246,'Momentum Signal'!$B246:$Q246)</f>
        <v>11</v>
      </c>
      <c r="J246">
        <f>RANK('Momentum Signal'!J246,'Momentum Signal'!$B246:$Q246)</f>
        <v>10</v>
      </c>
      <c r="K246">
        <f>RANK('Momentum Signal'!K246,'Momentum Signal'!$B246:$Q246)</f>
        <v>5</v>
      </c>
      <c r="L246">
        <f>RANK('Momentum Signal'!L246,'Momentum Signal'!$B246:$Q246)</f>
        <v>2</v>
      </c>
      <c r="M246">
        <f>RANK('Momentum Signal'!M246,'Momentum Signal'!$B246:$Q246)</f>
        <v>16</v>
      </c>
      <c r="N246">
        <f>RANK('Momentum Signal'!N246,'Momentum Signal'!$B246:$Q246)</f>
        <v>9</v>
      </c>
      <c r="O246">
        <f>RANK('Momentum Signal'!O246,'Momentum Signal'!$B246:$Q246)</f>
        <v>13</v>
      </c>
      <c r="P246">
        <f>RANK('Momentum Signal'!P246,'Momentum Signal'!$B246:$Q246)</f>
        <v>14</v>
      </c>
      <c r="Q246">
        <f>RANK('Momentum Signal'!Q246,'Momentum Signal'!$B246:$Q246)</f>
        <v>6</v>
      </c>
    </row>
    <row r="247" spans="1:17" x14ac:dyDescent="0.25">
      <c r="A247" s="6">
        <f>'Momentum Signal'!A247</f>
        <v>199506</v>
      </c>
      <c r="B247">
        <f>RANK('Momentum Signal'!B247,'Momentum Signal'!$B247:$Q247)</f>
        <v>3</v>
      </c>
      <c r="C247">
        <f>RANK('Momentum Signal'!C247,'Momentum Signal'!$B247:$Q247)</f>
        <v>14</v>
      </c>
      <c r="D247">
        <f>RANK('Momentum Signal'!D247,'Momentum Signal'!$B247:$Q247)</f>
        <v>6</v>
      </c>
      <c r="E247">
        <f>RANK('Momentum Signal'!E247,'Momentum Signal'!$B247:$Q247)</f>
        <v>15</v>
      </c>
      <c r="F247">
        <f>RANK('Momentum Signal'!F247,'Momentum Signal'!$B247:$Q247)</f>
        <v>8</v>
      </c>
      <c r="G247">
        <f>RANK('Momentum Signal'!G247,'Momentum Signal'!$B247:$Q247)</f>
        <v>4</v>
      </c>
      <c r="H247">
        <f>RANK('Momentum Signal'!H247,'Momentum Signal'!$B247:$Q247)</f>
        <v>2</v>
      </c>
      <c r="I247">
        <f>RANK('Momentum Signal'!I247,'Momentum Signal'!$B247:$Q247)</f>
        <v>12</v>
      </c>
      <c r="J247">
        <f>RANK('Momentum Signal'!J247,'Momentum Signal'!$B247:$Q247)</f>
        <v>11</v>
      </c>
      <c r="K247">
        <f>RANK('Momentum Signal'!K247,'Momentum Signal'!$B247:$Q247)</f>
        <v>7</v>
      </c>
      <c r="L247">
        <f>RANK('Momentum Signal'!L247,'Momentum Signal'!$B247:$Q247)</f>
        <v>1</v>
      </c>
      <c r="M247">
        <f>RANK('Momentum Signal'!M247,'Momentum Signal'!$B247:$Q247)</f>
        <v>16</v>
      </c>
      <c r="N247">
        <f>RANK('Momentum Signal'!N247,'Momentum Signal'!$B247:$Q247)</f>
        <v>5</v>
      </c>
      <c r="O247">
        <f>RANK('Momentum Signal'!O247,'Momentum Signal'!$B247:$Q247)</f>
        <v>9</v>
      </c>
      <c r="P247">
        <f>RANK('Momentum Signal'!P247,'Momentum Signal'!$B247:$Q247)</f>
        <v>13</v>
      </c>
      <c r="Q247">
        <f>RANK('Momentum Signal'!Q247,'Momentum Signal'!$B247:$Q247)</f>
        <v>10</v>
      </c>
    </row>
    <row r="248" spans="1:17" x14ac:dyDescent="0.25">
      <c r="A248" s="6">
        <f>'Momentum Signal'!A248</f>
        <v>199507</v>
      </c>
      <c r="B248">
        <f>RANK('Momentum Signal'!B248,'Momentum Signal'!$B248:$Q248)</f>
        <v>3</v>
      </c>
      <c r="C248">
        <f>RANK('Momentum Signal'!C248,'Momentum Signal'!$B248:$Q248)</f>
        <v>16</v>
      </c>
      <c r="D248">
        <f>RANK('Momentum Signal'!D248,'Momentum Signal'!$B248:$Q248)</f>
        <v>5</v>
      </c>
      <c r="E248">
        <f>RANK('Momentum Signal'!E248,'Momentum Signal'!$B248:$Q248)</f>
        <v>14</v>
      </c>
      <c r="F248">
        <f>RANK('Momentum Signal'!F248,'Momentum Signal'!$B248:$Q248)</f>
        <v>10</v>
      </c>
      <c r="G248">
        <f>RANK('Momentum Signal'!G248,'Momentum Signal'!$B248:$Q248)</f>
        <v>4</v>
      </c>
      <c r="H248">
        <f>RANK('Momentum Signal'!H248,'Momentum Signal'!$B248:$Q248)</f>
        <v>2</v>
      </c>
      <c r="I248">
        <f>RANK('Momentum Signal'!I248,'Momentum Signal'!$B248:$Q248)</f>
        <v>11</v>
      </c>
      <c r="J248">
        <f>RANK('Momentum Signal'!J248,'Momentum Signal'!$B248:$Q248)</f>
        <v>13</v>
      </c>
      <c r="K248">
        <f>RANK('Momentum Signal'!K248,'Momentum Signal'!$B248:$Q248)</f>
        <v>9</v>
      </c>
      <c r="L248">
        <f>RANK('Momentum Signal'!L248,'Momentum Signal'!$B248:$Q248)</f>
        <v>1</v>
      </c>
      <c r="M248">
        <f>RANK('Momentum Signal'!M248,'Momentum Signal'!$B248:$Q248)</f>
        <v>15</v>
      </c>
      <c r="N248">
        <f>RANK('Momentum Signal'!N248,'Momentum Signal'!$B248:$Q248)</f>
        <v>8</v>
      </c>
      <c r="O248">
        <f>RANK('Momentum Signal'!O248,'Momentum Signal'!$B248:$Q248)</f>
        <v>6</v>
      </c>
      <c r="P248">
        <f>RANK('Momentum Signal'!P248,'Momentum Signal'!$B248:$Q248)</f>
        <v>12</v>
      </c>
      <c r="Q248">
        <f>RANK('Momentum Signal'!Q248,'Momentum Signal'!$B248:$Q248)</f>
        <v>7</v>
      </c>
    </row>
    <row r="249" spans="1:17" x14ac:dyDescent="0.25">
      <c r="A249" s="6">
        <f>'Momentum Signal'!A249</f>
        <v>199508</v>
      </c>
      <c r="B249">
        <f>RANK('Momentum Signal'!B249,'Momentum Signal'!$B249:$Q249)</f>
        <v>3</v>
      </c>
      <c r="C249">
        <f>RANK('Momentum Signal'!C249,'Momentum Signal'!$B249:$Q249)</f>
        <v>15</v>
      </c>
      <c r="D249">
        <f>RANK('Momentum Signal'!D249,'Momentum Signal'!$B249:$Q249)</f>
        <v>10</v>
      </c>
      <c r="E249">
        <f>RANK('Momentum Signal'!E249,'Momentum Signal'!$B249:$Q249)</f>
        <v>14</v>
      </c>
      <c r="F249">
        <f>RANK('Momentum Signal'!F249,'Momentum Signal'!$B249:$Q249)</f>
        <v>8</v>
      </c>
      <c r="G249">
        <f>RANK('Momentum Signal'!G249,'Momentum Signal'!$B249:$Q249)</f>
        <v>5</v>
      </c>
      <c r="H249">
        <f>RANK('Momentum Signal'!H249,'Momentum Signal'!$B249:$Q249)</f>
        <v>2</v>
      </c>
      <c r="I249">
        <f>RANK('Momentum Signal'!I249,'Momentum Signal'!$B249:$Q249)</f>
        <v>12</v>
      </c>
      <c r="J249">
        <f>RANK('Momentum Signal'!J249,'Momentum Signal'!$B249:$Q249)</f>
        <v>13</v>
      </c>
      <c r="K249">
        <f>RANK('Momentum Signal'!K249,'Momentum Signal'!$B249:$Q249)</f>
        <v>6</v>
      </c>
      <c r="L249">
        <f>RANK('Momentum Signal'!L249,'Momentum Signal'!$B249:$Q249)</f>
        <v>1</v>
      </c>
      <c r="M249">
        <f>RANK('Momentum Signal'!M249,'Momentum Signal'!$B249:$Q249)</f>
        <v>16</v>
      </c>
      <c r="N249">
        <f>RANK('Momentum Signal'!N249,'Momentum Signal'!$B249:$Q249)</f>
        <v>4</v>
      </c>
      <c r="O249">
        <f>RANK('Momentum Signal'!O249,'Momentum Signal'!$B249:$Q249)</f>
        <v>9</v>
      </c>
      <c r="P249">
        <f>RANK('Momentum Signal'!P249,'Momentum Signal'!$B249:$Q249)</f>
        <v>11</v>
      </c>
      <c r="Q249">
        <f>RANK('Momentum Signal'!Q249,'Momentum Signal'!$B249:$Q249)</f>
        <v>7</v>
      </c>
    </row>
    <row r="250" spans="1:17" x14ac:dyDescent="0.25">
      <c r="A250" s="6">
        <f>'Momentum Signal'!A250</f>
        <v>199509</v>
      </c>
      <c r="B250">
        <f>RANK('Momentum Signal'!B250,'Momentum Signal'!$B250:$Q250)</f>
        <v>4</v>
      </c>
      <c r="C250">
        <f>RANK('Momentum Signal'!C250,'Momentum Signal'!$B250:$Q250)</f>
        <v>15</v>
      </c>
      <c r="D250">
        <f>RANK('Momentum Signal'!D250,'Momentum Signal'!$B250:$Q250)</f>
        <v>7</v>
      </c>
      <c r="E250">
        <f>RANK('Momentum Signal'!E250,'Momentum Signal'!$B250:$Q250)</f>
        <v>14</v>
      </c>
      <c r="F250">
        <f>RANK('Momentum Signal'!F250,'Momentum Signal'!$B250:$Q250)</f>
        <v>10</v>
      </c>
      <c r="G250">
        <f>RANK('Momentum Signal'!G250,'Momentum Signal'!$B250:$Q250)</f>
        <v>8</v>
      </c>
      <c r="H250">
        <f>RANK('Momentum Signal'!H250,'Momentum Signal'!$B250:$Q250)</f>
        <v>2</v>
      </c>
      <c r="I250">
        <f>RANK('Momentum Signal'!I250,'Momentum Signal'!$B250:$Q250)</f>
        <v>12</v>
      </c>
      <c r="J250">
        <f>RANK('Momentum Signal'!J250,'Momentum Signal'!$B250:$Q250)</f>
        <v>13</v>
      </c>
      <c r="K250">
        <f>RANK('Momentum Signal'!K250,'Momentum Signal'!$B250:$Q250)</f>
        <v>5</v>
      </c>
      <c r="L250">
        <f>RANK('Momentum Signal'!L250,'Momentum Signal'!$B250:$Q250)</f>
        <v>1</v>
      </c>
      <c r="M250">
        <f>RANK('Momentum Signal'!M250,'Momentum Signal'!$B250:$Q250)</f>
        <v>16</v>
      </c>
      <c r="N250">
        <f>RANK('Momentum Signal'!N250,'Momentum Signal'!$B250:$Q250)</f>
        <v>3</v>
      </c>
      <c r="O250">
        <f>RANK('Momentum Signal'!O250,'Momentum Signal'!$B250:$Q250)</f>
        <v>9</v>
      </c>
      <c r="P250">
        <f>RANK('Momentum Signal'!P250,'Momentum Signal'!$B250:$Q250)</f>
        <v>11</v>
      </c>
      <c r="Q250">
        <f>RANK('Momentum Signal'!Q250,'Momentum Signal'!$B250:$Q250)</f>
        <v>6</v>
      </c>
    </row>
    <row r="251" spans="1:17" x14ac:dyDescent="0.25">
      <c r="A251" s="6">
        <f>'Momentum Signal'!A251</f>
        <v>199510</v>
      </c>
      <c r="B251">
        <f>RANK('Momentum Signal'!B251,'Momentum Signal'!$B251:$Q251)</f>
        <v>5</v>
      </c>
      <c r="C251">
        <f>RANK('Momentum Signal'!C251,'Momentum Signal'!$B251:$Q251)</f>
        <v>16</v>
      </c>
      <c r="D251">
        <f>RANK('Momentum Signal'!D251,'Momentum Signal'!$B251:$Q251)</f>
        <v>8</v>
      </c>
      <c r="E251">
        <f>RANK('Momentum Signal'!E251,'Momentum Signal'!$B251:$Q251)</f>
        <v>14</v>
      </c>
      <c r="F251">
        <f>RANK('Momentum Signal'!F251,'Momentum Signal'!$B251:$Q251)</f>
        <v>10</v>
      </c>
      <c r="G251">
        <f>RANK('Momentum Signal'!G251,'Momentum Signal'!$B251:$Q251)</f>
        <v>9</v>
      </c>
      <c r="H251">
        <f>RANK('Momentum Signal'!H251,'Momentum Signal'!$B251:$Q251)</f>
        <v>4</v>
      </c>
      <c r="I251">
        <f>RANK('Momentum Signal'!I251,'Momentum Signal'!$B251:$Q251)</f>
        <v>11</v>
      </c>
      <c r="J251">
        <f>RANK('Momentum Signal'!J251,'Momentum Signal'!$B251:$Q251)</f>
        <v>15</v>
      </c>
      <c r="K251">
        <f>RANK('Momentum Signal'!K251,'Momentum Signal'!$B251:$Q251)</f>
        <v>6</v>
      </c>
      <c r="L251">
        <f>RANK('Momentum Signal'!L251,'Momentum Signal'!$B251:$Q251)</f>
        <v>1</v>
      </c>
      <c r="M251">
        <f>RANK('Momentum Signal'!M251,'Momentum Signal'!$B251:$Q251)</f>
        <v>13</v>
      </c>
      <c r="N251">
        <f>RANK('Momentum Signal'!N251,'Momentum Signal'!$B251:$Q251)</f>
        <v>2</v>
      </c>
      <c r="O251">
        <f>RANK('Momentum Signal'!O251,'Momentum Signal'!$B251:$Q251)</f>
        <v>7</v>
      </c>
      <c r="P251">
        <f>RANK('Momentum Signal'!P251,'Momentum Signal'!$B251:$Q251)</f>
        <v>12</v>
      </c>
      <c r="Q251">
        <f>RANK('Momentum Signal'!Q251,'Momentum Signal'!$B251:$Q251)</f>
        <v>3</v>
      </c>
    </row>
    <row r="252" spans="1:17" x14ac:dyDescent="0.25">
      <c r="A252" s="6">
        <f>'Momentum Signal'!A252</f>
        <v>199511</v>
      </c>
      <c r="B252">
        <f>RANK('Momentum Signal'!B252,'Momentum Signal'!$B252:$Q252)</f>
        <v>5</v>
      </c>
      <c r="C252">
        <f>RANK('Momentum Signal'!C252,'Momentum Signal'!$B252:$Q252)</f>
        <v>15</v>
      </c>
      <c r="D252">
        <f>RANK('Momentum Signal'!D252,'Momentum Signal'!$B252:$Q252)</f>
        <v>13</v>
      </c>
      <c r="E252">
        <f>RANK('Momentum Signal'!E252,'Momentum Signal'!$B252:$Q252)</f>
        <v>14</v>
      </c>
      <c r="F252">
        <f>RANK('Momentum Signal'!F252,'Momentum Signal'!$B252:$Q252)</f>
        <v>8</v>
      </c>
      <c r="G252">
        <f>RANK('Momentum Signal'!G252,'Momentum Signal'!$B252:$Q252)</f>
        <v>7</v>
      </c>
      <c r="H252">
        <f>RANK('Momentum Signal'!H252,'Momentum Signal'!$B252:$Q252)</f>
        <v>4</v>
      </c>
      <c r="I252">
        <f>RANK('Momentum Signal'!I252,'Momentum Signal'!$B252:$Q252)</f>
        <v>11</v>
      </c>
      <c r="J252">
        <f>RANK('Momentum Signal'!J252,'Momentum Signal'!$B252:$Q252)</f>
        <v>16</v>
      </c>
      <c r="K252">
        <f>RANK('Momentum Signal'!K252,'Momentum Signal'!$B252:$Q252)</f>
        <v>9</v>
      </c>
      <c r="L252">
        <f>RANK('Momentum Signal'!L252,'Momentum Signal'!$B252:$Q252)</f>
        <v>1</v>
      </c>
      <c r="M252">
        <f>RANK('Momentum Signal'!M252,'Momentum Signal'!$B252:$Q252)</f>
        <v>12</v>
      </c>
      <c r="N252">
        <f>RANK('Momentum Signal'!N252,'Momentum Signal'!$B252:$Q252)</f>
        <v>2</v>
      </c>
      <c r="O252">
        <f>RANK('Momentum Signal'!O252,'Momentum Signal'!$B252:$Q252)</f>
        <v>6</v>
      </c>
      <c r="P252">
        <f>RANK('Momentum Signal'!P252,'Momentum Signal'!$B252:$Q252)</f>
        <v>10</v>
      </c>
      <c r="Q252">
        <f>RANK('Momentum Signal'!Q252,'Momentum Signal'!$B252:$Q252)</f>
        <v>3</v>
      </c>
    </row>
    <row r="253" spans="1:17" x14ac:dyDescent="0.25">
      <c r="A253" s="6">
        <f>'Momentum Signal'!A253</f>
        <v>199512</v>
      </c>
      <c r="B253">
        <f>RANK('Momentum Signal'!B253,'Momentum Signal'!$B253:$Q253)</f>
        <v>5</v>
      </c>
      <c r="C253">
        <f>RANK('Momentum Signal'!C253,'Momentum Signal'!$B253:$Q253)</f>
        <v>15</v>
      </c>
      <c r="D253">
        <f>RANK('Momentum Signal'!D253,'Momentum Signal'!$B253:$Q253)</f>
        <v>9</v>
      </c>
      <c r="E253">
        <f>RANK('Momentum Signal'!E253,'Momentum Signal'!$B253:$Q253)</f>
        <v>16</v>
      </c>
      <c r="F253">
        <f>RANK('Momentum Signal'!F253,'Momentum Signal'!$B253:$Q253)</f>
        <v>8</v>
      </c>
      <c r="G253">
        <f>RANK('Momentum Signal'!G253,'Momentum Signal'!$B253:$Q253)</f>
        <v>7</v>
      </c>
      <c r="H253">
        <f>RANK('Momentum Signal'!H253,'Momentum Signal'!$B253:$Q253)</f>
        <v>4</v>
      </c>
      <c r="I253">
        <f>RANK('Momentum Signal'!I253,'Momentum Signal'!$B253:$Q253)</f>
        <v>10</v>
      </c>
      <c r="J253">
        <f>RANK('Momentum Signal'!J253,'Momentum Signal'!$B253:$Q253)</f>
        <v>13</v>
      </c>
      <c r="K253">
        <f>RANK('Momentum Signal'!K253,'Momentum Signal'!$B253:$Q253)</f>
        <v>11</v>
      </c>
      <c r="L253">
        <f>RANK('Momentum Signal'!L253,'Momentum Signal'!$B253:$Q253)</f>
        <v>1</v>
      </c>
      <c r="M253">
        <f>RANK('Momentum Signal'!M253,'Momentum Signal'!$B253:$Q253)</f>
        <v>12</v>
      </c>
      <c r="N253">
        <f>RANK('Momentum Signal'!N253,'Momentum Signal'!$B253:$Q253)</f>
        <v>3</v>
      </c>
      <c r="O253">
        <f>RANK('Momentum Signal'!O253,'Momentum Signal'!$B253:$Q253)</f>
        <v>6</v>
      </c>
      <c r="P253">
        <f>RANK('Momentum Signal'!P253,'Momentum Signal'!$B253:$Q253)</f>
        <v>14</v>
      </c>
      <c r="Q253">
        <f>RANK('Momentum Signal'!Q253,'Momentum Signal'!$B253:$Q253)</f>
        <v>2</v>
      </c>
    </row>
    <row r="254" spans="1:17" x14ac:dyDescent="0.25">
      <c r="A254" s="6">
        <f>'Momentum Signal'!A254</f>
        <v>199601</v>
      </c>
      <c r="B254">
        <f>RANK('Momentum Signal'!B254,'Momentum Signal'!$B254:$Q254)</f>
        <v>5</v>
      </c>
      <c r="C254">
        <f>RANK('Momentum Signal'!C254,'Momentum Signal'!$B254:$Q254)</f>
        <v>13</v>
      </c>
      <c r="D254">
        <f>RANK('Momentum Signal'!D254,'Momentum Signal'!$B254:$Q254)</f>
        <v>9</v>
      </c>
      <c r="E254">
        <f>RANK('Momentum Signal'!E254,'Momentum Signal'!$B254:$Q254)</f>
        <v>16</v>
      </c>
      <c r="F254">
        <f>RANK('Momentum Signal'!F254,'Momentum Signal'!$B254:$Q254)</f>
        <v>8</v>
      </c>
      <c r="G254">
        <f>RANK('Momentum Signal'!G254,'Momentum Signal'!$B254:$Q254)</f>
        <v>7</v>
      </c>
      <c r="H254">
        <f>RANK('Momentum Signal'!H254,'Momentum Signal'!$B254:$Q254)</f>
        <v>3</v>
      </c>
      <c r="I254">
        <f>RANK('Momentum Signal'!I254,'Momentum Signal'!$B254:$Q254)</f>
        <v>10</v>
      </c>
      <c r="J254">
        <f>RANK('Momentum Signal'!J254,'Momentum Signal'!$B254:$Q254)</f>
        <v>14</v>
      </c>
      <c r="K254">
        <f>RANK('Momentum Signal'!K254,'Momentum Signal'!$B254:$Q254)</f>
        <v>12</v>
      </c>
      <c r="L254">
        <f>RANK('Momentum Signal'!L254,'Momentum Signal'!$B254:$Q254)</f>
        <v>4</v>
      </c>
      <c r="M254">
        <f>RANK('Momentum Signal'!M254,'Momentum Signal'!$B254:$Q254)</f>
        <v>15</v>
      </c>
      <c r="N254">
        <f>RANK('Momentum Signal'!N254,'Momentum Signal'!$B254:$Q254)</f>
        <v>2</v>
      </c>
      <c r="O254">
        <f>RANK('Momentum Signal'!O254,'Momentum Signal'!$B254:$Q254)</f>
        <v>6</v>
      </c>
      <c r="P254">
        <f>RANK('Momentum Signal'!P254,'Momentum Signal'!$B254:$Q254)</f>
        <v>11</v>
      </c>
      <c r="Q254">
        <f>RANK('Momentum Signal'!Q254,'Momentum Signal'!$B254:$Q254)</f>
        <v>1</v>
      </c>
    </row>
    <row r="255" spans="1:17" x14ac:dyDescent="0.25">
      <c r="A255" s="6">
        <f>'Momentum Signal'!A255</f>
        <v>199602</v>
      </c>
      <c r="B255">
        <f>RANK('Momentum Signal'!B255,'Momentum Signal'!$B255:$Q255)</f>
        <v>5</v>
      </c>
      <c r="C255">
        <f>RANK('Momentum Signal'!C255,'Momentum Signal'!$B255:$Q255)</f>
        <v>8</v>
      </c>
      <c r="D255">
        <f>RANK('Momentum Signal'!D255,'Momentum Signal'!$B255:$Q255)</f>
        <v>7</v>
      </c>
      <c r="E255">
        <f>RANK('Momentum Signal'!E255,'Momentum Signal'!$B255:$Q255)</f>
        <v>16</v>
      </c>
      <c r="F255">
        <f>RANK('Momentum Signal'!F255,'Momentum Signal'!$B255:$Q255)</f>
        <v>11</v>
      </c>
      <c r="G255">
        <f>RANK('Momentum Signal'!G255,'Momentum Signal'!$B255:$Q255)</f>
        <v>6</v>
      </c>
      <c r="H255">
        <f>RANK('Momentum Signal'!H255,'Momentum Signal'!$B255:$Q255)</f>
        <v>3</v>
      </c>
      <c r="I255">
        <f>RANK('Momentum Signal'!I255,'Momentum Signal'!$B255:$Q255)</f>
        <v>12</v>
      </c>
      <c r="J255">
        <f>RANK('Momentum Signal'!J255,'Momentum Signal'!$B255:$Q255)</f>
        <v>13</v>
      </c>
      <c r="K255">
        <f>RANK('Momentum Signal'!K255,'Momentum Signal'!$B255:$Q255)</f>
        <v>15</v>
      </c>
      <c r="L255">
        <f>RANK('Momentum Signal'!L255,'Momentum Signal'!$B255:$Q255)</f>
        <v>4</v>
      </c>
      <c r="M255">
        <f>RANK('Momentum Signal'!M255,'Momentum Signal'!$B255:$Q255)</f>
        <v>10</v>
      </c>
      <c r="N255">
        <f>RANK('Momentum Signal'!N255,'Momentum Signal'!$B255:$Q255)</f>
        <v>1</v>
      </c>
      <c r="O255">
        <f>RANK('Momentum Signal'!O255,'Momentum Signal'!$B255:$Q255)</f>
        <v>9</v>
      </c>
      <c r="P255">
        <f>RANK('Momentum Signal'!P255,'Momentum Signal'!$B255:$Q255)</f>
        <v>14</v>
      </c>
      <c r="Q255">
        <f>RANK('Momentum Signal'!Q255,'Momentum Signal'!$B255:$Q255)</f>
        <v>2</v>
      </c>
    </row>
    <row r="256" spans="1:17" x14ac:dyDescent="0.25">
      <c r="A256" s="6">
        <f>'Momentum Signal'!A256</f>
        <v>199603</v>
      </c>
      <c r="B256">
        <f>RANK('Momentum Signal'!B256,'Momentum Signal'!$B256:$Q256)</f>
        <v>3</v>
      </c>
      <c r="C256">
        <f>RANK('Momentum Signal'!C256,'Momentum Signal'!$B256:$Q256)</f>
        <v>6</v>
      </c>
      <c r="D256">
        <f>RANK('Momentum Signal'!D256,'Momentum Signal'!$B256:$Q256)</f>
        <v>9</v>
      </c>
      <c r="E256">
        <f>RANK('Momentum Signal'!E256,'Momentum Signal'!$B256:$Q256)</f>
        <v>16</v>
      </c>
      <c r="F256">
        <f>RANK('Momentum Signal'!F256,'Momentum Signal'!$B256:$Q256)</f>
        <v>13</v>
      </c>
      <c r="G256">
        <f>RANK('Momentum Signal'!G256,'Momentum Signal'!$B256:$Q256)</f>
        <v>7</v>
      </c>
      <c r="H256">
        <f>RANK('Momentum Signal'!H256,'Momentum Signal'!$B256:$Q256)</f>
        <v>1</v>
      </c>
      <c r="I256">
        <f>RANK('Momentum Signal'!I256,'Momentum Signal'!$B256:$Q256)</f>
        <v>12</v>
      </c>
      <c r="J256">
        <f>RANK('Momentum Signal'!J256,'Momentum Signal'!$B256:$Q256)</f>
        <v>11</v>
      </c>
      <c r="K256">
        <f>RANK('Momentum Signal'!K256,'Momentum Signal'!$B256:$Q256)</f>
        <v>15</v>
      </c>
      <c r="L256">
        <f>RANK('Momentum Signal'!L256,'Momentum Signal'!$B256:$Q256)</f>
        <v>4</v>
      </c>
      <c r="M256">
        <f>RANK('Momentum Signal'!M256,'Momentum Signal'!$B256:$Q256)</f>
        <v>10</v>
      </c>
      <c r="N256">
        <f>RANK('Momentum Signal'!N256,'Momentum Signal'!$B256:$Q256)</f>
        <v>5</v>
      </c>
      <c r="O256">
        <f>RANK('Momentum Signal'!O256,'Momentum Signal'!$B256:$Q256)</f>
        <v>8</v>
      </c>
      <c r="P256">
        <f>RANK('Momentum Signal'!P256,'Momentum Signal'!$B256:$Q256)</f>
        <v>14</v>
      </c>
      <c r="Q256">
        <f>RANK('Momentum Signal'!Q256,'Momentum Signal'!$B256:$Q256)</f>
        <v>2</v>
      </c>
    </row>
    <row r="257" spans="1:17" x14ac:dyDescent="0.25">
      <c r="A257" s="6">
        <f>'Momentum Signal'!A257</f>
        <v>199604</v>
      </c>
      <c r="B257">
        <f>RANK('Momentum Signal'!B257,'Momentum Signal'!$B257:$Q257)</f>
        <v>4</v>
      </c>
      <c r="C257">
        <f>RANK('Momentum Signal'!C257,'Momentum Signal'!$B257:$Q257)</f>
        <v>7</v>
      </c>
      <c r="D257">
        <f>RANK('Momentum Signal'!D257,'Momentum Signal'!$B257:$Q257)</f>
        <v>10</v>
      </c>
      <c r="E257">
        <f>RANK('Momentum Signal'!E257,'Momentum Signal'!$B257:$Q257)</f>
        <v>16</v>
      </c>
      <c r="F257">
        <f>RANK('Momentum Signal'!F257,'Momentum Signal'!$B257:$Q257)</f>
        <v>13</v>
      </c>
      <c r="G257">
        <f>RANK('Momentum Signal'!G257,'Momentum Signal'!$B257:$Q257)</f>
        <v>6</v>
      </c>
      <c r="H257">
        <f>RANK('Momentum Signal'!H257,'Momentum Signal'!$B257:$Q257)</f>
        <v>1</v>
      </c>
      <c r="I257">
        <f>RANK('Momentum Signal'!I257,'Momentum Signal'!$B257:$Q257)</f>
        <v>11</v>
      </c>
      <c r="J257">
        <f>RANK('Momentum Signal'!J257,'Momentum Signal'!$B257:$Q257)</f>
        <v>12</v>
      </c>
      <c r="K257">
        <f>RANK('Momentum Signal'!K257,'Momentum Signal'!$B257:$Q257)</f>
        <v>15</v>
      </c>
      <c r="L257">
        <f>RANK('Momentum Signal'!L257,'Momentum Signal'!$B257:$Q257)</f>
        <v>3</v>
      </c>
      <c r="M257">
        <f>RANK('Momentum Signal'!M257,'Momentum Signal'!$B257:$Q257)</f>
        <v>9</v>
      </c>
      <c r="N257">
        <f>RANK('Momentum Signal'!N257,'Momentum Signal'!$B257:$Q257)</f>
        <v>5</v>
      </c>
      <c r="O257">
        <f>RANK('Momentum Signal'!O257,'Momentum Signal'!$B257:$Q257)</f>
        <v>8</v>
      </c>
      <c r="P257">
        <f>RANK('Momentum Signal'!P257,'Momentum Signal'!$B257:$Q257)</f>
        <v>14</v>
      </c>
      <c r="Q257">
        <f>RANK('Momentum Signal'!Q257,'Momentum Signal'!$B257:$Q257)</f>
        <v>2</v>
      </c>
    </row>
    <row r="258" spans="1:17" x14ac:dyDescent="0.25">
      <c r="A258" s="6">
        <f>'Momentum Signal'!A258</f>
        <v>199605</v>
      </c>
      <c r="B258">
        <f>RANK('Momentum Signal'!B258,'Momentum Signal'!$B258:$Q258)</f>
        <v>4</v>
      </c>
      <c r="C258">
        <f>RANK('Momentum Signal'!C258,'Momentum Signal'!$B258:$Q258)</f>
        <v>6</v>
      </c>
      <c r="D258">
        <f>RANK('Momentum Signal'!D258,'Momentum Signal'!$B258:$Q258)</f>
        <v>14</v>
      </c>
      <c r="E258">
        <f>RANK('Momentum Signal'!E258,'Momentum Signal'!$B258:$Q258)</f>
        <v>13</v>
      </c>
      <c r="F258">
        <f>RANK('Momentum Signal'!F258,'Momentum Signal'!$B258:$Q258)</f>
        <v>15</v>
      </c>
      <c r="G258">
        <f>RANK('Momentum Signal'!G258,'Momentum Signal'!$B258:$Q258)</f>
        <v>5</v>
      </c>
      <c r="H258">
        <f>RANK('Momentum Signal'!H258,'Momentum Signal'!$B258:$Q258)</f>
        <v>2</v>
      </c>
      <c r="I258">
        <f>RANK('Momentum Signal'!I258,'Momentum Signal'!$B258:$Q258)</f>
        <v>11</v>
      </c>
      <c r="J258">
        <f>RANK('Momentum Signal'!J258,'Momentum Signal'!$B258:$Q258)</f>
        <v>10</v>
      </c>
      <c r="K258">
        <f>RANK('Momentum Signal'!K258,'Momentum Signal'!$B258:$Q258)</f>
        <v>16</v>
      </c>
      <c r="L258">
        <f>RANK('Momentum Signal'!L258,'Momentum Signal'!$B258:$Q258)</f>
        <v>8</v>
      </c>
      <c r="M258">
        <f>RANK('Momentum Signal'!M258,'Momentum Signal'!$B258:$Q258)</f>
        <v>7</v>
      </c>
      <c r="N258">
        <f>RANK('Momentum Signal'!N258,'Momentum Signal'!$B258:$Q258)</f>
        <v>3</v>
      </c>
      <c r="O258">
        <f>RANK('Momentum Signal'!O258,'Momentum Signal'!$B258:$Q258)</f>
        <v>12</v>
      </c>
      <c r="P258">
        <f>RANK('Momentum Signal'!P258,'Momentum Signal'!$B258:$Q258)</f>
        <v>9</v>
      </c>
      <c r="Q258">
        <f>RANK('Momentum Signal'!Q258,'Momentum Signal'!$B258:$Q258)</f>
        <v>1</v>
      </c>
    </row>
    <row r="259" spans="1:17" x14ac:dyDescent="0.25">
      <c r="A259" s="6">
        <f>'Momentum Signal'!A259</f>
        <v>199606</v>
      </c>
      <c r="B259">
        <f>RANK('Momentum Signal'!B259,'Momentum Signal'!$B259:$Q259)</f>
        <v>8</v>
      </c>
      <c r="C259">
        <f>RANK('Momentum Signal'!C259,'Momentum Signal'!$B259:$Q259)</f>
        <v>4</v>
      </c>
      <c r="D259">
        <f>RANK('Momentum Signal'!D259,'Momentum Signal'!$B259:$Q259)</f>
        <v>13</v>
      </c>
      <c r="E259">
        <f>RANK('Momentum Signal'!E259,'Momentum Signal'!$B259:$Q259)</f>
        <v>10</v>
      </c>
      <c r="F259">
        <f>RANK('Momentum Signal'!F259,'Momentum Signal'!$B259:$Q259)</f>
        <v>14</v>
      </c>
      <c r="G259">
        <f>RANK('Momentum Signal'!G259,'Momentum Signal'!$B259:$Q259)</f>
        <v>9</v>
      </c>
      <c r="H259">
        <f>RANK('Momentum Signal'!H259,'Momentum Signal'!$B259:$Q259)</f>
        <v>2</v>
      </c>
      <c r="I259">
        <f>RANK('Momentum Signal'!I259,'Momentum Signal'!$B259:$Q259)</f>
        <v>12</v>
      </c>
      <c r="J259">
        <f>RANK('Momentum Signal'!J259,'Momentum Signal'!$B259:$Q259)</f>
        <v>11</v>
      </c>
      <c r="K259">
        <f>RANK('Momentum Signal'!K259,'Momentum Signal'!$B259:$Q259)</f>
        <v>15</v>
      </c>
      <c r="L259">
        <f>RANK('Momentum Signal'!L259,'Momentum Signal'!$B259:$Q259)</f>
        <v>5</v>
      </c>
      <c r="M259">
        <f>RANK('Momentum Signal'!M259,'Momentum Signal'!$B259:$Q259)</f>
        <v>7</v>
      </c>
      <c r="N259">
        <f>RANK('Momentum Signal'!N259,'Momentum Signal'!$B259:$Q259)</f>
        <v>1</v>
      </c>
      <c r="O259">
        <f>RANK('Momentum Signal'!O259,'Momentum Signal'!$B259:$Q259)</f>
        <v>16</v>
      </c>
      <c r="P259">
        <f>RANK('Momentum Signal'!P259,'Momentum Signal'!$B259:$Q259)</f>
        <v>6</v>
      </c>
      <c r="Q259">
        <f>RANK('Momentum Signal'!Q259,'Momentum Signal'!$B259:$Q259)</f>
        <v>3</v>
      </c>
    </row>
    <row r="260" spans="1:17" x14ac:dyDescent="0.25">
      <c r="A260" s="6">
        <f>'Momentum Signal'!A260</f>
        <v>199607</v>
      </c>
      <c r="B260">
        <f>RANK('Momentum Signal'!B260,'Momentum Signal'!$B260:$Q260)</f>
        <v>4</v>
      </c>
      <c r="C260">
        <f>RANK('Momentum Signal'!C260,'Momentum Signal'!$B260:$Q260)</f>
        <v>2</v>
      </c>
      <c r="D260">
        <f>RANK('Momentum Signal'!D260,'Momentum Signal'!$B260:$Q260)</f>
        <v>10</v>
      </c>
      <c r="E260">
        <f>RANK('Momentum Signal'!E260,'Momentum Signal'!$B260:$Q260)</f>
        <v>6</v>
      </c>
      <c r="F260">
        <f>RANK('Momentum Signal'!F260,'Momentum Signal'!$B260:$Q260)</f>
        <v>13</v>
      </c>
      <c r="G260">
        <f>RANK('Momentum Signal'!G260,'Momentum Signal'!$B260:$Q260)</f>
        <v>11</v>
      </c>
      <c r="H260">
        <f>RANK('Momentum Signal'!H260,'Momentum Signal'!$B260:$Q260)</f>
        <v>1</v>
      </c>
      <c r="I260">
        <f>RANK('Momentum Signal'!I260,'Momentum Signal'!$B260:$Q260)</f>
        <v>12</v>
      </c>
      <c r="J260">
        <f>RANK('Momentum Signal'!J260,'Momentum Signal'!$B260:$Q260)</f>
        <v>14</v>
      </c>
      <c r="K260">
        <f>RANK('Momentum Signal'!K260,'Momentum Signal'!$B260:$Q260)</f>
        <v>15</v>
      </c>
      <c r="L260">
        <f>RANK('Momentum Signal'!L260,'Momentum Signal'!$B260:$Q260)</f>
        <v>7</v>
      </c>
      <c r="M260">
        <f>RANK('Momentum Signal'!M260,'Momentum Signal'!$B260:$Q260)</f>
        <v>8</v>
      </c>
      <c r="N260">
        <f>RANK('Momentum Signal'!N260,'Momentum Signal'!$B260:$Q260)</f>
        <v>5</v>
      </c>
      <c r="O260">
        <f>RANK('Momentum Signal'!O260,'Momentum Signal'!$B260:$Q260)</f>
        <v>16</v>
      </c>
      <c r="P260">
        <f>RANK('Momentum Signal'!P260,'Momentum Signal'!$B260:$Q260)</f>
        <v>9</v>
      </c>
      <c r="Q260">
        <f>RANK('Momentum Signal'!Q260,'Momentum Signal'!$B260:$Q260)</f>
        <v>3</v>
      </c>
    </row>
    <row r="261" spans="1:17" x14ac:dyDescent="0.25">
      <c r="A261" s="6">
        <f>'Momentum Signal'!A261</f>
        <v>199608</v>
      </c>
      <c r="B261">
        <f>RANK('Momentum Signal'!B261,'Momentum Signal'!$B261:$Q261)</f>
        <v>1</v>
      </c>
      <c r="C261">
        <f>RANK('Momentum Signal'!C261,'Momentum Signal'!$B261:$Q261)</f>
        <v>13</v>
      </c>
      <c r="D261">
        <f>RANK('Momentum Signal'!D261,'Momentum Signal'!$B261:$Q261)</f>
        <v>4</v>
      </c>
      <c r="E261">
        <f>RANK('Momentum Signal'!E261,'Momentum Signal'!$B261:$Q261)</f>
        <v>5</v>
      </c>
      <c r="F261">
        <f>RANK('Momentum Signal'!F261,'Momentum Signal'!$B261:$Q261)</f>
        <v>12</v>
      </c>
      <c r="G261">
        <f>RANK('Momentum Signal'!G261,'Momentum Signal'!$B261:$Q261)</f>
        <v>11</v>
      </c>
      <c r="H261">
        <f>RANK('Momentum Signal'!H261,'Momentum Signal'!$B261:$Q261)</f>
        <v>2</v>
      </c>
      <c r="I261">
        <f>RANK('Momentum Signal'!I261,'Momentum Signal'!$B261:$Q261)</f>
        <v>9</v>
      </c>
      <c r="J261">
        <f>RANK('Momentum Signal'!J261,'Momentum Signal'!$B261:$Q261)</f>
        <v>16</v>
      </c>
      <c r="K261">
        <f>RANK('Momentum Signal'!K261,'Momentum Signal'!$B261:$Q261)</f>
        <v>15</v>
      </c>
      <c r="L261">
        <f>RANK('Momentum Signal'!L261,'Momentum Signal'!$B261:$Q261)</f>
        <v>14</v>
      </c>
      <c r="M261">
        <f>RANK('Momentum Signal'!M261,'Momentum Signal'!$B261:$Q261)</f>
        <v>10</v>
      </c>
      <c r="N261">
        <f>RANK('Momentum Signal'!N261,'Momentum Signal'!$B261:$Q261)</f>
        <v>6</v>
      </c>
      <c r="O261">
        <f>RANK('Momentum Signal'!O261,'Momentum Signal'!$B261:$Q261)</f>
        <v>7</v>
      </c>
      <c r="P261">
        <f>RANK('Momentum Signal'!P261,'Momentum Signal'!$B261:$Q261)</f>
        <v>8</v>
      </c>
      <c r="Q261">
        <f>RANK('Momentum Signal'!Q261,'Momentum Signal'!$B261:$Q261)</f>
        <v>3</v>
      </c>
    </row>
    <row r="262" spans="1:17" x14ac:dyDescent="0.25">
      <c r="A262" s="6">
        <f>'Momentum Signal'!A262</f>
        <v>199609</v>
      </c>
      <c r="B262">
        <f>RANK('Momentum Signal'!B262,'Momentum Signal'!$B262:$Q262)</f>
        <v>2</v>
      </c>
      <c r="C262">
        <f>RANK('Momentum Signal'!C262,'Momentum Signal'!$B262:$Q262)</f>
        <v>12</v>
      </c>
      <c r="D262">
        <f>RANK('Momentum Signal'!D262,'Momentum Signal'!$B262:$Q262)</f>
        <v>3</v>
      </c>
      <c r="E262">
        <f>RANK('Momentum Signal'!E262,'Momentum Signal'!$B262:$Q262)</f>
        <v>5</v>
      </c>
      <c r="F262">
        <f>RANK('Momentum Signal'!F262,'Momentum Signal'!$B262:$Q262)</f>
        <v>13</v>
      </c>
      <c r="G262">
        <f>RANK('Momentum Signal'!G262,'Momentum Signal'!$B262:$Q262)</f>
        <v>9</v>
      </c>
      <c r="H262">
        <f>RANK('Momentum Signal'!H262,'Momentum Signal'!$B262:$Q262)</f>
        <v>1</v>
      </c>
      <c r="I262">
        <f>RANK('Momentum Signal'!I262,'Momentum Signal'!$B262:$Q262)</f>
        <v>7</v>
      </c>
      <c r="J262">
        <f>RANK('Momentum Signal'!J262,'Momentum Signal'!$B262:$Q262)</f>
        <v>16</v>
      </c>
      <c r="K262">
        <f>RANK('Momentum Signal'!K262,'Momentum Signal'!$B262:$Q262)</f>
        <v>15</v>
      </c>
      <c r="L262">
        <f>RANK('Momentum Signal'!L262,'Momentum Signal'!$B262:$Q262)</f>
        <v>14</v>
      </c>
      <c r="M262">
        <f>RANK('Momentum Signal'!M262,'Momentum Signal'!$B262:$Q262)</f>
        <v>11</v>
      </c>
      <c r="N262">
        <f>RANK('Momentum Signal'!N262,'Momentum Signal'!$B262:$Q262)</f>
        <v>6</v>
      </c>
      <c r="O262">
        <f>RANK('Momentum Signal'!O262,'Momentum Signal'!$B262:$Q262)</f>
        <v>10</v>
      </c>
      <c r="P262">
        <f>RANK('Momentum Signal'!P262,'Momentum Signal'!$B262:$Q262)</f>
        <v>8</v>
      </c>
      <c r="Q262">
        <f>RANK('Momentum Signal'!Q262,'Momentum Signal'!$B262:$Q262)</f>
        <v>4</v>
      </c>
    </row>
    <row r="263" spans="1:17" x14ac:dyDescent="0.25">
      <c r="A263" s="6">
        <f>'Momentum Signal'!A263</f>
        <v>199610</v>
      </c>
      <c r="B263">
        <f>RANK('Momentum Signal'!B263,'Momentum Signal'!$B263:$Q263)</f>
        <v>1</v>
      </c>
      <c r="C263">
        <f>RANK('Momentum Signal'!C263,'Momentum Signal'!$B263:$Q263)</f>
        <v>12</v>
      </c>
      <c r="D263">
        <f>RANK('Momentum Signal'!D263,'Momentum Signal'!$B263:$Q263)</f>
        <v>3</v>
      </c>
      <c r="E263">
        <f>RANK('Momentum Signal'!E263,'Momentum Signal'!$B263:$Q263)</f>
        <v>4</v>
      </c>
      <c r="F263">
        <f>RANK('Momentum Signal'!F263,'Momentum Signal'!$B263:$Q263)</f>
        <v>13</v>
      </c>
      <c r="G263">
        <f>RANK('Momentum Signal'!G263,'Momentum Signal'!$B263:$Q263)</f>
        <v>10</v>
      </c>
      <c r="H263">
        <f>RANK('Momentum Signal'!H263,'Momentum Signal'!$B263:$Q263)</f>
        <v>2</v>
      </c>
      <c r="I263">
        <f>RANK('Momentum Signal'!I263,'Momentum Signal'!$B263:$Q263)</f>
        <v>7</v>
      </c>
      <c r="J263">
        <f>RANK('Momentum Signal'!J263,'Momentum Signal'!$B263:$Q263)</f>
        <v>16</v>
      </c>
      <c r="K263">
        <f>RANK('Momentum Signal'!K263,'Momentum Signal'!$B263:$Q263)</f>
        <v>11</v>
      </c>
      <c r="L263">
        <f>RANK('Momentum Signal'!L263,'Momentum Signal'!$B263:$Q263)</f>
        <v>14</v>
      </c>
      <c r="M263">
        <f>RANK('Momentum Signal'!M263,'Momentum Signal'!$B263:$Q263)</f>
        <v>9</v>
      </c>
      <c r="N263">
        <f>RANK('Momentum Signal'!N263,'Momentum Signal'!$B263:$Q263)</f>
        <v>8</v>
      </c>
      <c r="O263">
        <f>RANK('Momentum Signal'!O263,'Momentum Signal'!$B263:$Q263)</f>
        <v>15</v>
      </c>
      <c r="P263">
        <f>RANK('Momentum Signal'!P263,'Momentum Signal'!$B263:$Q263)</f>
        <v>5</v>
      </c>
      <c r="Q263">
        <f>RANK('Momentum Signal'!Q263,'Momentum Signal'!$B263:$Q263)</f>
        <v>6</v>
      </c>
    </row>
    <row r="264" spans="1:17" x14ac:dyDescent="0.25">
      <c r="A264" s="6">
        <f>'Momentum Signal'!A264</f>
        <v>199611</v>
      </c>
      <c r="B264">
        <f>RANK('Momentum Signal'!B264,'Momentum Signal'!$B264:$Q264)</f>
        <v>9</v>
      </c>
      <c r="C264">
        <f>RANK('Momentum Signal'!C264,'Momentum Signal'!$B264:$Q264)</f>
        <v>13</v>
      </c>
      <c r="D264">
        <f>RANK('Momentum Signal'!D264,'Momentum Signal'!$B264:$Q264)</f>
        <v>6</v>
      </c>
      <c r="E264">
        <f>RANK('Momentum Signal'!E264,'Momentum Signal'!$B264:$Q264)</f>
        <v>1</v>
      </c>
      <c r="F264">
        <f>RANK('Momentum Signal'!F264,'Momentum Signal'!$B264:$Q264)</f>
        <v>14</v>
      </c>
      <c r="G264">
        <f>RANK('Momentum Signal'!G264,'Momentum Signal'!$B264:$Q264)</f>
        <v>2</v>
      </c>
      <c r="H264">
        <f>RANK('Momentum Signal'!H264,'Momentum Signal'!$B264:$Q264)</f>
        <v>7</v>
      </c>
      <c r="I264">
        <f>RANK('Momentum Signal'!I264,'Momentum Signal'!$B264:$Q264)</f>
        <v>4</v>
      </c>
      <c r="J264">
        <f>RANK('Momentum Signal'!J264,'Momentum Signal'!$B264:$Q264)</f>
        <v>15</v>
      </c>
      <c r="K264">
        <f>RANK('Momentum Signal'!K264,'Momentum Signal'!$B264:$Q264)</f>
        <v>8</v>
      </c>
      <c r="L264">
        <f>RANK('Momentum Signal'!L264,'Momentum Signal'!$B264:$Q264)</f>
        <v>12</v>
      </c>
      <c r="M264">
        <f>RANK('Momentum Signal'!M264,'Momentum Signal'!$B264:$Q264)</f>
        <v>11</v>
      </c>
      <c r="N264">
        <f>RANK('Momentum Signal'!N264,'Momentum Signal'!$B264:$Q264)</f>
        <v>10</v>
      </c>
      <c r="O264">
        <f>RANK('Momentum Signal'!O264,'Momentum Signal'!$B264:$Q264)</f>
        <v>16</v>
      </c>
      <c r="P264">
        <f>RANK('Momentum Signal'!P264,'Momentum Signal'!$B264:$Q264)</f>
        <v>3</v>
      </c>
      <c r="Q264">
        <f>RANK('Momentum Signal'!Q264,'Momentum Signal'!$B264:$Q264)</f>
        <v>5</v>
      </c>
    </row>
    <row r="265" spans="1:17" x14ac:dyDescent="0.25">
      <c r="A265" s="6">
        <f>'Momentum Signal'!A265</f>
        <v>199612</v>
      </c>
      <c r="B265">
        <f>RANK('Momentum Signal'!B265,'Momentum Signal'!$B265:$Q265)</f>
        <v>6</v>
      </c>
      <c r="C265">
        <f>RANK('Momentum Signal'!C265,'Momentum Signal'!$B265:$Q265)</f>
        <v>15</v>
      </c>
      <c r="D265">
        <f>RANK('Momentum Signal'!D265,'Momentum Signal'!$B265:$Q265)</f>
        <v>2</v>
      </c>
      <c r="E265">
        <f>RANK('Momentum Signal'!E265,'Momentum Signal'!$B265:$Q265)</f>
        <v>1</v>
      </c>
      <c r="F265">
        <f>RANK('Momentum Signal'!F265,'Momentum Signal'!$B265:$Q265)</f>
        <v>13</v>
      </c>
      <c r="G265">
        <f>RANK('Momentum Signal'!G265,'Momentum Signal'!$B265:$Q265)</f>
        <v>4</v>
      </c>
      <c r="H265">
        <f>RANK('Momentum Signal'!H265,'Momentum Signal'!$B265:$Q265)</f>
        <v>5</v>
      </c>
      <c r="I265">
        <f>RANK('Momentum Signal'!I265,'Momentum Signal'!$B265:$Q265)</f>
        <v>9</v>
      </c>
      <c r="J265">
        <f>RANK('Momentum Signal'!J265,'Momentum Signal'!$B265:$Q265)</f>
        <v>16</v>
      </c>
      <c r="K265">
        <f>RANK('Momentum Signal'!K265,'Momentum Signal'!$B265:$Q265)</f>
        <v>11</v>
      </c>
      <c r="L265">
        <f>RANK('Momentum Signal'!L265,'Momentum Signal'!$B265:$Q265)</f>
        <v>7</v>
      </c>
      <c r="M265">
        <f>RANK('Momentum Signal'!M265,'Momentum Signal'!$B265:$Q265)</f>
        <v>8</v>
      </c>
      <c r="N265">
        <f>RANK('Momentum Signal'!N265,'Momentum Signal'!$B265:$Q265)</f>
        <v>12</v>
      </c>
      <c r="O265">
        <f>RANK('Momentum Signal'!O265,'Momentum Signal'!$B265:$Q265)</f>
        <v>14</v>
      </c>
      <c r="P265">
        <f>RANK('Momentum Signal'!P265,'Momentum Signal'!$B265:$Q265)</f>
        <v>10</v>
      </c>
      <c r="Q265">
        <f>RANK('Momentum Signal'!Q265,'Momentum Signal'!$B265:$Q265)</f>
        <v>3</v>
      </c>
    </row>
    <row r="266" spans="1:17" x14ac:dyDescent="0.25">
      <c r="A266" s="6">
        <f>'Momentum Signal'!A266</f>
        <v>199701</v>
      </c>
      <c r="B266">
        <f>RANK('Momentum Signal'!B266,'Momentum Signal'!$B266:$Q266)</f>
        <v>7</v>
      </c>
      <c r="C266">
        <f>RANK('Momentum Signal'!C266,'Momentum Signal'!$B266:$Q266)</f>
        <v>15</v>
      </c>
      <c r="D266">
        <f>RANK('Momentum Signal'!D266,'Momentum Signal'!$B266:$Q266)</f>
        <v>3</v>
      </c>
      <c r="E266">
        <f>RANK('Momentum Signal'!E266,'Momentum Signal'!$B266:$Q266)</f>
        <v>5</v>
      </c>
      <c r="F266">
        <f>RANK('Momentum Signal'!F266,'Momentum Signal'!$B266:$Q266)</f>
        <v>13</v>
      </c>
      <c r="G266">
        <f>RANK('Momentum Signal'!G266,'Momentum Signal'!$B266:$Q266)</f>
        <v>6</v>
      </c>
      <c r="H266">
        <f>RANK('Momentum Signal'!H266,'Momentum Signal'!$B266:$Q266)</f>
        <v>4</v>
      </c>
      <c r="I266">
        <f>RANK('Momentum Signal'!I266,'Momentum Signal'!$B266:$Q266)</f>
        <v>12</v>
      </c>
      <c r="J266">
        <f>RANK('Momentum Signal'!J266,'Momentum Signal'!$B266:$Q266)</f>
        <v>14</v>
      </c>
      <c r="K266">
        <f>RANK('Momentum Signal'!K266,'Momentum Signal'!$B266:$Q266)</f>
        <v>9</v>
      </c>
      <c r="L266">
        <f>RANK('Momentum Signal'!L266,'Momentum Signal'!$B266:$Q266)</f>
        <v>1</v>
      </c>
      <c r="M266">
        <f>RANK('Momentum Signal'!M266,'Momentum Signal'!$B266:$Q266)</f>
        <v>10</v>
      </c>
      <c r="N266">
        <f>RANK('Momentum Signal'!N266,'Momentum Signal'!$B266:$Q266)</f>
        <v>11</v>
      </c>
      <c r="O266">
        <f>RANK('Momentum Signal'!O266,'Momentum Signal'!$B266:$Q266)</f>
        <v>16</v>
      </c>
      <c r="P266">
        <f>RANK('Momentum Signal'!P266,'Momentum Signal'!$B266:$Q266)</f>
        <v>8</v>
      </c>
      <c r="Q266">
        <f>RANK('Momentum Signal'!Q266,'Momentum Signal'!$B266:$Q266)</f>
        <v>2</v>
      </c>
    </row>
    <row r="267" spans="1:17" x14ac:dyDescent="0.25">
      <c r="A267" s="6">
        <f>'Momentum Signal'!A267</f>
        <v>199702</v>
      </c>
      <c r="B267">
        <f>RANK('Momentum Signal'!B267,'Momentum Signal'!$B267:$Q267)</f>
        <v>7</v>
      </c>
      <c r="C267">
        <f>RANK('Momentum Signal'!C267,'Momentum Signal'!$B267:$Q267)</f>
        <v>16</v>
      </c>
      <c r="D267">
        <f>RANK('Momentum Signal'!D267,'Momentum Signal'!$B267:$Q267)</f>
        <v>3</v>
      </c>
      <c r="E267">
        <f>RANK('Momentum Signal'!E267,'Momentum Signal'!$B267:$Q267)</f>
        <v>1</v>
      </c>
      <c r="F267">
        <f>RANK('Momentum Signal'!F267,'Momentum Signal'!$B267:$Q267)</f>
        <v>13</v>
      </c>
      <c r="G267">
        <f>RANK('Momentum Signal'!G267,'Momentum Signal'!$B267:$Q267)</f>
        <v>11</v>
      </c>
      <c r="H267">
        <f>RANK('Momentum Signal'!H267,'Momentum Signal'!$B267:$Q267)</f>
        <v>9</v>
      </c>
      <c r="I267">
        <f>RANK('Momentum Signal'!I267,'Momentum Signal'!$B267:$Q267)</f>
        <v>10</v>
      </c>
      <c r="J267">
        <f>RANK('Momentum Signal'!J267,'Momentum Signal'!$B267:$Q267)</f>
        <v>14</v>
      </c>
      <c r="K267">
        <f>RANK('Momentum Signal'!K267,'Momentum Signal'!$B267:$Q267)</f>
        <v>5</v>
      </c>
      <c r="L267">
        <f>RANK('Momentum Signal'!L267,'Momentum Signal'!$B267:$Q267)</f>
        <v>2</v>
      </c>
      <c r="M267">
        <f>RANK('Momentum Signal'!M267,'Momentum Signal'!$B267:$Q267)</f>
        <v>12</v>
      </c>
      <c r="N267">
        <f>RANK('Momentum Signal'!N267,'Momentum Signal'!$B267:$Q267)</f>
        <v>6</v>
      </c>
      <c r="O267">
        <f>RANK('Momentum Signal'!O267,'Momentum Signal'!$B267:$Q267)</f>
        <v>15</v>
      </c>
      <c r="P267">
        <f>RANK('Momentum Signal'!P267,'Momentum Signal'!$B267:$Q267)</f>
        <v>8</v>
      </c>
      <c r="Q267">
        <f>RANK('Momentum Signal'!Q267,'Momentum Signal'!$B267:$Q267)</f>
        <v>4</v>
      </c>
    </row>
    <row r="268" spans="1:17" x14ac:dyDescent="0.25">
      <c r="A268" s="6">
        <f>'Momentum Signal'!A268</f>
        <v>199703</v>
      </c>
      <c r="B268">
        <f>RANK('Momentum Signal'!B268,'Momentum Signal'!$B268:$Q268)</f>
        <v>6</v>
      </c>
      <c r="C268">
        <f>RANK('Momentum Signal'!C268,'Momentum Signal'!$B268:$Q268)</f>
        <v>16</v>
      </c>
      <c r="D268">
        <f>RANK('Momentum Signal'!D268,'Momentum Signal'!$B268:$Q268)</f>
        <v>3</v>
      </c>
      <c r="E268">
        <f>RANK('Momentum Signal'!E268,'Momentum Signal'!$B268:$Q268)</f>
        <v>1</v>
      </c>
      <c r="F268">
        <f>RANK('Momentum Signal'!F268,'Momentum Signal'!$B268:$Q268)</f>
        <v>11</v>
      </c>
      <c r="G268">
        <f>RANK('Momentum Signal'!G268,'Momentum Signal'!$B268:$Q268)</f>
        <v>10</v>
      </c>
      <c r="H268">
        <f>RANK('Momentum Signal'!H268,'Momentum Signal'!$B268:$Q268)</f>
        <v>5</v>
      </c>
      <c r="I268">
        <f>RANK('Momentum Signal'!I268,'Momentum Signal'!$B268:$Q268)</f>
        <v>7</v>
      </c>
      <c r="J268">
        <f>RANK('Momentum Signal'!J268,'Momentum Signal'!$B268:$Q268)</f>
        <v>13</v>
      </c>
      <c r="K268">
        <f>RANK('Momentum Signal'!K268,'Momentum Signal'!$B268:$Q268)</f>
        <v>8</v>
      </c>
      <c r="L268">
        <f>RANK('Momentum Signal'!L268,'Momentum Signal'!$B268:$Q268)</f>
        <v>2</v>
      </c>
      <c r="M268">
        <f>RANK('Momentum Signal'!M268,'Momentum Signal'!$B268:$Q268)</f>
        <v>12</v>
      </c>
      <c r="N268">
        <f>RANK('Momentum Signal'!N268,'Momentum Signal'!$B268:$Q268)</f>
        <v>9</v>
      </c>
      <c r="O268">
        <f>RANK('Momentum Signal'!O268,'Momentum Signal'!$B268:$Q268)</f>
        <v>15</v>
      </c>
      <c r="P268">
        <f>RANK('Momentum Signal'!P268,'Momentum Signal'!$B268:$Q268)</f>
        <v>14</v>
      </c>
      <c r="Q268">
        <f>RANK('Momentum Signal'!Q268,'Momentum Signal'!$B268:$Q268)</f>
        <v>4</v>
      </c>
    </row>
    <row r="269" spans="1:17" x14ac:dyDescent="0.25">
      <c r="A269" s="6">
        <f>'Momentum Signal'!A269</f>
        <v>199704</v>
      </c>
      <c r="B269">
        <f>RANK('Momentum Signal'!B269,'Momentum Signal'!$B269:$Q269)</f>
        <v>5</v>
      </c>
      <c r="C269">
        <f>RANK('Momentum Signal'!C269,'Momentum Signal'!$B269:$Q269)</f>
        <v>16</v>
      </c>
      <c r="D269">
        <f>RANK('Momentum Signal'!D269,'Momentum Signal'!$B269:$Q269)</f>
        <v>6</v>
      </c>
      <c r="E269">
        <f>RANK('Momentum Signal'!E269,'Momentum Signal'!$B269:$Q269)</f>
        <v>4</v>
      </c>
      <c r="F269">
        <f>RANK('Momentum Signal'!F269,'Momentum Signal'!$B269:$Q269)</f>
        <v>8</v>
      </c>
      <c r="G269">
        <f>RANK('Momentum Signal'!G269,'Momentum Signal'!$B269:$Q269)</f>
        <v>11</v>
      </c>
      <c r="H269">
        <f>RANK('Momentum Signal'!H269,'Momentum Signal'!$B269:$Q269)</f>
        <v>2</v>
      </c>
      <c r="I269">
        <f>RANK('Momentum Signal'!I269,'Momentum Signal'!$B269:$Q269)</f>
        <v>7</v>
      </c>
      <c r="J269">
        <f>RANK('Momentum Signal'!J269,'Momentum Signal'!$B269:$Q269)</f>
        <v>13</v>
      </c>
      <c r="K269">
        <f>RANK('Momentum Signal'!K269,'Momentum Signal'!$B269:$Q269)</f>
        <v>9</v>
      </c>
      <c r="L269">
        <f>RANK('Momentum Signal'!L269,'Momentum Signal'!$B269:$Q269)</f>
        <v>3</v>
      </c>
      <c r="M269">
        <f>RANK('Momentum Signal'!M269,'Momentum Signal'!$B269:$Q269)</f>
        <v>14</v>
      </c>
      <c r="N269">
        <f>RANK('Momentum Signal'!N269,'Momentum Signal'!$B269:$Q269)</f>
        <v>10</v>
      </c>
      <c r="O269">
        <f>RANK('Momentum Signal'!O269,'Momentum Signal'!$B269:$Q269)</f>
        <v>15</v>
      </c>
      <c r="P269">
        <f>RANK('Momentum Signal'!P269,'Momentum Signal'!$B269:$Q269)</f>
        <v>12</v>
      </c>
      <c r="Q269">
        <f>RANK('Momentum Signal'!Q269,'Momentum Signal'!$B269:$Q269)</f>
        <v>1</v>
      </c>
    </row>
    <row r="270" spans="1:17" x14ac:dyDescent="0.25">
      <c r="A270" s="6">
        <f>'Momentum Signal'!A270</f>
        <v>199705</v>
      </c>
      <c r="B270">
        <f>RANK('Momentum Signal'!B270,'Momentum Signal'!$B270:$Q270)</f>
        <v>3</v>
      </c>
      <c r="C270">
        <f>RANK('Momentum Signal'!C270,'Momentum Signal'!$B270:$Q270)</f>
        <v>16</v>
      </c>
      <c r="D270">
        <f>RANK('Momentum Signal'!D270,'Momentum Signal'!$B270:$Q270)</f>
        <v>4</v>
      </c>
      <c r="E270">
        <f>RANK('Momentum Signal'!E270,'Momentum Signal'!$B270:$Q270)</f>
        <v>5</v>
      </c>
      <c r="F270">
        <f>RANK('Momentum Signal'!F270,'Momentum Signal'!$B270:$Q270)</f>
        <v>11</v>
      </c>
      <c r="G270">
        <f>RANK('Momentum Signal'!G270,'Momentum Signal'!$B270:$Q270)</f>
        <v>9</v>
      </c>
      <c r="H270">
        <f>RANK('Momentum Signal'!H270,'Momentum Signal'!$B270:$Q270)</f>
        <v>2</v>
      </c>
      <c r="I270">
        <f>RANK('Momentum Signal'!I270,'Momentum Signal'!$B270:$Q270)</f>
        <v>7</v>
      </c>
      <c r="J270">
        <f>RANK('Momentum Signal'!J270,'Momentum Signal'!$B270:$Q270)</f>
        <v>14</v>
      </c>
      <c r="K270">
        <f>RANK('Momentum Signal'!K270,'Momentum Signal'!$B270:$Q270)</f>
        <v>13</v>
      </c>
      <c r="L270">
        <f>RANK('Momentum Signal'!L270,'Momentum Signal'!$B270:$Q270)</f>
        <v>6</v>
      </c>
      <c r="M270">
        <f>RANK('Momentum Signal'!M270,'Momentum Signal'!$B270:$Q270)</f>
        <v>15</v>
      </c>
      <c r="N270">
        <f>RANK('Momentum Signal'!N270,'Momentum Signal'!$B270:$Q270)</f>
        <v>8</v>
      </c>
      <c r="O270">
        <f>RANK('Momentum Signal'!O270,'Momentum Signal'!$B270:$Q270)</f>
        <v>10</v>
      </c>
      <c r="P270">
        <f>RANK('Momentum Signal'!P270,'Momentum Signal'!$B270:$Q270)</f>
        <v>12</v>
      </c>
      <c r="Q270">
        <f>RANK('Momentum Signal'!Q270,'Momentum Signal'!$B270:$Q270)</f>
        <v>1</v>
      </c>
    </row>
    <row r="271" spans="1:17" x14ac:dyDescent="0.25">
      <c r="A271" s="6">
        <f>'Momentum Signal'!A271</f>
        <v>199706</v>
      </c>
      <c r="B271">
        <f>RANK('Momentum Signal'!B271,'Momentum Signal'!$B271:$Q271)</f>
        <v>3</v>
      </c>
      <c r="C271">
        <f>RANK('Momentum Signal'!C271,'Momentum Signal'!$B271:$Q271)</f>
        <v>16</v>
      </c>
      <c r="D271">
        <f>RANK('Momentum Signal'!D271,'Momentum Signal'!$B271:$Q271)</f>
        <v>5</v>
      </c>
      <c r="E271">
        <f>RANK('Momentum Signal'!E271,'Momentum Signal'!$B271:$Q271)</f>
        <v>11</v>
      </c>
      <c r="F271">
        <f>RANK('Momentum Signal'!F271,'Momentum Signal'!$B271:$Q271)</f>
        <v>10</v>
      </c>
      <c r="G271">
        <f>RANK('Momentum Signal'!G271,'Momentum Signal'!$B271:$Q271)</f>
        <v>7</v>
      </c>
      <c r="H271">
        <f>RANK('Momentum Signal'!H271,'Momentum Signal'!$B271:$Q271)</f>
        <v>2</v>
      </c>
      <c r="I271">
        <f>RANK('Momentum Signal'!I271,'Momentum Signal'!$B271:$Q271)</f>
        <v>6</v>
      </c>
      <c r="J271">
        <f>RANK('Momentum Signal'!J271,'Momentum Signal'!$B271:$Q271)</f>
        <v>13</v>
      </c>
      <c r="K271">
        <f>RANK('Momentum Signal'!K271,'Momentum Signal'!$B271:$Q271)</f>
        <v>9</v>
      </c>
      <c r="L271">
        <f>RANK('Momentum Signal'!L271,'Momentum Signal'!$B271:$Q271)</f>
        <v>4</v>
      </c>
      <c r="M271">
        <f>RANK('Momentum Signal'!M271,'Momentum Signal'!$B271:$Q271)</f>
        <v>14</v>
      </c>
      <c r="N271">
        <f>RANK('Momentum Signal'!N271,'Momentum Signal'!$B271:$Q271)</f>
        <v>8</v>
      </c>
      <c r="O271">
        <f>RANK('Momentum Signal'!O271,'Momentum Signal'!$B271:$Q271)</f>
        <v>12</v>
      </c>
      <c r="P271">
        <f>RANK('Momentum Signal'!P271,'Momentum Signal'!$B271:$Q271)</f>
        <v>15</v>
      </c>
      <c r="Q271">
        <f>RANK('Momentum Signal'!Q271,'Momentum Signal'!$B271:$Q271)</f>
        <v>1</v>
      </c>
    </row>
    <row r="272" spans="1:17" x14ac:dyDescent="0.25">
      <c r="A272" s="6">
        <f>'Momentum Signal'!A272</f>
        <v>199707</v>
      </c>
      <c r="B272">
        <f>RANK('Momentum Signal'!B272,'Momentum Signal'!$B272:$Q272)</f>
        <v>5</v>
      </c>
      <c r="C272">
        <f>RANK('Momentum Signal'!C272,'Momentum Signal'!$B272:$Q272)</f>
        <v>16</v>
      </c>
      <c r="D272">
        <f>RANK('Momentum Signal'!D272,'Momentum Signal'!$B272:$Q272)</f>
        <v>4</v>
      </c>
      <c r="E272">
        <f>RANK('Momentum Signal'!E272,'Momentum Signal'!$B272:$Q272)</f>
        <v>13</v>
      </c>
      <c r="F272">
        <f>RANK('Momentum Signal'!F272,'Momentum Signal'!$B272:$Q272)</f>
        <v>11</v>
      </c>
      <c r="G272">
        <f>RANK('Momentum Signal'!G272,'Momentum Signal'!$B272:$Q272)</f>
        <v>6</v>
      </c>
      <c r="H272">
        <f>RANK('Momentum Signal'!H272,'Momentum Signal'!$B272:$Q272)</f>
        <v>3</v>
      </c>
      <c r="I272">
        <f>RANK('Momentum Signal'!I272,'Momentum Signal'!$B272:$Q272)</f>
        <v>8</v>
      </c>
      <c r="J272">
        <f>RANK('Momentum Signal'!J272,'Momentum Signal'!$B272:$Q272)</f>
        <v>10</v>
      </c>
      <c r="K272">
        <f>RANK('Momentum Signal'!K272,'Momentum Signal'!$B272:$Q272)</f>
        <v>9</v>
      </c>
      <c r="L272">
        <f>RANK('Momentum Signal'!L272,'Momentum Signal'!$B272:$Q272)</f>
        <v>2</v>
      </c>
      <c r="M272">
        <f>RANK('Momentum Signal'!M272,'Momentum Signal'!$B272:$Q272)</f>
        <v>12</v>
      </c>
      <c r="N272">
        <f>RANK('Momentum Signal'!N272,'Momentum Signal'!$B272:$Q272)</f>
        <v>7</v>
      </c>
      <c r="O272">
        <f>RANK('Momentum Signal'!O272,'Momentum Signal'!$B272:$Q272)</f>
        <v>15</v>
      </c>
      <c r="P272">
        <f>RANK('Momentum Signal'!P272,'Momentum Signal'!$B272:$Q272)</f>
        <v>14</v>
      </c>
      <c r="Q272">
        <f>RANK('Momentum Signal'!Q272,'Momentum Signal'!$B272:$Q272)</f>
        <v>1</v>
      </c>
    </row>
    <row r="273" spans="1:17" x14ac:dyDescent="0.25">
      <c r="A273" s="6">
        <f>'Momentum Signal'!A273</f>
        <v>199708</v>
      </c>
      <c r="B273">
        <f>RANK('Momentum Signal'!B273,'Momentum Signal'!$B273:$Q273)</f>
        <v>4</v>
      </c>
      <c r="C273">
        <f>RANK('Momentum Signal'!C273,'Momentum Signal'!$B273:$Q273)</f>
        <v>16</v>
      </c>
      <c r="D273">
        <f>RANK('Momentum Signal'!D273,'Momentum Signal'!$B273:$Q273)</f>
        <v>7</v>
      </c>
      <c r="E273">
        <f>RANK('Momentum Signal'!E273,'Momentum Signal'!$B273:$Q273)</f>
        <v>14</v>
      </c>
      <c r="F273">
        <f>RANK('Momentum Signal'!F273,'Momentum Signal'!$B273:$Q273)</f>
        <v>11</v>
      </c>
      <c r="G273">
        <f>RANK('Momentum Signal'!G273,'Momentum Signal'!$B273:$Q273)</f>
        <v>5</v>
      </c>
      <c r="H273">
        <f>RANK('Momentum Signal'!H273,'Momentum Signal'!$B273:$Q273)</f>
        <v>1</v>
      </c>
      <c r="I273">
        <f>RANK('Momentum Signal'!I273,'Momentum Signal'!$B273:$Q273)</f>
        <v>8</v>
      </c>
      <c r="J273">
        <f>RANK('Momentum Signal'!J273,'Momentum Signal'!$B273:$Q273)</f>
        <v>10</v>
      </c>
      <c r="K273">
        <f>RANK('Momentum Signal'!K273,'Momentum Signal'!$B273:$Q273)</f>
        <v>6</v>
      </c>
      <c r="L273">
        <f>RANK('Momentum Signal'!L273,'Momentum Signal'!$B273:$Q273)</f>
        <v>3</v>
      </c>
      <c r="M273">
        <f>RANK('Momentum Signal'!M273,'Momentum Signal'!$B273:$Q273)</f>
        <v>13</v>
      </c>
      <c r="N273">
        <f>RANK('Momentum Signal'!N273,'Momentum Signal'!$B273:$Q273)</f>
        <v>9</v>
      </c>
      <c r="O273">
        <f>RANK('Momentum Signal'!O273,'Momentum Signal'!$B273:$Q273)</f>
        <v>15</v>
      </c>
      <c r="P273">
        <f>RANK('Momentum Signal'!P273,'Momentum Signal'!$B273:$Q273)</f>
        <v>12</v>
      </c>
      <c r="Q273">
        <f>RANK('Momentum Signal'!Q273,'Momentum Signal'!$B273:$Q273)</f>
        <v>2</v>
      </c>
    </row>
    <row r="274" spans="1:17" x14ac:dyDescent="0.25">
      <c r="A274" s="6">
        <f>'Momentum Signal'!A274</f>
        <v>199709</v>
      </c>
      <c r="B274">
        <f>RANK('Momentum Signal'!B274,'Momentum Signal'!$B274:$Q274)</f>
        <v>7</v>
      </c>
      <c r="C274">
        <f>RANK('Momentum Signal'!C274,'Momentum Signal'!$B274:$Q274)</f>
        <v>16</v>
      </c>
      <c r="D274">
        <f>RANK('Momentum Signal'!D274,'Momentum Signal'!$B274:$Q274)</f>
        <v>4</v>
      </c>
      <c r="E274">
        <f>RANK('Momentum Signal'!E274,'Momentum Signal'!$B274:$Q274)</f>
        <v>14</v>
      </c>
      <c r="F274">
        <f>RANK('Momentum Signal'!F274,'Momentum Signal'!$B274:$Q274)</f>
        <v>13</v>
      </c>
      <c r="G274">
        <f>RANK('Momentum Signal'!G274,'Momentum Signal'!$B274:$Q274)</f>
        <v>8</v>
      </c>
      <c r="H274">
        <f>RANK('Momentum Signal'!H274,'Momentum Signal'!$B274:$Q274)</f>
        <v>3</v>
      </c>
      <c r="I274">
        <f>RANK('Momentum Signal'!I274,'Momentum Signal'!$B274:$Q274)</f>
        <v>5</v>
      </c>
      <c r="J274">
        <f>RANK('Momentum Signal'!J274,'Momentum Signal'!$B274:$Q274)</f>
        <v>9</v>
      </c>
      <c r="K274">
        <f>RANK('Momentum Signal'!K274,'Momentum Signal'!$B274:$Q274)</f>
        <v>10</v>
      </c>
      <c r="L274">
        <f>RANK('Momentum Signal'!L274,'Momentum Signal'!$B274:$Q274)</f>
        <v>1</v>
      </c>
      <c r="M274">
        <f>RANK('Momentum Signal'!M274,'Momentum Signal'!$B274:$Q274)</f>
        <v>11</v>
      </c>
      <c r="N274">
        <f>RANK('Momentum Signal'!N274,'Momentum Signal'!$B274:$Q274)</f>
        <v>6</v>
      </c>
      <c r="O274">
        <f>RANK('Momentum Signal'!O274,'Momentum Signal'!$B274:$Q274)</f>
        <v>15</v>
      </c>
      <c r="P274">
        <f>RANK('Momentum Signal'!P274,'Momentum Signal'!$B274:$Q274)</f>
        <v>12</v>
      </c>
      <c r="Q274">
        <f>RANK('Momentum Signal'!Q274,'Momentum Signal'!$B274:$Q274)</f>
        <v>2</v>
      </c>
    </row>
    <row r="275" spans="1:17" x14ac:dyDescent="0.25">
      <c r="A275" s="6">
        <f>'Momentum Signal'!A275</f>
        <v>199710</v>
      </c>
      <c r="B275">
        <f>RANK('Momentum Signal'!B275,'Momentum Signal'!$B275:$Q275)</f>
        <v>11</v>
      </c>
      <c r="C275">
        <f>RANK('Momentum Signal'!C275,'Momentum Signal'!$B275:$Q275)</f>
        <v>16</v>
      </c>
      <c r="D275">
        <f>RANK('Momentum Signal'!D275,'Momentum Signal'!$B275:$Q275)</f>
        <v>4</v>
      </c>
      <c r="E275">
        <f>RANK('Momentum Signal'!E275,'Momentum Signal'!$B275:$Q275)</f>
        <v>15</v>
      </c>
      <c r="F275">
        <f>RANK('Momentum Signal'!F275,'Momentum Signal'!$B275:$Q275)</f>
        <v>13</v>
      </c>
      <c r="G275">
        <f>RANK('Momentum Signal'!G275,'Momentum Signal'!$B275:$Q275)</f>
        <v>9</v>
      </c>
      <c r="H275">
        <f>RANK('Momentum Signal'!H275,'Momentum Signal'!$B275:$Q275)</f>
        <v>3</v>
      </c>
      <c r="I275">
        <f>RANK('Momentum Signal'!I275,'Momentum Signal'!$B275:$Q275)</f>
        <v>10</v>
      </c>
      <c r="J275">
        <f>RANK('Momentum Signal'!J275,'Momentum Signal'!$B275:$Q275)</f>
        <v>5</v>
      </c>
      <c r="K275">
        <f>RANK('Momentum Signal'!K275,'Momentum Signal'!$B275:$Q275)</f>
        <v>7</v>
      </c>
      <c r="L275">
        <f>RANK('Momentum Signal'!L275,'Momentum Signal'!$B275:$Q275)</f>
        <v>1</v>
      </c>
      <c r="M275">
        <f>RANK('Momentum Signal'!M275,'Momentum Signal'!$B275:$Q275)</f>
        <v>6</v>
      </c>
      <c r="N275">
        <f>RANK('Momentum Signal'!N275,'Momentum Signal'!$B275:$Q275)</f>
        <v>8</v>
      </c>
      <c r="O275">
        <f>RANK('Momentum Signal'!O275,'Momentum Signal'!$B275:$Q275)</f>
        <v>14</v>
      </c>
      <c r="P275">
        <f>RANK('Momentum Signal'!P275,'Momentum Signal'!$B275:$Q275)</f>
        <v>12</v>
      </c>
      <c r="Q275">
        <f>RANK('Momentum Signal'!Q275,'Momentum Signal'!$B275:$Q275)</f>
        <v>2</v>
      </c>
    </row>
    <row r="276" spans="1:17" x14ac:dyDescent="0.25">
      <c r="A276" s="6">
        <f>'Momentum Signal'!A276</f>
        <v>199711</v>
      </c>
      <c r="B276">
        <f>RANK('Momentum Signal'!B276,'Momentum Signal'!$B276:$Q276)</f>
        <v>10</v>
      </c>
      <c r="C276">
        <f>RANK('Momentum Signal'!C276,'Momentum Signal'!$B276:$Q276)</f>
        <v>15</v>
      </c>
      <c r="D276">
        <f>RANK('Momentum Signal'!D276,'Momentum Signal'!$B276:$Q276)</f>
        <v>4</v>
      </c>
      <c r="E276">
        <f>RANK('Momentum Signal'!E276,'Momentum Signal'!$B276:$Q276)</f>
        <v>14</v>
      </c>
      <c r="F276">
        <f>RANK('Momentum Signal'!F276,'Momentum Signal'!$B276:$Q276)</f>
        <v>12</v>
      </c>
      <c r="G276">
        <f>RANK('Momentum Signal'!G276,'Momentum Signal'!$B276:$Q276)</f>
        <v>13</v>
      </c>
      <c r="H276">
        <f>RANK('Momentum Signal'!H276,'Momentum Signal'!$B276:$Q276)</f>
        <v>3</v>
      </c>
      <c r="I276">
        <f>RANK('Momentum Signal'!I276,'Momentum Signal'!$B276:$Q276)</f>
        <v>11</v>
      </c>
      <c r="J276">
        <f>RANK('Momentum Signal'!J276,'Momentum Signal'!$B276:$Q276)</f>
        <v>5</v>
      </c>
      <c r="K276">
        <f>RANK('Momentum Signal'!K276,'Momentum Signal'!$B276:$Q276)</f>
        <v>6</v>
      </c>
      <c r="L276">
        <f>RANK('Momentum Signal'!L276,'Momentum Signal'!$B276:$Q276)</f>
        <v>1</v>
      </c>
      <c r="M276">
        <f>RANK('Momentum Signal'!M276,'Momentum Signal'!$B276:$Q276)</f>
        <v>8</v>
      </c>
      <c r="N276">
        <f>RANK('Momentum Signal'!N276,'Momentum Signal'!$B276:$Q276)</f>
        <v>7</v>
      </c>
      <c r="O276">
        <f>RANK('Momentum Signal'!O276,'Momentum Signal'!$B276:$Q276)</f>
        <v>16</v>
      </c>
      <c r="P276">
        <f>RANK('Momentum Signal'!P276,'Momentum Signal'!$B276:$Q276)</f>
        <v>9</v>
      </c>
      <c r="Q276">
        <f>RANK('Momentum Signal'!Q276,'Momentum Signal'!$B276:$Q276)</f>
        <v>2</v>
      </c>
    </row>
    <row r="277" spans="1:17" x14ac:dyDescent="0.25">
      <c r="A277" s="6">
        <f>'Momentum Signal'!A277</f>
        <v>199712</v>
      </c>
      <c r="B277">
        <f>RANK('Momentum Signal'!B277,'Momentum Signal'!$B277:$Q277)</f>
        <v>9</v>
      </c>
      <c r="C277">
        <f>RANK('Momentum Signal'!C277,'Momentum Signal'!$B277:$Q277)</f>
        <v>16</v>
      </c>
      <c r="D277">
        <f>RANK('Momentum Signal'!D277,'Momentum Signal'!$B277:$Q277)</f>
        <v>3</v>
      </c>
      <c r="E277">
        <f>RANK('Momentum Signal'!E277,'Momentum Signal'!$B277:$Q277)</f>
        <v>15</v>
      </c>
      <c r="F277">
        <f>RANK('Momentum Signal'!F277,'Momentum Signal'!$B277:$Q277)</f>
        <v>13</v>
      </c>
      <c r="G277">
        <f>RANK('Momentum Signal'!G277,'Momentum Signal'!$B277:$Q277)</f>
        <v>12</v>
      </c>
      <c r="H277">
        <f>RANK('Momentum Signal'!H277,'Momentum Signal'!$B277:$Q277)</f>
        <v>2</v>
      </c>
      <c r="I277">
        <f>RANK('Momentum Signal'!I277,'Momentum Signal'!$B277:$Q277)</f>
        <v>5</v>
      </c>
      <c r="J277">
        <f>RANK('Momentum Signal'!J277,'Momentum Signal'!$B277:$Q277)</f>
        <v>11</v>
      </c>
      <c r="K277">
        <f>RANK('Momentum Signal'!K277,'Momentum Signal'!$B277:$Q277)</f>
        <v>8</v>
      </c>
      <c r="L277">
        <f>RANK('Momentum Signal'!L277,'Momentum Signal'!$B277:$Q277)</f>
        <v>4</v>
      </c>
      <c r="M277">
        <f>RANK('Momentum Signal'!M277,'Momentum Signal'!$B277:$Q277)</f>
        <v>7</v>
      </c>
      <c r="N277">
        <f>RANK('Momentum Signal'!N277,'Momentum Signal'!$B277:$Q277)</f>
        <v>10</v>
      </c>
      <c r="O277">
        <f>RANK('Momentum Signal'!O277,'Momentum Signal'!$B277:$Q277)</f>
        <v>14</v>
      </c>
      <c r="P277">
        <f>RANK('Momentum Signal'!P277,'Momentum Signal'!$B277:$Q277)</f>
        <v>6</v>
      </c>
      <c r="Q277">
        <f>RANK('Momentum Signal'!Q277,'Momentum Signal'!$B277:$Q277)</f>
        <v>1</v>
      </c>
    </row>
    <row r="278" spans="1:17" x14ac:dyDescent="0.25">
      <c r="A278" s="6">
        <f>'Momentum Signal'!A278</f>
        <v>199801</v>
      </c>
      <c r="B278">
        <f>RANK('Momentum Signal'!B278,'Momentum Signal'!$B278:$Q278)</f>
        <v>5</v>
      </c>
      <c r="C278">
        <f>RANK('Momentum Signal'!C278,'Momentum Signal'!$B278:$Q278)</f>
        <v>16</v>
      </c>
      <c r="D278">
        <f>RANK('Momentum Signal'!D278,'Momentum Signal'!$B278:$Q278)</f>
        <v>8</v>
      </c>
      <c r="E278">
        <f>RANK('Momentum Signal'!E278,'Momentum Signal'!$B278:$Q278)</f>
        <v>15</v>
      </c>
      <c r="F278">
        <f>RANK('Momentum Signal'!F278,'Momentum Signal'!$B278:$Q278)</f>
        <v>12</v>
      </c>
      <c r="G278">
        <f>RANK('Momentum Signal'!G278,'Momentum Signal'!$B278:$Q278)</f>
        <v>10</v>
      </c>
      <c r="H278">
        <f>RANK('Momentum Signal'!H278,'Momentum Signal'!$B278:$Q278)</f>
        <v>2</v>
      </c>
      <c r="I278">
        <f>RANK('Momentum Signal'!I278,'Momentum Signal'!$B278:$Q278)</f>
        <v>6</v>
      </c>
      <c r="J278">
        <f>RANK('Momentum Signal'!J278,'Momentum Signal'!$B278:$Q278)</f>
        <v>14</v>
      </c>
      <c r="K278">
        <f>RANK('Momentum Signal'!K278,'Momentum Signal'!$B278:$Q278)</f>
        <v>9</v>
      </c>
      <c r="L278">
        <f>RANK('Momentum Signal'!L278,'Momentum Signal'!$B278:$Q278)</f>
        <v>4</v>
      </c>
      <c r="M278">
        <f>RANK('Momentum Signal'!M278,'Momentum Signal'!$B278:$Q278)</f>
        <v>7</v>
      </c>
      <c r="N278">
        <f>RANK('Momentum Signal'!N278,'Momentum Signal'!$B278:$Q278)</f>
        <v>11</v>
      </c>
      <c r="O278">
        <f>RANK('Momentum Signal'!O278,'Momentum Signal'!$B278:$Q278)</f>
        <v>13</v>
      </c>
      <c r="P278">
        <f>RANK('Momentum Signal'!P278,'Momentum Signal'!$B278:$Q278)</f>
        <v>3</v>
      </c>
      <c r="Q278">
        <f>RANK('Momentum Signal'!Q278,'Momentum Signal'!$B278:$Q278)</f>
        <v>1</v>
      </c>
    </row>
    <row r="279" spans="1:17" x14ac:dyDescent="0.25">
      <c r="A279" s="6">
        <f>'Momentum Signal'!A279</f>
        <v>199802</v>
      </c>
      <c r="B279">
        <f>RANK('Momentum Signal'!B279,'Momentum Signal'!$B279:$Q279)</f>
        <v>6</v>
      </c>
      <c r="C279">
        <f>RANK('Momentum Signal'!C279,'Momentum Signal'!$B279:$Q279)</f>
        <v>16</v>
      </c>
      <c r="D279">
        <f>RANK('Momentum Signal'!D279,'Momentum Signal'!$B279:$Q279)</f>
        <v>12</v>
      </c>
      <c r="E279">
        <f>RANK('Momentum Signal'!E279,'Momentum Signal'!$B279:$Q279)</f>
        <v>15</v>
      </c>
      <c r="F279">
        <f>RANK('Momentum Signal'!F279,'Momentum Signal'!$B279:$Q279)</f>
        <v>13</v>
      </c>
      <c r="G279">
        <f>RANK('Momentum Signal'!G279,'Momentum Signal'!$B279:$Q279)</f>
        <v>11</v>
      </c>
      <c r="H279">
        <f>RANK('Momentum Signal'!H279,'Momentum Signal'!$B279:$Q279)</f>
        <v>3</v>
      </c>
      <c r="I279">
        <f>RANK('Momentum Signal'!I279,'Momentum Signal'!$B279:$Q279)</f>
        <v>4</v>
      </c>
      <c r="J279">
        <f>RANK('Momentum Signal'!J279,'Momentum Signal'!$B279:$Q279)</f>
        <v>14</v>
      </c>
      <c r="K279">
        <f>RANK('Momentum Signal'!K279,'Momentum Signal'!$B279:$Q279)</f>
        <v>8</v>
      </c>
      <c r="L279">
        <f>RANK('Momentum Signal'!L279,'Momentum Signal'!$B279:$Q279)</f>
        <v>10</v>
      </c>
      <c r="M279">
        <f>RANK('Momentum Signal'!M279,'Momentum Signal'!$B279:$Q279)</f>
        <v>7</v>
      </c>
      <c r="N279">
        <f>RANK('Momentum Signal'!N279,'Momentum Signal'!$B279:$Q279)</f>
        <v>9</v>
      </c>
      <c r="O279">
        <f>RANK('Momentum Signal'!O279,'Momentum Signal'!$B279:$Q279)</f>
        <v>5</v>
      </c>
      <c r="P279">
        <f>RANK('Momentum Signal'!P279,'Momentum Signal'!$B279:$Q279)</f>
        <v>2</v>
      </c>
      <c r="Q279">
        <f>RANK('Momentum Signal'!Q279,'Momentum Signal'!$B279:$Q279)</f>
        <v>1</v>
      </c>
    </row>
    <row r="280" spans="1:17" x14ac:dyDescent="0.25">
      <c r="A280" s="6">
        <f>'Momentum Signal'!A280</f>
        <v>199803</v>
      </c>
      <c r="B280">
        <f>RANK('Momentum Signal'!B280,'Momentum Signal'!$B280:$Q280)</f>
        <v>9</v>
      </c>
      <c r="C280">
        <f>RANK('Momentum Signal'!C280,'Momentum Signal'!$B280:$Q280)</f>
        <v>16</v>
      </c>
      <c r="D280">
        <f>RANK('Momentum Signal'!D280,'Momentum Signal'!$B280:$Q280)</f>
        <v>11</v>
      </c>
      <c r="E280">
        <f>RANK('Momentum Signal'!E280,'Momentum Signal'!$B280:$Q280)</f>
        <v>15</v>
      </c>
      <c r="F280">
        <f>RANK('Momentum Signal'!F280,'Momentum Signal'!$B280:$Q280)</f>
        <v>12</v>
      </c>
      <c r="G280">
        <f>RANK('Momentum Signal'!G280,'Momentum Signal'!$B280:$Q280)</f>
        <v>14</v>
      </c>
      <c r="H280">
        <f>RANK('Momentum Signal'!H280,'Momentum Signal'!$B280:$Q280)</f>
        <v>1</v>
      </c>
      <c r="I280">
        <f>RANK('Momentum Signal'!I280,'Momentum Signal'!$B280:$Q280)</f>
        <v>3</v>
      </c>
      <c r="J280">
        <f>RANK('Momentum Signal'!J280,'Momentum Signal'!$B280:$Q280)</f>
        <v>13</v>
      </c>
      <c r="K280">
        <f>RANK('Momentum Signal'!K280,'Momentum Signal'!$B280:$Q280)</f>
        <v>10</v>
      </c>
      <c r="L280">
        <f>RANK('Momentum Signal'!L280,'Momentum Signal'!$B280:$Q280)</f>
        <v>5</v>
      </c>
      <c r="M280">
        <f>RANK('Momentum Signal'!M280,'Momentum Signal'!$B280:$Q280)</f>
        <v>6</v>
      </c>
      <c r="N280">
        <f>RANK('Momentum Signal'!N280,'Momentum Signal'!$B280:$Q280)</f>
        <v>8</v>
      </c>
      <c r="O280">
        <f>RANK('Momentum Signal'!O280,'Momentum Signal'!$B280:$Q280)</f>
        <v>7</v>
      </c>
      <c r="P280">
        <f>RANK('Momentum Signal'!P280,'Momentum Signal'!$B280:$Q280)</f>
        <v>4</v>
      </c>
      <c r="Q280">
        <f>RANK('Momentum Signal'!Q280,'Momentum Signal'!$B280:$Q280)</f>
        <v>2</v>
      </c>
    </row>
    <row r="281" spans="1:17" x14ac:dyDescent="0.25">
      <c r="A281" s="6">
        <f>'Momentum Signal'!A281</f>
        <v>199804</v>
      </c>
      <c r="B281">
        <f>RANK('Momentum Signal'!B281,'Momentum Signal'!$B281:$Q281)</f>
        <v>10</v>
      </c>
      <c r="C281">
        <f>RANK('Momentum Signal'!C281,'Momentum Signal'!$B281:$Q281)</f>
        <v>16</v>
      </c>
      <c r="D281">
        <f>RANK('Momentum Signal'!D281,'Momentum Signal'!$B281:$Q281)</f>
        <v>14</v>
      </c>
      <c r="E281">
        <f>RANK('Momentum Signal'!E281,'Momentum Signal'!$B281:$Q281)</f>
        <v>15</v>
      </c>
      <c r="F281">
        <f>RANK('Momentum Signal'!F281,'Momentum Signal'!$B281:$Q281)</f>
        <v>8</v>
      </c>
      <c r="G281">
        <f>RANK('Momentum Signal'!G281,'Momentum Signal'!$B281:$Q281)</f>
        <v>13</v>
      </c>
      <c r="H281">
        <f>RANK('Momentum Signal'!H281,'Momentum Signal'!$B281:$Q281)</f>
        <v>2</v>
      </c>
      <c r="I281">
        <f>RANK('Momentum Signal'!I281,'Momentum Signal'!$B281:$Q281)</f>
        <v>3</v>
      </c>
      <c r="J281">
        <f>RANK('Momentum Signal'!J281,'Momentum Signal'!$B281:$Q281)</f>
        <v>12</v>
      </c>
      <c r="K281">
        <f>RANK('Momentum Signal'!K281,'Momentum Signal'!$B281:$Q281)</f>
        <v>7</v>
      </c>
      <c r="L281">
        <f>RANK('Momentum Signal'!L281,'Momentum Signal'!$B281:$Q281)</f>
        <v>6</v>
      </c>
      <c r="M281">
        <f>RANK('Momentum Signal'!M281,'Momentum Signal'!$B281:$Q281)</f>
        <v>4</v>
      </c>
      <c r="N281">
        <f>RANK('Momentum Signal'!N281,'Momentum Signal'!$B281:$Q281)</f>
        <v>9</v>
      </c>
      <c r="O281">
        <f>RANK('Momentum Signal'!O281,'Momentum Signal'!$B281:$Q281)</f>
        <v>11</v>
      </c>
      <c r="P281">
        <f>RANK('Momentum Signal'!P281,'Momentum Signal'!$B281:$Q281)</f>
        <v>5</v>
      </c>
      <c r="Q281">
        <f>RANK('Momentum Signal'!Q281,'Momentum Signal'!$B281:$Q281)</f>
        <v>1</v>
      </c>
    </row>
    <row r="282" spans="1:17" x14ac:dyDescent="0.25">
      <c r="A282" s="6">
        <f>'Momentum Signal'!A282</f>
        <v>199805</v>
      </c>
      <c r="B282">
        <f>RANK('Momentum Signal'!B282,'Momentum Signal'!$B282:$Q282)</f>
        <v>10</v>
      </c>
      <c r="C282">
        <f>RANK('Momentum Signal'!C282,'Momentum Signal'!$B282:$Q282)</f>
        <v>16</v>
      </c>
      <c r="D282">
        <f>RANK('Momentum Signal'!D282,'Momentum Signal'!$B282:$Q282)</f>
        <v>14</v>
      </c>
      <c r="E282">
        <f>RANK('Momentum Signal'!E282,'Momentum Signal'!$B282:$Q282)</f>
        <v>15</v>
      </c>
      <c r="F282">
        <f>RANK('Momentum Signal'!F282,'Momentum Signal'!$B282:$Q282)</f>
        <v>9</v>
      </c>
      <c r="G282">
        <f>RANK('Momentum Signal'!G282,'Momentum Signal'!$B282:$Q282)</f>
        <v>13</v>
      </c>
      <c r="H282">
        <f>RANK('Momentum Signal'!H282,'Momentum Signal'!$B282:$Q282)</f>
        <v>5</v>
      </c>
      <c r="I282">
        <f>RANK('Momentum Signal'!I282,'Momentum Signal'!$B282:$Q282)</f>
        <v>3</v>
      </c>
      <c r="J282">
        <f>RANK('Momentum Signal'!J282,'Momentum Signal'!$B282:$Q282)</f>
        <v>12</v>
      </c>
      <c r="K282">
        <f>RANK('Momentum Signal'!K282,'Momentum Signal'!$B282:$Q282)</f>
        <v>8</v>
      </c>
      <c r="L282">
        <f>RANK('Momentum Signal'!L282,'Momentum Signal'!$B282:$Q282)</f>
        <v>7</v>
      </c>
      <c r="M282">
        <f>RANK('Momentum Signal'!M282,'Momentum Signal'!$B282:$Q282)</f>
        <v>4</v>
      </c>
      <c r="N282">
        <f>RANK('Momentum Signal'!N282,'Momentum Signal'!$B282:$Q282)</f>
        <v>11</v>
      </c>
      <c r="O282">
        <f>RANK('Momentum Signal'!O282,'Momentum Signal'!$B282:$Q282)</f>
        <v>6</v>
      </c>
      <c r="P282">
        <f>RANK('Momentum Signal'!P282,'Momentum Signal'!$B282:$Q282)</f>
        <v>1</v>
      </c>
      <c r="Q282">
        <f>RANK('Momentum Signal'!Q282,'Momentum Signal'!$B282:$Q282)</f>
        <v>2</v>
      </c>
    </row>
    <row r="283" spans="1:17" x14ac:dyDescent="0.25">
      <c r="A283" s="6">
        <f>'Momentum Signal'!A283</f>
        <v>199806</v>
      </c>
      <c r="B283">
        <f>RANK('Momentum Signal'!B283,'Momentum Signal'!$B283:$Q283)</f>
        <v>10</v>
      </c>
      <c r="C283">
        <f>RANK('Momentum Signal'!C283,'Momentum Signal'!$B283:$Q283)</f>
        <v>16</v>
      </c>
      <c r="D283">
        <f>RANK('Momentum Signal'!D283,'Momentum Signal'!$B283:$Q283)</f>
        <v>13</v>
      </c>
      <c r="E283">
        <f>RANK('Momentum Signal'!E283,'Momentum Signal'!$B283:$Q283)</f>
        <v>15</v>
      </c>
      <c r="F283">
        <f>RANK('Momentum Signal'!F283,'Momentum Signal'!$B283:$Q283)</f>
        <v>8</v>
      </c>
      <c r="G283">
        <f>RANK('Momentum Signal'!G283,'Momentum Signal'!$B283:$Q283)</f>
        <v>9</v>
      </c>
      <c r="H283">
        <f>RANK('Momentum Signal'!H283,'Momentum Signal'!$B283:$Q283)</f>
        <v>5</v>
      </c>
      <c r="I283">
        <f>RANK('Momentum Signal'!I283,'Momentum Signal'!$B283:$Q283)</f>
        <v>4</v>
      </c>
      <c r="J283">
        <f>RANK('Momentum Signal'!J283,'Momentum Signal'!$B283:$Q283)</f>
        <v>11</v>
      </c>
      <c r="K283">
        <f>RANK('Momentum Signal'!K283,'Momentum Signal'!$B283:$Q283)</f>
        <v>14</v>
      </c>
      <c r="L283">
        <f>RANK('Momentum Signal'!L283,'Momentum Signal'!$B283:$Q283)</f>
        <v>7</v>
      </c>
      <c r="M283">
        <f>RANK('Momentum Signal'!M283,'Momentum Signal'!$B283:$Q283)</f>
        <v>3</v>
      </c>
      <c r="N283">
        <f>RANK('Momentum Signal'!N283,'Momentum Signal'!$B283:$Q283)</f>
        <v>12</v>
      </c>
      <c r="O283">
        <f>RANK('Momentum Signal'!O283,'Momentum Signal'!$B283:$Q283)</f>
        <v>6</v>
      </c>
      <c r="P283">
        <f>RANK('Momentum Signal'!P283,'Momentum Signal'!$B283:$Q283)</f>
        <v>2</v>
      </c>
      <c r="Q283">
        <f>RANK('Momentum Signal'!Q283,'Momentum Signal'!$B283:$Q283)</f>
        <v>1</v>
      </c>
    </row>
    <row r="284" spans="1:17" x14ac:dyDescent="0.25">
      <c r="A284" s="6">
        <f>'Momentum Signal'!A284</f>
        <v>199807</v>
      </c>
      <c r="B284">
        <f>RANK('Momentum Signal'!B284,'Momentum Signal'!$B284:$Q284)</f>
        <v>8</v>
      </c>
      <c r="C284">
        <f>RANK('Momentum Signal'!C284,'Momentum Signal'!$B284:$Q284)</f>
        <v>16</v>
      </c>
      <c r="D284">
        <f>RANK('Momentum Signal'!D284,'Momentum Signal'!$B284:$Q284)</f>
        <v>11</v>
      </c>
      <c r="E284">
        <f>RANK('Momentum Signal'!E284,'Momentum Signal'!$B284:$Q284)</f>
        <v>13</v>
      </c>
      <c r="F284">
        <f>RANK('Momentum Signal'!F284,'Momentum Signal'!$B284:$Q284)</f>
        <v>9</v>
      </c>
      <c r="G284">
        <f>RANK('Momentum Signal'!G284,'Momentum Signal'!$B284:$Q284)</f>
        <v>10</v>
      </c>
      <c r="H284">
        <f>RANK('Momentum Signal'!H284,'Momentum Signal'!$B284:$Q284)</f>
        <v>6</v>
      </c>
      <c r="I284">
        <f>RANK('Momentum Signal'!I284,'Momentum Signal'!$B284:$Q284)</f>
        <v>3</v>
      </c>
      <c r="J284">
        <f>RANK('Momentum Signal'!J284,'Momentum Signal'!$B284:$Q284)</f>
        <v>15</v>
      </c>
      <c r="K284">
        <f>RANK('Momentum Signal'!K284,'Momentum Signal'!$B284:$Q284)</f>
        <v>14</v>
      </c>
      <c r="L284">
        <f>RANK('Momentum Signal'!L284,'Momentum Signal'!$B284:$Q284)</f>
        <v>7</v>
      </c>
      <c r="M284">
        <f>RANK('Momentum Signal'!M284,'Momentum Signal'!$B284:$Q284)</f>
        <v>1</v>
      </c>
      <c r="N284">
        <f>RANK('Momentum Signal'!N284,'Momentum Signal'!$B284:$Q284)</f>
        <v>12</v>
      </c>
      <c r="O284">
        <f>RANK('Momentum Signal'!O284,'Momentum Signal'!$B284:$Q284)</f>
        <v>5</v>
      </c>
      <c r="P284">
        <f>RANK('Momentum Signal'!P284,'Momentum Signal'!$B284:$Q284)</f>
        <v>2</v>
      </c>
      <c r="Q284">
        <f>RANK('Momentum Signal'!Q284,'Momentum Signal'!$B284:$Q284)</f>
        <v>4</v>
      </c>
    </row>
    <row r="285" spans="1:17" x14ac:dyDescent="0.25">
      <c r="A285" s="6">
        <f>'Momentum Signal'!A285</f>
        <v>199808</v>
      </c>
      <c r="B285">
        <f>RANK('Momentum Signal'!B285,'Momentum Signal'!$B285:$Q285)</f>
        <v>7</v>
      </c>
      <c r="C285">
        <f>RANK('Momentum Signal'!C285,'Momentum Signal'!$B285:$Q285)</f>
        <v>16</v>
      </c>
      <c r="D285">
        <f>RANK('Momentum Signal'!D285,'Momentum Signal'!$B285:$Q285)</f>
        <v>12</v>
      </c>
      <c r="E285">
        <f>RANK('Momentum Signal'!E285,'Momentum Signal'!$B285:$Q285)</f>
        <v>9</v>
      </c>
      <c r="F285">
        <f>RANK('Momentum Signal'!F285,'Momentum Signal'!$B285:$Q285)</f>
        <v>8</v>
      </c>
      <c r="G285">
        <f>RANK('Momentum Signal'!G285,'Momentum Signal'!$B285:$Q285)</f>
        <v>10</v>
      </c>
      <c r="H285">
        <f>RANK('Momentum Signal'!H285,'Momentum Signal'!$B285:$Q285)</f>
        <v>3</v>
      </c>
      <c r="I285">
        <f>RANK('Momentum Signal'!I285,'Momentum Signal'!$B285:$Q285)</f>
        <v>5</v>
      </c>
      <c r="J285">
        <f>RANK('Momentum Signal'!J285,'Momentum Signal'!$B285:$Q285)</f>
        <v>15</v>
      </c>
      <c r="K285">
        <f>RANK('Momentum Signal'!K285,'Momentum Signal'!$B285:$Q285)</f>
        <v>14</v>
      </c>
      <c r="L285">
        <f>RANK('Momentum Signal'!L285,'Momentum Signal'!$B285:$Q285)</f>
        <v>11</v>
      </c>
      <c r="M285">
        <f>RANK('Momentum Signal'!M285,'Momentum Signal'!$B285:$Q285)</f>
        <v>1</v>
      </c>
      <c r="N285">
        <f>RANK('Momentum Signal'!N285,'Momentum Signal'!$B285:$Q285)</f>
        <v>13</v>
      </c>
      <c r="O285">
        <f>RANK('Momentum Signal'!O285,'Momentum Signal'!$B285:$Q285)</f>
        <v>6</v>
      </c>
      <c r="P285">
        <f>RANK('Momentum Signal'!P285,'Momentum Signal'!$B285:$Q285)</f>
        <v>2</v>
      </c>
      <c r="Q285">
        <f>RANK('Momentum Signal'!Q285,'Momentum Signal'!$B285:$Q285)</f>
        <v>4</v>
      </c>
    </row>
    <row r="286" spans="1:17" x14ac:dyDescent="0.25">
      <c r="A286" s="6">
        <f>'Momentum Signal'!A286</f>
        <v>199809</v>
      </c>
      <c r="B286">
        <f>RANK('Momentum Signal'!B286,'Momentum Signal'!$B286:$Q286)</f>
        <v>6</v>
      </c>
      <c r="C286">
        <f>RANK('Momentum Signal'!C286,'Momentum Signal'!$B286:$Q286)</f>
        <v>16</v>
      </c>
      <c r="D286">
        <f>RANK('Momentum Signal'!D286,'Momentum Signal'!$B286:$Q286)</f>
        <v>13</v>
      </c>
      <c r="E286">
        <f>RANK('Momentum Signal'!E286,'Momentum Signal'!$B286:$Q286)</f>
        <v>12</v>
      </c>
      <c r="F286">
        <f>RANK('Momentum Signal'!F286,'Momentum Signal'!$B286:$Q286)</f>
        <v>8</v>
      </c>
      <c r="G286">
        <f>RANK('Momentum Signal'!G286,'Momentum Signal'!$B286:$Q286)</f>
        <v>11</v>
      </c>
      <c r="H286">
        <f>RANK('Momentum Signal'!H286,'Momentum Signal'!$B286:$Q286)</f>
        <v>2</v>
      </c>
      <c r="I286">
        <f>RANK('Momentum Signal'!I286,'Momentum Signal'!$B286:$Q286)</f>
        <v>5</v>
      </c>
      <c r="J286">
        <f>RANK('Momentum Signal'!J286,'Momentum Signal'!$B286:$Q286)</f>
        <v>14</v>
      </c>
      <c r="K286">
        <f>RANK('Momentum Signal'!K286,'Momentum Signal'!$B286:$Q286)</f>
        <v>15</v>
      </c>
      <c r="L286">
        <f>RANK('Momentum Signal'!L286,'Momentum Signal'!$B286:$Q286)</f>
        <v>9</v>
      </c>
      <c r="M286">
        <f>RANK('Momentum Signal'!M286,'Momentum Signal'!$B286:$Q286)</f>
        <v>1</v>
      </c>
      <c r="N286">
        <f>RANK('Momentum Signal'!N286,'Momentum Signal'!$B286:$Q286)</f>
        <v>10</v>
      </c>
      <c r="O286">
        <f>RANK('Momentum Signal'!O286,'Momentum Signal'!$B286:$Q286)</f>
        <v>7</v>
      </c>
      <c r="P286">
        <f>RANK('Momentum Signal'!P286,'Momentum Signal'!$B286:$Q286)</f>
        <v>3</v>
      </c>
      <c r="Q286">
        <f>RANK('Momentum Signal'!Q286,'Momentum Signal'!$B286:$Q286)</f>
        <v>4</v>
      </c>
    </row>
    <row r="287" spans="1:17" x14ac:dyDescent="0.25">
      <c r="A287" s="6">
        <f>'Momentum Signal'!A287</f>
        <v>199810</v>
      </c>
      <c r="B287">
        <f>RANK('Momentum Signal'!B287,'Momentum Signal'!$B287:$Q287)</f>
        <v>8</v>
      </c>
      <c r="C287">
        <f>RANK('Momentum Signal'!C287,'Momentum Signal'!$B287:$Q287)</f>
        <v>16</v>
      </c>
      <c r="D287">
        <f>RANK('Momentum Signal'!D287,'Momentum Signal'!$B287:$Q287)</f>
        <v>11</v>
      </c>
      <c r="E287">
        <f>RANK('Momentum Signal'!E287,'Momentum Signal'!$B287:$Q287)</f>
        <v>13</v>
      </c>
      <c r="F287">
        <f>RANK('Momentum Signal'!F287,'Momentum Signal'!$B287:$Q287)</f>
        <v>6</v>
      </c>
      <c r="G287">
        <f>RANK('Momentum Signal'!G287,'Momentum Signal'!$B287:$Q287)</f>
        <v>9</v>
      </c>
      <c r="H287">
        <f>RANK('Momentum Signal'!H287,'Momentum Signal'!$B287:$Q287)</f>
        <v>1</v>
      </c>
      <c r="I287">
        <f>RANK('Momentum Signal'!I287,'Momentum Signal'!$B287:$Q287)</f>
        <v>5</v>
      </c>
      <c r="J287">
        <f>RANK('Momentum Signal'!J287,'Momentum Signal'!$B287:$Q287)</f>
        <v>14</v>
      </c>
      <c r="K287">
        <f>RANK('Momentum Signal'!K287,'Momentum Signal'!$B287:$Q287)</f>
        <v>15</v>
      </c>
      <c r="L287">
        <f>RANK('Momentum Signal'!L287,'Momentum Signal'!$B287:$Q287)</f>
        <v>10</v>
      </c>
      <c r="M287">
        <f>RANK('Momentum Signal'!M287,'Momentum Signal'!$B287:$Q287)</f>
        <v>4</v>
      </c>
      <c r="N287">
        <f>RANK('Momentum Signal'!N287,'Momentum Signal'!$B287:$Q287)</f>
        <v>12</v>
      </c>
      <c r="O287">
        <f>RANK('Momentum Signal'!O287,'Momentum Signal'!$B287:$Q287)</f>
        <v>2</v>
      </c>
      <c r="P287">
        <f>RANK('Momentum Signal'!P287,'Momentum Signal'!$B287:$Q287)</f>
        <v>3</v>
      </c>
      <c r="Q287">
        <f>RANK('Momentum Signal'!Q287,'Momentum Signal'!$B287:$Q287)</f>
        <v>7</v>
      </c>
    </row>
    <row r="288" spans="1:17" x14ac:dyDescent="0.25">
      <c r="A288" s="6">
        <f>'Momentum Signal'!A288</f>
        <v>199811</v>
      </c>
      <c r="B288">
        <f>RANK('Momentum Signal'!B288,'Momentum Signal'!$B288:$Q288)</f>
        <v>8</v>
      </c>
      <c r="C288">
        <f>RANK('Momentum Signal'!C288,'Momentum Signal'!$B288:$Q288)</f>
        <v>14</v>
      </c>
      <c r="D288">
        <f>RANK('Momentum Signal'!D288,'Momentum Signal'!$B288:$Q288)</f>
        <v>10</v>
      </c>
      <c r="E288">
        <f>RANK('Momentum Signal'!E288,'Momentum Signal'!$B288:$Q288)</f>
        <v>15</v>
      </c>
      <c r="F288">
        <f>RANK('Momentum Signal'!F288,'Momentum Signal'!$B288:$Q288)</f>
        <v>9</v>
      </c>
      <c r="G288">
        <f>RANK('Momentum Signal'!G288,'Momentum Signal'!$B288:$Q288)</f>
        <v>11</v>
      </c>
      <c r="H288">
        <f>RANK('Momentum Signal'!H288,'Momentum Signal'!$B288:$Q288)</f>
        <v>1</v>
      </c>
      <c r="I288">
        <f>RANK('Momentum Signal'!I288,'Momentum Signal'!$B288:$Q288)</f>
        <v>6</v>
      </c>
      <c r="J288">
        <f>RANK('Momentum Signal'!J288,'Momentum Signal'!$B288:$Q288)</f>
        <v>13</v>
      </c>
      <c r="K288">
        <f>RANK('Momentum Signal'!K288,'Momentum Signal'!$B288:$Q288)</f>
        <v>16</v>
      </c>
      <c r="L288">
        <f>RANK('Momentum Signal'!L288,'Momentum Signal'!$B288:$Q288)</f>
        <v>5</v>
      </c>
      <c r="M288">
        <f>RANK('Momentum Signal'!M288,'Momentum Signal'!$B288:$Q288)</f>
        <v>4</v>
      </c>
      <c r="N288">
        <f>RANK('Momentum Signal'!N288,'Momentum Signal'!$B288:$Q288)</f>
        <v>12</v>
      </c>
      <c r="O288">
        <f>RANK('Momentum Signal'!O288,'Momentum Signal'!$B288:$Q288)</f>
        <v>2</v>
      </c>
      <c r="P288">
        <f>RANK('Momentum Signal'!P288,'Momentum Signal'!$B288:$Q288)</f>
        <v>3</v>
      </c>
      <c r="Q288">
        <f>RANK('Momentum Signal'!Q288,'Momentum Signal'!$B288:$Q288)</f>
        <v>7</v>
      </c>
    </row>
    <row r="289" spans="1:17" x14ac:dyDescent="0.25">
      <c r="A289" s="6">
        <f>'Momentum Signal'!A289</f>
        <v>199812</v>
      </c>
      <c r="B289">
        <f>RANK('Momentum Signal'!B289,'Momentum Signal'!$B289:$Q289)</f>
        <v>9</v>
      </c>
      <c r="C289">
        <f>RANK('Momentum Signal'!C289,'Momentum Signal'!$B289:$Q289)</f>
        <v>13</v>
      </c>
      <c r="D289">
        <f>RANK('Momentum Signal'!D289,'Momentum Signal'!$B289:$Q289)</f>
        <v>10</v>
      </c>
      <c r="E289">
        <f>RANK('Momentum Signal'!E289,'Momentum Signal'!$B289:$Q289)</f>
        <v>15</v>
      </c>
      <c r="F289">
        <f>RANK('Momentum Signal'!F289,'Momentum Signal'!$B289:$Q289)</f>
        <v>8</v>
      </c>
      <c r="G289">
        <f>RANK('Momentum Signal'!G289,'Momentum Signal'!$B289:$Q289)</f>
        <v>14</v>
      </c>
      <c r="H289">
        <f>RANK('Momentum Signal'!H289,'Momentum Signal'!$B289:$Q289)</f>
        <v>2</v>
      </c>
      <c r="I289">
        <f>RANK('Momentum Signal'!I289,'Momentum Signal'!$B289:$Q289)</f>
        <v>6</v>
      </c>
      <c r="J289">
        <f>RANK('Momentum Signal'!J289,'Momentum Signal'!$B289:$Q289)</f>
        <v>11</v>
      </c>
      <c r="K289">
        <f>RANK('Momentum Signal'!K289,'Momentum Signal'!$B289:$Q289)</f>
        <v>16</v>
      </c>
      <c r="L289">
        <f>RANK('Momentum Signal'!L289,'Momentum Signal'!$B289:$Q289)</f>
        <v>4</v>
      </c>
      <c r="M289">
        <f>RANK('Momentum Signal'!M289,'Momentum Signal'!$B289:$Q289)</f>
        <v>1</v>
      </c>
      <c r="N289">
        <f>RANK('Momentum Signal'!N289,'Momentum Signal'!$B289:$Q289)</f>
        <v>12</v>
      </c>
      <c r="O289">
        <f>RANK('Momentum Signal'!O289,'Momentum Signal'!$B289:$Q289)</f>
        <v>5</v>
      </c>
      <c r="P289">
        <f>RANK('Momentum Signal'!P289,'Momentum Signal'!$B289:$Q289)</f>
        <v>3</v>
      </c>
      <c r="Q289">
        <f>RANK('Momentum Signal'!Q289,'Momentum Signal'!$B289:$Q289)</f>
        <v>7</v>
      </c>
    </row>
    <row r="290" spans="1:17" x14ac:dyDescent="0.25">
      <c r="A290" s="6">
        <f>'Momentum Signal'!A290</f>
        <v>199901</v>
      </c>
      <c r="B290">
        <f>RANK('Momentum Signal'!B290,'Momentum Signal'!$B290:$Q290)</f>
        <v>8</v>
      </c>
      <c r="C290">
        <f>RANK('Momentum Signal'!C290,'Momentum Signal'!$B290:$Q290)</f>
        <v>10</v>
      </c>
      <c r="D290">
        <f>RANK('Momentum Signal'!D290,'Momentum Signal'!$B290:$Q290)</f>
        <v>12</v>
      </c>
      <c r="E290">
        <f>RANK('Momentum Signal'!E290,'Momentum Signal'!$B290:$Q290)</f>
        <v>13</v>
      </c>
      <c r="F290">
        <f>RANK('Momentum Signal'!F290,'Momentum Signal'!$B290:$Q290)</f>
        <v>7</v>
      </c>
      <c r="G290">
        <f>RANK('Momentum Signal'!G290,'Momentum Signal'!$B290:$Q290)</f>
        <v>15</v>
      </c>
      <c r="H290">
        <f>RANK('Momentum Signal'!H290,'Momentum Signal'!$B290:$Q290)</f>
        <v>3</v>
      </c>
      <c r="I290">
        <f>RANK('Momentum Signal'!I290,'Momentum Signal'!$B290:$Q290)</f>
        <v>5</v>
      </c>
      <c r="J290">
        <f>RANK('Momentum Signal'!J290,'Momentum Signal'!$B290:$Q290)</f>
        <v>14</v>
      </c>
      <c r="K290">
        <f>RANK('Momentum Signal'!K290,'Momentum Signal'!$B290:$Q290)</f>
        <v>16</v>
      </c>
      <c r="L290">
        <f>RANK('Momentum Signal'!L290,'Momentum Signal'!$B290:$Q290)</f>
        <v>4</v>
      </c>
      <c r="M290">
        <f>RANK('Momentum Signal'!M290,'Momentum Signal'!$B290:$Q290)</f>
        <v>2</v>
      </c>
      <c r="N290">
        <f>RANK('Momentum Signal'!N290,'Momentum Signal'!$B290:$Q290)</f>
        <v>11</v>
      </c>
      <c r="O290">
        <f>RANK('Momentum Signal'!O290,'Momentum Signal'!$B290:$Q290)</f>
        <v>9</v>
      </c>
      <c r="P290">
        <f>RANK('Momentum Signal'!P290,'Momentum Signal'!$B290:$Q290)</f>
        <v>1</v>
      </c>
      <c r="Q290">
        <f>RANK('Momentum Signal'!Q290,'Momentum Signal'!$B290:$Q290)</f>
        <v>6</v>
      </c>
    </row>
    <row r="291" spans="1:17" x14ac:dyDescent="0.25">
      <c r="A291" s="6">
        <f>'Momentum Signal'!A291</f>
        <v>199902</v>
      </c>
      <c r="B291">
        <f>RANK('Momentum Signal'!B291,'Momentum Signal'!$B291:$Q291)</f>
        <v>9</v>
      </c>
      <c r="C291">
        <f>RANK('Momentum Signal'!C291,'Momentum Signal'!$B291:$Q291)</f>
        <v>8</v>
      </c>
      <c r="D291">
        <f>RANK('Momentum Signal'!D291,'Momentum Signal'!$B291:$Q291)</f>
        <v>11</v>
      </c>
      <c r="E291">
        <f>RANK('Momentum Signal'!E291,'Momentum Signal'!$B291:$Q291)</f>
        <v>12</v>
      </c>
      <c r="F291">
        <f>RANK('Momentum Signal'!F291,'Momentum Signal'!$B291:$Q291)</f>
        <v>10</v>
      </c>
      <c r="G291">
        <f>RANK('Momentum Signal'!G291,'Momentum Signal'!$B291:$Q291)</f>
        <v>14</v>
      </c>
      <c r="H291">
        <f>RANK('Momentum Signal'!H291,'Momentum Signal'!$B291:$Q291)</f>
        <v>4</v>
      </c>
      <c r="I291">
        <f>RANK('Momentum Signal'!I291,'Momentum Signal'!$B291:$Q291)</f>
        <v>5</v>
      </c>
      <c r="J291">
        <f>RANK('Momentum Signal'!J291,'Momentum Signal'!$B291:$Q291)</f>
        <v>15</v>
      </c>
      <c r="K291">
        <f>RANK('Momentum Signal'!K291,'Momentum Signal'!$B291:$Q291)</f>
        <v>16</v>
      </c>
      <c r="L291">
        <f>RANK('Momentum Signal'!L291,'Momentum Signal'!$B291:$Q291)</f>
        <v>3</v>
      </c>
      <c r="M291">
        <f>RANK('Momentum Signal'!M291,'Momentum Signal'!$B291:$Q291)</f>
        <v>2</v>
      </c>
      <c r="N291">
        <f>RANK('Momentum Signal'!N291,'Momentum Signal'!$B291:$Q291)</f>
        <v>13</v>
      </c>
      <c r="O291">
        <f>RANK('Momentum Signal'!O291,'Momentum Signal'!$B291:$Q291)</f>
        <v>7</v>
      </c>
      <c r="P291">
        <f>RANK('Momentum Signal'!P291,'Momentum Signal'!$B291:$Q291)</f>
        <v>1</v>
      </c>
      <c r="Q291">
        <f>RANK('Momentum Signal'!Q291,'Momentum Signal'!$B291:$Q291)</f>
        <v>6</v>
      </c>
    </row>
    <row r="292" spans="1:17" x14ac:dyDescent="0.25">
      <c r="A292" s="6">
        <f>'Momentum Signal'!A292</f>
        <v>199903</v>
      </c>
      <c r="B292">
        <f>RANK('Momentum Signal'!B292,'Momentum Signal'!$B292:$Q292)</f>
        <v>9</v>
      </c>
      <c r="C292">
        <f>RANK('Momentum Signal'!C292,'Momentum Signal'!$B292:$Q292)</f>
        <v>6</v>
      </c>
      <c r="D292">
        <f>RANK('Momentum Signal'!D292,'Momentum Signal'!$B292:$Q292)</f>
        <v>11</v>
      </c>
      <c r="E292">
        <f>RANK('Momentum Signal'!E292,'Momentum Signal'!$B292:$Q292)</f>
        <v>12</v>
      </c>
      <c r="F292">
        <f>RANK('Momentum Signal'!F292,'Momentum Signal'!$B292:$Q292)</f>
        <v>10</v>
      </c>
      <c r="G292">
        <f>RANK('Momentum Signal'!G292,'Momentum Signal'!$B292:$Q292)</f>
        <v>15</v>
      </c>
      <c r="H292">
        <f>RANK('Momentum Signal'!H292,'Momentum Signal'!$B292:$Q292)</f>
        <v>5</v>
      </c>
      <c r="I292">
        <f>RANK('Momentum Signal'!I292,'Momentum Signal'!$B292:$Q292)</f>
        <v>4</v>
      </c>
      <c r="J292">
        <f>RANK('Momentum Signal'!J292,'Momentum Signal'!$B292:$Q292)</f>
        <v>14</v>
      </c>
      <c r="K292">
        <f>RANK('Momentum Signal'!K292,'Momentum Signal'!$B292:$Q292)</f>
        <v>16</v>
      </c>
      <c r="L292">
        <f>RANK('Momentum Signal'!L292,'Momentum Signal'!$B292:$Q292)</f>
        <v>1</v>
      </c>
      <c r="M292">
        <f>RANK('Momentum Signal'!M292,'Momentum Signal'!$B292:$Q292)</f>
        <v>3</v>
      </c>
      <c r="N292">
        <f>RANK('Momentum Signal'!N292,'Momentum Signal'!$B292:$Q292)</f>
        <v>13</v>
      </c>
      <c r="O292">
        <f>RANK('Momentum Signal'!O292,'Momentum Signal'!$B292:$Q292)</f>
        <v>8</v>
      </c>
      <c r="P292">
        <f>RANK('Momentum Signal'!P292,'Momentum Signal'!$B292:$Q292)</f>
        <v>2</v>
      </c>
      <c r="Q292">
        <f>RANK('Momentum Signal'!Q292,'Momentum Signal'!$B292:$Q292)</f>
        <v>7</v>
      </c>
    </row>
    <row r="293" spans="1:17" x14ac:dyDescent="0.25">
      <c r="A293" s="6">
        <f>'Momentum Signal'!A293</f>
        <v>199904</v>
      </c>
      <c r="B293">
        <f>RANK('Momentum Signal'!B293,'Momentum Signal'!$B293:$Q293)</f>
        <v>9</v>
      </c>
      <c r="C293">
        <f>RANK('Momentum Signal'!C293,'Momentum Signal'!$B293:$Q293)</f>
        <v>6</v>
      </c>
      <c r="D293">
        <f>RANK('Momentum Signal'!D293,'Momentum Signal'!$B293:$Q293)</f>
        <v>13</v>
      </c>
      <c r="E293">
        <f>RANK('Momentum Signal'!E293,'Momentum Signal'!$B293:$Q293)</f>
        <v>12</v>
      </c>
      <c r="F293">
        <f>RANK('Momentum Signal'!F293,'Momentum Signal'!$B293:$Q293)</f>
        <v>10</v>
      </c>
      <c r="G293">
        <f>RANK('Momentum Signal'!G293,'Momentum Signal'!$B293:$Q293)</f>
        <v>15</v>
      </c>
      <c r="H293">
        <f>RANK('Momentum Signal'!H293,'Momentum Signal'!$B293:$Q293)</f>
        <v>4</v>
      </c>
      <c r="I293">
        <f>RANK('Momentum Signal'!I293,'Momentum Signal'!$B293:$Q293)</f>
        <v>5</v>
      </c>
      <c r="J293">
        <f>RANK('Momentum Signal'!J293,'Momentum Signal'!$B293:$Q293)</f>
        <v>14</v>
      </c>
      <c r="K293">
        <f>RANK('Momentum Signal'!K293,'Momentum Signal'!$B293:$Q293)</f>
        <v>16</v>
      </c>
      <c r="L293">
        <f>RANK('Momentum Signal'!L293,'Momentum Signal'!$B293:$Q293)</f>
        <v>1</v>
      </c>
      <c r="M293">
        <f>RANK('Momentum Signal'!M293,'Momentum Signal'!$B293:$Q293)</f>
        <v>3</v>
      </c>
      <c r="N293">
        <f>RANK('Momentum Signal'!N293,'Momentum Signal'!$B293:$Q293)</f>
        <v>11</v>
      </c>
      <c r="O293">
        <f>RANK('Momentum Signal'!O293,'Momentum Signal'!$B293:$Q293)</f>
        <v>8</v>
      </c>
      <c r="P293">
        <f>RANK('Momentum Signal'!P293,'Momentum Signal'!$B293:$Q293)</f>
        <v>2</v>
      </c>
      <c r="Q293">
        <f>RANK('Momentum Signal'!Q293,'Momentum Signal'!$B293:$Q293)</f>
        <v>7</v>
      </c>
    </row>
    <row r="294" spans="1:17" x14ac:dyDescent="0.25">
      <c r="A294" s="6">
        <f>'Momentum Signal'!A294</f>
        <v>199905</v>
      </c>
      <c r="B294">
        <f>RANK('Momentum Signal'!B294,'Momentum Signal'!$B294:$Q294)</f>
        <v>11</v>
      </c>
      <c r="C294">
        <f>RANK('Momentum Signal'!C294,'Momentum Signal'!$B294:$Q294)</f>
        <v>6</v>
      </c>
      <c r="D294">
        <f>RANK('Momentum Signal'!D294,'Momentum Signal'!$B294:$Q294)</f>
        <v>9</v>
      </c>
      <c r="E294">
        <f>RANK('Momentum Signal'!E294,'Momentum Signal'!$B294:$Q294)</f>
        <v>13</v>
      </c>
      <c r="F294">
        <f>RANK('Momentum Signal'!F294,'Momentum Signal'!$B294:$Q294)</f>
        <v>12</v>
      </c>
      <c r="G294">
        <f>RANK('Momentum Signal'!G294,'Momentum Signal'!$B294:$Q294)</f>
        <v>14</v>
      </c>
      <c r="H294">
        <f>RANK('Momentum Signal'!H294,'Momentum Signal'!$B294:$Q294)</f>
        <v>3</v>
      </c>
      <c r="I294">
        <f>RANK('Momentum Signal'!I294,'Momentum Signal'!$B294:$Q294)</f>
        <v>5</v>
      </c>
      <c r="J294">
        <f>RANK('Momentum Signal'!J294,'Momentum Signal'!$B294:$Q294)</f>
        <v>15</v>
      </c>
      <c r="K294">
        <f>RANK('Momentum Signal'!K294,'Momentum Signal'!$B294:$Q294)</f>
        <v>16</v>
      </c>
      <c r="L294">
        <f>RANK('Momentum Signal'!L294,'Momentum Signal'!$B294:$Q294)</f>
        <v>2</v>
      </c>
      <c r="M294">
        <f>RANK('Momentum Signal'!M294,'Momentum Signal'!$B294:$Q294)</f>
        <v>4</v>
      </c>
      <c r="N294">
        <f>RANK('Momentum Signal'!N294,'Momentum Signal'!$B294:$Q294)</f>
        <v>10</v>
      </c>
      <c r="O294">
        <f>RANK('Momentum Signal'!O294,'Momentum Signal'!$B294:$Q294)</f>
        <v>8</v>
      </c>
      <c r="P294">
        <f>RANK('Momentum Signal'!P294,'Momentum Signal'!$B294:$Q294)</f>
        <v>1</v>
      </c>
      <c r="Q294">
        <f>RANK('Momentum Signal'!Q294,'Momentum Signal'!$B294:$Q294)</f>
        <v>7</v>
      </c>
    </row>
    <row r="295" spans="1:17" x14ac:dyDescent="0.25">
      <c r="A295" s="6">
        <f>'Momentum Signal'!A295</f>
        <v>199906</v>
      </c>
      <c r="B295">
        <f>RANK('Momentum Signal'!B295,'Momentum Signal'!$B295:$Q295)</f>
        <v>14</v>
      </c>
      <c r="C295">
        <f>RANK('Momentum Signal'!C295,'Momentum Signal'!$B295:$Q295)</f>
        <v>1</v>
      </c>
      <c r="D295">
        <f>RANK('Momentum Signal'!D295,'Momentum Signal'!$B295:$Q295)</f>
        <v>7</v>
      </c>
      <c r="E295">
        <f>RANK('Momentum Signal'!E295,'Momentum Signal'!$B295:$Q295)</f>
        <v>15</v>
      </c>
      <c r="F295">
        <f>RANK('Momentum Signal'!F295,'Momentum Signal'!$B295:$Q295)</f>
        <v>12</v>
      </c>
      <c r="G295">
        <f>RANK('Momentum Signal'!G295,'Momentum Signal'!$B295:$Q295)</f>
        <v>13</v>
      </c>
      <c r="H295">
        <f>RANK('Momentum Signal'!H295,'Momentum Signal'!$B295:$Q295)</f>
        <v>5</v>
      </c>
      <c r="I295">
        <f>RANK('Momentum Signal'!I295,'Momentum Signal'!$B295:$Q295)</f>
        <v>4</v>
      </c>
      <c r="J295">
        <f>RANK('Momentum Signal'!J295,'Momentum Signal'!$B295:$Q295)</f>
        <v>8</v>
      </c>
      <c r="K295">
        <f>RANK('Momentum Signal'!K295,'Momentum Signal'!$B295:$Q295)</f>
        <v>16</v>
      </c>
      <c r="L295">
        <f>RANK('Momentum Signal'!L295,'Momentum Signal'!$B295:$Q295)</f>
        <v>2</v>
      </c>
      <c r="M295">
        <f>RANK('Momentum Signal'!M295,'Momentum Signal'!$B295:$Q295)</f>
        <v>6</v>
      </c>
      <c r="N295">
        <f>RANK('Momentum Signal'!N295,'Momentum Signal'!$B295:$Q295)</f>
        <v>10</v>
      </c>
      <c r="O295">
        <f>RANK('Momentum Signal'!O295,'Momentum Signal'!$B295:$Q295)</f>
        <v>11</v>
      </c>
      <c r="P295">
        <f>RANK('Momentum Signal'!P295,'Momentum Signal'!$B295:$Q295)</f>
        <v>3</v>
      </c>
      <c r="Q295">
        <f>RANK('Momentum Signal'!Q295,'Momentum Signal'!$B295:$Q295)</f>
        <v>9</v>
      </c>
    </row>
    <row r="296" spans="1:17" x14ac:dyDescent="0.25">
      <c r="A296" s="6">
        <f>'Momentum Signal'!A296</f>
        <v>199907</v>
      </c>
      <c r="B296">
        <f>RANK('Momentum Signal'!B296,'Momentum Signal'!$B296:$Q296)</f>
        <v>16</v>
      </c>
      <c r="C296">
        <f>RANK('Momentum Signal'!C296,'Momentum Signal'!$B296:$Q296)</f>
        <v>1</v>
      </c>
      <c r="D296">
        <f>RANK('Momentum Signal'!D296,'Momentum Signal'!$B296:$Q296)</f>
        <v>4</v>
      </c>
      <c r="E296">
        <f>RANK('Momentum Signal'!E296,'Momentum Signal'!$B296:$Q296)</f>
        <v>15</v>
      </c>
      <c r="F296">
        <f>RANK('Momentum Signal'!F296,'Momentum Signal'!$B296:$Q296)</f>
        <v>12</v>
      </c>
      <c r="G296">
        <f>RANK('Momentum Signal'!G296,'Momentum Signal'!$B296:$Q296)</f>
        <v>14</v>
      </c>
      <c r="H296">
        <f>RANK('Momentum Signal'!H296,'Momentum Signal'!$B296:$Q296)</f>
        <v>10</v>
      </c>
      <c r="I296">
        <f>RANK('Momentum Signal'!I296,'Momentum Signal'!$B296:$Q296)</f>
        <v>5</v>
      </c>
      <c r="J296">
        <f>RANK('Momentum Signal'!J296,'Momentum Signal'!$B296:$Q296)</f>
        <v>8</v>
      </c>
      <c r="K296">
        <f>RANK('Momentum Signal'!K296,'Momentum Signal'!$B296:$Q296)</f>
        <v>13</v>
      </c>
      <c r="L296">
        <f>RANK('Momentum Signal'!L296,'Momentum Signal'!$B296:$Q296)</f>
        <v>2</v>
      </c>
      <c r="M296">
        <f>RANK('Momentum Signal'!M296,'Momentum Signal'!$B296:$Q296)</f>
        <v>7</v>
      </c>
      <c r="N296">
        <f>RANK('Momentum Signal'!N296,'Momentum Signal'!$B296:$Q296)</f>
        <v>9</v>
      </c>
      <c r="O296">
        <f>RANK('Momentum Signal'!O296,'Momentum Signal'!$B296:$Q296)</f>
        <v>6</v>
      </c>
      <c r="P296">
        <f>RANK('Momentum Signal'!P296,'Momentum Signal'!$B296:$Q296)</f>
        <v>3</v>
      </c>
      <c r="Q296">
        <f>RANK('Momentum Signal'!Q296,'Momentum Signal'!$B296:$Q296)</f>
        <v>11</v>
      </c>
    </row>
    <row r="297" spans="1:17" x14ac:dyDescent="0.25">
      <c r="A297" s="6">
        <f>'Momentum Signal'!A297</f>
        <v>199908</v>
      </c>
      <c r="B297">
        <f>RANK('Momentum Signal'!B297,'Momentum Signal'!$B297:$Q297)</f>
        <v>16</v>
      </c>
      <c r="C297">
        <f>RANK('Momentum Signal'!C297,'Momentum Signal'!$B297:$Q297)</f>
        <v>2</v>
      </c>
      <c r="D297">
        <f>RANK('Momentum Signal'!D297,'Momentum Signal'!$B297:$Q297)</f>
        <v>5</v>
      </c>
      <c r="E297">
        <f>RANK('Momentum Signal'!E297,'Momentum Signal'!$B297:$Q297)</f>
        <v>15</v>
      </c>
      <c r="F297">
        <f>RANK('Momentum Signal'!F297,'Momentum Signal'!$B297:$Q297)</f>
        <v>14</v>
      </c>
      <c r="G297">
        <f>RANK('Momentum Signal'!G297,'Momentum Signal'!$B297:$Q297)</f>
        <v>10</v>
      </c>
      <c r="H297">
        <f>RANK('Momentum Signal'!H297,'Momentum Signal'!$B297:$Q297)</f>
        <v>8</v>
      </c>
      <c r="I297">
        <f>RANK('Momentum Signal'!I297,'Momentum Signal'!$B297:$Q297)</f>
        <v>6</v>
      </c>
      <c r="J297">
        <f>RANK('Momentum Signal'!J297,'Momentum Signal'!$B297:$Q297)</f>
        <v>4</v>
      </c>
      <c r="K297">
        <f>RANK('Momentum Signal'!K297,'Momentum Signal'!$B297:$Q297)</f>
        <v>13</v>
      </c>
      <c r="L297">
        <f>RANK('Momentum Signal'!L297,'Momentum Signal'!$B297:$Q297)</f>
        <v>1</v>
      </c>
      <c r="M297">
        <f>RANK('Momentum Signal'!M297,'Momentum Signal'!$B297:$Q297)</f>
        <v>12</v>
      </c>
      <c r="N297">
        <f>RANK('Momentum Signal'!N297,'Momentum Signal'!$B297:$Q297)</f>
        <v>7</v>
      </c>
      <c r="O297">
        <f>RANK('Momentum Signal'!O297,'Momentum Signal'!$B297:$Q297)</f>
        <v>9</v>
      </c>
      <c r="P297">
        <f>RANK('Momentum Signal'!P297,'Momentum Signal'!$B297:$Q297)</f>
        <v>3</v>
      </c>
      <c r="Q297">
        <f>RANK('Momentum Signal'!Q297,'Momentum Signal'!$B297:$Q297)</f>
        <v>11</v>
      </c>
    </row>
    <row r="298" spans="1:17" x14ac:dyDescent="0.25">
      <c r="A298" s="6">
        <f>'Momentum Signal'!A298</f>
        <v>199909</v>
      </c>
      <c r="B298">
        <f>RANK('Momentum Signal'!B298,'Momentum Signal'!$B298:$Q298)</f>
        <v>15</v>
      </c>
      <c r="C298">
        <f>RANK('Momentum Signal'!C298,'Momentum Signal'!$B298:$Q298)</f>
        <v>2</v>
      </c>
      <c r="D298">
        <f>RANK('Momentum Signal'!D298,'Momentum Signal'!$B298:$Q298)</f>
        <v>5</v>
      </c>
      <c r="E298">
        <f>RANK('Momentum Signal'!E298,'Momentum Signal'!$B298:$Q298)</f>
        <v>12</v>
      </c>
      <c r="F298">
        <f>RANK('Momentum Signal'!F298,'Momentum Signal'!$B298:$Q298)</f>
        <v>14</v>
      </c>
      <c r="G298">
        <f>RANK('Momentum Signal'!G298,'Momentum Signal'!$B298:$Q298)</f>
        <v>11</v>
      </c>
      <c r="H298">
        <f>RANK('Momentum Signal'!H298,'Momentum Signal'!$B298:$Q298)</f>
        <v>13</v>
      </c>
      <c r="I298">
        <f>RANK('Momentum Signal'!I298,'Momentum Signal'!$B298:$Q298)</f>
        <v>7</v>
      </c>
      <c r="J298">
        <f>RANK('Momentum Signal'!J298,'Momentum Signal'!$B298:$Q298)</f>
        <v>3</v>
      </c>
      <c r="K298">
        <f>RANK('Momentum Signal'!K298,'Momentum Signal'!$B298:$Q298)</f>
        <v>8</v>
      </c>
      <c r="L298">
        <f>RANK('Momentum Signal'!L298,'Momentum Signal'!$B298:$Q298)</f>
        <v>1</v>
      </c>
      <c r="M298">
        <f>RANK('Momentum Signal'!M298,'Momentum Signal'!$B298:$Q298)</f>
        <v>10</v>
      </c>
      <c r="N298">
        <f>RANK('Momentum Signal'!N298,'Momentum Signal'!$B298:$Q298)</f>
        <v>6</v>
      </c>
      <c r="O298">
        <f>RANK('Momentum Signal'!O298,'Momentum Signal'!$B298:$Q298)</f>
        <v>16</v>
      </c>
      <c r="P298">
        <f>RANK('Momentum Signal'!P298,'Momentum Signal'!$B298:$Q298)</f>
        <v>4</v>
      </c>
      <c r="Q298">
        <f>RANK('Momentum Signal'!Q298,'Momentum Signal'!$B298:$Q298)</f>
        <v>9</v>
      </c>
    </row>
    <row r="299" spans="1:17" x14ac:dyDescent="0.25">
      <c r="A299" s="6">
        <f>'Momentum Signal'!A299</f>
        <v>199910</v>
      </c>
      <c r="B299">
        <f>RANK('Momentum Signal'!B299,'Momentum Signal'!$B299:$Q299)</f>
        <v>14</v>
      </c>
      <c r="C299">
        <f>RANK('Momentum Signal'!C299,'Momentum Signal'!$B299:$Q299)</f>
        <v>3</v>
      </c>
      <c r="D299">
        <f>RANK('Momentum Signal'!D299,'Momentum Signal'!$B299:$Q299)</f>
        <v>8</v>
      </c>
      <c r="E299">
        <f>RANK('Momentum Signal'!E299,'Momentum Signal'!$B299:$Q299)</f>
        <v>15</v>
      </c>
      <c r="F299">
        <f>RANK('Momentum Signal'!F299,'Momentum Signal'!$B299:$Q299)</f>
        <v>11</v>
      </c>
      <c r="G299">
        <f>RANK('Momentum Signal'!G299,'Momentum Signal'!$B299:$Q299)</f>
        <v>12</v>
      </c>
      <c r="H299">
        <f>RANK('Momentum Signal'!H299,'Momentum Signal'!$B299:$Q299)</f>
        <v>13</v>
      </c>
      <c r="I299">
        <f>RANK('Momentum Signal'!I299,'Momentum Signal'!$B299:$Q299)</f>
        <v>5</v>
      </c>
      <c r="J299">
        <f>RANK('Momentum Signal'!J299,'Momentum Signal'!$B299:$Q299)</f>
        <v>2</v>
      </c>
      <c r="K299">
        <f>RANK('Momentum Signal'!K299,'Momentum Signal'!$B299:$Q299)</f>
        <v>9</v>
      </c>
      <c r="L299">
        <f>RANK('Momentum Signal'!L299,'Momentum Signal'!$B299:$Q299)</f>
        <v>1</v>
      </c>
      <c r="M299">
        <f>RANK('Momentum Signal'!M299,'Momentum Signal'!$B299:$Q299)</f>
        <v>7</v>
      </c>
      <c r="N299">
        <f>RANK('Momentum Signal'!N299,'Momentum Signal'!$B299:$Q299)</f>
        <v>6</v>
      </c>
      <c r="O299">
        <f>RANK('Momentum Signal'!O299,'Momentum Signal'!$B299:$Q299)</f>
        <v>16</v>
      </c>
      <c r="P299">
        <f>RANK('Momentum Signal'!P299,'Momentum Signal'!$B299:$Q299)</f>
        <v>4</v>
      </c>
      <c r="Q299">
        <f>RANK('Momentum Signal'!Q299,'Momentum Signal'!$B299:$Q299)</f>
        <v>10</v>
      </c>
    </row>
    <row r="300" spans="1:17" x14ac:dyDescent="0.25">
      <c r="A300" s="6">
        <f>'Momentum Signal'!A300</f>
        <v>199911</v>
      </c>
      <c r="B300">
        <f>RANK('Momentum Signal'!B300,'Momentum Signal'!$B300:$Q300)</f>
        <v>16</v>
      </c>
      <c r="C300">
        <f>RANK('Momentum Signal'!C300,'Momentum Signal'!$B300:$Q300)</f>
        <v>2</v>
      </c>
      <c r="D300">
        <f>RANK('Momentum Signal'!D300,'Momentum Signal'!$B300:$Q300)</f>
        <v>5</v>
      </c>
      <c r="E300">
        <f>RANK('Momentum Signal'!E300,'Momentum Signal'!$B300:$Q300)</f>
        <v>12</v>
      </c>
      <c r="F300">
        <f>RANK('Momentum Signal'!F300,'Momentum Signal'!$B300:$Q300)</f>
        <v>15</v>
      </c>
      <c r="G300">
        <f>RANK('Momentum Signal'!G300,'Momentum Signal'!$B300:$Q300)</f>
        <v>7</v>
      </c>
      <c r="H300">
        <f>RANK('Momentum Signal'!H300,'Momentum Signal'!$B300:$Q300)</f>
        <v>14</v>
      </c>
      <c r="I300">
        <f>RANK('Momentum Signal'!I300,'Momentum Signal'!$B300:$Q300)</f>
        <v>6</v>
      </c>
      <c r="J300">
        <f>RANK('Momentum Signal'!J300,'Momentum Signal'!$B300:$Q300)</f>
        <v>3</v>
      </c>
      <c r="K300">
        <f>RANK('Momentum Signal'!K300,'Momentum Signal'!$B300:$Q300)</f>
        <v>8</v>
      </c>
      <c r="L300">
        <f>RANK('Momentum Signal'!L300,'Momentum Signal'!$B300:$Q300)</f>
        <v>1</v>
      </c>
      <c r="M300">
        <f>RANK('Momentum Signal'!M300,'Momentum Signal'!$B300:$Q300)</f>
        <v>10</v>
      </c>
      <c r="N300">
        <f>RANK('Momentum Signal'!N300,'Momentum Signal'!$B300:$Q300)</f>
        <v>9</v>
      </c>
      <c r="O300">
        <f>RANK('Momentum Signal'!O300,'Momentum Signal'!$B300:$Q300)</f>
        <v>13</v>
      </c>
      <c r="P300">
        <f>RANK('Momentum Signal'!P300,'Momentum Signal'!$B300:$Q300)</f>
        <v>4</v>
      </c>
      <c r="Q300">
        <f>RANK('Momentum Signal'!Q300,'Momentum Signal'!$B300:$Q300)</f>
        <v>11</v>
      </c>
    </row>
    <row r="301" spans="1:17" x14ac:dyDescent="0.25">
      <c r="A301" s="6">
        <f>'Momentum Signal'!A301</f>
        <v>199912</v>
      </c>
      <c r="B301">
        <f>RANK('Momentum Signal'!B301,'Momentum Signal'!$B301:$Q301)</f>
        <v>15</v>
      </c>
      <c r="C301">
        <f>RANK('Momentum Signal'!C301,'Momentum Signal'!$B301:$Q301)</f>
        <v>2</v>
      </c>
      <c r="D301">
        <f>RANK('Momentum Signal'!D301,'Momentum Signal'!$B301:$Q301)</f>
        <v>4</v>
      </c>
      <c r="E301">
        <f>RANK('Momentum Signal'!E301,'Momentum Signal'!$B301:$Q301)</f>
        <v>14</v>
      </c>
      <c r="F301">
        <f>RANK('Momentum Signal'!F301,'Momentum Signal'!$B301:$Q301)</f>
        <v>16</v>
      </c>
      <c r="G301">
        <f>RANK('Momentum Signal'!G301,'Momentum Signal'!$B301:$Q301)</f>
        <v>8</v>
      </c>
      <c r="H301">
        <f>RANK('Momentum Signal'!H301,'Momentum Signal'!$B301:$Q301)</f>
        <v>12</v>
      </c>
      <c r="I301">
        <f>RANK('Momentum Signal'!I301,'Momentum Signal'!$B301:$Q301)</f>
        <v>6</v>
      </c>
      <c r="J301">
        <f>RANK('Momentum Signal'!J301,'Momentum Signal'!$B301:$Q301)</f>
        <v>3</v>
      </c>
      <c r="K301">
        <f>RANK('Momentum Signal'!K301,'Momentum Signal'!$B301:$Q301)</f>
        <v>10</v>
      </c>
      <c r="L301">
        <f>RANK('Momentum Signal'!L301,'Momentum Signal'!$B301:$Q301)</f>
        <v>1</v>
      </c>
      <c r="M301">
        <f>RANK('Momentum Signal'!M301,'Momentum Signal'!$B301:$Q301)</f>
        <v>11</v>
      </c>
      <c r="N301">
        <f>RANK('Momentum Signal'!N301,'Momentum Signal'!$B301:$Q301)</f>
        <v>9</v>
      </c>
      <c r="O301">
        <f>RANK('Momentum Signal'!O301,'Momentum Signal'!$B301:$Q301)</f>
        <v>13</v>
      </c>
      <c r="P301">
        <f>RANK('Momentum Signal'!P301,'Momentum Signal'!$B301:$Q301)</f>
        <v>5</v>
      </c>
      <c r="Q301">
        <f>RANK('Momentum Signal'!Q301,'Momentum Signal'!$B301:$Q301)</f>
        <v>7</v>
      </c>
    </row>
    <row r="302" spans="1:17" x14ac:dyDescent="0.25">
      <c r="A302" s="6">
        <f>'Momentum Signal'!A302</f>
        <v>200001</v>
      </c>
      <c r="B302">
        <f>RANK('Momentum Signal'!B302,'Momentum Signal'!$B302:$Q302)</f>
        <v>13</v>
      </c>
      <c r="C302">
        <f>RANK('Momentum Signal'!C302,'Momentum Signal'!$B302:$Q302)</f>
        <v>3</v>
      </c>
      <c r="D302">
        <f>RANK('Momentum Signal'!D302,'Momentum Signal'!$B302:$Q302)</f>
        <v>4</v>
      </c>
      <c r="E302">
        <f>RANK('Momentum Signal'!E302,'Momentum Signal'!$B302:$Q302)</f>
        <v>16</v>
      </c>
      <c r="F302">
        <f>RANK('Momentum Signal'!F302,'Momentum Signal'!$B302:$Q302)</f>
        <v>15</v>
      </c>
      <c r="G302">
        <f>RANK('Momentum Signal'!G302,'Momentum Signal'!$B302:$Q302)</f>
        <v>5</v>
      </c>
      <c r="H302">
        <f>RANK('Momentum Signal'!H302,'Momentum Signal'!$B302:$Q302)</f>
        <v>11</v>
      </c>
      <c r="I302">
        <f>RANK('Momentum Signal'!I302,'Momentum Signal'!$B302:$Q302)</f>
        <v>8</v>
      </c>
      <c r="J302">
        <f>RANK('Momentum Signal'!J302,'Momentum Signal'!$B302:$Q302)</f>
        <v>2</v>
      </c>
      <c r="K302">
        <f>RANK('Momentum Signal'!K302,'Momentum Signal'!$B302:$Q302)</f>
        <v>7</v>
      </c>
      <c r="L302">
        <f>RANK('Momentum Signal'!L302,'Momentum Signal'!$B302:$Q302)</f>
        <v>1</v>
      </c>
      <c r="M302">
        <f>RANK('Momentum Signal'!M302,'Momentum Signal'!$B302:$Q302)</f>
        <v>12</v>
      </c>
      <c r="N302">
        <f>RANK('Momentum Signal'!N302,'Momentum Signal'!$B302:$Q302)</f>
        <v>10</v>
      </c>
      <c r="O302">
        <f>RANK('Momentum Signal'!O302,'Momentum Signal'!$B302:$Q302)</f>
        <v>14</v>
      </c>
      <c r="P302">
        <f>RANK('Momentum Signal'!P302,'Momentum Signal'!$B302:$Q302)</f>
        <v>6</v>
      </c>
      <c r="Q302">
        <f>RANK('Momentum Signal'!Q302,'Momentum Signal'!$B302:$Q302)</f>
        <v>9</v>
      </c>
    </row>
    <row r="303" spans="1:17" x14ac:dyDescent="0.25">
      <c r="A303" s="6">
        <f>'Momentum Signal'!A303</f>
        <v>200002</v>
      </c>
      <c r="B303">
        <f>RANK('Momentum Signal'!B303,'Momentum Signal'!$B303:$Q303)</f>
        <v>15</v>
      </c>
      <c r="C303">
        <f>RANK('Momentum Signal'!C303,'Momentum Signal'!$B303:$Q303)</f>
        <v>3</v>
      </c>
      <c r="D303">
        <f>RANK('Momentum Signal'!D303,'Momentum Signal'!$B303:$Q303)</f>
        <v>4</v>
      </c>
      <c r="E303">
        <f>RANK('Momentum Signal'!E303,'Momentum Signal'!$B303:$Q303)</f>
        <v>16</v>
      </c>
      <c r="F303">
        <f>RANK('Momentum Signal'!F303,'Momentum Signal'!$B303:$Q303)</f>
        <v>14</v>
      </c>
      <c r="G303">
        <f>RANK('Momentum Signal'!G303,'Momentum Signal'!$B303:$Q303)</f>
        <v>5</v>
      </c>
      <c r="H303">
        <f>RANK('Momentum Signal'!H303,'Momentum Signal'!$B303:$Q303)</f>
        <v>13</v>
      </c>
      <c r="I303">
        <f>RANK('Momentum Signal'!I303,'Momentum Signal'!$B303:$Q303)</f>
        <v>6</v>
      </c>
      <c r="J303">
        <f>RANK('Momentum Signal'!J303,'Momentum Signal'!$B303:$Q303)</f>
        <v>1</v>
      </c>
      <c r="K303">
        <f>RANK('Momentum Signal'!K303,'Momentum Signal'!$B303:$Q303)</f>
        <v>7</v>
      </c>
      <c r="L303">
        <f>RANK('Momentum Signal'!L303,'Momentum Signal'!$B303:$Q303)</f>
        <v>2</v>
      </c>
      <c r="M303">
        <f>RANK('Momentum Signal'!M303,'Momentum Signal'!$B303:$Q303)</f>
        <v>12</v>
      </c>
      <c r="N303">
        <f>RANK('Momentum Signal'!N303,'Momentum Signal'!$B303:$Q303)</f>
        <v>9</v>
      </c>
      <c r="O303">
        <f>RANK('Momentum Signal'!O303,'Momentum Signal'!$B303:$Q303)</f>
        <v>11</v>
      </c>
      <c r="P303">
        <f>RANK('Momentum Signal'!P303,'Momentum Signal'!$B303:$Q303)</f>
        <v>8</v>
      </c>
      <c r="Q303">
        <f>RANK('Momentum Signal'!Q303,'Momentum Signal'!$B303:$Q303)</f>
        <v>10</v>
      </c>
    </row>
    <row r="304" spans="1:17" x14ac:dyDescent="0.25">
      <c r="A304" s="6">
        <f>'Momentum Signal'!A304</f>
        <v>200003</v>
      </c>
      <c r="B304">
        <f>RANK('Momentum Signal'!B304,'Momentum Signal'!$B304:$Q304)</f>
        <v>14</v>
      </c>
      <c r="C304">
        <f>RANK('Momentum Signal'!C304,'Momentum Signal'!$B304:$Q304)</f>
        <v>2</v>
      </c>
      <c r="D304">
        <f>RANK('Momentum Signal'!D304,'Momentum Signal'!$B304:$Q304)</f>
        <v>4</v>
      </c>
      <c r="E304">
        <f>RANK('Momentum Signal'!E304,'Momentum Signal'!$B304:$Q304)</f>
        <v>16</v>
      </c>
      <c r="F304">
        <f>RANK('Momentum Signal'!F304,'Momentum Signal'!$B304:$Q304)</f>
        <v>15</v>
      </c>
      <c r="G304">
        <f>RANK('Momentum Signal'!G304,'Momentum Signal'!$B304:$Q304)</f>
        <v>5</v>
      </c>
      <c r="H304">
        <f>RANK('Momentum Signal'!H304,'Momentum Signal'!$B304:$Q304)</f>
        <v>12</v>
      </c>
      <c r="I304">
        <f>RANK('Momentum Signal'!I304,'Momentum Signal'!$B304:$Q304)</f>
        <v>6</v>
      </c>
      <c r="J304">
        <f>RANK('Momentum Signal'!J304,'Momentum Signal'!$B304:$Q304)</f>
        <v>3</v>
      </c>
      <c r="K304">
        <f>RANK('Momentum Signal'!K304,'Momentum Signal'!$B304:$Q304)</f>
        <v>8</v>
      </c>
      <c r="L304">
        <f>RANK('Momentum Signal'!L304,'Momentum Signal'!$B304:$Q304)</f>
        <v>1</v>
      </c>
      <c r="M304">
        <f>RANK('Momentum Signal'!M304,'Momentum Signal'!$B304:$Q304)</f>
        <v>11</v>
      </c>
      <c r="N304">
        <f>RANK('Momentum Signal'!N304,'Momentum Signal'!$B304:$Q304)</f>
        <v>13</v>
      </c>
      <c r="O304">
        <f>RANK('Momentum Signal'!O304,'Momentum Signal'!$B304:$Q304)</f>
        <v>7</v>
      </c>
      <c r="P304">
        <f>RANK('Momentum Signal'!P304,'Momentum Signal'!$B304:$Q304)</f>
        <v>10</v>
      </c>
      <c r="Q304">
        <f>RANK('Momentum Signal'!Q304,'Momentum Signal'!$B304:$Q304)</f>
        <v>9</v>
      </c>
    </row>
    <row r="305" spans="1:17" x14ac:dyDescent="0.25">
      <c r="A305" s="6">
        <f>'Momentum Signal'!A305</f>
        <v>200004</v>
      </c>
      <c r="B305">
        <f>RANK('Momentum Signal'!B305,'Momentum Signal'!$B305:$Q305)</f>
        <v>15</v>
      </c>
      <c r="C305">
        <f>RANK('Momentum Signal'!C305,'Momentum Signal'!$B305:$Q305)</f>
        <v>3</v>
      </c>
      <c r="D305">
        <f>RANK('Momentum Signal'!D305,'Momentum Signal'!$B305:$Q305)</f>
        <v>4</v>
      </c>
      <c r="E305">
        <f>RANK('Momentum Signal'!E305,'Momentum Signal'!$B305:$Q305)</f>
        <v>16</v>
      </c>
      <c r="F305">
        <f>RANK('Momentum Signal'!F305,'Momentum Signal'!$B305:$Q305)</f>
        <v>14</v>
      </c>
      <c r="G305">
        <f>RANK('Momentum Signal'!G305,'Momentum Signal'!$B305:$Q305)</f>
        <v>5</v>
      </c>
      <c r="H305">
        <f>RANK('Momentum Signal'!H305,'Momentum Signal'!$B305:$Q305)</f>
        <v>13</v>
      </c>
      <c r="I305">
        <f>RANK('Momentum Signal'!I305,'Momentum Signal'!$B305:$Q305)</f>
        <v>6</v>
      </c>
      <c r="J305">
        <f>RANK('Momentum Signal'!J305,'Momentum Signal'!$B305:$Q305)</f>
        <v>2</v>
      </c>
      <c r="K305">
        <f>RANK('Momentum Signal'!K305,'Momentum Signal'!$B305:$Q305)</f>
        <v>9</v>
      </c>
      <c r="L305">
        <f>RANK('Momentum Signal'!L305,'Momentum Signal'!$B305:$Q305)</f>
        <v>1</v>
      </c>
      <c r="M305">
        <f>RANK('Momentum Signal'!M305,'Momentum Signal'!$B305:$Q305)</f>
        <v>8</v>
      </c>
      <c r="N305">
        <f>RANK('Momentum Signal'!N305,'Momentum Signal'!$B305:$Q305)</f>
        <v>12</v>
      </c>
      <c r="O305">
        <f>RANK('Momentum Signal'!O305,'Momentum Signal'!$B305:$Q305)</f>
        <v>7</v>
      </c>
      <c r="P305">
        <f>RANK('Momentum Signal'!P305,'Momentum Signal'!$B305:$Q305)</f>
        <v>10</v>
      </c>
      <c r="Q305">
        <f>RANK('Momentum Signal'!Q305,'Momentum Signal'!$B305:$Q305)</f>
        <v>11</v>
      </c>
    </row>
    <row r="306" spans="1:17" x14ac:dyDescent="0.25">
      <c r="A306" s="6">
        <f>'Momentum Signal'!A306</f>
        <v>200005</v>
      </c>
      <c r="B306">
        <f>RANK('Momentum Signal'!B306,'Momentum Signal'!$B306:$Q306)</f>
        <v>13</v>
      </c>
      <c r="C306">
        <f>RANK('Momentum Signal'!C306,'Momentum Signal'!$B306:$Q306)</f>
        <v>3</v>
      </c>
      <c r="D306">
        <f>RANK('Momentum Signal'!D306,'Momentum Signal'!$B306:$Q306)</f>
        <v>4</v>
      </c>
      <c r="E306">
        <f>RANK('Momentum Signal'!E306,'Momentum Signal'!$B306:$Q306)</f>
        <v>15</v>
      </c>
      <c r="F306">
        <f>RANK('Momentum Signal'!F306,'Momentum Signal'!$B306:$Q306)</f>
        <v>16</v>
      </c>
      <c r="G306">
        <f>RANK('Momentum Signal'!G306,'Momentum Signal'!$B306:$Q306)</f>
        <v>9</v>
      </c>
      <c r="H306">
        <f>RANK('Momentum Signal'!H306,'Momentum Signal'!$B306:$Q306)</f>
        <v>11</v>
      </c>
      <c r="I306">
        <f>RANK('Momentum Signal'!I306,'Momentum Signal'!$B306:$Q306)</f>
        <v>5</v>
      </c>
      <c r="J306">
        <f>RANK('Momentum Signal'!J306,'Momentum Signal'!$B306:$Q306)</f>
        <v>2</v>
      </c>
      <c r="K306">
        <f>RANK('Momentum Signal'!K306,'Momentum Signal'!$B306:$Q306)</f>
        <v>12</v>
      </c>
      <c r="L306">
        <f>RANK('Momentum Signal'!L306,'Momentum Signal'!$B306:$Q306)</f>
        <v>1</v>
      </c>
      <c r="M306">
        <f>RANK('Momentum Signal'!M306,'Momentum Signal'!$B306:$Q306)</f>
        <v>10</v>
      </c>
      <c r="N306">
        <f>RANK('Momentum Signal'!N306,'Momentum Signal'!$B306:$Q306)</f>
        <v>14</v>
      </c>
      <c r="O306">
        <f>RANK('Momentum Signal'!O306,'Momentum Signal'!$B306:$Q306)</f>
        <v>8</v>
      </c>
      <c r="P306">
        <f>RANK('Momentum Signal'!P306,'Momentum Signal'!$B306:$Q306)</f>
        <v>6</v>
      </c>
      <c r="Q306">
        <f>RANK('Momentum Signal'!Q306,'Momentum Signal'!$B306:$Q306)</f>
        <v>7</v>
      </c>
    </row>
    <row r="307" spans="1:17" x14ac:dyDescent="0.25">
      <c r="A307" s="6">
        <f>'Momentum Signal'!A307</f>
        <v>200006</v>
      </c>
      <c r="B307">
        <f>RANK('Momentum Signal'!B307,'Momentum Signal'!$B307:$Q307)</f>
        <v>15</v>
      </c>
      <c r="C307">
        <f>RANK('Momentum Signal'!C307,'Momentum Signal'!$B307:$Q307)</f>
        <v>4</v>
      </c>
      <c r="D307">
        <f>RANK('Momentum Signal'!D307,'Momentum Signal'!$B307:$Q307)</f>
        <v>3</v>
      </c>
      <c r="E307">
        <f>RANK('Momentum Signal'!E307,'Momentum Signal'!$B307:$Q307)</f>
        <v>14</v>
      </c>
      <c r="F307">
        <f>RANK('Momentum Signal'!F307,'Momentum Signal'!$B307:$Q307)</f>
        <v>16</v>
      </c>
      <c r="G307">
        <f>RANK('Momentum Signal'!G307,'Momentum Signal'!$B307:$Q307)</f>
        <v>11</v>
      </c>
      <c r="H307">
        <f>RANK('Momentum Signal'!H307,'Momentum Signal'!$B307:$Q307)</f>
        <v>8</v>
      </c>
      <c r="I307">
        <f>RANK('Momentum Signal'!I307,'Momentum Signal'!$B307:$Q307)</f>
        <v>5</v>
      </c>
      <c r="J307">
        <f>RANK('Momentum Signal'!J307,'Momentum Signal'!$B307:$Q307)</f>
        <v>2</v>
      </c>
      <c r="K307">
        <f>RANK('Momentum Signal'!K307,'Momentum Signal'!$B307:$Q307)</f>
        <v>13</v>
      </c>
      <c r="L307">
        <f>RANK('Momentum Signal'!L307,'Momentum Signal'!$B307:$Q307)</f>
        <v>1</v>
      </c>
      <c r="M307">
        <f>RANK('Momentum Signal'!M307,'Momentum Signal'!$B307:$Q307)</f>
        <v>6</v>
      </c>
      <c r="N307">
        <f>RANK('Momentum Signal'!N307,'Momentum Signal'!$B307:$Q307)</f>
        <v>12</v>
      </c>
      <c r="O307">
        <f>RANK('Momentum Signal'!O307,'Momentum Signal'!$B307:$Q307)</f>
        <v>9</v>
      </c>
      <c r="P307">
        <f>RANK('Momentum Signal'!P307,'Momentum Signal'!$B307:$Q307)</f>
        <v>7</v>
      </c>
      <c r="Q307">
        <f>RANK('Momentum Signal'!Q307,'Momentum Signal'!$B307:$Q307)</f>
        <v>10</v>
      </c>
    </row>
    <row r="308" spans="1:17" x14ac:dyDescent="0.25">
      <c r="A308" s="6">
        <f>'Momentum Signal'!A308</f>
        <v>200007</v>
      </c>
      <c r="B308">
        <f>RANK('Momentum Signal'!B308,'Momentum Signal'!$B308:$Q308)</f>
        <v>9</v>
      </c>
      <c r="C308">
        <f>RANK('Momentum Signal'!C308,'Momentum Signal'!$B308:$Q308)</f>
        <v>4</v>
      </c>
      <c r="D308">
        <f>RANK('Momentum Signal'!D308,'Momentum Signal'!$B308:$Q308)</f>
        <v>3</v>
      </c>
      <c r="E308">
        <f>RANK('Momentum Signal'!E308,'Momentum Signal'!$B308:$Q308)</f>
        <v>15</v>
      </c>
      <c r="F308">
        <f>RANK('Momentum Signal'!F308,'Momentum Signal'!$B308:$Q308)</f>
        <v>16</v>
      </c>
      <c r="G308">
        <f>RANK('Momentum Signal'!G308,'Momentum Signal'!$B308:$Q308)</f>
        <v>12</v>
      </c>
      <c r="H308">
        <f>RANK('Momentum Signal'!H308,'Momentum Signal'!$B308:$Q308)</f>
        <v>6</v>
      </c>
      <c r="I308">
        <f>RANK('Momentum Signal'!I308,'Momentum Signal'!$B308:$Q308)</f>
        <v>8</v>
      </c>
      <c r="J308">
        <f>RANK('Momentum Signal'!J308,'Momentum Signal'!$B308:$Q308)</f>
        <v>2</v>
      </c>
      <c r="K308">
        <f>RANK('Momentum Signal'!K308,'Momentum Signal'!$B308:$Q308)</f>
        <v>14</v>
      </c>
      <c r="L308">
        <f>RANK('Momentum Signal'!L308,'Momentum Signal'!$B308:$Q308)</f>
        <v>1</v>
      </c>
      <c r="M308">
        <f>RANK('Momentum Signal'!M308,'Momentum Signal'!$B308:$Q308)</f>
        <v>10</v>
      </c>
      <c r="N308">
        <f>RANK('Momentum Signal'!N308,'Momentum Signal'!$B308:$Q308)</f>
        <v>13</v>
      </c>
      <c r="O308">
        <f>RANK('Momentum Signal'!O308,'Momentum Signal'!$B308:$Q308)</f>
        <v>5</v>
      </c>
      <c r="P308">
        <f>RANK('Momentum Signal'!P308,'Momentum Signal'!$B308:$Q308)</f>
        <v>11</v>
      </c>
      <c r="Q308">
        <f>RANK('Momentum Signal'!Q308,'Momentum Signal'!$B308:$Q308)</f>
        <v>7</v>
      </c>
    </row>
    <row r="309" spans="1:17" x14ac:dyDescent="0.25">
      <c r="A309" s="6">
        <f>'Momentum Signal'!A309</f>
        <v>200008</v>
      </c>
      <c r="B309">
        <f>RANK('Momentum Signal'!B309,'Momentum Signal'!$B309:$Q309)</f>
        <v>6</v>
      </c>
      <c r="C309">
        <f>RANK('Momentum Signal'!C309,'Momentum Signal'!$B309:$Q309)</f>
        <v>3</v>
      </c>
      <c r="D309">
        <f>RANK('Momentum Signal'!D309,'Momentum Signal'!$B309:$Q309)</f>
        <v>5</v>
      </c>
      <c r="E309">
        <f>RANK('Momentum Signal'!E309,'Momentum Signal'!$B309:$Q309)</f>
        <v>14</v>
      </c>
      <c r="F309">
        <f>RANK('Momentum Signal'!F309,'Momentum Signal'!$B309:$Q309)</f>
        <v>16</v>
      </c>
      <c r="G309">
        <f>RANK('Momentum Signal'!G309,'Momentum Signal'!$B309:$Q309)</f>
        <v>12</v>
      </c>
      <c r="H309">
        <f>RANK('Momentum Signal'!H309,'Momentum Signal'!$B309:$Q309)</f>
        <v>4</v>
      </c>
      <c r="I309">
        <f>RANK('Momentum Signal'!I309,'Momentum Signal'!$B309:$Q309)</f>
        <v>9</v>
      </c>
      <c r="J309">
        <f>RANK('Momentum Signal'!J309,'Momentum Signal'!$B309:$Q309)</f>
        <v>2</v>
      </c>
      <c r="K309">
        <f>RANK('Momentum Signal'!K309,'Momentum Signal'!$B309:$Q309)</f>
        <v>15</v>
      </c>
      <c r="L309">
        <f>RANK('Momentum Signal'!L309,'Momentum Signal'!$B309:$Q309)</f>
        <v>1</v>
      </c>
      <c r="M309">
        <f>RANK('Momentum Signal'!M309,'Momentum Signal'!$B309:$Q309)</f>
        <v>11</v>
      </c>
      <c r="N309">
        <f>RANK('Momentum Signal'!N309,'Momentum Signal'!$B309:$Q309)</f>
        <v>13</v>
      </c>
      <c r="O309">
        <f>RANK('Momentum Signal'!O309,'Momentum Signal'!$B309:$Q309)</f>
        <v>7</v>
      </c>
      <c r="P309">
        <f>RANK('Momentum Signal'!P309,'Momentum Signal'!$B309:$Q309)</f>
        <v>10</v>
      </c>
      <c r="Q309">
        <f>RANK('Momentum Signal'!Q309,'Momentum Signal'!$B309:$Q309)</f>
        <v>8</v>
      </c>
    </row>
    <row r="310" spans="1:17" x14ac:dyDescent="0.25">
      <c r="A310" s="6">
        <f>'Momentum Signal'!A310</f>
        <v>200009</v>
      </c>
      <c r="B310">
        <f>RANK('Momentum Signal'!B310,'Momentum Signal'!$B310:$Q310)</f>
        <v>7</v>
      </c>
      <c r="C310">
        <f>RANK('Momentum Signal'!C310,'Momentum Signal'!$B310:$Q310)</f>
        <v>3</v>
      </c>
      <c r="D310">
        <f>RANK('Momentum Signal'!D310,'Momentum Signal'!$B310:$Q310)</f>
        <v>5</v>
      </c>
      <c r="E310">
        <f>RANK('Momentum Signal'!E310,'Momentum Signal'!$B310:$Q310)</f>
        <v>11</v>
      </c>
      <c r="F310">
        <f>RANK('Momentum Signal'!F310,'Momentum Signal'!$B310:$Q310)</f>
        <v>16</v>
      </c>
      <c r="G310">
        <f>RANK('Momentum Signal'!G310,'Momentum Signal'!$B310:$Q310)</f>
        <v>14</v>
      </c>
      <c r="H310">
        <f>RANK('Momentum Signal'!H310,'Momentum Signal'!$B310:$Q310)</f>
        <v>6</v>
      </c>
      <c r="I310">
        <f>RANK('Momentum Signal'!I310,'Momentum Signal'!$B310:$Q310)</f>
        <v>9</v>
      </c>
      <c r="J310">
        <f>RANK('Momentum Signal'!J310,'Momentum Signal'!$B310:$Q310)</f>
        <v>2</v>
      </c>
      <c r="K310">
        <f>RANK('Momentum Signal'!K310,'Momentum Signal'!$B310:$Q310)</f>
        <v>15</v>
      </c>
      <c r="L310">
        <f>RANK('Momentum Signal'!L310,'Momentum Signal'!$B310:$Q310)</f>
        <v>1</v>
      </c>
      <c r="M310">
        <f>RANK('Momentum Signal'!M310,'Momentum Signal'!$B310:$Q310)</f>
        <v>13</v>
      </c>
      <c r="N310">
        <f>RANK('Momentum Signal'!N310,'Momentum Signal'!$B310:$Q310)</f>
        <v>12</v>
      </c>
      <c r="O310">
        <f>RANK('Momentum Signal'!O310,'Momentum Signal'!$B310:$Q310)</f>
        <v>8</v>
      </c>
      <c r="P310">
        <f>RANK('Momentum Signal'!P310,'Momentum Signal'!$B310:$Q310)</f>
        <v>10</v>
      </c>
      <c r="Q310">
        <f>RANK('Momentum Signal'!Q310,'Momentum Signal'!$B310:$Q310)</f>
        <v>4</v>
      </c>
    </row>
    <row r="311" spans="1:17" x14ac:dyDescent="0.25">
      <c r="A311" s="6">
        <f>'Momentum Signal'!A311</f>
        <v>200010</v>
      </c>
      <c r="B311">
        <f>RANK('Momentum Signal'!B311,'Momentum Signal'!$B311:$Q311)</f>
        <v>8</v>
      </c>
      <c r="C311">
        <f>RANK('Momentum Signal'!C311,'Momentum Signal'!$B311:$Q311)</f>
        <v>4</v>
      </c>
      <c r="D311">
        <f>RANK('Momentum Signal'!D311,'Momentum Signal'!$B311:$Q311)</f>
        <v>5</v>
      </c>
      <c r="E311">
        <f>RANK('Momentum Signal'!E311,'Momentum Signal'!$B311:$Q311)</f>
        <v>14</v>
      </c>
      <c r="F311">
        <f>RANK('Momentum Signal'!F311,'Momentum Signal'!$B311:$Q311)</f>
        <v>16</v>
      </c>
      <c r="G311">
        <f>RANK('Momentum Signal'!G311,'Momentum Signal'!$B311:$Q311)</f>
        <v>12</v>
      </c>
      <c r="H311">
        <f>RANK('Momentum Signal'!H311,'Momentum Signal'!$B311:$Q311)</f>
        <v>7</v>
      </c>
      <c r="I311">
        <f>RANK('Momentum Signal'!I311,'Momentum Signal'!$B311:$Q311)</f>
        <v>11</v>
      </c>
      <c r="J311">
        <f>RANK('Momentum Signal'!J311,'Momentum Signal'!$B311:$Q311)</f>
        <v>1</v>
      </c>
      <c r="K311">
        <f>RANK('Momentum Signal'!K311,'Momentum Signal'!$B311:$Q311)</f>
        <v>13</v>
      </c>
      <c r="L311">
        <f>RANK('Momentum Signal'!L311,'Momentum Signal'!$B311:$Q311)</f>
        <v>2</v>
      </c>
      <c r="M311">
        <f>RANK('Momentum Signal'!M311,'Momentum Signal'!$B311:$Q311)</f>
        <v>10</v>
      </c>
      <c r="N311">
        <f>RANK('Momentum Signal'!N311,'Momentum Signal'!$B311:$Q311)</f>
        <v>9</v>
      </c>
      <c r="O311">
        <f>RANK('Momentum Signal'!O311,'Momentum Signal'!$B311:$Q311)</f>
        <v>6</v>
      </c>
      <c r="P311">
        <f>RANK('Momentum Signal'!P311,'Momentum Signal'!$B311:$Q311)</f>
        <v>15</v>
      </c>
      <c r="Q311">
        <f>RANK('Momentum Signal'!Q311,'Momentum Signal'!$B311:$Q311)</f>
        <v>3</v>
      </c>
    </row>
    <row r="312" spans="1:17" x14ac:dyDescent="0.25">
      <c r="A312" s="6">
        <f>'Momentum Signal'!A312</f>
        <v>200011</v>
      </c>
      <c r="B312">
        <f>RANK('Momentum Signal'!B312,'Momentum Signal'!$B312:$Q312)</f>
        <v>9</v>
      </c>
      <c r="C312">
        <f>RANK('Momentum Signal'!C312,'Momentum Signal'!$B312:$Q312)</f>
        <v>7</v>
      </c>
      <c r="D312">
        <f>RANK('Momentum Signal'!D312,'Momentum Signal'!$B312:$Q312)</f>
        <v>3</v>
      </c>
      <c r="E312">
        <f>RANK('Momentum Signal'!E312,'Momentum Signal'!$B312:$Q312)</f>
        <v>11</v>
      </c>
      <c r="F312">
        <f>RANK('Momentum Signal'!F312,'Momentum Signal'!$B312:$Q312)</f>
        <v>16</v>
      </c>
      <c r="G312">
        <f>RANK('Momentum Signal'!G312,'Momentum Signal'!$B312:$Q312)</f>
        <v>14</v>
      </c>
      <c r="H312">
        <f>RANK('Momentum Signal'!H312,'Momentum Signal'!$B312:$Q312)</f>
        <v>6</v>
      </c>
      <c r="I312">
        <f>RANK('Momentum Signal'!I312,'Momentum Signal'!$B312:$Q312)</f>
        <v>10</v>
      </c>
      <c r="J312">
        <f>RANK('Momentum Signal'!J312,'Momentum Signal'!$B312:$Q312)</f>
        <v>1</v>
      </c>
      <c r="K312">
        <f>RANK('Momentum Signal'!K312,'Momentum Signal'!$B312:$Q312)</f>
        <v>13</v>
      </c>
      <c r="L312">
        <f>RANK('Momentum Signal'!L312,'Momentum Signal'!$B312:$Q312)</f>
        <v>2</v>
      </c>
      <c r="M312">
        <f>RANK('Momentum Signal'!M312,'Momentum Signal'!$B312:$Q312)</f>
        <v>12</v>
      </c>
      <c r="N312">
        <f>RANK('Momentum Signal'!N312,'Momentum Signal'!$B312:$Q312)</f>
        <v>8</v>
      </c>
      <c r="O312">
        <f>RANK('Momentum Signal'!O312,'Momentum Signal'!$B312:$Q312)</f>
        <v>4</v>
      </c>
      <c r="P312">
        <f>RANK('Momentum Signal'!P312,'Momentum Signal'!$B312:$Q312)</f>
        <v>15</v>
      </c>
      <c r="Q312">
        <f>RANK('Momentum Signal'!Q312,'Momentum Signal'!$B312:$Q312)</f>
        <v>5</v>
      </c>
    </row>
    <row r="313" spans="1:17" x14ac:dyDescent="0.25">
      <c r="A313" s="6">
        <f>'Momentum Signal'!A313</f>
        <v>200012</v>
      </c>
      <c r="B313">
        <f>RANK('Momentum Signal'!B313,'Momentum Signal'!$B313:$Q313)</f>
        <v>8</v>
      </c>
      <c r="C313">
        <f>RANK('Momentum Signal'!C313,'Momentum Signal'!$B313:$Q313)</f>
        <v>9</v>
      </c>
      <c r="D313">
        <f>RANK('Momentum Signal'!D313,'Momentum Signal'!$B313:$Q313)</f>
        <v>4</v>
      </c>
      <c r="E313">
        <f>RANK('Momentum Signal'!E313,'Momentum Signal'!$B313:$Q313)</f>
        <v>10</v>
      </c>
      <c r="F313">
        <f>RANK('Momentum Signal'!F313,'Momentum Signal'!$B313:$Q313)</f>
        <v>16</v>
      </c>
      <c r="G313">
        <f>RANK('Momentum Signal'!G313,'Momentum Signal'!$B313:$Q313)</f>
        <v>13</v>
      </c>
      <c r="H313">
        <f>RANK('Momentum Signal'!H313,'Momentum Signal'!$B313:$Q313)</f>
        <v>7</v>
      </c>
      <c r="I313">
        <f>RANK('Momentum Signal'!I313,'Momentum Signal'!$B313:$Q313)</f>
        <v>14</v>
      </c>
      <c r="J313">
        <f>RANK('Momentum Signal'!J313,'Momentum Signal'!$B313:$Q313)</f>
        <v>1</v>
      </c>
      <c r="K313">
        <f>RANK('Momentum Signal'!K313,'Momentum Signal'!$B313:$Q313)</f>
        <v>11</v>
      </c>
      <c r="L313">
        <f>RANK('Momentum Signal'!L313,'Momentum Signal'!$B313:$Q313)</f>
        <v>3</v>
      </c>
      <c r="M313">
        <f>RANK('Momentum Signal'!M313,'Momentum Signal'!$B313:$Q313)</f>
        <v>12</v>
      </c>
      <c r="N313">
        <f>RANK('Momentum Signal'!N313,'Momentum Signal'!$B313:$Q313)</f>
        <v>5</v>
      </c>
      <c r="O313">
        <f>RANK('Momentum Signal'!O313,'Momentum Signal'!$B313:$Q313)</f>
        <v>2</v>
      </c>
      <c r="P313">
        <f>RANK('Momentum Signal'!P313,'Momentum Signal'!$B313:$Q313)</f>
        <v>15</v>
      </c>
      <c r="Q313">
        <f>RANK('Momentum Signal'!Q313,'Momentum Signal'!$B313:$Q313)</f>
        <v>6</v>
      </c>
    </row>
    <row r="314" spans="1:17" x14ac:dyDescent="0.25">
      <c r="A314" s="6">
        <f>'Momentum Signal'!A314</f>
        <v>200101</v>
      </c>
      <c r="B314">
        <f>RANK('Momentum Signal'!B314,'Momentum Signal'!$B314:$Q314)</f>
        <v>3</v>
      </c>
      <c r="C314">
        <f>RANK('Momentum Signal'!C314,'Momentum Signal'!$B314:$Q314)</f>
        <v>9</v>
      </c>
      <c r="D314">
        <f>RANK('Momentum Signal'!D314,'Momentum Signal'!$B314:$Q314)</f>
        <v>5</v>
      </c>
      <c r="E314">
        <f>RANK('Momentum Signal'!E314,'Momentum Signal'!$B314:$Q314)</f>
        <v>7</v>
      </c>
      <c r="F314">
        <f>RANK('Momentum Signal'!F314,'Momentum Signal'!$B314:$Q314)</f>
        <v>15</v>
      </c>
      <c r="G314">
        <f>RANK('Momentum Signal'!G314,'Momentum Signal'!$B314:$Q314)</f>
        <v>11</v>
      </c>
      <c r="H314">
        <f>RANK('Momentum Signal'!H314,'Momentum Signal'!$B314:$Q314)</f>
        <v>2</v>
      </c>
      <c r="I314">
        <f>RANK('Momentum Signal'!I314,'Momentum Signal'!$B314:$Q314)</f>
        <v>16</v>
      </c>
      <c r="J314">
        <f>RANK('Momentum Signal'!J314,'Momentum Signal'!$B314:$Q314)</f>
        <v>8</v>
      </c>
      <c r="K314">
        <f>RANK('Momentum Signal'!K314,'Momentum Signal'!$B314:$Q314)</f>
        <v>12</v>
      </c>
      <c r="L314">
        <f>RANK('Momentum Signal'!L314,'Momentum Signal'!$B314:$Q314)</f>
        <v>10</v>
      </c>
      <c r="M314">
        <f>RANK('Momentum Signal'!M314,'Momentum Signal'!$B314:$Q314)</f>
        <v>14</v>
      </c>
      <c r="N314">
        <f>RANK('Momentum Signal'!N314,'Momentum Signal'!$B314:$Q314)</f>
        <v>4</v>
      </c>
      <c r="O314">
        <f>RANK('Momentum Signal'!O314,'Momentum Signal'!$B314:$Q314)</f>
        <v>1</v>
      </c>
      <c r="P314">
        <f>RANK('Momentum Signal'!P314,'Momentum Signal'!$B314:$Q314)</f>
        <v>13</v>
      </c>
      <c r="Q314">
        <f>RANK('Momentum Signal'!Q314,'Momentum Signal'!$B314:$Q314)</f>
        <v>6</v>
      </c>
    </row>
    <row r="315" spans="1:17" x14ac:dyDescent="0.25">
      <c r="A315" s="6">
        <f>'Momentum Signal'!A315</f>
        <v>200102</v>
      </c>
      <c r="B315">
        <f>RANK('Momentum Signal'!B315,'Momentum Signal'!$B315:$Q315)</f>
        <v>5</v>
      </c>
      <c r="C315">
        <f>RANK('Momentum Signal'!C315,'Momentum Signal'!$B315:$Q315)</f>
        <v>14</v>
      </c>
      <c r="D315">
        <f>RANK('Momentum Signal'!D315,'Momentum Signal'!$B315:$Q315)</f>
        <v>7</v>
      </c>
      <c r="E315">
        <f>RANK('Momentum Signal'!E315,'Momentum Signal'!$B315:$Q315)</f>
        <v>4</v>
      </c>
      <c r="F315">
        <f>RANK('Momentum Signal'!F315,'Momentum Signal'!$B315:$Q315)</f>
        <v>13</v>
      </c>
      <c r="G315">
        <f>RANK('Momentum Signal'!G315,'Momentum Signal'!$B315:$Q315)</f>
        <v>8</v>
      </c>
      <c r="H315">
        <f>RANK('Momentum Signal'!H315,'Momentum Signal'!$B315:$Q315)</f>
        <v>6</v>
      </c>
      <c r="I315">
        <f>RANK('Momentum Signal'!I315,'Momentum Signal'!$B315:$Q315)</f>
        <v>12</v>
      </c>
      <c r="J315">
        <f>RANK('Momentum Signal'!J315,'Momentum Signal'!$B315:$Q315)</f>
        <v>10</v>
      </c>
      <c r="K315">
        <f>RANK('Momentum Signal'!K315,'Momentum Signal'!$B315:$Q315)</f>
        <v>9</v>
      </c>
      <c r="L315">
        <f>RANK('Momentum Signal'!L315,'Momentum Signal'!$B315:$Q315)</f>
        <v>16</v>
      </c>
      <c r="M315">
        <f>RANK('Momentum Signal'!M315,'Momentum Signal'!$B315:$Q315)</f>
        <v>15</v>
      </c>
      <c r="N315">
        <f>RANK('Momentum Signal'!N315,'Momentum Signal'!$B315:$Q315)</f>
        <v>3</v>
      </c>
      <c r="O315">
        <f>RANK('Momentum Signal'!O315,'Momentum Signal'!$B315:$Q315)</f>
        <v>1</v>
      </c>
      <c r="P315">
        <f>RANK('Momentum Signal'!P315,'Momentum Signal'!$B315:$Q315)</f>
        <v>11</v>
      </c>
      <c r="Q315">
        <f>RANK('Momentum Signal'!Q315,'Momentum Signal'!$B315:$Q315)</f>
        <v>2</v>
      </c>
    </row>
    <row r="316" spans="1:17" x14ac:dyDescent="0.25">
      <c r="A316" s="6">
        <f>'Momentum Signal'!A316</f>
        <v>200103</v>
      </c>
      <c r="B316">
        <f>RANK('Momentum Signal'!B316,'Momentum Signal'!$B316:$Q316)</f>
        <v>5</v>
      </c>
      <c r="C316">
        <f>RANK('Momentum Signal'!C316,'Momentum Signal'!$B316:$Q316)</f>
        <v>15</v>
      </c>
      <c r="D316">
        <f>RANK('Momentum Signal'!D316,'Momentum Signal'!$B316:$Q316)</f>
        <v>7</v>
      </c>
      <c r="E316">
        <f>RANK('Momentum Signal'!E316,'Momentum Signal'!$B316:$Q316)</f>
        <v>1</v>
      </c>
      <c r="F316">
        <f>RANK('Momentum Signal'!F316,'Momentum Signal'!$B316:$Q316)</f>
        <v>13</v>
      </c>
      <c r="G316">
        <f>RANK('Momentum Signal'!G316,'Momentum Signal'!$B316:$Q316)</f>
        <v>10</v>
      </c>
      <c r="H316">
        <f>RANK('Momentum Signal'!H316,'Momentum Signal'!$B316:$Q316)</f>
        <v>6</v>
      </c>
      <c r="I316">
        <f>RANK('Momentum Signal'!I316,'Momentum Signal'!$B316:$Q316)</f>
        <v>12</v>
      </c>
      <c r="J316">
        <f>RANK('Momentum Signal'!J316,'Momentum Signal'!$B316:$Q316)</f>
        <v>14</v>
      </c>
      <c r="K316">
        <f>RANK('Momentum Signal'!K316,'Momentum Signal'!$B316:$Q316)</f>
        <v>8</v>
      </c>
      <c r="L316">
        <f>RANK('Momentum Signal'!L316,'Momentum Signal'!$B316:$Q316)</f>
        <v>16</v>
      </c>
      <c r="M316">
        <f>RANK('Momentum Signal'!M316,'Momentum Signal'!$B316:$Q316)</f>
        <v>11</v>
      </c>
      <c r="N316">
        <f>RANK('Momentum Signal'!N316,'Momentum Signal'!$B316:$Q316)</f>
        <v>3</v>
      </c>
      <c r="O316">
        <f>RANK('Momentum Signal'!O316,'Momentum Signal'!$B316:$Q316)</f>
        <v>4</v>
      </c>
      <c r="P316">
        <f>RANK('Momentum Signal'!P316,'Momentum Signal'!$B316:$Q316)</f>
        <v>9</v>
      </c>
      <c r="Q316">
        <f>RANK('Momentum Signal'!Q316,'Momentum Signal'!$B316:$Q316)</f>
        <v>2</v>
      </c>
    </row>
    <row r="317" spans="1:17" x14ac:dyDescent="0.25">
      <c r="A317" s="6">
        <f>'Momentum Signal'!A317</f>
        <v>200104</v>
      </c>
      <c r="B317">
        <f>RANK('Momentum Signal'!B317,'Momentum Signal'!$B317:$Q317)</f>
        <v>3</v>
      </c>
      <c r="C317">
        <f>RANK('Momentum Signal'!C317,'Momentum Signal'!$B317:$Q317)</f>
        <v>10</v>
      </c>
      <c r="D317">
        <f>RANK('Momentum Signal'!D317,'Momentum Signal'!$B317:$Q317)</f>
        <v>7</v>
      </c>
      <c r="E317">
        <f>RANK('Momentum Signal'!E317,'Momentum Signal'!$B317:$Q317)</f>
        <v>6</v>
      </c>
      <c r="F317">
        <f>RANK('Momentum Signal'!F317,'Momentum Signal'!$B317:$Q317)</f>
        <v>9</v>
      </c>
      <c r="G317">
        <f>RANK('Momentum Signal'!G317,'Momentum Signal'!$B317:$Q317)</f>
        <v>11</v>
      </c>
      <c r="H317">
        <f>RANK('Momentum Signal'!H317,'Momentum Signal'!$B317:$Q317)</f>
        <v>2</v>
      </c>
      <c r="I317">
        <f>RANK('Momentum Signal'!I317,'Momentum Signal'!$B317:$Q317)</f>
        <v>14</v>
      </c>
      <c r="J317">
        <f>RANK('Momentum Signal'!J317,'Momentum Signal'!$B317:$Q317)</f>
        <v>15</v>
      </c>
      <c r="K317">
        <f>RANK('Momentum Signal'!K317,'Momentum Signal'!$B317:$Q317)</f>
        <v>8</v>
      </c>
      <c r="L317">
        <f>RANK('Momentum Signal'!L317,'Momentum Signal'!$B317:$Q317)</f>
        <v>16</v>
      </c>
      <c r="M317">
        <f>RANK('Momentum Signal'!M317,'Momentum Signal'!$B317:$Q317)</f>
        <v>13</v>
      </c>
      <c r="N317">
        <f>RANK('Momentum Signal'!N317,'Momentum Signal'!$B317:$Q317)</f>
        <v>4</v>
      </c>
      <c r="O317">
        <f>RANK('Momentum Signal'!O317,'Momentum Signal'!$B317:$Q317)</f>
        <v>1</v>
      </c>
      <c r="P317">
        <f>RANK('Momentum Signal'!P317,'Momentum Signal'!$B317:$Q317)</f>
        <v>12</v>
      </c>
      <c r="Q317">
        <f>RANK('Momentum Signal'!Q317,'Momentum Signal'!$B317:$Q317)</f>
        <v>5</v>
      </c>
    </row>
    <row r="318" spans="1:17" x14ac:dyDescent="0.25">
      <c r="A318" s="6">
        <f>'Momentum Signal'!A318</f>
        <v>200105</v>
      </c>
      <c r="B318">
        <f>RANK('Momentum Signal'!B318,'Momentum Signal'!$B318:$Q318)</f>
        <v>2</v>
      </c>
      <c r="C318">
        <f>RANK('Momentum Signal'!C318,'Momentum Signal'!$B318:$Q318)</f>
        <v>7</v>
      </c>
      <c r="D318">
        <f>RANK('Momentum Signal'!D318,'Momentum Signal'!$B318:$Q318)</f>
        <v>5</v>
      </c>
      <c r="E318">
        <f>RANK('Momentum Signal'!E318,'Momentum Signal'!$B318:$Q318)</f>
        <v>8</v>
      </c>
      <c r="F318">
        <f>RANK('Momentum Signal'!F318,'Momentum Signal'!$B318:$Q318)</f>
        <v>12</v>
      </c>
      <c r="G318">
        <f>RANK('Momentum Signal'!G318,'Momentum Signal'!$B318:$Q318)</f>
        <v>10</v>
      </c>
      <c r="H318">
        <f>RANK('Momentum Signal'!H318,'Momentum Signal'!$B318:$Q318)</f>
        <v>6</v>
      </c>
      <c r="I318">
        <f>RANK('Momentum Signal'!I318,'Momentum Signal'!$B318:$Q318)</f>
        <v>13</v>
      </c>
      <c r="J318">
        <f>RANK('Momentum Signal'!J318,'Momentum Signal'!$B318:$Q318)</f>
        <v>15</v>
      </c>
      <c r="K318">
        <f>RANK('Momentum Signal'!K318,'Momentum Signal'!$B318:$Q318)</f>
        <v>9</v>
      </c>
      <c r="L318">
        <f>RANK('Momentum Signal'!L318,'Momentum Signal'!$B318:$Q318)</f>
        <v>16</v>
      </c>
      <c r="M318">
        <f>RANK('Momentum Signal'!M318,'Momentum Signal'!$B318:$Q318)</f>
        <v>14</v>
      </c>
      <c r="N318">
        <f>RANK('Momentum Signal'!N318,'Momentum Signal'!$B318:$Q318)</f>
        <v>4</v>
      </c>
      <c r="O318">
        <f>RANK('Momentum Signal'!O318,'Momentum Signal'!$B318:$Q318)</f>
        <v>1</v>
      </c>
      <c r="P318">
        <f>RANK('Momentum Signal'!P318,'Momentum Signal'!$B318:$Q318)</f>
        <v>11</v>
      </c>
      <c r="Q318">
        <f>RANK('Momentum Signal'!Q318,'Momentum Signal'!$B318:$Q318)</f>
        <v>3</v>
      </c>
    </row>
    <row r="319" spans="1:17" x14ac:dyDescent="0.25">
      <c r="A319" s="6">
        <f>'Momentum Signal'!A319</f>
        <v>200106</v>
      </c>
      <c r="B319">
        <f>RANK('Momentum Signal'!B319,'Momentum Signal'!$B319:$Q319)</f>
        <v>10</v>
      </c>
      <c r="C319">
        <f>RANK('Momentum Signal'!C319,'Momentum Signal'!$B319:$Q319)</f>
        <v>2</v>
      </c>
      <c r="D319">
        <f>RANK('Momentum Signal'!D319,'Momentum Signal'!$B319:$Q319)</f>
        <v>7</v>
      </c>
      <c r="E319">
        <f>RANK('Momentum Signal'!E319,'Momentum Signal'!$B319:$Q319)</f>
        <v>4</v>
      </c>
      <c r="F319">
        <f>RANK('Momentum Signal'!F319,'Momentum Signal'!$B319:$Q319)</f>
        <v>14</v>
      </c>
      <c r="G319">
        <f>RANK('Momentum Signal'!G319,'Momentum Signal'!$B319:$Q319)</f>
        <v>12</v>
      </c>
      <c r="H319">
        <f>RANK('Momentum Signal'!H319,'Momentum Signal'!$B319:$Q319)</f>
        <v>8</v>
      </c>
      <c r="I319">
        <f>RANK('Momentum Signal'!I319,'Momentum Signal'!$B319:$Q319)</f>
        <v>9</v>
      </c>
      <c r="J319">
        <f>RANK('Momentum Signal'!J319,'Momentum Signal'!$B319:$Q319)</f>
        <v>15</v>
      </c>
      <c r="K319">
        <f>RANK('Momentum Signal'!K319,'Momentum Signal'!$B319:$Q319)</f>
        <v>6</v>
      </c>
      <c r="L319">
        <f>RANK('Momentum Signal'!L319,'Momentum Signal'!$B319:$Q319)</f>
        <v>16</v>
      </c>
      <c r="M319">
        <f>RANK('Momentum Signal'!M319,'Momentum Signal'!$B319:$Q319)</f>
        <v>11</v>
      </c>
      <c r="N319">
        <f>RANK('Momentum Signal'!N319,'Momentum Signal'!$B319:$Q319)</f>
        <v>3</v>
      </c>
      <c r="O319">
        <f>RANK('Momentum Signal'!O319,'Momentum Signal'!$B319:$Q319)</f>
        <v>1</v>
      </c>
      <c r="P319">
        <f>RANK('Momentum Signal'!P319,'Momentum Signal'!$B319:$Q319)</f>
        <v>13</v>
      </c>
      <c r="Q319">
        <f>RANK('Momentum Signal'!Q319,'Momentum Signal'!$B319:$Q319)</f>
        <v>5</v>
      </c>
    </row>
    <row r="320" spans="1:17" x14ac:dyDescent="0.25">
      <c r="A320" s="6">
        <f>'Momentum Signal'!A320</f>
        <v>200107</v>
      </c>
      <c r="B320">
        <f>RANK('Momentum Signal'!B320,'Momentum Signal'!$B320:$Q320)</f>
        <v>12</v>
      </c>
      <c r="C320">
        <f>RANK('Momentum Signal'!C320,'Momentum Signal'!$B320:$Q320)</f>
        <v>4</v>
      </c>
      <c r="D320">
        <f>RANK('Momentum Signal'!D320,'Momentum Signal'!$B320:$Q320)</f>
        <v>7</v>
      </c>
      <c r="E320">
        <f>RANK('Momentum Signal'!E320,'Momentum Signal'!$B320:$Q320)</f>
        <v>3</v>
      </c>
      <c r="F320">
        <f>RANK('Momentum Signal'!F320,'Momentum Signal'!$B320:$Q320)</f>
        <v>11</v>
      </c>
      <c r="G320">
        <f>RANK('Momentum Signal'!G320,'Momentum Signal'!$B320:$Q320)</f>
        <v>10</v>
      </c>
      <c r="H320">
        <f>RANK('Momentum Signal'!H320,'Momentum Signal'!$B320:$Q320)</f>
        <v>14</v>
      </c>
      <c r="I320">
        <f>RANK('Momentum Signal'!I320,'Momentum Signal'!$B320:$Q320)</f>
        <v>9</v>
      </c>
      <c r="J320">
        <f>RANK('Momentum Signal'!J320,'Momentum Signal'!$B320:$Q320)</f>
        <v>15</v>
      </c>
      <c r="K320">
        <f>RANK('Momentum Signal'!K320,'Momentum Signal'!$B320:$Q320)</f>
        <v>5</v>
      </c>
      <c r="L320">
        <f>RANK('Momentum Signal'!L320,'Momentum Signal'!$B320:$Q320)</f>
        <v>16</v>
      </c>
      <c r="M320">
        <f>RANK('Momentum Signal'!M320,'Momentum Signal'!$B320:$Q320)</f>
        <v>8</v>
      </c>
      <c r="N320">
        <f>RANK('Momentum Signal'!N320,'Momentum Signal'!$B320:$Q320)</f>
        <v>2</v>
      </c>
      <c r="O320">
        <f>RANK('Momentum Signal'!O320,'Momentum Signal'!$B320:$Q320)</f>
        <v>1</v>
      </c>
      <c r="P320">
        <f>RANK('Momentum Signal'!P320,'Momentum Signal'!$B320:$Q320)</f>
        <v>13</v>
      </c>
      <c r="Q320">
        <f>RANK('Momentum Signal'!Q320,'Momentum Signal'!$B320:$Q320)</f>
        <v>6</v>
      </c>
    </row>
    <row r="321" spans="1:17" x14ac:dyDescent="0.25">
      <c r="A321" s="6">
        <f>'Momentum Signal'!A321</f>
        <v>200108</v>
      </c>
      <c r="B321">
        <f>RANK('Momentum Signal'!B321,'Momentum Signal'!$B321:$Q321)</f>
        <v>14</v>
      </c>
      <c r="C321">
        <f>RANK('Momentum Signal'!C321,'Momentum Signal'!$B321:$Q321)</f>
        <v>2</v>
      </c>
      <c r="D321">
        <f>RANK('Momentum Signal'!D321,'Momentum Signal'!$B321:$Q321)</f>
        <v>9</v>
      </c>
      <c r="E321">
        <f>RANK('Momentum Signal'!E321,'Momentum Signal'!$B321:$Q321)</f>
        <v>3</v>
      </c>
      <c r="F321">
        <f>RANK('Momentum Signal'!F321,'Momentum Signal'!$B321:$Q321)</f>
        <v>8</v>
      </c>
      <c r="G321">
        <f>RANK('Momentum Signal'!G321,'Momentum Signal'!$B321:$Q321)</f>
        <v>12</v>
      </c>
      <c r="H321">
        <f>RANK('Momentum Signal'!H321,'Momentum Signal'!$B321:$Q321)</f>
        <v>11</v>
      </c>
      <c r="I321">
        <f>RANK('Momentum Signal'!I321,'Momentum Signal'!$B321:$Q321)</f>
        <v>10</v>
      </c>
      <c r="J321">
        <f>RANK('Momentum Signal'!J321,'Momentum Signal'!$B321:$Q321)</f>
        <v>15</v>
      </c>
      <c r="K321">
        <f>RANK('Momentum Signal'!K321,'Momentum Signal'!$B321:$Q321)</f>
        <v>4</v>
      </c>
      <c r="L321">
        <f>RANK('Momentum Signal'!L321,'Momentum Signal'!$B321:$Q321)</f>
        <v>16</v>
      </c>
      <c r="M321">
        <f>RANK('Momentum Signal'!M321,'Momentum Signal'!$B321:$Q321)</f>
        <v>7</v>
      </c>
      <c r="N321">
        <f>RANK('Momentum Signal'!N321,'Momentum Signal'!$B321:$Q321)</f>
        <v>6</v>
      </c>
      <c r="O321">
        <f>RANK('Momentum Signal'!O321,'Momentum Signal'!$B321:$Q321)</f>
        <v>1</v>
      </c>
      <c r="P321">
        <f>RANK('Momentum Signal'!P321,'Momentum Signal'!$B321:$Q321)</f>
        <v>13</v>
      </c>
      <c r="Q321">
        <f>RANK('Momentum Signal'!Q321,'Momentum Signal'!$B321:$Q321)</f>
        <v>5</v>
      </c>
    </row>
    <row r="322" spans="1:17" x14ac:dyDescent="0.25">
      <c r="A322" s="6">
        <f>'Momentum Signal'!A322</f>
        <v>200109</v>
      </c>
      <c r="B322">
        <f>RANK('Momentum Signal'!B322,'Momentum Signal'!$B322:$Q322)</f>
        <v>7</v>
      </c>
      <c r="C322">
        <f>RANK('Momentum Signal'!C322,'Momentum Signal'!$B322:$Q322)</f>
        <v>6</v>
      </c>
      <c r="D322">
        <f>RANK('Momentum Signal'!D322,'Momentum Signal'!$B322:$Q322)</f>
        <v>13</v>
      </c>
      <c r="E322">
        <f>RANK('Momentum Signal'!E322,'Momentum Signal'!$B322:$Q322)</f>
        <v>1</v>
      </c>
      <c r="F322">
        <f>RANK('Momentum Signal'!F322,'Momentum Signal'!$B322:$Q322)</f>
        <v>12</v>
      </c>
      <c r="G322">
        <f>RANK('Momentum Signal'!G322,'Momentum Signal'!$B322:$Q322)</f>
        <v>14</v>
      </c>
      <c r="H322">
        <f>RANK('Momentum Signal'!H322,'Momentum Signal'!$B322:$Q322)</f>
        <v>10</v>
      </c>
      <c r="I322">
        <f>RANK('Momentum Signal'!I322,'Momentum Signal'!$B322:$Q322)</f>
        <v>2</v>
      </c>
      <c r="J322">
        <f>RANK('Momentum Signal'!J322,'Momentum Signal'!$B322:$Q322)</f>
        <v>15</v>
      </c>
      <c r="K322">
        <f>RANK('Momentum Signal'!K322,'Momentum Signal'!$B322:$Q322)</f>
        <v>9</v>
      </c>
      <c r="L322">
        <f>RANK('Momentum Signal'!L322,'Momentum Signal'!$B322:$Q322)</f>
        <v>16</v>
      </c>
      <c r="M322">
        <f>RANK('Momentum Signal'!M322,'Momentum Signal'!$B322:$Q322)</f>
        <v>5</v>
      </c>
      <c r="N322">
        <f>RANK('Momentum Signal'!N322,'Momentum Signal'!$B322:$Q322)</f>
        <v>3</v>
      </c>
      <c r="O322">
        <f>RANK('Momentum Signal'!O322,'Momentum Signal'!$B322:$Q322)</f>
        <v>8</v>
      </c>
      <c r="P322">
        <f>RANK('Momentum Signal'!P322,'Momentum Signal'!$B322:$Q322)</f>
        <v>4</v>
      </c>
      <c r="Q322">
        <f>RANK('Momentum Signal'!Q322,'Momentum Signal'!$B322:$Q322)</f>
        <v>11</v>
      </c>
    </row>
    <row r="323" spans="1:17" x14ac:dyDescent="0.25">
      <c r="A323" s="6">
        <f>'Momentum Signal'!A323</f>
        <v>200110</v>
      </c>
      <c r="B323">
        <f>RANK('Momentum Signal'!B323,'Momentum Signal'!$B323:$Q323)</f>
        <v>6</v>
      </c>
      <c r="C323">
        <f>RANK('Momentum Signal'!C323,'Momentum Signal'!$B323:$Q323)</f>
        <v>1</v>
      </c>
      <c r="D323">
        <f>RANK('Momentum Signal'!D323,'Momentum Signal'!$B323:$Q323)</f>
        <v>14</v>
      </c>
      <c r="E323">
        <f>RANK('Momentum Signal'!E323,'Momentum Signal'!$B323:$Q323)</f>
        <v>2</v>
      </c>
      <c r="F323">
        <f>RANK('Momentum Signal'!F323,'Momentum Signal'!$B323:$Q323)</f>
        <v>3</v>
      </c>
      <c r="G323">
        <f>RANK('Momentum Signal'!G323,'Momentum Signal'!$B323:$Q323)</f>
        <v>10</v>
      </c>
      <c r="H323">
        <f>RANK('Momentum Signal'!H323,'Momentum Signal'!$B323:$Q323)</f>
        <v>12</v>
      </c>
      <c r="I323">
        <f>RANK('Momentum Signal'!I323,'Momentum Signal'!$B323:$Q323)</f>
        <v>5</v>
      </c>
      <c r="J323">
        <f>RANK('Momentum Signal'!J323,'Momentum Signal'!$B323:$Q323)</f>
        <v>15</v>
      </c>
      <c r="K323">
        <f>RANK('Momentum Signal'!K323,'Momentum Signal'!$B323:$Q323)</f>
        <v>4</v>
      </c>
      <c r="L323">
        <f>RANK('Momentum Signal'!L323,'Momentum Signal'!$B323:$Q323)</f>
        <v>16</v>
      </c>
      <c r="M323">
        <f>RANK('Momentum Signal'!M323,'Momentum Signal'!$B323:$Q323)</f>
        <v>9</v>
      </c>
      <c r="N323">
        <f>RANK('Momentum Signal'!N323,'Momentum Signal'!$B323:$Q323)</f>
        <v>7</v>
      </c>
      <c r="O323">
        <f>RANK('Momentum Signal'!O323,'Momentum Signal'!$B323:$Q323)</f>
        <v>11</v>
      </c>
      <c r="P323">
        <f>RANK('Momentum Signal'!P323,'Momentum Signal'!$B323:$Q323)</f>
        <v>8</v>
      </c>
      <c r="Q323">
        <f>RANK('Momentum Signal'!Q323,'Momentum Signal'!$B323:$Q323)</f>
        <v>13</v>
      </c>
    </row>
    <row r="324" spans="1:17" x14ac:dyDescent="0.25">
      <c r="A324" s="6">
        <f>'Momentum Signal'!A324</f>
        <v>200111</v>
      </c>
      <c r="B324">
        <f>RANK('Momentum Signal'!B324,'Momentum Signal'!$B324:$Q324)</f>
        <v>4</v>
      </c>
      <c r="C324">
        <f>RANK('Momentum Signal'!C324,'Momentum Signal'!$B324:$Q324)</f>
        <v>1</v>
      </c>
      <c r="D324">
        <f>RANK('Momentum Signal'!D324,'Momentum Signal'!$B324:$Q324)</f>
        <v>12</v>
      </c>
      <c r="E324">
        <f>RANK('Momentum Signal'!E324,'Momentum Signal'!$B324:$Q324)</f>
        <v>5</v>
      </c>
      <c r="F324">
        <f>RANK('Momentum Signal'!F324,'Momentum Signal'!$B324:$Q324)</f>
        <v>3</v>
      </c>
      <c r="G324">
        <f>RANK('Momentum Signal'!G324,'Momentum Signal'!$B324:$Q324)</f>
        <v>11</v>
      </c>
      <c r="H324">
        <f>RANK('Momentum Signal'!H324,'Momentum Signal'!$B324:$Q324)</f>
        <v>8</v>
      </c>
      <c r="I324">
        <f>RANK('Momentum Signal'!I324,'Momentum Signal'!$B324:$Q324)</f>
        <v>2</v>
      </c>
      <c r="J324">
        <f>RANK('Momentum Signal'!J324,'Momentum Signal'!$B324:$Q324)</f>
        <v>15</v>
      </c>
      <c r="K324">
        <f>RANK('Momentum Signal'!K324,'Momentum Signal'!$B324:$Q324)</f>
        <v>9</v>
      </c>
      <c r="L324">
        <f>RANK('Momentum Signal'!L324,'Momentum Signal'!$B324:$Q324)</f>
        <v>16</v>
      </c>
      <c r="M324">
        <f>RANK('Momentum Signal'!M324,'Momentum Signal'!$B324:$Q324)</f>
        <v>13</v>
      </c>
      <c r="N324">
        <f>RANK('Momentum Signal'!N324,'Momentum Signal'!$B324:$Q324)</f>
        <v>14</v>
      </c>
      <c r="O324">
        <f>RANK('Momentum Signal'!O324,'Momentum Signal'!$B324:$Q324)</f>
        <v>6</v>
      </c>
      <c r="P324">
        <f>RANK('Momentum Signal'!P324,'Momentum Signal'!$B324:$Q324)</f>
        <v>7</v>
      </c>
      <c r="Q324">
        <f>RANK('Momentum Signal'!Q324,'Momentum Signal'!$B324:$Q324)</f>
        <v>10</v>
      </c>
    </row>
    <row r="325" spans="1:17" x14ac:dyDescent="0.25">
      <c r="A325" s="6">
        <f>'Momentum Signal'!A325</f>
        <v>200112</v>
      </c>
      <c r="B325">
        <f>RANK('Momentum Signal'!B325,'Momentum Signal'!$B325:$Q325)</f>
        <v>9</v>
      </c>
      <c r="C325">
        <f>RANK('Momentum Signal'!C325,'Momentum Signal'!$B325:$Q325)</f>
        <v>1</v>
      </c>
      <c r="D325">
        <f>RANK('Momentum Signal'!D325,'Momentum Signal'!$B325:$Q325)</f>
        <v>11</v>
      </c>
      <c r="E325">
        <f>RANK('Momentum Signal'!E325,'Momentum Signal'!$B325:$Q325)</f>
        <v>5</v>
      </c>
      <c r="F325">
        <f>RANK('Momentum Signal'!F325,'Momentum Signal'!$B325:$Q325)</f>
        <v>2</v>
      </c>
      <c r="G325">
        <f>RANK('Momentum Signal'!G325,'Momentum Signal'!$B325:$Q325)</f>
        <v>13</v>
      </c>
      <c r="H325">
        <f>RANK('Momentum Signal'!H325,'Momentum Signal'!$B325:$Q325)</f>
        <v>12</v>
      </c>
      <c r="I325">
        <f>RANK('Momentum Signal'!I325,'Momentum Signal'!$B325:$Q325)</f>
        <v>3</v>
      </c>
      <c r="J325">
        <f>RANK('Momentum Signal'!J325,'Momentum Signal'!$B325:$Q325)</f>
        <v>16</v>
      </c>
      <c r="K325">
        <f>RANK('Momentum Signal'!K325,'Momentum Signal'!$B325:$Q325)</f>
        <v>4</v>
      </c>
      <c r="L325">
        <f>RANK('Momentum Signal'!L325,'Momentum Signal'!$B325:$Q325)</f>
        <v>15</v>
      </c>
      <c r="M325">
        <f>RANK('Momentum Signal'!M325,'Momentum Signal'!$B325:$Q325)</f>
        <v>6</v>
      </c>
      <c r="N325">
        <f>RANK('Momentum Signal'!N325,'Momentum Signal'!$B325:$Q325)</f>
        <v>14</v>
      </c>
      <c r="O325">
        <f>RANK('Momentum Signal'!O325,'Momentum Signal'!$B325:$Q325)</f>
        <v>10</v>
      </c>
      <c r="P325">
        <f>RANK('Momentum Signal'!P325,'Momentum Signal'!$B325:$Q325)</f>
        <v>7</v>
      </c>
      <c r="Q325">
        <f>RANK('Momentum Signal'!Q325,'Momentum Signal'!$B325:$Q325)</f>
        <v>8</v>
      </c>
    </row>
    <row r="326" spans="1:17" x14ac:dyDescent="0.25">
      <c r="A326" s="6">
        <f>'Momentum Signal'!A326</f>
        <v>200201</v>
      </c>
      <c r="B326">
        <f>RANK('Momentum Signal'!B326,'Momentum Signal'!$B326:$Q326)</f>
        <v>8</v>
      </c>
      <c r="C326">
        <f>RANK('Momentum Signal'!C326,'Momentum Signal'!$B326:$Q326)</f>
        <v>5</v>
      </c>
      <c r="D326">
        <f>RANK('Momentum Signal'!D326,'Momentum Signal'!$B326:$Q326)</f>
        <v>15</v>
      </c>
      <c r="E326">
        <f>RANK('Momentum Signal'!E326,'Momentum Signal'!$B326:$Q326)</f>
        <v>7</v>
      </c>
      <c r="F326">
        <f>RANK('Momentum Signal'!F326,'Momentum Signal'!$B326:$Q326)</f>
        <v>2</v>
      </c>
      <c r="G326">
        <f>RANK('Momentum Signal'!G326,'Momentum Signal'!$B326:$Q326)</f>
        <v>10</v>
      </c>
      <c r="H326">
        <f>RANK('Momentum Signal'!H326,'Momentum Signal'!$B326:$Q326)</f>
        <v>11</v>
      </c>
      <c r="I326">
        <f>RANK('Momentum Signal'!I326,'Momentum Signal'!$B326:$Q326)</f>
        <v>3</v>
      </c>
      <c r="J326">
        <f>RANK('Momentum Signal'!J326,'Momentum Signal'!$B326:$Q326)</f>
        <v>16</v>
      </c>
      <c r="K326">
        <f>RANK('Momentum Signal'!K326,'Momentum Signal'!$B326:$Q326)</f>
        <v>4</v>
      </c>
      <c r="L326">
        <f>RANK('Momentum Signal'!L326,'Momentum Signal'!$B326:$Q326)</f>
        <v>14</v>
      </c>
      <c r="M326">
        <f>RANK('Momentum Signal'!M326,'Momentum Signal'!$B326:$Q326)</f>
        <v>1</v>
      </c>
      <c r="N326">
        <f>RANK('Momentum Signal'!N326,'Momentum Signal'!$B326:$Q326)</f>
        <v>12</v>
      </c>
      <c r="O326">
        <f>RANK('Momentum Signal'!O326,'Momentum Signal'!$B326:$Q326)</f>
        <v>13</v>
      </c>
      <c r="P326">
        <f>RANK('Momentum Signal'!P326,'Momentum Signal'!$B326:$Q326)</f>
        <v>6</v>
      </c>
      <c r="Q326">
        <f>RANK('Momentum Signal'!Q326,'Momentum Signal'!$B326:$Q326)</f>
        <v>9</v>
      </c>
    </row>
    <row r="327" spans="1:17" x14ac:dyDescent="0.25">
      <c r="A327" s="6">
        <f>'Momentum Signal'!A327</f>
        <v>200202</v>
      </c>
      <c r="B327">
        <f>RANK('Momentum Signal'!B327,'Momentum Signal'!$B327:$Q327)</f>
        <v>7</v>
      </c>
      <c r="C327">
        <f>RANK('Momentum Signal'!C327,'Momentum Signal'!$B327:$Q327)</f>
        <v>3</v>
      </c>
      <c r="D327">
        <f>RANK('Momentum Signal'!D327,'Momentum Signal'!$B327:$Q327)</f>
        <v>14</v>
      </c>
      <c r="E327">
        <f>RANK('Momentum Signal'!E327,'Momentum Signal'!$B327:$Q327)</f>
        <v>5</v>
      </c>
      <c r="F327">
        <f>RANK('Momentum Signal'!F327,'Momentum Signal'!$B327:$Q327)</f>
        <v>4</v>
      </c>
      <c r="G327">
        <f>RANK('Momentum Signal'!G327,'Momentum Signal'!$B327:$Q327)</f>
        <v>11</v>
      </c>
      <c r="H327">
        <f>RANK('Momentum Signal'!H327,'Momentum Signal'!$B327:$Q327)</f>
        <v>10</v>
      </c>
      <c r="I327">
        <f>RANK('Momentum Signal'!I327,'Momentum Signal'!$B327:$Q327)</f>
        <v>1</v>
      </c>
      <c r="J327">
        <f>RANK('Momentum Signal'!J327,'Momentum Signal'!$B327:$Q327)</f>
        <v>16</v>
      </c>
      <c r="K327">
        <f>RANK('Momentum Signal'!K327,'Momentum Signal'!$B327:$Q327)</f>
        <v>2</v>
      </c>
      <c r="L327">
        <f>RANK('Momentum Signal'!L327,'Momentum Signal'!$B327:$Q327)</f>
        <v>15</v>
      </c>
      <c r="M327">
        <f>RANK('Momentum Signal'!M327,'Momentum Signal'!$B327:$Q327)</f>
        <v>9</v>
      </c>
      <c r="N327">
        <f>RANK('Momentum Signal'!N327,'Momentum Signal'!$B327:$Q327)</f>
        <v>13</v>
      </c>
      <c r="O327">
        <f>RANK('Momentum Signal'!O327,'Momentum Signal'!$B327:$Q327)</f>
        <v>6</v>
      </c>
      <c r="P327">
        <f>RANK('Momentum Signal'!P327,'Momentum Signal'!$B327:$Q327)</f>
        <v>8</v>
      </c>
      <c r="Q327">
        <f>RANK('Momentum Signal'!Q327,'Momentum Signal'!$B327:$Q327)</f>
        <v>12</v>
      </c>
    </row>
    <row r="328" spans="1:17" x14ac:dyDescent="0.25">
      <c r="A328" s="6">
        <f>'Momentum Signal'!A328</f>
        <v>200203</v>
      </c>
      <c r="B328">
        <f>RANK('Momentum Signal'!B328,'Momentum Signal'!$B328:$Q328)</f>
        <v>8</v>
      </c>
      <c r="C328">
        <f>RANK('Momentum Signal'!C328,'Momentum Signal'!$B328:$Q328)</f>
        <v>6</v>
      </c>
      <c r="D328">
        <f>RANK('Momentum Signal'!D328,'Momentum Signal'!$B328:$Q328)</f>
        <v>15</v>
      </c>
      <c r="E328">
        <f>RANK('Momentum Signal'!E328,'Momentum Signal'!$B328:$Q328)</f>
        <v>2</v>
      </c>
      <c r="F328">
        <f>RANK('Momentum Signal'!F328,'Momentum Signal'!$B328:$Q328)</f>
        <v>5</v>
      </c>
      <c r="G328">
        <f>RANK('Momentum Signal'!G328,'Momentum Signal'!$B328:$Q328)</f>
        <v>12</v>
      </c>
      <c r="H328">
        <f>RANK('Momentum Signal'!H328,'Momentum Signal'!$B328:$Q328)</f>
        <v>13</v>
      </c>
      <c r="I328">
        <f>RANK('Momentum Signal'!I328,'Momentum Signal'!$B328:$Q328)</f>
        <v>1</v>
      </c>
      <c r="J328">
        <f>RANK('Momentum Signal'!J328,'Momentum Signal'!$B328:$Q328)</f>
        <v>16</v>
      </c>
      <c r="K328">
        <f>RANK('Momentum Signal'!K328,'Momentum Signal'!$B328:$Q328)</f>
        <v>3</v>
      </c>
      <c r="L328">
        <f>RANK('Momentum Signal'!L328,'Momentum Signal'!$B328:$Q328)</f>
        <v>11</v>
      </c>
      <c r="M328">
        <f>RANK('Momentum Signal'!M328,'Momentum Signal'!$B328:$Q328)</f>
        <v>7</v>
      </c>
      <c r="N328">
        <f>RANK('Momentum Signal'!N328,'Momentum Signal'!$B328:$Q328)</f>
        <v>10</v>
      </c>
      <c r="O328">
        <f>RANK('Momentum Signal'!O328,'Momentum Signal'!$B328:$Q328)</f>
        <v>14</v>
      </c>
      <c r="P328">
        <f>RANK('Momentum Signal'!P328,'Momentum Signal'!$B328:$Q328)</f>
        <v>4</v>
      </c>
      <c r="Q328">
        <f>RANK('Momentum Signal'!Q328,'Momentum Signal'!$B328:$Q328)</f>
        <v>9</v>
      </c>
    </row>
    <row r="329" spans="1:17" x14ac:dyDescent="0.25">
      <c r="A329" s="6">
        <f>'Momentum Signal'!A329</f>
        <v>200204</v>
      </c>
      <c r="B329">
        <f>RANK('Momentum Signal'!B329,'Momentum Signal'!$B329:$Q329)</f>
        <v>6</v>
      </c>
      <c r="C329">
        <f>RANK('Momentum Signal'!C329,'Momentum Signal'!$B329:$Q329)</f>
        <v>10</v>
      </c>
      <c r="D329">
        <f>RANK('Momentum Signal'!D329,'Momentum Signal'!$B329:$Q329)</f>
        <v>14</v>
      </c>
      <c r="E329">
        <f>RANK('Momentum Signal'!E329,'Momentum Signal'!$B329:$Q329)</f>
        <v>3</v>
      </c>
      <c r="F329">
        <f>RANK('Momentum Signal'!F329,'Momentum Signal'!$B329:$Q329)</f>
        <v>4</v>
      </c>
      <c r="G329">
        <f>RANK('Momentum Signal'!G329,'Momentum Signal'!$B329:$Q329)</f>
        <v>9</v>
      </c>
      <c r="H329">
        <f>RANK('Momentum Signal'!H329,'Momentum Signal'!$B329:$Q329)</f>
        <v>11</v>
      </c>
      <c r="I329">
        <f>RANK('Momentum Signal'!I329,'Momentum Signal'!$B329:$Q329)</f>
        <v>2</v>
      </c>
      <c r="J329">
        <f>RANK('Momentum Signal'!J329,'Momentum Signal'!$B329:$Q329)</f>
        <v>15</v>
      </c>
      <c r="K329">
        <f>RANK('Momentum Signal'!K329,'Momentum Signal'!$B329:$Q329)</f>
        <v>1</v>
      </c>
      <c r="L329">
        <f>RANK('Momentum Signal'!L329,'Momentum Signal'!$B329:$Q329)</f>
        <v>13</v>
      </c>
      <c r="M329">
        <f>RANK('Momentum Signal'!M329,'Momentum Signal'!$B329:$Q329)</f>
        <v>8</v>
      </c>
      <c r="N329">
        <f>RANK('Momentum Signal'!N329,'Momentum Signal'!$B329:$Q329)</f>
        <v>7</v>
      </c>
      <c r="O329">
        <f>RANK('Momentum Signal'!O329,'Momentum Signal'!$B329:$Q329)</f>
        <v>16</v>
      </c>
      <c r="P329">
        <f>RANK('Momentum Signal'!P329,'Momentum Signal'!$B329:$Q329)</f>
        <v>5</v>
      </c>
      <c r="Q329">
        <f>RANK('Momentum Signal'!Q329,'Momentum Signal'!$B329:$Q329)</f>
        <v>12</v>
      </c>
    </row>
    <row r="330" spans="1:17" x14ac:dyDescent="0.25">
      <c r="A330" s="6">
        <f>'Momentum Signal'!A330</f>
        <v>200205</v>
      </c>
      <c r="B330">
        <f>RANK('Momentum Signal'!B330,'Momentum Signal'!$B330:$Q330)</f>
        <v>2</v>
      </c>
      <c r="C330">
        <f>RANK('Momentum Signal'!C330,'Momentum Signal'!$B330:$Q330)</f>
        <v>7</v>
      </c>
      <c r="D330">
        <f>RANK('Momentum Signal'!D330,'Momentum Signal'!$B330:$Q330)</f>
        <v>15</v>
      </c>
      <c r="E330">
        <f>RANK('Momentum Signal'!E330,'Momentum Signal'!$B330:$Q330)</f>
        <v>4</v>
      </c>
      <c r="F330">
        <f>RANK('Momentum Signal'!F330,'Momentum Signal'!$B330:$Q330)</f>
        <v>3</v>
      </c>
      <c r="G330">
        <f>RANK('Momentum Signal'!G330,'Momentum Signal'!$B330:$Q330)</f>
        <v>10</v>
      </c>
      <c r="H330">
        <f>RANK('Momentum Signal'!H330,'Momentum Signal'!$B330:$Q330)</f>
        <v>12</v>
      </c>
      <c r="I330">
        <f>RANK('Momentum Signal'!I330,'Momentum Signal'!$B330:$Q330)</f>
        <v>5</v>
      </c>
      <c r="J330">
        <f>RANK('Momentum Signal'!J330,'Momentum Signal'!$B330:$Q330)</f>
        <v>16</v>
      </c>
      <c r="K330">
        <f>RANK('Momentum Signal'!K330,'Momentum Signal'!$B330:$Q330)</f>
        <v>1</v>
      </c>
      <c r="L330">
        <f>RANK('Momentum Signal'!L330,'Momentum Signal'!$B330:$Q330)</f>
        <v>14</v>
      </c>
      <c r="M330">
        <f>RANK('Momentum Signal'!M330,'Momentum Signal'!$B330:$Q330)</f>
        <v>8</v>
      </c>
      <c r="N330">
        <f>RANK('Momentum Signal'!N330,'Momentum Signal'!$B330:$Q330)</f>
        <v>9</v>
      </c>
      <c r="O330">
        <f>RANK('Momentum Signal'!O330,'Momentum Signal'!$B330:$Q330)</f>
        <v>13</v>
      </c>
      <c r="P330">
        <f>RANK('Momentum Signal'!P330,'Momentum Signal'!$B330:$Q330)</f>
        <v>6</v>
      </c>
      <c r="Q330">
        <f>RANK('Momentum Signal'!Q330,'Momentum Signal'!$B330:$Q330)</f>
        <v>11</v>
      </c>
    </row>
    <row r="331" spans="1:17" x14ac:dyDescent="0.25">
      <c r="A331" s="6">
        <f>'Momentum Signal'!A331</f>
        <v>200206</v>
      </c>
      <c r="B331">
        <f>RANK('Momentum Signal'!B331,'Momentum Signal'!$B331:$Q331)</f>
        <v>2</v>
      </c>
      <c r="C331">
        <f>RANK('Momentum Signal'!C331,'Momentum Signal'!$B331:$Q331)</f>
        <v>8</v>
      </c>
      <c r="D331">
        <f>RANK('Momentum Signal'!D331,'Momentum Signal'!$B331:$Q331)</f>
        <v>15</v>
      </c>
      <c r="E331">
        <f>RANK('Momentum Signal'!E331,'Momentum Signal'!$B331:$Q331)</f>
        <v>3</v>
      </c>
      <c r="F331">
        <f>RANK('Momentum Signal'!F331,'Momentum Signal'!$B331:$Q331)</f>
        <v>4</v>
      </c>
      <c r="G331">
        <f>RANK('Momentum Signal'!G331,'Momentum Signal'!$B331:$Q331)</f>
        <v>11</v>
      </c>
      <c r="H331">
        <f>RANK('Momentum Signal'!H331,'Momentum Signal'!$B331:$Q331)</f>
        <v>13</v>
      </c>
      <c r="I331">
        <f>RANK('Momentum Signal'!I331,'Momentum Signal'!$B331:$Q331)</f>
        <v>5</v>
      </c>
      <c r="J331">
        <f>RANK('Momentum Signal'!J331,'Momentum Signal'!$B331:$Q331)</f>
        <v>16</v>
      </c>
      <c r="K331">
        <f>RANK('Momentum Signal'!K331,'Momentum Signal'!$B331:$Q331)</f>
        <v>1</v>
      </c>
      <c r="L331">
        <f>RANK('Momentum Signal'!L331,'Momentum Signal'!$B331:$Q331)</f>
        <v>14</v>
      </c>
      <c r="M331">
        <f>RANK('Momentum Signal'!M331,'Momentum Signal'!$B331:$Q331)</f>
        <v>6</v>
      </c>
      <c r="N331">
        <f>RANK('Momentum Signal'!N331,'Momentum Signal'!$B331:$Q331)</f>
        <v>10</v>
      </c>
      <c r="O331">
        <f>RANK('Momentum Signal'!O331,'Momentum Signal'!$B331:$Q331)</f>
        <v>12</v>
      </c>
      <c r="P331">
        <f>RANK('Momentum Signal'!P331,'Momentum Signal'!$B331:$Q331)</f>
        <v>7</v>
      </c>
      <c r="Q331">
        <f>RANK('Momentum Signal'!Q331,'Momentum Signal'!$B331:$Q331)</f>
        <v>9</v>
      </c>
    </row>
    <row r="332" spans="1:17" x14ac:dyDescent="0.25">
      <c r="A332" s="6">
        <f>'Momentum Signal'!A332</f>
        <v>200207</v>
      </c>
      <c r="B332">
        <f>RANK('Momentum Signal'!B332,'Momentum Signal'!$B332:$Q332)</f>
        <v>2</v>
      </c>
      <c r="C332">
        <f>RANK('Momentum Signal'!C332,'Momentum Signal'!$B332:$Q332)</f>
        <v>4</v>
      </c>
      <c r="D332">
        <f>RANK('Momentum Signal'!D332,'Momentum Signal'!$B332:$Q332)</f>
        <v>13</v>
      </c>
      <c r="E332">
        <f>RANK('Momentum Signal'!E332,'Momentum Signal'!$B332:$Q332)</f>
        <v>3</v>
      </c>
      <c r="F332">
        <f>RANK('Momentum Signal'!F332,'Momentum Signal'!$B332:$Q332)</f>
        <v>5</v>
      </c>
      <c r="G332">
        <f>RANK('Momentum Signal'!G332,'Momentum Signal'!$B332:$Q332)</f>
        <v>10</v>
      </c>
      <c r="H332">
        <f>RANK('Momentum Signal'!H332,'Momentum Signal'!$B332:$Q332)</f>
        <v>12</v>
      </c>
      <c r="I332">
        <f>RANK('Momentum Signal'!I332,'Momentum Signal'!$B332:$Q332)</f>
        <v>7</v>
      </c>
      <c r="J332">
        <f>RANK('Momentum Signal'!J332,'Momentum Signal'!$B332:$Q332)</f>
        <v>16</v>
      </c>
      <c r="K332">
        <f>RANK('Momentum Signal'!K332,'Momentum Signal'!$B332:$Q332)</f>
        <v>1</v>
      </c>
      <c r="L332">
        <f>RANK('Momentum Signal'!L332,'Momentum Signal'!$B332:$Q332)</f>
        <v>15</v>
      </c>
      <c r="M332">
        <f>RANK('Momentum Signal'!M332,'Momentum Signal'!$B332:$Q332)</f>
        <v>9</v>
      </c>
      <c r="N332">
        <f>RANK('Momentum Signal'!N332,'Momentum Signal'!$B332:$Q332)</f>
        <v>8</v>
      </c>
      <c r="O332">
        <f>RANK('Momentum Signal'!O332,'Momentum Signal'!$B332:$Q332)</f>
        <v>14</v>
      </c>
      <c r="P332">
        <f>RANK('Momentum Signal'!P332,'Momentum Signal'!$B332:$Q332)</f>
        <v>6</v>
      </c>
      <c r="Q332">
        <f>RANK('Momentum Signal'!Q332,'Momentum Signal'!$B332:$Q332)</f>
        <v>11</v>
      </c>
    </row>
    <row r="333" spans="1:17" x14ac:dyDescent="0.25">
      <c r="A333" s="6">
        <f>'Momentum Signal'!A333</f>
        <v>200208</v>
      </c>
      <c r="B333">
        <f>RANK('Momentum Signal'!B333,'Momentum Signal'!$B333:$Q333)</f>
        <v>2</v>
      </c>
      <c r="C333">
        <f>RANK('Momentum Signal'!C333,'Momentum Signal'!$B333:$Q333)</f>
        <v>3</v>
      </c>
      <c r="D333">
        <f>RANK('Momentum Signal'!D333,'Momentum Signal'!$B333:$Q333)</f>
        <v>10</v>
      </c>
      <c r="E333">
        <f>RANK('Momentum Signal'!E333,'Momentum Signal'!$B333:$Q333)</f>
        <v>4</v>
      </c>
      <c r="F333">
        <f>RANK('Momentum Signal'!F333,'Momentum Signal'!$B333:$Q333)</f>
        <v>5</v>
      </c>
      <c r="G333">
        <f>RANK('Momentum Signal'!G333,'Momentum Signal'!$B333:$Q333)</f>
        <v>7</v>
      </c>
      <c r="H333">
        <f>RANK('Momentum Signal'!H333,'Momentum Signal'!$B333:$Q333)</f>
        <v>14</v>
      </c>
      <c r="I333">
        <f>RANK('Momentum Signal'!I333,'Momentum Signal'!$B333:$Q333)</f>
        <v>9</v>
      </c>
      <c r="J333">
        <f>RANK('Momentum Signal'!J333,'Momentum Signal'!$B333:$Q333)</f>
        <v>15</v>
      </c>
      <c r="K333">
        <f>RANK('Momentum Signal'!K333,'Momentum Signal'!$B333:$Q333)</f>
        <v>1</v>
      </c>
      <c r="L333">
        <f>RANK('Momentum Signal'!L333,'Momentum Signal'!$B333:$Q333)</f>
        <v>16</v>
      </c>
      <c r="M333">
        <f>RANK('Momentum Signal'!M333,'Momentum Signal'!$B333:$Q333)</f>
        <v>12</v>
      </c>
      <c r="N333">
        <f>RANK('Momentum Signal'!N333,'Momentum Signal'!$B333:$Q333)</f>
        <v>6</v>
      </c>
      <c r="O333">
        <f>RANK('Momentum Signal'!O333,'Momentum Signal'!$B333:$Q333)</f>
        <v>13</v>
      </c>
      <c r="P333">
        <f>RANK('Momentum Signal'!P333,'Momentum Signal'!$B333:$Q333)</f>
        <v>8</v>
      </c>
      <c r="Q333">
        <f>RANK('Momentum Signal'!Q333,'Momentum Signal'!$B333:$Q333)</f>
        <v>11</v>
      </c>
    </row>
    <row r="334" spans="1:17" x14ac:dyDescent="0.25">
      <c r="A334" s="6">
        <f>'Momentum Signal'!A334</f>
        <v>200209</v>
      </c>
      <c r="B334">
        <f>RANK('Momentum Signal'!B334,'Momentum Signal'!$B334:$Q334)</f>
        <v>3</v>
      </c>
      <c r="C334">
        <f>RANK('Momentum Signal'!C334,'Momentum Signal'!$B334:$Q334)</f>
        <v>8</v>
      </c>
      <c r="D334">
        <f>RANK('Momentum Signal'!D334,'Momentum Signal'!$B334:$Q334)</f>
        <v>12</v>
      </c>
      <c r="E334">
        <f>RANK('Momentum Signal'!E334,'Momentum Signal'!$B334:$Q334)</f>
        <v>2</v>
      </c>
      <c r="F334">
        <f>RANK('Momentum Signal'!F334,'Momentum Signal'!$B334:$Q334)</f>
        <v>5</v>
      </c>
      <c r="G334">
        <f>RANK('Momentum Signal'!G334,'Momentum Signal'!$B334:$Q334)</f>
        <v>7</v>
      </c>
      <c r="H334">
        <f>RANK('Momentum Signal'!H334,'Momentum Signal'!$B334:$Q334)</f>
        <v>13</v>
      </c>
      <c r="I334">
        <f>RANK('Momentum Signal'!I334,'Momentum Signal'!$B334:$Q334)</f>
        <v>11</v>
      </c>
      <c r="J334">
        <f>RANK('Momentum Signal'!J334,'Momentum Signal'!$B334:$Q334)</f>
        <v>16</v>
      </c>
      <c r="K334">
        <f>RANK('Momentum Signal'!K334,'Momentum Signal'!$B334:$Q334)</f>
        <v>1</v>
      </c>
      <c r="L334">
        <f>RANK('Momentum Signal'!L334,'Momentum Signal'!$B334:$Q334)</f>
        <v>15</v>
      </c>
      <c r="M334">
        <f>RANK('Momentum Signal'!M334,'Momentum Signal'!$B334:$Q334)</f>
        <v>9</v>
      </c>
      <c r="N334">
        <f>RANK('Momentum Signal'!N334,'Momentum Signal'!$B334:$Q334)</f>
        <v>4</v>
      </c>
      <c r="O334">
        <f>RANK('Momentum Signal'!O334,'Momentum Signal'!$B334:$Q334)</f>
        <v>14</v>
      </c>
      <c r="P334">
        <f>RANK('Momentum Signal'!P334,'Momentum Signal'!$B334:$Q334)</f>
        <v>6</v>
      </c>
      <c r="Q334">
        <f>RANK('Momentum Signal'!Q334,'Momentum Signal'!$B334:$Q334)</f>
        <v>10</v>
      </c>
    </row>
    <row r="335" spans="1:17" x14ac:dyDescent="0.25">
      <c r="A335" s="6">
        <f>'Momentum Signal'!A335</f>
        <v>200210</v>
      </c>
      <c r="B335">
        <f>RANK('Momentum Signal'!B335,'Momentum Signal'!$B335:$Q335)</f>
        <v>10</v>
      </c>
      <c r="C335">
        <f>RANK('Momentum Signal'!C335,'Momentum Signal'!$B335:$Q335)</f>
        <v>7</v>
      </c>
      <c r="D335">
        <f>RANK('Momentum Signal'!D335,'Momentum Signal'!$B335:$Q335)</f>
        <v>13</v>
      </c>
      <c r="E335">
        <f>RANK('Momentum Signal'!E335,'Momentum Signal'!$B335:$Q335)</f>
        <v>2</v>
      </c>
      <c r="F335">
        <f>RANK('Momentum Signal'!F335,'Momentum Signal'!$B335:$Q335)</f>
        <v>3</v>
      </c>
      <c r="G335">
        <f>RANK('Momentum Signal'!G335,'Momentum Signal'!$B335:$Q335)</f>
        <v>6</v>
      </c>
      <c r="H335">
        <f>RANK('Momentum Signal'!H335,'Momentum Signal'!$B335:$Q335)</f>
        <v>15</v>
      </c>
      <c r="I335">
        <f>RANK('Momentum Signal'!I335,'Momentum Signal'!$B335:$Q335)</f>
        <v>8</v>
      </c>
      <c r="J335">
        <f>RANK('Momentum Signal'!J335,'Momentum Signal'!$B335:$Q335)</f>
        <v>16</v>
      </c>
      <c r="K335">
        <f>RANK('Momentum Signal'!K335,'Momentum Signal'!$B335:$Q335)</f>
        <v>1</v>
      </c>
      <c r="L335">
        <f>RANK('Momentum Signal'!L335,'Momentum Signal'!$B335:$Q335)</f>
        <v>12</v>
      </c>
      <c r="M335">
        <f>RANK('Momentum Signal'!M335,'Momentum Signal'!$B335:$Q335)</f>
        <v>5</v>
      </c>
      <c r="N335">
        <f>RANK('Momentum Signal'!N335,'Momentum Signal'!$B335:$Q335)</f>
        <v>4</v>
      </c>
      <c r="O335">
        <f>RANK('Momentum Signal'!O335,'Momentum Signal'!$B335:$Q335)</f>
        <v>14</v>
      </c>
      <c r="P335">
        <f>RANK('Momentum Signal'!P335,'Momentum Signal'!$B335:$Q335)</f>
        <v>9</v>
      </c>
      <c r="Q335">
        <f>RANK('Momentum Signal'!Q335,'Momentum Signal'!$B335:$Q335)</f>
        <v>11</v>
      </c>
    </row>
    <row r="336" spans="1:17" x14ac:dyDescent="0.25">
      <c r="A336" s="6">
        <f>'Momentum Signal'!A336</f>
        <v>200211</v>
      </c>
      <c r="B336">
        <f>RANK('Momentum Signal'!B336,'Momentum Signal'!$B336:$Q336)</f>
        <v>5</v>
      </c>
      <c r="C336">
        <f>RANK('Momentum Signal'!C336,'Momentum Signal'!$B336:$Q336)</f>
        <v>7</v>
      </c>
      <c r="D336">
        <f>RANK('Momentum Signal'!D336,'Momentum Signal'!$B336:$Q336)</f>
        <v>12</v>
      </c>
      <c r="E336">
        <f>RANK('Momentum Signal'!E336,'Momentum Signal'!$B336:$Q336)</f>
        <v>2</v>
      </c>
      <c r="F336">
        <f>RANK('Momentum Signal'!F336,'Momentum Signal'!$B336:$Q336)</f>
        <v>4</v>
      </c>
      <c r="G336">
        <f>RANK('Momentum Signal'!G336,'Momentum Signal'!$B336:$Q336)</f>
        <v>8</v>
      </c>
      <c r="H336">
        <f>RANK('Momentum Signal'!H336,'Momentum Signal'!$B336:$Q336)</f>
        <v>13</v>
      </c>
      <c r="I336">
        <f>RANK('Momentum Signal'!I336,'Momentum Signal'!$B336:$Q336)</f>
        <v>10</v>
      </c>
      <c r="J336">
        <f>RANK('Momentum Signal'!J336,'Momentum Signal'!$B336:$Q336)</f>
        <v>15</v>
      </c>
      <c r="K336">
        <f>RANK('Momentum Signal'!K336,'Momentum Signal'!$B336:$Q336)</f>
        <v>1</v>
      </c>
      <c r="L336">
        <f>RANK('Momentum Signal'!L336,'Momentum Signal'!$B336:$Q336)</f>
        <v>16</v>
      </c>
      <c r="M336">
        <f>RANK('Momentum Signal'!M336,'Momentum Signal'!$B336:$Q336)</f>
        <v>6</v>
      </c>
      <c r="N336">
        <f>RANK('Momentum Signal'!N336,'Momentum Signal'!$B336:$Q336)</f>
        <v>3</v>
      </c>
      <c r="O336">
        <f>RANK('Momentum Signal'!O336,'Momentum Signal'!$B336:$Q336)</f>
        <v>14</v>
      </c>
      <c r="P336">
        <f>RANK('Momentum Signal'!P336,'Momentum Signal'!$B336:$Q336)</f>
        <v>9</v>
      </c>
      <c r="Q336">
        <f>RANK('Momentum Signal'!Q336,'Momentum Signal'!$B336:$Q336)</f>
        <v>11</v>
      </c>
    </row>
    <row r="337" spans="1:17" x14ac:dyDescent="0.25">
      <c r="A337" s="6">
        <f>'Momentum Signal'!A337</f>
        <v>200212</v>
      </c>
      <c r="B337">
        <f>RANK('Momentum Signal'!B337,'Momentum Signal'!$B337:$Q337)</f>
        <v>3</v>
      </c>
      <c r="C337">
        <f>RANK('Momentum Signal'!C337,'Momentum Signal'!$B337:$Q337)</f>
        <v>8</v>
      </c>
      <c r="D337">
        <f>RANK('Momentum Signal'!D337,'Momentum Signal'!$B337:$Q337)</f>
        <v>6</v>
      </c>
      <c r="E337">
        <f>RANK('Momentum Signal'!E337,'Momentum Signal'!$B337:$Q337)</f>
        <v>1</v>
      </c>
      <c r="F337">
        <f>RANK('Momentum Signal'!F337,'Momentum Signal'!$B337:$Q337)</f>
        <v>4</v>
      </c>
      <c r="G337">
        <f>RANK('Momentum Signal'!G337,'Momentum Signal'!$B337:$Q337)</f>
        <v>10</v>
      </c>
      <c r="H337">
        <f>RANK('Momentum Signal'!H337,'Momentum Signal'!$B337:$Q337)</f>
        <v>12</v>
      </c>
      <c r="I337">
        <f>RANK('Momentum Signal'!I337,'Momentum Signal'!$B337:$Q337)</f>
        <v>11</v>
      </c>
      <c r="J337">
        <f>RANK('Momentum Signal'!J337,'Momentum Signal'!$B337:$Q337)</f>
        <v>16</v>
      </c>
      <c r="K337">
        <f>RANK('Momentum Signal'!K337,'Momentum Signal'!$B337:$Q337)</f>
        <v>2</v>
      </c>
      <c r="L337">
        <f>RANK('Momentum Signal'!L337,'Momentum Signal'!$B337:$Q337)</f>
        <v>15</v>
      </c>
      <c r="M337">
        <f>RANK('Momentum Signal'!M337,'Momentum Signal'!$B337:$Q337)</f>
        <v>13</v>
      </c>
      <c r="N337">
        <f>RANK('Momentum Signal'!N337,'Momentum Signal'!$B337:$Q337)</f>
        <v>5</v>
      </c>
      <c r="O337">
        <f>RANK('Momentum Signal'!O337,'Momentum Signal'!$B337:$Q337)</f>
        <v>14</v>
      </c>
      <c r="P337">
        <f>RANK('Momentum Signal'!P337,'Momentum Signal'!$B337:$Q337)</f>
        <v>9</v>
      </c>
      <c r="Q337">
        <f>RANK('Momentum Signal'!Q337,'Momentum Signal'!$B337:$Q337)</f>
        <v>7</v>
      </c>
    </row>
    <row r="338" spans="1:17" x14ac:dyDescent="0.25">
      <c r="A338" s="6">
        <f>'Momentum Signal'!A338</f>
        <v>200301</v>
      </c>
      <c r="B338">
        <f>RANK('Momentum Signal'!B338,'Momentum Signal'!$B338:$Q338)</f>
        <v>4</v>
      </c>
      <c r="C338">
        <f>RANK('Momentum Signal'!C338,'Momentum Signal'!$B338:$Q338)</f>
        <v>7</v>
      </c>
      <c r="D338">
        <f>RANK('Momentum Signal'!D338,'Momentum Signal'!$B338:$Q338)</f>
        <v>9</v>
      </c>
      <c r="E338">
        <f>RANK('Momentum Signal'!E338,'Momentum Signal'!$B338:$Q338)</f>
        <v>1</v>
      </c>
      <c r="F338">
        <f>RANK('Momentum Signal'!F338,'Momentum Signal'!$B338:$Q338)</f>
        <v>2</v>
      </c>
      <c r="G338">
        <f>RANK('Momentum Signal'!G338,'Momentum Signal'!$B338:$Q338)</f>
        <v>5</v>
      </c>
      <c r="H338">
        <f>RANK('Momentum Signal'!H338,'Momentum Signal'!$B338:$Q338)</f>
        <v>12</v>
      </c>
      <c r="I338">
        <f>RANK('Momentum Signal'!I338,'Momentum Signal'!$B338:$Q338)</f>
        <v>15</v>
      </c>
      <c r="J338">
        <f>RANK('Momentum Signal'!J338,'Momentum Signal'!$B338:$Q338)</f>
        <v>14</v>
      </c>
      <c r="K338">
        <f>RANK('Momentum Signal'!K338,'Momentum Signal'!$B338:$Q338)</f>
        <v>3</v>
      </c>
      <c r="L338">
        <f>RANK('Momentum Signal'!L338,'Momentum Signal'!$B338:$Q338)</f>
        <v>13</v>
      </c>
      <c r="M338">
        <f>RANK('Momentum Signal'!M338,'Momentum Signal'!$B338:$Q338)</f>
        <v>10</v>
      </c>
      <c r="N338">
        <f>RANK('Momentum Signal'!N338,'Momentum Signal'!$B338:$Q338)</f>
        <v>6</v>
      </c>
      <c r="O338">
        <f>RANK('Momentum Signal'!O338,'Momentum Signal'!$B338:$Q338)</f>
        <v>16</v>
      </c>
      <c r="P338">
        <f>RANK('Momentum Signal'!P338,'Momentum Signal'!$B338:$Q338)</f>
        <v>11</v>
      </c>
      <c r="Q338">
        <f>RANK('Momentum Signal'!Q338,'Momentum Signal'!$B338:$Q338)</f>
        <v>8</v>
      </c>
    </row>
    <row r="339" spans="1:17" x14ac:dyDescent="0.25">
      <c r="A339" s="6">
        <f>'Momentum Signal'!A339</f>
        <v>200302</v>
      </c>
      <c r="B339">
        <f>RANK('Momentum Signal'!B339,'Momentum Signal'!$B339:$Q339)</f>
        <v>3</v>
      </c>
      <c r="C339">
        <f>RANK('Momentum Signal'!C339,'Momentum Signal'!$B339:$Q339)</f>
        <v>1</v>
      </c>
      <c r="D339">
        <f>RANK('Momentum Signal'!D339,'Momentum Signal'!$B339:$Q339)</f>
        <v>7</v>
      </c>
      <c r="E339">
        <f>RANK('Momentum Signal'!E339,'Momentum Signal'!$B339:$Q339)</f>
        <v>6</v>
      </c>
      <c r="F339">
        <f>RANK('Momentum Signal'!F339,'Momentum Signal'!$B339:$Q339)</f>
        <v>4</v>
      </c>
      <c r="G339">
        <f>RANK('Momentum Signal'!G339,'Momentum Signal'!$B339:$Q339)</f>
        <v>5</v>
      </c>
      <c r="H339">
        <f>RANK('Momentum Signal'!H339,'Momentum Signal'!$B339:$Q339)</f>
        <v>10</v>
      </c>
      <c r="I339">
        <f>RANK('Momentum Signal'!I339,'Momentum Signal'!$B339:$Q339)</f>
        <v>14</v>
      </c>
      <c r="J339">
        <f>RANK('Momentum Signal'!J339,'Momentum Signal'!$B339:$Q339)</f>
        <v>15</v>
      </c>
      <c r="K339">
        <f>RANK('Momentum Signal'!K339,'Momentum Signal'!$B339:$Q339)</f>
        <v>2</v>
      </c>
      <c r="L339">
        <f>RANK('Momentum Signal'!L339,'Momentum Signal'!$B339:$Q339)</f>
        <v>16</v>
      </c>
      <c r="M339">
        <f>RANK('Momentum Signal'!M339,'Momentum Signal'!$B339:$Q339)</f>
        <v>12</v>
      </c>
      <c r="N339">
        <f>RANK('Momentum Signal'!N339,'Momentum Signal'!$B339:$Q339)</f>
        <v>9</v>
      </c>
      <c r="O339">
        <f>RANK('Momentum Signal'!O339,'Momentum Signal'!$B339:$Q339)</f>
        <v>11</v>
      </c>
      <c r="P339">
        <f>RANK('Momentum Signal'!P339,'Momentum Signal'!$B339:$Q339)</f>
        <v>13</v>
      </c>
      <c r="Q339">
        <f>RANK('Momentum Signal'!Q339,'Momentum Signal'!$B339:$Q339)</f>
        <v>8</v>
      </c>
    </row>
    <row r="340" spans="1:17" x14ac:dyDescent="0.25">
      <c r="A340" s="6">
        <f>'Momentum Signal'!A340</f>
        <v>200303</v>
      </c>
      <c r="B340">
        <f>RANK('Momentum Signal'!B340,'Momentum Signal'!$B340:$Q340)</f>
        <v>2</v>
      </c>
      <c r="C340">
        <f>RANK('Momentum Signal'!C340,'Momentum Signal'!$B340:$Q340)</f>
        <v>1</v>
      </c>
      <c r="D340">
        <f>RANK('Momentum Signal'!D340,'Momentum Signal'!$B340:$Q340)</f>
        <v>8</v>
      </c>
      <c r="E340">
        <f>RANK('Momentum Signal'!E340,'Momentum Signal'!$B340:$Q340)</f>
        <v>3</v>
      </c>
      <c r="F340">
        <f>RANK('Momentum Signal'!F340,'Momentum Signal'!$B340:$Q340)</f>
        <v>5</v>
      </c>
      <c r="G340">
        <f>RANK('Momentum Signal'!G340,'Momentum Signal'!$B340:$Q340)</f>
        <v>7</v>
      </c>
      <c r="H340">
        <f>RANK('Momentum Signal'!H340,'Momentum Signal'!$B340:$Q340)</f>
        <v>9</v>
      </c>
      <c r="I340">
        <f>RANK('Momentum Signal'!I340,'Momentum Signal'!$B340:$Q340)</f>
        <v>15</v>
      </c>
      <c r="J340">
        <f>RANK('Momentum Signal'!J340,'Momentum Signal'!$B340:$Q340)</f>
        <v>16</v>
      </c>
      <c r="K340">
        <f>RANK('Momentum Signal'!K340,'Momentum Signal'!$B340:$Q340)</f>
        <v>6</v>
      </c>
      <c r="L340">
        <f>RANK('Momentum Signal'!L340,'Momentum Signal'!$B340:$Q340)</f>
        <v>14</v>
      </c>
      <c r="M340">
        <f>RANK('Momentum Signal'!M340,'Momentum Signal'!$B340:$Q340)</f>
        <v>13</v>
      </c>
      <c r="N340">
        <f>RANK('Momentum Signal'!N340,'Momentum Signal'!$B340:$Q340)</f>
        <v>10</v>
      </c>
      <c r="O340">
        <f>RANK('Momentum Signal'!O340,'Momentum Signal'!$B340:$Q340)</f>
        <v>11</v>
      </c>
      <c r="P340">
        <f>RANK('Momentum Signal'!P340,'Momentum Signal'!$B340:$Q340)</f>
        <v>12</v>
      </c>
      <c r="Q340">
        <f>RANK('Momentum Signal'!Q340,'Momentum Signal'!$B340:$Q340)</f>
        <v>4</v>
      </c>
    </row>
    <row r="341" spans="1:17" x14ac:dyDescent="0.25">
      <c r="A341" s="6">
        <f>'Momentum Signal'!A341</f>
        <v>200304</v>
      </c>
      <c r="B341">
        <f>RANK('Momentum Signal'!B341,'Momentum Signal'!$B341:$Q341)</f>
        <v>3</v>
      </c>
      <c r="C341">
        <f>RANK('Momentum Signal'!C341,'Momentum Signal'!$B341:$Q341)</f>
        <v>1</v>
      </c>
      <c r="D341">
        <f>RANK('Momentum Signal'!D341,'Momentum Signal'!$B341:$Q341)</f>
        <v>5</v>
      </c>
      <c r="E341">
        <f>RANK('Momentum Signal'!E341,'Momentum Signal'!$B341:$Q341)</f>
        <v>2</v>
      </c>
      <c r="F341">
        <f>RANK('Momentum Signal'!F341,'Momentum Signal'!$B341:$Q341)</f>
        <v>4</v>
      </c>
      <c r="G341">
        <f>RANK('Momentum Signal'!G341,'Momentum Signal'!$B341:$Q341)</f>
        <v>7</v>
      </c>
      <c r="H341">
        <f>RANK('Momentum Signal'!H341,'Momentum Signal'!$B341:$Q341)</f>
        <v>8</v>
      </c>
      <c r="I341">
        <f>RANK('Momentum Signal'!I341,'Momentum Signal'!$B341:$Q341)</f>
        <v>12</v>
      </c>
      <c r="J341">
        <f>RANK('Momentum Signal'!J341,'Momentum Signal'!$B341:$Q341)</f>
        <v>16</v>
      </c>
      <c r="K341">
        <f>RANK('Momentum Signal'!K341,'Momentum Signal'!$B341:$Q341)</f>
        <v>9</v>
      </c>
      <c r="L341">
        <f>RANK('Momentum Signal'!L341,'Momentum Signal'!$B341:$Q341)</f>
        <v>13</v>
      </c>
      <c r="M341">
        <f>RANK('Momentum Signal'!M341,'Momentum Signal'!$B341:$Q341)</f>
        <v>15</v>
      </c>
      <c r="N341">
        <f>RANK('Momentum Signal'!N341,'Momentum Signal'!$B341:$Q341)</f>
        <v>10</v>
      </c>
      <c r="O341">
        <f>RANK('Momentum Signal'!O341,'Momentum Signal'!$B341:$Q341)</f>
        <v>14</v>
      </c>
      <c r="P341">
        <f>RANK('Momentum Signal'!P341,'Momentum Signal'!$B341:$Q341)</f>
        <v>11</v>
      </c>
      <c r="Q341">
        <f>RANK('Momentum Signal'!Q341,'Momentum Signal'!$B341:$Q341)</f>
        <v>6</v>
      </c>
    </row>
    <row r="342" spans="1:17" x14ac:dyDescent="0.25">
      <c r="A342" s="6">
        <f>'Momentum Signal'!A342</f>
        <v>200305</v>
      </c>
      <c r="B342">
        <f>RANK('Momentum Signal'!B342,'Momentum Signal'!$B342:$Q342)</f>
        <v>7</v>
      </c>
      <c r="C342">
        <f>RANK('Momentum Signal'!C342,'Momentum Signal'!$B342:$Q342)</f>
        <v>5</v>
      </c>
      <c r="D342">
        <f>RANK('Momentum Signal'!D342,'Momentum Signal'!$B342:$Q342)</f>
        <v>1</v>
      </c>
      <c r="E342">
        <f>RANK('Momentum Signal'!E342,'Momentum Signal'!$B342:$Q342)</f>
        <v>4</v>
      </c>
      <c r="F342">
        <f>RANK('Momentum Signal'!F342,'Momentum Signal'!$B342:$Q342)</f>
        <v>8</v>
      </c>
      <c r="G342">
        <f>RANK('Momentum Signal'!G342,'Momentum Signal'!$B342:$Q342)</f>
        <v>3</v>
      </c>
      <c r="H342">
        <f>RANK('Momentum Signal'!H342,'Momentum Signal'!$B342:$Q342)</f>
        <v>2</v>
      </c>
      <c r="I342">
        <f>RANK('Momentum Signal'!I342,'Momentum Signal'!$B342:$Q342)</f>
        <v>14</v>
      </c>
      <c r="J342">
        <f>RANK('Momentum Signal'!J342,'Momentum Signal'!$B342:$Q342)</f>
        <v>15</v>
      </c>
      <c r="K342">
        <f>RANK('Momentum Signal'!K342,'Momentum Signal'!$B342:$Q342)</f>
        <v>11</v>
      </c>
      <c r="L342">
        <f>RANK('Momentum Signal'!L342,'Momentum Signal'!$B342:$Q342)</f>
        <v>12</v>
      </c>
      <c r="M342">
        <f>RANK('Momentum Signal'!M342,'Momentum Signal'!$B342:$Q342)</f>
        <v>16</v>
      </c>
      <c r="N342">
        <f>RANK('Momentum Signal'!N342,'Momentum Signal'!$B342:$Q342)</f>
        <v>10</v>
      </c>
      <c r="O342">
        <f>RANK('Momentum Signal'!O342,'Momentum Signal'!$B342:$Q342)</f>
        <v>13</v>
      </c>
      <c r="P342">
        <f>RANK('Momentum Signal'!P342,'Momentum Signal'!$B342:$Q342)</f>
        <v>9</v>
      </c>
      <c r="Q342">
        <f>RANK('Momentum Signal'!Q342,'Momentum Signal'!$B342:$Q342)</f>
        <v>6</v>
      </c>
    </row>
    <row r="343" spans="1:17" x14ac:dyDescent="0.25">
      <c r="A343" s="6">
        <f>'Momentum Signal'!A343</f>
        <v>200306</v>
      </c>
      <c r="B343">
        <f>RANK('Momentum Signal'!B343,'Momentum Signal'!$B343:$Q343)</f>
        <v>9</v>
      </c>
      <c r="C343">
        <f>RANK('Momentum Signal'!C343,'Momentum Signal'!$B343:$Q343)</f>
        <v>13</v>
      </c>
      <c r="D343">
        <f>RANK('Momentum Signal'!D343,'Momentum Signal'!$B343:$Q343)</f>
        <v>5</v>
      </c>
      <c r="E343">
        <f>RANK('Momentum Signal'!E343,'Momentum Signal'!$B343:$Q343)</f>
        <v>2</v>
      </c>
      <c r="F343">
        <f>RANK('Momentum Signal'!F343,'Momentum Signal'!$B343:$Q343)</f>
        <v>6</v>
      </c>
      <c r="G343">
        <f>RANK('Momentum Signal'!G343,'Momentum Signal'!$B343:$Q343)</f>
        <v>1</v>
      </c>
      <c r="H343">
        <f>RANK('Momentum Signal'!H343,'Momentum Signal'!$B343:$Q343)</f>
        <v>4</v>
      </c>
      <c r="I343">
        <f>RANK('Momentum Signal'!I343,'Momentum Signal'!$B343:$Q343)</f>
        <v>14</v>
      </c>
      <c r="J343">
        <f>RANK('Momentum Signal'!J343,'Momentum Signal'!$B343:$Q343)</f>
        <v>16</v>
      </c>
      <c r="K343">
        <f>RANK('Momentum Signal'!K343,'Momentum Signal'!$B343:$Q343)</f>
        <v>12</v>
      </c>
      <c r="L343">
        <f>RANK('Momentum Signal'!L343,'Momentum Signal'!$B343:$Q343)</f>
        <v>8</v>
      </c>
      <c r="M343">
        <f>RANK('Momentum Signal'!M343,'Momentum Signal'!$B343:$Q343)</f>
        <v>15</v>
      </c>
      <c r="N343">
        <f>RANK('Momentum Signal'!N343,'Momentum Signal'!$B343:$Q343)</f>
        <v>10</v>
      </c>
      <c r="O343">
        <f>RANK('Momentum Signal'!O343,'Momentum Signal'!$B343:$Q343)</f>
        <v>11</v>
      </c>
      <c r="P343">
        <f>RANK('Momentum Signal'!P343,'Momentum Signal'!$B343:$Q343)</f>
        <v>7</v>
      </c>
      <c r="Q343">
        <f>RANK('Momentum Signal'!Q343,'Momentum Signal'!$B343:$Q343)</f>
        <v>3</v>
      </c>
    </row>
    <row r="344" spans="1:17" x14ac:dyDescent="0.25">
      <c r="A344" s="6">
        <f>'Momentum Signal'!A344</f>
        <v>200307</v>
      </c>
      <c r="B344">
        <f>RANK('Momentum Signal'!B344,'Momentum Signal'!$B344:$Q344)</f>
        <v>11</v>
      </c>
      <c r="C344">
        <f>RANK('Momentum Signal'!C344,'Momentum Signal'!$B344:$Q344)</f>
        <v>3</v>
      </c>
      <c r="D344">
        <f>RANK('Momentum Signal'!D344,'Momentum Signal'!$B344:$Q344)</f>
        <v>10</v>
      </c>
      <c r="E344">
        <f>RANK('Momentum Signal'!E344,'Momentum Signal'!$B344:$Q344)</f>
        <v>5</v>
      </c>
      <c r="F344">
        <f>RANK('Momentum Signal'!F344,'Momentum Signal'!$B344:$Q344)</f>
        <v>9</v>
      </c>
      <c r="G344">
        <f>RANK('Momentum Signal'!G344,'Momentum Signal'!$B344:$Q344)</f>
        <v>7</v>
      </c>
      <c r="H344">
        <f>RANK('Momentum Signal'!H344,'Momentum Signal'!$B344:$Q344)</f>
        <v>2</v>
      </c>
      <c r="I344">
        <f>RANK('Momentum Signal'!I344,'Momentum Signal'!$B344:$Q344)</f>
        <v>8</v>
      </c>
      <c r="J344">
        <f>RANK('Momentum Signal'!J344,'Momentum Signal'!$B344:$Q344)</f>
        <v>14</v>
      </c>
      <c r="K344">
        <f>RANK('Momentum Signal'!K344,'Momentum Signal'!$B344:$Q344)</f>
        <v>15</v>
      </c>
      <c r="L344">
        <f>RANK('Momentum Signal'!L344,'Momentum Signal'!$B344:$Q344)</f>
        <v>1</v>
      </c>
      <c r="M344">
        <f>RANK('Momentum Signal'!M344,'Momentum Signal'!$B344:$Q344)</f>
        <v>16</v>
      </c>
      <c r="N344">
        <f>RANK('Momentum Signal'!N344,'Momentum Signal'!$B344:$Q344)</f>
        <v>13</v>
      </c>
      <c r="O344">
        <f>RANK('Momentum Signal'!O344,'Momentum Signal'!$B344:$Q344)</f>
        <v>6</v>
      </c>
      <c r="P344">
        <f>RANK('Momentum Signal'!P344,'Momentum Signal'!$B344:$Q344)</f>
        <v>12</v>
      </c>
      <c r="Q344">
        <f>RANK('Momentum Signal'!Q344,'Momentum Signal'!$B344:$Q344)</f>
        <v>4</v>
      </c>
    </row>
    <row r="345" spans="1:17" x14ac:dyDescent="0.25">
      <c r="A345" s="6">
        <f>'Momentum Signal'!A345</f>
        <v>200308</v>
      </c>
      <c r="B345">
        <f>RANK('Momentum Signal'!B345,'Momentum Signal'!$B345:$Q345)</f>
        <v>14</v>
      </c>
      <c r="C345">
        <f>RANK('Momentum Signal'!C345,'Momentum Signal'!$B345:$Q345)</f>
        <v>1</v>
      </c>
      <c r="D345">
        <f>RANK('Momentum Signal'!D345,'Momentum Signal'!$B345:$Q345)</f>
        <v>9</v>
      </c>
      <c r="E345">
        <f>RANK('Momentum Signal'!E345,'Momentum Signal'!$B345:$Q345)</f>
        <v>5</v>
      </c>
      <c r="F345">
        <f>RANK('Momentum Signal'!F345,'Momentum Signal'!$B345:$Q345)</f>
        <v>11</v>
      </c>
      <c r="G345">
        <f>RANK('Momentum Signal'!G345,'Momentum Signal'!$B345:$Q345)</f>
        <v>12</v>
      </c>
      <c r="H345">
        <f>RANK('Momentum Signal'!H345,'Momentum Signal'!$B345:$Q345)</f>
        <v>3</v>
      </c>
      <c r="I345">
        <f>RANK('Momentum Signal'!I345,'Momentum Signal'!$B345:$Q345)</f>
        <v>6</v>
      </c>
      <c r="J345">
        <f>RANK('Momentum Signal'!J345,'Momentum Signal'!$B345:$Q345)</f>
        <v>8</v>
      </c>
      <c r="K345">
        <f>RANK('Momentum Signal'!K345,'Momentum Signal'!$B345:$Q345)</f>
        <v>13</v>
      </c>
      <c r="L345">
        <f>RANK('Momentum Signal'!L345,'Momentum Signal'!$B345:$Q345)</f>
        <v>2</v>
      </c>
      <c r="M345">
        <f>RANK('Momentum Signal'!M345,'Momentum Signal'!$B345:$Q345)</f>
        <v>16</v>
      </c>
      <c r="N345">
        <f>RANK('Momentum Signal'!N345,'Momentum Signal'!$B345:$Q345)</f>
        <v>15</v>
      </c>
      <c r="O345">
        <f>RANK('Momentum Signal'!O345,'Momentum Signal'!$B345:$Q345)</f>
        <v>4</v>
      </c>
      <c r="P345">
        <f>RANK('Momentum Signal'!P345,'Momentum Signal'!$B345:$Q345)</f>
        <v>10</v>
      </c>
      <c r="Q345">
        <f>RANK('Momentum Signal'!Q345,'Momentum Signal'!$B345:$Q345)</f>
        <v>7</v>
      </c>
    </row>
    <row r="346" spans="1:17" x14ac:dyDescent="0.25">
      <c r="A346" s="6">
        <f>'Momentum Signal'!A346</f>
        <v>200309</v>
      </c>
      <c r="B346">
        <f>RANK('Momentum Signal'!B346,'Momentum Signal'!$B346:$Q346)</f>
        <v>16</v>
      </c>
      <c r="C346">
        <f>RANK('Momentum Signal'!C346,'Momentum Signal'!$B346:$Q346)</f>
        <v>2</v>
      </c>
      <c r="D346">
        <f>RANK('Momentum Signal'!D346,'Momentum Signal'!$B346:$Q346)</f>
        <v>14</v>
      </c>
      <c r="E346">
        <f>RANK('Momentum Signal'!E346,'Momentum Signal'!$B346:$Q346)</f>
        <v>4</v>
      </c>
      <c r="F346">
        <f>RANK('Momentum Signal'!F346,'Momentum Signal'!$B346:$Q346)</f>
        <v>12</v>
      </c>
      <c r="G346">
        <f>RANK('Momentum Signal'!G346,'Momentum Signal'!$B346:$Q346)</f>
        <v>6</v>
      </c>
      <c r="H346">
        <f>RANK('Momentum Signal'!H346,'Momentum Signal'!$B346:$Q346)</f>
        <v>10</v>
      </c>
      <c r="I346">
        <f>RANK('Momentum Signal'!I346,'Momentum Signal'!$B346:$Q346)</f>
        <v>8</v>
      </c>
      <c r="J346">
        <f>RANK('Momentum Signal'!J346,'Momentum Signal'!$B346:$Q346)</f>
        <v>3</v>
      </c>
      <c r="K346">
        <f>RANK('Momentum Signal'!K346,'Momentum Signal'!$B346:$Q346)</f>
        <v>11</v>
      </c>
      <c r="L346">
        <f>RANK('Momentum Signal'!L346,'Momentum Signal'!$B346:$Q346)</f>
        <v>1</v>
      </c>
      <c r="M346">
        <f>RANK('Momentum Signal'!M346,'Momentum Signal'!$B346:$Q346)</f>
        <v>13</v>
      </c>
      <c r="N346">
        <f>RANK('Momentum Signal'!N346,'Momentum Signal'!$B346:$Q346)</f>
        <v>9</v>
      </c>
      <c r="O346">
        <f>RANK('Momentum Signal'!O346,'Momentum Signal'!$B346:$Q346)</f>
        <v>15</v>
      </c>
      <c r="P346">
        <f>RANK('Momentum Signal'!P346,'Momentum Signal'!$B346:$Q346)</f>
        <v>7</v>
      </c>
      <c r="Q346">
        <f>RANK('Momentum Signal'!Q346,'Momentum Signal'!$B346:$Q346)</f>
        <v>5</v>
      </c>
    </row>
    <row r="347" spans="1:17" x14ac:dyDescent="0.25">
      <c r="A347" s="6">
        <f>'Momentum Signal'!A347</f>
        <v>200310</v>
      </c>
      <c r="B347">
        <f>RANK('Momentum Signal'!B347,'Momentum Signal'!$B347:$Q347)</f>
        <v>16</v>
      </c>
      <c r="C347">
        <f>RANK('Momentum Signal'!C347,'Momentum Signal'!$B347:$Q347)</f>
        <v>3</v>
      </c>
      <c r="D347">
        <f>RANK('Momentum Signal'!D347,'Momentum Signal'!$B347:$Q347)</f>
        <v>12</v>
      </c>
      <c r="E347">
        <f>RANK('Momentum Signal'!E347,'Momentum Signal'!$B347:$Q347)</f>
        <v>4</v>
      </c>
      <c r="F347">
        <f>RANK('Momentum Signal'!F347,'Momentum Signal'!$B347:$Q347)</f>
        <v>10</v>
      </c>
      <c r="G347">
        <f>RANK('Momentum Signal'!G347,'Momentum Signal'!$B347:$Q347)</f>
        <v>7</v>
      </c>
      <c r="H347">
        <f>RANK('Momentum Signal'!H347,'Momentum Signal'!$B347:$Q347)</f>
        <v>15</v>
      </c>
      <c r="I347">
        <f>RANK('Momentum Signal'!I347,'Momentum Signal'!$B347:$Q347)</f>
        <v>6</v>
      </c>
      <c r="J347">
        <f>RANK('Momentum Signal'!J347,'Momentum Signal'!$B347:$Q347)</f>
        <v>2</v>
      </c>
      <c r="K347">
        <f>RANK('Momentum Signal'!K347,'Momentum Signal'!$B347:$Q347)</f>
        <v>11</v>
      </c>
      <c r="L347">
        <f>RANK('Momentum Signal'!L347,'Momentum Signal'!$B347:$Q347)</f>
        <v>1</v>
      </c>
      <c r="M347">
        <f>RANK('Momentum Signal'!M347,'Momentum Signal'!$B347:$Q347)</f>
        <v>9</v>
      </c>
      <c r="N347">
        <f>RANK('Momentum Signal'!N347,'Momentum Signal'!$B347:$Q347)</f>
        <v>13</v>
      </c>
      <c r="O347">
        <f>RANK('Momentum Signal'!O347,'Momentum Signal'!$B347:$Q347)</f>
        <v>14</v>
      </c>
      <c r="P347">
        <f>RANK('Momentum Signal'!P347,'Momentum Signal'!$B347:$Q347)</f>
        <v>5</v>
      </c>
      <c r="Q347">
        <f>RANK('Momentum Signal'!Q347,'Momentum Signal'!$B347:$Q347)</f>
        <v>8</v>
      </c>
    </row>
    <row r="348" spans="1:17" x14ac:dyDescent="0.25">
      <c r="A348" s="6">
        <f>'Momentum Signal'!A348</f>
        <v>200311</v>
      </c>
      <c r="B348">
        <f>RANK('Momentum Signal'!B348,'Momentum Signal'!$B348:$Q348)</f>
        <v>16</v>
      </c>
      <c r="C348">
        <f>RANK('Momentum Signal'!C348,'Momentum Signal'!$B348:$Q348)</f>
        <v>1</v>
      </c>
      <c r="D348">
        <f>RANK('Momentum Signal'!D348,'Momentum Signal'!$B348:$Q348)</f>
        <v>12</v>
      </c>
      <c r="E348">
        <f>RANK('Momentum Signal'!E348,'Momentum Signal'!$B348:$Q348)</f>
        <v>7</v>
      </c>
      <c r="F348">
        <f>RANK('Momentum Signal'!F348,'Momentum Signal'!$B348:$Q348)</f>
        <v>14</v>
      </c>
      <c r="G348">
        <f>RANK('Momentum Signal'!G348,'Momentum Signal'!$B348:$Q348)</f>
        <v>13</v>
      </c>
      <c r="H348">
        <f>RANK('Momentum Signal'!H348,'Momentum Signal'!$B348:$Q348)</f>
        <v>15</v>
      </c>
      <c r="I348">
        <f>RANK('Momentum Signal'!I348,'Momentum Signal'!$B348:$Q348)</f>
        <v>5</v>
      </c>
      <c r="J348">
        <f>RANK('Momentum Signal'!J348,'Momentum Signal'!$B348:$Q348)</f>
        <v>3</v>
      </c>
      <c r="K348">
        <f>RANK('Momentum Signal'!K348,'Momentum Signal'!$B348:$Q348)</f>
        <v>10</v>
      </c>
      <c r="L348">
        <f>RANK('Momentum Signal'!L348,'Momentum Signal'!$B348:$Q348)</f>
        <v>2</v>
      </c>
      <c r="M348">
        <f>RANK('Momentum Signal'!M348,'Momentum Signal'!$B348:$Q348)</f>
        <v>4</v>
      </c>
      <c r="N348">
        <f>RANK('Momentum Signal'!N348,'Momentum Signal'!$B348:$Q348)</f>
        <v>11</v>
      </c>
      <c r="O348">
        <f>RANK('Momentum Signal'!O348,'Momentum Signal'!$B348:$Q348)</f>
        <v>6</v>
      </c>
      <c r="P348">
        <f>RANK('Momentum Signal'!P348,'Momentum Signal'!$B348:$Q348)</f>
        <v>8</v>
      </c>
      <c r="Q348">
        <f>RANK('Momentum Signal'!Q348,'Momentum Signal'!$B348:$Q348)</f>
        <v>9</v>
      </c>
    </row>
    <row r="349" spans="1:17" x14ac:dyDescent="0.25">
      <c r="A349" s="6">
        <f>'Momentum Signal'!A349</f>
        <v>200312</v>
      </c>
      <c r="B349">
        <f>RANK('Momentum Signal'!B349,'Momentum Signal'!$B349:$Q349)</f>
        <v>15</v>
      </c>
      <c r="C349">
        <f>RANK('Momentum Signal'!C349,'Momentum Signal'!$B349:$Q349)</f>
        <v>1</v>
      </c>
      <c r="D349">
        <f>RANK('Momentum Signal'!D349,'Momentum Signal'!$B349:$Q349)</f>
        <v>12</v>
      </c>
      <c r="E349">
        <f>RANK('Momentum Signal'!E349,'Momentum Signal'!$B349:$Q349)</f>
        <v>5</v>
      </c>
      <c r="F349">
        <f>RANK('Momentum Signal'!F349,'Momentum Signal'!$B349:$Q349)</f>
        <v>13</v>
      </c>
      <c r="G349">
        <f>RANK('Momentum Signal'!G349,'Momentum Signal'!$B349:$Q349)</f>
        <v>14</v>
      </c>
      <c r="H349">
        <f>RANK('Momentum Signal'!H349,'Momentum Signal'!$B349:$Q349)</f>
        <v>16</v>
      </c>
      <c r="I349">
        <f>RANK('Momentum Signal'!I349,'Momentum Signal'!$B349:$Q349)</f>
        <v>4</v>
      </c>
      <c r="J349">
        <f>RANK('Momentum Signal'!J349,'Momentum Signal'!$B349:$Q349)</f>
        <v>2</v>
      </c>
      <c r="K349">
        <f>RANK('Momentum Signal'!K349,'Momentum Signal'!$B349:$Q349)</f>
        <v>9</v>
      </c>
      <c r="L349">
        <f>RANK('Momentum Signal'!L349,'Momentum Signal'!$B349:$Q349)</f>
        <v>3</v>
      </c>
      <c r="M349">
        <f>RANK('Momentum Signal'!M349,'Momentum Signal'!$B349:$Q349)</f>
        <v>11</v>
      </c>
      <c r="N349">
        <f>RANK('Momentum Signal'!N349,'Momentum Signal'!$B349:$Q349)</f>
        <v>10</v>
      </c>
      <c r="O349">
        <f>RANK('Momentum Signal'!O349,'Momentum Signal'!$B349:$Q349)</f>
        <v>6</v>
      </c>
      <c r="P349">
        <f>RANK('Momentum Signal'!P349,'Momentum Signal'!$B349:$Q349)</f>
        <v>7</v>
      </c>
      <c r="Q349">
        <f>RANK('Momentum Signal'!Q349,'Momentum Signal'!$B349:$Q349)</f>
        <v>8</v>
      </c>
    </row>
    <row r="350" spans="1:17" x14ac:dyDescent="0.25">
      <c r="A350" s="6">
        <f>'Momentum Signal'!A350</f>
        <v>200401</v>
      </c>
      <c r="B350">
        <f>RANK('Momentum Signal'!B350,'Momentum Signal'!$B350:$Q350)</f>
        <v>16</v>
      </c>
      <c r="C350">
        <f>RANK('Momentum Signal'!C350,'Momentum Signal'!$B350:$Q350)</f>
        <v>1</v>
      </c>
      <c r="D350">
        <f>RANK('Momentum Signal'!D350,'Momentum Signal'!$B350:$Q350)</f>
        <v>14</v>
      </c>
      <c r="E350">
        <f>RANK('Momentum Signal'!E350,'Momentum Signal'!$B350:$Q350)</f>
        <v>5</v>
      </c>
      <c r="F350">
        <f>RANK('Momentum Signal'!F350,'Momentum Signal'!$B350:$Q350)</f>
        <v>13</v>
      </c>
      <c r="G350">
        <f>RANK('Momentum Signal'!G350,'Momentum Signal'!$B350:$Q350)</f>
        <v>12</v>
      </c>
      <c r="H350">
        <f>RANK('Momentum Signal'!H350,'Momentum Signal'!$B350:$Q350)</f>
        <v>15</v>
      </c>
      <c r="I350">
        <f>RANK('Momentum Signal'!I350,'Momentum Signal'!$B350:$Q350)</f>
        <v>4</v>
      </c>
      <c r="J350">
        <f>RANK('Momentum Signal'!J350,'Momentum Signal'!$B350:$Q350)</f>
        <v>3</v>
      </c>
      <c r="K350">
        <f>RANK('Momentum Signal'!K350,'Momentum Signal'!$B350:$Q350)</f>
        <v>8</v>
      </c>
      <c r="L350">
        <f>RANK('Momentum Signal'!L350,'Momentum Signal'!$B350:$Q350)</f>
        <v>2</v>
      </c>
      <c r="M350">
        <f>RANK('Momentum Signal'!M350,'Momentum Signal'!$B350:$Q350)</f>
        <v>6</v>
      </c>
      <c r="N350">
        <f>RANK('Momentum Signal'!N350,'Momentum Signal'!$B350:$Q350)</f>
        <v>10</v>
      </c>
      <c r="O350">
        <f>RANK('Momentum Signal'!O350,'Momentum Signal'!$B350:$Q350)</f>
        <v>11</v>
      </c>
      <c r="P350">
        <f>RANK('Momentum Signal'!P350,'Momentum Signal'!$B350:$Q350)</f>
        <v>7</v>
      </c>
      <c r="Q350">
        <f>RANK('Momentum Signal'!Q350,'Momentum Signal'!$B350:$Q350)</f>
        <v>9</v>
      </c>
    </row>
    <row r="351" spans="1:17" x14ac:dyDescent="0.25">
      <c r="A351" s="6">
        <f>'Momentum Signal'!A351</f>
        <v>200402</v>
      </c>
      <c r="B351">
        <f>RANK('Momentum Signal'!B351,'Momentum Signal'!$B351:$Q351)</f>
        <v>15</v>
      </c>
      <c r="C351">
        <f>RANK('Momentum Signal'!C351,'Momentum Signal'!$B351:$Q351)</f>
        <v>2</v>
      </c>
      <c r="D351">
        <f>RANK('Momentum Signal'!D351,'Momentum Signal'!$B351:$Q351)</f>
        <v>12</v>
      </c>
      <c r="E351">
        <f>RANK('Momentum Signal'!E351,'Momentum Signal'!$B351:$Q351)</f>
        <v>7</v>
      </c>
      <c r="F351">
        <f>RANK('Momentum Signal'!F351,'Momentum Signal'!$B351:$Q351)</f>
        <v>14</v>
      </c>
      <c r="G351">
        <f>RANK('Momentum Signal'!G351,'Momentum Signal'!$B351:$Q351)</f>
        <v>8</v>
      </c>
      <c r="H351">
        <f>RANK('Momentum Signal'!H351,'Momentum Signal'!$B351:$Q351)</f>
        <v>16</v>
      </c>
      <c r="I351">
        <f>RANK('Momentum Signal'!I351,'Momentum Signal'!$B351:$Q351)</f>
        <v>4</v>
      </c>
      <c r="J351">
        <f>RANK('Momentum Signal'!J351,'Momentum Signal'!$B351:$Q351)</f>
        <v>1</v>
      </c>
      <c r="K351">
        <f>RANK('Momentum Signal'!K351,'Momentum Signal'!$B351:$Q351)</f>
        <v>6</v>
      </c>
      <c r="L351">
        <f>RANK('Momentum Signal'!L351,'Momentum Signal'!$B351:$Q351)</f>
        <v>3</v>
      </c>
      <c r="M351">
        <f>RANK('Momentum Signal'!M351,'Momentum Signal'!$B351:$Q351)</f>
        <v>5</v>
      </c>
      <c r="N351">
        <f>RANK('Momentum Signal'!N351,'Momentum Signal'!$B351:$Q351)</f>
        <v>10</v>
      </c>
      <c r="O351">
        <f>RANK('Momentum Signal'!O351,'Momentum Signal'!$B351:$Q351)</f>
        <v>13</v>
      </c>
      <c r="P351">
        <f>RANK('Momentum Signal'!P351,'Momentum Signal'!$B351:$Q351)</f>
        <v>10</v>
      </c>
      <c r="Q351">
        <f>RANK('Momentum Signal'!Q351,'Momentum Signal'!$B351:$Q351)</f>
        <v>9</v>
      </c>
    </row>
    <row r="352" spans="1:17" x14ac:dyDescent="0.25">
      <c r="A352" s="6">
        <f>'Momentum Signal'!A352</f>
        <v>200403</v>
      </c>
      <c r="B352">
        <f>RANK('Momentum Signal'!B352,'Momentum Signal'!$B352:$Q352)</f>
        <v>16</v>
      </c>
      <c r="C352">
        <f>RANK('Momentum Signal'!C352,'Momentum Signal'!$B352:$Q352)</f>
        <v>2</v>
      </c>
      <c r="D352">
        <f>RANK('Momentum Signal'!D352,'Momentum Signal'!$B352:$Q352)</f>
        <v>14</v>
      </c>
      <c r="E352">
        <f>RANK('Momentum Signal'!E352,'Momentum Signal'!$B352:$Q352)</f>
        <v>7</v>
      </c>
      <c r="F352">
        <f>RANK('Momentum Signal'!F352,'Momentum Signal'!$B352:$Q352)</f>
        <v>13</v>
      </c>
      <c r="G352">
        <f>RANK('Momentum Signal'!G352,'Momentum Signal'!$B352:$Q352)</f>
        <v>9</v>
      </c>
      <c r="H352">
        <f>RANK('Momentum Signal'!H352,'Momentum Signal'!$B352:$Q352)</f>
        <v>15</v>
      </c>
      <c r="I352">
        <f>RANK('Momentum Signal'!I352,'Momentum Signal'!$B352:$Q352)</f>
        <v>5</v>
      </c>
      <c r="J352">
        <f>RANK('Momentum Signal'!J352,'Momentum Signal'!$B352:$Q352)</f>
        <v>1</v>
      </c>
      <c r="K352">
        <f>RANK('Momentum Signal'!K352,'Momentum Signal'!$B352:$Q352)</f>
        <v>6</v>
      </c>
      <c r="L352">
        <f>RANK('Momentum Signal'!L352,'Momentum Signal'!$B352:$Q352)</f>
        <v>3</v>
      </c>
      <c r="M352">
        <f>RANK('Momentum Signal'!M352,'Momentum Signal'!$B352:$Q352)</f>
        <v>4</v>
      </c>
      <c r="N352">
        <f>RANK('Momentum Signal'!N352,'Momentum Signal'!$B352:$Q352)</f>
        <v>10</v>
      </c>
      <c r="O352">
        <f>RANK('Momentum Signal'!O352,'Momentum Signal'!$B352:$Q352)</f>
        <v>11</v>
      </c>
      <c r="P352">
        <f>RANK('Momentum Signal'!P352,'Momentum Signal'!$B352:$Q352)</f>
        <v>12</v>
      </c>
      <c r="Q352">
        <f>RANK('Momentum Signal'!Q352,'Momentum Signal'!$B352:$Q352)</f>
        <v>8</v>
      </c>
    </row>
    <row r="353" spans="1:17" x14ac:dyDescent="0.25">
      <c r="A353" s="6">
        <f>'Momentum Signal'!A353</f>
        <v>200404</v>
      </c>
      <c r="B353">
        <f>RANK('Momentum Signal'!B353,'Momentum Signal'!$B353:$Q353)</f>
        <v>15</v>
      </c>
      <c r="C353">
        <f>RANK('Momentum Signal'!C353,'Momentum Signal'!$B353:$Q353)</f>
        <v>2</v>
      </c>
      <c r="D353">
        <f>RANK('Momentum Signal'!D353,'Momentum Signal'!$B353:$Q353)</f>
        <v>13</v>
      </c>
      <c r="E353">
        <f>RANK('Momentum Signal'!E353,'Momentum Signal'!$B353:$Q353)</f>
        <v>8</v>
      </c>
      <c r="F353">
        <f>RANK('Momentum Signal'!F353,'Momentum Signal'!$B353:$Q353)</f>
        <v>14</v>
      </c>
      <c r="G353">
        <f>RANK('Momentum Signal'!G353,'Momentum Signal'!$B353:$Q353)</f>
        <v>10</v>
      </c>
      <c r="H353">
        <f>RANK('Momentum Signal'!H353,'Momentum Signal'!$B353:$Q353)</f>
        <v>16</v>
      </c>
      <c r="I353">
        <f>RANK('Momentum Signal'!I353,'Momentum Signal'!$B353:$Q353)</f>
        <v>6</v>
      </c>
      <c r="J353">
        <f>RANK('Momentum Signal'!J353,'Momentum Signal'!$B353:$Q353)</f>
        <v>1</v>
      </c>
      <c r="K353">
        <f>RANK('Momentum Signal'!K353,'Momentum Signal'!$B353:$Q353)</f>
        <v>5</v>
      </c>
      <c r="L353">
        <f>RANK('Momentum Signal'!L353,'Momentum Signal'!$B353:$Q353)</f>
        <v>3</v>
      </c>
      <c r="M353">
        <f>RANK('Momentum Signal'!M353,'Momentum Signal'!$B353:$Q353)</f>
        <v>4</v>
      </c>
      <c r="N353">
        <f>RANK('Momentum Signal'!N353,'Momentum Signal'!$B353:$Q353)</f>
        <v>11</v>
      </c>
      <c r="O353">
        <f>RANK('Momentum Signal'!O353,'Momentum Signal'!$B353:$Q353)</f>
        <v>12</v>
      </c>
      <c r="P353">
        <f>RANK('Momentum Signal'!P353,'Momentum Signal'!$B353:$Q353)</f>
        <v>9</v>
      </c>
      <c r="Q353">
        <f>RANK('Momentum Signal'!Q353,'Momentum Signal'!$B353:$Q353)</f>
        <v>7</v>
      </c>
    </row>
    <row r="354" spans="1:17" x14ac:dyDescent="0.25">
      <c r="A354" s="6">
        <f>'Momentum Signal'!A354</f>
        <v>200405</v>
      </c>
      <c r="B354">
        <f>RANK('Momentum Signal'!B354,'Momentum Signal'!$B354:$Q354)</f>
        <v>12</v>
      </c>
      <c r="C354">
        <f>RANK('Momentum Signal'!C354,'Momentum Signal'!$B354:$Q354)</f>
        <v>1</v>
      </c>
      <c r="D354">
        <f>RANK('Momentum Signal'!D354,'Momentum Signal'!$B354:$Q354)</f>
        <v>8</v>
      </c>
      <c r="E354">
        <f>RANK('Momentum Signal'!E354,'Momentum Signal'!$B354:$Q354)</f>
        <v>6</v>
      </c>
      <c r="F354">
        <f>RANK('Momentum Signal'!F354,'Momentum Signal'!$B354:$Q354)</f>
        <v>15</v>
      </c>
      <c r="G354">
        <f>RANK('Momentum Signal'!G354,'Momentum Signal'!$B354:$Q354)</f>
        <v>13</v>
      </c>
      <c r="H354">
        <f>RANK('Momentum Signal'!H354,'Momentum Signal'!$B354:$Q354)</f>
        <v>16</v>
      </c>
      <c r="I354">
        <f>RANK('Momentum Signal'!I354,'Momentum Signal'!$B354:$Q354)</f>
        <v>5</v>
      </c>
      <c r="J354">
        <f>RANK('Momentum Signal'!J354,'Momentum Signal'!$B354:$Q354)</f>
        <v>2</v>
      </c>
      <c r="K354">
        <f>RANK('Momentum Signal'!K354,'Momentum Signal'!$B354:$Q354)</f>
        <v>3</v>
      </c>
      <c r="L354">
        <f>RANK('Momentum Signal'!L354,'Momentum Signal'!$B354:$Q354)</f>
        <v>4</v>
      </c>
      <c r="M354">
        <f>RANK('Momentum Signal'!M354,'Momentum Signal'!$B354:$Q354)</f>
        <v>7</v>
      </c>
      <c r="N354">
        <f>RANK('Momentum Signal'!N354,'Momentum Signal'!$B354:$Q354)</f>
        <v>14</v>
      </c>
      <c r="O354">
        <f>RANK('Momentum Signal'!O354,'Momentum Signal'!$B354:$Q354)</f>
        <v>11</v>
      </c>
      <c r="P354">
        <f>RANK('Momentum Signal'!P354,'Momentum Signal'!$B354:$Q354)</f>
        <v>10</v>
      </c>
      <c r="Q354">
        <f>RANK('Momentum Signal'!Q354,'Momentum Signal'!$B354:$Q354)</f>
        <v>9</v>
      </c>
    </row>
    <row r="355" spans="1:17" x14ac:dyDescent="0.25">
      <c r="A355" s="6">
        <f>'Momentum Signal'!A355</f>
        <v>200406</v>
      </c>
      <c r="B355">
        <f>RANK('Momentum Signal'!B355,'Momentum Signal'!$B355:$Q355)</f>
        <v>11</v>
      </c>
      <c r="C355">
        <f>RANK('Momentum Signal'!C355,'Momentum Signal'!$B355:$Q355)</f>
        <v>2</v>
      </c>
      <c r="D355">
        <f>RANK('Momentum Signal'!D355,'Momentum Signal'!$B355:$Q355)</f>
        <v>6</v>
      </c>
      <c r="E355">
        <f>RANK('Momentum Signal'!E355,'Momentum Signal'!$B355:$Q355)</f>
        <v>5</v>
      </c>
      <c r="F355">
        <f>RANK('Momentum Signal'!F355,'Momentum Signal'!$B355:$Q355)</f>
        <v>16</v>
      </c>
      <c r="G355">
        <f>RANK('Momentum Signal'!G355,'Momentum Signal'!$B355:$Q355)</f>
        <v>9</v>
      </c>
      <c r="H355">
        <f>RANK('Momentum Signal'!H355,'Momentum Signal'!$B355:$Q355)</f>
        <v>14</v>
      </c>
      <c r="I355">
        <f>RANK('Momentum Signal'!I355,'Momentum Signal'!$B355:$Q355)</f>
        <v>7</v>
      </c>
      <c r="J355">
        <f>RANK('Momentum Signal'!J355,'Momentum Signal'!$B355:$Q355)</f>
        <v>1</v>
      </c>
      <c r="K355">
        <f>RANK('Momentum Signal'!K355,'Momentum Signal'!$B355:$Q355)</f>
        <v>3</v>
      </c>
      <c r="L355">
        <f>RANK('Momentum Signal'!L355,'Momentum Signal'!$B355:$Q355)</f>
        <v>8</v>
      </c>
      <c r="M355">
        <f>RANK('Momentum Signal'!M355,'Momentum Signal'!$B355:$Q355)</f>
        <v>4</v>
      </c>
      <c r="N355">
        <f>RANK('Momentum Signal'!N355,'Momentum Signal'!$B355:$Q355)</f>
        <v>13</v>
      </c>
      <c r="O355">
        <f>RANK('Momentum Signal'!O355,'Momentum Signal'!$B355:$Q355)</f>
        <v>15</v>
      </c>
      <c r="P355">
        <f>RANK('Momentum Signal'!P355,'Momentum Signal'!$B355:$Q355)</f>
        <v>10</v>
      </c>
      <c r="Q355">
        <f>RANK('Momentum Signal'!Q355,'Momentum Signal'!$B355:$Q355)</f>
        <v>12</v>
      </c>
    </row>
    <row r="356" spans="1:17" x14ac:dyDescent="0.25">
      <c r="A356" s="6">
        <f>'Momentum Signal'!A356</f>
        <v>200407</v>
      </c>
      <c r="B356">
        <f>RANK('Momentum Signal'!B356,'Momentum Signal'!$B356:$Q356)</f>
        <v>11</v>
      </c>
      <c r="C356">
        <f>RANK('Momentum Signal'!C356,'Momentum Signal'!$B356:$Q356)</f>
        <v>2</v>
      </c>
      <c r="D356">
        <f>RANK('Momentum Signal'!D356,'Momentum Signal'!$B356:$Q356)</f>
        <v>7</v>
      </c>
      <c r="E356">
        <f>RANK('Momentum Signal'!E356,'Momentum Signal'!$B356:$Q356)</f>
        <v>5</v>
      </c>
      <c r="F356">
        <f>RANK('Momentum Signal'!F356,'Momentum Signal'!$B356:$Q356)</f>
        <v>14</v>
      </c>
      <c r="G356">
        <f>RANK('Momentum Signal'!G356,'Momentum Signal'!$B356:$Q356)</f>
        <v>9</v>
      </c>
      <c r="H356">
        <f>RANK('Momentum Signal'!H356,'Momentum Signal'!$B356:$Q356)</f>
        <v>16</v>
      </c>
      <c r="I356">
        <f>RANK('Momentum Signal'!I356,'Momentum Signal'!$B356:$Q356)</f>
        <v>8</v>
      </c>
      <c r="J356">
        <f>RANK('Momentum Signal'!J356,'Momentum Signal'!$B356:$Q356)</f>
        <v>1</v>
      </c>
      <c r="K356">
        <f>RANK('Momentum Signal'!K356,'Momentum Signal'!$B356:$Q356)</f>
        <v>3</v>
      </c>
      <c r="L356">
        <f>RANK('Momentum Signal'!L356,'Momentum Signal'!$B356:$Q356)</f>
        <v>6</v>
      </c>
      <c r="M356">
        <f>RANK('Momentum Signal'!M356,'Momentum Signal'!$B356:$Q356)</f>
        <v>4</v>
      </c>
      <c r="N356">
        <f>RANK('Momentum Signal'!N356,'Momentum Signal'!$B356:$Q356)</f>
        <v>13</v>
      </c>
      <c r="O356">
        <f>RANK('Momentum Signal'!O356,'Momentum Signal'!$B356:$Q356)</f>
        <v>15</v>
      </c>
      <c r="P356">
        <f>RANK('Momentum Signal'!P356,'Momentum Signal'!$B356:$Q356)</f>
        <v>12</v>
      </c>
      <c r="Q356">
        <f>RANK('Momentum Signal'!Q356,'Momentum Signal'!$B356:$Q356)</f>
        <v>10</v>
      </c>
    </row>
    <row r="357" spans="1:17" x14ac:dyDescent="0.25">
      <c r="A357" s="6">
        <f>'Momentum Signal'!A357</f>
        <v>200408</v>
      </c>
      <c r="B357">
        <f>RANK('Momentum Signal'!B357,'Momentum Signal'!$B357:$Q357)</f>
        <v>11</v>
      </c>
      <c r="C357">
        <f>RANK('Momentum Signal'!C357,'Momentum Signal'!$B357:$Q357)</f>
        <v>3</v>
      </c>
      <c r="D357">
        <f>RANK('Momentum Signal'!D357,'Momentum Signal'!$B357:$Q357)</f>
        <v>4</v>
      </c>
      <c r="E357">
        <f>RANK('Momentum Signal'!E357,'Momentum Signal'!$B357:$Q357)</f>
        <v>6</v>
      </c>
      <c r="F357">
        <f>RANK('Momentum Signal'!F357,'Momentum Signal'!$B357:$Q357)</f>
        <v>14</v>
      </c>
      <c r="G357">
        <f>RANK('Momentum Signal'!G357,'Momentum Signal'!$B357:$Q357)</f>
        <v>8</v>
      </c>
      <c r="H357">
        <f>RANK('Momentum Signal'!H357,'Momentum Signal'!$B357:$Q357)</f>
        <v>16</v>
      </c>
      <c r="I357">
        <f>RANK('Momentum Signal'!I357,'Momentum Signal'!$B357:$Q357)</f>
        <v>7</v>
      </c>
      <c r="J357">
        <f>RANK('Momentum Signal'!J357,'Momentum Signal'!$B357:$Q357)</f>
        <v>1</v>
      </c>
      <c r="K357">
        <f>RANK('Momentum Signal'!K357,'Momentum Signal'!$B357:$Q357)</f>
        <v>2</v>
      </c>
      <c r="L357">
        <f>RANK('Momentum Signal'!L357,'Momentum Signal'!$B357:$Q357)</f>
        <v>10</v>
      </c>
      <c r="M357">
        <f>RANK('Momentum Signal'!M357,'Momentum Signal'!$B357:$Q357)</f>
        <v>5</v>
      </c>
      <c r="N357">
        <f>RANK('Momentum Signal'!N357,'Momentum Signal'!$B357:$Q357)</f>
        <v>9</v>
      </c>
      <c r="O357">
        <f>RANK('Momentum Signal'!O357,'Momentum Signal'!$B357:$Q357)</f>
        <v>12</v>
      </c>
      <c r="P357">
        <f>RANK('Momentum Signal'!P357,'Momentum Signal'!$B357:$Q357)</f>
        <v>15</v>
      </c>
      <c r="Q357">
        <f>RANK('Momentum Signal'!Q357,'Momentum Signal'!$B357:$Q357)</f>
        <v>13</v>
      </c>
    </row>
    <row r="358" spans="1:17" x14ac:dyDescent="0.25">
      <c r="A358" s="6">
        <f>'Momentum Signal'!A358</f>
        <v>200409</v>
      </c>
      <c r="B358">
        <f>RANK('Momentum Signal'!B358,'Momentum Signal'!$B358:$Q358)</f>
        <v>12</v>
      </c>
      <c r="C358">
        <f>RANK('Momentum Signal'!C358,'Momentum Signal'!$B358:$Q358)</f>
        <v>3</v>
      </c>
      <c r="D358">
        <f>RANK('Momentum Signal'!D358,'Momentum Signal'!$B358:$Q358)</f>
        <v>2</v>
      </c>
      <c r="E358">
        <f>RANK('Momentum Signal'!E358,'Momentum Signal'!$B358:$Q358)</f>
        <v>6</v>
      </c>
      <c r="F358">
        <f>RANK('Momentum Signal'!F358,'Momentum Signal'!$B358:$Q358)</f>
        <v>16</v>
      </c>
      <c r="G358">
        <f>RANK('Momentum Signal'!G358,'Momentum Signal'!$B358:$Q358)</f>
        <v>8</v>
      </c>
      <c r="H358">
        <f>RANK('Momentum Signal'!H358,'Momentum Signal'!$B358:$Q358)</f>
        <v>13</v>
      </c>
      <c r="I358">
        <f>RANK('Momentum Signal'!I358,'Momentum Signal'!$B358:$Q358)</f>
        <v>11</v>
      </c>
      <c r="J358">
        <f>RANK('Momentum Signal'!J358,'Momentum Signal'!$B358:$Q358)</f>
        <v>1</v>
      </c>
      <c r="K358">
        <f>RANK('Momentum Signal'!K358,'Momentum Signal'!$B358:$Q358)</f>
        <v>4</v>
      </c>
      <c r="L358">
        <f>RANK('Momentum Signal'!L358,'Momentum Signal'!$B358:$Q358)</f>
        <v>14</v>
      </c>
      <c r="M358">
        <f>RANK('Momentum Signal'!M358,'Momentum Signal'!$B358:$Q358)</f>
        <v>7</v>
      </c>
      <c r="N358">
        <f>RANK('Momentum Signal'!N358,'Momentum Signal'!$B358:$Q358)</f>
        <v>9</v>
      </c>
      <c r="O358">
        <f>RANK('Momentum Signal'!O358,'Momentum Signal'!$B358:$Q358)</f>
        <v>5</v>
      </c>
      <c r="P358">
        <f>RANK('Momentum Signal'!P358,'Momentum Signal'!$B358:$Q358)</f>
        <v>15</v>
      </c>
      <c r="Q358">
        <f>RANK('Momentum Signal'!Q358,'Momentum Signal'!$B358:$Q358)</f>
        <v>10</v>
      </c>
    </row>
    <row r="359" spans="1:17" x14ac:dyDescent="0.25">
      <c r="A359" s="6">
        <f>'Momentum Signal'!A359</f>
        <v>200410</v>
      </c>
      <c r="B359">
        <f>RANK('Momentum Signal'!B359,'Momentum Signal'!$B359:$Q359)</f>
        <v>12</v>
      </c>
      <c r="C359">
        <f>RANK('Momentum Signal'!C359,'Momentum Signal'!$B359:$Q359)</f>
        <v>2</v>
      </c>
      <c r="D359">
        <f>RANK('Momentum Signal'!D359,'Momentum Signal'!$B359:$Q359)</f>
        <v>3</v>
      </c>
      <c r="E359">
        <f>RANK('Momentum Signal'!E359,'Momentum Signal'!$B359:$Q359)</f>
        <v>7</v>
      </c>
      <c r="F359">
        <f>RANK('Momentum Signal'!F359,'Momentum Signal'!$B359:$Q359)</f>
        <v>13</v>
      </c>
      <c r="G359">
        <f>RANK('Momentum Signal'!G359,'Momentum Signal'!$B359:$Q359)</f>
        <v>5</v>
      </c>
      <c r="H359">
        <f>RANK('Momentum Signal'!H359,'Momentum Signal'!$B359:$Q359)</f>
        <v>14</v>
      </c>
      <c r="I359">
        <f>RANK('Momentum Signal'!I359,'Momentum Signal'!$B359:$Q359)</f>
        <v>6</v>
      </c>
      <c r="J359">
        <f>RANK('Momentum Signal'!J359,'Momentum Signal'!$B359:$Q359)</f>
        <v>1</v>
      </c>
      <c r="K359">
        <f>RANK('Momentum Signal'!K359,'Momentum Signal'!$B359:$Q359)</f>
        <v>4</v>
      </c>
      <c r="L359">
        <f>RANK('Momentum Signal'!L359,'Momentum Signal'!$B359:$Q359)</f>
        <v>16</v>
      </c>
      <c r="M359">
        <f>RANK('Momentum Signal'!M359,'Momentum Signal'!$B359:$Q359)</f>
        <v>10</v>
      </c>
      <c r="N359">
        <f>RANK('Momentum Signal'!N359,'Momentum Signal'!$B359:$Q359)</f>
        <v>8</v>
      </c>
      <c r="O359">
        <f>RANK('Momentum Signal'!O359,'Momentum Signal'!$B359:$Q359)</f>
        <v>9</v>
      </c>
      <c r="P359">
        <f>RANK('Momentum Signal'!P359,'Momentum Signal'!$B359:$Q359)</f>
        <v>15</v>
      </c>
      <c r="Q359">
        <f>RANK('Momentum Signal'!Q359,'Momentum Signal'!$B359:$Q359)</f>
        <v>11</v>
      </c>
    </row>
    <row r="360" spans="1:17" x14ac:dyDescent="0.25">
      <c r="A360" s="6">
        <f>'Momentum Signal'!A360</f>
        <v>200411</v>
      </c>
      <c r="B360">
        <f>RANK('Momentum Signal'!B360,'Momentum Signal'!$B360:$Q360)</f>
        <v>13</v>
      </c>
      <c r="C360">
        <f>RANK('Momentum Signal'!C360,'Momentum Signal'!$B360:$Q360)</f>
        <v>3</v>
      </c>
      <c r="D360">
        <f>RANK('Momentum Signal'!D360,'Momentum Signal'!$B360:$Q360)</f>
        <v>1</v>
      </c>
      <c r="E360">
        <f>RANK('Momentum Signal'!E360,'Momentum Signal'!$B360:$Q360)</f>
        <v>8</v>
      </c>
      <c r="F360">
        <f>RANK('Momentum Signal'!F360,'Momentum Signal'!$B360:$Q360)</f>
        <v>12</v>
      </c>
      <c r="G360">
        <f>RANK('Momentum Signal'!G360,'Momentum Signal'!$B360:$Q360)</f>
        <v>4</v>
      </c>
      <c r="H360">
        <f>RANK('Momentum Signal'!H360,'Momentum Signal'!$B360:$Q360)</f>
        <v>14</v>
      </c>
      <c r="I360">
        <f>RANK('Momentum Signal'!I360,'Momentum Signal'!$B360:$Q360)</f>
        <v>7</v>
      </c>
      <c r="J360">
        <f>RANK('Momentum Signal'!J360,'Momentum Signal'!$B360:$Q360)</f>
        <v>2</v>
      </c>
      <c r="K360">
        <f>RANK('Momentum Signal'!K360,'Momentum Signal'!$B360:$Q360)</f>
        <v>5</v>
      </c>
      <c r="L360">
        <f>RANK('Momentum Signal'!L360,'Momentum Signal'!$B360:$Q360)</f>
        <v>16</v>
      </c>
      <c r="M360">
        <f>RANK('Momentum Signal'!M360,'Momentum Signal'!$B360:$Q360)</f>
        <v>10</v>
      </c>
      <c r="N360">
        <f>RANK('Momentum Signal'!N360,'Momentum Signal'!$B360:$Q360)</f>
        <v>9</v>
      </c>
      <c r="O360">
        <f>RANK('Momentum Signal'!O360,'Momentum Signal'!$B360:$Q360)</f>
        <v>6</v>
      </c>
      <c r="P360">
        <f>RANK('Momentum Signal'!P360,'Momentum Signal'!$B360:$Q360)</f>
        <v>15</v>
      </c>
      <c r="Q360">
        <f>RANK('Momentum Signal'!Q360,'Momentum Signal'!$B360:$Q360)</f>
        <v>11</v>
      </c>
    </row>
    <row r="361" spans="1:17" x14ac:dyDescent="0.25">
      <c r="A361" s="6">
        <f>'Momentum Signal'!A361</f>
        <v>200412</v>
      </c>
      <c r="B361">
        <f>RANK('Momentum Signal'!B361,'Momentum Signal'!$B361:$Q361)</f>
        <v>12</v>
      </c>
      <c r="C361">
        <f>RANK('Momentum Signal'!C361,'Momentum Signal'!$B361:$Q361)</f>
        <v>7</v>
      </c>
      <c r="D361">
        <f>RANK('Momentum Signal'!D361,'Momentum Signal'!$B361:$Q361)</f>
        <v>1</v>
      </c>
      <c r="E361">
        <f>RANK('Momentum Signal'!E361,'Momentum Signal'!$B361:$Q361)</f>
        <v>9</v>
      </c>
      <c r="F361">
        <f>RANK('Momentum Signal'!F361,'Momentum Signal'!$B361:$Q361)</f>
        <v>13</v>
      </c>
      <c r="G361">
        <f>RANK('Momentum Signal'!G361,'Momentum Signal'!$B361:$Q361)</f>
        <v>5</v>
      </c>
      <c r="H361">
        <f>RANK('Momentum Signal'!H361,'Momentum Signal'!$B361:$Q361)</f>
        <v>15</v>
      </c>
      <c r="I361">
        <f>RANK('Momentum Signal'!I361,'Momentum Signal'!$B361:$Q361)</f>
        <v>8</v>
      </c>
      <c r="J361">
        <f>RANK('Momentum Signal'!J361,'Momentum Signal'!$B361:$Q361)</f>
        <v>2</v>
      </c>
      <c r="K361">
        <f>RANK('Momentum Signal'!K361,'Momentum Signal'!$B361:$Q361)</f>
        <v>3</v>
      </c>
      <c r="L361">
        <f>RANK('Momentum Signal'!L361,'Momentum Signal'!$B361:$Q361)</f>
        <v>16</v>
      </c>
      <c r="M361">
        <f>RANK('Momentum Signal'!M361,'Momentum Signal'!$B361:$Q361)</f>
        <v>11</v>
      </c>
      <c r="N361">
        <f>RANK('Momentum Signal'!N361,'Momentum Signal'!$B361:$Q361)</f>
        <v>6</v>
      </c>
      <c r="O361">
        <f>RANK('Momentum Signal'!O361,'Momentum Signal'!$B361:$Q361)</f>
        <v>4</v>
      </c>
      <c r="P361">
        <f>RANK('Momentum Signal'!P361,'Momentum Signal'!$B361:$Q361)</f>
        <v>14</v>
      </c>
      <c r="Q361">
        <f>RANK('Momentum Signal'!Q361,'Momentum Signal'!$B361:$Q361)</f>
        <v>10</v>
      </c>
    </row>
    <row r="362" spans="1:17" x14ac:dyDescent="0.25">
      <c r="A362" s="6">
        <f>'Momentum Signal'!A362</f>
        <v>200501</v>
      </c>
      <c r="B362">
        <f>RANK('Momentum Signal'!B362,'Momentum Signal'!$B362:$Q362)</f>
        <v>13</v>
      </c>
      <c r="C362">
        <f>RANK('Momentum Signal'!C362,'Momentum Signal'!$B362:$Q362)</f>
        <v>8</v>
      </c>
      <c r="D362">
        <f>RANK('Momentum Signal'!D362,'Momentum Signal'!$B362:$Q362)</f>
        <v>1</v>
      </c>
      <c r="E362">
        <f>RANK('Momentum Signal'!E362,'Momentum Signal'!$B362:$Q362)</f>
        <v>7</v>
      </c>
      <c r="F362">
        <f>RANK('Momentum Signal'!F362,'Momentum Signal'!$B362:$Q362)</f>
        <v>10</v>
      </c>
      <c r="G362">
        <f>RANK('Momentum Signal'!G362,'Momentum Signal'!$B362:$Q362)</f>
        <v>5</v>
      </c>
      <c r="H362">
        <f>RANK('Momentum Signal'!H362,'Momentum Signal'!$B362:$Q362)</f>
        <v>16</v>
      </c>
      <c r="I362">
        <f>RANK('Momentum Signal'!I362,'Momentum Signal'!$B362:$Q362)</f>
        <v>6</v>
      </c>
      <c r="J362">
        <f>RANK('Momentum Signal'!J362,'Momentum Signal'!$B362:$Q362)</f>
        <v>2</v>
      </c>
      <c r="K362">
        <f>RANK('Momentum Signal'!K362,'Momentum Signal'!$B362:$Q362)</f>
        <v>3</v>
      </c>
      <c r="L362">
        <f>RANK('Momentum Signal'!L362,'Momentum Signal'!$B362:$Q362)</f>
        <v>15</v>
      </c>
      <c r="M362">
        <f>RANK('Momentum Signal'!M362,'Momentum Signal'!$B362:$Q362)</f>
        <v>14</v>
      </c>
      <c r="N362">
        <f>RANK('Momentum Signal'!N362,'Momentum Signal'!$B362:$Q362)</f>
        <v>9</v>
      </c>
      <c r="O362">
        <f>RANK('Momentum Signal'!O362,'Momentum Signal'!$B362:$Q362)</f>
        <v>4</v>
      </c>
      <c r="P362">
        <f>RANK('Momentum Signal'!P362,'Momentum Signal'!$B362:$Q362)</f>
        <v>12</v>
      </c>
      <c r="Q362">
        <f>RANK('Momentum Signal'!Q362,'Momentum Signal'!$B362:$Q362)</f>
        <v>11</v>
      </c>
    </row>
    <row r="363" spans="1:17" x14ac:dyDescent="0.25">
      <c r="A363" s="6">
        <f>'Momentum Signal'!A363</f>
        <v>200502</v>
      </c>
      <c r="B363">
        <f>RANK('Momentum Signal'!B363,'Momentum Signal'!$B363:$Q363)</f>
        <v>13</v>
      </c>
      <c r="C363">
        <f>RANK('Momentum Signal'!C363,'Momentum Signal'!$B363:$Q363)</f>
        <v>7</v>
      </c>
      <c r="D363">
        <f>RANK('Momentum Signal'!D363,'Momentum Signal'!$B363:$Q363)</f>
        <v>1</v>
      </c>
      <c r="E363">
        <f>RANK('Momentum Signal'!E363,'Momentum Signal'!$B363:$Q363)</f>
        <v>4</v>
      </c>
      <c r="F363">
        <f>RANK('Momentum Signal'!F363,'Momentum Signal'!$B363:$Q363)</f>
        <v>11</v>
      </c>
      <c r="G363">
        <f>RANK('Momentum Signal'!G363,'Momentum Signal'!$B363:$Q363)</f>
        <v>6</v>
      </c>
      <c r="H363">
        <f>RANK('Momentum Signal'!H363,'Momentum Signal'!$B363:$Q363)</f>
        <v>15</v>
      </c>
      <c r="I363">
        <f>RANK('Momentum Signal'!I363,'Momentum Signal'!$B363:$Q363)</f>
        <v>3</v>
      </c>
      <c r="J363">
        <f>RANK('Momentum Signal'!J363,'Momentum Signal'!$B363:$Q363)</f>
        <v>5</v>
      </c>
      <c r="K363">
        <f>RANK('Momentum Signal'!K363,'Momentum Signal'!$B363:$Q363)</f>
        <v>2</v>
      </c>
      <c r="L363">
        <f>RANK('Momentum Signal'!L363,'Momentum Signal'!$B363:$Q363)</f>
        <v>16</v>
      </c>
      <c r="M363">
        <f>RANK('Momentum Signal'!M363,'Momentum Signal'!$B363:$Q363)</f>
        <v>14</v>
      </c>
      <c r="N363">
        <f>RANK('Momentum Signal'!N363,'Momentum Signal'!$B363:$Q363)</f>
        <v>9</v>
      </c>
      <c r="O363">
        <f>RANK('Momentum Signal'!O363,'Momentum Signal'!$B363:$Q363)</f>
        <v>8</v>
      </c>
      <c r="P363">
        <f>RANK('Momentum Signal'!P363,'Momentum Signal'!$B363:$Q363)</f>
        <v>10</v>
      </c>
      <c r="Q363">
        <f>RANK('Momentum Signal'!Q363,'Momentum Signal'!$B363:$Q363)</f>
        <v>12</v>
      </c>
    </row>
    <row r="364" spans="1:17" x14ac:dyDescent="0.25">
      <c r="A364" s="6">
        <f>'Momentum Signal'!A364</f>
        <v>200503</v>
      </c>
      <c r="B364">
        <f>RANK('Momentum Signal'!B364,'Momentum Signal'!$B364:$Q364)</f>
        <v>12</v>
      </c>
      <c r="C364">
        <f>RANK('Momentum Signal'!C364,'Momentum Signal'!$B364:$Q364)</f>
        <v>9</v>
      </c>
      <c r="D364">
        <f>RANK('Momentum Signal'!D364,'Momentum Signal'!$B364:$Q364)</f>
        <v>1</v>
      </c>
      <c r="E364">
        <f>RANK('Momentum Signal'!E364,'Momentum Signal'!$B364:$Q364)</f>
        <v>8</v>
      </c>
      <c r="F364">
        <f>RANK('Momentum Signal'!F364,'Momentum Signal'!$B364:$Q364)</f>
        <v>11</v>
      </c>
      <c r="G364">
        <f>RANK('Momentum Signal'!G364,'Momentum Signal'!$B364:$Q364)</f>
        <v>5</v>
      </c>
      <c r="H364">
        <f>RANK('Momentum Signal'!H364,'Momentum Signal'!$B364:$Q364)</f>
        <v>16</v>
      </c>
      <c r="I364">
        <f>RANK('Momentum Signal'!I364,'Momentum Signal'!$B364:$Q364)</f>
        <v>4</v>
      </c>
      <c r="J364">
        <f>RANK('Momentum Signal'!J364,'Momentum Signal'!$B364:$Q364)</f>
        <v>6</v>
      </c>
      <c r="K364">
        <f>RANK('Momentum Signal'!K364,'Momentum Signal'!$B364:$Q364)</f>
        <v>2</v>
      </c>
      <c r="L364">
        <f>RANK('Momentum Signal'!L364,'Momentum Signal'!$B364:$Q364)</f>
        <v>15</v>
      </c>
      <c r="M364">
        <f>RANK('Momentum Signal'!M364,'Momentum Signal'!$B364:$Q364)</f>
        <v>14</v>
      </c>
      <c r="N364">
        <f>RANK('Momentum Signal'!N364,'Momentum Signal'!$B364:$Q364)</f>
        <v>7</v>
      </c>
      <c r="O364">
        <f>RANK('Momentum Signal'!O364,'Momentum Signal'!$B364:$Q364)</f>
        <v>3</v>
      </c>
      <c r="P364">
        <f>RANK('Momentum Signal'!P364,'Momentum Signal'!$B364:$Q364)</f>
        <v>13</v>
      </c>
      <c r="Q364">
        <f>RANK('Momentum Signal'!Q364,'Momentum Signal'!$B364:$Q364)</f>
        <v>10</v>
      </c>
    </row>
    <row r="365" spans="1:17" x14ac:dyDescent="0.25">
      <c r="A365" s="6">
        <f>'Momentum Signal'!A365</f>
        <v>200504</v>
      </c>
      <c r="B365">
        <f>RANK('Momentum Signal'!B365,'Momentum Signal'!$B365:$Q365)</f>
        <v>13</v>
      </c>
      <c r="C365">
        <f>RANK('Momentum Signal'!C365,'Momentum Signal'!$B365:$Q365)</f>
        <v>4</v>
      </c>
      <c r="D365">
        <f>RANK('Momentum Signal'!D365,'Momentum Signal'!$B365:$Q365)</f>
        <v>1</v>
      </c>
      <c r="E365">
        <f>RANK('Momentum Signal'!E365,'Momentum Signal'!$B365:$Q365)</f>
        <v>9</v>
      </c>
      <c r="F365">
        <f>RANK('Momentum Signal'!F365,'Momentum Signal'!$B365:$Q365)</f>
        <v>10</v>
      </c>
      <c r="G365">
        <f>RANK('Momentum Signal'!G365,'Momentum Signal'!$B365:$Q365)</f>
        <v>3</v>
      </c>
      <c r="H365">
        <f>RANK('Momentum Signal'!H365,'Momentum Signal'!$B365:$Q365)</f>
        <v>15</v>
      </c>
      <c r="I365">
        <f>RANK('Momentum Signal'!I365,'Momentum Signal'!$B365:$Q365)</f>
        <v>7</v>
      </c>
      <c r="J365">
        <f>RANK('Momentum Signal'!J365,'Momentum Signal'!$B365:$Q365)</f>
        <v>2</v>
      </c>
      <c r="K365">
        <f>RANK('Momentum Signal'!K365,'Momentum Signal'!$B365:$Q365)</f>
        <v>8</v>
      </c>
      <c r="L365">
        <f>RANK('Momentum Signal'!L365,'Momentum Signal'!$B365:$Q365)</f>
        <v>16</v>
      </c>
      <c r="M365">
        <f>RANK('Momentum Signal'!M365,'Momentum Signal'!$B365:$Q365)</f>
        <v>14</v>
      </c>
      <c r="N365">
        <f>RANK('Momentum Signal'!N365,'Momentum Signal'!$B365:$Q365)</f>
        <v>6</v>
      </c>
      <c r="O365">
        <f>RANK('Momentum Signal'!O365,'Momentum Signal'!$B365:$Q365)</f>
        <v>5</v>
      </c>
      <c r="P365">
        <f>RANK('Momentum Signal'!P365,'Momentum Signal'!$B365:$Q365)</f>
        <v>12</v>
      </c>
      <c r="Q365">
        <f>RANK('Momentum Signal'!Q365,'Momentum Signal'!$B365:$Q365)</f>
        <v>11</v>
      </c>
    </row>
    <row r="366" spans="1:17" x14ac:dyDescent="0.25">
      <c r="A366" s="6">
        <f>'Momentum Signal'!A366</f>
        <v>200505</v>
      </c>
      <c r="B366">
        <f>RANK('Momentum Signal'!B366,'Momentum Signal'!$B366:$Q366)</f>
        <v>14</v>
      </c>
      <c r="C366">
        <f>RANK('Momentum Signal'!C366,'Momentum Signal'!$B366:$Q366)</f>
        <v>3</v>
      </c>
      <c r="D366">
        <f>RANK('Momentum Signal'!D366,'Momentum Signal'!$B366:$Q366)</f>
        <v>1</v>
      </c>
      <c r="E366">
        <f>RANK('Momentum Signal'!E366,'Momentum Signal'!$B366:$Q366)</f>
        <v>9</v>
      </c>
      <c r="F366">
        <f>RANK('Momentum Signal'!F366,'Momentum Signal'!$B366:$Q366)</f>
        <v>11</v>
      </c>
      <c r="G366">
        <f>RANK('Momentum Signal'!G366,'Momentum Signal'!$B366:$Q366)</f>
        <v>4</v>
      </c>
      <c r="H366">
        <f>RANK('Momentum Signal'!H366,'Momentum Signal'!$B366:$Q366)</f>
        <v>15</v>
      </c>
      <c r="I366">
        <f>RANK('Momentum Signal'!I366,'Momentum Signal'!$B366:$Q366)</f>
        <v>6</v>
      </c>
      <c r="J366">
        <f>RANK('Momentum Signal'!J366,'Momentum Signal'!$B366:$Q366)</f>
        <v>2</v>
      </c>
      <c r="K366">
        <f>RANK('Momentum Signal'!K366,'Momentum Signal'!$B366:$Q366)</f>
        <v>8</v>
      </c>
      <c r="L366">
        <f>RANK('Momentum Signal'!L366,'Momentum Signal'!$B366:$Q366)</f>
        <v>13</v>
      </c>
      <c r="M366">
        <f>RANK('Momentum Signal'!M366,'Momentum Signal'!$B366:$Q366)</f>
        <v>16</v>
      </c>
      <c r="N366">
        <f>RANK('Momentum Signal'!N366,'Momentum Signal'!$B366:$Q366)</f>
        <v>7</v>
      </c>
      <c r="O366">
        <f>RANK('Momentum Signal'!O366,'Momentum Signal'!$B366:$Q366)</f>
        <v>5</v>
      </c>
      <c r="P366">
        <f>RANK('Momentum Signal'!P366,'Momentum Signal'!$B366:$Q366)</f>
        <v>10</v>
      </c>
      <c r="Q366">
        <f>RANK('Momentum Signal'!Q366,'Momentum Signal'!$B366:$Q366)</f>
        <v>12</v>
      </c>
    </row>
    <row r="367" spans="1:17" x14ac:dyDescent="0.25">
      <c r="A367" s="6">
        <f>'Momentum Signal'!A367</f>
        <v>200506</v>
      </c>
      <c r="B367">
        <f>RANK('Momentum Signal'!B367,'Momentum Signal'!$B367:$Q367)</f>
        <v>13</v>
      </c>
      <c r="C367">
        <f>RANK('Momentum Signal'!C367,'Momentum Signal'!$B367:$Q367)</f>
        <v>5</v>
      </c>
      <c r="D367">
        <f>RANK('Momentum Signal'!D367,'Momentum Signal'!$B367:$Q367)</f>
        <v>1</v>
      </c>
      <c r="E367">
        <f>RANK('Momentum Signal'!E367,'Momentum Signal'!$B367:$Q367)</f>
        <v>9</v>
      </c>
      <c r="F367">
        <f>RANK('Momentum Signal'!F367,'Momentum Signal'!$B367:$Q367)</f>
        <v>14</v>
      </c>
      <c r="G367">
        <f>RANK('Momentum Signal'!G367,'Momentum Signal'!$B367:$Q367)</f>
        <v>3</v>
      </c>
      <c r="H367">
        <f>RANK('Momentum Signal'!H367,'Momentum Signal'!$B367:$Q367)</f>
        <v>12</v>
      </c>
      <c r="I367">
        <f>RANK('Momentum Signal'!I367,'Momentum Signal'!$B367:$Q367)</f>
        <v>8</v>
      </c>
      <c r="J367">
        <f>RANK('Momentum Signal'!J367,'Momentum Signal'!$B367:$Q367)</f>
        <v>4</v>
      </c>
      <c r="K367">
        <f>RANK('Momentum Signal'!K367,'Momentum Signal'!$B367:$Q367)</f>
        <v>6</v>
      </c>
      <c r="L367">
        <f>RANK('Momentum Signal'!L367,'Momentum Signal'!$B367:$Q367)</f>
        <v>15</v>
      </c>
      <c r="M367">
        <f>RANK('Momentum Signal'!M367,'Momentum Signal'!$B367:$Q367)</f>
        <v>16</v>
      </c>
      <c r="N367">
        <f>RANK('Momentum Signal'!N367,'Momentum Signal'!$B367:$Q367)</f>
        <v>7</v>
      </c>
      <c r="O367">
        <f>RANK('Momentum Signal'!O367,'Momentum Signal'!$B367:$Q367)</f>
        <v>2</v>
      </c>
      <c r="P367">
        <f>RANK('Momentum Signal'!P367,'Momentum Signal'!$B367:$Q367)</f>
        <v>11</v>
      </c>
      <c r="Q367">
        <f>RANK('Momentum Signal'!Q367,'Momentum Signal'!$B367:$Q367)</f>
        <v>10</v>
      </c>
    </row>
    <row r="368" spans="1:17" x14ac:dyDescent="0.25">
      <c r="A368" s="6">
        <f>'Momentum Signal'!A368</f>
        <v>200507</v>
      </c>
      <c r="B368">
        <f>RANK('Momentum Signal'!B368,'Momentum Signal'!$B368:$Q368)</f>
        <v>13</v>
      </c>
      <c r="C368">
        <f>RANK('Momentum Signal'!C368,'Momentum Signal'!$B368:$Q368)</f>
        <v>4</v>
      </c>
      <c r="D368">
        <f>RANK('Momentum Signal'!D368,'Momentum Signal'!$B368:$Q368)</f>
        <v>1</v>
      </c>
      <c r="E368">
        <f>RANK('Momentum Signal'!E368,'Momentum Signal'!$B368:$Q368)</f>
        <v>8</v>
      </c>
      <c r="F368">
        <f>RANK('Momentum Signal'!F368,'Momentum Signal'!$B368:$Q368)</f>
        <v>15</v>
      </c>
      <c r="G368">
        <f>RANK('Momentum Signal'!G368,'Momentum Signal'!$B368:$Q368)</f>
        <v>5</v>
      </c>
      <c r="H368">
        <f>RANK('Momentum Signal'!H368,'Momentum Signal'!$B368:$Q368)</f>
        <v>12</v>
      </c>
      <c r="I368">
        <f>RANK('Momentum Signal'!I368,'Momentum Signal'!$B368:$Q368)</f>
        <v>3</v>
      </c>
      <c r="J368">
        <f>RANK('Momentum Signal'!J368,'Momentum Signal'!$B368:$Q368)</f>
        <v>11</v>
      </c>
      <c r="K368">
        <f>RANK('Momentum Signal'!K368,'Momentum Signal'!$B368:$Q368)</f>
        <v>6</v>
      </c>
      <c r="L368">
        <f>RANK('Momentum Signal'!L368,'Momentum Signal'!$B368:$Q368)</f>
        <v>14</v>
      </c>
      <c r="M368">
        <f>RANK('Momentum Signal'!M368,'Momentum Signal'!$B368:$Q368)</f>
        <v>16</v>
      </c>
      <c r="N368">
        <f>RANK('Momentum Signal'!N368,'Momentum Signal'!$B368:$Q368)</f>
        <v>7</v>
      </c>
      <c r="O368">
        <f>RANK('Momentum Signal'!O368,'Momentum Signal'!$B368:$Q368)</f>
        <v>2</v>
      </c>
      <c r="P368">
        <f>RANK('Momentum Signal'!P368,'Momentum Signal'!$B368:$Q368)</f>
        <v>9</v>
      </c>
      <c r="Q368">
        <f>RANK('Momentum Signal'!Q368,'Momentum Signal'!$B368:$Q368)</f>
        <v>10</v>
      </c>
    </row>
    <row r="369" spans="1:17" x14ac:dyDescent="0.25">
      <c r="A369" s="6">
        <f>'Momentum Signal'!A369</f>
        <v>200508</v>
      </c>
      <c r="B369">
        <f>RANK('Momentum Signal'!B369,'Momentum Signal'!$B369:$Q369)</f>
        <v>14</v>
      </c>
      <c r="C369">
        <f>RANK('Momentum Signal'!C369,'Momentum Signal'!$B369:$Q369)</f>
        <v>4</v>
      </c>
      <c r="D369">
        <f>RANK('Momentum Signal'!D369,'Momentum Signal'!$B369:$Q369)</f>
        <v>1</v>
      </c>
      <c r="E369">
        <f>RANK('Momentum Signal'!E369,'Momentum Signal'!$B369:$Q369)</f>
        <v>5</v>
      </c>
      <c r="F369">
        <f>RANK('Momentum Signal'!F369,'Momentum Signal'!$B369:$Q369)</f>
        <v>13</v>
      </c>
      <c r="G369">
        <f>RANK('Momentum Signal'!G369,'Momentum Signal'!$B369:$Q369)</f>
        <v>7</v>
      </c>
      <c r="H369">
        <f>RANK('Momentum Signal'!H369,'Momentum Signal'!$B369:$Q369)</f>
        <v>12</v>
      </c>
      <c r="I369">
        <f>RANK('Momentum Signal'!I369,'Momentum Signal'!$B369:$Q369)</f>
        <v>3</v>
      </c>
      <c r="J369">
        <f>RANK('Momentum Signal'!J369,'Momentum Signal'!$B369:$Q369)</f>
        <v>15</v>
      </c>
      <c r="K369">
        <f>RANK('Momentum Signal'!K369,'Momentum Signal'!$B369:$Q369)</f>
        <v>6</v>
      </c>
      <c r="L369">
        <f>RANK('Momentum Signal'!L369,'Momentum Signal'!$B369:$Q369)</f>
        <v>11</v>
      </c>
      <c r="M369">
        <f>RANK('Momentum Signal'!M369,'Momentum Signal'!$B369:$Q369)</f>
        <v>16</v>
      </c>
      <c r="N369">
        <f>RANK('Momentum Signal'!N369,'Momentum Signal'!$B369:$Q369)</f>
        <v>9</v>
      </c>
      <c r="O369">
        <f>RANK('Momentum Signal'!O369,'Momentum Signal'!$B369:$Q369)</f>
        <v>2</v>
      </c>
      <c r="P369">
        <f>RANK('Momentum Signal'!P369,'Momentum Signal'!$B369:$Q369)</f>
        <v>8</v>
      </c>
      <c r="Q369">
        <f>RANK('Momentum Signal'!Q369,'Momentum Signal'!$B369:$Q369)</f>
        <v>10</v>
      </c>
    </row>
    <row r="370" spans="1:17" x14ac:dyDescent="0.25">
      <c r="A370" s="6">
        <f>'Momentum Signal'!A370</f>
        <v>200509</v>
      </c>
      <c r="B370">
        <f>RANK('Momentum Signal'!B370,'Momentum Signal'!$B370:$Q370)</f>
        <v>13</v>
      </c>
      <c r="C370">
        <f>RANK('Momentum Signal'!C370,'Momentum Signal'!$B370:$Q370)</f>
        <v>4</v>
      </c>
      <c r="D370">
        <f>RANK('Momentum Signal'!D370,'Momentum Signal'!$B370:$Q370)</f>
        <v>1</v>
      </c>
      <c r="E370">
        <f>RANK('Momentum Signal'!E370,'Momentum Signal'!$B370:$Q370)</f>
        <v>6</v>
      </c>
      <c r="F370">
        <f>RANK('Momentum Signal'!F370,'Momentum Signal'!$B370:$Q370)</f>
        <v>14</v>
      </c>
      <c r="G370">
        <f>RANK('Momentum Signal'!G370,'Momentum Signal'!$B370:$Q370)</f>
        <v>9</v>
      </c>
      <c r="H370">
        <f>RANK('Momentum Signal'!H370,'Momentum Signal'!$B370:$Q370)</f>
        <v>15</v>
      </c>
      <c r="I370">
        <f>RANK('Momentum Signal'!I370,'Momentum Signal'!$B370:$Q370)</f>
        <v>2</v>
      </c>
      <c r="J370">
        <f>RANK('Momentum Signal'!J370,'Momentum Signal'!$B370:$Q370)</f>
        <v>11</v>
      </c>
      <c r="K370">
        <f>RANK('Momentum Signal'!K370,'Momentum Signal'!$B370:$Q370)</f>
        <v>5</v>
      </c>
      <c r="L370">
        <f>RANK('Momentum Signal'!L370,'Momentum Signal'!$B370:$Q370)</f>
        <v>7</v>
      </c>
      <c r="M370">
        <f>RANK('Momentum Signal'!M370,'Momentum Signal'!$B370:$Q370)</f>
        <v>16</v>
      </c>
      <c r="N370">
        <f>RANK('Momentum Signal'!N370,'Momentum Signal'!$B370:$Q370)</f>
        <v>10</v>
      </c>
      <c r="O370">
        <f>RANK('Momentum Signal'!O370,'Momentum Signal'!$B370:$Q370)</f>
        <v>3</v>
      </c>
      <c r="P370">
        <f>RANK('Momentum Signal'!P370,'Momentum Signal'!$B370:$Q370)</f>
        <v>8</v>
      </c>
      <c r="Q370">
        <f>RANK('Momentum Signal'!Q370,'Momentum Signal'!$B370:$Q370)</f>
        <v>12</v>
      </c>
    </row>
    <row r="371" spans="1:17" x14ac:dyDescent="0.25">
      <c r="A371" s="6">
        <f>'Momentum Signal'!A371</f>
        <v>200510</v>
      </c>
      <c r="B371">
        <f>RANK('Momentum Signal'!B371,'Momentum Signal'!$B371:$Q371)</f>
        <v>11</v>
      </c>
      <c r="C371">
        <f>RANK('Momentum Signal'!C371,'Momentum Signal'!$B371:$Q371)</f>
        <v>3</v>
      </c>
      <c r="D371">
        <f>RANK('Momentum Signal'!D371,'Momentum Signal'!$B371:$Q371)</f>
        <v>1</v>
      </c>
      <c r="E371">
        <f>RANK('Momentum Signal'!E371,'Momentum Signal'!$B371:$Q371)</f>
        <v>7</v>
      </c>
      <c r="F371">
        <f>RANK('Momentum Signal'!F371,'Momentum Signal'!$B371:$Q371)</f>
        <v>15</v>
      </c>
      <c r="G371">
        <f>RANK('Momentum Signal'!G371,'Momentum Signal'!$B371:$Q371)</f>
        <v>14</v>
      </c>
      <c r="H371">
        <f>RANK('Momentum Signal'!H371,'Momentum Signal'!$B371:$Q371)</f>
        <v>10</v>
      </c>
      <c r="I371">
        <f>RANK('Momentum Signal'!I371,'Momentum Signal'!$B371:$Q371)</f>
        <v>4</v>
      </c>
      <c r="J371">
        <f>RANK('Momentum Signal'!J371,'Momentum Signal'!$B371:$Q371)</f>
        <v>12</v>
      </c>
      <c r="K371">
        <f>RANK('Momentum Signal'!K371,'Momentum Signal'!$B371:$Q371)</f>
        <v>6</v>
      </c>
      <c r="L371">
        <f>RANK('Momentum Signal'!L371,'Momentum Signal'!$B371:$Q371)</f>
        <v>5</v>
      </c>
      <c r="M371">
        <f>RANK('Momentum Signal'!M371,'Momentum Signal'!$B371:$Q371)</f>
        <v>16</v>
      </c>
      <c r="N371">
        <f>RANK('Momentum Signal'!N371,'Momentum Signal'!$B371:$Q371)</f>
        <v>8</v>
      </c>
      <c r="O371">
        <f>RANK('Momentum Signal'!O371,'Momentum Signal'!$B371:$Q371)</f>
        <v>2</v>
      </c>
      <c r="P371">
        <f>RANK('Momentum Signal'!P371,'Momentum Signal'!$B371:$Q371)</f>
        <v>9</v>
      </c>
      <c r="Q371">
        <f>RANK('Momentum Signal'!Q371,'Momentum Signal'!$B371:$Q371)</f>
        <v>13</v>
      </c>
    </row>
    <row r="372" spans="1:17" x14ac:dyDescent="0.25">
      <c r="A372" s="6">
        <f>'Momentum Signal'!A372</f>
        <v>200511</v>
      </c>
      <c r="B372">
        <f>RANK('Momentum Signal'!B372,'Momentum Signal'!$B372:$Q372)</f>
        <v>12</v>
      </c>
      <c r="C372">
        <f>RANK('Momentum Signal'!C372,'Momentum Signal'!$B372:$Q372)</f>
        <v>2</v>
      </c>
      <c r="D372">
        <f>RANK('Momentum Signal'!D372,'Momentum Signal'!$B372:$Q372)</f>
        <v>1</v>
      </c>
      <c r="E372">
        <f>RANK('Momentum Signal'!E372,'Momentum Signal'!$B372:$Q372)</f>
        <v>11</v>
      </c>
      <c r="F372">
        <f>RANK('Momentum Signal'!F372,'Momentum Signal'!$B372:$Q372)</f>
        <v>15</v>
      </c>
      <c r="G372">
        <f>RANK('Momentum Signal'!G372,'Momentum Signal'!$B372:$Q372)</f>
        <v>14</v>
      </c>
      <c r="H372">
        <f>RANK('Momentum Signal'!H372,'Momentum Signal'!$B372:$Q372)</f>
        <v>8</v>
      </c>
      <c r="I372">
        <f>RANK('Momentum Signal'!I372,'Momentum Signal'!$B372:$Q372)</f>
        <v>4</v>
      </c>
      <c r="J372">
        <f>RANK('Momentum Signal'!J372,'Momentum Signal'!$B372:$Q372)</f>
        <v>5</v>
      </c>
      <c r="K372">
        <f>RANK('Momentum Signal'!K372,'Momentum Signal'!$B372:$Q372)</f>
        <v>10</v>
      </c>
      <c r="L372">
        <f>RANK('Momentum Signal'!L372,'Momentum Signal'!$B372:$Q372)</f>
        <v>6</v>
      </c>
      <c r="M372">
        <f>RANK('Momentum Signal'!M372,'Momentum Signal'!$B372:$Q372)</f>
        <v>16</v>
      </c>
      <c r="N372">
        <f>RANK('Momentum Signal'!N372,'Momentum Signal'!$B372:$Q372)</f>
        <v>7</v>
      </c>
      <c r="O372">
        <f>RANK('Momentum Signal'!O372,'Momentum Signal'!$B372:$Q372)</f>
        <v>3</v>
      </c>
      <c r="P372">
        <f>RANK('Momentum Signal'!P372,'Momentum Signal'!$B372:$Q372)</f>
        <v>13</v>
      </c>
      <c r="Q372">
        <f>RANK('Momentum Signal'!Q372,'Momentum Signal'!$B372:$Q372)</f>
        <v>9</v>
      </c>
    </row>
    <row r="373" spans="1:17" x14ac:dyDescent="0.25">
      <c r="A373" s="6">
        <f>'Momentum Signal'!A373</f>
        <v>200512</v>
      </c>
      <c r="B373">
        <f>RANK('Momentum Signal'!B373,'Momentum Signal'!$B373:$Q373)</f>
        <v>10</v>
      </c>
      <c r="C373">
        <f>RANK('Momentum Signal'!C373,'Momentum Signal'!$B373:$Q373)</f>
        <v>2</v>
      </c>
      <c r="D373">
        <f>RANK('Momentum Signal'!D373,'Momentum Signal'!$B373:$Q373)</f>
        <v>1</v>
      </c>
      <c r="E373">
        <f>RANK('Momentum Signal'!E373,'Momentum Signal'!$B373:$Q373)</f>
        <v>11</v>
      </c>
      <c r="F373">
        <f>RANK('Momentum Signal'!F373,'Momentum Signal'!$B373:$Q373)</f>
        <v>15</v>
      </c>
      <c r="G373">
        <f>RANK('Momentum Signal'!G373,'Momentum Signal'!$B373:$Q373)</f>
        <v>12</v>
      </c>
      <c r="H373">
        <f>RANK('Momentum Signal'!H373,'Momentum Signal'!$B373:$Q373)</f>
        <v>5</v>
      </c>
      <c r="I373">
        <f>RANK('Momentum Signal'!I373,'Momentum Signal'!$B373:$Q373)</f>
        <v>4</v>
      </c>
      <c r="J373">
        <f>RANK('Momentum Signal'!J373,'Momentum Signal'!$B373:$Q373)</f>
        <v>13</v>
      </c>
      <c r="K373">
        <f>RANK('Momentum Signal'!K373,'Momentum Signal'!$B373:$Q373)</f>
        <v>14</v>
      </c>
      <c r="L373">
        <f>RANK('Momentum Signal'!L373,'Momentum Signal'!$B373:$Q373)</f>
        <v>9</v>
      </c>
      <c r="M373">
        <f>RANK('Momentum Signal'!M373,'Momentum Signal'!$B373:$Q373)</f>
        <v>16</v>
      </c>
      <c r="N373">
        <f>RANK('Momentum Signal'!N373,'Momentum Signal'!$B373:$Q373)</f>
        <v>7</v>
      </c>
      <c r="O373">
        <f>RANK('Momentum Signal'!O373,'Momentum Signal'!$B373:$Q373)</f>
        <v>3</v>
      </c>
      <c r="P373">
        <f>RANK('Momentum Signal'!P373,'Momentum Signal'!$B373:$Q373)</f>
        <v>8</v>
      </c>
      <c r="Q373">
        <f>RANK('Momentum Signal'!Q373,'Momentum Signal'!$B373:$Q373)</f>
        <v>6</v>
      </c>
    </row>
    <row r="374" spans="1:17" x14ac:dyDescent="0.25">
      <c r="A374" s="6">
        <f>'Momentum Signal'!A374</f>
        <v>200601</v>
      </c>
      <c r="B374">
        <f>RANK('Momentum Signal'!B374,'Momentum Signal'!$B374:$Q374)</f>
        <v>14</v>
      </c>
      <c r="C374">
        <f>RANK('Momentum Signal'!C374,'Momentum Signal'!$B374:$Q374)</f>
        <v>1</v>
      </c>
      <c r="D374">
        <f>RANK('Momentum Signal'!D374,'Momentum Signal'!$B374:$Q374)</f>
        <v>2</v>
      </c>
      <c r="E374">
        <f>RANK('Momentum Signal'!E374,'Momentum Signal'!$B374:$Q374)</f>
        <v>11</v>
      </c>
      <c r="F374">
        <f>RANK('Momentum Signal'!F374,'Momentum Signal'!$B374:$Q374)</f>
        <v>15</v>
      </c>
      <c r="G374">
        <f>RANK('Momentum Signal'!G374,'Momentum Signal'!$B374:$Q374)</f>
        <v>13</v>
      </c>
      <c r="H374">
        <f>RANK('Momentum Signal'!H374,'Momentum Signal'!$B374:$Q374)</f>
        <v>10</v>
      </c>
      <c r="I374">
        <f>RANK('Momentum Signal'!I374,'Momentum Signal'!$B374:$Q374)</f>
        <v>4</v>
      </c>
      <c r="J374">
        <f>RANK('Momentum Signal'!J374,'Momentum Signal'!$B374:$Q374)</f>
        <v>5</v>
      </c>
      <c r="K374">
        <f>RANK('Momentum Signal'!K374,'Momentum Signal'!$B374:$Q374)</f>
        <v>12</v>
      </c>
      <c r="L374">
        <f>RANK('Momentum Signal'!L374,'Momentum Signal'!$B374:$Q374)</f>
        <v>7</v>
      </c>
      <c r="M374">
        <f>RANK('Momentum Signal'!M374,'Momentum Signal'!$B374:$Q374)</f>
        <v>16</v>
      </c>
      <c r="N374">
        <f>RANK('Momentum Signal'!N374,'Momentum Signal'!$B374:$Q374)</f>
        <v>6</v>
      </c>
      <c r="O374">
        <f>RANK('Momentum Signal'!O374,'Momentum Signal'!$B374:$Q374)</f>
        <v>3</v>
      </c>
      <c r="P374">
        <f>RANK('Momentum Signal'!P374,'Momentum Signal'!$B374:$Q374)</f>
        <v>9</v>
      </c>
      <c r="Q374">
        <f>RANK('Momentum Signal'!Q374,'Momentum Signal'!$B374:$Q374)</f>
        <v>8</v>
      </c>
    </row>
    <row r="375" spans="1:17" x14ac:dyDescent="0.25">
      <c r="A375" s="6">
        <f>'Momentum Signal'!A375</f>
        <v>200602</v>
      </c>
      <c r="B375">
        <f>RANK('Momentum Signal'!B375,'Momentum Signal'!$B375:$Q375)</f>
        <v>14</v>
      </c>
      <c r="C375">
        <f>RANK('Momentum Signal'!C375,'Momentum Signal'!$B375:$Q375)</f>
        <v>1</v>
      </c>
      <c r="D375">
        <f>RANK('Momentum Signal'!D375,'Momentum Signal'!$B375:$Q375)</f>
        <v>2</v>
      </c>
      <c r="E375">
        <f>RANK('Momentum Signal'!E375,'Momentum Signal'!$B375:$Q375)</f>
        <v>11</v>
      </c>
      <c r="F375">
        <f>RANK('Momentum Signal'!F375,'Momentum Signal'!$B375:$Q375)</f>
        <v>15</v>
      </c>
      <c r="G375">
        <f>RANK('Momentum Signal'!G375,'Momentum Signal'!$B375:$Q375)</f>
        <v>13</v>
      </c>
      <c r="H375">
        <f>RANK('Momentum Signal'!H375,'Momentum Signal'!$B375:$Q375)</f>
        <v>8</v>
      </c>
      <c r="I375">
        <f>RANK('Momentum Signal'!I375,'Momentum Signal'!$B375:$Q375)</f>
        <v>7</v>
      </c>
      <c r="J375">
        <f>RANK('Momentum Signal'!J375,'Momentum Signal'!$B375:$Q375)</f>
        <v>4</v>
      </c>
      <c r="K375">
        <f>RANK('Momentum Signal'!K375,'Momentum Signal'!$B375:$Q375)</f>
        <v>12</v>
      </c>
      <c r="L375">
        <f>RANK('Momentum Signal'!L375,'Momentum Signal'!$B375:$Q375)</f>
        <v>6</v>
      </c>
      <c r="M375">
        <f>RANK('Momentum Signal'!M375,'Momentum Signal'!$B375:$Q375)</f>
        <v>16</v>
      </c>
      <c r="N375">
        <f>RANK('Momentum Signal'!N375,'Momentum Signal'!$B375:$Q375)</f>
        <v>3</v>
      </c>
      <c r="O375">
        <f>RANK('Momentum Signal'!O375,'Momentum Signal'!$B375:$Q375)</f>
        <v>5</v>
      </c>
      <c r="P375">
        <f>RANK('Momentum Signal'!P375,'Momentum Signal'!$B375:$Q375)</f>
        <v>10</v>
      </c>
      <c r="Q375">
        <f>RANK('Momentum Signal'!Q375,'Momentum Signal'!$B375:$Q375)</f>
        <v>9</v>
      </c>
    </row>
    <row r="376" spans="1:17" x14ac:dyDescent="0.25">
      <c r="A376" s="6">
        <f>'Momentum Signal'!A376</f>
        <v>200603</v>
      </c>
      <c r="B376">
        <f>RANK('Momentum Signal'!B376,'Momentum Signal'!$B376:$Q376)</f>
        <v>13</v>
      </c>
      <c r="C376">
        <f>RANK('Momentum Signal'!C376,'Momentum Signal'!$B376:$Q376)</f>
        <v>1</v>
      </c>
      <c r="D376">
        <f>RANK('Momentum Signal'!D376,'Momentum Signal'!$B376:$Q376)</f>
        <v>3</v>
      </c>
      <c r="E376">
        <f>RANK('Momentum Signal'!E376,'Momentum Signal'!$B376:$Q376)</f>
        <v>12</v>
      </c>
      <c r="F376">
        <f>RANK('Momentum Signal'!F376,'Momentum Signal'!$B376:$Q376)</f>
        <v>14</v>
      </c>
      <c r="G376">
        <f>RANK('Momentum Signal'!G376,'Momentum Signal'!$B376:$Q376)</f>
        <v>15</v>
      </c>
      <c r="H376">
        <f>RANK('Momentum Signal'!H376,'Momentum Signal'!$B376:$Q376)</f>
        <v>9</v>
      </c>
      <c r="I376">
        <f>RANK('Momentum Signal'!I376,'Momentum Signal'!$B376:$Q376)</f>
        <v>7</v>
      </c>
      <c r="J376">
        <f>RANK('Momentum Signal'!J376,'Momentum Signal'!$B376:$Q376)</f>
        <v>2</v>
      </c>
      <c r="K376">
        <f>RANK('Momentum Signal'!K376,'Momentum Signal'!$B376:$Q376)</f>
        <v>11</v>
      </c>
      <c r="L376">
        <f>RANK('Momentum Signal'!L376,'Momentum Signal'!$B376:$Q376)</f>
        <v>6</v>
      </c>
      <c r="M376">
        <f>RANK('Momentum Signal'!M376,'Momentum Signal'!$B376:$Q376)</f>
        <v>16</v>
      </c>
      <c r="N376">
        <f>RANK('Momentum Signal'!N376,'Momentum Signal'!$B376:$Q376)</f>
        <v>4</v>
      </c>
      <c r="O376">
        <f>RANK('Momentum Signal'!O376,'Momentum Signal'!$B376:$Q376)</f>
        <v>5</v>
      </c>
      <c r="P376">
        <f>RANK('Momentum Signal'!P376,'Momentum Signal'!$B376:$Q376)</f>
        <v>10</v>
      </c>
      <c r="Q376">
        <f>RANK('Momentum Signal'!Q376,'Momentum Signal'!$B376:$Q376)</f>
        <v>8</v>
      </c>
    </row>
    <row r="377" spans="1:17" x14ac:dyDescent="0.25">
      <c r="A377" s="6">
        <f>'Momentum Signal'!A377</f>
        <v>200604</v>
      </c>
      <c r="B377">
        <f>RANK('Momentum Signal'!B377,'Momentum Signal'!$B377:$Q377)</f>
        <v>14</v>
      </c>
      <c r="C377">
        <f>RANK('Momentum Signal'!C377,'Momentum Signal'!$B377:$Q377)</f>
        <v>1</v>
      </c>
      <c r="D377">
        <f>RANK('Momentum Signal'!D377,'Momentum Signal'!$B377:$Q377)</f>
        <v>7</v>
      </c>
      <c r="E377">
        <f>RANK('Momentum Signal'!E377,'Momentum Signal'!$B377:$Q377)</f>
        <v>12</v>
      </c>
      <c r="F377">
        <f>RANK('Momentum Signal'!F377,'Momentum Signal'!$B377:$Q377)</f>
        <v>13</v>
      </c>
      <c r="G377">
        <f>RANK('Momentum Signal'!G377,'Momentum Signal'!$B377:$Q377)</f>
        <v>15</v>
      </c>
      <c r="H377">
        <f>RANK('Momentum Signal'!H377,'Momentum Signal'!$B377:$Q377)</f>
        <v>10</v>
      </c>
      <c r="I377">
        <f>RANK('Momentum Signal'!I377,'Momentum Signal'!$B377:$Q377)</f>
        <v>5</v>
      </c>
      <c r="J377">
        <f>RANK('Momentum Signal'!J377,'Momentum Signal'!$B377:$Q377)</f>
        <v>2</v>
      </c>
      <c r="K377">
        <f>RANK('Momentum Signal'!K377,'Momentum Signal'!$B377:$Q377)</f>
        <v>9</v>
      </c>
      <c r="L377">
        <f>RANK('Momentum Signal'!L377,'Momentum Signal'!$B377:$Q377)</f>
        <v>4</v>
      </c>
      <c r="M377">
        <f>RANK('Momentum Signal'!M377,'Momentum Signal'!$B377:$Q377)</f>
        <v>16</v>
      </c>
      <c r="N377">
        <f>RANK('Momentum Signal'!N377,'Momentum Signal'!$B377:$Q377)</f>
        <v>3</v>
      </c>
      <c r="O377">
        <f>RANK('Momentum Signal'!O377,'Momentum Signal'!$B377:$Q377)</f>
        <v>8</v>
      </c>
      <c r="P377">
        <f>RANK('Momentum Signal'!P377,'Momentum Signal'!$B377:$Q377)</f>
        <v>11</v>
      </c>
      <c r="Q377">
        <f>RANK('Momentum Signal'!Q377,'Momentum Signal'!$B377:$Q377)</f>
        <v>6</v>
      </c>
    </row>
    <row r="378" spans="1:17" x14ac:dyDescent="0.25">
      <c r="A378" s="6">
        <f>'Momentum Signal'!A378</f>
        <v>200605</v>
      </c>
      <c r="B378">
        <f>RANK('Momentum Signal'!B378,'Momentum Signal'!$B378:$Q378)</f>
        <v>16</v>
      </c>
      <c r="C378">
        <f>RANK('Momentum Signal'!C378,'Momentum Signal'!$B378:$Q378)</f>
        <v>1</v>
      </c>
      <c r="D378">
        <f>RANK('Momentum Signal'!D378,'Momentum Signal'!$B378:$Q378)</f>
        <v>5</v>
      </c>
      <c r="E378">
        <f>RANK('Momentum Signal'!E378,'Momentum Signal'!$B378:$Q378)</f>
        <v>11</v>
      </c>
      <c r="F378">
        <f>RANK('Momentum Signal'!F378,'Momentum Signal'!$B378:$Q378)</f>
        <v>9</v>
      </c>
      <c r="G378">
        <f>RANK('Momentum Signal'!G378,'Momentum Signal'!$B378:$Q378)</f>
        <v>14</v>
      </c>
      <c r="H378">
        <f>RANK('Momentum Signal'!H378,'Momentum Signal'!$B378:$Q378)</f>
        <v>15</v>
      </c>
      <c r="I378">
        <f>RANK('Momentum Signal'!I378,'Momentum Signal'!$B378:$Q378)</f>
        <v>6</v>
      </c>
      <c r="J378">
        <f>RANK('Momentum Signal'!J378,'Momentum Signal'!$B378:$Q378)</f>
        <v>2</v>
      </c>
      <c r="K378">
        <f>RANK('Momentum Signal'!K378,'Momentum Signal'!$B378:$Q378)</f>
        <v>7</v>
      </c>
      <c r="L378">
        <f>RANK('Momentum Signal'!L378,'Momentum Signal'!$B378:$Q378)</f>
        <v>4</v>
      </c>
      <c r="M378">
        <f>RANK('Momentum Signal'!M378,'Momentum Signal'!$B378:$Q378)</f>
        <v>13</v>
      </c>
      <c r="N378">
        <f>RANK('Momentum Signal'!N378,'Momentum Signal'!$B378:$Q378)</f>
        <v>3</v>
      </c>
      <c r="O378">
        <f>RANK('Momentum Signal'!O378,'Momentum Signal'!$B378:$Q378)</f>
        <v>12</v>
      </c>
      <c r="P378">
        <f>RANK('Momentum Signal'!P378,'Momentum Signal'!$B378:$Q378)</f>
        <v>10</v>
      </c>
      <c r="Q378">
        <f>RANK('Momentum Signal'!Q378,'Momentum Signal'!$B378:$Q378)</f>
        <v>8</v>
      </c>
    </row>
    <row r="379" spans="1:17" x14ac:dyDescent="0.25">
      <c r="A379" s="6">
        <f>'Momentum Signal'!A379</f>
        <v>200606</v>
      </c>
      <c r="B379">
        <f>RANK('Momentum Signal'!B379,'Momentum Signal'!$B379:$Q379)</f>
        <v>15</v>
      </c>
      <c r="C379">
        <f>RANK('Momentum Signal'!C379,'Momentum Signal'!$B379:$Q379)</f>
        <v>1</v>
      </c>
      <c r="D379">
        <f>RANK('Momentum Signal'!D379,'Momentum Signal'!$B379:$Q379)</f>
        <v>3</v>
      </c>
      <c r="E379">
        <f>RANK('Momentum Signal'!E379,'Momentum Signal'!$B379:$Q379)</f>
        <v>12</v>
      </c>
      <c r="F379">
        <f>RANK('Momentum Signal'!F379,'Momentum Signal'!$B379:$Q379)</f>
        <v>11</v>
      </c>
      <c r="G379">
        <f>RANK('Momentum Signal'!G379,'Momentum Signal'!$B379:$Q379)</f>
        <v>10</v>
      </c>
      <c r="H379">
        <f>RANK('Momentum Signal'!H379,'Momentum Signal'!$B379:$Q379)</f>
        <v>14</v>
      </c>
      <c r="I379">
        <f>RANK('Momentum Signal'!I379,'Momentum Signal'!$B379:$Q379)</f>
        <v>7</v>
      </c>
      <c r="J379">
        <f>RANK('Momentum Signal'!J379,'Momentum Signal'!$B379:$Q379)</f>
        <v>2</v>
      </c>
      <c r="K379">
        <f>RANK('Momentum Signal'!K379,'Momentum Signal'!$B379:$Q379)</f>
        <v>8</v>
      </c>
      <c r="L379">
        <f>RANK('Momentum Signal'!L379,'Momentum Signal'!$B379:$Q379)</f>
        <v>5</v>
      </c>
      <c r="M379">
        <f>RANK('Momentum Signal'!M379,'Momentum Signal'!$B379:$Q379)</f>
        <v>16</v>
      </c>
      <c r="N379">
        <f>RANK('Momentum Signal'!N379,'Momentum Signal'!$B379:$Q379)</f>
        <v>4</v>
      </c>
      <c r="O379">
        <f>RANK('Momentum Signal'!O379,'Momentum Signal'!$B379:$Q379)</f>
        <v>9</v>
      </c>
      <c r="P379">
        <f>RANK('Momentum Signal'!P379,'Momentum Signal'!$B379:$Q379)</f>
        <v>13</v>
      </c>
      <c r="Q379">
        <f>RANK('Momentum Signal'!Q379,'Momentum Signal'!$B379:$Q379)</f>
        <v>6</v>
      </c>
    </row>
    <row r="380" spans="1:17" x14ac:dyDescent="0.25">
      <c r="A380" s="6">
        <f>'Momentum Signal'!A380</f>
        <v>200607</v>
      </c>
      <c r="B380">
        <f>RANK('Momentum Signal'!B380,'Momentum Signal'!$B380:$Q380)</f>
        <v>9</v>
      </c>
      <c r="C380">
        <f>RANK('Momentum Signal'!C380,'Momentum Signal'!$B380:$Q380)</f>
        <v>2</v>
      </c>
      <c r="D380">
        <f>RANK('Momentum Signal'!D380,'Momentum Signal'!$B380:$Q380)</f>
        <v>4</v>
      </c>
      <c r="E380">
        <f>RANK('Momentum Signal'!E380,'Momentum Signal'!$B380:$Q380)</f>
        <v>15</v>
      </c>
      <c r="F380">
        <f>RANK('Momentum Signal'!F380,'Momentum Signal'!$B380:$Q380)</f>
        <v>13</v>
      </c>
      <c r="G380">
        <f>RANK('Momentum Signal'!G380,'Momentum Signal'!$B380:$Q380)</f>
        <v>8</v>
      </c>
      <c r="H380">
        <f>RANK('Momentum Signal'!H380,'Momentum Signal'!$B380:$Q380)</f>
        <v>14</v>
      </c>
      <c r="I380">
        <f>RANK('Momentum Signal'!I380,'Momentum Signal'!$B380:$Q380)</f>
        <v>11</v>
      </c>
      <c r="J380">
        <f>RANK('Momentum Signal'!J380,'Momentum Signal'!$B380:$Q380)</f>
        <v>1</v>
      </c>
      <c r="K380">
        <f>RANK('Momentum Signal'!K380,'Momentum Signal'!$B380:$Q380)</f>
        <v>7</v>
      </c>
      <c r="L380">
        <f>RANK('Momentum Signal'!L380,'Momentum Signal'!$B380:$Q380)</f>
        <v>5</v>
      </c>
      <c r="M380">
        <f>RANK('Momentum Signal'!M380,'Momentum Signal'!$B380:$Q380)</f>
        <v>16</v>
      </c>
      <c r="N380">
        <f>RANK('Momentum Signal'!N380,'Momentum Signal'!$B380:$Q380)</f>
        <v>3</v>
      </c>
      <c r="O380">
        <f>RANK('Momentum Signal'!O380,'Momentum Signal'!$B380:$Q380)</f>
        <v>10</v>
      </c>
      <c r="P380">
        <f>RANK('Momentum Signal'!P380,'Momentum Signal'!$B380:$Q380)</f>
        <v>12</v>
      </c>
      <c r="Q380">
        <f>RANK('Momentum Signal'!Q380,'Momentum Signal'!$B380:$Q380)</f>
        <v>6</v>
      </c>
    </row>
    <row r="381" spans="1:17" x14ac:dyDescent="0.25">
      <c r="A381" s="6">
        <f>'Momentum Signal'!A381</f>
        <v>200608</v>
      </c>
      <c r="B381">
        <f>RANK('Momentum Signal'!B381,'Momentum Signal'!$B381:$Q381)</f>
        <v>6</v>
      </c>
      <c r="C381">
        <f>RANK('Momentum Signal'!C381,'Momentum Signal'!$B381:$Q381)</f>
        <v>2</v>
      </c>
      <c r="D381">
        <f>RANK('Momentum Signal'!D381,'Momentum Signal'!$B381:$Q381)</f>
        <v>4</v>
      </c>
      <c r="E381">
        <f>RANK('Momentum Signal'!E381,'Momentum Signal'!$B381:$Q381)</f>
        <v>14</v>
      </c>
      <c r="F381">
        <f>RANK('Momentum Signal'!F381,'Momentum Signal'!$B381:$Q381)</f>
        <v>11</v>
      </c>
      <c r="G381">
        <f>RANK('Momentum Signal'!G381,'Momentum Signal'!$B381:$Q381)</f>
        <v>10</v>
      </c>
      <c r="H381">
        <f>RANK('Momentum Signal'!H381,'Momentum Signal'!$B381:$Q381)</f>
        <v>9</v>
      </c>
      <c r="I381">
        <f>RANK('Momentum Signal'!I381,'Momentum Signal'!$B381:$Q381)</f>
        <v>15</v>
      </c>
      <c r="J381">
        <f>RANK('Momentum Signal'!J381,'Momentum Signal'!$B381:$Q381)</f>
        <v>1</v>
      </c>
      <c r="K381">
        <f>RANK('Momentum Signal'!K381,'Momentum Signal'!$B381:$Q381)</f>
        <v>13</v>
      </c>
      <c r="L381">
        <f>RANK('Momentum Signal'!L381,'Momentum Signal'!$B381:$Q381)</f>
        <v>8</v>
      </c>
      <c r="M381">
        <f>RANK('Momentum Signal'!M381,'Momentum Signal'!$B381:$Q381)</f>
        <v>16</v>
      </c>
      <c r="N381">
        <f>RANK('Momentum Signal'!N381,'Momentum Signal'!$B381:$Q381)</f>
        <v>3</v>
      </c>
      <c r="O381">
        <f>RANK('Momentum Signal'!O381,'Momentum Signal'!$B381:$Q381)</f>
        <v>7</v>
      </c>
      <c r="P381">
        <f>RANK('Momentum Signal'!P381,'Momentum Signal'!$B381:$Q381)</f>
        <v>12</v>
      </c>
      <c r="Q381">
        <f>RANK('Momentum Signal'!Q381,'Momentum Signal'!$B381:$Q381)</f>
        <v>5</v>
      </c>
    </row>
    <row r="382" spans="1:17" x14ac:dyDescent="0.25">
      <c r="A382" s="6">
        <f>'Momentum Signal'!A382</f>
        <v>200609</v>
      </c>
      <c r="B382">
        <f>RANK('Momentum Signal'!B382,'Momentum Signal'!$B382:$Q382)</f>
        <v>6</v>
      </c>
      <c r="C382">
        <f>RANK('Momentum Signal'!C382,'Momentum Signal'!$B382:$Q382)</f>
        <v>2</v>
      </c>
      <c r="D382">
        <f>RANK('Momentum Signal'!D382,'Momentum Signal'!$B382:$Q382)</f>
        <v>4</v>
      </c>
      <c r="E382">
        <f>RANK('Momentum Signal'!E382,'Momentum Signal'!$B382:$Q382)</f>
        <v>14</v>
      </c>
      <c r="F382">
        <f>RANK('Momentum Signal'!F382,'Momentum Signal'!$B382:$Q382)</f>
        <v>11</v>
      </c>
      <c r="G382">
        <f>RANK('Momentum Signal'!G382,'Momentum Signal'!$B382:$Q382)</f>
        <v>9</v>
      </c>
      <c r="H382">
        <f>RANK('Momentum Signal'!H382,'Momentum Signal'!$B382:$Q382)</f>
        <v>8</v>
      </c>
      <c r="I382">
        <f>RANK('Momentum Signal'!I382,'Momentum Signal'!$B382:$Q382)</f>
        <v>16</v>
      </c>
      <c r="J382">
        <f>RANK('Momentum Signal'!J382,'Momentum Signal'!$B382:$Q382)</f>
        <v>1</v>
      </c>
      <c r="K382">
        <f>RANK('Momentum Signal'!K382,'Momentum Signal'!$B382:$Q382)</f>
        <v>13</v>
      </c>
      <c r="L382">
        <f>RANK('Momentum Signal'!L382,'Momentum Signal'!$B382:$Q382)</f>
        <v>12</v>
      </c>
      <c r="M382">
        <f>RANK('Momentum Signal'!M382,'Momentum Signal'!$B382:$Q382)</f>
        <v>15</v>
      </c>
      <c r="N382">
        <f>RANK('Momentum Signal'!N382,'Momentum Signal'!$B382:$Q382)</f>
        <v>3</v>
      </c>
      <c r="O382">
        <f>RANK('Momentum Signal'!O382,'Momentum Signal'!$B382:$Q382)</f>
        <v>7</v>
      </c>
      <c r="P382">
        <f>RANK('Momentum Signal'!P382,'Momentum Signal'!$B382:$Q382)</f>
        <v>10</v>
      </c>
      <c r="Q382">
        <f>RANK('Momentum Signal'!Q382,'Momentum Signal'!$B382:$Q382)</f>
        <v>5</v>
      </c>
    </row>
    <row r="383" spans="1:17" x14ac:dyDescent="0.25">
      <c r="A383" s="6">
        <f>'Momentum Signal'!A383</f>
        <v>200610</v>
      </c>
      <c r="B383">
        <f>RANK('Momentum Signal'!B383,'Momentum Signal'!$B383:$Q383)</f>
        <v>5</v>
      </c>
      <c r="C383">
        <f>RANK('Momentum Signal'!C383,'Momentum Signal'!$B383:$Q383)</f>
        <v>3</v>
      </c>
      <c r="D383">
        <f>RANK('Momentum Signal'!D383,'Momentum Signal'!$B383:$Q383)</f>
        <v>12</v>
      </c>
      <c r="E383">
        <f>RANK('Momentum Signal'!E383,'Momentum Signal'!$B383:$Q383)</f>
        <v>14</v>
      </c>
      <c r="F383">
        <f>RANK('Momentum Signal'!F383,'Momentum Signal'!$B383:$Q383)</f>
        <v>8</v>
      </c>
      <c r="G383">
        <f>RANK('Momentum Signal'!G383,'Momentum Signal'!$B383:$Q383)</f>
        <v>7</v>
      </c>
      <c r="H383">
        <f>RANK('Momentum Signal'!H383,'Momentum Signal'!$B383:$Q383)</f>
        <v>6</v>
      </c>
      <c r="I383">
        <f>RANK('Momentum Signal'!I383,'Momentum Signal'!$B383:$Q383)</f>
        <v>16</v>
      </c>
      <c r="J383">
        <f>RANK('Momentum Signal'!J383,'Momentum Signal'!$B383:$Q383)</f>
        <v>1</v>
      </c>
      <c r="K383">
        <f>RANK('Momentum Signal'!K383,'Momentum Signal'!$B383:$Q383)</f>
        <v>13</v>
      </c>
      <c r="L383">
        <f>RANK('Momentum Signal'!L383,'Momentum Signal'!$B383:$Q383)</f>
        <v>11</v>
      </c>
      <c r="M383">
        <f>RANK('Momentum Signal'!M383,'Momentum Signal'!$B383:$Q383)</f>
        <v>15</v>
      </c>
      <c r="N383">
        <f>RANK('Momentum Signal'!N383,'Momentum Signal'!$B383:$Q383)</f>
        <v>2</v>
      </c>
      <c r="O383">
        <f>RANK('Momentum Signal'!O383,'Momentum Signal'!$B383:$Q383)</f>
        <v>10</v>
      </c>
      <c r="P383">
        <f>RANK('Momentum Signal'!P383,'Momentum Signal'!$B383:$Q383)</f>
        <v>9</v>
      </c>
      <c r="Q383">
        <f>RANK('Momentum Signal'!Q383,'Momentum Signal'!$B383:$Q383)</f>
        <v>4</v>
      </c>
    </row>
    <row r="384" spans="1:17" x14ac:dyDescent="0.25">
      <c r="A384" s="6">
        <f>'Momentum Signal'!A384</f>
        <v>200611</v>
      </c>
      <c r="B384">
        <f>RANK('Momentum Signal'!B384,'Momentum Signal'!$B384:$Q384)</f>
        <v>8</v>
      </c>
      <c r="C384">
        <f>RANK('Momentum Signal'!C384,'Momentum Signal'!$B384:$Q384)</f>
        <v>13</v>
      </c>
      <c r="D384">
        <f>RANK('Momentum Signal'!D384,'Momentum Signal'!$B384:$Q384)</f>
        <v>9</v>
      </c>
      <c r="E384">
        <f>RANK('Momentum Signal'!E384,'Momentum Signal'!$B384:$Q384)</f>
        <v>4</v>
      </c>
      <c r="F384">
        <f>RANK('Momentum Signal'!F384,'Momentum Signal'!$B384:$Q384)</f>
        <v>3</v>
      </c>
      <c r="G384">
        <f>RANK('Momentum Signal'!G384,'Momentum Signal'!$B384:$Q384)</f>
        <v>15</v>
      </c>
      <c r="H384">
        <f>RANK('Momentum Signal'!H384,'Momentum Signal'!$B384:$Q384)</f>
        <v>5</v>
      </c>
      <c r="I384">
        <f>RANK('Momentum Signal'!I384,'Momentum Signal'!$B384:$Q384)</f>
        <v>16</v>
      </c>
      <c r="J384">
        <f>RANK('Momentum Signal'!J384,'Momentum Signal'!$B384:$Q384)</f>
        <v>1</v>
      </c>
      <c r="K384">
        <f>RANK('Momentum Signal'!K384,'Momentum Signal'!$B384:$Q384)</f>
        <v>14</v>
      </c>
      <c r="L384">
        <f>RANK('Momentum Signal'!L384,'Momentum Signal'!$B384:$Q384)</f>
        <v>7</v>
      </c>
      <c r="M384">
        <f>RANK('Momentum Signal'!M384,'Momentum Signal'!$B384:$Q384)</f>
        <v>11</v>
      </c>
      <c r="N384">
        <f>RANK('Momentum Signal'!N384,'Momentum Signal'!$B384:$Q384)</f>
        <v>2</v>
      </c>
      <c r="O384">
        <f>RANK('Momentum Signal'!O384,'Momentum Signal'!$B384:$Q384)</f>
        <v>12</v>
      </c>
      <c r="P384">
        <f>RANK('Momentum Signal'!P384,'Momentum Signal'!$B384:$Q384)</f>
        <v>10</v>
      </c>
      <c r="Q384">
        <f>RANK('Momentum Signal'!Q384,'Momentum Signal'!$B384:$Q384)</f>
        <v>6</v>
      </c>
    </row>
    <row r="385" spans="1:17" x14ac:dyDescent="0.25">
      <c r="A385" s="6">
        <f>'Momentum Signal'!A385</f>
        <v>200612</v>
      </c>
      <c r="B385">
        <f>RANK('Momentum Signal'!B385,'Momentum Signal'!$B385:$Q385)</f>
        <v>10</v>
      </c>
      <c r="C385">
        <f>RANK('Momentum Signal'!C385,'Momentum Signal'!$B385:$Q385)</f>
        <v>7</v>
      </c>
      <c r="D385">
        <f>RANK('Momentum Signal'!D385,'Momentum Signal'!$B385:$Q385)</f>
        <v>6</v>
      </c>
      <c r="E385">
        <f>RANK('Momentum Signal'!E385,'Momentum Signal'!$B385:$Q385)</f>
        <v>2</v>
      </c>
      <c r="F385">
        <f>RANK('Momentum Signal'!F385,'Momentum Signal'!$B385:$Q385)</f>
        <v>5</v>
      </c>
      <c r="G385">
        <f>RANK('Momentum Signal'!G385,'Momentum Signal'!$B385:$Q385)</f>
        <v>12</v>
      </c>
      <c r="H385">
        <f>RANK('Momentum Signal'!H385,'Momentum Signal'!$B385:$Q385)</f>
        <v>8</v>
      </c>
      <c r="I385">
        <f>RANK('Momentum Signal'!I385,'Momentum Signal'!$B385:$Q385)</f>
        <v>16</v>
      </c>
      <c r="J385">
        <f>RANK('Momentum Signal'!J385,'Momentum Signal'!$B385:$Q385)</f>
        <v>1</v>
      </c>
      <c r="K385">
        <f>RANK('Momentum Signal'!K385,'Momentum Signal'!$B385:$Q385)</f>
        <v>13</v>
      </c>
      <c r="L385">
        <f>RANK('Momentum Signal'!L385,'Momentum Signal'!$B385:$Q385)</f>
        <v>15</v>
      </c>
      <c r="M385">
        <f>RANK('Momentum Signal'!M385,'Momentum Signal'!$B385:$Q385)</f>
        <v>9</v>
      </c>
      <c r="N385">
        <f>RANK('Momentum Signal'!N385,'Momentum Signal'!$B385:$Q385)</f>
        <v>4</v>
      </c>
      <c r="O385">
        <f>RANK('Momentum Signal'!O385,'Momentum Signal'!$B385:$Q385)</f>
        <v>3</v>
      </c>
      <c r="P385">
        <f>RANK('Momentum Signal'!P385,'Momentum Signal'!$B385:$Q385)</f>
        <v>11</v>
      </c>
      <c r="Q385">
        <f>RANK('Momentum Signal'!Q385,'Momentum Signal'!$B385:$Q385)</f>
        <v>14</v>
      </c>
    </row>
    <row r="386" spans="1:17" x14ac:dyDescent="0.25">
      <c r="A386" s="6">
        <f>'Momentum Signal'!A386</f>
        <v>200701</v>
      </c>
      <c r="B386">
        <f>RANK('Momentum Signal'!B386,'Momentum Signal'!$B386:$Q386)</f>
        <v>10</v>
      </c>
      <c r="C386">
        <f>RANK('Momentum Signal'!C386,'Momentum Signal'!$B386:$Q386)</f>
        <v>6</v>
      </c>
      <c r="D386">
        <f>RANK('Momentum Signal'!D386,'Momentum Signal'!$B386:$Q386)</f>
        <v>2</v>
      </c>
      <c r="E386">
        <f>RANK('Momentum Signal'!E386,'Momentum Signal'!$B386:$Q386)</f>
        <v>3</v>
      </c>
      <c r="F386">
        <f>RANK('Momentum Signal'!F386,'Momentum Signal'!$B386:$Q386)</f>
        <v>7</v>
      </c>
      <c r="G386">
        <f>RANK('Momentum Signal'!G386,'Momentum Signal'!$B386:$Q386)</f>
        <v>11</v>
      </c>
      <c r="H386">
        <f>RANK('Momentum Signal'!H386,'Momentum Signal'!$B386:$Q386)</f>
        <v>13</v>
      </c>
      <c r="I386">
        <f>RANK('Momentum Signal'!I386,'Momentum Signal'!$B386:$Q386)</f>
        <v>16</v>
      </c>
      <c r="J386">
        <f>RANK('Momentum Signal'!J386,'Momentum Signal'!$B386:$Q386)</f>
        <v>1</v>
      </c>
      <c r="K386">
        <f>RANK('Momentum Signal'!K386,'Momentum Signal'!$B386:$Q386)</f>
        <v>9</v>
      </c>
      <c r="L386">
        <f>RANK('Momentum Signal'!L386,'Momentum Signal'!$B386:$Q386)</f>
        <v>12</v>
      </c>
      <c r="M386">
        <f>RANK('Momentum Signal'!M386,'Momentum Signal'!$B386:$Q386)</f>
        <v>5</v>
      </c>
      <c r="N386">
        <f>RANK('Momentum Signal'!N386,'Momentum Signal'!$B386:$Q386)</f>
        <v>8</v>
      </c>
      <c r="O386">
        <f>RANK('Momentum Signal'!O386,'Momentum Signal'!$B386:$Q386)</f>
        <v>4</v>
      </c>
      <c r="P386">
        <f>RANK('Momentum Signal'!P386,'Momentum Signal'!$B386:$Q386)</f>
        <v>15</v>
      </c>
      <c r="Q386">
        <f>RANK('Momentum Signal'!Q386,'Momentum Signal'!$B386:$Q386)</f>
        <v>14</v>
      </c>
    </row>
    <row r="387" spans="1:17" x14ac:dyDescent="0.25">
      <c r="A387" s="6">
        <f>'Momentum Signal'!A387</f>
        <v>200702</v>
      </c>
      <c r="B387">
        <f>RANK('Momentum Signal'!B387,'Momentum Signal'!$B387:$Q387)</f>
        <v>4</v>
      </c>
      <c r="C387">
        <f>RANK('Momentum Signal'!C387,'Momentum Signal'!$B387:$Q387)</f>
        <v>15</v>
      </c>
      <c r="D387">
        <f>RANK('Momentum Signal'!D387,'Momentum Signal'!$B387:$Q387)</f>
        <v>11</v>
      </c>
      <c r="E387">
        <f>RANK('Momentum Signal'!E387,'Momentum Signal'!$B387:$Q387)</f>
        <v>2</v>
      </c>
      <c r="F387">
        <f>RANK('Momentum Signal'!F387,'Momentum Signal'!$B387:$Q387)</f>
        <v>7</v>
      </c>
      <c r="G387">
        <f>RANK('Momentum Signal'!G387,'Momentum Signal'!$B387:$Q387)</f>
        <v>9</v>
      </c>
      <c r="H387">
        <f>RANK('Momentum Signal'!H387,'Momentum Signal'!$B387:$Q387)</f>
        <v>10</v>
      </c>
      <c r="I387">
        <f>RANK('Momentum Signal'!I387,'Momentum Signal'!$B387:$Q387)</f>
        <v>16</v>
      </c>
      <c r="J387">
        <f>RANK('Momentum Signal'!J387,'Momentum Signal'!$B387:$Q387)</f>
        <v>1</v>
      </c>
      <c r="K387">
        <f>RANK('Momentum Signal'!K387,'Momentum Signal'!$B387:$Q387)</f>
        <v>13</v>
      </c>
      <c r="L387">
        <f>RANK('Momentum Signal'!L387,'Momentum Signal'!$B387:$Q387)</f>
        <v>14</v>
      </c>
      <c r="M387">
        <f>RANK('Momentum Signal'!M387,'Momentum Signal'!$B387:$Q387)</f>
        <v>6</v>
      </c>
      <c r="N387">
        <f>RANK('Momentum Signal'!N387,'Momentum Signal'!$B387:$Q387)</f>
        <v>8</v>
      </c>
      <c r="O387">
        <f>RANK('Momentum Signal'!O387,'Momentum Signal'!$B387:$Q387)</f>
        <v>3</v>
      </c>
      <c r="P387">
        <f>RANK('Momentum Signal'!P387,'Momentum Signal'!$B387:$Q387)</f>
        <v>12</v>
      </c>
      <c r="Q387">
        <f>RANK('Momentum Signal'!Q387,'Momentum Signal'!$B387:$Q387)</f>
        <v>5</v>
      </c>
    </row>
    <row r="388" spans="1:17" x14ac:dyDescent="0.25">
      <c r="A388" s="6">
        <f>'Momentum Signal'!A388</f>
        <v>200703</v>
      </c>
      <c r="B388">
        <f>RANK('Momentum Signal'!B388,'Momentum Signal'!$B388:$Q388)</f>
        <v>7</v>
      </c>
      <c r="C388">
        <f>RANK('Momentum Signal'!C388,'Momentum Signal'!$B388:$Q388)</f>
        <v>14</v>
      </c>
      <c r="D388">
        <f>RANK('Momentum Signal'!D388,'Momentum Signal'!$B388:$Q388)</f>
        <v>4</v>
      </c>
      <c r="E388">
        <f>RANK('Momentum Signal'!E388,'Momentum Signal'!$B388:$Q388)</f>
        <v>2</v>
      </c>
      <c r="F388">
        <f>RANK('Momentum Signal'!F388,'Momentum Signal'!$B388:$Q388)</f>
        <v>12</v>
      </c>
      <c r="G388">
        <f>RANK('Momentum Signal'!G388,'Momentum Signal'!$B388:$Q388)</f>
        <v>6</v>
      </c>
      <c r="H388">
        <f>RANK('Momentum Signal'!H388,'Momentum Signal'!$B388:$Q388)</f>
        <v>9</v>
      </c>
      <c r="I388">
        <f>RANK('Momentum Signal'!I388,'Momentum Signal'!$B388:$Q388)</f>
        <v>16</v>
      </c>
      <c r="J388">
        <f>RANK('Momentum Signal'!J388,'Momentum Signal'!$B388:$Q388)</f>
        <v>1</v>
      </c>
      <c r="K388">
        <f>RANK('Momentum Signal'!K388,'Momentum Signal'!$B388:$Q388)</f>
        <v>13</v>
      </c>
      <c r="L388">
        <f>RANK('Momentum Signal'!L388,'Momentum Signal'!$B388:$Q388)</f>
        <v>15</v>
      </c>
      <c r="M388">
        <f>RANK('Momentum Signal'!M388,'Momentum Signal'!$B388:$Q388)</f>
        <v>3</v>
      </c>
      <c r="N388">
        <f>RANK('Momentum Signal'!N388,'Momentum Signal'!$B388:$Q388)</f>
        <v>8</v>
      </c>
      <c r="O388">
        <f>RANK('Momentum Signal'!O388,'Momentum Signal'!$B388:$Q388)</f>
        <v>5</v>
      </c>
      <c r="P388">
        <f>RANK('Momentum Signal'!P388,'Momentum Signal'!$B388:$Q388)</f>
        <v>11</v>
      </c>
      <c r="Q388">
        <f>RANK('Momentum Signal'!Q388,'Momentum Signal'!$B388:$Q388)</f>
        <v>10</v>
      </c>
    </row>
    <row r="389" spans="1:17" x14ac:dyDescent="0.25">
      <c r="A389" s="6">
        <f>'Momentum Signal'!A389</f>
        <v>200704</v>
      </c>
      <c r="B389">
        <f>RANK('Momentum Signal'!B389,'Momentum Signal'!$B389:$Q389)</f>
        <v>6</v>
      </c>
      <c r="C389">
        <f>RANK('Momentum Signal'!C389,'Momentum Signal'!$B389:$Q389)</f>
        <v>13</v>
      </c>
      <c r="D389">
        <f>RANK('Momentum Signal'!D389,'Momentum Signal'!$B389:$Q389)</f>
        <v>7</v>
      </c>
      <c r="E389">
        <f>RANK('Momentum Signal'!E389,'Momentum Signal'!$B389:$Q389)</f>
        <v>3</v>
      </c>
      <c r="F389">
        <f>RANK('Momentum Signal'!F389,'Momentum Signal'!$B389:$Q389)</f>
        <v>11</v>
      </c>
      <c r="G389">
        <f>RANK('Momentum Signal'!G389,'Momentum Signal'!$B389:$Q389)</f>
        <v>5</v>
      </c>
      <c r="H389">
        <f>RANK('Momentum Signal'!H389,'Momentum Signal'!$B389:$Q389)</f>
        <v>8</v>
      </c>
      <c r="I389">
        <f>RANK('Momentum Signal'!I389,'Momentum Signal'!$B389:$Q389)</f>
        <v>16</v>
      </c>
      <c r="J389">
        <f>RANK('Momentum Signal'!J389,'Momentum Signal'!$B389:$Q389)</f>
        <v>1</v>
      </c>
      <c r="K389">
        <f>RANK('Momentum Signal'!K389,'Momentum Signal'!$B389:$Q389)</f>
        <v>14</v>
      </c>
      <c r="L389">
        <f>RANK('Momentum Signal'!L389,'Momentum Signal'!$B389:$Q389)</f>
        <v>15</v>
      </c>
      <c r="M389">
        <f>RANK('Momentum Signal'!M389,'Momentum Signal'!$B389:$Q389)</f>
        <v>4</v>
      </c>
      <c r="N389">
        <f>RANK('Momentum Signal'!N389,'Momentum Signal'!$B389:$Q389)</f>
        <v>12</v>
      </c>
      <c r="O389">
        <f>RANK('Momentum Signal'!O389,'Momentum Signal'!$B389:$Q389)</f>
        <v>2</v>
      </c>
      <c r="P389">
        <f>RANK('Momentum Signal'!P389,'Momentum Signal'!$B389:$Q389)</f>
        <v>9</v>
      </c>
      <c r="Q389">
        <f>RANK('Momentum Signal'!Q389,'Momentum Signal'!$B389:$Q389)</f>
        <v>10</v>
      </c>
    </row>
    <row r="390" spans="1:17" x14ac:dyDescent="0.25">
      <c r="A390" s="6">
        <f>'Momentum Signal'!A390</f>
        <v>200705</v>
      </c>
      <c r="B390">
        <f>RANK('Momentum Signal'!B390,'Momentum Signal'!$B390:$Q390)</f>
        <v>6</v>
      </c>
      <c r="C390">
        <f>RANK('Momentum Signal'!C390,'Momentum Signal'!$B390:$Q390)</f>
        <v>15</v>
      </c>
      <c r="D390">
        <f>RANK('Momentum Signal'!D390,'Momentum Signal'!$B390:$Q390)</f>
        <v>7</v>
      </c>
      <c r="E390">
        <f>RANK('Momentum Signal'!E390,'Momentum Signal'!$B390:$Q390)</f>
        <v>3</v>
      </c>
      <c r="F390">
        <f>RANK('Momentum Signal'!F390,'Momentum Signal'!$B390:$Q390)</f>
        <v>10</v>
      </c>
      <c r="G390">
        <f>RANK('Momentum Signal'!G390,'Momentum Signal'!$B390:$Q390)</f>
        <v>5</v>
      </c>
      <c r="H390">
        <f>RANK('Momentum Signal'!H390,'Momentum Signal'!$B390:$Q390)</f>
        <v>9</v>
      </c>
      <c r="I390">
        <f>RANK('Momentum Signal'!I390,'Momentum Signal'!$B390:$Q390)</f>
        <v>16</v>
      </c>
      <c r="J390">
        <f>RANK('Momentum Signal'!J390,'Momentum Signal'!$B390:$Q390)</f>
        <v>1</v>
      </c>
      <c r="K390">
        <f>RANK('Momentum Signal'!K390,'Momentum Signal'!$B390:$Q390)</f>
        <v>11</v>
      </c>
      <c r="L390">
        <f>RANK('Momentum Signal'!L390,'Momentum Signal'!$B390:$Q390)</f>
        <v>14</v>
      </c>
      <c r="M390">
        <f>RANK('Momentum Signal'!M390,'Momentum Signal'!$B390:$Q390)</f>
        <v>4</v>
      </c>
      <c r="N390">
        <f>RANK('Momentum Signal'!N390,'Momentum Signal'!$B390:$Q390)</f>
        <v>12</v>
      </c>
      <c r="O390">
        <f>RANK('Momentum Signal'!O390,'Momentum Signal'!$B390:$Q390)</f>
        <v>2</v>
      </c>
      <c r="P390">
        <f>RANK('Momentum Signal'!P390,'Momentum Signal'!$B390:$Q390)</f>
        <v>8</v>
      </c>
      <c r="Q390">
        <f>RANK('Momentum Signal'!Q390,'Momentum Signal'!$B390:$Q390)</f>
        <v>13</v>
      </c>
    </row>
    <row r="391" spans="1:17" x14ac:dyDescent="0.25">
      <c r="A391" s="6">
        <f>'Momentum Signal'!A391</f>
        <v>200706</v>
      </c>
      <c r="B391">
        <f>RANK('Momentum Signal'!B391,'Momentum Signal'!$B391:$Q391)</f>
        <v>13</v>
      </c>
      <c r="C391">
        <f>RANK('Momentum Signal'!C391,'Momentum Signal'!$B391:$Q391)</f>
        <v>12</v>
      </c>
      <c r="D391">
        <f>RANK('Momentum Signal'!D391,'Momentum Signal'!$B391:$Q391)</f>
        <v>6</v>
      </c>
      <c r="E391">
        <f>RANK('Momentum Signal'!E391,'Momentum Signal'!$B391:$Q391)</f>
        <v>3</v>
      </c>
      <c r="F391">
        <f>RANK('Momentum Signal'!F391,'Momentum Signal'!$B391:$Q391)</f>
        <v>5</v>
      </c>
      <c r="G391">
        <f>RANK('Momentum Signal'!G391,'Momentum Signal'!$B391:$Q391)</f>
        <v>7</v>
      </c>
      <c r="H391">
        <f>RANK('Momentum Signal'!H391,'Momentum Signal'!$B391:$Q391)</f>
        <v>8</v>
      </c>
      <c r="I391">
        <f>RANK('Momentum Signal'!I391,'Momentum Signal'!$B391:$Q391)</f>
        <v>16</v>
      </c>
      <c r="J391">
        <f>RANK('Momentum Signal'!J391,'Momentum Signal'!$B391:$Q391)</f>
        <v>1</v>
      </c>
      <c r="K391">
        <f>RANK('Momentum Signal'!K391,'Momentum Signal'!$B391:$Q391)</f>
        <v>9</v>
      </c>
      <c r="L391">
        <f>RANK('Momentum Signal'!L391,'Momentum Signal'!$B391:$Q391)</f>
        <v>10</v>
      </c>
      <c r="M391">
        <f>RANK('Momentum Signal'!M391,'Momentum Signal'!$B391:$Q391)</f>
        <v>4</v>
      </c>
      <c r="N391">
        <f>RANK('Momentum Signal'!N391,'Momentum Signal'!$B391:$Q391)</f>
        <v>15</v>
      </c>
      <c r="O391">
        <f>RANK('Momentum Signal'!O391,'Momentum Signal'!$B391:$Q391)</f>
        <v>2</v>
      </c>
      <c r="P391">
        <f>RANK('Momentum Signal'!P391,'Momentum Signal'!$B391:$Q391)</f>
        <v>11</v>
      </c>
      <c r="Q391">
        <f>RANK('Momentum Signal'!Q391,'Momentum Signal'!$B391:$Q391)</f>
        <v>14</v>
      </c>
    </row>
    <row r="392" spans="1:17" x14ac:dyDescent="0.25">
      <c r="A392" s="6">
        <f>'Momentum Signal'!A392</f>
        <v>200707</v>
      </c>
      <c r="B392">
        <f>RANK('Momentum Signal'!B392,'Momentum Signal'!$B392:$Q392)</f>
        <v>12</v>
      </c>
      <c r="C392">
        <f>RANK('Momentum Signal'!C392,'Momentum Signal'!$B392:$Q392)</f>
        <v>9</v>
      </c>
      <c r="D392">
        <f>RANK('Momentum Signal'!D392,'Momentum Signal'!$B392:$Q392)</f>
        <v>7</v>
      </c>
      <c r="E392">
        <f>RANK('Momentum Signal'!E392,'Momentum Signal'!$B392:$Q392)</f>
        <v>2</v>
      </c>
      <c r="F392">
        <f>RANK('Momentum Signal'!F392,'Momentum Signal'!$B392:$Q392)</f>
        <v>6</v>
      </c>
      <c r="G392">
        <f>RANK('Momentum Signal'!G392,'Momentum Signal'!$B392:$Q392)</f>
        <v>5</v>
      </c>
      <c r="H392">
        <f>RANK('Momentum Signal'!H392,'Momentum Signal'!$B392:$Q392)</f>
        <v>11</v>
      </c>
      <c r="I392">
        <f>RANK('Momentum Signal'!I392,'Momentum Signal'!$B392:$Q392)</f>
        <v>16</v>
      </c>
      <c r="J392">
        <f>RANK('Momentum Signal'!J392,'Momentum Signal'!$B392:$Q392)</f>
        <v>1</v>
      </c>
      <c r="K392">
        <f>RANK('Momentum Signal'!K392,'Momentum Signal'!$B392:$Q392)</f>
        <v>4</v>
      </c>
      <c r="L392">
        <f>RANK('Momentum Signal'!L392,'Momentum Signal'!$B392:$Q392)</f>
        <v>10</v>
      </c>
      <c r="M392">
        <f>RANK('Momentum Signal'!M392,'Momentum Signal'!$B392:$Q392)</f>
        <v>8</v>
      </c>
      <c r="N392">
        <f>RANK('Momentum Signal'!N392,'Momentum Signal'!$B392:$Q392)</f>
        <v>15</v>
      </c>
      <c r="O392">
        <f>RANK('Momentum Signal'!O392,'Momentum Signal'!$B392:$Q392)</f>
        <v>3</v>
      </c>
      <c r="P392">
        <f>RANK('Momentum Signal'!P392,'Momentum Signal'!$B392:$Q392)</f>
        <v>14</v>
      </c>
      <c r="Q392">
        <f>RANK('Momentum Signal'!Q392,'Momentum Signal'!$B392:$Q392)</f>
        <v>13</v>
      </c>
    </row>
    <row r="393" spans="1:17" x14ac:dyDescent="0.25">
      <c r="A393" s="6">
        <f>'Momentum Signal'!A393</f>
        <v>200708</v>
      </c>
      <c r="B393">
        <f>RANK('Momentum Signal'!B393,'Momentum Signal'!$B393:$Q393)</f>
        <v>13</v>
      </c>
      <c r="C393">
        <f>RANK('Momentum Signal'!C393,'Momentum Signal'!$B393:$Q393)</f>
        <v>7</v>
      </c>
      <c r="D393">
        <f>RANK('Momentum Signal'!D393,'Momentum Signal'!$B393:$Q393)</f>
        <v>9</v>
      </c>
      <c r="E393">
        <f>RANK('Momentum Signal'!E393,'Momentum Signal'!$B393:$Q393)</f>
        <v>2</v>
      </c>
      <c r="F393">
        <f>RANK('Momentum Signal'!F393,'Momentum Signal'!$B393:$Q393)</f>
        <v>8</v>
      </c>
      <c r="G393">
        <f>RANK('Momentum Signal'!G393,'Momentum Signal'!$B393:$Q393)</f>
        <v>3</v>
      </c>
      <c r="H393">
        <f>RANK('Momentum Signal'!H393,'Momentum Signal'!$B393:$Q393)</f>
        <v>16</v>
      </c>
      <c r="I393">
        <f>RANK('Momentum Signal'!I393,'Momentum Signal'!$B393:$Q393)</f>
        <v>14</v>
      </c>
      <c r="J393">
        <f>RANK('Momentum Signal'!J393,'Momentum Signal'!$B393:$Q393)</f>
        <v>1</v>
      </c>
      <c r="K393">
        <f>RANK('Momentum Signal'!K393,'Momentum Signal'!$B393:$Q393)</f>
        <v>5</v>
      </c>
      <c r="L393">
        <f>RANK('Momentum Signal'!L393,'Momentum Signal'!$B393:$Q393)</f>
        <v>6</v>
      </c>
      <c r="M393">
        <f>RANK('Momentum Signal'!M393,'Momentum Signal'!$B393:$Q393)</f>
        <v>4</v>
      </c>
      <c r="N393">
        <f>RANK('Momentum Signal'!N393,'Momentum Signal'!$B393:$Q393)</f>
        <v>10</v>
      </c>
      <c r="O393">
        <f>RANK('Momentum Signal'!O393,'Momentum Signal'!$B393:$Q393)</f>
        <v>12</v>
      </c>
      <c r="P393">
        <f>RANK('Momentum Signal'!P393,'Momentum Signal'!$B393:$Q393)</f>
        <v>11</v>
      </c>
      <c r="Q393">
        <f>RANK('Momentum Signal'!Q393,'Momentum Signal'!$B393:$Q393)</f>
        <v>15</v>
      </c>
    </row>
    <row r="394" spans="1:17" x14ac:dyDescent="0.25">
      <c r="A394" s="6">
        <f>'Momentum Signal'!A394</f>
        <v>200709</v>
      </c>
      <c r="B394">
        <f>RANK('Momentum Signal'!B394,'Momentum Signal'!$B394:$Q394)</f>
        <v>13</v>
      </c>
      <c r="C394">
        <f>RANK('Momentum Signal'!C394,'Momentum Signal'!$B394:$Q394)</f>
        <v>2</v>
      </c>
      <c r="D394">
        <f>RANK('Momentum Signal'!D394,'Momentum Signal'!$B394:$Q394)</f>
        <v>7</v>
      </c>
      <c r="E394">
        <f>RANK('Momentum Signal'!E394,'Momentum Signal'!$B394:$Q394)</f>
        <v>4</v>
      </c>
      <c r="F394">
        <f>RANK('Momentum Signal'!F394,'Momentum Signal'!$B394:$Q394)</f>
        <v>10</v>
      </c>
      <c r="G394">
        <f>RANK('Momentum Signal'!G394,'Momentum Signal'!$B394:$Q394)</f>
        <v>3</v>
      </c>
      <c r="H394">
        <f>RANK('Momentum Signal'!H394,'Momentum Signal'!$B394:$Q394)</f>
        <v>15</v>
      </c>
      <c r="I394">
        <f>RANK('Momentum Signal'!I394,'Momentum Signal'!$B394:$Q394)</f>
        <v>14</v>
      </c>
      <c r="J394">
        <f>RANK('Momentum Signal'!J394,'Momentum Signal'!$B394:$Q394)</f>
        <v>1</v>
      </c>
      <c r="K394">
        <f>RANK('Momentum Signal'!K394,'Momentum Signal'!$B394:$Q394)</f>
        <v>5</v>
      </c>
      <c r="L394">
        <f>RANK('Momentum Signal'!L394,'Momentum Signal'!$B394:$Q394)</f>
        <v>6</v>
      </c>
      <c r="M394">
        <f>RANK('Momentum Signal'!M394,'Momentum Signal'!$B394:$Q394)</f>
        <v>9</v>
      </c>
      <c r="N394">
        <f>RANK('Momentum Signal'!N394,'Momentum Signal'!$B394:$Q394)</f>
        <v>8</v>
      </c>
      <c r="O394">
        <f>RANK('Momentum Signal'!O394,'Momentum Signal'!$B394:$Q394)</f>
        <v>11</v>
      </c>
      <c r="P394">
        <f>RANK('Momentum Signal'!P394,'Momentum Signal'!$B394:$Q394)</f>
        <v>12</v>
      </c>
      <c r="Q394">
        <f>RANK('Momentum Signal'!Q394,'Momentum Signal'!$B394:$Q394)</f>
        <v>16</v>
      </c>
    </row>
    <row r="395" spans="1:17" x14ac:dyDescent="0.25">
      <c r="A395" s="6">
        <f>'Momentum Signal'!A395</f>
        <v>200710</v>
      </c>
      <c r="B395">
        <f>RANK('Momentum Signal'!B395,'Momentum Signal'!$B395:$Q395)</f>
        <v>11</v>
      </c>
      <c r="C395">
        <f>RANK('Momentum Signal'!C395,'Momentum Signal'!$B395:$Q395)</f>
        <v>2</v>
      </c>
      <c r="D395">
        <f>RANK('Momentum Signal'!D395,'Momentum Signal'!$B395:$Q395)</f>
        <v>4</v>
      </c>
      <c r="E395">
        <f>RANK('Momentum Signal'!E395,'Momentum Signal'!$B395:$Q395)</f>
        <v>7</v>
      </c>
      <c r="F395">
        <f>RANK('Momentum Signal'!F395,'Momentum Signal'!$B395:$Q395)</f>
        <v>12</v>
      </c>
      <c r="G395">
        <f>RANK('Momentum Signal'!G395,'Momentum Signal'!$B395:$Q395)</f>
        <v>3</v>
      </c>
      <c r="H395">
        <f>RANK('Momentum Signal'!H395,'Momentum Signal'!$B395:$Q395)</f>
        <v>14</v>
      </c>
      <c r="I395">
        <f>RANK('Momentum Signal'!I395,'Momentum Signal'!$B395:$Q395)</f>
        <v>13</v>
      </c>
      <c r="J395">
        <f>RANK('Momentum Signal'!J395,'Momentum Signal'!$B395:$Q395)</f>
        <v>1</v>
      </c>
      <c r="K395">
        <f>RANK('Momentum Signal'!K395,'Momentum Signal'!$B395:$Q395)</f>
        <v>5</v>
      </c>
      <c r="L395">
        <f>RANK('Momentum Signal'!L395,'Momentum Signal'!$B395:$Q395)</f>
        <v>6</v>
      </c>
      <c r="M395">
        <f>RANK('Momentum Signal'!M395,'Momentum Signal'!$B395:$Q395)</f>
        <v>10</v>
      </c>
      <c r="N395">
        <f>RANK('Momentum Signal'!N395,'Momentum Signal'!$B395:$Q395)</f>
        <v>8</v>
      </c>
      <c r="O395">
        <f>RANK('Momentum Signal'!O395,'Momentum Signal'!$B395:$Q395)</f>
        <v>9</v>
      </c>
      <c r="P395">
        <f>RANK('Momentum Signal'!P395,'Momentum Signal'!$B395:$Q395)</f>
        <v>15</v>
      </c>
      <c r="Q395">
        <f>RANK('Momentum Signal'!Q395,'Momentum Signal'!$B395:$Q395)</f>
        <v>16</v>
      </c>
    </row>
    <row r="396" spans="1:17" x14ac:dyDescent="0.25">
      <c r="A396" s="6">
        <f>'Momentum Signal'!A396</f>
        <v>200711</v>
      </c>
      <c r="B396">
        <f>RANK('Momentum Signal'!B396,'Momentum Signal'!$B396:$Q396)</f>
        <v>7</v>
      </c>
      <c r="C396">
        <f>RANK('Momentum Signal'!C396,'Momentum Signal'!$B396:$Q396)</f>
        <v>1</v>
      </c>
      <c r="D396">
        <f>RANK('Momentum Signal'!D396,'Momentum Signal'!$B396:$Q396)</f>
        <v>3</v>
      </c>
      <c r="E396">
        <f>RANK('Momentum Signal'!E396,'Momentum Signal'!$B396:$Q396)</f>
        <v>11</v>
      </c>
      <c r="F396">
        <f>RANK('Momentum Signal'!F396,'Momentum Signal'!$B396:$Q396)</f>
        <v>15</v>
      </c>
      <c r="G396">
        <f>RANK('Momentum Signal'!G396,'Momentum Signal'!$B396:$Q396)</f>
        <v>4</v>
      </c>
      <c r="H396">
        <f>RANK('Momentum Signal'!H396,'Momentum Signal'!$B396:$Q396)</f>
        <v>12</v>
      </c>
      <c r="I396">
        <f>RANK('Momentum Signal'!I396,'Momentum Signal'!$B396:$Q396)</f>
        <v>16</v>
      </c>
      <c r="J396">
        <f>RANK('Momentum Signal'!J396,'Momentum Signal'!$B396:$Q396)</f>
        <v>2</v>
      </c>
      <c r="K396">
        <f>RANK('Momentum Signal'!K396,'Momentum Signal'!$B396:$Q396)</f>
        <v>6</v>
      </c>
      <c r="L396">
        <f>RANK('Momentum Signal'!L396,'Momentum Signal'!$B396:$Q396)</f>
        <v>5</v>
      </c>
      <c r="M396">
        <f>RANK('Momentum Signal'!M396,'Momentum Signal'!$B396:$Q396)</f>
        <v>10</v>
      </c>
      <c r="N396">
        <f>RANK('Momentum Signal'!N396,'Momentum Signal'!$B396:$Q396)</f>
        <v>8</v>
      </c>
      <c r="O396">
        <f>RANK('Momentum Signal'!O396,'Momentum Signal'!$B396:$Q396)</f>
        <v>9</v>
      </c>
      <c r="P396">
        <f>RANK('Momentum Signal'!P396,'Momentum Signal'!$B396:$Q396)</f>
        <v>13</v>
      </c>
      <c r="Q396">
        <f>RANK('Momentum Signal'!Q396,'Momentum Signal'!$B396:$Q396)</f>
        <v>14</v>
      </c>
    </row>
    <row r="397" spans="1:17" x14ac:dyDescent="0.25">
      <c r="A397" s="6">
        <f>'Momentum Signal'!A397</f>
        <v>200712</v>
      </c>
      <c r="B397">
        <f>RANK('Momentum Signal'!B397,'Momentum Signal'!$B397:$Q397)</f>
        <v>7</v>
      </c>
      <c r="C397">
        <f>RANK('Momentum Signal'!C397,'Momentum Signal'!$B397:$Q397)</f>
        <v>1</v>
      </c>
      <c r="D397">
        <f>RANK('Momentum Signal'!D397,'Momentum Signal'!$B397:$Q397)</f>
        <v>5</v>
      </c>
      <c r="E397">
        <f>RANK('Momentum Signal'!E397,'Momentum Signal'!$B397:$Q397)</f>
        <v>12</v>
      </c>
      <c r="F397">
        <f>RANK('Momentum Signal'!F397,'Momentum Signal'!$B397:$Q397)</f>
        <v>15</v>
      </c>
      <c r="G397">
        <f>RANK('Momentum Signal'!G397,'Momentum Signal'!$B397:$Q397)</f>
        <v>3</v>
      </c>
      <c r="H397">
        <f>RANK('Momentum Signal'!H397,'Momentum Signal'!$B397:$Q397)</f>
        <v>11</v>
      </c>
      <c r="I397">
        <f>RANK('Momentum Signal'!I397,'Momentum Signal'!$B397:$Q397)</f>
        <v>16</v>
      </c>
      <c r="J397">
        <f>RANK('Momentum Signal'!J397,'Momentum Signal'!$B397:$Q397)</f>
        <v>2</v>
      </c>
      <c r="K397">
        <f>RANK('Momentum Signal'!K397,'Momentum Signal'!$B397:$Q397)</f>
        <v>6</v>
      </c>
      <c r="L397">
        <f>RANK('Momentum Signal'!L397,'Momentum Signal'!$B397:$Q397)</f>
        <v>4</v>
      </c>
      <c r="M397">
        <f>RANK('Momentum Signal'!M397,'Momentum Signal'!$B397:$Q397)</f>
        <v>9</v>
      </c>
      <c r="N397">
        <f>RANK('Momentum Signal'!N397,'Momentum Signal'!$B397:$Q397)</f>
        <v>10</v>
      </c>
      <c r="O397">
        <f>RANK('Momentum Signal'!O397,'Momentum Signal'!$B397:$Q397)</f>
        <v>8</v>
      </c>
      <c r="P397">
        <f>RANK('Momentum Signal'!P397,'Momentum Signal'!$B397:$Q397)</f>
        <v>13</v>
      </c>
      <c r="Q397">
        <f>RANK('Momentum Signal'!Q397,'Momentum Signal'!$B397:$Q397)</f>
        <v>14</v>
      </c>
    </row>
    <row r="398" spans="1:17" x14ac:dyDescent="0.25">
      <c r="A398" s="6">
        <f>'Momentum Signal'!A398</f>
        <v>200801</v>
      </c>
      <c r="B398">
        <f>RANK('Momentum Signal'!B398,'Momentum Signal'!$B398:$Q398)</f>
        <v>6</v>
      </c>
      <c r="C398">
        <f>RANK('Momentum Signal'!C398,'Momentum Signal'!$B398:$Q398)</f>
        <v>1</v>
      </c>
      <c r="D398">
        <f>RANK('Momentum Signal'!D398,'Momentum Signal'!$B398:$Q398)</f>
        <v>4</v>
      </c>
      <c r="E398">
        <f>RANK('Momentum Signal'!E398,'Momentum Signal'!$B398:$Q398)</f>
        <v>13</v>
      </c>
      <c r="F398">
        <f>RANK('Momentum Signal'!F398,'Momentum Signal'!$B398:$Q398)</f>
        <v>14</v>
      </c>
      <c r="G398">
        <f>RANK('Momentum Signal'!G398,'Momentum Signal'!$B398:$Q398)</f>
        <v>3</v>
      </c>
      <c r="H398">
        <f>RANK('Momentum Signal'!H398,'Momentum Signal'!$B398:$Q398)</f>
        <v>10</v>
      </c>
      <c r="I398">
        <f>RANK('Momentum Signal'!I398,'Momentum Signal'!$B398:$Q398)</f>
        <v>16</v>
      </c>
      <c r="J398">
        <f>RANK('Momentum Signal'!J398,'Momentum Signal'!$B398:$Q398)</f>
        <v>2</v>
      </c>
      <c r="K398">
        <f>RANK('Momentum Signal'!K398,'Momentum Signal'!$B398:$Q398)</f>
        <v>8</v>
      </c>
      <c r="L398">
        <f>RANK('Momentum Signal'!L398,'Momentum Signal'!$B398:$Q398)</f>
        <v>5</v>
      </c>
      <c r="M398">
        <f>RANK('Momentum Signal'!M398,'Momentum Signal'!$B398:$Q398)</f>
        <v>11</v>
      </c>
      <c r="N398">
        <f>RANK('Momentum Signal'!N398,'Momentum Signal'!$B398:$Q398)</f>
        <v>9</v>
      </c>
      <c r="O398">
        <f>RANK('Momentum Signal'!O398,'Momentum Signal'!$B398:$Q398)</f>
        <v>7</v>
      </c>
      <c r="P398">
        <f>RANK('Momentum Signal'!P398,'Momentum Signal'!$B398:$Q398)</f>
        <v>12</v>
      </c>
      <c r="Q398">
        <f>RANK('Momentum Signal'!Q398,'Momentum Signal'!$B398:$Q398)</f>
        <v>15</v>
      </c>
    </row>
    <row r="399" spans="1:17" x14ac:dyDescent="0.25">
      <c r="A399" s="6">
        <f>'Momentum Signal'!A399</f>
        <v>200802</v>
      </c>
      <c r="B399">
        <f>RANK('Momentum Signal'!B399,'Momentum Signal'!$B399:$Q399)</f>
        <v>7</v>
      </c>
      <c r="C399">
        <f>RANK('Momentum Signal'!C399,'Momentum Signal'!$B399:$Q399)</f>
        <v>1</v>
      </c>
      <c r="D399">
        <f>RANK('Momentum Signal'!D399,'Momentum Signal'!$B399:$Q399)</f>
        <v>2</v>
      </c>
      <c r="E399">
        <f>RANK('Momentum Signal'!E399,'Momentum Signal'!$B399:$Q399)</f>
        <v>13</v>
      </c>
      <c r="F399">
        <f>RANK('Momentum Signal'!F399,'Momentum Signal'!$B399:$Q399)</f>
        <v>14</v>
      </c>
      <c r="G399">
        <f>RANK('Momentum Signal'!G399,'Momentum Signal'!$B399:$Q399)</f>
        <v>3</v>
      </c>
      <c r="H399">
        <f>RANK('Momentum Signal'!H399,'Momentum Signal'!$B399:$Q399)</f>
        <v>10</v>
      </c>
      <c r="I399">
        <f>RANK('Momentum Signal'!I399,'Momentum Signal'!$B399:$Q399)</f>
        <v>16</v>
      </c>
      <c r="J399">
        <f>RANK('Momentum Signal'!J399,'Momentum Signal'!$B399:$Q399)</f>
        <v>4</v>
      </c>
      <c r="K399">
        <f>RANK('Momentum Signal'!K399,'Momentum Signal'!$B399:$Q399)</f>
        <v>8</v>
      </c>
      <c r="L399">
        <f>RANK('Momentum Signal'!L399,'Momentum Signal'!$B399:$Q399)</f>
        <v>5</v>
      </c>
      <c r="M399">
        <f>RANK('Momentum Signal'!M399,'Momentum Signal'!$B399:$Q399)</f>
        <v>11</v>
      </c>
      <c r="N399">
        <f>RANK('Momentum Signal'!N399,'Momentum Signal'!$B399:$Q399)</f>
        <v>9</v>
      </c>
      <c r="O399">
        <f>RANK('Momentum Signal'!O399,'Momentum Signal'!$B399:$Q399)</f>
        <v>6</v>
      </c>
      <c r="P399">
        <f>RANK('Momentum Signal'!P399,'Momentum Signal'!$B399:$Q399)</f>
        <v>12</v>
      </c>
      <c r="Q399">
        <f>RANK('Momentum Signal'!Q399,'Momentum Signal'!$B399:$Q399)</f>
        <v>15</v>
      </c>
    </row>
    <row r="400" spans="1:17" x14ac:dyDescent="0.25">
      <c r="A400" s="6">
        <f>'Momentum Signal'!A400</f>
        <v>200803</v>
      </c>
      <c r="B400">
        <f>RANK('Momentum Signal'!B400,'Momentum Signal'!$B400:$Q400)</f>
        <v>4</v>
      </c>
      <c r="C400">
        <f>RANK('Momentum Signal'!C400,'Momentum Signal'!$B400:$Q400)</f>
        <v>1</v>
      </c>
      <c r="D400">
        <f>RANK('Momentum Signal'!D400,'Momentum Signal'!$B400:$Q400)</f>
        <v>2</v>
      </c>
      <c r="E400">
        <f>RANK('Momentum Signal'!E400,'Momentum Signal'!$B400:$Q400)</f>
        <v>13</v>
      </c>
      <c r="F400">
        <f>RANK('Momentum Signal'!F400,'Momentum Signal'!$B400:$Q400)</f>
        <v>16</v>
      </c>
      <c r="G400">
        <f>RANK('Momentum Signal'!G400,'Momentum Signal'!$B400:$Q400)</f>
        <v>3</v>
      </c>
      <c r="H400">
        <f>RANK('Momentum Signal'!H400,'Momentum Signal'!$B400:$Q400)</f>
        <v>10</v>
      </c>
      <c r="I400">
        <f>RANK('Momentum Signal'!I400,'Momentum Signal'!$B400:$Q400)</f>
        <v>15</v>
      </c>
      <c r="J400">
        <f>RANK('Momentum Signal'!J400,'Momentum Signal'!$B400:$Q400)</f>
        <v>5</v>
      </c>
      <c r="K400">
        <f>RANK('Momentum Signal'!K400,'Momentum Signal'!$B400:$Q400)</f>
        <v>9</v>
      </c>
      <c r="L400">
        <f>RANK('Momentum Signal'!L400,'Momentum Signal'!$B400:$Q400)</f>
        <v>7</v>
      </c>
      <c r="M400">
        <f>RANK('Momentum Signal'!M400,'Momentum Signal'!$B400:$Q400)</f>
        <v>12</v>
      </c>
      <c r="N400">
        <f>RANK('Momentum Signal'!N400,'Momentum Signal'!$B400:$Q400)</f>
        <v>8</v>
      </c>
      <c r="O400">
        <f>RANK('Momentum Signal'!O400,'Momentum Signal'!$B400:$Q400)</f>
        <v>6</v>
      </c>
      <c r="P400">
        <f>RANK('Momentum Signal'!P400,'Momentum Signal'!$B400:$Q400)</f>
        <v>11</v>
      </c>
      <c r="Q400">
        <f>RANK('Momentum Signal'!Q400,'Momentum Signal'!$B400:$Q400)</f>
        <v>14</v>
      </c>
    </row>
    <row r="401" spans="1:17" x14ac:dyDescent="0.25">
      <c r="A401" s="6">
        <f>'Momentum Signal'!A401</f>
        <v>200804</v>
      </c>
      <c r="B401">
        <f>RANK('Momentum Signal'!B401,'Momentum Signal'!$B401:$Q401)</f>
        <v>4</v>
      </c>
      <c r="C401">
        <f>RANK('Momentum Signal'!C401,'Momentum Signal'!$B401:$Q401)</f>
        <v>1</v>
      </c>
      <c r="D401">
        <f>RANK('Momentum Signal'!D401,'Momentum Signal'!$B401:$Q401)</f>
        <v>2</v>
      </c>
      <c r="E401">
        <f>RANK('Momentum Signal'!E401,'Momentum Signal'!$B401:$Q401)</f>
        <v>13</v>
      </c>
      <c r="F401">
        <f>RANK('Momentum Signal'!F401,'Momentum Signal'!$B401:$Q401)</f>
        <v>16</v>
      </c>
      <c r="G401">
        <f>RANK('Momentum Signal'!G401,'Momentum Signal'!$B401:$Q401)</f>
        <v>3</v>
      </c>
      <c r="H401">
        <f>RANK('Momentum Signal'!H401,'Momentum Signal'!$B401:$Q401)</f>
        <v>9</v>
      </c>
      <c r="I401">
        <f>RANK('Momentum Signal'!I401,'Momentum Signal'!$B401:$Q401)</f>
        <v>14</v>
      </c>
      <c r="J401">
        <f>RANK('Momentum Signal'!J401,'Momentum Signal'!$B401:$Q401)</f>
        <v>5</v>
      </c>
      <c r="K401">
        <f>RANK('Momentum Signal'!K401,'Momentum Signal'!$B401:$Q401)</f>
        <v>8</v>
      </c>
      <c r="L401">
        <f>RANK('Momentum Signal'!L401,'Momentum Signal'!$B401:$Q401)</f>
        <v>6</v>
      </c>
      <c r="M401">
        <f>RANK('Momentum Signal'!M401,'Momentum Signal'!$B401:$Q401)</f>
        <v>12</v>
      </c>
      <c r="N401">
        <f>RANK('Momentum Signal'!N401,'Momentum Signal'!$B401:$Q401)</f>
        <v>7</v>
      </c>
      <c r="O401">
        <f>RANK('Momentum Signal'!O401,'Momentum Signal'!$B401:$Q401)</f>
        <v>10</v>
      </c>
      <c r="P401">
        <f>RANK('Momentum Signal'!P401,'Momentum Signal'!$B401:$Q401)</f>
        <v>11</v>
      </c>
      <c r="Q401">
        <f>RANK('Momentum Signal'!Q401,'Momentum Signal'!$B401:$Q401)</f>
        <v>15</v>
      </c>
    </row>
    <row r="402" spans="1:17" x14ac:dyDescent="0.25">
      <c r="A402" s="6">
        <f>'Momentum Signal'!A402</f>
        <v>200805</v>
      </c>
      <c r="B402">
        <f>RANK('Momentum Signal'!B402,'Momentum Signal'!$B402:$Q402)</f>
        <v>4</v>
      </c>
      <c r="C402">
        <f>RANK('Momentum Signal'!C402,'Momentum Signal'!$B402:$Q402)</f>
        <v>1</v>
      </c>
      <c r="D402">
        <f>RANK('Momentum Signal'!D402,'Momentum Signal'!$B402:$Q402)</f>
        <v>3</v>
      </c>
      <c r="E402">
        <f>RANK('Momentum Signal'!E402,'Momentum Signal'!$B402:$Q402)</f>
        <v>12</v>
      </c>
      <c r="F402">
        <f>RANK('Momentum Signal'!F402,'Momentum Signal'!$B402:$Q402)</f>
        <v>16</v>
      </c>
      <c r="G402">
        <f>RANK('Momentum Signal'!G402,'Momentum Signal'!$B402:$Q402)</f>
        <v>2</v>
      </c>
      <c r="H402">
        <f>RANK('Momentum Signal'!H402,'Momentum Signal'!$B402:$Q402)</f>
        <v>10</v>
      </c>
      <c r="I402">
        <f>RANK('Momentum Signal'!I402,'Momentum Signal'!$B402:$Q402)</f>
        <v>13</v>
      </c>
      <c r="J402">
        <f>RANK('Momentum Signal'!J402,'Momentum Signal'!$B402:$Q402)</f>
        <v>5</v>
      </c>
      <c r="K402">
        <f>RANK('Momentum Signal'!K402,'Momentum Signal'!$B402:$Q402)</f>
        <v>7</v>
      </c>
      <c r="L402">
        <f>RANK('Momentum Signal'!L402,'Momentum Signal'!$B402:$Q402)</f>
        <v>6</v>
      </c>
      <c r="M402">
        <f>RANK('Momentum Signal'!M402,'Momentum Signal'!$B402:$Q402)</f>
        <v>14</v>
      </c>
      <c r="N402">
        <f>RANK('Momentum Signal'!N402,'Momentum Signal'!$B402:$Q402)</f>
        <v>8</v>
      </c>
      <c r="O402">
        <f>RANK('Momentum Signal'!O402,'Momentum Signal'!$B402:$Q402)</f>
        <v>9</v>
      </c>
      <c r="P402">
        <f>RANK('Momentum Signal'!P402,'Momentum Signal'!$B402:$Q402)</f>
        <v>11</v>
      </c>
      <c r="Q402">
        <f>RANK('Momentum Signal'!Q402,'Momentum Signal'!$B402:$Q402)</f>
        <v>15</v>
      </c>
    </row>
    <row r="403" spans="1:17" x14ac:dyDescent="0.25">
      <c r="A403" s="6">
        <f>'Momentum Signal'!A403</f>
        <v>200806</v>
      </c>
      <c r="B403">
        <f>RANK('Momentum Signal'!B403,'Momentum Signal'!$B403:$Q403)</f>
        <v>4</v>
      </c>
      <c r="C403">
        <f>RANK('Momentum Signal'!C403,'Momentum Signal'!$B403:$Q403)</f>
        <v>1</v>
      </c>
      <c r="D403">
        <f>RANK('Momentum Signal'!D403,'Momentum Signal'!$B403:$Q403)</f>
        <v>3</v>
      </c>
      <c r="E403">
        <f>RANK('Momentum Signal'!E403,'Momentum Signal'!$B403:$Q403)</f>
        <v>13</v>
      </c>
      <c r="F403">
        <f>RANK('Momentum Signal'!F403,'Momentum Signal'!$B403:$Q403)</f>
        <v>16</v>
      </c>
      <c r="G403">
        <f>RANK('Momentum Signal'!G403,'Momentum Signal'!$B403:$Q403)</f>
        <v>2</v>
      </c>
      <c r="H403">
        <f>RANK('Momentum Signal'!H403,'Momentum Signal'!$B403:$Q403)</f>
        <v>11</v>
      </c>
      <c r="I403">
        <f>RANK('Momentum Signal'!I403,'Momentum Signal'!$B403:$Q403)</f>
        <v>14</v>
      </c>
      <c r="J403">
        <f>RANK('Momentum Signal'!J403,'Momentum Signal'!$B403:$Q403)</f>
        <v>7</v>
      </c>
      <c r="K403">
        <f>RANK('Momentum Signal'!K403,'Momentum Signal'!$B403:$Q403)</f>
        <v>8</v>
      </c>
      <c r="L403">
        <f>RANK('Momentum Signal'!L403,'Momentum Signal'!$B403:$Q403)</f>
        <v>5</v>
      </c>
      <c r="M403">
        <f>RANK('Momentum Signal'!M403,'Momentum Signal'!$B403:$Q403)</f>
        <v>12</v>
      </c>
      <c r="N403">
        <f>RANK('Momentum Signal'!N403,'Momentum Signal'!$B403:$Q403)</f>
        <v>9</v>
      </c>
      <c r="O403">
        <f>RANK('Momentum Signal'!O403,'Momentum Signal'!$B403:$Q403)</f>
        <v>6</v>
      </c>
      <c r="P403">
        <f>RANK('Momentum Signal'!P403,'Momentum Signal'!$B403:$Q403)</f>
        <v>10</v>
      </c>
      <c r="Q403">
        <f>RANK('Momentum Signal'!Q403,'Momentum Signal'!$B403:$Q403)</f>
        <v>15</v>
      </c>
    </row>
    <row r="404" spans="1:17" x14ac:dyDescent="0.25">
      <c r="A404" s="6">
        <f>'Momentum Signal'!A404</f>
        <v>200807</v>
      </c>
      <c r="B404">
        <f>RANK('Momentum Signal'!B404,'Momentum Signal'!$B404:$Q404)</f>
        <v>6</v>
      </c>
      <c r="C404">
        <f>RANK('Momentum Signal'!C404,'Momentum Signal'!$B404:$Q404)</f>
        <v>1</v>
      </c>
      <c r="D404">
        <f>RANK('Momentum Signal'!D404,'Momentum Signal'!$B404:$Q404)</f>
        <v>3</v>
      </c>
      <c r="E404">
        <f>RANK('Momentum Signal'!E404,'Momentum Signal'!$B404:$Q404)</f>
        <v>12</v>
      </c>
      <c r="F404">
        <f>RANK('Momentum Signal'!F404,'Momentum Signal'!$B404:$Q404)</f>
        <v>15</v>
      </c>
      <c r="G404">
        <f>RANK('Momentum Signal'!G404,'Momentum Signal'!$B404:$Q404)</f>
        <v>2</v>
      </c>
      <c r="H404">
        <f>RANK('Momentum Signal'!H404,'Momentum Signal'!$B404:$Q404)</f>
        <v>11</v>
      </c>
      <c r="I404">
        <f>RANK('Momentum Signal'!I404,'Momentum Signal'!$B404:$Q404)</f>
        <v>14</v>
      </c>
      <c r="J404">
        <f>RANK('Momentum Signal'!J404,'Momentum Signal'!$B404:$Q404)</f>
        <v>4</v>
      </c>
      <c r="K404">
        <f>RANK('Momentum Signal'!K404,'Momentum Signal'!$B404:$Q404)</f>
        <v>8</v>
      </c>
      <c r="L404">
        <f>RANK('Momentum Signal'!L404,'Momentum Signal'!$B404:$Q404)</f>
        <v>7</v>
      </c>
      <c r="M404">
        <f>RANK('Momentum Signal'!M404,'Momentum Signal'!$B404:$Q404)</f>
        <v>13</v>
      </c>
      <c r="N404">
        <f>RANK('Momentum Signal'!N404,'Momentum Signal'!$B404:$Q404)</f>
        <v>9</v>
      </c>
      <c r="O404">
        <f>RANK('Momentum Signal'!O404,'Momentum Signal'!$B404:$Q404)</f>
        <v>5</v>
      </c>
      <c r="P404">
        <f>RANK('Momentum Signal'!P404,'Momentum Signal'!$B404:$Q404)</f>
        <v>10</v>
      </c>
      <c r="Q404">
        <f>RANK('Momentum Signal'!Q404,'Momentum Signal'!$B404:$Q404)</f>
        <v>16</v>
      </c>
    </row>
    <row r="405" spans="1:17" x14ac:dyDescent="0.25">
      <c r="A405" s="6">
        <f>'Momentum Signal'!A405</f>
        <v>200808</v>
      </c>
      <c r="B405">
        <f>RANK('Momentum Signal'!B405,'Momentum Signal'!$B405:$Q405)</f>
        <v>6</v>
      </c>
      <c r="C405">
        <f>RANK('Momentum Signal'!C405,'Momentum Signal'!$B405:$Q405)</f>
        <v>1</v>
      </c>
      <c r="D405">
        <f>RANK('Momentum Signal'!D405,'Momentum Signal'!$B405:$Q405)</f>
        <v>2</v>
      </c>
      <c r="E405">
        <f>RANK('Momentum Signal'!E405,'Momentum Signal'!$B405:$Q405)</f>
        <v>12</v>
      </c>
      <c r="F405">
        <f>RANK('Momentum Signal'!F405,'Momentum Signal'!$B405:$Q405)</f>
        <v>15</v>
      </c>
      <c r="G405">
        <f>RANK('Momentum Signal'!G405,'Momentum Signal'!$B405:$Q405)</f>
        <v>3</v>
      </c>
      <c r="H405">
        <f>RANK('Momentum Signal'!H405,'Momentum Signal'!$B405:$Q405)</f>
        <v>9</v>
      </c>
      <c r="I405">
        <f>RANK('Momentum Signal'!I405,'Momentum Signal'!$B405:$Q405)</f>
        <v>13</v>
      </c>
      <c r="J405">
        <f>RANK('Momentum Signal'!J405,'Momentum Signal'!$B405:$Q405)</f>
        <v>5</v>
      </c>
      <c r="K405">
        <f>RANK('Momentum Signal'!K405,'Momentum Signal'!$B405:$Q405)</f>
        <v>8</v>
      </c>
      <c r="L405">
        <f>RANK('Momentum Signal'!L405,'Momentum Signal'!$B405:$Q405)</f>
        <v>7</v>
      </c>
      <c r="M405">
        <f>RANK('Momentum Signal'!M405,'Momentum Signal'!$B405:$Q405)</f>
        <v>14</v>
      </c>
      <c r="N405">
        <f>RANK('Momentum Signal'!N405,'Momentum Signal'!$B405:$Q405)</f>
        <v>11</v>
      </c>
      <c r="O405">
        <f>RANK('Momentum Signal'!O405,'Momentum Signal'!$B405:$Q405)</f>
        <v>4</v>
      </c>
      <c r="P405">
        <f>RANK('Momentum Signal'!P405,'Momentum Signal'!$B405:$Q405)</f>
        <v>10</v>
      </c>
      <c r="Q405">
        <f>RANK('Momentum Signal'!Q405,'Momentum Signal'!$B405:$Q405)</f>
        <v>16</v>
      </c>
    </row>
    <row r="406" spans="1:17" x14ac:dyDescent="0.25">
      <c r="A406" s="6">
        <f>'Momentum Signal'!A406</f>
        <v>200809</v>
      </c>
      <c r="B406">
        <f>RANK('Momentum Signal'!B406,'Momentum Signal'!$B406:$Q406)</f>
        <v>4</v>
      </c>
      <c r="C406">
        <f>RANK('Momentum Signal'!C406,'Momentum Signal'!$B406:$Q406)</f>
        <v>1</v>
      </c>
      <c r="D406">
        <f>RANK('Momentum Signal'!D406,'Momentum Signal'!$B406:$Q406)</f>
        <v>3</v>
      </c>
      <c r="E406">
        <f>RANK('Momentum Signal'!E406,'Momentum Signal'!$B406:$Q406)</f>
        <v>14</v>
      </c>
      <c r="F406">
        <f>RANK('Momentum Signal'!F406,'Momentum Signal'!$B406:$Q406)</f>
        <v>12</v>
      </c>
      <c r="G406">
        <f>RANK('Momentum Signal'!G406,'Momentum Signal'!$B406:$Q406)</f>
        <v>2</v>
      </c>
      <c r="H406">
        <f>RANK('Momentum Signal'!H406,'Momentum Signal'!$B406:$Q406)</f>
        <v>7</v>
      </c>
      <c r="I406">
        <f>RANK('Momentum Signal'!I406,'Momentum Signal'!$B406:$Q406)</f>
        <v>13</v>
      </c>
      <c r="J406">
        <f>RANK('Momentum Signal'!J406,'Momentum Signal'!$B406:$Q406)</f>
        <v>6</v>
      </c>
      <c r="K406">
        <f>RANK('Momentum Signal'!K406,'Momentum Signal'!$B406:$Q406)</f>
        <v>11</v>
      </c>
      <c r="L406">
        <f>RANK('Momentum Signal'!L406,'Momentum Signal'!$B406:$Q406)</f>
        <v>10</v>
      </c>
      <c r="M406">
        <f>RANK('Momentum Signal'!M406,'Momentum Signal'!$B406:$Q406)</f>
        <v>15</v>
      </c>
      <c r="N406">
        <f>RANK('Momentum Signal'!N406,'Momentum Signal'!$B406:$Q406)</f>
        <v>8</v>
      </c>
      <c r="O406">
        <f>RANK('Momentum Signal'!O406,'Momentum Signal'!$B406:$Q406)</f>
        <v>5</v>
      </c>
      <c r="P406">
        <f>RANK('Momentum Signal'!P406,'Momentum Signal'!$B406:$Q406)</f>
        <v>9</v>
      </c>
      <c r="Q406">
        <f>RANK('Momentum Signal'!Q406,'Momentum Signal'!$B406:$Q406)</f>
        <v>16</v>
      </c>
    </row>
    <row r="407" spans="1:17" x14ac:dyDescent="0.25">
      <c r="A407" s="6">
        <f>'Momentum Signal'!A407</f>
        <v>200810</v>
      </c>
      <c r="B407">
        <f>RANK('Momentum Signal'!B407,'Momentum Signal'!$B407:$Q407)</f>
        <v>5</v>
      </c>
      <c r="C407">
        <f>RANK('Momentum Signal'!C407,'Momentum Signal'!$B407:$Q407)</f>
        <v>1</v>
      </c>
      <c r="D407">
        <f>RANK('Momentum Signal'!D407,'Momentum Signal'!$B407:$Q407)</f>
        <v>3</v>
      </c>
      <c r="E407">
        <f>RANK('Momentum Signal'!E407,'Momentum Signal'!$B407:$Q407)</f>
        <v>14</v>
      </c>
      <c r="F407">
        <f>RANK('Momentum Signal'!F407,'Momentum Signal'!$B407:$Q407)</f>
        <v>13</v>
      </c>
      <c r="G407">
        <f>RANK('Momentum Signal'!G407,'Momentum Signal'!$B407:$Q407)</f>
        <v>2</v>
      </c>
      <c r="H407">
        <f>RANK('Momentum Signal'!H407,'Momentum Signal'!$B407:$Q407)</f>
        <v>7</v>
      </c>
      <c r="I407">
        <f>RANK('Momentum Signal'!I407,'Momentum Signal'!$B407:$Q407)</f>
        <v>10</v>
      </c>
      <c r="J407">
        <f>RANK('Momentum Signal'!J407,'Momentum Signal'!$B407:$Q407)</f>
        <v>12</v>
      </c>
      <c r="K407">
        <f>RANK('Momentum Signal'!K407,'Momentum Signal'!$B407:$Q407)</f>
        <v>9</v>
      </c>
      <c r="L407">
        <f>RANK('Momentum Signal'!L407,'Momentum Signal'!$B407:$Q407)</f>
        <v>11</v>
      </c>
      <c r="M407">
        <f>RANK('Momentum Signal'!M407,'Momentum Signal'!$B407:$Q407)</f>
        <v>15</v>
      </c>
      <c r="N407">
        <f>RANK('Momentum Signal'!N407,'Momentum Signal'!$B407:$Q407)</f>
        <v>8</v>
      </c>
      <c r="O407">
        <f>RANK('Momentum Signal'!O407,'Momentum Signal'!$B407:$Q407)</f>
        <v>4</v>
      </c>
      <c r="P407">
        <f>RANK('Momentum Signal'!P407,'Momentum Signal'!$B407:$Q407)</f>
        <v>6</v>
      </c>
      <c r="Q407">
        <f>RANK('Momentum Signal'!Q407,'Momentum Signal'!$B407:$Q407)</f>
        <v>16</v>
      </c>
    </row>
    <row r="408" spans="1:17" x14ac:dyDescent="0.25">
      <c r="A408" s="6">
        <f>'Momentum Signal'!A408</f>
        <v>200811</v>
      </c>
      <c r="B408">
        <f>RANK('Momentum Signal'!B408,'Momentum Signal'!$B408:$Q408)</f>
        <v>1</v>
      </c>
      <c r="C408">
        <f>RANK('Momentum Signal'!C408,'Momentum Signal'!$B408:$Q408)</f>
        <v>12</v>
      </c>
      <c r="D408">
        <f>RANK('Momentum Signal'!D408,'Momentum Signal'!$B408:$Q408)</f>
        <v>4</v>
      </c>
      <c r="E408">
        <f>RANK('Momentum Signal'!E408,'Momentum Signal'!$B408:$Q408)</f>
        <v>9</v>
      </c>
      <c r="F408">
        <f>RANK('Momentum Signal'!F408,'Momentum Signal'!$B408:$Q408)</f>
        <v>10</v>
      </c>
      <c r="G408">
        <f>RANK('Momentum Signal'!G408,'Momentum Signal'!$B408:$Q408)</f>
        <v>5</v>
      </c>
      <c r="H408">
        <f>RANK('Momentum Signal'!H408,'Momentum Signal'!$B408:$Q408)</f>
        <v>3</v>
      </c>
      <c r="I408">
        <f>RANK('Momentum Signal'!I408,'Momentum Signal'!$B408:$Q408)</f>
        <v>7</v>
      </c>
      <c r="J408">
        <f>RANK('Momentum Signal'!J408,'Momentum Signal'!$B408:$Q408)</f>
        <v>16</v>
      </c>
      <c r="K408">
        <f>RANK('Momentum Signal'!K408,'Momentum Signal'!$B408:$Q408)</f>
        <v>11</v>
      </c>
      <c r="L408">
        <f>RANK('Momentum Signal'!L408,'Momentum Signal'!$B408:$Q408)</f>
        <v>13</v>
      </c>
      <c r="M408">
        <f>RANK('Momentum Signal'!M408,'Momentum Signal'!$B408:$Q408)</f>
        <v>15</v>
      </c>
      <c r="N408">
        <f>RANK('Momentum Signal'!N408,'Momentum Signal'!$B408:$Q408)</f>
        <v>6</v>
      </c>
      <c r="O408">
        <f>RANK('Momentum Signal'!O408,'Momentum Signal'!$B408:$Q408)</f>
        <v>8</v>
      </c>
      <c r="P408">
        <f>RANK('Momentum Signal'!P408,'Momentum Signal'!$B408:$Q408)</f>
        <v>2</v>
      </c>
      <c r="Q408">
        <f>RANK('Momentum Signal'!Q408,'Momentum Signal'!$B408:$Q408)</f>
        <v>14</v>
      </c>
    </row>
    <row r="409" spans="1:17" x14ac:dyDescent="0.25">
      <c r="A409" s="6">
        <f>'Momentum Signal'!A409</f>
        <v>200812</v>
      </c>
      <c r="B409">
        <f>RANK('Momentum Signal'!B409,'Momentum Signal'!$B409:$Q409)</f>
        <v>1</v>
      </c>
      <c r="C409">
        <f>RANK('Momentum Signal'!C409,'Momentum Signal'!$B409:$Q409)</f>
        <v>14</v>
      </c>
      <c r="D409">
        <f>RANK('Momentum Signal'!D409,'Momentum Signal'!$B409:$Q409)</f>
        <v>4</v>
      </c>
      <c r="E409">
        <f>RANK('Momentum Signal'!E409,'Momentum Signal'!$B409:$Q409)</f>
        <v>8</v>
      </c>
      <c r="F409">
        <f>RANK('Momentum Signal'!F409,'Momentum Signal'!$B409:$Q409)</f>
        <v>10</v>
      </c>
      <c r="G409">
        <f>RANK('Momentum Signal'!G409,'Momentum Signal'!$B409:$Q409)</f>
        <v>9</v>
      </c>
      <c r="H409">
        <f>RANK('Momentum Signal'!H409,'Momentum Signal'!$B409:$Q409)</f>
        <v>3</v>
      </c>
      <c r="I409">
        <f>RANK('Momentum Signal'!I409,'Momentum Signal'!$B409:$Q409)</f>
        <v>6</v>
      </c>
      <c r="J409">
        <f>RANK('Momentum Signal'!J409,'Momentum Signal'!$B409:$Q409)</f>
        <v>16</v>
      </c>
      <c r="K409">
        <f>RANK('Momentum Signal'!K409,'Momentum Signal'!$B409:$Q409)</f>
        <v>11</v>
      </c>
      <c r="L409">
        <f>RANK('Momentum Signal'!L409,'Momentum Signal'!$B409:$Q409)</f>
        <v>12</v>
      </c>
      <c r="M409">
        <f>RANK('Momentum Signal'!M409,'Momentum Signal'!$B409:$Q409)</f>
        <v>15</v>
      </c>
      <c r="N409">
        <f>RANK('Momentum Signal'!N409,'Momentum Signal'!$B409:$Q409)</f>
        <v>5</v>
      </c>
      <c r="O409">
        <f>RANK('Momentum Signal'!O409,'Momentum Signal'!$B409:$Q409)</f>
        <v>7</v>
      </c>
      <c r="P409">
        <f>RANK('Momentum Signal'!P409,'Momentum Signal'!$B409:$Q409)</f>
        <v>2</v>
      </c>
      <c r="Q409">
        <f>RANK('Momentum Signal'!Q409,'Momentum Signal'!$B409:$Q409)</f>
        <v>13</v>
      </c>
    </row>
    <row r="410" spans="1:17" x14ac:dyDescent="0.25">
      <c r="A410" s="6">
        <f>'Momentum Signal'!A410</f>
        <v>200901</v>
      </c>
      <c r="B410">
        <f>RANK('Momentum Signal'!B410,'Momentum Signal'!$B410:$Q410)</f>
        <v>2</v>
      </c>
      <c r="C410">
        <f>RANK('Momentum Signal'!C410,'Momentum Signal'!$B410:$Q410)</f>
        <v>15</v>
      </c>
      <c r="D410">
        <f>RANK('Momentum Signal'!D410,'Momentum Signal'!$B410:$Q410)</f>
        <v>5</v>
      </c>
      <c r="E410">
        <f>RANK('Momentum Signal'!E410,'Momentum Signal'!$B410:$Q410)</f>
        <v>8</v>
      </c>
      <c r="F410">
        <f>RANK('Momentum Signal'!F410,'Momentum Signal'!$B410:$Q410)</f>
        <v>10</v>
      </c>
      <c r="G410">
        <f>RANK('Momentum Signal'!G410,'Momentum Signal'!$B410:$Q410)</f>
        <v>12</v>
      </c>
      <c r="H410">
        <f>RANK('Momentum Signal'!H410,'Momentum Signal'!$B410:$Q410)</f>
        <v>1</v>
      </c>
      <c r="I410">
        <f>RANK('Momentum Signal'!I410,'Momentum Signal'!$B410:$Q410)</f>
        <v>6</v>
      </c>
      <c r="J410">
        <f>RANK('Momentum Signal'!J410,'Momentum Signal'!$B410:$Q410)</f>
        <v>16</v>
      </c>
      <c r="K410">
        <f>RANK('Momentum Signal'!K410,'Momentum Signal'!$B410:$Q410)</f>
        <v>9</v>
      </c>
      <c r="L410">
        <f>RANK('Momentum Signal'!L410,'Momentum Signal'!$B410:$Q410)</f>
        <v>11</v>
      </c>
      <c r="M410">
        <f>RANK('Momentum Signal'!M410,'Momentum Signal'!$B410:$Q410)</f>
        <v>14</v>
      </c>
      <c r="N410">
        <f>RANK('Momentum Signal'!N410,'Momentum Signal'!$B410:$Q410)</f>
        <v>7</v>
      </c>
      <c r="O410">
        <f>RANK('Momentum Signal'!O410,'Momentum Signal'!$B410:$Q410)</f>
        <v>4</v>
      </c>
      <c r="P410">
        <f>RANK('Momentum Signal'!P410,'Momentum Signal'!$B410:$Q410)</f>
        <v>3</v>
      </c>
      <c r="Q410">
        <f>RANK('Momentum Signal'!Q410,'Momentum Signal'!$B410:$Q410)</f>
        <v>13</v>
      </c>
    </row>
    <row r="411" spans="1:17" x14ac:dyDescent="0.25">
      <c r="A411" s="6">
        <f>'Momentum Signal'!A411</f>
        <v>200902</v>
      </c>
      <c r="B411">
        <f>RANK('Momentum Signal'!B411,'Momentum Signal'!$B411:$Q411)</f>
        <v>2</v>
      </c>
      <c r="C411">
        <f>RANK('Momentum Signal'!C411,'Momentum Signal'!$B411:$Q411)</f>
        <v>12</v>
      </c>
      <c r="D411">
        <f>RANK('Momentum Signal'!D411,'Momentum Signal'!$B411:$Q411)</f>
        <v>4</v>
      </c>
      <c r="E411">
        <f>RANK('Momentum Signal'!E411,'Momentum Signal'!$B411:$Q411)</f>
        <v>9</v>
      </c>
      <c r="F411">
        <f>RANK('Momentum Signal'!F411,'Momentum Signal'!$B411:$Q411)</f>
        <v>11</v>
      </c>
      <c r="G411">
        <f>RANK('Momentum Signal'!G411,'Momentum Signal'!$B411:$Q411)</f>
        <v>13</v>
      </c>
      <c r="H411">
        <f>RANK('Momentum Signal'!H411,'Momentum Signal'!$B411:$Q411)</f>
        <v>1</v>
      </c>
      <c r="I411">
        <f>RANK('Momentum Signal'!I411,'Momentum Signal'!$B411:$Q411)</f>
        <v>7</v>
      </c>
      <c r="J411">
        <f>RANK('Momentum Signal'!J411,'Momentum Signal'!$B411:$Q411)</f>
        <v>16</v>
      </c>
      <c r="K411">
        <f>RANK('Momentum Signal'!K411,'Momentum Signal'!$B411:$Q411)</f>
        <v>6</v>
      </c>
      <c r="L411">
        <f>RANK('Momentum Signal'!L411,'Momentum Signal'!$B411:$Q411)</f>
        <v>10</v>
      </c>
      <c r="M411">
        <f>RANK('Momentum Signal'!M411,'Momentum Signal'!$B411:$Q411)</f>
        <v>14</v>
      </c>
      <c r="N411">
        <f>RANK('Momentum Signal'!N411,'Momentum Signal'!$B411:$Q411)</f>
        <v>8</v>
      </c>
      <c r="O411">
        <f>RANK('Momentum Signal'!O411,'Momentum Signal'!$B411:$Q411)</f>
        <v>5</v>
      </c>
      <c r="P411">
        <f>RANK('Momentum Signal'!P411,'Momentum Signal'!$B411:$Q411)</f>
        <v>3</v>
      </c>
      <c r="Q411">
        <f>RANK('Momentum Signal'!Q411,'Momentum Signal'!$B411:$Q411)</f>
        <v>15</v>
      </c>
    </row>
    <row r="412" spans="1:17" x14ac:dyDescent="0.25">
      <c r="A412" s="6">
        <f>'Momentum Signal'!A412</f>
        <v>200903</v>
      </c>
      <c r="B412">
        <f>RANK('Momentum Signal'!B412,'Momentum Signal'!$B412:$Q412)</f>
        <v>2</v>
      </c>
      <c r="C412">
        <f>RANK('Momentum Signal'!C412,'Momentum Signal'!$B412:$Q412)</f>
        <v>14</v>
      </c>
      <c r="D412">
        <f>RANK('Momentum Signal'!D412,'Momentum Signal'!$B412:$Q412)</f>
        <v>5</v>
      </c>
      <c r="E412">
        <f>RANK('Momentum Signal'!E412,'Momentum Signal'!$B412:$Q412)</f>
        <v>10</v>
      </c>
      <c r="F412">
        <f>RANK('Momentum Signal'!F412,'Momentum Signal'!$B412:$Q412)</f>
        <v>11</v>
      </c>
      <c r="G412">
        <f>RANK('Momentum Signal'!G412,'Momentum Signal'!$B412:$Q412)</f>
        <v>13</v>
      </c>
      <c r="H412">
        <f>RANK('Momentum Signal'!H412,'Momentum Signal'!$B412:$Q412)</f>
        <v>1</v>
      </c>
      <c r="I412">
        <f>RANK('Momentum Signal'!I412,'Momentum Signal'!$B412:$Q412)</f>
        <v>6</v>
      </c>
      <c r="J412">
        <f>RANK('Momentum Signal'!J412,'Momentum Signal'!$B412:$Q412)</f>
        <v>16</v>
      </c>
      <c r="K412">
        <f>RANK('Momentum Signal'!K412,'Momentum Signal'!$B412:$Q412)</f>
        <v>7</v>
      </c>
      <c r="L412">
        <f>RANK('Momentum Signal'!L412,'Momentum Signal'!$B412:$Q412)</f>
        <v>9</v>
      </c>
      <c r="M412">
        <f>RANK('Momentum Signal'!M412,'Momentum Signal'!$B412:$Q412)</f>
        <v>12</v>
      </c>
      <c r="N412">
        <f>RANK('Momentum Signal'!N412,'Momentum Signal'!$B412:$Q412)</f>
        <v>8</v>
      </c>
      <c r="O412">
        <f>RANK('Momentum Signal'!O412,'Momentum Signal'!$B412:$Q412)</f>
        <v>3</v>
      </c>
      <c r="P412">
        <f>RANK('Momentum Signal'!P412,'Momentum Signal'!$B412:$Q412)</f>
        <v>4</v>
      </c>
      <c r="Q412">
        <f>RANK('Momentum Signal'!Q412,'Momentum Signal'!$B412:$Q412)</f>
        <v>15</v>
      </c>
    </row>
    <row r="413" spans="1:17" x14ac:dyDescent="0.25">
      <c r="A413" s="6">
        <f>'Momentum Signal'!A413</f>
        <v>200904</v>
      </c>
      <c r="B413">
        <f>RANK('Momentum Signal'!B413,'Momentum Signal'!$B413:$Q413)</f>
        <v>3</v>
      </c>
      <c r="C413">
        <f>RANK('Momentum Signal'!C413,'Momentum Signal'!$B413:$Q413)</f>
        <v>11</v>
      </c>
      <c r="D413">
        <f>RANK('Momentum Signal'!D413,'Momentum Signal'!$B413:$Q413)</f>
        <v>5</v>
      </c>
      <c r="E413">
        <f>RANK('Momentum Signal'!E413,'Momentum Signal'!$B413:$Q413)</f>
        <v>10</v>
      </c>
      <c r="F413">
        <f>RANK('Momentum Signal'!F413,'Momentum Signal'!$B413:$Q413)</f>
        <v>13</v>
      </c>
      <c r="G413">
        <f>RANK('Momentum Signal'!G413,'Momentum Signal'!$B413:$Q413)</f>
        <v>14</v>
      </c>
      <c r="H413">
        <f>RANK('Momentum Signal'!H413,'Momentum Signal'!$B413:$Q413)</f>
        <v>1</v>
      </c>
      <c r="I413">
        <f>RANK('Momentum Signal'!I413,'Momentum Signal'!$B413:$Q413)</f>
        <v>6</v>
      </c>
      <c r="J413">
        <f>RANK('Momentum Signal'!J413,'Momentum Signal'!$B413:$Q413)</f>
        <v>16</v>
      </c>
      <c r="K413">
        <f>RANK('Momentum Signal'!K413,'Momentum Signal'!$B413:$Q413)</f>
        <v>7</v>
      </c>
      <c r="L413">
        <f>RANK('Momentum Signal'!L413,'Momentum Signal'!$B413:$Q413)</f>
        <v>8</v>
      </c>
      <c r="M413">
        <f>RANK('Momentum Signal'!M413,'Momentum Signal'!$B413:$Q413)</f>
        <v>12</v>
      </c>
      <c r="N413">
        <f>RANK('Momentum Signal'!N413,'Momentum Signal'!$B413:$Q413)</f>
        <v>9</v>
      </c>
      <c r="O413">
        <f>RANK('Momentum Signal'!O413,'Momentum Signal'!$B413:$Q413)</f>
        <v>4</v>
      </c>
      <c r="P413">
        <f>RANK('Momentum Signal'!P413,'Momentum Signal'!$B413:$Q413)</f>
        <v>2</v>
      </c>
      <c r="Q413">
        <f>RANK('Momentum Signal'!Q413,'Momentum Signal'!$B413:$Q413)</f>
        <v>15</v>
      </c>
    </row>
    <row r="414" spans="1:17" x14ac:dyDescent="0.25">
      <c r="A414" s="6">
        <f>'Momentum Signal'!A414</f>
        <v>200905</v>
      </c>
      <c r="B414">
        <f>RANK('Momentum Signal'!B414,'Momentum Signal'!$B414:$Q414)</f>
        <v>3</v>
      </c>
      <c r="C414">
        <f>RANK('Momentum Signal'!C414,'Momentum Signal'!$B414:$Q414)</f>
        <v>12</v>
      </c>
      <c r="D414">
        <f>RANK('Momentum Signal'!D414,'Momentum Signal'!$B414:$Q414)</f>
        <v>8</v>
      </c>
      <c r="E414">
        <f>RANK('Momentum Signal'!E414,'Momentum Signal'!$B414:$Q414)</f>
        <v>6</v>
      </c>
      <c r="F414">
        <f>RANK('Momentum Signal'!F414,'Momentum Signal'!$B414:$Q414)</f>
        <v>11</v>
      </c>
      <c r="G414">
        <f>RANK('Momentum Signal'!G414,'Momentum Signal'!$B414:$Q414)</f>
        <v>14</v>
      </c>
      <c r="H414">
        <f>RANK('Momentum Signal'!H414,'Momentum Signal'!$B414:$Q414)</f>
        <v>1</v>
      </c>
      <c r="I414">
        <f>RANK('Momentum Signal'!I414,'Momentum Signal'!$B414:$Q414)</f>
        <v>4</v>
      </c>
      <c r="J414">
        <f>RANK('Momentum Signal'!J414,'Momentum Signal'!$B414:$Q414)</f>
        <v>16</v>
      </c>
      <c r="K414">
        <f>RANK('Momentum Signal'!K414,'Momentum Signal'!$B414:$Q414)</f>
        <v>9</v>
      </c>
      <c r="L414">
        <f>RANK('Momentum Signal'!L414,'Momentum Signal'!$B414:$Q414)</f>
        <v>7</v>
      </c>
      <c r="M414">
        <f>RANK('Momentum Signal'!M414,'Momentum Signal'!$B414:$Q414)</f>
        <v>13</v>
      </c>
      <c r="N414">
        <f>RANK('Momentum Signal'!N414,'Momentum Signal'!$B414:$Q414)</f>
        <v>10</v>
      </c>
      <c r="O414">
        <f>RANK('Momentum Signal'!O414,'Momentum Signal'!$B414:$Q414)</f>
        <v>5</v>
      </c>
      <c r="P414">
        <f>RANK('Momentum Signal'!P414,'Momentum Signal'!$B414:$Q414)</f>
        <v>2</v>
      </c>
      <c r="Q414">
        <f>RANK('Momentum Signal'!Q414,'Momentum Signal'!$B414:$Q414)</f>
        <v>15</v>
      </c>
    </row>
    <row r="415" spans="1:17" x14ac:dyDescent="0.25">
      <c r="A415" s="6">
        <f>'Momentum Signal'!A415</f>
        <v>200906</v>
      </c>
      <c r="B415">
        <f>RANK('Momentum Signal'!B415,'Momentum Signal'!$B415:$Q415)</f>
        <v>4</v>
      </c>
      <c r="C415">
        <f>RANK('Momentum Signal'!C415,'Momentum Signal'!$B415:$Q415)</f>
        <v>15</v>
      </c>
      <c r="D415">
        <f>RANK('Momentum Signal'!D415,'Momentum Signal'!$B415:$Q415)</f>
        <v>13</v>
      </c>
      <c r="E415">
        <f>RANK('Momentum Signal'!E415,'Momentum Signal'!$B415:$Q415)</f>
        <v>5</v>
      </c>
      <c r="F415">
        <f>RANK('Momentum Signal'!F415,'Momentum Signal'!$B415:$Q415)</f>
        <v>7</v>
      </c>
      <c r="G415">
        <f>RANK('Momentum Signal'!G415,'Momentum Signal'!$B415:$Q415)</f>
        <v>12</v>
      </c>
      <c r="H415">
        <f>RANK('Momentum Signal'!H415,'Momentum Signal'!$B415:$Q415)</f>
        <v>2</v>
      </c>
      <c r="I415">
        <f>RANK('Momentum Signal'!I415,'Momentum Signal'!$B415:$Q415)</f>
        <v>3</v>
      </c>
      <c r="J415">
        <f>RANK('Momentum Signal'!J415,'Momentum Signal'!$B415:$Q415)</f>
        <v>16</v>
      </c>
      <c r="K415">
        <f>RANK('Momentum Signal'!K415,'Momentum Signal'!$B415:$Q415)</f>
        <v>8</v>
      </c>
      <c r="L415">
        <f>RANK('Momentum Signal'!L415,'Momentum Signal'!$B415:$Q415)</f>
        <v>9</v>
      </c>
      <c r="M415">
        <f>RANK('Momentum Signal'!M415,'Momentum Signal'!$B415:$Q415)</f>
        <v>6</v>
      </c>
      <c r="N415">
        <f>RANK('Momentum Signal'!N415,'Momentum Signal'!$B415:$Q415)</f>
        <v>11</v>
      </c>
      <c r="O415">
        <f>RANK('Momentum Signal'!O415,'Momentum Signal'!$B415:$Q415)</f>
        <v>10</v>
      </c>
      <c r="P415">
        <f>RANK('Momentum Signal'!P415,'Momentum Signal'!$B415:$Q415)</f>
        <v>1</v>
      </c>
      <c r="Q415">
        <f>RANK('Momentum Signal'!Q415,'Momentum Signal'!$B415:$Q415)</f>
        <v>14</v>
      </c>
    </row>
    <row r="416" spans="1:17" x14ac:dyDescent="0.25">
      <c r="A416" s="6">
        <f>'Momentum Signal'!A416</f>
        <v>200907</v>
      </c>
      <c r="B416">
        <f>RANK('Momentum Signal'!B416,'Momentum Signal'!$B416:$Q416)</f>
        <v>3</v>
      </c>
      <c r="C416">
        <f>RANK('Momentum Signal'!C416,'Momentum Signal'!$B416:$Q416)</f>
        <v>15</v>
      </c>
      <c r="D416">
        <f>RANK('Momentum Signal'!D416,'Momentum Signal'!$B416:$Q416)</f>
        <v>14</v>
      </c>
      <c r="E416">
        <f>RANK('Momentum Signal'!E416,'Momentum Signal'!$B416:$Q416)</f>
        <v>4</v>
      </c>
      <c r="F416">
        <f>RANK('Momentum Signal'!F416,'Momentum Signal'!$B416:$Q416)</f>
        <v>7</v>
      </c>
      <c r="G416">
        <f>RANK('Momentum Signal'!G416,'Momentum Signal'!$B416:$Q416)</f>
        <v>13</v>
      </c>
      <c r="H416">
        <f>RANK('Momentum Signal'!H416,'Momentum Signal'!$B416:$Q416)</f>
        <v>1</v>
      </c>
      <c r="I416">
        <f>RANK('Momentum Signal'!I416,'Momentum Signal'!$B416:$Q416)</f>
        <v>5</v>
      </c>
      <c r="J416">
        <f>RANK('Momentum Signal'!J416,'Momentum Signal'!$B416:$Q416)</f>
        <v>16</v>
      </c>
      <c r="K416">
        <f>RANK('Momentum Signal'!K416,'Momentum Signal'!$B416:$Q416)</f>
        <v>11</v>
      </c>
      <c r="L416">
        <f>RANK('Momentum Signal'!L416,'Momentum Signal'!$B416:$Q416)</f>
        <v>10</v>
      </c>
      <c r="M416">
        <f>RANK('Momentum Signal'!M416,'Momentum Signal'!$B416:$Q416)</f>
        <v>6</v>
      </c>
      <c r="N416">
        <f>RANK('Momentum Signal'!N416,'Momentum Signal'!$B416:$Q416)</f>
        <v>8</v>
      </c>
      <c r="O416">
        <f>RANK('Momentum Signal'!O416,'Momentum Signal'!$B416:$Q416)</f>
        <v>12</v>
      </c>
      <c r="P416">
        <f>RANK('Momentum Signal'!P416,'Momentum Signal'!$B416:$Q416)</f>
        <v>2</v>
      </c>
      <c r="Q416">
        <f>RANK('Momentum Signal'!Q416,'Momentum Signal'!$B416:$Q416)</f>
        <v>9</v>
      </c>
    </row>
    <row r="417" spans="1:17" x14ac:dyDescent="0.25">
      <c r="A417" s="6">
        <f>'Momentum Signal'!A417</f>
        <v>200908</v>
      </c>
      <c r="B417">
        <f>RANK('Momentum Signal'!B417,'Momentum Signal'!$B417:$Q417)</f>
        <v>4</v>
      </c>
      <c r="C417">
        <f>RANK('Momentum Signal'!C417,'Momentum Signal'!$B417:$Q417)</f>
        <v>15</v>
      </c>
      <c r="D417">
        <f>RANK('Momentum Signal'!D417,'Momentum Signal'!$B417:$Q417)</f>
        <v>12</v>
      </c>
      <c r="E417">
        <f>RANK('Momentum Signal'!E417,'Momentum Signal'!$B417:$Q417)</f>
        <v>1</v>
      </c>
      <c r="F417">
        <f>RANK('Momentum Signal'!F417,'Momentum Signal'!$B417:$Q417)</f>
        <v>10</v>
      </c>
      <c r="G417">
        <f>RANK('Momentum Signal'!G417,'Momentum Signal'!$B417:$Q417)</f>
        <v>14</v>
      </c>
      <c r="H417">
        <f>RANK('Momentum Signal'!H417,'Momentum Signal'!$B417:$Q417)</f>
        <v>2</v>
      </c>
      <c r="I417">
        <f>RANK('Momentum Signal'!I417,'Momentum Signal'!$B417:$Q417)</f>
        <v>6</v>
      </c>
      <c r="J417">
        <f>RANK('Momentum Signal'!J417,'Momentum Signal'!$B417:$Q417)</f>
        <v>16</v>
      </c>
      <c r="K417">
        <f>RANK('Momentum Signal'!K417,'Momentum Signal'!$B417:$Q417)</f>
        <v>9</v>
      </c>
      <c r="L417">
        <f>RANK('Momentum Signal'!L417,'Momentum Signal'!$B417:$Q417)</f>
        <v>7</v>
      </c>
      <c r="M417">
        <f>RANK('Momentum Signal'!M417,'Momentum Signal'!$B417:$Q417)</f>
        <v>5</v>
      </c>
      <c r="N417">
        <f>RANK('Momentum Signal'!N417,'Momentum Signal'!$B417:$Q417)</f>
        <v>11</v>
      </c>
      <c r="O417">
        <f>RANK('Momentum Signal'!O417,'Momentum Signal'!$B417:$Q417)</f>
        <v>8</v>
      </c>
      <c r="P417">
        <f>RANK('Momentum Signal'!P417,'Momentum Signal'!$B417:$Q417)</f>
        <v>3</v>
      </c>
      <c r="Q417">
        <f>RANK('Momentum Signal'!Q417,'Momentum Signal'!$B417:$Q417)</f>
        <v>13</v>
      </c>
    </row>
    <row r="418" spans="1:17" x14ac:dyDescent="0.25">
      <c r="A418" s="6">
        <f>'Momentum Signal'!A418</f>
        <v>200909</v>
      </c>
      <c r="B418">
        <f>RANK('Momentum Signal'!B418,'Momentum Signal'!$B418:$Q418)</f>
        <v>4</v>
      </c>
      <c r="C418">
        <f>RANK('Momentum Signal'!C418,'Momentum Signal'!$B418:$Q418)</f>
        <v>13</v>
      </c>
      <c r="D418">
        <f>RANK('Momentum Signal'!D418,'Momentum Signal'!$B418:$Q418)</f>
        <v>15</v>
      </c>
      <c r="E418">
        <f>RANK('Momentum Signal'!E418,'Momentum Signal'!$B418:$Q418)</f>
        <v>2</v>
      </c>
      <c r="F418">
        <f>RANK('Momentum Signal'!F418,'Momentum Signal'!$B418:$Q418)</f>
        <v>8</v>
      </c>
      <c r="G418">
        <f>RANK('Momentum Signal'!G418,'Momentum Signal'!$B418:$Q418)</f>
        <v>10</v>
      </c>
      <c r="H418">
        <f>RANK('Momentum Signal'!H418,'Momentum Signal'!$B418:$Q418)</f>
        <v>3</v>
      </c>
      <c r="I418">
        <f>RANK('Momentum Signal'!I418,'Momentum Signal'!$B418:$Q418)</f>
        <v>6</v>
      </c>
      <c r="J418">
        <f>RANK('Momentum Signal'!J418,'Momentum Signal'!$B418:$Q418)</f>
        <v>16</v>
      </c>
      <c r="K418">
        <f>RANK('Momentum Signal'!K418,'Momentum Signal'!$B418:$Q418)</f>
        <v>11</v>
      </c>
      <c r="L418">
        <f>RANK('Momentum Signal'!L418,'Momentum Signal'!$B418:$Q418)</f>
        <v>7</v>
      </c>
      <c r="M418">
        <f>RANK('Momentum Signal'!M418,'Momentum Signal'!$B418:$Q418)</f>
        <v>1</v>
      </c>
      <c r="N418">
        <f>RANK('Momentum Signal'!N418,'Momentum Signal'!$B418:$Q418)</f>
        <v>12</v>
      </c>
      <c r="O418">
        <f>RANK('Momentum Signal'!O418,'Momentum Signal'!$B418:$Q418)</f>
        <v>9</v>
      </c>
      <c r="P418">
        <f>RANK('Momentum Signal'!P418,'Momentum Signal'!$B418:$Q418)</f>
        <v>5</v>
      </c>
      <c r="Q418">
        <f>RANK('Momentum Signal'!Q418,'Momentum Signal'!$B418:$Q418)</f>
        <v>14</v>
      </c>
    </row>
    <row r="419" spans="1:17" x14ac:dyDescent="0.25">
      <c r="A419" s="6">
        <f>'Momentum Signal'!A419</f>
        <v>200910</v>
      </c>
      <c r="B419">
        <f>RANK('Momentum Signal'!B419,'Momentum Signal'!$B419:$Q419)</f>
        <v>11</v>
      </c>
      <c r="C419">
        <f>RANK('Momentum Signal'!C419,'Momentum Signal'!$B419:$Q419)</f>
        <v>2</v>
      </c>
      <c r="D419">
        <f>RANK('Momentum Signal'!D419,'Momentum Signal'!$B419:$Q419)</f>
        <v>16</v>
      </c>
      <c r="E419">
        <f>RANK('Momentum Signal'!E419,'Momentum Signal'!$B419:$Q419)</f>
        <v>7</v>
      </c>
      <c r="F419">
        <f>RANK('Momentum Signal'!F419,'Momentum Signal'!$B419:$Q419)</f>
        <v>9</v>
      </c>
      <c r="G419">
        <f>RANK('Momentum Signal'!G419,'Momentum Signal'!$B419:$Q419)</f>
        <v>5</v>
      </c>
      <c r="H419">
        <f>RANK('Momentum Signal'!H419,'Momentum Signal'!$B419:$Q419)</f>
        <v>8</v>
      </c>
      <c r="I419">
        <f>RANK('Momentum Signal'!I419,'Momentum Signal'!$B419:$Q419)</f>
        <v>4</v>
      </c>
      <c r="J419">
        <f>RANK('Momentum Signal'!J419,'Momentum Signal'!$B419:$Q419)</f>
        <v>12</v>
      </c>
      <c r="K419">
        <f>RANK('Momentum Signal'!K419,'Momentum Signal'!$B419:$Q419)</f>
        <v>10</v>
      </c>
      <c r="L419">
        <f>RANK('Momentum Signal'!L419,'Momentum Signal'!$B419:$Q419)</f>
        <v>3</v>
      </c>
      <c r="M419">
        <f>RANK('Momentum Signal'!M419,'Momentum Signal'!$B419:$Q419)</f>
        <v>1</v>
      </c>
      <c r="N419">
        <f>RANK('Momentum Signal'!N419,'Momentum Signal'!$B419:$Q419)</f>
        <v>14</v>
      </c>
      <c r="O419">
        <f>RANK('Momentum Signal'!O419,'Momentum Signal'!$B419:$Q419)</f>
        <v>13</v>
      </c>
      <c r="P419">
        <f>RANK('Momentum Signal'!P419,'Momentum Signal'!$B419:$Q419)</f>
        <v>6</v>
      </c>
      <c r="Q419">
        <f>RANK('Momentum Signal'!Q419,'Momentum Signal'!$B419:$Q419)</f>
        <v>15</v>
      </c>
    </row>
    <row r="420" spans="1:17" x14ac:dyDescent="0.25">
      <c r="A420" s="6">
        <f>'Momentum Signal'!A420</f>
        <v>200911</v>
      </c>
      <c r="B420">
        <f>RANK('Momentum Signal'!B420,'Momentum Signal'!$B420:$Q420)</f>
        <v>12</v>
      </c>
      <c r="C420">
        <f>RANK('Momentum Signal'!C420,'Momentum Signal'!$B420:$Q420)</f>
        <v>1</v>
      </c>
      <c r="D420">
        <f>RANK('Momentum Signal'!D420,'Momentum Signal'!$B420:$Q420)</f>
        <v>16</v>
      </c>
      <c r="E420">
        <f>RANK('Momentum Signal'!E420,'Momentum Signal'!$B420:$Q420)</f>
        <v>3</v>
      </c>
      <c r="F420">
        <f>RANK('Momentum Signal'!F420,'Momentum Signal'!$B420:$Q420)</f>
        <v>6</v>
      </c>
      <c r="G420">
        <f>RANK('Momentum Signal'!G420,'Momentum Signal'!$B420:$Q420)</f>
        <v>7</v>
      </c>
      <c r="H420">
        <f>RANK('Momentum Signal'!H420,'Momentum Signal'!$B420:$Q420)</f>
        <v>11</v>
      </c>
      <c r="I420">
        <f>RANK('Momentum Signal'!I420,'Momentum Signal'!$B420:$Q420)</f>
        <v>9</v>
      </c>
      <c r="J420">
        <f>RANK('Momentum Signal'!J420,'Momentum Signal'!$B420:$Q420)</f>
        <v>4</v>
      </c>
      <c r="K420">
        <f>RANK('Momentum Signal'!K420,'Momentum Signal'!$B420:$Q420)</f>
        <v>8</v>
      </c>
      <c r="L420">
        <f>RANK('Momentum Signal'!L420,'Momentum Signal'!$B420:$Q420)</f>
        <v>5</v>
      </c>
      <c r="M420">
        <f>RANK('Momentum Signal'!M420,'Momentum Signal'!$B420:$Q420)</f>
        <v>2</v>
      </c>
      <c r="N420">
        <f>RANK('Momentum Signal'!N420,'Momentum Signal'!$B420:$Q420)</f>
        <v>13</v>
      </c>
      <c r="O420">
        <f>RANK('Momentum Signal'!O420,'Momentum Signal'!$B420:$Q420)</f>
        <v>15</v>
      </c>
      <c r="P420">
        <f>RANK('Momentum Signal'!P420,'Momentum Signal'!$B420:$Q420)</f>
        <v>10</v>
      </c>
      <c r="Q420">
        <f>RANK('Momentum Signal'!Q420,'Momentum Signal'!$B420:$Q420)</f>
        <v>14</v>
      </c>
    </row>
    <row r="421" spans="1:17" x14ac:dyDescent="0.25">
      <c r="A421" s="6">
        <f>'Momentum Signal'!A421</f>
        <v>200912</v>
      </c>
      <c r="B421">
        <f>RANK('Momentum Signal'!B421,'Momentum Signal'!$B421:$Q421)</f>
        <v>14</v>
      </c>
      <c r="C421">
        <f>RANK('Momentum Signal'!C421,'Momentum Signal'!$B421:$Q421)</f>
        <v>1</v>
      </c>
      <c r="D421">
        <f>RANK('Momentum Signal'!D421,'Momentum Signal'!$B421:$Q421)</f>
        <v>15</v>
      </c>
      <c r="E421">
        <f>RANK('Momentum Signal'!E421,'Momentum Signal'!$B421:$Q421)</f>
        <v>2</v>
      </c>
      <c r="F421">
        <f>RANK('Momentum Signal'!F421,'Momentum Signal'!$B421:$Q421)</f>
        <v>6</v>
      </c>
      <c r="G421">
        <f>RANK('Momentum Signal'!G421,'Momentum Signal'!$B421:$Q421)</f>
        <v>4</v>
      </c>
      <c r="H421">
        <f>RANK('Momentum Signal'!H421,'Momentum Signal'!$B421:$Q421)</f>
        <v>12</v>
      </c>
      <c r="I421">
        <f>RANK('Momentum Signal'!I421,'Momentum Signal'!$B421:$Q421)</f>
        <v>13</v>
      </c>
      <c r="J421">
        <f>RANK('Momentum Signal'!J421,'Momentum Signal'!$B421:$Q421)</f>
        <v>7</v>
      </c>
      <c r="K421">
        <f>RANK('Momentum Signal'!K421,'Momentum Signal'!$B421:$Q421)</f>
        <v>8</v>
      </c>
      <c r="L421">
        <f>RANK('Momentum Signal'!L421,'Momentum Signal'!$B421:$Q421)</f>
        <v>5</v>
      </c>
      <c r="M421">
        <f>RANK('Momentum Signal'!M421,'Momentum Signal'!$B421:$Q421)</f>
        <v>3</v>
      </c>
      <c r="N421">
        <f>RANK('Momentum Signal'!N421,'Momentum Signal'!$B421:$Q421)</f>
        <v>11</v>
      </c>
      <c r="O421">
        <f>RANK('Momentum Signal'!O421,'Momentum Signal'!$B421:$Q421)</f>
        <v>16</v>
      </c>
      <c r="P421">
        <f>RANK('Momentum Signal'!P421,'Momentum Signal'!$B421:$Q421)</f>
        <v>9</v>
      </c>
      <c r="Q421">
        <f>RANK('Momentum Signal'!Q421,'Momentum Signal'!$B421:$Q421)</f>
        <v>10</v>
      </c>
    </row>
    <row r="422" spans="1:17" x14ac:dyDescent="0.25">
      <c r="A422" s="6">
        <f>'Momentum Signal'!A422</f>
        <v>201001</v>
      </c>
      <c r="B422">
        <f>RANK('Momentum Signal'!B422,'Momentum Signal'!$B422:$Q422)</f>
        <v>13</v>
      </c>
      <c r="C422">
        <f>RANK('Momentum Signal'!C422,'Momentum Signal'!$B422:$Q422)</f>
        <v>1</v>
      </c>
      <c r="D422">
        <f>RANK('Momentum Signal'!D422,'Momentum Signal'!$B422:$Q422)</f>
        <v>15</v>
      </c>
      <c r="E422">
        <f>RANK('Momentum Signal'!E422,'Momentum Signal'!$B422:$Q422)</f>
        <v>4</v>
      </c>
      <c r="F422">
        <f>RANK('Momentum Signal'!F422,'Momentum Signal'!$B422:$Q422)</f>
        <v>6</v>
      </c>
      <c r="G422">
        <f>RANK('Momentum Signal'!G422,'Momentum Signal'!$B422:$Q422)</f>
        <v>2</v>
      </c>
      <c r="H422">
        <f>RANK('Momentum Signal'!H422,'Momentum Signal'!$B422:$Q422)</f>
        <v>12</v>
      </c>
      <c r="I422">
        <f>RANK('Momentum Signal'!I422,'Momentum Signal'!$B422:$Q422)</f>
        <v>14</v>
      </c>
      <c r="J422">
        <f>RANK('Momentum Signal'!J422,'Momentum Signal'!$B422:$Q422)</f>
        <v>9</v>
      </c>
      <c r="K422">
        <f>RANK('Momentum Signal'!K422,'Momentum Signal'!$B422:$Q422)</f>
        <v>11</v>
      </c>
      <c r="L422">
        <f>RANK('Momentum Signal'!L422,'Momentum Signal'!$B422:$Q422)</f>
        <v>5</v>
      </c>
      <c r="M422">
        <f>RANK('Momentum Signal'!M422,'Momentum Signal'!$B422:$Q422)</f>
        <v>3</v>
      </c>
      <c r="N422">
        <f>RANK('Momentum Signal'!N422,'Momentum Signal'!$B422:$Q422)</f>
        <v>8</v>
      </c>
      <c r="O422">
        <f>RANK('Momentum Signal'!O422,'Momentum Signal'!$B422:$Q422)</f>
        <v>16</v>
      </c>
      <c r="P422">
        <f>RANK('Momentum Signal'!P422,'Momentum Signal'!$B422:$Q422)</f>
        <v>7</v>
      </c>
      <c r="Q422">
        <f>RANK('Momentum Signal'!Q422,'Momentum Signal'!$B422:$Q422)</f>
        <v>10</v>
      </c>
    </row>
    <row r="423" spans="1:17" x14ac:dyDescent="0.25">
      <c r="A423" s="6">
        <f>'Momentum Signal'!A423</f>
        <v>201002</v>
      </c>
      <c r="B423">
        <f>RANK('Momentum Signal'!B423,'Momentum Signal'!$B423:$Q423)</f>
        <v>14</v>
      </c>
      <c r="C423">
        <f>RANK('Momentum Signal'!C423,'Momentum Signal'!$B423:$Q423)</f>
        <v>1</v>
      </c>
      <c r="D423">
        <f>RANK('Momentum Signal'!D423,'Momentum Signal'!$B423:$Q423)</f>
        <v>15</v>
      </c>
      <c r="E423">
        <f>RANK('Momentum Signal'!E423,'Momentum Signal'!$B423:$Q423)</f>
        <v>5</v>
      </c>
      <c r="F423">
        <f>RANK('Momentum Signal'!F423,'Momentum Signal'!$B423:$Q423)</f>
        <v>4</v>
      </c>
      <c r="G423">
        <f>RANK('Momentum Signal'!G423,'Momentum Signal'!$B423:$Q423)</f>
        <v>3</v>
      </c>
      <c r="H423">
        <f>RANK('Momentum Signal'!H423,'Momentum Signal'!$B423:$Q423)</f>
        <v>13</v>
      </c>
      <c r="I423">
        <f>RANK('Momentum Signal'!I423,'Momentum Signal'!$B423:$Q423)</f>
        <v>10</v>
      </c>
      <c r="J423">
        <f>RANK('Momentum Signal'!J423,'Momentum Signal'!$B423:$Q423)</f>
        <v>6</v>
      </c>
      <c r="K423">
        <f>RANK('Momentum Signal'!K423,'Momentum Signal'!$B423:$Q423)</f>
        <v>11</v>
      </c>
      <c r="L423">
        <f>RANK('Momentum Signal'!L423,'Momentum Signal'!$B423:$Q423)</f>
        <v>7</v>
      </c>
      <c r="M423">
        <f>RANK('Momentum Signal'!M423,'Momentum Signal'!$B423:$Q423)</f>
        <v>2</v>
      </c>
      <c r="N423">
        <f>RANK('Momentum Signal'!N423,'Momentum Signal'!$B423:$Q423)</f>
        <v>9</v>
      </c>
      <c r="O423">
        <f>RANK('Momentum Signal'!O423,'Momentum Signal'!$B423:$Q423)</f>
        <v>16</v>
      </c>
      <c r="P423">
        <f>RANK('Momentum Signal'!P423,'Momentum Signal'!$B423:$Q423)</f>
        <v>12</v>
      </c>
      <c r="Q423">
        <f>RANK('Momentum Signal'!Q423,'Momentum Signal'!$B423:$Q423)</f>
        <v>8</v>
      </c>
    </row>
    <row r="424" spans="1:17" x14ac:dyDescent="0.25">
      <c r="A424" s="6">
        <f>'Momentum Signal'!A424</f>
        <v>201003</v>
      </c>
      <c r="B424">
        <f>RANK('Momentum Signal'!B424,'Momentum Signal'!$B424:$Q424)</f>
        <v>14</v>
      </c>
      <c r="C424">
        <f>RANK('Momentum Signal'!C424,'Momentum Signal'!$B424:$Q424)</f>
        <v>7</v>
      </c>
      <c r="D424">
        <f>RANK('Momentum Signal'!D424,'Momentum Signal'!$B424:$Q424)</f>
        <v>16</v>
      </c>
      <c r="E424">
        <f>RANK('Momentum Signal'!E424,'Momentum Signal'!$B424:$Q424)</f>
        <v>3</v>
      </c>
      <c r="F424">
        <f>RANK('Momentum Signal'!F424,'Momentum Signal'!$B424:$Q424)</f>
        <v>1</v>
      </c>
      <c r="G424">
        <f>RANK('Momentum Signal'!G424,'Momentum Signal'!$B424:$Q424)</f>
        <v>4</v>
      </c>
      <c r="H424">
        <f>RANK('Momentum Signal'!H424,'Momentum Signal'!$B424:$Q424)</f>
        <v>13</v>
      </c>
      <c r="I424">
        <f>RANK('Momentum Signal'!I424,'Momentum Signal'!$B424:$Q424)</f>
        <v>10</v>
      </c>
      <c r="J424">
        <f>RANK('Momentum Signal'!J424,'Momentum Signal'!$B424:$Q424)</f>
        <v>5</v>
      </c>
      <c r="K424">
        <f>RANK('Momentum Signal'!K424,'Momentum Signal'!$B424:$Q424)</f>
        <v>11</v>
      </c>
      <c r="L424">
        <f>RANK('Momentum Signal'!L424,'Momentum Signal'!$B424:$Q424)</f>
        <v>8</v>
      </c>
      <c r="M424">
        <f>RANK('Momentum Signal'!M424,'Momentum Signal'!$B424:$Q424)</f>
        <v>2</v>
      </c>
      <c r="N424">
        <f>RANK('Momentum Signal'!N424,'Momentum Signal'!$B424:$Q424)</f>
        <v>9</v>
      </c>
      <c r="O424">
        <f>RANK('Momentum Signal'!O424,'Momentum Signal'!$B424:$Q424)</f>
        <v>15</v>
      </c>
      <c r="P424">
        <f>RANK('Momentum Signal'!P424,'Momentum Signal'!$B424:$Q424)</f>
        <v>12</v>
      </c>
      <c r="Q424">
        <f>RANK('Momentum Signal'!Q424,'Momentum Signal'!$B424:$Q424)</f>
        <v>6</v>
      </c>
    </row>
    <row r="425" spans="1:17" x14ac:dyDescent="0.25">
      <c r="A425" s="6">
        <f>'Momentum Signal'!A425</f>
        <v>201004</v>
      </c>
      <c r="B425">
        <f>RANK('Momentum Signal'!B425,'Momentum Signal'!$B425:$Q425)</f>
        <v>14</v>
      </c>
      <c r="C425">
        <f>RANK('Momentum Signal'!C425,'Momentum Signal'!$B425:$Q425)</f>
        <v>3</v>
      </c>
      <c r="D425">
        <f>RANK('Momentum Signal'!D425,'Momentum Signal'!$B425:$Q425)</f>
        <v>15</v>
      </c>
      <c r="E425">
        <f>RANK('Momentum Signal'!E425,'Momentum Signal'!$B425:$Q425)</f>
        <v>4</v>
      </c>
      <c r="F425">
        <f>RANK('Momentum Signal'!F425,'Momentum Signal'!$B425:$Q425)</f>
        <v>1</v>
      </c>
      <c r="G425">
        <f>RANK('Momentum Signal'!G425,'Momentum Signal'!$B425:$Q425)</f>
        <v>5</v>
      </c>
      <c r="H425">
        <f>RANK('Momentum Signal'!H425,'Momentum Signal'!$B425:$Q425)</f>
        <v>12</v>
      </c>
      <c r="I425">
        <f>RANK('Momentum Signal'!I425,'Momentum Signal'!$B425:$Q425)</f>
        <v>11</v>
      </c>
      <c r="J425">
        <f>RANK('Momentum Signal'!J425,'Momentum Signal'!$B425:$Q425)</f>
        <v>6</v>
      </c>
      <c r="K425">
        <f>RANK('Momentum Signal'!K425,'Momentum Signal'!$B425:$Q425)</f>
        <v>10</v>
      </c>
      <c r="L425">
        <f>RANK('Momentum Signal'!L425,'Momentum Signal'!$B425:$Q425)</f>
        <v>8</v>
      </c>
      <c r="M425">
        <f>RANK('Momentum Signal'!M425,'Momentum Signal'!$B425:$Q425)</f>
        <v>2</v>
      </c>
      <c r="N425">
        <f>RANK('Momentum Signal'!N425,'Momentum Signal'!$B425:$Q425)</f>
        <v>7</v>
      </c>
      <c r="O425">
        <f>RANK('Momentum Signal'!O425,'Momentum Signal'!$B425:$Q425)</f>
        <v>16</v>
      </c>
      <c r="P425">
        <f>RANK('Momentum Signal'!P425,'Momentum Signal'!$B425:$Q425)</f>
        <v>13</v>
      </c>
      <c r="Q425">
        <f>RANK('Momentum Signal'!Q425,'Momentum Signal'!$B425:$Q425)</f>
        <v>9</v>
      </c>
    </row>
    <row r="426" spans="1:17" x14ac:dyDescent="0.25">
      <c r="A426" s="6">
        <f>'Momentum Signal'!A426</f>
        <v>201005</v>
      </c>
      <c r="B426">
        <f>RANK('Momentum Signal'!B426,'Momentum Signal'!$B426:$Q426)</f>
        <v>12</v>
      </c>
      <c r="C426">
        <f>RANK('Momentum Signal'!C426,'Momentum Signal'!$B426:$Q426)</f>
        <v>1</v>
      </c>
      <c r="D426">
        <f>RANK('Momentum Signal'!D426,'Momentum Signal'!$B426:$Q426)</f>
        <v>16</v>
      </c>
      <c r="E426">
        <f>RANK('Momentum Signal'!E426,'Momentum Signal'!$B426:$Q426)</f>
        <v>3</v>
      </c>
      <c r="F426">
        <f>RANK('Momentum Signal'!F426,'Momentum Signal'!$B426:$Q426)</f>
        <v>2</v>
      </c>
      <c r="G426">
        <f>RANK('Momentum Signal'!G426,'Momentum Signal'!$B426:$Q426)</f>
        <v>5</v>
      </c>
      <c r="H426">
        <f>RANK('Momentum Signal'!H426,'Momentum Signal'!$B426:$Q426)</f>
        <v>10</v>
      </c>
      <c r="I426">
        <f>RANK('Momentum Signal'!I426,'Momentum Signal'!$B426:$Q426)</f>
        <v>14</v>
      </c>
      <c r="J426">
        <f>RANK('Momentum Signal'!J426,'Momentum Signal'!$B426:$Q426)</f>
        <v>7</v>
      </c>
      <c r="K426">
        <f>RANK('Momentum Signal'!K426,'Momentum Signal'!$B426:$Q426)</f>
        <v>11</v>
      </c>
      <c r="L426">
        <f>RANK('Momentum Signal'!L426,'Momentum Signal'!$B426:$Q426)</f>
        <v>8</v>
      </c>
      <c r="M426">
        <f>RANK('Momentum Signal'!M426,'Momentum Signal'!$B426:$Q426)</f>
        <v>4</v>
      </c>
      <c r="N426">
        <f>RANK('Momentum Signal'!N426,'Momentum Signal'!$B426:$Q426)</f>
        <v>6</v>
      </c>
      <c r="O426">
        <f>RANK('Momentum Signal'!O426,'Momentum Signal'!$B426:$Q426)</f>
        <v>15</v>
      </c>
      <c r="P426">
        <f>RANK('Momentum Signal'!P426,'Momentum Signal'!$B426:$Q426)</f>
        <v>13</v>
      </c>
      <c r="Q426">
        <f>RANK('Momentum Signal'!Q426,'Momentum Signal'!$B426:$Q426)</f>
        <v>9</v>
      </c>
    </row>
    <row r="427" spans="1:17" x14ac:dyDescent="0.25">
      <c r="A427" s="6">
        <f>'Momentum Signal'!A427</f>
        <v>201006</v>
      </c>
      <c r="B427">
        <f>RANK('Momentum Signal'!B427,'Momentum Signal'!$B427:$Q427)</f>
        <v>15</v>
      </c>
      <c r="C427">
        <f>RANK('Momentum Signal'!C427,'Momentum Signal'!$B427:$Q427)</f>
        <v>8</v>
      </c>
      <c r="D427">
        <f>RANK('Momentum Signal'!D427,'Momentum Signal'!$B427:$Q427)</f>
        <v>16</v>
      </c>
      <c r="E427">
        <f>RANK('Momentum Signal'!E427,'Momentum Signal'!$B427:$Q427)</f>
        <v>3</v>
      </c>
      <c r="F427">
        <f>RANK('Momentum Signal'!F427,'Momentum Signal'!$B427:$Q427)</f>
        <v>2</v>
      </c>
      <c r="G427">
        <f>RANK('Momentum Signal'!G427,'Momentum Signal'!$B427:$Q427)</f>
        <v>7</v>
      </c>
      <c r="H427">
        <f>RANK('Momentum Signal'!H427,'Momentum Signal'!$B427:$Q427)</f>
        <v>13</v>
      </c>
      <c r="I427">
        <f>RANK('Momentum Signal'!I427,'Momentum Signal'!$B427:$Q427)</f>
        <v>6</v>
      </c>
      <c r="J427">
        <f>RANK('Momentum Signal'!J427,'Momentum Signal'!$B427:$Q427)</f>
        <v>11</v>
      </c>
      <c r="K427">
        <f>RANK('Momentum Signal'!K427,'Momentum Signal'!$B427:$Q427)</f>
        <v>9</v>
      </c>
      <c r="L427">
        <f>RANK('Momentum Signal'!L427,'Momentum Signal'!$B427:$Q427)</f>
        <v>4</v>
      </c>
      <c r="M427">
        <f>RANK('Momentum Signal'!M427,'Momentum Signal'!$B427:$Q427)</f>
        <v>1</v>
      </c>
      <c r="N427">
        <f>RANK('Momentum Signal'!N427,'Momentum Signal'!$B427:$Q427)</f>
        <v>5</v>
      </c>
      <c r="O427">
        <f>RANK('Momentum Signal'!O427,'Momentum Signal'!$B427:$Q427)</f>
        <v>14</v>
      </c>
      <c r="P427">
        <f>RANK('Momentum Signal'!P427,'Momentum Signal'!$B427:$Q427)</f>
        <v>12</v>
      </c>
      <c r="Q427">
        <f>RANK('Momentum Signal'!Q427,'Momentum Signal'!$B427:$Q427)</f>
        <v>10</v>
      </c>
    </row>
    <row r="428" spans="1:17" x14ac:dyDescent="0.25">
      <c r="A428" s="6">
        <f>'Momentum Signal'!A428</f>
        <v>201007</v>
      </c>
      <c r="B428">
        <f>RANK('Momentum Signal'!B428,'Momentum Signal'!$B428:$Q428)</f>
        <v>14</v>
      </c>
      <c r="C428">
        <f>RANK('Momentum Signal'!C428,'Momentum Signal'!$B428:$Q428)</f>
        <v>4</v>
      </c>
      <c r="D428">
        <f>RANK('Momentum Signal'!D428,'Momentum Signal'!$B428:$Q428)</f>
        <v>15</v>
      </c>
      <c r="E428">
        <f>RANK('Momentum Signal'!E428,'Momentum Signal'!$B428:$Q428)</f>
        <v>3</v>
      </c>
      <c r="F428">
        <f>RANK('Momentum Signal'!F428,'Momentum Signal'!$B428:$Q428)</f>
        <v>1</v>
      </c>
      <c r="G428">
        <f>RANK('Momentum Signal'!G428,'Momentum Signal'!$B428:$Q428)</f>
        <v>5</v>
      </c>
      <c r="H428">
        <f>RANK('Momentum Signal'!H428,'Momentum Signal'!$B428:$Q428)</f>
        <v>13</v>
      </c>
      <c r="I428">
        <f>RANK('Momentum Signal'!I428,'Momentum Signal'!$B428:$Q428)</f>
        <v>8</v>
      </c>
      <c r="J428">
        <f>RANK('Momentum Signal'!J428,'Momentum Signal'!$B428:$Q428)</f>
        <v>12</v>
      </c>
      <c r="K428">
        <f>RANK('Momentum Signal'!K428,'Momentum Signal'!$B428:$Q428)</f>
        <v>10</v>
      </c>
      <c r="L428">
        <f>RANK('Momentum Signal'!L428,'Momentum Signal'!$B428:$Q428)</f>
        <v>7</v>
      </c>
      <c r="M428">
        <f>RANK('Momentum Signal'!M428,'Momentum Signal'!$B428:$Q428)</f>
        <v>2</v>
      </c>
      <c r="N428">
        <f>RANK('Momentum Signal'!N428,'Momentum Signal'!$B428:$Q428)</f>
        <v>6</v>
      </c>
      <c r="O428">
        <f>RANK('Momentum Signal'!O428,'Momentum Signal'!$B428:$Q428)</f>
        <v>16</v>
      </c>
      <c r="P428">
        <f>RANK('Momentum Signal'!P428,'Momentum Signal'!$B428:$Q428)</f>
        <v>9</v>
      </c>
      <c r="Q428">
        <f>RANK('Momentum Signal'!Q428,'Momentum Signal'!$B428:$Q428)</f>
        <v>11</v>
      </c>
    </row>
    <row r="429" spans="1:17" x14ac:dyDescent="0.25">
      <c r="A429" s="6">
        <f>'Momentum Signal'!A429</f>
        <v>201008</v>
      </c>
      <c r="B429">
        <f>RANK('Momentum Signal'!B429,'Momentum Signal'!$B429:$Q429)</f>
        <v>12</v>
      </c>
      <c r="C429">
        <f>RANK('Momentum Signal'!C429,'Momentum Signal'!$B429:$Q429)</f>
        <v>5</v>
      </c>
      <c r="D429">
        <f>RANK('Momentum Signal'!D429,'Momentum Signal'!$B429:$Q429)</f>
        <v>16</v>
      </c>
      <c r="E429">
        <f>RANK('Momentum Signal'!E429,'Momentum Signal'!$B429:$Q429)</f>
        <v>2</v>
      </c>
      <c r="F429">
        <f>RANK('Momentum Signal'!F429,'Momentum Signal'!$B429:$Q429)</f>
        <v>1</v>
      </c>
      <c r="G429">
        <f>RANK('Momentum Signal'!G429,'Momentum Signal'!$B429:$Q429)</f>
        <v>8</v>
      </c>
      <c r="H429">
        <f>RANK('Momentum Signal'!H429,'Momentum Signal'!$B429:$Q429)</f>
        <v>9</v>
      </c>
      <c r="I429">
        <f>RANK('Momentum Signal'!I429,'Momentum Signal'!$B429:$Q429)</f>
        <v>14</v>
      </c>
      <c r="J429">
        <f>RANK('Momentum Signal'!J429,'Momentum Signal'!$B429:$Q429)</f>
        <v>15</v>
      </c>
      <c r="K429">
        <f>RANK('Momentum Signal'!K429,'Momentum Signal'!$B429:$Q429)</f>
        <v>7</v>
      </c>
      <c r="L429">
        <f>RANK('Momentum Signal'!L429,'Momentum Signal'!$B429:$Q429)</f>
        <v>6</v>
      </c>
      <c r="M429">
        <f>RANK('Momentum Signal'!M429,'Momentum Signal'!$B429:$Q429)</f>
        <v>3</v>
      </c>
      <c r="N429">
        <f>RANK('Momentum Signal'!N429,'Momentum Signal'!$B429:$Q429)</f>
        <v>4</v>
      </c>
      <c r="O429">
        <f>RANK('Momentum Signal'!O429,'Momentum Signal'!$B429:$Q429)</f>
        <v>13</v>
      </c>
      <c r="P429">
        <f>RANK('Momentum Signal'!P429,'Momentum Signal'!$B429:$Q429)</f>
        <v>10</v>
      </c>
      <c r="Q429">
        <f>RANK('Momentum Signal'!Q429,'Momentum Signal'!$B429:$Q429)</f>
        <v>11</v>
      </c>
    </row>
    <row r="430" spans="1:17" x14ac:dyDescent="0.25">
      <c r="A430" s="6">
        <f>'Momentum Signal'!A430</f>
        <v>201009</v>
      </c>
      <c r="B430">
        <f>RANK('Momentum Signal'!B430,'Momentum Signal'!$B430:$Q430)</f>
        <v>9</v>
      </c>
      <c r="C430">
        <f>RANK('Momentum Signal'!C430,'Momentum Signal'!$B430:$Q430)</f>
        <v>3</v>
      </c>
      <c r="D430">
        <f>RANK('Momentum Signal'!D430,'Momentum Signal'!$B430:$Q430)</f>
        <v>14</v>
      </c>
      <c r="E430">
        <f>RANK('Momentum Signal'!E430,'Momentum Signal'!$B430:$Q430)</f>
        <v>2</v>
      </c>
      <c r="F430">
        <f>RANK('Momentum Signal'!F430,'Momentum Signal'!$B430:$Q430)</f>
        <v>6</v>
      </c>
      <c r="G430">
        <f>RANK('Momentum Signal'!G430,'Momentum Signal'!$B430:$Q430)</f>
        <v>5</v>
      </c>
      <c r="H430">
        <f>RANK('Momentum Signal'!H430,'Momentum Signal'!$B430:$Q430)</f>
        <v>10</v>
      </c>
      <c r="I430">
        <f>RANK('Momentum Signal'!I430,'Momentum Signal'!$B430:$Q430)</f>
        <v>15</v>
      </c>
      <c r="J430">
        <f>RANK('Momentum Signal'!J430,'Momentum Signal'!$B430:$Q430)</f>
        <v>13</v>
      </c>
      <c r="K430">
        <f>RANK('Momentum Signal'!K430,'Momentum Signal'!$B430:$Q430)</f>
        <v>8</v>
      </c>
      <c r="L430">
        <f>RANK('Momentum Signal'!L430,'Momentum Signal'!$B430:$Q430)</f>
        <v>7</v>
      </c>
      <c r="M430">
        <f>RANK('Momentum Signal'!M430,'Momentum Signal'!$B430:$Q430)</f>
        <v>1</v>
      </c>
      <c r="N430">
        <f>RANK('Momentum Signal'!N430,'Momentum Signal'!$B430:$Q430)</f>
        <v>4</v>
      </c>
      <c r="O430">
        <f>RANK('Momentum Signal'!O430,'Momentum Signal'!$B430:$Q430)</f>
        <v>11</v>
      </c>
      <c r="P430">
        <f>RANK('Momentum Signal'!P430,'Momentum Signal'!$B430:$Q430)</f>
        <v>12</v>
      </c>
      <c r="Q430">
        <f>RANK('Momentum Signal'!Q430,'Momentum Signal'!$B430:$Q430)</f>
        <v>16</v>
      </c>
    </row>
    <row r="431" spans="1:17" x14ac:dyDescent="0.25">
      <c r="A431" s="6">
        <f>'Momentum Signal'!A431</f>
        <v>201010</v>
      </c>
      <c r="B431">
        <f>RANK('Momentum Signal'!B431,'Momentum Signal'!$B431:$Q431)</f>
        <v>9</v>
      </c>
      <c r="C431">
        <f>RANK('Momentum Signal'!C431,'Momentum Signal'!$B431:$Q431)</f>
        <v>3</v>
      </c>
      <c r="D431">
        <f>RANK('Momentum Signal'!D431,'Momentum Signal'!$B431:$Q431)</f>
        <v>14</v>
      </c>
      <c r="E431">
        <f>RANK('Momentum Signal'!E431,'Momentum Signal'!$B431:$Q431)</f>
        <v>8</v>
      </c>
      <c r="F431">
        <f>RANK('Momentum Signal'!F431,'Momentum Signal'!$B431:$Q431)</f>
        <v>5</v>
      </c>
      <c r="G431">
        <f>RANK('Momentum Signal'!G431,'Momentum Signal'!$B431:$Q431)</f>
        <v>2</v>
      </c>
      <c r="H431">
        <f>RANK('Momentum Signal'!H431,'Momentum Signal'!$B431:$Q431)</f>
        <v>10</v>
      </c>
      <c r="I431">
        <f>RANK('Momentum Signal'!I431,'Momentum Signal'!$B431:$Q431)</f>
        <v>13</v>
      </c>
      <c r="J431">
        <f>RANK('Momentum Signal'!J431,'Momentum Signal'!$B431:$Q431)</f>
        <v>16</v>
      </c>
      <c r="K431">
        <f>RANK('Momentum Signal'!K431,'Momentum Signal'!$B431:$Q431)</f>
        <v>6</v>
      </c>
      <c r="L431">
        <f>RANK('Momentum Signal'!L431,'Momentum Signal'!$B431:$Q431)</f>
        <v>11</v>
      </c>
      <c r="M431">
        <f>RANK('Momentum Signal'!M431,'Momentum Signal'!$B431:$Q431)</f>
        <v>1</v>
      </c>
      <c r="N431">
        <f>RANK('Momentum Signal'!N431,'Momentum Signal'!$B431:$Q431)</f>
        <v>4</v>
      </c>
      <c r="O431">
        <f>RANK('Momentum Signal'!O431,'Momentum Signal'!$B431:$Q431)</f>
        <v>7</v>
      </c>
      <c r="P431">
        <f>RANK('Momentum Signal'!P431,'Momentum Signal'!$B431:$Q431)</f>
        <v>12</v>
      </c>
      <c r="Q431">
        <f>RANK('Momentum Signal'!Q431,'Momentum Signal'!$B431:$Q431)</f>
        <v>15</v>
      </c>
    </row>
    <row r="432" spans="1:17" x14ac:dyDescent="0.25">
      <c r="A432" s="6">
        <f>'Momentum Signal'!A432</f>
        <v>201011</v>
      </c>
      <c r="B432">
        <f>RANK('Momentum Signal'!B432,'Momentum Signal'!$B432:$Q432)</f>
        <v>14</v>
      </c>
      <c r="C432">
        <f>RANK('Momentum Signal'!C432,'Momentum Signal'!$B432:$Q432)</f>
        <v>6</v>
      </c>
      <c r="D432">
        <f>RANK('Momentum Signal'!D432,'Momentum Signal'!$B432:$Q432)</f>
        <v>16</v>
      </c>
      <c r="E432">
        <f>RANK('Momentum Signal'!E432,'Momentum Signal'!$B432:$Q432)</f>
        <v>3</v>
      </c>
      <c r="F432">
        <f>RANK('Momentum Signal'!F432,'Momentum Signal'!$B432:$Q432)</f>
        <v>5</v>
      </c>
      <c r="G432">
        <f>RANK('Momentum Signal'!G432,'Momentum Signal'!$B432:$Q432)</f>
        <v>2</v>
      </c>
      <c r="H432">
        <f>RANK('Momentum Signal'!H432,'Momentum Signal'!$B432:$Q432)</f>
        <v>12</v>
      </c>
      <c r="I432">
        <f>RANK('Momentum Signal'!I432,'Momentum Signal'!$B432:$Q432)</f>
        <v>9</v>
      </c>
      <c r="J432">
        <f>RANK('Momentum Signal'!J432,'Momentum Signal'!$B432:$Q432)</f>
        <v>11</v>
      </c>
      <c r="K432">
        <f>RANK('Momentum Signal'!K432,'Momentum Signal'!$B432:$Q432)</f>
        <v>7</v>
      </c>
      <c r="L432">
        <f>RANK('Momentum Signal'!L432,'Momentum Signal'!$B432:$Q432)</f>
        <v>8</v>
      </c>
      <c r="M432">
        <f>RANK('Momentum Signal'!M432,'Momentum Signal'!$B432:$Q432)</f>
        <v>1</v>
      </c>
      <c r="N432">
        <f>RANK('Momentum Signal'!N432,'Momentum Signal'!$B432:$Q432)</f>
        <v>4</v>
      </c>
      <c r="O432">
        <f>RANK('Momentum Signal'!O432,'Momentum Signal'!$B432:$Q432)</f>
        <v>10</v>
      </c>
      <c r="P432">
        <f>RANK('Momentum Signal'!P432,'Momentum Signal'!$B432:$Q432)</f>
        <v>13</v>
      </c>
      <c r="Q432">
        <f>RANK('Momentum Signal'!Q432,'Momentum Signal'!$B432:$Q432)</f>
        <v>15</v>
      </c>
    </row>
    <row r="433" spans="1:17" x14ac:dyDescent="0.25">
      <c r="A433" s="6">
        <f>'Momentum Signal'!A433</f>
        <v>201012</v>
      </c>
      <c r="B433">
        <f>RANK('Momentum Signal'!B433,'Momentum Signal'!$B433:$Q433)</f>
        <v>13</v>
      </c>
      <c r="C433">
        <f>RANK('Momentum Signal'!C433,'Momentum Signal'!$B433:$Q433)</f>
        <v>8</v>
      </c>
      <c r="D433">
        <f>RANK('Momentum Signal'!D433,'Momentum Signal'!$B433:$Q433)</f>
        <v>15</v>
      </c>
      <c r="E433">
        <f>RANK('Momentum Signal'!E433,'Momentum Signal'!$B433:$Q433)</f>
        <v>2</v>
      </c>
      <c r="F433">
        <f>RANK('Momentum Signal'!F433,'Momentum Signal'!$B433:$Q433)</f>
        <v>6</v>
      </c>
      <c r="G433">
        <f>RANK('Momentum Signal'!G433,'Momentum Signal'!$B433:$Q433)</f>
        <v>3</v>
      </c>
      <c r="H433">
        <f>RANK('Momentum Signal'!H433,'Momentum Signal'!$B433:$Q433)</f>
        <v>14</v>
      </c>
      <c r="I433">
        <f>RANK('Momentum Signal'!I433,'Momentum Signal'!$B433:$Q433)</f>
        <v>9</v>
      </c>
      <c r="J433">
        <f>RANK('Momentum Signal'!J433,'Momentum Signal'!$B433:$Q433)</f>
        <v>11</v>
      </c>
      <c r="K433">
        <f>RANK('Momentum Signal'!K433,'Momentum Signal'!$B433:$Q433)</f>
        <v>4</v>
      </c>
      <c r="L433">
        <f>RANK('Momentum Signal'!L433,'Momentum Signal'!$B433:$Q433)</f>
        <v>7</v>
      </c>
      <c r="M433">
        <f>RANK('Momentum Signal'!M433,'Momentum Signal'!$B433:$Q433)</f>
        <v>1</v>
      </c>
      <c r="N433">
        <f>RANK('Momentum Signal'!N433,'Momentum Signal'!$B433:$Q433)</f>
        <v>5</v>
      </c>
      <c r="O433">
        <f>RANK('Momentum Signal'!O433,'Momentum Signal'!$B433:$Q433)</f>
        <v>10</v>
      </c>
      <c r="P433">
        <f>RANK('Momentum Signal'!P433,'Momentum Signal'!$B433:$Q433)</f>
        <v>12</v>
      </c>
      <c r="Q433">
        <f>RANK('Momentum Signal'!Q433,'Momentum Signal'!$B433:$Q433)</f>
        <v>16</v>
      </c>
    </row>
    <row r="434" spans="1:17" x14ac:dyDescent="0.25">
      <c r="A434" s="6">
        <f>'Momentum Signal'!A434</f>
        <v>201101</v>
      </c>
      <c r="B434">
        <f>RANK('Momentum Signal'!B434,'Momentum Signal'!$B434:$Q434)</f>
        <v>11</v>
      </c>
      <c r="C434">
        <f>RANK('Momentum Signal'!C434,'Momentum Signal'!$B434:$Q434)</f>
        <v>5</v>
      </c>
      <c r="D434">
        <f>RANK('Momentum Signal'!D434,'Momentum Signal'!$B434:$Q434)</f>
        <v>10</v>
      </c>
      <c r="E434">
        <f>RANK('Momentum Signal'!E434,'Momentum Signal'!$B434:$Q434)</f>
        <v>2</v>
      </c>
      <c r="F434">
        <f>RANK('Momentum Signal'!F434,'Momentum Signal'!$B434:$Q434)</f>
        <v>6</v>
      </c>
      <c r="G434">
        <f>RANK('Momentum Signal'!G434,'Momentum Signal'!$B434:$Q434)</f>
        <v>3</v>
      </c>
      <c r="H434">
        <f>RANK('Momentum Signal'!H434,'Momentum Signal'!$B434:$Q434)</f>
        <v>14</v>
      </c>
      <c r="I434">
        <f>RANK('Momentum Signal'!I434,'Momentum Signal'!$B434:$Q434)</f>
        <v>12</v>
      </c>
      <c r="J434">
        <f>RANK('Momentum Signal'!J434,'Momentum Signal'!$B434:$Q434)</f>
        <v>16</v>
      </c>
      <c r="K434">
        <f>RANK('Momentum Signal'!K434,'Momentum Signal'!$B434:$Q434)</f>
        <v>4</v>
      </c>
      <c r="L434">
        <f>RANK('Momentum Signal'!L434,'Momentum Signal'!$B434:$Q434)</f>
        <v>8</v>
      </c>
      <c r="M434">
        <f>RANK('Momentum Signal'!M434,'Momentum Signal'!$B434:$Q434)</f>
        <v>1</v>
      </c>
      <c r="N434">
        <f>RANK('Momentum Signal'!N434,'Momentum Signal'!$B434:$Q434)</f>
        <v>7</v>
      </c>
      <c r="O434">
        <f>RANK('Momentum Signal'!O434,'Momentum Signal'!$B434:$Q434)</f>
        <v>13</v>
      </c>
      <c r="P434">
        <f>RANK('Momentum Signal'!P434,'Momentum Signal'!$B434:$Q434)</f>
        <v>9</v>
      </c>
      <c r="Q434">
        <f>RANK('Momentum Signal'!Q434,'Momentum Signal'!$B434:$Q434)</f>
        <v>15</v>
      </c>
    </row>
    <row r="435" spans="1:17" x14ac:dyDescent="0.25">
      <c r="A435" s="6">
        <f>'Momentum Signal'!A435</f>
        <v>201102</v>
      </c>
      <c r="B435">
        <f>RANK('Momentum Signal'!B435,'Momentum Signal'!$B435:$Q435)</f>
        <v>13</v>
      </c>
      <c r="C435">
        <f>RANK('Momentum Signal'!C435,'Momentum Signal'!$B435:$Q435)</f>
        <v>1</v>
      </c>
      <c r="D435">
        <f>RANK('Momentum Signal'!D435,'Momentum Signal'!$B435:$Q435)</f>
        <v>9</v>
      </c>
      <c r="E435">
        <f>RANK('Momentum Signal'!E435,'Momentum Signal'!$B435:$Q435)</f>
        <v>4</v>
      </c>
      <c r="F435">
        <f>RANK('Momentum Signal'!F435,'Momentum Signal'!$B435:$Q435)</f>
        <v>6</v>
      </c>
      <c r="G435">
        <f>RANK('Momentum Signal'!G435,'Momentum Signal'!$B435:$Q435)</f>
        <v>3</v>
      </c>
      <c r="H435">
        <f>RANK('Momentum Signal'!H435,'Momentum Signal'!$B435:$Q435)</f>
        <v>16</v>
      </c>
      <c r="I435">
        <f>RANK('Momentum Signal'!I435,'Momentum Signal'!$B435:$Q435)</f>
        <v>11</v>
      </c>
      <c r="J435">
        <f>RANK('Momentum Signal'!J435,'Momentum Signal'!$B435:$Q435)</f>
        <v>10</v>
      </c>
      <c r="K435">
        <f>RANK('Momentum Signal'!K435,'Momentum Signal'!$B435:$Q435)</f>
        <v>5</v>
      </c>
      <c r="L435">
        <f>RANK('Momentum Signal'!L435,'Momentum Signal'!$B435:$Q435)</f>
        <v>7</v>
      </c>
      <c r="M435">
        <f>RANK('Momentum Signal'!M435,'Momentum Signal'!$B435:$Q435)</f>
        <v>2</v>
      </c>
      <c r="N435">
        <f>RANK('Momentum Signal'!N435,'Momentum Signal'!$B435:$Q435)</f>
        <v>8</v>
      </c>
      <c r="O435">
        <f>RANK('Momentum Signal'!O435,'Momentum Signal'!$B435:$Q435)</f>
        <v>15</v>
      </c>
      <c r="P435">
        <f>RANK('Momentum Signal'!P435,'Momentum Signal'!$B435:$Q435)</f>
        <v>12</v>
      </c>
      <c r="Q435">
        <f>RANK('Momentum Signal'!Q435,'Momentum Signal'!$B435:$Q435)</f>
        <v>14</v>
      </c>
    </row>
    <row r="436" spans="1:17" x14ac:dyDescent="0.25">
      <c r="A436" s="6">
        <f>'Momentum Signal'!A436</f>
        <v>201103</v>
      </c>
      <c r="B436">
        <f>RANK('Momentum Signal'!B436,'Momentum Signal'!$B436:$Q436)</f>
        <v>15</v>
      </c>
      <c r="C436">
        <f>RANK('Momentum Signal'!C436,'Momentum Signal'!$B436:$Q436)</f>
        <v>2</v>
      </c>
      <c r="D436">
        <f>RANK('Momentum Signal'!D436,'Momentum Signal'!$B436:$Q436)</f>
        <v>5</v>
      </c>
      <c r="E436">
        <f>RANK('Momentum Signal'!E436,'Momentum Signal'!$B436:$Q436)</f>
        <v>7</v>
      </c>
      <c r="F436">
        <f>RANK('Momentum Signal'!F436,'Momentum Signal'!$B436:$Q436)</f>
        <v>11</v>
      </c>
      <c r="G436">
        <f>RANK('Momentum Signal'!G436,'Momentum Signal'!$B436:$Q436)</f>
        <v>3</v>
      </c>
      <c r="H436">
        <f>RANK('Momentum Signal'!H436,'Momentum Signal'!$B436:$Q436)</f>
        <v>16</v>
      </c>
      <c r="I436">
        <f>RANK('Momentum Signal'!I436,'Momentum Signal'!$B436:$Q436)</f>
        <v>10</v>
      </c>
      <c r="J436">
        <f>RANK('Momentum Signal'!J436,'Momentum Signal'!$B436:$Q436)</f>
        <v>8</v>
      </c>
      <c r="K436">
        <f>RANK('Momentum Signal'!K436,'Momentum Signal'!$B436:$Q436)</f>
        <v>4</v>
      </c>
      <c r="L436">
        <f>RANK('Momentum Signal'!L436,'Momentum Signal'!$B436:$Q436)</f>
        <v>6</v>
      </c>
      <c r="M436">
        <f>RANK('Momentum Signal'!M436,'Momentum Signal'!$B436:$Q436)</f>
        <v>1</v>
      </c>
      <c r="N436">
        <f>RANK('Momentum Signal'!N436,'Momentum Signal'!$B436:$Q436)</f>
        <v>9</v>
      </c>
      <c r="O436">
        <f>RANK('Momentum Signal'!O436,'Momentum Signal'!$B436:$Q436)</f>
        <v>12</v>
      </c>
      <c r="P436">
        <f>RANK('Momentum Signal'!P436,'Momentum Signal'!$B436:$Q436)</f>
        <v>13</v>
      </c>
      <c r="Q436">
        <f>RANK('Momentum Signal'!Q436,'Momentum Signal'!$B436:$Q436)</f>
        <v>14</v>
      </c>
    </row>
    <row r="437" spans="1:17" x14ac:dyDescent="0.25">
      <c r="A437" s="6">
        <f>'Momentum Signal'!A437</f>
        <v>201104</v>
      </c>
      <c r="B437">
        <f>RANK('Momentum Signal'!B437,'Momentum Signal'!$B437:$Q437)</f>
        <v>13</v>
      </c>
      <c r="C437">
        <f>RANK('Momentum Signal'!C437,'Momentum Signal'!$B437:$Q437)</f>
        <v>4</v>
      </c>
      <c r="D437">
        <f>RANK('Momentum Signal'!D437,'Momentum Signal'!$B437:$Q437)</f>
        <v>1</v>
      </c>
      <c r="E437">
        <f>RANK('Momentum Signal'!E437,'Momentum Signal'!$B437:$Q437)</f>
        <v>6</v>
      </c>
      <c r="F437">
        <f>RANK('Momentum Signal'!F437,'Momentum Signal'!$B437:$Q437)</f>
        <v>8</v>
      </c>
      <c r="G437">
        <f>RANK('Momentum Signal'!G437,'Momentum Signal'!$B437:$Q437)</f>
        <v>3</v>
      </c>
      <c r="H437">
        <f>RANK('Momentum Signal'!H437,'Momentum Signal'!$B437:$Q437)</f>
        <v>16</v>
      </c>
      <c r="I437">
        <f>RANK('Momentum Signal'!I437,'Momentum Signal'!$B437:$Q437)</f>
        <v>9</v>
      </c>
      <c r="J437">
        <f>RANK('Momentum Signal'!J437,'Momentum Signal'!$B437:$Q437)</f>
        <v>10</v>
      </c>
      <c r="K437">
        <f>RANK('Momentum Signal'!K437,'Momentum Signal'!$B437:$Q437)</f>
        <v>5</v>
      </c>
      <c r="L437">
        <f>RANK('Momentum Signal'!L437,'Momentum Signal'!$B437:$Q437)</f>
        <v>7</v>
      </c>
      <c r="M437">
        <f>RANK('Momentum Signal'!M437,'Momentum Signal'!$B437:$Q437)</f>
        <v>2</v>
      </c>
      <c r="N437">
        <f>RANK('Momentum Signal'!N437,'Momentum Signal'!$B437:$Q437)</f>
        <v>11</v>
      </c>
      <c r="O437">
        <f>RANK('Momentum Signal'!O437,'Momentum Signal'!$B437:$Q437)</f>
        <v>12</v>
      </c>
      <c r="P437">
        <f>RANK('Momentum Signal'!P437,'Momentum Signal'!$B437:$Q437)</f>
        <v>14</v>
      </c>
      <c r="Q437">
        <f>RANK('Momentum Signal'!Q437,'Momentum Signal'!$B437:$Q437)</f>
        <v>15</v>
      </c>
    </row>
    <row r="438" spans="1:17" x14ac:dyDescent="0.25">
      <c r="A438" s="6">
        <f>'Momentum Signal'!A438</f>
        <v>201105</v>
      </c>
      <c r="B438">
        <f>RANK('Momentum Signal'!B438,'Momentum Signal'!$B438:$Q438)</f>
        <v>11</v>
      </c>
      <c r="C438">
        <f>RANK('Momentum Signal'!C438,'Momentum Signal'!$B438:$Q438)</f>
        <v>1</v>
      </c>
      <c r="D438">
        <f>RANK('Momentum Signal'!D438,'Momentum Signal'!$B438:$Q438)</f>
        <v>2</v>
      </c>
      <c r="E438">
        <f>RANK('Momentum Signal'!E438,'Momentum Signal'!$B438:$Q438)</f>
        <v>9</v>
      </c>
      <c r="F438">
        <f>RANK('Momentum Signal'!F438,'Momentum Signal'!$B438:$Q438)</f>
        <v>8</v>
      </c>
      <c r="G438">
        <f>RANK('Momentum Signal'!G438,'Momentum Signal'!$B438:$Q438)</f>
        <v>3</v>
      </c>
      <c r="H438">
        <f>RANK('Momentum Signal'!H438,'Momentum Signal'!$B438:$Q438)</f>
        <v>13</v>
      </c>
      <c r="I438">
        <f>RANK('Momentum Signal'!I438,'Momentum Signal'!$B438:$Q438)</f>
        <v>14</v>
      </c>
      <c r="J438">
        <f>RANK('Momentum Signal'!J438,'Momentum Signal'!$B438:$Q438)</f>
        <v>6</v>
      </c>
      <c r="K438">
        <f>RANK('Momentum Signal'!K438,'Momentum Signal'!$B438:$Q438)</f>
        <v>5</v>
      </c>
      <c r="L438">
        <f>RANK('Momentum Signal'!L438,'Momentum Signal'!$B438:$Q438)</f>
        <v>7</v>
      </c>
      <c r="M438">
        <f>RANK('Momentum Signal'!M438,'Momentum Signal'!$B438:$Q438)</f>
        <v>4</v>
      </c>
      <c r="N438">
        <f>RANK('Momentum Signal'!N438,'Momentum Signal'!$B438:$Q438)</f>
        <v>10</v>
      </c>
      <c r="O438">
        <f>RANK('Momentum Signal'!O438,'Momentum Signal'!$B438:$Q438)</f>
        <v>12</v>
      </c>
      <c r="P438">
        <f>RANK('Momentum Signal'!P438,'Momentum Signal'!$B438:$Q438)</f>
        <v>15</v>
      </c>
      <c r="Q438">
        <f>RANK('Momentum Signal'!Q438,'Momentum Signal'!$B438:$Q438)</f>
        <v>16</v>
      </c>
    </row>
    <row r="439" spans="1:17" x14ac:dyDescent="0.25">
      <c r="A439" s="6">
        <f>'Momentum Signal'!A439</f>
        <v>201106</v>
      </c>
      <c r="B439">
        <f>RANK('Momentum Signal'!B439,'Momentum Signal'!$B439:$Q439)</f>
        <v>13</v>
      </c>
      <c r="C439">
        <f>RANK('Momentum Signal'!C439,'Momentum Signal'!$B439:$Q439)</f>
        <v>3</v>
      </c>
      <c r="D439">
        <f>RANK('Momentum Signal'!D439,'Momentum Signal'!$B439:$Q439)</f>
        <v>2</v>
      </c>
      <c r="E439">
        <f>RANK('Momentum Signal'!E439,'Momentum Signal'!$B439:$Q439)</f>
        <v>6</v>
      </c>
      <c r="F439">
        <f>RANK('Momentum Signal'!F439,'Momentum Signal'!$B439:$Q439)</f>
        <v>8</v>
      </c>
      <c r="G439">
        <f>RANK('Momentum Signal'!G439,'Momentum Signal'!$B439:$Q439)</f>
        <v>1</v>
      </c>
      <c r="H439">
        <f>RANK('Momentum Signal'!H439,'Momentum Signal'!$B439:$Q439)</f>
        <v>11</v>
      </c>
      <c r="I439">
        <f>RANK('Momentum Signal'!I439,'Momentum Signal'!$B439:$Q439)</f>
        <v>15</v>
      </c>
      <c r="J439">
        <f>RANK('Momentum Signal'!J439,'Momentum Signal'!$B439:$Q439)</f>
        <v>9</v>
      </c>
      <c r="K439">
        <f>RANK('Momentum Signal'!K439,'Momentum Signal'!$B439:$Q439)</f>
        <v>4</v>
      </c>
      <c r="L439">
        <f>RANK('Momentum Signal'!L439,'Momentum Signal'!$B439:$Q439)</f>
        <v>7</v>
      </c>
      <c r="M439">
        <f>RANK('Momentum Signal'!M439,'Momentum Signal'!$B439:$Q439)</f>
        <v>5</v>
      </c>
      <c r="N439">
        <f>RANK('Momentum Signal'!N439,'Momentum Signal'!$B439:$Q439)</f>
        <v>10</v>
      </c>
      <c r="O439">
        <f>RANK('Momentum Signal'!O439,'Momentum Signal'!$B439:$Q439)</f>
        <v>12</v>
      </c>
      <c r="P439">
        <f>RANK('Momentum Signal'!P439,'Momentum Signal'!$B439:$Q439)</f>
        <v>14</v>
      </c>
      <c r="Q439">
        <f>RANK('Momentum Signal'!Q439,'Momentum Signal'!$B439:$Q439)</f>
        <v>16</v>
      </c>
    </row>
    <row r="440" spans="1:17" x14ac:dyDescent="0.25">
      <c r="A440" s="6">
        <f>'Momentum Signal'!A440</f>
        <v>201107</v>
      </c>
      <c r="B440">
        <f>RANK('Momentum Signal'!B440,'Momentum Signal'!$B440:$Q440)</f>
        <v>14</v>
      </c>
      <c r="C440">
        <f>RANK('Momentum Signal'!C440,'Momentum Signal'!$B440:$Q440)</f>
        <v>6</v>
      </c>
      <c r="D440">
        <f>RANK('Momentum Signal'!D440,'Momentum Signal'!$B440:$Q440)</f>
        <v>2</v>
      </c>
      <c r="E440">
        <f>RANK('Momentum Signal'!E440,'Momentum Signal'!$B440:$Q440)</f>
        <v>5</v>
      </c>
      <c r="F440">
        <f>RANK('Momentum Signal'!F440,'Momentum Signal'!$B440:$Q440)</f>
        <v>7</v>
      </c>
      <c r="G440">
        <f>RANK('Momentum Signal'!G440,'Momentum Signal'!$B440:$Q440)</f>
        <v>1</v>
      </c>
      <c r="H440">
        <f>RANK('Momentum Signal'!H440,'Momentum Signal'!$B440:$Q440)</f>
        <v>13</v>
      </c>
      <c r="I440">
        <f>RANK('Momentum Signal'!I440,'Momentum Signal'!$B440:$Q440)</f>
        <v>12</v>
      </c>
      <c r="J440">
        <f>RANK('Momentum Signal'!J440,'Momentum Signal'!$B440:$Q440)</f>
        <v>8</v>
      </c>
      <c r="K440">
        <f>RANK('Momentum Signal'!K440,'Momentum Signal'!$B440:$Q440)</f>
        <v>3</v>
      </c>
      <c r="L440">
        <f>RANK('Momentum Signal'!L440,'Momentum Signal'!$B440:$Q440)</f>
        <v>10</v>
      </c>
      <c r="M440">
        <f>RANK('Momentum Signal'!M440,'Momentum Signal'!$B440:$Q440)</f>
        <v>4</v>
      </c>
      <c r="N440">
        <f>RANK('Momentum Signal'!N440,'Momentum Signal'!$B440:$Q440)</f>
        <v>9</v>
      </c>
      <c r="O440">
        <f>RANK('Momentum Signal'!O440,'Momentum Signal'!$B440:$Q440)</f>
        <v>15</v>
      </c>
      <c r="P440">
        <f>RANK('Momentum Signal'!P440,'Momentum Signal'!$B440:$Q440)</f>
        <v>11</v>
      </c>
      <c r="Q440">
        <f>RANK('Momentum Signal'!Q440,'Momentum Signal'!$B440:$Q440)</f>
        <v>16</v>
      </c>
    </row>
    <row r="441" spans="1:17" x14ac:dyDescent="0.25">
      <c r="A441" s="6">
        <f>'Momentum Signal'!A441</f>
        <v>201108</v>
      </c>
      <c r="B441">
        <f>RANK('Momentum Signal'!B441,'Momentum Signal'!$B441:$Q441)</f>
        <v>14</v>
      </c>
      <c r="C441">
        <f>RANK('Momentum Signal'!C441,'Momentum Signal'!$B441:$Q441)</f>
        <v>6</v>
      </c>
      <c r="D441">
        <f>RANK('Momentum Signal'!D441,'Momentum Signal'!$B441:$Q441)</f>
        <v>1</v>
      </c>
      <c r="E441">
        <f>RANK('Momentum Signal'!E441,'Momentum Signal'!$B441:$Q441)</f>
        <v>3</v>
      </c>
      <c r="F441">
        <f>RANK('Momentum Signal'!F441,'Momentum Signal'!$B441:$Q441)</f>
        <v>4</v>
      </c>
      <c r="G441">
        <f>RANK('Momentum Signal'!G441,'Momentum Signal'!$B441:$Q441)</f>
        <v>2</v>
      </c>
      <c r="H441">
        <f>RANK('Momentum Signal'!H441,'Momentum Signal'!$B441:$Q441)</f>
        <v>13</v>
      </c>
      <c r="I441">
        <f>RANK('Momentum Signal'!I441,'Momentum Signal'!$B441:$Q441)</f>
        <v>11</v>
      </c>
      <c r="J441">
        <f>RANK('Momentum Signal'!J441,'Momentum Signal'!$B441:$Q441)</f>
        <v>7</v>
      </c>
      <c r="K441">
        <f>RANK('Momentum Signal'!K441,'Momentum Signal'!$B441:$Q441)</f>
        <v>5</v>
      </c>
      <c r="L441">
        <f>RANK('Momentum Signal'!L441,'Momentum Signal'!$B441:$Q441)</f>
        <v>12</v>
      </c>
      <c r="M441">
        <f>RANK('Momentum Signal'!M441,'Momentum Signal'!$B441:$Q441)</f>
        <v>8</v>
      </c>
      <c r="N441">
        <f>RANK('Momentum Signal'!N441,'Momentum Signal'!$B441:$Q441)</f>
        <v>10</v>
      </c>
      <c r="O441">
        <f>RANK('Momentum Signal'!O441,'Momentum Signal'!$B441:$Q441)</f>
        <v>15</v>
      </c>
      <c r="P441">
        <f>RANK('Momentum Signal'!P441,'Momentum Signal'!$B441:$Q441)</f>
        <v>9</v>
      </c>
      <c r="Q441">
        <f>RANK('Momentum Signal'!Q441,'Momentum Signal'!$B441:$Q441)</f>
        <v>16</v>
      </c>
    </row>
    <row r="442" spans="1:17" x14ac:dyDescent="0.25">
      <c r="A442" s="6">
        <f>'Momentum Signal'!A442</f>
        <v>201109</v>
      </c>
      <c r="B442">
        <f>RANK('Momentum Signal'!B442,'Momentum Signal'!$B442:$Q442)</f>
        <v>13</v>
      </c>
      <c r="C442">
        <f>RANK('Momentum Signal'!C442,'Momentum Signal'!$B442:$Q442)</f>
        <v>7</v>
      </c>
      <c r="D442">
        <f>RANK('Momentum Signal'!D442,'Momentum Signal'!$B442:$Q442)</f>
        <v>2</v>
      </c>
      <c r="E442">
        <f>RANK('Momentum Signal'!E442,'Momentum Signal'!$B442:$Q442)</f>
        <v>1</v>
      </c>
      <c r="F442">
        <f>RANK('Momentum Signal'!F442,'Momentum Signal'!$B442:$Q442)</f>
        <v>4</v>
      </c>
      <c r="G442">
        <f>RANK('Momentum Signal'!G442,'Momentum Signal'!$B442:$Q442)</f>
        <v>3</v>
      </c>
      <c r="H442">
        <f>RANK('Momentum Signal'!H442,'Momentum Signal'!$B442:$Q442)</f>
        <v>14</v>
      </c>
      <c r="I442">
        <f>RANK('Momentum Signal'!I442,'Momentum Signal'!$B442:$Q442)</f>
        <v>12</v>
      </c>
      <c r="J442">
        <f>RANK('Momentum Signal'!J442,'Momentum Signal'!$B442:$Q442)</f>
        <v>6</v>
      </c>
      <c r="K442">
        <f>RANK('Momentum Signal'!K442,'Momentum Signal'!$B442:$Q442)</f>
        <v>5</v>
      </c>
      <c r="L442">
        <f>RANK('Momentum Signal'!L442,'Momentum Signal'!$B442:$Q442)</f>
        <v>8</v>
      </c>
      <c r="M442">
        <f>RANK('Momentum Signal'!M442,'Momentum Signal'!$B442:$Q442)</f>
        <v>10</v>
      </c>
      <c r="N442">
        <f>RANK('Momentum Signal'!N442,'Momentum Signal'!$B442:$Q442)</f>
        <v>11</v>
      </c>
      <c r="O442">
        <f>RANK('Momentum Signal'!O442,'Momentum Signal'!$B442:$Q442)</f>
        <v>15</v>
      </c>
      <c r="P442">
        <f>RANK('Momentum Signal'!P442,'Momentum Signal'!$B442:$Q442)</f>
        <v>9</v>
      </c>
      <c r="Q442">
        <f>RANK('Momentum Signal'!Q442,'Momentum Signal'!$B442:$Q442)</f>
        <v>16</v>
      </c>
    </row>
    <row r="443" spans="1:17" x14ac:dyDescent="0.25">
      <c r="A443" s="6">
        <f>'Momentum Signal'!A443</f>
        <v>201110</v>
      </c>
      <c r="B443">
        <f>RANK('Momentum Signal'!B443,'Momentum Signal'!$B443:$Q443)</f>
        <v>4</v>
      </c>
      <c r="C443">
        <f>RANK('Momentum Signal'!C443,'Momentum Signal'!$B443:$Q443)</f>
        <v>10</v>
      </c>
      <c r="D443">
        <f>RANK('Momentum Signal'!D443,'Momentum Signal'!$B443:$Q443)</f>
        <v>2</v>
      </c>
      <c r="E443">
        <f>RANK('Momentum Signal'!E443,'Momentum Signal'!$B443:$Q443)</f>
        <v>1</v>
      </c>
      <c r="F443">
        <f>RANK('Momentum Signal'!F443,'Momentum Signal'!$B443:$Q443)</f>
        <v>5</v>
      </c>
      <c r="G443">
        <f>RANK('Momentum Signal'!G443,'Momentum Signal'!$B443:$Q443)</f>
        <v>3</v>
      </c>
      <c r="H443">
        <f>RANK('Momentum Signal'!H443,'Momentum Signal'!$B443:$Q443)</f>
        <v>9</v>
      </c>
      <c r="I443">
        <f>RANK('Momentum Signal'!I443,'Momentum Signal'!$B443:$Q443)</f>
        <v>14</v>
      </c>
      <c r="J443">
        <f>RANK('Momentum Signal'!J443,'Momentum Signal'!$B443:$Q443)</f>
        <v>15</v>
      </c>
      <c r="K443">
        <f>RANK('Momentum Signal'!K443,'Momentum Signal'!$B443:$Q443)</f>
        <v>7</v>
      </c>
      <c r="L443">
        <f>RANK('Momentum Signal'!L443,'Momentum Signal'!$B443:$Q443)</f>
        <v>12</v>
      </c>
      <c r="M443">
        <f>RANK('Momentum Signal'!M443,'Momentum Signal'!$B443:$Q443)</f>
        <v>13</v>
      </c>
      <c r="N443">
        <f>RANK('Momentum Signal'!N443,'Momentum Signal'!$B443:$Q443)</f>
        <v>11</v>
      </c>
      <c r="O443">
        <f>RANK('Momentum Signal'!O443,'Momentum Signal'!$B443:$Q443)</f>
        <v>6</v>
      </c>
      <c r="P443">
        <f>RANK('Momentum Signal'!P443,'Momentum Signal'!$B443:$Q443)</f>
        <v>8</v>
      </c>
      <c r="Q443">
        <f>RANK('Momentum Signal'!Q443,'Momentum Signal'!$B443:$Q443)</f>
        <v>16</v>
      </c>
    </row>
    <row r="444" spans="1:17" x14ac:dyDescent="0.25">
      <c r="A444" s="6">
        <f>'Momentum Signal'!A444</f>
        <v>201111</v>
      </c>
      <c r="B444">
        <f>RANK('Momentum Signal'!B444,'Momentum Signal'!$B444:$Q444)</f>
        <v>4</v>
      </c>
      <c r="C444">
        <f>RANK('Momentum Signal'!C444,'Momentum Signal'!$B444:$Q444)</f>
        <v>16</v>
      </c>
      <c r="D444">
        <f>RANK('Momentum Signal'!D444,'Momentum Signal'!$B444:$Q444)</f>
        <v>6</v>
      </c>
      <c r="E444">
        <f>RANK('Momentum Signal'!E444,'Momentum Signal'!$B444:$Q444)</f>
        <v>1</v>
      </c>
      <c r="F444">
        <f>RANK('Momentum Signal'!F444,'Momentum Signal'!$B444:$Q444)</f>
        <v>7</v>
      </c>
      <c r="G444">
        <f>RANK('Momentum Signal'!G444,'Momentum Signal'!$B444:$Q444)</f>
        <v>12</v>
      </c>
      <c r="H444">
        <f>RANK('Momentum Signal'!H444,'Momentum Signal'!$B444:$Q444)</f>
        <v>5</v>
      </c>
      <c r="I444">
        <f>RANK('Momentum Signal'!I444,'Momentum Signal'!$B444:$Q444)</f>
        <v>8</v>
      </c>
      <c r="J444">
        <f>RANK('Momentum Signal'!J444,'Momentum Signal'!$B444:$Q444)</f>
        <v>15</v>
      </c>
      <c r="K444">
        <f>RANK('Momentum Signal'!K444,'Momentum Signal'!$B444:$Q444)</f>
        <v>10</v>
      </c>
      <c r="L444">
        <f>RANK('Momentum Signal'!L444,'Momentum Signal'!$B444:$Q444)</f>
        <v>11</v>
      </c>
      <c r="M444">
        <f>RANK('Momentum Signal'!M444,'Momentum Signal'!$B444:$Q444)</f>
        <v>14</v>
      </c>
      <c r="N444">
        <f>RANK('Momentum Signal'!N444,'Momentum Signal'!$B444:$Q444)</f>
        <v>9</v>
      </c>
      <c r="O444">
        <f>RANK('Momentum Signal'!O444,'Momentum Signal'!$B444:$Q444)</f>
        <v>2</v>
      </c>
      <c r="P444">
        <f>RANK('Momentum Signal'!P444,'Momentum Signal'!$B444:$Q444)</f>
        <v>3</v>
      </c>
      <c r="Q444">
        <f>RANK('Momentum Signal'!Q444,'Momentum Signal'!$B444:$Q444)</f>
        <v>13</v>
      </c>
    </row>
    <row r="445" spans="1:17" x14ac:dyDescent="0.25">
      <c r="A445" s="6">
        <f>'Momentum Signal'!A445</f>
        <v>201112</v>
      </c>
      <c r="B445">
        <f>RANK('Momentum Signal'!B445,'Momentum Signal'!$B445:$Q445)</f>
        <v>6</v>
      </c>
      <c r="C445">
        <f>RANK('Momentum Signal'!C445,'Momentum Signal'!$B445:$Q445)</f>
        <v>15</v>
      </c>
      <c r="D445">
        <f>RANK('Momentum Signal'!D445,'Momentum Signal'!$B445:$Q445)</f>
        <v>3</v>
      </c>
      <c r="E445">
        <f>RANK('Momentum Signal'!E445,'Momentum Signal'!$B445:$Q445)</f>
        <v>1</v>
      </c>
      <c r="F445">
        <f>RANK('Momentum Signal'!F445,'Momentum Signal'!$B445:$Q445)</f>
        <v>7</v>
      </c>
      <c r="G445">
        <f>RANK('Momentum Signal'!G445,'Momentum Signal'!$B445:$Q445)</f>
        <v>10</v>
      </c>
      <c r="H445">
        <f>RANK('Momentum Signal'!H445,'Momentum Signal'!$B445:$Q445)</f>
        <v>4</v>
      </c>
      <c r="I445">
        <f>RANK('Momentum Signal'!I445,'Momentum Signal'!$B445:$Q445)</f>
        <v>9</v>
      </c>
      <c r="J445">
        <f>RANK('Momentum Signal'!J445,'Momentum Signal'!$B445:$Q445)</f>
        <v>16</v>
      </c>
      <c r="K445">
        <f>RANK('Momentum Signal'!K445,'Momentum Signal'!$B445:$Q445)</f>
        <v>8</v>
      </c>
      <c r="L445">
        <f>RANK('Momentum Signal'!L445,'Momentum Signal'!$B445:$Q445)</f>
        <v>12</v>
      </c>
      <c r="M445">
        <f>RANK('Momentum Signal'!M445,'Momentum Signal'!$B445:$Q445)</f>
        <v>14</v>
      </c>
      <c r="N445">
        <f>RANK('Momentum Signal'!N445,'Momentum Signal'!$B445:$Q445)</f>
        <v>11</v>
      </c>
      <c r="O445">
        <f>RANK('Momentum Signal'!O445,'Momentum Signal'!$B445:$Q445)</f>
        <v>2</v>
      </c>
      <c r="P445">
        <f>RANK('Momentum Signal'!P445,'Momentum Signal'!$B445:$Q445)</f>
        <v>5</v>
      </c>
      <c r="Q445">
        <f>RANK('Momentum Signal'!Q445,'Momentum Signal'!$B445:$Q445)</f>
        <v>13</v>
      </c>
    </row>
    <row r="446" spans="1:17" x14ac:dyDescent="0.25">
      <c r="A446" s="6">
        <f>'Momentum Signal'!A446</f>
        <v>201201</v>
      </c>
      <c r="B446">
        <f>RANK('Momentum Signal'!B446,'Momentum Signal'!$B446:$Q446)</f>
        <v>6</v>
      </c>
      <c r="C446">
        <f>RANK('Momentum Signal'!C446,'Momentum Signal'!$B446:$Q446)</f>
        <v>15</v>
      </c>
      <c r="D446">
        <f>RANK('Momentum Signal'!D446,'Momentum Signal'!$B446:$Q446)</f>
        <v>5</v>
      </c>
      <c r="E446">
        <f>RANK('Momentum Signal'!E446,'Momentum Signal'!$B446:$Q446)</f>
        <v>2</v>
      </c>
      <c r="F446">
        <f>RANK('Momentum Signal'!F446,'Momentum Signal'!$B446:$Q446)</f>
        <v>10</v>
      </c>
      <c r="G446">
        <f>RANK('Momentum Signal'!G446,'Momentum Signal'!$B446:$Q446)</f>
        <v>11</v>
      </c>
      <c r="H446">
        <f>RANK('Momentum Signal'!H446,'Momentum Signal'!$B446:$Q446)</f>
        <v>3</v>
      </c>
      <c r="I446">
        <f>RANK('Momentum Signal'!I446,'Momentum Signal'!$B446:$Q446)</f>
        <v>9</v>
      </c>
      <c r="J446">
        <f>RANK('Momentum Signal'!J446,'Momentum Signal'!$B446:$Q446)</f>
        <v>16</v>
      </c>
      <c r="K446">
        <f>RANK('Momentum Signal'!K446,'Momentum Signal'!$B446:$Q446)</f>
        <v>7</v>
      </c>
      <c r="L446">
        <f>RANK('Momentum Signal'!L446,'Momentum Signal'!$B446:$Q446)</f>
        <v>12</v>
      </c>
      <c r="M446">
        <f>RANK('Momentum Signal'!M446,'Momentum Signal'!$B446:$Q446)</f>
        <v>14</v>
      </c>
      <c r="N446">
        <f>RANK('Momentum Signal'!N446,'Momentum Signal'!$B446:$Q446)</f>
        <v>8</v>
      </c>
      <c r="O446">
        <f>RANK('Momentum Signal'!O446,'Momentum Signal'!$B446:$Q446)</f>
        <v>1</v>
      </c>
      <c r="P446">
        <f>RANK('Momentum Signal'!P446,'Momentum Signal'!$B446:$Q446)</f>
        <v>4</v>
      </c>
      <c r="Q446">
        <f>RANK('Momentum Signal'!Q446,'Momentum Signal'!$B446:$Q446)</f>
        <v>13</v>
      </c>
    </row>
    <row r="447" spans="1:17" x14ac:dyDescent="0.25">
      <c r="A447" s="6">
        <f>'Momentum Signal'!A447</f>
        <v>201202</v>
      </c>
      <c r="B447">
        <f>RANK('Momentum Signal'!B447,'Momentum Signal'!$B447:$Q447)</f>
        <v>5</v>
      </c>
      <c r="C447">
        <f>RANK('Momentum Signal'!C447,'Momentum Signal'!$B447:$Q447)</f>
        <v>15</v>
      </c>
      <c r="D447">
        <f>RANK('Momentum Signal'!D447,'Momentum Signal'!$B447:$Q447)</f>
        <v>7</v>
      </c>
      <c r="E447">
        <f>RANK('Momentum Signal'!E447,'Momentum Signal'!$B447:$Q447)</f>
        <v>2</v>
      </c>
      <c r="F447">
        <f>RANK('Momentum Signal'!F447,'Momentum Signal'!$B447:$Q447)</f>
        <v>10</v>
      </c>
      <c r="G447">
        <f>RANK('Momentum Signal'!G447,'Momentum Signal'!$B447:$Q447)</f>
        <v>11</v>
      </c>
      <c r="H447">
        <f>RANK('Momentum Signal'!H447,'Momentum Signal'!$B447:$Q447)</f>
        <v>1</v>
      </c>
      <c r="I447">
        <f>RANK('Momentum Signal'!I447,'Momentum Signal'!$B447:$Q447)</f>
        <v>8</v>
      </c>
      <c r="J447">
        <f>RANK('Momentum Signal'!J447,'Momentum Signal'!$B447:$Q447)</f>
        <v>16</v>
      </c>
      <c r="K447">
        <f>RANK('Momentum Signal'!K447,'Momentum Signal'!$B447:$Q447)</f>
        <v>9</v>
      </c>
      <c r="L447">
        <f>RANK('Momentum Signal'!L447,'Momentum Signal'!$B447:$Q447)</f>
        <v>12</v>
      </c>
      <c r="M447">
        <f>RANK('Momentum Signal'!M447,'Momentum Signal'!$B447:$Q447)</f>
        <v>14</v>
      </c>
      <c r="N447">
        <f>RANK('Momentum Signal'!N447,'Momentum Signal'!$B447:$Q447)</f>
        <v>6</v>
      </c>
      <c r="O447">
        <f>RANK('Momentum Signal'!O447,'Momentum Signal'!$B447:$Q447)</f>
        <v>3</v>
      </c>
      <c r="P447">
        <f>RANK('Momentum Signal'!P447,'Momentum Signal'!$B447:$Q447)</f>
        <v>4</v>
      </c>
      <c r="Q447">
        <f>RANK('Momentum Signal'!Q447,'Momentum Signal'!$B447:$Q447)</f>
        <v>13</v>
      </c>
    </row>
    <row r="448" spans="1:17" x14ac:dyDescent="0.25">
      <c r="A448" s="6">
        <f>'Momentum Signal'!A448</f>
        <v>201203</v>
      </c>
      <c r="B448">
        <f>RANK('Momentum Signal'!B448,'Momentum Signal'!$B448:$Q448)</f>
        <v>5</v>
      </c>
      <c r="C448">
        <f>RANK('Momentum Signal'!C448,'Momentum Signal'!$B448:$Q448)</f>
        <v>15</v>
      </c>
      <c r="D448">
        <f>RANK('Momentum Signal'!D448,'Momentum Signal'!$B448:$Q448)</f>
        <v>13</v>
      </c>
      <c r="E448">
        <f>RANK('Momentum Signal'!E448,'Momentum Signal'!$B448:$Q448)</f>
        <v>1</v>
      </c>
      <c r="F448">
        <f>RANK('Momentum Signal'!F448,'Momentum Signal'!$B448:$Q448)</f>
        <v>7</v>
      </c>
      <c r="G448">
        <f>RANK('Momentum Signal'!G448,'Momentum Signal'!$B448:$Q448)</f>
        <v>9</v>
      </c>
      <c r="H448">
        <f>RANK('Momentum Signal'!H448,'Momentum Signal'!$B448:$Q448)</f>
        <v>3</v>
      </c>
      <c r="I448">
        <f>RANK('Momentum Signal'!I448,'Momentum Signal'!$B448:$Q448)</f>
        <v>8</v>
      </c>
      <c r="J448">
        <f>RANK('Momentum Signal'!J448,'Momentum Signal'!$B448:$Q448)</f>
        <v>16</v>
      </c>
      <c r="K448">
        <f>RANK('Momentum Signal'!K448,'Momentum Signal'!$B448:$Q448)</f>
        <v>10</v>
      </c>
      <c r="L448">
        <f>RANK('Momentum Signal'!L448,'Momentum Signal'!$B448:$Q448)</f>
        <v>11</v>
      </c>
      <c r="M448">
        <f>RANK('Momentum Signal'!M448,'Momentum Signal'!$B448:$Q448)</f>
        <v>12</v>
      </c>
      <c r="N448">
        <f>RANK('Momentum Signal'!N448,'Momentum Signal'!$B448:$Q448)</f>
        <v>6</v>
      </c>
      <c r="O448">
        <f>RANK('Momentum Signal'!O448,'Momentum Signal'!$B448:$Q448)</f>
        <v>4</v>
      </c>
      <c r="P448">
        <f>RANK('Momentum Signal'!P448,'Momentum Signal'!$B448:$Q448)</f>
        <v>2</v>
      </c>
      <c r="Q448">
        <f>RANK('Momentum Signal'!Q448,'Momentum Signal'!$B448:$Q448)</f>
        <v>14</v>
      </c>
    </row>
    <row r="449" spans="1:17" x14ac:dyDescent="0.25">
      <c r="A449" s="6">
        <f>'Momentum Signal'!A449</f>
        <v>201204</v>
      </c>
      <c r="B449">
        <f>RANK('Momentum Signal'!B449,'Momentum Signal'!$B449:$Q449)</f>
        <v>8</v>
      </c>
      <c r="C449">
        <f>RANK('Momentum Signal'!C449,'Momentum Signal'!$B449:$Q449)</f>
        <v>15</v>
      </c>
      <c r="D449">
        <f>RANK('Momentum Signal'!D449,'Momentum Signal'!$B449:$Q449)</f>
        <v>12</v>
      </c>
      <c r="E449">
        <f>RANK('Momentum Signal'!E449,'Momentum Signal'!$B449:$Q449)</f>
        <v>1</v>
      </c>
      <c r="F449">
        <f>RANK('Momentum Signal'!F449,'Momentum Signal'!$B449:$Q449)</f>
        <v>5</v>
      </c>
      <c r="G449">
        <f>RANK('Momentum Signal'!G449,'Momentum Signal'!$B449:$Q449)</f>
        <v>11</v>
      </c>
      <c r="H449">
        <f>RANK('Momentum Signal'!H449,'Momentum Signal'!$B449:$Q449)</f>
        <v>3</v>
      </c>
      <c r="I449">
        <f>RANK('Momentum Signal'!I449,'Momentum Signal'!$B449:$Q449)</f>
        <v>6</v>
      </c>
      <c r="J449">
        <f>RANK('Momentum Signal'!J449,'Momentum Signal'!$B449:$Q449)</f>
        <v>16</v>
      </c>
      <c r="K449">
        <f>RANK('Momentum Signal'!K449,'Momentum Signal'!$B449:$Q449)</f>
        <v>9</v>
      </c>
      <c r="L449">
        <f>RANK('Momentum Signal'!L449,'Momentum Signal'!$B449:$Q449)</f>
        <v>7</v>
      </c>
      <c r="M449">
        <f>RANK('Momentum Signal'!M449,'Momentum Signal'!$B449:$Q449)</f>
        <v>13</v>
      </c>
      <c r="N449">
        <f>RANK('Momentum Signal'!N449,'Momentum Signal'!$B449:$Q449)</f>
        <v>10</v>
      </c>
      <c r="O449">
        <f>RANK('Momentum Signal'!O449,'Momentum Signal'!$B449:$Q449)</f>
        <v>4</v>
      </c>
      <c r="P449">
        <f>RANK('Momentum Signal'!P449,'Momentum Signal'!$B449:$Q449)</f>
        <v>2</v>
      </c>
      <c r="Q449">
        <f>RANK('Momentum Signal'!Q449,'Momentum Signal'!$B449:$Q449)</f>
        <v>14</v>
      </c>
    </row>
    <row r="450" spans="1:17" x14ac:dyDescent="0.25">
      <c r="A450" s="6">
        <f>'Momentum Signal'!A450</f>
        <v>201205</v>
      </c>
      <c r="B450">
        <f>RANK('Momentum Signal'!B450,'Momentum Signal'!$B450:$Q450)</f>
        <v>8</v>
      </c>
      <c r="C450">
        <f>RANK('Momentum Signal'!C450,'Momentum Signal'!$B450:$Q450)</f>
        <v>16</v>
      </c>
      <c r="D450">
        <f>RANK('Momentum Signal'!D450,'Momentum Signal'!$B450:$Q450)</f>
        <v>14</v>
      </c>
      <c r="E450">
        <f>RANK('Momentum Signal'!E450,'Momentum Signal'!$B450:$Q450)</f>
        <v>1</v>
      </c>
      <c r="F450">
        <f>RANK('Momentum Signal'!F450,'Momentum Signal'!$B450:$Q450)</f>
        <v>5</v>
      </c>
      <c r="G450">
        <f>RANK('Momentum Signal'!G450,'Momentum Signal'!$B450:$Q450)</f>
        <v>12</v>
      </c>
      <c r="H450">
        <f>RANK('Momentum Signal'!H450,'Momentum Signal'!$B450:$Q450)</f>
        <v>4</v>
      </c>
      <c r="I450">
        <f>RANK('Momentum Signal'!I450,'Momentum Signal'!$B450:$Q450)</f>
        <v>2</v>
      </c>
      <c r="J450">
        <f>RANK('Momentum Signal'!J450,'Momentum Signal'!$B450:$Q450)</f>
        <v>15</v>
      </c>
      <c r="K450">
        <f>RANK('Momentum Signal'!K450,'Momentum Signal'!$B450:$Q450)</f>
        <v>9</v>
      </c>
      <c r="L450">
        <f>RANK('Momentum Signal'!L450,'Momentum Signal'!$B450:$Q450)</f>
        <v>6</v>
      </c>
      <c r="M450">
        <f>RANK('Momentum Signal'!M450,'Momentum Signal'!$B450:$Q450)</f>
        <v>13</v>
      </c>
      <c r="N450">
        <f>RANK('Momentum Signal'!N450,'Momentum Signal'!$B450:$Q450)</f>
        <v>11</v>
      </c>
      <c r="O450">
        <f>RANK('Momentum Signal'!O450,'Momentum Signal'!$B450:$Q450)</f>
        <v>7</v>
      </c>
      <c r="P450">
        <f>RANK('Momentum Signal'!P450,'Momentum Signal'!$B450:$Q450)</f>
        <v>3</v>
      </c>
      <c r="Q450">
        <f>RANK('Momentum Signal'!Q450,'Momentum Signal'!$B450:$Q450)</f>
        <v>10</v>
      </c>
    </row>
    <row r="451" spans="1:17" x14ac:dyDescent="0.25">
      <c r="A451" s="6">
        <f>'Momentum Signal'!A451</f>
        <v>201206</v>
      </c>
      <c r="B451">
        <f>RANK('Momentum Signal'!B451,'Momentum Signal'!$B451:$Q451)</f>
        <v>7</v>
      </c>
      <c r="C451">
        <f>RANK('Momentum Signal'!C451,'Momentum Signal'!$B451:$Q451)</f>
        <v>15</v>
      </c>
      <c r="D451">
        <f>RANK('Momentum Signal'!D451,'Momentum Signal'!$B451:$Q451)</f>
        <v>13</v>
      </c>
      <c r="E451">
        <f>RANK('Momentum Signal'!E451,'Momentum Signal'!$B451:$Q451)</f>
        <v>1</v>
      </c>
      <c r="F451">
        <f>RANK('Momentum Signal'!F451,'Momentum Signal'!$B451:$Q451)</f>
        <v>9</v>
      </c>
      <c r="G451">
        <f>RANK('Momentum Signal'!G451,'Momentum Signal'!$B451:$Q451)</f>
        <v>8</v>
      </c>
      <c r="H451">
        <f>RANK('Momentum Signal'!H451,'Momentum Signal'!$B451:$Q451)</f>
        <v>6</v>
      </c>
      <c r="I451">
        <f>RANK('Momentum Signal'!I451,'Momentum Signal'!$B451:$Q451)</f>
        <v>2</v>
      </c>
      <c r="J451">
        <f>RANK('Momentum Signal'!J451,'Momentum Signal'!$B451:$Q451)</f>
        <v>16</v>
      </c>
      <c r="K451">
        <f>RANK('Momentum Signal'!K451,'Momentum Signal'!$B451:$Q451)</f>
        <v>10</v>
      </c>
      <c r="L451">
        <f>RANK('Momentum Signal'!L451,'Momentum Signal'!$B451:$Q451)</f>
        <v>4</v>
      </c>
      <c r="M451">
        <f>RANK('Momentum Signal'!M451,'Momentum Signal'!$B451:$Q451)</f>
        <v>14</v>
      </c>
      <c r="N451">
        <f>RANK('Momentum Signal'!N451,'Momentum Signal'!$B451:$Q451)</f>
        <v>11</v>
      </c>
      <c r="O451">
        <f>RANK('Momentum Signal'!O451,'Momentum Signal'!$B451:$Q451)</f>
        <v>5</v>
      </c>
      <c r="P451">
        <f>RANK('Momentum Signal'!P451,'Momentum Signal'!$B451:$Q451)</f>
        <v>3</v>
      </c>
      <c r="Q451">
        <f>RANK('Momentum Signal'!Q451,'Momentum Signal'!$B451:$Q451)</f>
        <v>12</v>
      </c>
    </row>
    <row r="452" spans="1:17" x14ac:dyDescent="0.25">
      <c r="A452" s="6">
        <f>'Momentum Signal'!A452</f>
        <v>201207</v>
      </c>
      <c r="B452">
        <f>RANK('Momentum Signal'!B452,'Momentum Signal'!$B452:$Q452)</f>
        <v>6</v>
      </c>
      <c r="C452">
        <f>RANK('Momentum Signal'!C452,'Momentum Signal'!$B452:$Q452)</f>
        <v>15</v>
      </c>
      <c r="D452">
        <f>RANK('Momentum Signal'!D452,'Momentum Signal'!$B452:$Q452)</f>
        <v>13</v>
      </c>
      <c r="E452">
        <f>RANK('Momentum Signal'!E452,'Momentum Signal'!$B452:$Q452)</f>
        <v>3</v>
      </c>
      <c r="F452">
        <f>RANK('Momentum Signal'!F452,'Momentum Signal'!$B452:$Q452)</f>
        <v>12</v>
      </c>
      <c r="G452">
        <f>RANK('Momentum Signal'!G452,'Momentum Signal'!$B452:$Q452)</f>
        <v>10</v>
      </c>
      <c r="H452">
        <f>RANK('Momentum Signal'!H452,'Momentum Signal'!$B452:$Q452)</f>
        <v>4</v>
      </c>
      <c r="I452">
        <f>RANK('Momentum Signal'!I452,'Momentum Signal'!$B452:$Q452)</f>
        <v>1</v>
      </c>
      <c r="J452">
        <f>RANK('Momentum Signal'!J452,'Momentum Signal'!$B452:$Q452)</f>
        <v>16</v>
      </c>
      <c r="K452">
        <f>RANK('Momentum Signal'!K452,'Momentum Signal'!$B452:$Q452)</f>
        <v>8</v>
      </c>
      <c r="L452">
        <f>RANK('Momentum Signal'!L452,'Momentum Signal'!$B452:$Q452)</f>
        <v>7</v>
      </c>
      <c r="M452">
        <f>RANK('Momentum Signal'!M452,'Momentum Signal'!$B452:$Q452)</f>
        <v>14</v>
      </c>
      <c r="N452">
        <f>RANK('Momentum Signal'!N452,'Momentum Signal'!$B452:$Q452)</f>
        <v>9</v>
      </c>
      <c r="O452">
        <f>RANK('Momentum Signal'!O452,'Momentum Signal'!$B452:$Q452)</f>
        <v>5</v>
      </c>
      <c r="P452">
        <f>RANK('Momentum Signal'!P452,'Momentum Signal'!$B452:$Q452)</f>
        <v>2</v>
      </c>
      <c r="Q452">
        <f>RANK('Momentum Signal'!Q452,'Momentum Signal'!$B452:$Q452)</f>
        <v>11</v>
      </c>
    </row>
    <row r="453" spans="1:17" x14ac:dyDescent="0.25">
      <c r="A453" s="6">
        <f>'Momentum Signal'!A453</f>
        <v>201208</v>
      </c>
      <c r="B453">
        <f>RANK('Momentum Signal'!B453,'Momentum Signal'!$B453:$Q453)</f>
        <v>5</v>
      </c>
      <c r="C453">
        <f>RANK('Momentum Signal'!C453,'Momentum Signal'!$B453:$Q453)</f>
        <v>16</v>
      </c>
      <c r="D453">
        <f>RANK('Momentum Signal'!D453,'Momentum Signal'!$B453:$Q453)</f>
        <v>13</v>
      </c>
      <c r="E453">
        <f>RANK('Momentum Signal'!E453,'Momentum Signal'!$B453:$Q453)</f>
        <v>11</v>
      </c>
      <c r="F453">
        <f>RANK('Momentum Signal'!F453,'Momentum Signal'!$B453:$Q453)</f>
        <v>12</v>
      </c>
      <c r="G453">
        <f>RANK('Momentum Signal'!G453,'Momentum Signal'!$B453:$Q453)</f>
        <v>10</v>
      </c>
      <c r="H453">
        <f>RANK('Momentum Signal'!H453,'Momentum Signal'!$B453:$Q453)</f>
        <v>2</v>
      </c>
      <c r="I453">
        <f>RANK('Momentum Signal'!I453,'Momentum Signal'!$B453:$Q453)</f>
        <v>1</v>
      </c>
      <c r="J453">
        <f>RANK('Momentum Signal'!J453,'Momentum Signal'!$B453:$Q453)</f>
        <v>15</v>
      </c>
      <c r="K453">
        <f>RANK('Momentum Signal'!K453,'Momentum Signal'!$B453:$Q453)</f>
        <v>8</v>
      </c>
      <c r="L453">
        <f>RANK('Momentum Signal'!L453,'Momentum Signal'!$B453:$Q453)</f>
        <v>7</v>
      </c>
      <c r="M453">
        <f>RANK('Momentum Signal'!M453,'Momentum Signal'!$B453:$Q453)</f>
        <v>14</v>
      </c>
      <c r="N453">
        <f>RANK('Momentum Signal'!N453,'Momentum Signal'!$B453:$Q453)</f>
        <v>6</v>
      </c>
      <c r="O453">
        <f>RANK('Momentum Signal'!O453,'Momentum Signal'!$B453:$Q453)</f>
        <v>4</v>
      </c>
      <c r="P453">
        <f>RANK('Momentum Signal'!P453,'Momentum Signal'!$B453:$Q453)</f>
        <v>3</v>
      </c>
      <c r="Q453">
        <f>RANK('Momentum Signal'!Q453,'Momentum Signal'!$B453:$Q453)</f>
        <v>9</v>
      </c>
    </row>
    <row r="454" spans="1:17" x14ac:dyDescent="0.25">
      <c r="A454" s="6">
        <f>'Momentum Signal'!A454</f>
        <v>201209</v>
      </c>
      <c r="B454">
        <f>RANK('Momentum Signal'!B454,'Momentum Signal'!$B454:$Q454)</f>
        <v>9</v>
      </c>
      <c r="C454">
        <f>RANK('Momentum Signal'!C454,'Momentum Signal'!$B454:$Q454)</f>
        <v>16</v>
      </c>
      <c r="D454">
        <f>RANK('Momentum Signal'!D454,'Momentum Signal'!$B454:$Q454)</f>
        <v>13</v>
      </c>
      <c r="E454">
        <f>RANK('Momentum Signal'!E454,'Momentum Signal'!$B454:$Q454)</f>
        <v>11</v>
      </c>
      <c r="F454">
        <f>RANK('Momentum Signal'!F454,'Momentum Signal'!$B454:$Q454)</f>
        <v>12</v>
      </c>
      <c r="G454">
        <f>RANK('Momentum Signal'!G454,'Momentum Signal'!$B454:$Q454)</f>
        <v>10</v>
      </c>
      <c r="H454">
        <f>RANK('Momentum Signal'!H454,'Momentum Signal'!$B454:$Q454)</f>
        <v>3</v>
      </c>
      <c r="I454">
        <f>RANK('Momentum Signal'!I454,'Momentum Signal'!$B454:$Q454)</f>
        <v>1</v>
      </c>
      <c r="J454">
        <f>RANK('Momentum Signal'!J454,'Momentum Signal'!$B454:$Q454)</f>
        <v>15</v>
      </c>
      <c r="K454">
        <f>RANK('Momentum Signal'!K454,'Momentum Signal'!$B454:$Q454)</f>
        <v>6</v>
      </c>
      <c r="L454">
        <f>RANK('Momentum Signal'!L454,'Momentum Signal'!$B454:$Q454)</f>
        <v>4</v>
      </c>
      <c r="M454">
        <f>RANK('Momentum Signal'!M454,'Momentum Signal'!$B454:$Q454)</f>
        <v>14</v>
      </c>
      <c r="N454">
        <f>RANK('Momentum Signal'!N454,'Momentum Signal'!$B454:$Q454)</f>
        <v>7</v>
      </c>
      <c r="O454">
        <f>RANK('Momentum Signal'!O454,'Momentum Signal'!$B454:$Q454)</f>
        <v>5</v>
      </c>
      <c r="P454">
        <f>RANK('Momentum Signal'!P454,'Momentum Signal'!$B454:$Q454)</f>
        <v>2</v>
      </c>
      <c r="Q454">
        <f>RANK('Momentum Signal'!Q454,'Momentum Signal'!$B454:$Q454)</f>
        <v>8</v>
      </c>
    </row>
    <row r="455" spans="1:17" x14ac:dyDescent="0.25">
      <c r="A455" s="6">
        <f>'Momentum Signal'!A455</f>
        <v>201210</v>
      </c>
      <c r="B455">
        <f>RANK('Momentum Signal'!B455,'Momentum Signal'!$B455:$Q455)</f>
        <v>13</v>
      </c>
      <c r="C455">
        <f>RANK('Momentum Signal'!C455,'Momentum Signal'!$B455:$Q455)</f>
        <v>15</v>
      </c>
      <c r="D455">
        <f>RANK('Momentum Signal'!D455,'Momentum Signal'!$B455:$Q455)</f>
        <v>11</v>
      </c>
      <c r="E455">
        <f>RANK('Momentum Signal'!E455,'Momentum Signal'!$B455:$Q455)</f>
        <v>8</v>
      </c>
      <c r="F455">
        <f>RANK('Momentum Signal'!F455,'Momentum Signal'!$B455:$Q455)</f>
        <v>6</v>
      </c>
      <c r="G455">
        <f>RANK('Momentum Signal'!G455,'Momentum Signal'!$B455:$Q455)</f>
        <v>4</v>
      </c>
      <c r="H455">
        <f>RANK('Momentum Signal'!H455,'Momentum Signal'!$B455:$Q455)</f>
        <v>9</v>
      </c>
      <c r="I455">
        <f>RANK('Momentum Signal'!I455,'Momentum Signal'!$B455:$Q455)</f>
        <v>1</v>
      </c>
      <c r="J455">
        <f>RANK('Momentum Signal'!J455,'Momentum Signal'!$B455:$Q455)</f>
        <v>16</v>
      </c>
      <c r="K455">
        <f>RANK('Momentum Signal'!K455,'Momentum Signal'!$B455:$Q455)</f>
        <v>5</v>
      </c>
      <c r="L455">
        <f>RANK('Momentum Signal'!L455,'Momentum Signal'!$B455:$Q455)</f>
        <v>2</v>
      </c>
      <c r="M455">
        <f>RANK('Momentum Signal'!M455,'Momentum Signal'!$B455:$Q455)</f>
        <v>12</v>
      </c>
      <c r="N455">
        <f>RANK('Momentum Signal'!N455,'Momentum Signal'!$B455:$Q455)</f>
        <v>10</v>
      </c>
      <c r="O455">
        <f>RANK('Momentum Signal'!O455,'Momentum Signal'!$B455:$Q455)</f>
        <v>14</v>
      </c>
      <c r="P455">
        <f>RANK('Momentum Signal'!P455,'Momentum Signal'!$B455:$Q455)</f>
        <v>7</v>
      </c>
      <c r="Q455">
        <f>RANK('Momentum Signal'!Q455,'Momentum Signal'!$B455:$Q455)</f>
        <v>3</v>
      </c>
    </row>
    <row r="456" spans="1:17" x14ac:dyDescent="0.25">
      <c r="A456" s="6">
        <f>'Momentum Signal'!A456</f>
        <v>201211</v>
      </c>
      <c r="B456">
        <f>RANK('Momentum Signal'!B456,'Momentum Signal'!$B456:$Q456)</f>
        <v>8</v>
      </c>
      <c r="C456">
        <f>RANK('Momentum Signal'!C456,'Momentum Signal'!$B456:$Q456)</f>
        <v>15</v>
      </c>
      <c r="D456">
        <f>RANK('Momentum Signal'!D456,'Momentum Signal'!$B456:$Q456)</f>
        <v>11</v>
      </c>
      <c r="E456">
        <f>RANK('Momentum Signal'!E456,'Momentum Signal'!$B456:$Q456)</f>
        <v>13</v>
      </c>
      <c r="F456">
        <f>RANK('Momentum Signal'!F456,'Momentum Signal'!$B456:$Q456)</f>
        <v>6</v>
      </c>
      <c r="G456">
        <f>RANK('Momentum Signal'!G456,'Momentum Signal'!$B456:$Q456)</f>
        <v>9</v>
      </c>
      <c r="H456">
        <f>RANK('Momentum Signal'!H456,'Momentum Signal'!$B456:$Q456)</f>
        <v>2</v>
      </c>
      <c r="I456">
        <f>RANK('Momentum Signal'!I456,'Momentum Signal'!$B456:$Q456)</f>
        <v>1</v>
      </c>
      <c r="J456">
        <f>RANK('Momentum Signal'!J456,'Momentum Signal'!$B456:$Q456)</f>
        <v>16</v>
      </c>
      <c r="K456">
        <f>RANK('Momentum Signal'!K456,'Momentum Signal'!$B456:$Q456)</f>
        <v>7</v>
      </c>
      <c r="L456">
        <f>RANK('Momentum Signal'!L456,'Momentum Signal'!$B456:$Q456)</f>
        <v>5</v>
      </c>
      <c r="M456">
        <f>RANK('Momentum Signal'!M456,'Momentum Signal'!$B456:$Q456)</f>
        <v>14</v>
      </c>
      <c r="N456">
        <f>RANK('Momentum Signal'!N456,'Momentum Signal'!$B456:$Q456)</f>
        <v>12</v>
      </c>
      <c r="O456">
        <f>RANK('Momentum Signal'!O456,'Momentum Signal'!$B456:$Q456)</f>
        <v>10</v>
      </c>
      <c r="P456">
        <f>RANK('Momentum Signal'!P456,'Momentum Signal'!$B456:$Q456)</f>
        <v>4</v>
      </c>
      <c r="Q456">
        <f>RANK('Momentum Signal'!Q456,'Momentum Signal'!$B456:$Q456)</f>
        <v>3</v>
      </c>
    </row>
    <row r="457" spans="1:17" x14ac:dyDescent="0.25">
      <c r="A457" s="6">
        <f>'Momentum Signal'!A457</f>
        <v>201212</v>
      </c>
      <c r="B457">
        <f>RANK('Momentum Signal'!B457,'Momentum Signal'!$B457:$Q457)</f>
        <v>10</v>
      </c>
      <c r="C457">
        <f>RANK('Momentum Signal'!C457,'Momentum Signal'!$B457:$Q457)</f>
        <v>15</v>
      </c>
      <c r="D457">
        <f>RANK('Momentum Signal'!D457,'Momentum Signal'!$B457:$Q457)</f>
        <v>14</v>
      </c>
      <c r="E457">
        <f>RANK('Momentum Signal'!E457,'Momentum Signal'!$B457:$Q457)</f>
        <v>12</v>
      </c>
      <c r="F457">
        <f>RANK('Momentum Signal'!F457,'Momentum Signal'!$B457:$Q457)</f>
        <v>3</v>
      </c>
      <c r="G457">
        <f>RANK('Momentum Signal'!G457,'Momentum Signal'!$B457:$Q457)</f>
        <v>9</v>
      </c>
      <c r="H457">
        <f>RANK('Momentum Signal'!H457,'Momentum Signal'!$B457:$Q457)</f>
        <v>4</v>
      </c>
      <c r="I457">
        <f>RANK('Momentum Signal'!I457,'Momentum Signal'!$B457:$Q457)</f>
        <v>1</v>
      </c>
      <c r="J457">
        <f>RANK('Momentum Signal'!J457,'Momentum Signal'!$B457:$Q457)</f>
        <v>16</v>
      </c>
      <c r="K457">
        <f>RANK('Momentum Signal'!K457,'Momentum Signal'!$B457:$Q457)</f>
        <v>11</v>
      </c>
      <c r="L457">
        <f>RANK('Momentum Signal'!L457,'Momentum Signal'!$B457:$Q457)</f>
        <v>7</v>
      </c>
      <c r="M457">
        <f>RANK('Momentum Signal'!M457,'Momentum Signal'!$B457:$Q457)</f>
        <v>6</v>
      </c>
      <c r="N457">
        <f>RANK('Momentum Signal'!N457,'Momentum Signal'!$B457:$Q457)</f>
        <v>13</v>
      </c>
      <c r="O457">
        <f>RANK('Momentum Signal'!O457,'Momentum Signal'!$B457:$Q457)</f>
        <v>8</v>
      </c>
      <c r="P457">
        <f>RANK('Momentum Signal'!P457,'Momentum Signal'!$B457:$Q457)</f>
        <v>5</v>
      </c>
      <c r="Q457">
        <f>RANK('Momentum Signal'!Q457,'Momentum Signal'!$B457:$Q457)</f>
        <v>2</v>
      </c>
    </row>
    <row r="458" spans="1:17" x14ac:dyDescent="0.25">
      <c r="A458" s="6">
        <f>'Momentum Signal'!A458</f>
        <v>201301</v>
      </c>
      <c r="B458">
        <f>RANK('Momentum Signal'!B458,'Momentum Signal'!$B458:$Q458)</f>
        <v>11</v>
      </c>
      <c r="C458">
        <f>RANK('Momentum Signal'!C458,'Momentum Signal'!$B458:$Q458)</f>
        <v>15</v>
      </c>
      <c r="D458">
        <f>RANK('Momentum Signal'!D458,'Momentum Signal'!$B458:$Q458)</f>
        <v>13</v>
      </c>
      <c r="E458">
        <f>RANK('Momentum Signal'!E458,'Momentum Signal'!$B458:$Q458)</f>
        <v>7</v>
      </c>
      <c r="F458">
        <f>RANK('Momentum Signal'!F458,'Momentum Signal'!$B458:$Q458)</f>
        <v>2</v>
      </c>
      <c r="G458">
        <f>RANK('Momentum Signal'!G458,'Momentum Signal'!$B458:$Q458)</f>
        <v>10</v>
      </c>
      <c r="H458">
        <f>RANK('Momentum Signal'!H458,'Momentum Signal'!$B458:$Q458)</f>
        <v>8</v>
      </c>
      <c r="I458">
        <f>RANK('Momentum Signal'!I458,'Momentum Signal'!$B458:$Q458)</f>
        <v>1</v>
      </c>
      <c r="J458">
        <f>RANK('Momentum Signal'!J458,'Momentum Signal'!$B458:$Q458)</f>
        <v>16</v>
      </c>
      <c r="K458">
        <f>RANK('Momentum Signal'!K458,'Momentum Signal'!$B458:$Q458)</f>
        <v>6</v>
      </c>
      <c r="L458">
        <f>RANK('Momentum Signal'!L458,'Momentum Signal'!$B458:$Q458)</f>
        <v>9</v>
      </c>
      <c r="M458">
        <f>RANK('Momentum Signal'!M458,'Momentum Signal'!$B458:$Q458)</f>
        <v>4</v>
      </c>
      <c r="N458">
        <f>RANK('Momentum Signal'!N458,'Momentum Signal'!$B458:$Q458)</f>
        <v>12</v>
      </c>
      <c r="O458">
        <f>RANK('Momentum Signal'!O458,'Momentum Signal'!$B458:$Q458)</f>
        <v>14</v>
      </c>
      <c r="P458">
        <f>RANK('Momentum Signal'!P458,'Momentum Signal'!$B458:$Q458)</f>
        <v>5</v>
      </c>
      <c r="Q458">
        <f>RANK('Momentum Signal'!Q458,'Momentum Signal'!$B458:$Q458)</f>
        <v>3</v>
      </c>
    </row>
    <row r="459" spans="1:17" x14ac:dyDescent="0.25">
      <c r="A459" s="6">
        <f>'Momentum Signal'!A459</f>
        <v>201302</v>
      </c>
      <c r="B459">
        <f>RANK('Momentum Signal'!B459,'Momentum Signal'!$B459:$Q459)</f>
        <v>8</v>
      </c>
      <c r="C459">
        <f>RANK('Momentum Signal'!C459,'Momentum Signal'!$B459:$Q459)</f>
        <v>16</v>
      </c>
      <c r="D459">
        <f>RANK('Momentum Signal'!D459,'Momentum Signal'!$B459:$Q459)</f>
        <v>13</v>
      </c>
      <c r="E459">
        <f>RANK('Momentum Signal'!E459,'Momentum Signal'!$B459:$Q459)</f>
        <v>11</v>
      </c>
      <c r="F459">
        <f>RANK('Momentum Signal'!F459,'Momentum Signal'!$B459:$Q459)</f>
        <v>3</v>
      </c>
      <c r="G459">
        <f>RANK('Momentum Signal'!G459,'Momentum Signal'!$B459:$Q459)</f>
        <v>12</v>
      </c>
      <c r="H459">
        <f>RANK('Momentum Signal'!H459,'Momentum Signal'!$B459:$Q459)</f>
        <v>4</v>
      </c>
      <c r="I459">
        <f>RANK('Momentum Signal'!I459,'Momentum Signal'!$B459:$Q459)</f>
        <v>1</v>
      </c>
      <c r="J459">
        <f>RANK('Momentum Signal'!J459,'Momentum Signal'!$B459:$Q459)</f>
        <v>15</v>
      </c>
      <c r="K459">
        <f>RANK('Momentum Signal'!K459,'Momentum Signal'!$B459:$Q459)</f>
        <v>5</v>
      </c>
      <c r="L459">
        <f>RANK('Momentum Signal'!L459,'Momentum Signal'!$B459:$Q459)</f>
        <v>14</v>
      </c>
      <c r="M459">
        <f>RANK('Momentum Signal'!M459,'Momentum Signal'!$B459:$Q459)</f>
        <v>7</v>
      </c>
      <c r="N459">
        <f>RANK('Momentum Signal'!N459,'Momentum Signal'!$B459:$Q459)</f>
        <v>10</v>
      </c>
      <c r="O459">
        <f>RANK('Momentum Signal'!O459,'Momentum Signal'!$B459:$Q459)</f>
        <v>9</v>
      </c>
      <c r="P459">
        <f>RANK('Momentum Signal'!P459,'Momentum Signal'!$B459:$Q459)</f>
        <v>6</v>
      </c>
      <c r="Q459">
        <f>RANK('Momentum Signal'!Q459,'Momentum Signal'!$B459:$Q459)</f>
        <v>2</v>
      </c>
    </row>
    <row r="460" spans="1:17" x14ac:dyDescent="0.25">
      <c r="A460" s="6">
        <f>'Momentum Signal'!A460</f>
        <v>201303</v>
      </c>
      <c r="B460">
        <f>RANK('Momentum Signal'!B460,'Momentum Signal'!$B460:$Q460)</f>
        <v>5</v>
      </c>
      <c r="C460">
        <f>RANK('Momentum Signal'!C460,'Momentum Signal'!$B460:$Q460)</f>
        <v>16</v>
      </c>
      <c r="D460">
        <f>RANK('Momentum Signal'!D460,'Momentum Signal'!$B460:$Q460)</f>
        <v>12</v>
      </c>
      <c r="E460">
        <f>RANK('Momentum Signal'!E460,'Momentum Signal'!$B460:$Q460)</f>
        <v>13</v>
      </c>
      <c r="F460">
        <f>RANK('Momentum Signal'!F460,'Momentum Signal'!$B460:$Q460)</f>
        <v>6</v>
      </c>
      <c r="G460">
        <f>RANK('Momentum Signal'!G460,'Momentum Signal'!$B460:$Q460)</f>
        <v>10</v>
      </c>
      <c r="H460">
        <f>RANK('Momentum Signal'!H460,'Momentum Signal'!$B460:$Q460)</f>
        <v>2</v>
      </c>
      <c r="I460">
        <f>RANK('Momentum Signal'!I460,'Momentum Signal'!$B460:$Q460)</f>
        <v>1</v>
      </c>
      <c r="J460">
        <f>RANK('Momentum Signal'!J460,'Momentum Signal'!$B460:$Q460)</f>
        <v>14</v>
      </c>
      <c r="K460">
        <f>RANK('Momentum Signal'!K460,'Momentum Signal'!$B460:$Q460)</f>
        <v>7</v>
      </c>
      <c r="L460">
        <f>RANK('Momentum Signal'!L460,'Momentum Signal'!$B460:$Q460)</f>
        <v>15</v>
      </c>
      <c r="M460">
        <f>RANK('Momentum Signal'!M460,'Momentum Signal'!$B460:$Q460)</f>
        <v>11</v>
      </c>
      <c r="N460">
        <f>RANK('Momentum Signal'!N460,'Momentum Signal'!$B460:$Q460)</f>
        <v>9</v>
      </c>
      <c r="O460">
        <f>RANK('Momentum Signal'!O460,'Momentum Signal'!$B460:$Q460)</f>
        <v>8</v>
      </c>
      <c r="P460">
        <f>RANK('Momentum Signal'!P460,'Momentum Signal'!$B460:$Q460)</f>
        <v>4</v>
      </c>
      <c r="Q460">
        <f>RANK('Momentum Signal'!Q460,'Momentum Signal'!$B460:$Q460)</f>
        <v>3</v>
      </c>
    </row>
    <row r="461" spans="1:17" x14ac:dyDescent="0.25">
      <c r="A461" s="6">
        <f>'Momentum Signal'!A461</f>
        <v>201304</v>
      </c>
      <c r="B461">
        <f>RANK('Momentum Signal'!B461,'Momentum Signal'!$B461:$Q461)</f>
        <v>3</v>
      </c>
      <c r="C461">
        <f>RANK('Momentum Signal'!C461,'Momentum Signal'!$B461:$Q461)</f>
        <v>15</v>
      </c>
      <c r="D461">
        <f>RANK('Momentum Signal'!D461,'Momentum Signal'!$B461:$Q461)</f>
        <v>10</v>
      </c>
      <c r="E461">
        <f>RANK('Momentum Signal'!E461,'Momentum Signal'!$B461:$Q461)</f>
        <v>13</v>
      </c>
      <c r="F461">
        <f>RANK('Momentum Signal'!F461,'Momentum Signal'!$B461:$Q461)</f>
        <v>8</v>
      </c>
      <c r="G461">
        <f>RANK('Momentum Signal'!G461,'Momentum Signal'!$B461:$Q461)</f>
        <v>12</v>
      </c>
      <c r="H461">
        <f>RANK('Momentum Signal'!H461,'Momentum Signal'!$B461:$Q461)</f>
        <v>2</v>
      </c>
      <c r="I461">
        <f>RANK('Momentum Signal'!I461,'Momentum Signal'!$B461:$Q461)</f>
        <v>1</v>
      </c>
      <c r="J461">
        <f>RANK('Momentum Signal'!J461,'Momentum Signal'!$B461:$Q461)</f>
        <v>14</v>
      </c>
      <c r="K461">
        <f>RANK('Momentum Signal'!K461,'Momentum Signal'!$B461:$Q461)</f>
        <v>5</v>
      </c>
      <c r="L461">
        <f>RANK('Momentum Signal'!L461,'Momentum Signal'!$B461:$Q461)</f>
        <v>16</v>
      </c>
      <c r="M461">
        <f>RANK('Momentum Signal'!M461,'Momentum Signal'!$B461:$Q461)</f>
        <v>11</v>
      </c>
      <c r="N461">
        <f>RANK('Momentum Signal'!N461,'Momentum Signal'!$B461:$Q461)</f>
        <v>4</v>
      </c>
      <c r="O461">
        <f>RANK('Momentum Signal'!O461,'Momentum Signal'!$B461:$Q461)</f>
        <v>7</v>
      </c>
      <c r="P461">
        <f>RANK('Momentum Signal'!P461,'Momentum Signal'!$B461:$Q461)</f>
        <v>9</v>
      </c>
      <c r="Q461">
        <f>RANK('Momentum Signal'!Q461,'Momentum Signal'!$B461:$Q461)</f>
        <v>6</v>
      </c>
    </row>
    <row r="462" spans="1:17" x14ac:dyDescent="0.25">
      <c r="A462" s="6">
        <f>'Momentum Signal'!A462</f>
        <v>201305</v>
      </c>
      <c r="B462">
        <f>RANK('Momentum Signal'!B462,'Momentum Signal'!$B462:$Q462)</f>
        <v>5</v>
      </c>
      <c r="C462">
        <f>RANK('Momentum Signal'!C462,'Momentum Signal'!$B462:$Q462)</f>
        <v>16</v>
      </c>
      <c r="D462">
        <f>RANK('Momentum Signal'!D462,'Momentum Signal'!$B462:$Q462)</f>
        <v>11</v>
      </c>
      <c r="E462">
        <f>RANK('Momentum Signal'!E462,'Momentum Signal'!$B462:$Q462)</f>
        <v>12</v>
      </c>
      <c r="F462">
        <f>RANK('Momentum Signal'!F462,'Momentum Signal'!$B462:$Q462)</f>
        <v>2</v>
      </c>
      <c r="G462">
        <f>RANK('Momentum Signal'!G462,'Momentum Signal'!$B462:$Q462)</f>
        <v>13</v>
      </c>
      <c r="H462">
        <f>RANK('Momentum Signal'!H462,'Momentum Signal'!$B462:$Q462)</f>
        <v>3</v>
      </c>
      <c r="I462">
        <f>RANK('Momentum Signal'!I462,'Momentum Signal'!$B462:$Q462)</f>
        <v>1</v>
      </c>
      <c r="J462">
        <f>RANK('Momentum Signal'!J462,'Momentum Signal'!$B462:$Q462)</f>
        <v>14</v>
      </c>
      <c r="K462">
        <f>RANK('Momentum Signal'!K462,'Momentum Signal'!$B462:$Q462)</f>
        <v>6</v>
      </c>
      <c r="L462">
        <f>RANK('Momentum Signal'!L462,'Momentum Signal'!$B462:$Q462)</f>
        <v>15</v>
      </c>
      <c r="M462">
        <f>RANK('Momentum Signal'!M462,'Momentum Signal'!$B462:$Q462)</f>
        <v>8</v>
      </c>
      <c r="N462">
        <f>RANK('Momentum Signal'!N462,'Momentum Signal'!$B462:$Q462)</f>
        <v>7</v>
      </c>
      <c r="O462">
        <f>RANK('Momentum Signal'!O462,'Momentum Signal'!$B462:$Q462)</f>
        <v>9</v>
      </c>
      <c r="P462">
        <f>RANK('Momentum Signal'!P462,'Momentum Signal'!$B462:$Q462)</f>
        <v>10</v>
      </c>
      <c r="Q462">
        <f>RANK('Momentum Signal'!Q462,'Momentum Signal'!$B462:$Q462)</f>
        <v>4</v>
      </c>
    </row>
    <row r="463" spans="1:17" x14ac:dyDescent="0.25">
      <c r="A463" s="6">
        <f>'Momentum Signal'!A463</f>
        <v>201306</v>
      </c>
      <c r="B463">
        <f>RANK('Momentum Signal'!B463,'Momentum Signal'!$B463:$Q463)</f>
        <v>6</v>
      </c>
      <c r="C463">
        <f>RANK('Momentum Signal'!C463,'Momentum Signal'!$B463:$Q463)</f>
        <v>16</v>
      </c>
      <c r="D463">
        <f>RANK('Momentum Signal'!D463,'Momentum Signal'!$B463:$Q463)</f>
        <v>8</v>
      </c>
      <c r="E463">
        <f>RANK('Momentum Signal'!E463,'Momentum Signal'!$B463:$Q463)</f>
        <v>11</v>
      </c>
      <c r="F463">
        <f>RANK('Momentum Signal'!F463,'Momentum Signal'!$B463:$Q463)</f>
        <v>2</v>
      </c>
      <c r="G463">
        <f>RANK('Momentum Signal'!G463,'Momentum Signal'!$B463:$Q463)</f>
        <v>12</v>
      </c>
      <c r="H463">
        <f>RANK('Momentum Signal'!H463,'Momentum Signal'!$B463:$Q463)</f>
        <v>5</v>
      </c>
      <c r="I463">
        <f>RANK('Momentum Signal'!I463,'Momentum Signal'!$B463:$Q463)</f>
        <v>1</v>
      </c>
      <c r="J463">
        <f>RANK('Momentum Signal'!J463,'Momentum Signal'!$B463:$Q463)</f>
        <v>14</v>
      </c>
      <c r="K463">
        <f>RANK('Momentum Signal'!K463,'Momentum Signal'!$B463:$Q463)</f>
        <v>9</v>
      </c>
      <c r="L463">
        <f>RANK('Momentum Signal'!L463,'Momentum Signal'!$B463:$Q463)</f>
        <v>15</v>
      </c>
      <c r="M463">
        <f>RANK('Momentum Signal'!M463,'Momentum Signal'!$B463:$Q463)</f>
        <v>4</v>
      </c>
      <c r="N463">
        <f>RANK('Momentum Signal'!N463,'Momentum Signal'!$B463:$Q463)</f>
        <v>7</v>
      </c>
      <c r="O463">
        <f>RANK('Momentum Signal'!O463,'Momentum Signal'!$B463:$Q463)</f>
        <v>10</v>
      </c>
      <c r="P463">
        <f>RANK('Momentum Signal'!P463,'Momentum Signal'!$B463:$Q463)</f>
        <v>13</v>
      </c>
      <c r="Q463">
        <f>RANK('Momentum Signal'!Q463,'Momentum Signal'!$B463:$Q463)</f>
        <v>3</v>
      </c>
    </row>
    <row r="464" spans="1:17" x14ac:dyDescent="0.25">
      <c r="A464" s="6">
        <f>'Momentum Signal'!A464</f>
        <v>201307</v>
      </c>
      <c r="B464">
        <f>RANK('Momentum Signal'!B464,'Momentum Signal'!$B464:$Q464)</f>
        <v>12</v>
      </c>
      <c r="C464">
        <f>RANK('Momentum Signal'!C464,'Momentum Signal'!$B464:$Q464)</f>
        <v>16</v>
      </c>
      <c r="D464">
        <f>RANK('Momentum Signal'!D464,'Momentum Signal'!$B464:$Q464)</f>
        <v>9</v>
      </c>
      <c r="E464">
        <f>RANK('Momentum Signal'!E464,'Momentum Signal'!$B464:$Q464)</f>
        <v>5</v>
      </c>
      <c r="F464">
        <f>RANK('Momentum Signal'!F464,'Momentum Signal'!$B464:$Q464)</f>
        <v>3</v>
      </c>
      <c r="G464">
        <f>RANK('Momentum Signal'!G464,'Momentum Signal'!$B464:$Q464)</f>
        <v>10</v>
      </c>
      <c r="H464">
        <f>RANK('Momentum Signal'!H464,'Momentum Signal'!$B464:$Q464)</f>
        <v>8</v>
      </c>
      <c r="I464">
        <f>RANK('Momentum Signal'!I464,'Momentum Signal'!$B464:$Q464)</f>
        <v>2</v>
      </c>
      <c r="J464">
        <f>RANK('Momentum Signal'!J464,'Momentum Signal'!$B464:$Q464)</f>
        <v>13</v>
      </c>
      <c r="K464">
        <f>RANK('Momentum Signal'!K464,'Momentum Signal'!$B464:$Q464)</f>
        <v>6</v>
      </c>
      <c r="L464">
        <f>RANK('Momentum Signal'!L464,'Momentum Signal'!$B464:$Q464)</f>
        <v>15</v>
      </c>
      <c r="M464">
        <f>RANK('Momentum Signal'!M464,'Momentum Signal'!$B464:$Q464)</f>
        <v>1</v>
      </c>
      <c r="N464">
        <f>RANK('Momentum Signal'!N464,'Momentum Signal'!$B464:$Q464)</f>
        <v>7</v>
      </c>
      <c r="O464">
        <f>RANK('Momentum Signal'!O464,'Momentum Signal'!$B464:$Q464)</f>
        <v>14</v>
      </c>
      <c r="P464">
        <f>RANK('Momentum Signal'!P464,'Momentum Signal'!$B464:$Q464)</f>
        <v>11</v>
      </c>
      <c r="Q464">
        <f>RANK('Momentum Signal'!Q464,'Momentum Signal'!$B464:$Q464)</f>
        <v>4</v>
      </c>
    </row>
    <row r="465" spans="1:17" x14ac:dyDescent="0.25">
      <c r="A465" s="6">
        <f>'Momentum Signal'!A465</f>
        <v>201308</v>
      </c>
      <c r="B465">
        <f>RANK('Momentum Signal'!B465,'Momentum Signal'!$B465:$Q465)</f>
        <v>9</v>
      </c>
      <c r="C465">
        <f>RANK('Momentum Signal'!C465,'Momentum Signal'!$B465:$Q465)</f>
        <v>16</v>
      </c>
      <c r="D465">
        <f>RANK('Momentum Signal'!D465,'Momentum Signal'!$B465:$Q465)</f>
        <v>12</v>
      </c>
      <c r="E465">
        <f>RANK('Momentum Signal'!E465,'Momentum Signal'!$B465:$Q465)</f>
        <v>5</v>
      </c>
      <c r="F465">
        <f>RANK('Momentum Signal'!F465,'Momentum Signal'!$B465:$Q465)</f>
        <v>4</v>
      </c>
      <c r="G465">
        <f>RANK('Momentum Signal'!G465,'Momentum Signal'!$B465:$Q465)</f>
        <v>11</v>
      </c>
      <c r="H465">
        <f>RANK('Momentum Signal'!H465,'Momentum Signal'!$B465:$Q465)</f>
        <v>8</v>
      </c>
      <c r="I465">
        <f>RANK('Momentum Signal'!I465,'Momentum Signal'!$B465:$Q465)</f>
        <v>2</v>
      </c>
      <c r="J465">
        <f>RANK('Momentum Signal'!J465,'Momentum Signal'!$B465:$Q465)</f>
        <v>13</v>
      </c>
      <c r="K465">
        <f>RANK('Momentum Signal'!K465,'Momentum Signal'!$B465:$Q465)</f>
        <v>7</v>
      </c>
      <c r="L465">
        <f>RANK('Momentum Signal'!L465,'Momentum Signal'!$B465:$Q465)</f>
        <v>15</v>
      </c>
      <c r="M465">
        <f>RANK('Momentum Signal'!M465,'Momentum Signal'!$B465:$Q465)</f>
        <v>1</v>
      </c>
      <c r="N465">
        <f>RANK('Momentum Signal'!N465,'Momentum Signal'!$B465:$Q465)</f>
        <v>6</v>
      </c>
      <c r="O465">
        <f>RANK('Momentum Signal'!O465,'Momentum Signal'!$B465:$Q465)</f>
        <v>14</v>
      </c>
      <c r="P465">
        <f>RANK('Momentum Signal'!P465,'Momentum Signal'!$B465:$Q465)</f>
        <v>10</v>
      </c>
      <c r="Q465">
        <f>RANK('Momentum Signal'!Q465,'Momentum Signal'!$B465:$Q465)</f>
        <v>3</v>
      </c>
    </row>
    <row r="466" spans="1:17" x14ac:dyDescent="0.25">
      <c r="A466" s="6">
        <f>'Momentum Signal'!A466</f>
        <v>201309</v>
      </c>
      <c r="B466">
        <f>RANK('Momentum Signal'!B466,'Momentum Signal'!$B466:$Q466)</f>
        <v>9</v>
      </c>
      <c r="C466">
        <f>RANK('Momentum Signal'!C466,'Momentum Signal'!$B466:$Q466)</f>
        <v>16</v>
      </c>
      <c r="D466">
        <f>RANK('Momentum Signal'!D466,'Momentum Signal'!$B466:$Q466)</f>
        <v>13</v>
      </c>
      <c r="E466">
        <f>RANK('Momentum Signal'!E466,'Momentum Signal'!$B466:$Q466)</f>
        <v>8</v>
      </c>
      <c r="F466">
        <f>RANK('Momentum Signal'!F466,'Momentum Signal'!$B466:$Q466)</f>
        <v>4</v>
      </c>
      <c r="G466">
        <f>RANK('Momentum Signal'!G466,'Momentum Signal'!$B466:$Q466)</f>
        <v>11</v>
      </c>
      <c r="H466">
        <f>RANK('Momentum Signal'!H466,'Momentum Signal'!$B466:$Q466)</f>
        <v>7</v>
      </c>
      <c r="I466">
        <f>RANK('Momentum Signal'!I466,'Momentum Signal'!$B466:$Q466)</f>
        <v>3</v>
      </c>
      <c r="J466">
        <f>RANK('Momentum Signal'!J466,'Momentum Signal'!$B466:$Q466)</f>
        <v>12</v>
      </c>
      <c r="K466">
        <f>RANK('Momentum Signal'!K466,'Momentum Signal'!$B466:$Q466)</f>
        <v>5</v>
      </c>
      <c r="L466">
        <f>RANK('Momentum Signal'!L466,'Momentum Signal'!$B466:$Q466)</f>
        <v>15</v>
      </c>
      <c r="M466">
        <f>RANK('Momentum Signal'!M466,'Momentum Signal'!$B466:$Q466)</f>
        <v>1</v>
      </c>
      <c r="N466">
        <f>RANK('Momentum Signal'!N466,'Momentum Signal'!$B466:$Q466)</f>
        <v>6</v>
      </c>
      <c r="O466">
        <f>RANK('Momentum Signal'!O466,'Momentum Signal'!$B466:$Q466)</f>
        <v>14</v>
      </c>
      <c r="P466">
        <f>RANK('Momentum Signal'!P466,'Momentum Signal'!$B466:$Q466)</f>
        <v>10</v>
      </c>
      <c r="Q466">
        <f>RANK('Momentum Signal'!Q466,'Momentum Signal'!$B466:$Q466)</f>
        <v>2</v>
      </c>
    </row>
    <row r="467" spans="1:17" x14ac:dyDescent="0.25">
      <c r="A467" s="6">
        <f>'Momentum Signal'!A467</f>
        <v>201310</v>
      </c>
      <c r="B467">
        <f>RANK('Momentum Signal'!B467,'Momentum Signal'!$B467:$Q467)</f>
        <v>10</v>
      </c>
      <c r="C467">
        <f>RANK('Momentum Signal'!C467,'Momentum Signal'!$B467:$Q467)</f>
        <v>16</v>
      </c>
      <c r="D467">
        <f>RANK('Momentum Signal'!D467,'Momentum Signal'!$B467:$Q467)</f>
        <v>12</v>
      </c>
      <c r="E467">
        <f>RANK('Momentum Signal'!E467,'Momentum Signal'!$B467:$Q467)</f>
        <v>7</v>
      </c>
      <c r="F467">
        <f>RANK('Momentum Signal'!F467,'Momentum Signal'!$B467:$Q467)</f>
        <v>5</v>
      </c>
      <c r="G467">
        <f>RANK('Momentum Signal'!G467,'Momentum Signal'!$B467:$Q467)</f>
        <v>8</v>
      </c>
      <c r="H467">
        <f>RANK('Momentum Signal'!H467,'Momentum Signal'!$B467:$Q467)</f>
        <v>9</v>
      </c>
      <c r="I467">
        <f>RANK('Momentum Signal'!I467,'Momentum Signal'!$B467:$Q467)</f>
        <v>6</v>
      </c>
      <c r="J467">
        <f>RANK('Momentum Signal'!J467,'Momentum Signal'!$B467:$Q467)</f>
        <v>13</v>
      </c>
      <c r="K467">
        <f>RANK('Momentum Signal'!K467,'Momentum Signal'!$B467:$Q467)</f>
        <v>4</v>
      </c>
      <c r="L467">
        <f>RANK('Momentum Signal'!L467,'Momentum Signal'!$B467:$Q467)</f>
        <v>15</v>
      </c>
      <c r="M467">
        <f>RANK('Momentum Signal'!M467,'Momentum Signal'!$B467:$Q467)</f>
        <v>1</v>
      </c>
      <c r="N467">
        <f>RANK('Momentum Signal'!N467,'Momentum Signal'!$B467:$Q467)</f>
        <v>2</v>
      </c>
      <c r="O467">
        <f>RANK('Momentum Signal'!O467,'Momentum Signal'!$B467:$Q467)</f>
        <v>14</v>
      </c>
      <c r="P467">
        <f>RANK('Momentum Signal'!P467,'Momentum Signal'!$B467:$Q467)</f>
        <v>11</v>
      </c>
      <c r="Q467">
        <f>RANK('Momentum Signal'!Q467,'Momentum Signal'!$B467:$Q467)</f>
        <v>3</v>
      </c>
    </row>
    <row r="468" spans="1:17" x14ac:dyDescent="0.25">
      <c r="A468" s="6">
        <f>'Momentum Signal'!A468</f>
        <v>201311</v>
      </c>
      <c r="B468">
        <f>RANK('Momentum Signal'!B468,'Momentum Signal'!$B468:$Q468)</f>
        <v>12</v>
      </c>
      <c r="C468">
        <f>RANK('Momentum Signal'!C468,'Momentum Signal'!$B468:$Q468)</f>
        <v>16</v>
      </c>
      <c r="D468">
        <f>RANK('Momentum Signal'!D468,'Momentum Signal'!$B468:$Q468)</f>
        <v>13</v>
      </c>
      <c r="E468">
        <f>RANK('Momentum Signal'!E468,'Momentum Signal'!$B468:$Q468)</f>
        <v>4</v>
      </c>
      <c r="F468">
        <f>RANK('Momentum Signal'!F468,'Momentum Signal'!$B468:$Q468)</f>
        <v>6</v>
      </c>
      <c r="G468">
        <f>RANK('Momentum Signal'!G468,'Momentum Signal'!$B468:$Q468)</f>
        <v>8</v>
      </c>
      <c r="H468">
        <f>RANK('Momentum Signal'!H468,'Momentum Signal'!$B468:$Q468)</f>
        <v>9</v>
      </c>
      <c r="I468">
        <f>RANK('Momentum Signal'!I468,'Momentum Signal'!$B468:$Q468)</f>
        <v>7</v>
      </c>
      <c r="J468">
        <f>RANK('Momentum Signal'!J468,'Momentum Signal'!$B468:$Q468)</f>
        <v>11</v>
      </c>
      <c r="K468">
        <f>RANK('Momentum Signal'!K468,'Momentum Signal'!$B468:$Q468)</f>
        <v>3</v>
      </c>
      <c r="L468">
        <f>RANK('Momentum Signal'!L468,'Momentum Signal'!$B468:$Q468)</f>
        <v>14</v>
      </c>
      <c r="M468">
        <f>RANK('Momentum Signal'!M468,'Momentum Signal'!$B468:$Q468)</f>
        <v>1</v>
      </c>
      <c r="N468">
        <f>RANK('Momentum Signal'!N468,'Momentum Signal'!$B468:$Q468)</f>
        <v>2</v>
      </c>
      <c r="O468">
        <f>RANK('Momentum Signal'!O468,'Momentum Signal'!$B468:$Q468)</f>
        <v>15</v>
      </c>
      <c r="P468">
        <f>RANK('Momentum Signal'!P468,'Momentum Signal'!$B468:$Q468)</f>
        <v>10</v>
      </c>
      <c r="Q468">
        <f>RANK('Momentum Signal'!Q468,'Momentum Signal'!$B468:$Q468)</f>
        <v>5</v>
      </c>
    </row>
    <row r="469" spans="1:17" x14ac:dyDescent="0.25">
      <c r="A469" s="6">
        <f>'Momentum Signal'!A469</f>
        <v>201312</v>
      </c>
      <c r="B469">
        <f>RANK('Momentum Signal'!B469,'Momentum Signal'!$B469:$Q469)</f>
        <v>13</v>
      </c>
      <c r="C469">
        <f>RANK('Momentum Signal'!C469,'Momentum Signal'!$B469:$Q469)</f>
        <v>16</v>
      </c>
      <c r="D469">
        <f>RANK('Momentum Signal'!D469,'Momentum Signal'!$B469:$Q469)</f>
        <v>12</v>
      </c>
      <c r="E469">
        <f>RANK('Momentum Signal'!E469,'Momentum Signal'!$B469:$Q469)</f>
        <v>6</v>
      </c>
      <c r="F469">
        <f>RANK('Momentum Signal'!F469,'Momentum Signal'!$B469:$Q469)</f>
        <v>5</v>
      </c>
      <c r="G469">
        <f>RANK('Momentum Signal'!G469,'Momentum Signal'!$B469:$Q469)</f>
        <v>7</v>
      </c>
      <c r="H469">
        <f>RANK('Momentum Signal'!H469,'Momentum Signal'!$B469:$Q469)</f>
        <v>11</v>
      </c>
      <c r="I469">
        <f>RANK('Momentum Signal'!I469,'Momentum Signal'!$B469:$Q469)</f>
        <v>9</v>
      </c>
      <c r="J469">
        <f>RANK('Momentum Signal'!J469,'Momentum Signal'!$B469:$Q469)</f>
        <v>8</v>
      </c>
      <c r="K469">
        <f>RANK('Momentum Signal'!K469,'Momentum Signal'!$B469:$Q469)</f>
        <v>4</v>
      </c>
      <c r="L469">
        <f>RANK('Momentum Signal'!L469,'Momentum Signal'!$B469:$Q469)</f>
        <v>15</v>
      </c>
      <c r="M469">
        <f>RANK('Momentum Signal'!M469,'Momentum Signal'!$B469:$Q469)</f>
        <v>1</v>
      </c>
      <c r="N469">
        <f>RANK('Momentum Signal'!N469,'Momentum Signal'!$B469:$Q469)</f>
        <v>2</v>
      </c>
      <c r="O469">
        <f>RANK('Momentum Signal'!O469,'Momentum Signal'!$B469:$Q469)</f>
        <v>14</v>
      </c>
      <c r="P469">
        <f>RANK('Momentum Signal'!P469,'Momentum Signal'!$B469:$Q469)</f>
        <v>10</v>
      </c>
      <c r="Q469">
        <f>RANK('Momentum Signal'!Q469,'Momentum Signal'!$B469:$Q469)</f>
        <v>3</v>
      </c>
    </row>
    <row r="470" spans="1:17" x14ac:dyDescent="0.25">
      <c r="A470" s="6">
        <f>'Momentum Signal'!A470</f>
        <v>201401</v>
      </c>
      <c r="B470">
        <f>RANK('Momentum Signal'!B470,'Momentum Signal'!$B470:$Q470)</f>
        <v>11</v>
      </c>
      <c r="C470">
        <f>RANK('Momentum Signal'!C470,'Momentum Signal'!$B470:$Q470)</f>
        <v>16</v>
      </c>
      <c r="D470">
        <f>RANK('Momentum Signal'!D470,'Momentum Signal'!$B470:$Q470)</f>
        <v>12</v>
      </c>
      <c r="E470">
        <f>RANK('Momentum Signal'!E470,'Momentum Signal'!$B470:$Q470)</f>
        <v>4</v>
      </c>
      <c r="F470">
        <f>RANK('Momentum Signal'!F470,'Momentum Signal'!$B470:$Q470)</f>
        <v>3</v>
      </c>
      <c r="G470">
        <f>RANK('Momentum Signal'!G470,'Momentum Signal'!$B470:$Q470)</f>
        <v>10</v>
      </c>
      <c r="H470">
        <f>RANK('Momentum Signal'!H470,'Momentum Signal'!$B470:$Q470)</f>
        <v>8</v>
      </c>
      <c r="I470">
        <f>RANK('Momentum Signal'!I470,'Momentum Signal'!$B470:$Q470)</f>
        <v>9</v>
      </c>
      <c r="J470">
        <f>RANK('Momentum Signal'!J470,'Momentum Signal'!$B470:$Q470)</f>
        <v>13</v>
      </c>
      <c r="K470">
        <f>RANK('Momentum Signal'!K470,'Momentum Signal'!$B470:$Q470)</f>
        <v>6</v>
      </c>
      <c r="L470">
        <f>RANK('Momentum Signal'!L470,'Momentum Signal'!$B470:$Q470)</f>
        <v>14</v>
      </c>
      <c r="M470">
        <f>RANK('Momentum Signal'!M470,'Momentum Signal'!$B470:$Q470)</f>
        <v>2</v>
      </c>
      <c r="N470">
        <f>RANK('Momentum Signal'!N470,'Momentum Signal'!$B470:$Q470)</f>
        <v>1</v>
      </c>
      <c r="O470">
        <f>RANK('Momentum Signal'!O470,'Momentum Signal'!$B470:$Q470)</f>
        <v>15</v>
      </c>
      <c r="P470">
        <f>RANK('Momentum Signal'!P470,'Momentum Signal'!$B470:$Q470)</f>
        <v>7</v>
      </c>
      <c r="Q470">
        <f>RANK('Momentum Signal'!Q470,'Momentum Signal'!$B470:$Q470)</f>
        <v>5</v>
      </c>
    </row>
    <row r="471" spans="1:17" x14ac:dyDescent="0.25">
      <c r="A471" s="6">
        <f>'Momentum Signal'!A471</f>
        <v>201402</v>
      </c>
      <c r="B471">
        <f>RANK('Momentum Signal'!B471,'Momentum Signal'!$B471:$Q471)</f>
        <v>13</v>
      </c>
      <c r="C471">
        <f>RANK('Momentum Signal'!C471,'Momentum Signal'!$B471:$Q471)</f>
        <v>16</v>
      </c>
      <c r="D471">
        <f>RANK('Momentum Signal'!D471,'Momentum Signal'!$B471:$Q471)</f>
        <v>14</v>
      </c>
      <c r="E471">
        <f>RANK('Momentum Signal'!E471,'Momentum Signal'!$B471:$Q471)</f>
        <v>3</v>
      </c>
      <c r="F471">
        <f>RANK('Momentum Signal'!F471,'Momentum Signal'!$B471:$Q471)</f>
        <v>6</v>
      </c>
      <c r="G471">
        <f>RANK('Momentum Signal'!G471,'Momentum Signal'!$B471:$Q471)</f>
        <v>8</v>
      </c>
      <c r="H471">
        <f>RANK('Momentum Signal'!H471,'Momentum Signal'!$B471:$Q471)</f>
        <v>10</v>
      </c>
      <c r="I471">
        <f>RANK('Momentum Signal'!I471,'Momentum Signal'!$B471:$Q471)</f>
        <v>11</v>
      </c>
      <c r="J471">
        <f>RANK('Momentum Signal'!J471,'Momentum Signal'!$B471:$Q471)</f>
        <v>9</v>
      </c>
      <c r="K471">
        <f>RANK('Momentum Signal'!K471,'Momentum Signal'!$B471:$Q471)</f>
        <v>4</v>
      </c>
      <c r="L471">
        <f>RANK('Momentum Signal'!L471,'Momentum Signal'!$B471:$Q471)</f>
        <v>12</v>
      </c>
      <c r="M471">
        <f>RANK('Momentum Signal'!M471,'Momentum Signal'!$B471:$Q471)</f>
        <v>2</v>
      </c>
      <c r="N471">
        <f>RANK('Momentum Signal'!N471,'Momentum Signal'!$B471:$Q471)</f>
        <v>1</v>
      </c>
      <c r="O471">
        <f>RANK('Momentum Signal'!O471,'Momentum Signal'!$B471:$Q471)</f>
        <v>15</v>
      </c>
      <c r="P471">
        <f>RANK('Momentum Signal'!P471,'Momentum Signal'!$B471:$Q471)</f>
        <v>7</v>
      </c>
      <c r="Q471">
        <f>RANK('Momentum Signal'!Q471,'Momentum Signal'!$B471:$Q471)</f>
        <v>5</v>
      </c>
    </row>
    <row r="472" spans="1:17" x14ac:dyDescent="0.25">
      <c r="A472" s="6">
        <f>'Momentum Signal'!A472</f>
        <v>201403</v>
      </c>
      <c r="B472">
        <f>RANK('Momentum Signal'!B472,'Momentum Signal'!$B472:$Q472)</f>
        <v>14</v>
      </c>
      <c r="C472">
        <f>RANK('Momentum Signal'!C472,'Momentum Signal'!$B472:$Q472)</f>
        <v>16</v>
      </c>
      <c r="D472">
        <f>RANK('Momentum Signal'!D472,'Momentum Signal'!$B472:$Q472)</f>
        <v>15</v>
      </c>
      <c r="E472">
        <f>RANK('Momentum Signal'!E472,'Momentum Signal'!$B472:$Q472)</f>
        <v>4</v>
      </c>
      <c r="F472">
        <f>RANK('Momentum Signal'!F472,'Momentum Signal'!$B472:$Q472)</f>
        <v>8</v>
      </c>
      <c r="G472">
        <f>RANK('Momentum Signal'!G472,'Momentum Signal'!$B472:$Q472)</f>
        <v>6</v>
      </c>
      <c r="H472">
        <f>RANK('Momentum Signal'!H472,'Momentum Signal'!$B472:$Q472)</f>
        <v>10</v>
      </c>
      <c r="I472">
        <f>RANK('Momentum Signal'!I472,'Momentum Signal'!$B472:$Q472)</f>
        <v>11</v>
      </c>
      <c r="J472">
        <f>RANK('Momentum Signal'!J472,'Momentum Signal'!$B472:$Q472)</f>
        <v>7</v>
      </c>
      <c r="K472">
        <f>RANK('Momentum Signal'!K472,'Momentum Signal'!$B472:$Q472)</f>
        <v>5</v>
      </c>
      <c r="L472">
        <f>RANK('Momentum Signal'!L472,'Momentum Signal'!$B472:$Q472)</f>
        <v>9</v>
      </c>
      <c r="M472">
        <f>RANK('Momentum Signal'!M472,'Momentum Signal'!$B472:$Q472)</f>
        <v>2</v>
      </c>
      <c r="N472">
        <f>RANK('Momentum Signal'!N472,'Momentum Signal'!$B472:$Q472)</f>
        <v>1</v>
      </c>
      <c r="O472">
        <f>RANK('Momentum Signal'!O472,'Momentum Signal'!$B472:$Q472)</f>
        <v>13</v>
      </c>
      <c r="P472">
        <f>RANK('Momentum Signal'!P472,'Momentum Signal'!$B472:$Q472)</f>
        <v>12</v>
      </c>
      <c r="Q472">
        <f>RANK('Momentum Signal'!Q472,'Momentum Signal'!$B472:$Q472)</f>
        <v>3</v>
      </c>
    </row>
    <row r="473" spans="1:17" x14ac:dyDescent="0.25">
      <c r="A473" s="6">
        <f>'Momentum Signal'!A473</f>
        <v>201404</v>
      </c>
      <c r="B473">
        <f>RANK('Momentum Signal'!B473,'Momentum Signal'!$B473:$Q473)</f>
        <v>15</v>
      </c>
      <c r="C473">
        <f>RANK('Momentum Signal'!C473,'Momentum Signal'!$B473:$Q473)</f>
        <v>16</v>
      </c>
      <c r="D473">
        <f>RANK('Momentum Signal'!D473,'Momentum Signal'!$B473:$Q473)</f>
        <v>13</v>
      </c>
      <c r="E473">
        <f>RANK('Momentum Signal'!E473,'Momentum Signal'!$B473:$Q473)</f>
        <v>4</v>
      </c>
      <c r="F473">
        <f>RANK('Momentum Signal'!F473,'Momentum Signal'!$B473:$Q473)</f>
        <v>12</v>
      </c>
      <c r="G473">
        <f>RANK('Momentum Signal'!G473,'Momentum Signal'!$B473:$Q473)</f>
        <v>3</v>
      </c>
      <c r="H473">
        <f>RANK('Momentum Signal'!H473,'Momentum Signal'!$B473:$Q473)</f>
        <v>10</v>
      </c>
      <c r="I473">
        <f>RANK('Momentum Signal'!I473,'Momentum Signal'!$B473:$Q473)</f>
        <v>7</v>
      </c>
      <c r="J473">
        <f>RANK('Momentum Signal'!J473,'Momentum Signal'!$B473:$Q473)</f>
        <v>9</v>
      </c>
      <c r="K473">
        <f>RANK('Momentum Signal'!K473,'Momentum Signal'!$B473:$Q473)</f>
        <v>5</v>
      </c>
      <c r="L473">
        <f>RANK('Momentum Signal'!L473,'Momentum Signal'!$B473:$Q473)</f>
        <v>8</v>
      </c>
      <c r="M473">
        <f>RANK('Momentum Signal'!M473,'Momentum Signal'!$B473:$Q473)</f>
        <v>1</v>
      </c>
      <c r="N473">
        <f>RANK('Momentum Signal'!N473,'Momentum Signal'!$B473:$Q473)</f>
        <v>2</v>
      </c>
      <c r="O473">
        <f>RANK('Momentum Signal'!O473,'Momentum Signal'!$B473:$Q473)</f>
        <v>14</v>
      </c>
      <c r="P473">
        <f>RANK('Momentum Signal'!P473,'Momentum Signal'!$B473:$Q473)</f>
        <v>11</v>
      </c>
      <c r="Q473">
        <f>RANK('Momentum Signal'!Q473,'Momentum Signal'!$B473:$Q473)</f>
        <v>6</v>
      </c>
    </row>
    <row r="474" spans="1:17" x14ac:dyDescent="0.25">
      <c r="A474" s="6">
        <f>'Momentum Signal'!A474</f>
        <v>201405</v>
      </c>
      <c r="B474">
        <f>RANK('Momentum Signal'!B474,'Momentum Signal'!$B474:$Q474)</f>
        <v>14</v>
      </c>
      <c r="C474">
        <f>RANK('Momentum Signal'!C474,'Momentum Signal'!$B474:$Q474)</f>
        <v>16</v>
      </c>
      <c r="D474">
        <f>RANK('Momentum Signal'!D474,'Momentum Signal'!$B474:$Q474)</f>
        <v>12</v>
      </c>
      <c r="E474">
        <f>RANK('Momentum Signal'!E474,'Momentum Signal'!$B474:$Q474)</f>
        <v>8</v>
      </c>
      <c r="F474">
        <f>RANK('Momentum Signal'!F474,'Momentum Signal'!$B474:$Q474)</f>
        <v>10</v>
      </c>
      <c r="G474">
        <f>RANK('Momentum Signal'!G474,'Momentum Signal'!$B474:$Q474)</f>
        <v>6</v>
      </c>
      <c r="H474">
        <f>RANK('Momentum Signal'!H474,'Momentum Signal'!$B474:$Q474)</f>
        <v>11</v>
      </c>
      <c r="I474">
        <f>RANK('Momentum Signal'!I474,'Momentum Signal'!$B474:$Q474)</f>
        <v>9</v>
      </c>
      <c r="J474">
        <f>RANK('Momentum Signal'!J474,'Momentum Signal'!$B474:$Q474)</f>
        <v>3</v>
      </c>
      <c r="K474">
        <f>RANK('Momentum Signal'!K474,'Momentum Signal'!$B474:$Q474)</f>
        <v>4</v>
      </c>
      <c r="L474">
        <f>RANK('Momentum Signal'!L474,'Momentum Signal'!$B474:$Q474)</f>
        <v>7</v>
      </c>
      <c r="M474">
        <f>RANK('Momentum Signal'!M474,'Momentum Signal'!$B474:$Q474)</f>
        <v>1</v>
      </c>
      <c r="N474">
        <f>RANK('Momentum Signal'!N474,'Momentum Signal'!$B474:$Q474)</f>
        <v>2</v>
      </c>
      <c r="O474">
        <f>RANK('Momentum Signal'!O474,'Momentum Signal'!$B474:$Q474)</f>
        <v>15</v>
      </c>
      <c r="P474">
        <f>RANK('Momentum Signal'!P474,'Momentum Signal'!$B474:$Q474)</f>
        <v>13</v>
      </c>
      <c r="Q474">
        <f>RANK('Momentum Signal'!Q474,'Momentum Signal'!$B474:$Q474)</f>
        <v>5</v>
      </c>
    </row>
    <row r="475" spans="1:17" x14ac:dyDescent="0.25">
      <c r="A475" s="6">
        <f>'Momentum Signal'!A475</f>
        <v>201406</v>
      </c>
      <c r="B475">
        <f>RANK('Momentum Signal'!B475,'Momentum Signal'!$B475:$Q475)</f>
        <v>12</v>
      </c>
      <c r="C475">
        <f>RANK('Momentum Signal'!C475,'Momentum Signal'!$B475:$Q475)</f>
        <v>16</v>
      </c>
      <c r="D475">
        <f>RANK('Momentum Signal'!D475,'Momentum Signal'!$B475:$Q475)</f>
        <v>7</v>
      </c>
      <c r="E475">
        <f>RANK('Momentum Signal'!E475,'Momentum Signal'!$B475:$Q475)</f>
        <v>11</v>
      </c>
      <c r="F475">
        <f>RANK('Momentum Signal'!F475,'Momentum Signal'!$B475:$Q475)</f>
        <v>13</v>
      </c>
      <c r="G475">
        <f>RANK('Momentum Signal'!G475,'Momentum Signal'!$B475:$Q475)</f>
        <v>5</v>
      </c>
      <c r="H475">
        <f>RANK('Momentum Signal'!H475,'Momentum Signal'!$B475:$Q475)</f>
        <v>6</v>
      </c>
      <c r="I475">
        <f>RANK('Momentum Signal'!I475,'Momentum Signal'!$B475:$Q475)</f>
        <v>15</v>
      </c>
      <c r="J475">
        <f>RANK('Momentum Signal'!J475,'Momentum Signal'!$B475:$Q475)</f>
        <v>2</v>
      </c>
      <c r="K475">
        <f>RANK('Momentum Signal'!K475,'Momentum Signal'!$B475:$Q475)</f>
        <v>3</v>
      </c>
      <c r="L475">
        <f>RANK('Momentum Signal'!L475,'Momentum Signal'!$B475:$Q475)</f>
        <v>8</v>
      </c>
      <c r="M475">
        <f>RANK('Momentum Signal'!M475,'Momentum Signal'!$B475:$Q475)</f>
        <v>4</v>
      </c>
      <c r="N475">
        <f>RANK('Momentum Signal'!N475,'Momentum Signal'!$B475:$Q475)</f>
        <v>1</v>
      </c>
      <c r="O475">
        <f>RANK('Momentum Signal'!O475,'Momentum Signal'!$B475:$Q475)</f>
        <v>9</v>
      </c>
      <c r="P475">
        <f>RANK('Momentum Signal'!P475,'Momentum Signal'!$B475:$Q475)</f>
        <v>14</v>
      </c>
      <c r="Q475">
        <f>RANK('Momentum Signal'!Q475,'Momentum Signal'!$B475:$Q475)</f>
        <v>10</v>
      </c>
    </row>
    <row r="476" spans="1:17" x14ac:dyDescent="0.25">
      <c r="A476" s="6">
        <f>'Momentum Signal'!A476</f>
        <v>201407</v>
      </c>
      <c r="B476">
        <f>RANK('Momentum Signal'!B476,'Momentum Signal'!$B476:$Q476)</f>
        <v>11</v>
      </c>
      <c r="C476">
        <f>RANK('Momentum Signal'!C476,'Momentum Signal'!$B476:$Q476)</f>
        <v>15</v>
      </c>
      <c r="D476">
        <f>RANK('Momentum Signal'!D476,'Momentum Signal'!$B476:$Q476)</f>
        <v>7</v>
      </c>
      <c r="E476">
        <f>RANK('Momentum Signal'!E476,'Momentum Signal'!$B476:$Q476)</f>
        <v>12</v>
      </c>
      <c r="F476">
        <f>RANK('Momentum Signal'!F476,'Momentum Signal'!$B476:$Q476)</f>
        <v>14</v>
      </c>
      <c r="G476">
        <f>RANK('Momentum Signal'!G476,'Momentum Signal'!$B476:$Q476)</f>
        <v>2</v>
      </c>
      <c r="H476">
        <f>RANK('Momentum Signal'!H476,'Momentum Signal'!$B476:$Q476)</f>
        <v>8</v>
      </c>
      <c r="I476">
        <f>RANK('Momentum Signal'!I476,'Momentum Signal'!$B476:$Q476)</f>
        <v>13</v>
      </c>
      <c r="J476">
        <f>RANK('Momentum Signal'!J476,'Momentum Signal'!$B476:$Q476)</f>
        <v>3</v>
      </c>
      <c r="K476">
        <f>RANK('Momentum Signal'!K476,'Momentum Signal'!$B476:$Q476)</f>
        <v>4</v>
      </c>
      <c r="L476">
        <f>RANK('Momentum Signal'!L476,'Momentum Signal'!$B476:$Q476)</f>
        <v>5</v>
      </c>
      <c r="M476">
        <f>RANK('Momentum Signal'!M476,'Momentum Signal'!$B476:$Q476)</f>
        <v>6</v>
      </c>
      <c r="N476">
        <f>RANK('Momentum Signal'!N476,'Momentum Signal'!$B476:$Q476)</f>
        <v>1</v>
      </c>
      <c r="O476">
        <f>RANK('Momentum Signal'!O476,'Momentum Signal'!$B476:$Q476)</f>
        <v>10</v>
      </c>
      <c r="P476">
        <f>RANK('Momentum Signal'!P476,'Momentum Signal'!$B476:$Q476)</f>
        <v>16</v>
      </c>
      <c r="Q476">
        <f>RANK('Momentum Signal'!Q476,'Momentum Signal'!$B476:$Q476)</f>
        <v>9</v>
      </c>
    </row>
    <row r="477" spans="1:17" x14ac:dyDescent="0.25">
      <c r="A477" s="6">
        <f>'Momentum Signal'!A477</f>
        <v>201408</v>
      </c>
      <c r="B477">
        <f>RANK('Momentum Signal'!B477,'Momentum Signal'!$B477:$Q477)</f>
        <v>11</v>
      </c>
      <c r="C477">
        <f>RANK('Momentum Signal'!C477,'Momentum Signal'!$B477:$Q477)</f>
        <v>8</v>
      </c>
      <c r="D477">
        <f>RANK('Momentum Signal'!D477,'Momentum Signal'!$B477:$Q477)</f>
        <v>5</v>
      </c>
      <c r="E477">
        <f>RANK('Momentum Signal'!E477,'Momentum Signal'!$B477:$Q477)</f>
        <v>13</v>
      </c>
      <c r="F477">
        <f>RANK('Momentum Signal'!F477,'Momentum Signal'!$B477:$Q477)</f>
        <v>15</v>
      </c>
      <c r="G477">
        <f>RANK('Momentum Signal'!G477,'Momentum Signal'!$B477:$Q477)</f>
        <v>3</v>
      </c>
      <c r="H477">
        <f>RANK('Momentum Signal'!H477,'Momentum Signal'!$B477:$Q477)</f>
        <v>10</v>
      </c>
      <c r="I477">
        <f>RANK('Momentum Signal'!I477,'Momentum Signal'!$B477:$Q477)</f>
        <v>14</v>
      </c>
      <c r="J477">
        <f>RANK('Momentum Signal'!J477,'Momentum Signal'!$B477:$Q477)</f>
        <v>1</v>
      </c>
      <c r="K477">
        <f>RANK('Momentum Signal'!K477,'Momentum Signal'!$B477:$Q477)</f>
        <v>6</v>
      </c>
      <c r="L477">
        <f>RANK('Momentum Signal'!L477,'Momentum Signal'!$B477:$Q477)</f>
        <v>4</v>
      </c>
      <c r="M477">
        <f>RANK('Momentum Signal'!M477,'Momentum Signal'!$B477:$Q477)</f>
        <v>7</v>
      </c>
      <c r="N477">
        <f>RANK('Momentum Signal'!N477,'Momentum Signal'!$B477:$Q477)</f>
        <v>2</v>
      </c>
      <c r="O477">
        <f>RANK('Momentum Signal'!O477,'Momentum Signal'!$B477:$Q477)</f>
        <v>9</v>
      </c>
      <c r="P477">
        <f>RANK('Momentum Signal'!P477,'Momentum Signal'!$B477:$Q477)</f>
        <v>16</v>
      </c>
      <c r="Q477">
        <f>RANK('Momentum Signal'!Q477,'Momentum Signal'!$B477:$Q477)</f>
        <v>12</v>
      </c>
    </row>
    <row r="478" spans="1:17" x14ac:dyDescent="0.25">
      <c r="A478" s="6">
        <f>'Momentum Signal'!A478</f>
        <v>201409</v>
      </c>
      <c r="B478">
        <f>RANK('Momentum Signal'!B478,'Momentum Signal'!$B478:$Q478)</f>
        <v>13</v>
      </c>
      <c r="C478">
        <f>RANK('Momentum Signal'!C478,'Momentum Signal'!$B478:$Q478)</f>
        <v>12</v>
      </c>
      <c r="D478">
        <f>RANK('Momentum Signal'!D478,'Momentum Signal'!$B478:$Q478)</f>
        <v>5</v>
      </c>
      <c r="E478">
        <f>RANK('Momentum Signal'!E478,'Momentum Signal'!$B478:$Q478)</f>
        <v>11</v>
      </c>
      <c r="F478">
        <f>RANK('Momentum Signal'!F478,'Momentum Signal'!$B478:$Q478)</f>
        <v>15</v>
      </c>
      <c r="G478">
        <f>RANK('Momentum Signal'!G478,'Momentum Signal'!$B478:$Q478)</f>
        <v>4</v>
      </c>
      <c r="H478">
        <f>RANK('Momentum Signal'!H478,'Momentum Signal'!$B478:$Q478)</f>
        <v>6</v>
      </c>
      <c r="I478">
        <f>RANK('Momentum Signal'!I478,'Momentum Signal'!$B478:$Q478)</f>
        <v>14</v>
      </c>
      <c r="J478">
        <f>RANK('Momentum Signal'!J478,'Momentum Signal'!$B478:$Q478)</f>
        <v>1</v>
      </c>
      <c r="K478">
        <f>RANK('Momentum Signal'!K478,'Momentum Signal'!$B478:$Q478)</f>
        <v>10</v>
      </c>
      <c r="L478">
        <f>RANK('Momentum Signal'!L478,'Momentum Signal'!$B478:$Q478)</f>
        <v>3</v>
      </c>
      <c r="M478">
        <f>RANK('Momentum Signal'!M478,'Momentum Signal'!$B478:$Q478)</f>
        <v>9</v>
      </c>
      <c r="N478">
        <f>RANK('Momentum Signal'!N478,'Momentum Signal'!$B478:$Q478)</f>
        <v>2</v>
      </c>
      <c r="O478">
        <f>RANK('Momentum Signal'!O478,'Momentum Signal'!$B478:$Q478)</f>
        <v>8</v>
      </c>
      <c r="P478">
        <f>RANK('Momentum Signal'!P478,'Momentum Signal'!$B478:$Q478)</f>
        <v>16</v>
      </c>
      <c r="Q478">
        <f>RANK('Momentum Signal'!Q478,'Momentum Signal'!$B478:$Q478)</f>
        <v>7</v>
      </c>
    </row>
    <row r="479" spans="1:17" x14ac:dyDescent="0.25">
      <c r="A479" s="6">
        <f>'Momentum Signal'!A479</f>
        <v>201410</v>
      </c>
      <c r="B479">
        <f>RANK('Momentum Signal'!B479,'Momentum Signal'!$B479:$Q479)</f>
        <v>8</v>
      </c>
      <c r="C479">
        <f>RANK('Momentum Signal'!C479,'Momentum Signal'!$B479:$Q479)</f>
        <v>12</v>
      </c>
      <c r="D479">
        <f>RANK('Momentum Signal'!D479,'Momentum Signal'!$B479:$Q479)</f>
        <v>4</v>
      </c>
      <c r="E479">
        <f>RANK('Momentum Signal'!E479,'Momentum Signal'!$B479:$Q479)</f>
        <v>14</v>
      </c>
      <c r="F479">
        <f>RANK('Momentum Signal'!F479,'Momentum Signal'!$B479:$Q479)</f>
        <v>16</v>
      </c>
      <c r="G479">
        <f>RANK('Momentum Signal'!G479,'Momentum Signal'!$B479:$Q479)</f>
        <v>7</v>
      </c>
      <c r="H479">
        <f>RANK('Momentum Signal'!H479,'Momentum Signal'!$B479:$Q479)</f>
        <v>6</v>
      </c>
      <c r="I479">
        <f>RANK('Momentum Signal'!I479,'Momentum Signal'!$B479:$Q479)</f>
        <v>10</v>
      </c>
      <c r="J479">
        <f>RANK('Momentum Signal'!J479,'Momentum Signal'!$B479:$Q479)</f>
        <v>1</v>
      </c>
      <c r="K479">
        <f>RANK('Momentum Signal'!K479,'Momentum Signal'!$B479:$Q479)</f>
        <v>13</v>
      </c>
      <c r="L479">
        <f>RANK('Momentum Signal'!L479,'Momentum Signal'!$B479:$Q479)</f>
        <v>3</v>
      </c>
      <c r="M479">
        <f>RANK('Momentum Signal'!M479,'Momentum Signal'!$B479:$Q479)</f>
        <v>11</v>
      </c>
      <c r="N479">
        <f>RANK('Momentum Signal'!N479,'Momentum Signal'!$B479:$Q479)</f>
        <v>2</v>
      </c>
      <c r="O479">
        <f>RANK('Momentum Signal'!O479,'Momentum Signal'!$B479:$Q479)</f>
        <v>5</v>
      </c>
      <c r="P479">
        <f>RANK('Momentum Signal'!P479,'Momentum Signal'!$B479:$Q479)</f>
        <v>15</v>
      </c>
      <c r="Q479">
        <f>RANK('Momentum Signal'!Q479,'Momentum Signal'!$B479:$Q479)</f>
        <v>9</v>
      </c>
    </row>
    <row r="480" spans="1:17" x14ac:dyDescent="0.25">
      <c r="A480" s="6">
        <f>'Momentum Signal'!A480</f>
        <v>201411</v>
      </c>
      <c r="B480">
        <f>RANK('Momentum Signal'!B480,'Momentum Signal'!$B480:$Q480)</f>
        <v>5</v>
      </c>
      <c r="C480">
        <f>RANK('Momentum Signal'!C480,'Momentum Signal'!$B480:$Q480)</f>
        <v>16</v>
      </c>
      <c r="D480">
        <f>RANK('Momentum Signal'!D480,'Momentum Signal'!$B480:$Q480)</f>
        <v>11</v>
      </c>
      <c r="E480">
        <f>RANK('Momentum Signal'!E480,'Momentum Signal'!$B480:$Q480)</f>
        <v>9</v>
      </c>
      <c r="F480">
        <f>RANK('Momentum Signal'!F480,'Momentum Signal'!$B480:$Q480)</f>
        <v>15</v>
      </c>
      <c r="G480">
        <f>RANK('Momentum Signal'!G480,'Momentum Signal'!$B480:$Q480)</f>
        <v>6</v>
      </c>
      <c r="H480">
        <f>RANK('Momentum Signal'!H480,'Momentum Signal'!$B480:$Q480)</f>
        <v>3</v>
      </c>
      <c r="I480">
        <f>RANK('Momentum Signal'!I480,'Momentum Signal'!$B480:$Q480)</f>
        <v>10</v>
      </c>
      <c r="J480">
        <f>RANK('Momentum Signal'!J480,'Momentum Signal'!$B480:$Q480)</f>
        <v>2</v>
      </c>
      <c r="K480">
        <f>RANK('Momentum Signal'!K480,'Momentum Signal'!$B480:$Q480)</f>
        <v>14</v>
      </c>
      <c r="L480">
        <f>RANK('Momentum Signal'!L480,'Momentum Signal'!$B480:$Q480)</f>
        <v>4</v>
      </c>
      <c r="M480">
        <f>RANK('Momentum Signal'!M480,'Momentum Signal'!$B480:$Q480)</f>
        <v>12</v>
      </c>
      <c r="N480">
        <f>RANK('Momentum Signal'!N480,'Momentum Signal'!$B480:$Q480)</f>
        <v>1</v>
      </c>
      <c r="O480">
        <f>RANK('Momentum Signal'!O480,'Momentum Signal'!$B480:$Q480)</f>
        <v>7</v>
      </c>
      <c r="P480">
        <f>RANK('Momentum Signal'!P480,'Momentum Signal'!$B480:$Q480)</f>
        <v>13</v>
      </c>
      <c r="Q480">
        <f>RANK('Momentum Signal'!Q480,'Momentum Signal'!$B480:$Q480)</f>
        <v>8</v>
      </c>
    </row>
    <row r="481" spans="1:17" x14ac:dyDescent="0.25">
      <c r="A481" s="6">
        <f>'Momentum Signal'!A481</f>
        <v>201412</v>
      </c>
      <c r="B481">
        <f>RANK('Momentum Signal'!B481,'Momentum Signal'!$B481:$Q481)</f>
        <v>6</v>
      </c>
      <c r="C481">
        <f>RANK('Momentum Signal'!C481,'Momentum Signal'!$B481:$Q481)</f>
        <v>16</v>
      </c>
      <c r="D481">
        <f>RANK('Momentum Signal'!D481,'Momentum Signal'!$B481:$Q481)</f>
        <v>13</v>
      </c>
      <c r="E481">
        <f>RANK('Momentum Signal'!E481,'Momentum Signal'!$B481:$Q481)</f>
        <v>11</v>
      </c>
      <c r="F481">
        <f>RANK('Momentum Signal'!F481,'Momentum Signal'!$B481:$Q481)</f>
        <v>15</v>
      </c>
      <c r="G481">
        <f>RANK('Momentum Signal'!G481,'Momentum Signal'!$B481:$Q481)</f>
        <v>9</v>
      </c>
      <c r="H481">
        <f>RANK('Momentum Signal'!H481,'Momentum Signal'!$B481:$Q481)</f>
        <v>3</v>
      </c>
      <c r="I481">
        <f>RANK('Momentum Signal'!I481,'Momentum Signal'!$B481:$Q481)</f>
        <v>7</v>
      </c>
      <c r="J481">
        <f>RANK('Momentum Signal'!J481,'Momentum Signal'!$B481:$Q481)</f>
        <v>2</v>
      </c>
      <c r="K481">
        <f>RANK('Momentum Signal'!K481,'Momentum Signal'!$B481:$Q481)</f>
        <v>12</v>
      </c>
      <c r="L481">
        <f>RANK('Momentum Signal'!L481,'Momentum Signal'!$B481:$Q481)</f>
        <v>5</v>
      </c>
      <c r="M481">
        <f>RANK('Momentum Signal'!M481,'Momentum Signal'!$B481:$Q481)</f>
        <v>10</v>
      </c>
      <c r="N481">
        <f>RANK('Momentum Signal'!N481,'Momentum Signal'!$B481:$Q481)</f>
        <v>4</v>
      </c>
      <c r="O481">
        <f>RANK('Momentum Signal'!O481,'Momentum Signal'!$B481:$Q481)</f>
        <v>1</v>
      </c>
      <c r="P481">
        <f>RANK('Momentum Signal'!P481,'Momentum Signal'!$B481:$Q481)</f>
        <v>14</v>
      </c>
      <c r="Q481">
        <f>RANK('Momentum Signal'!Q481,'Momentum Signal'!$B481:$Q481)</f>
        <v>8</v>
      </c>
    </row>
    <row r="482" spans="1:17" x14ac:dyDescent="0.25">
      <c r="A482" s="6">
        <f>'Momentum Signal'!A482</f>
        <v>201501</v>
      </c>
      <c r="B482">
        <f>RANK('Momentum Signal'!B482,'Momentum Signal'!$B482:$Q482)</f>
        <v>4</v>
      </c>
      <c r="C482">
        <f>RANK('Momentum Signal'!C482,'Momentum Signal'!$B482:$Q482)</f>
        <v>16</v>
      </c>
      <c r="D482">
        <f>RANK('Momentum Signal'!D482,'Momentum Signal'!$B482:$Q482)</f>
        <v>15</v>
      </c>
      <c r="E482">
        <f>RANK('Momentum Signal'!E482,'Momentum Signal'!$B482:$Q482)</f>
        <v>6</v>
      </c>
      <c r="F482">
        <f>RANK('Momentum Signal'!F482,'Momentum Signal'!$B482:$Q482)</f>
        <v>14</v>
      </c>
      <c r="G482">
        <f>RANK('Momentum Signal'!G482,'Momentum Signal'!$B482:$Q482)</f>
        <v>12</v>
      </c>
      <c r="H482">
        <f>RANK('Momentum Signal'!H482,'Momentum Signal'!$B482:$Q482)</f>
        <v>2</v>
      </c>
      <c r="I482">
        <f>RANK('Momentum Signal'!I482,'Momentum Signal'!$B482:$Q482)</f>
        <v>7</v>
      </c>
      <c r="J482">
        <f>RANK('Momentum Signal'!J482,'Momentum Signal'!$B482:$Q482)</f>
        <v>11</v>
      </c>
      <c r="K482">
        <f>RANK('Momentum Signal'!K482,'Momentum Signal'!$B482:$Q482)</f>
        <v>13</v>
      </c>
      <c r="L482">
        <f>RANK('Momentum Signal'!L482,'Momentum Signal'!$B482:$Q482)</f>
        <v>5</v>
      </c>
      <c r="M482">
        <f>RANK('Momentum Signal'!M482,'Momentum Signal'!$B482:$Q482)</f>
        <v>8</v>
      </c>
      <c r="N482">
        <f>RANK('Momentum Signal'!N482,'Momentum Signal'!$B482:$Q482)</f>
        <v>3</v>
      </c>
      <c r="O482">
        <f>RANK('Momentum Signal'!O482,'Momentum Signal'!$B482:$Q482)</f>
        <v>1</v>
      </c>
      <c r="P482">
        <f>RANK('Momentum Signal'!P482,'Momentum Signal'!$B482:$Q482)</f>
        <v>9</v>
      </c>
      <c r="Q482">
        <f>RANK('Momentum Signal'!Q482,'Momentum Signal'!$B482:$Q482)</f>
        <v>10</v>
      </c>
    </row>
    <row r="483" spans="1:17" x14ac:dyDescent="0.25">
      <c r="A483" s="6">
        <f>'Momentum Signal'!A483</f>
        <v>201502</v>
      </c>
      <c r="B483">
        <f>RANK('Momentum Signal'!B483,'Momentum Signal'!$B483:$Q483)</f>
        <v>6</v>
      </c>
      <c r="C483">
        <f>RANK('Momentum Signal'!C483,'Momentum Signal'!$B483:$Q483)</f>
        <v>16</v>
      </c>
      <c r="D483">
        <f>RANK('Momentum Signal'!D483,'Momentum Signal'!$B483:$Q483)</f>
        <v>15</v>
      </c>
      <c r="E483">
        <f>RANK('Momentum Signal'!E483,'Momentum Signal'!$B483:$Q483)</f>
        <v>4</v>
      </c>
      <c r="F483">
        <f>RANK('Momentum Signal'!F483,'Momentum Signal'!$B483:$Q483)</f>
        <v>12</v>
      </c>
      <c r="G483">
        <f>RANK('Momentum Signal'!G483,'Momentum Signal'!$B483:$Q483)</f>
        <v>11</v>
      </c>
      <c r="H483">
        <f>RANK('Momentum Signal'!H483,'Momentum Signal'!$B483:$Q483)</f>
        <v>2</v>
      </c>
      <c r="I483">
        <f>RANK('Momentum Signal'!I483,'Momentum Signal'!$B483:$Q483)</f>
        <v>3</v>
      </c>
      <c r="J483">
        <f>RANK('Momentum Signal'!J483,'Momentum Signal'!$B483:$Q483)</f>
        <v>14</v>
      </c>
      <c r="K483">
        <f>RANK('Momentum Signal'!K483,'Momentum Signal'!$B483:$Q483)</f>
        <v>13</v>
      </c>
      <c r="L483">
        <f>RANK('Momentum Signal'!L483,'Momentum Signal'!$B483:$Q483)</f>
        <v>9</v>
      </c>
      <c r="M483">
        <f>RANK('Momentum Signal'!M483,'Momentum Signal'!$B483:$Q483)</f>
        <v>10</v>
      </c>
      <c r="N483">
        <f>RANK('Momentum Signal'!N483,'Momentum Signal'!$B483:$Q483)</f>
        <v>1</v>
      </c>
      <c r="O483">
        <f>RANK('Momentum Signal'!O483,'Momentum Signal'!$B483:$Q483)</f>
        <v>5</v>
      </c>
      <c r="P483">
        <f>RANK('Momentum Signal'!P483,'Momentum Signal'!$B483:$Q483)</f>
        <v>7</v>
      </c>
      <c r="Q483">
        <f>RANK('Momentum Signal'!Q483,'Momentum Signal'!$B483:$Q483)</f>
        <v>8</v>
      </c>
    </row>
    <row r="484" spans="1:17" x14ac:dyDescent="0.25">
      <c r="A484" s="6">
        <f>'Momentum Signal'!A484</f>
        <v>201503</v>
      </c>
      <c r="B484">
        <f>RANK('Momentum Signal'!B484,'Momentum Signal'!$B484:$Q484)</f>
        <v>4</v>
      </c>
      <c r="C484">
        <f>RANK('Momentum Signal'!C484,'Momentum Signal'!$B484:$Q484)</f>
        <v>16</v>
      </c>
      <c r="D484">
        <f>RANK('Momentum Signal'!D484,'Momentum Signal'!$B484:$Q484)</f>
        <v>15</v>
      </c>
      <c r="E484">
        <f>RANK('Momentum Signal'!E484,'Momentum Signal'!$B484:$Q484)</f>
        <v>6</v>
      </c>
      <c r="F484">
        <f>RANK('Momentum Signal'!F484,'Momentum Signal'!$B484:$Q484)</f>
        <v>10</v>
      </c>
      <c r="G484">
        <f>RANK('Momentum Signal'!G484,'Momentum Signal'!$B484:$Q484)</f>
        <v>11</v>
      </c>
      <c r="H484">
        <f>RANK('Momentum Signal'!H484,'Momentum Signal'!$B484:$Q484)</f>
        <v>3</v>
      </c>
      <c r="I484">
        <f>RANK('Momentum Signal'!I484,'Momentum Signal'!$B484:$Q484)</f>
        <v>7</v>
      </c>
      <c r="J484">
        <f>RANK('Momentum Signal'!J484,'Momentum Signal'!$B484:$Q484)</f>
        <v>14</v>
      </c>
      <c r="K484">
        <f>RANK('Momentum Signal'!K484,'Momentum Signal'!$B484:$Q484)</f>
        <v>13</v>
      </c>
      <c r="L484">
        <f>RANK('Momentum Signal'!L484,'Momentum Signal'!$B484:$Q484)</f>
        <v>9</v>
      </c>
      <c r="M484">
        <f>RANK('Momentum Signal'!M484,'Momentum Signal'!$B484:$Q484)</f>
        <v>12</v>
      </c>
      <c r="N484">
        <f>RANK('Momentum Signal'!N484,'Momentum Signal'!$B484:$Q484)</f>
        <v>2</v>
      </c>
      <c r="O484">
        <f>RANK('Momentum Signal'!O484,'Momentum Signal'!$B484:$Q484)</f>
        <v>1</v>
      </c>
      <c r="P484">
        <f>RANK('Momentum Signal'!P484,'Momentum Signal'!$B484:$Q484)</f>
        <v>5</v>
      </c>
      <c r="Q484">
        <f>RANK('Momentum Signal'!Q484,'Momentum Signal'!$B484:$Q484)</f>
        <v>8</v>
      </c>
    </row>
    <row r="485" spans="1:17" x14ac:dyDescent="0.25">
      <c r="A485" s="6">
        <f>'Momentum Signal'!A485</f>
        <v>201504</v>
      </c>
      <c r="B485">
        <f>RANK('Momentum Signal'!B485,'Momentum Signal'!$B485:$Q485)</f>
        <v>6</v>
      </c>
      <c r="C485">
        <f>RANK('Momentum Signal'!C485,'Momentum Signal'!$B485:$Q485)</f>
        <v>16</v>
      </c>
      <c r="D485">
        <f>RANK('Momentum Signal'!D485,'Momentum Signal'!$B485:$Q485)</f>
        <v>15</v>
      </c>
      <c r="E485">
        <f>RANK('Momentum Signal'!E485,'Momentum Signal'!$B485:$Q485)</f>
        <v>4</v>
      </c>
      <c r="F485">
        <f>RANK('Momentum Signal'!F485,'Momentum Signal'!$B485:$Q485)</f>
        <v>11</v>
      </c>
      <c r="G485">
        <f>RANK('Momentum Signal'!G485,'Momentum Signal'!$B485:$Q485)</f>
        <v>12</v>
      </c>
      <c r="H485">
        <f>RANK('Momentum Signal'!H485,'Momentum Signal'!$B485:$Q485)</f>
        <v>2</v>
      </c>
      <c r="I485">
        <f>RANK('Momentum Signal'!I485,'Momentum Signal'!$B485:$Q485)</f>
        <v>1</v>
      </c>
      <c r="J485">
        <f>RANK('Momentum Signal'!J485,'Momentum Signal'!$B485:$Q485)</f>
        <v>14</v>
      </c>
      <c r="K485">
        <f>RANK('Momentum Signal'!K485,'Momentum Signal'!$B485:$Q485)</f>
        <v>13</v>
      </c>
      <c r="L485">
        <f>RANK('Momentum Signal'!L485,'Momentum Signal'!$B485:$Q485)</f>
        <v>9</v>
      </c>
      <c r="M485">
        <f>RANK('Momentum Signal'!M485,'Momentum Signal'!$B485:$Q485)</f>
        <v>10</v>
      </c>
      <c r="N485">
        <f>RANK('Momentum Signal'!N485,'Momentum Signal'!$B485:$Q485)</f>
        <v>3</v>
      </c>
      <c r="O485">
        <f>RANK('Momentum Signal'!O485,'Momentum Signal'!$B485:$Q485)</f>
        <v>7</v>
      </c>
      <c r="P485">
        <f>RANK('Momentum Signal'!P485,'Momentum Signal'!$B485:$Q485)</f>
        <v>5</v>
      </c>
      <c r="Q485">
        <f>RANK('Momentum Signal'!Q485,'Momentum Signal'!$B485:$Q485)</f>
        <v>8</v>
      </c>
    </row>
    <row r="486" spans="1:17" x14ac:dyDescent="0.25">
      <c r="A486" s="6">
        <f>'Momentum Signal'!A486</f>
        <v>201505</v>
      </c>
      <c r="B486">
        <f>RANK('Momentum Signal'!B486,'Momentum Signal'!$B486:$Q486)</f>
        <v>7</v>
      </c>
      <c r="C486">
        <f>RANK('Momentum Signal'!C486,'Momentum Signal'!$B486:$Q486)</f>
        <v>16</v>
      </c>
      <c r="D486">
        <f>RANK('Momentum Signal'!D486,'Momentum Signal'!$B486:$Q486)</f>
        <v>15</v>
      </c>
      <c r="E486">
        <f>RANK('Momentum Signal'!E486,'Momentum Signal'!$B486:$Q486)</f>
        <v>2</v>
      </c>
      <c r="F486">
        <f>RANK('Momentum Signal'!F486,'Momentum Signal'!$B486:$Q486)</f>
        <v>9</v>
      </c>
      <c r="G486">
        <f>RANK('Momentum Signal'!G486,'Momentum Signal'!$B486:$Q486)</f>
        <v>13</v>
      </c>
      <c r="H486">
        <f>RANK('Momentum Signal'!H486,'Momentum Signal'!$B486:$Q486)</f>
        <v>5</v>
      </c>
      <c r="I486">
        <f>RANK('Momentum Signal'!I486,'Momentum Signal'!$B486:$Q486)</f>
        <v>1</v>
      </c>
      <c r="J486">
        <f>RANK('Momentum Signal'!J486,'Momentum Signal'!$B486:$Q486)</f>
        <v>14</v>
      </c>
      <c r="K486">
        <f>RANK('Momentum Signal'!K486,'Momentum Signal'!$B486:$Q486)</f>
        <v>12</v>
      </c>
      <c r="L486">
        <f>RANK('Momentum Signal'!L486,'Momentum Signal'!$B486:$Q486)</f>
        <v>10</v>
      </c>
      <c r="M486">
        <f>RANK('Momentum Signal'!M486,'Momentum Signal'!$B486:$Q486)</f>
        <v>8</v>
      </c>
      <c r="N486">
        <f>RANK('Momentum Signal'!N486,'Momentum Signal'!$B486:$Q486)</f>
        <v>4</v>
      </c>
      <c r="O486">
        <f>RANK('Momentum Signal'!O486,'Momentum Signal'!$B486:$Q486)</f>
        <v>11</v>
      </c>
      <c r="P486">
        <f>RANK('Momentum Signal'!P486,'Momentum Signal'!$B486:$Q486)</f>
        <v>3</v>
      </c>
      <c r="Q486">
        <f>RANK('Momentum Signal'!Q486,'Momentum Signal'!$B486:$Q486)</f>
        <v>6</v>
      </c>
    </row>
    <row r="487" spans="1:17" x14ac:dyDescent="0.25">
      <c r="A487" s="6">
        <f>'Momentum Signal'!A487</f>
        <v>201506</v>
      </c>
      <c r="B487">
        <f>RANK('Momentum Signal'!B487,'Momentum Signal'!$B487:$Q487)</f>
        <v>7</v>
      </c>
      <c r="C487">
        <f>RANK('Momentum Signal'!C487,'Momentum Signal'!$B487:$Q487)</f>
        <v>15</v>
      </c>
      <c r="D487">
        <f>RANK('Momentum Signal'!D487,'Momentum Signal'!$B487:$Q487)</f>
        <v>16</v>
      </c>
      <c r="E487">
        <f>RANK('Momentum Signal'!E487,'Momentum Signal'!$B487:$Q487)</f>
        <v>1</v>
      </c>
      <c r="F487">
        <f>RANK('Momentum Signal'!F487,'Momentum Signal'!$B487:$Q487)</f>
        <v>8</v>
      </c>
      <c r="G487">
        <f>RANK('Momentum Signal'!G487,'Momentum Signal'!$B487:$Q487)</f>
        <v>13</v>
      </c>
      <c r="H487">
        <f>RANK('Momentum Signal'!H487,'Momentum Signal'!$B487:$Q487)</f>
        <v>4</v>
      </c>
      <c r="I487">
        <f>RANK('Momentum Signal'!I487,'Momentum Signal'!$B487:$Q487)</f>
        <v>2</v>
      </c>
      <c r="J487">
        <f>RANK('Momentum Signal'!J487,'Momentum Signal'!$B487:$Q487)</f>
        <v>14</v>
      </c>
      <c r="K487">
        <f>RANK('Momentum Signal'!K487,'Momentum Signal'!$B487:$Q487)</f>
        <v>12</v>
      </c>
      <c r="L487">
        <f>RANK('Momentum Signal'!L487,'Momentum Signal'!$B487:$Q487)</f>
        <v>11</v>
      </c>
      <c r="M487">
        <f>RANK('Momentum Signal'!M487,'Momentum Signal'!$B487:$Q487)</f>
        <v>9</v>
      </c>
      <c r="N487">
        <f>RANK('Momentum Signal'!N487,'Momentum Signal'!$B487:$Q487)</f>
        <v>6</v>
      </c>
      <c r="O487">
        <f>RANK('Momentum Signal'!O487,'Momentum Signal'!$B487:$Q487)</f>
        <v>10</v>
      </c>
      <c r="P487">
        <f>RANK('Momentum Signal'!P487,'Momentum Signal'!$B487:$Q487)</f>
        <v>3</v>
      </c>
      <c r="Q487">
        <f>RANK('Momentum Signal'!Q487,'Momentum Signal'!$B487:$Q487)</f>
        <v>5</v>
      </c>
    </row>
    <row r="488" spans="1:17" x14ac:dyDescent="0.25">
      <c r="A488" s="6">
        <f>'Momentum Signal'!A488</f>
        <v>201507</v>
      </c>
      <c r="B488">
        <f>RANK('Momentum Signal'!B488,'Momentum Signal'!$B488:$Q488)</f>
        <v>6</v>
      </c>
      <c r="C488">
        <f>RANK('Momentum Signal'!C488,'Momentum Signal'!$B488:$Q488)</f>
        <v>15</v>
      </c>
      <c r="D488">
        <f>RANK('Momentum Signal'!D488,'Momentum Signal'!$B488:$Q488)</f>
        <v>16</v>
      </c>
      <c r="E488">
        <f>RANK('Momentum Signal'!E488,'Momentum Signal'!$B488:$Q488)</f>
        <v>2</v>
      </c>
      <c r="F488">
        <f>RANK('Momentum Signal'!F488,'Momentum Signal'!$B488:$Q488)</f>
        <v>8</v>
      </c>
      <c r="G488">
        <f>RANK('Momentum Signal'!G488,'Momentum Signal'!$B488:$Q488)</f>
        <v>11</v>
      </c>
      <c r="H488">
        <f>RANK('Momentum Signal'!H488,'Momentum Signal'!$B488:$Q488)</f>
        <v>4</v>
      </c>
      <c r="I488">
        <f>RANK('Momentum Signal'!I488,'Momentum Signal'!$B488:$Q488)</f>
        <v>1</v>
      </c>
      <c r="J488">
        <f>RANK('Momentum Signal'!J488,'Momentum Signal'!$B488:$Q488)</f>
        <v>14</v>
      </c>
      <c r="K488">
        <f>RANK('Momentum Signal'!K488,'Momentum Signal'!$B488:$Q488)</f>
        <v>12</v>
      </c>
      <c r="L488">
        <f>RANK('Momentum Signal'!L488,'Momentum Signal'!$B488:$Q488)</f>
        <v>9</v>
      </c>
      <c r="M488">
        <f>RANK('Momentum Signal'!M488,'Momentum Signal'!$B488:$Q488)</f>
        <v>10</v>
      </c>
      <c r="N488">
        <f>RANK('Momentum Signal'!N488,'Momentum Signal'!$B488:$Q488)</f>
        <v>7</v>
      </c>
      <c r="O488">
        <f>RANK('Momentum Signal'!O488,'Momentum Signal'!$B488:$Q488)</f>
        <v>13</v>
      </c>
      <c r="P488">
        <f>RANK('Momentum Signal'!P488,'Momentum Signal'!$B488:$Q488)</f>
        <v>3</v>
      </c>
      <c r="Q488">
        <f>RANK('Momentum Signal'!Q488,'Momentum Signal'!$B488:$Q488)</f>
        <v>5</v>
      </c>
    </row>
    <row r="489" spans="1:17" x14ac:dyDescent="0.25">
      <c r="A489" s="6">
        <f>'Momentum Signal'!A489</f>
        <v>201508</v>
      </c>
      <c r="B489">
        <f>RANK('Momentum Signal'!B489,'Momentum Signal'!$B489:$Q489)</f>
        <v>6</v>
      </c>
      <c r="C489">
        <f>RANK('Momentum Signal'!C489,'Momentum Signal'!$B489:$Q489)</f>
        <v>16</v>
      </c>
      <c r="D489">
        <f>RANK('Momentum Signal'!D489,'Momentum Signal'!$B489:$Q489)</f>
        <v>15</v>
      </c>
      <c r="E489">
        <f>RANK('Momentum Signal'!E489,'Momentum Signal'!$B489:$Q489)</f>
        <v>1</v>
      </c>
      <c r="F489">
        <f>RANK('Momentum Signal'!F489,'Momentum Signal'!$B489:$Q489)</f>
        <v>7</v>
      </c>
      <c r="G489">
        <f>RANK('Momentum Signal'!G489,'Momentum Signal'!$B489:$Q489)</f>
        <v>11</v>
      </c>
      <c r="H489">
        <f>RANK('Momentum Signal'!H489,'Momentum Signal'!$B489:$Q489)</f>
        <v>4</v>
      </c>
      <c r="I489">
        <f>RANK('Momentum Signal'!I489,'Momentum Signal'!$B489:$Q489)</f>
        <v>2</v>
      </c>
      <c r="J489">
        <f>RANK('Momentum Signal'!J489,'Momentum Signal'!$B489:$Q489)</f>
        <v>14</v>
      </c>
      <c r="K489">
        <f>RANK('Momentum Signal'!K489,'Momentum Signal'!$B489:$Q489)</f>
        <v>9</v>
      </c>
      <c r="L489">
        <f>RANK('Momentum Signal'!L489,'Momentum Signal'!$B489:$Q489)</f>
        <v>12</v>
      </c>
      <c r="M489">
        <f>RANK('Momentum Signal'!M489,'Momentum Signal'!$B489:$Q489)</f>
        <v>10</v>
      </c>
      <c r="N489">
        <f>RANK('Momentum Signal'!N489,'Momentum Signal'!$B489:$Q489)</f>
        <v>8</v>
      </c>
      <c r="O489">
        <f>RANK('Momentum Signal'!O489,'Momentum Signal'!$B489:$Q489)</f>
        <v>13</v>
      </c>
      <c r="P489">
        <f>RANK('Momentum Signal'!P489,'Momentum Signal'!$B489:$Q489)</f>
        <v>3</v>
      </c>
      <c r="Q489">
        <f>RANK('Momentum Signal'!Q489,'Momentum Signal'!$B489:$Q489)</f>
        <v>5</v>
      </c>
    </row>
    <row r="490" spans="1:17" x14ac:dyDescent="0.25">
      <c r="A490" s="6">
        <f>'Momentum Signal'!A490</f>
        <v>201509</v>
      </c>
      <c r="B490">
        <f>RANK('Momentum Signal'!B490,'Momentum Signal'!$B490:$Q490)</f>
        <v>6</v>
      </c>
      <c r="C490">
        <f>RANK('Momentum Signal'!C490,'Momentum Signal'!$B490:$Q490)</f>
        <v>16</v>
      </c>
      <c r="D490">
        <f>RANK('Momentum Signal'!D490,'Momentum Signal'!$B490:$Q490)</f>
        <v>14</v>
      </c>
      <c r="E490">
        <f>RANK('Momentum Signal'!E490,'Momentum Signal'!$B490:$Q490)</f>
        <v>1</v>
      </c>
      <c r="F490">
        <f>RANK('Momentum Signal'!F490,'Momentum Signal'!$B490:$Q490)</f>
        <v>7</v>
      </c>
      <c r="G490">
        <f>RANK('Momentum Signal'!G490,'Momentum Signal'!$B490:$Q490)</f>
        <v>13</v>
      </c>
      <c r="H490">
        <f>RANK('Momentum Signal'!H490,'Momentum Signal'!$B490:$Q490)</f>
        <v>3</v>
      </c>
      <c r="I490">
        <f>RANK('Momentum Signal'!I490,'Momentum Signal'!$B490:$Q490)</f>
        <v>4</v>
      </c>
      <c r="J490">
        <f>RANK('Momentum Signal'!J490,'Momentum Signal'!$B490:$Q490)</f>
        <v>15</v>
      </c>
      <c r="K490">
        <f>RANK('Momentum Signal'!K490,'Momentum Signal'!$B490:$Q490)</f>
        <v>9</v>
      </c>
      <c r="L490">
        <f>RANK('Momentum Signal'!L490,'Momentum Signal'!$B490:$Q490)</f>
        <v>12</v>
      </c>
      <c r="M490">
        <f>RANK('Momentum Signal'!M490,'Momentum Signal'!$B490:$Q490)</f>
        <v>10</v>
      </c>
      <c r="N490">
        <f>RANK('Momentum Signal'!N490,'Momentum Signal'!$B490:$Q490)</f>
        <v>8</v>
      </c>
      <c r="O490">
        <f>RANK('Momentum Signal'!O490,'Momentum Signal'!$B490:$Q490)</f>
        <v>11</v>
      </c>
      <c r="P490">
        <f>RANK('Momentum Signal'!P490,'Momentum Signal'!$B490:$Q490)</f>
        <v>2</v>
      </c>
      <c r="Q490">
        <f>RANK('Momentum Signal'!Q490,'Momentum Signal'!$B490:$Q490)</f>
        <v>5</v>
      </c>
    </row>
    <row r="491" spans="1:17" x14ac:dyDescent="0.25">
      <c r="A491" s="6">
        <f>'Momentum Signal'!A491</f>
        <v>201510</v>
      </c>
      <c r="B491">
        <f>RANK('Momentum Signal'!B491,'Momentum Signal'!$B491:$Q491)</f>
        <v>6</v>
      </c>
      <c r="C491">
        <f>RANK('Momentum Signal'!C491,'Momentum Signal'!$B491:$Q491)</f>
        <v>15</v>
      </c>
      <c r="D491">
        <f>RANK('Momentum Signal'!D491,'Momentum Signal'!$B491:$Q491)</f>
        <v>14</v>
      </c>
      <c r="E491">
        <f>RANK('Momentum Signal'!E491,'Momentum Signal'!$B491:$Q491)</f>
        <v>1</v>
      </c>
      <c r="F491">
        <f>RANK('Momentum Signal'!F491,'Momentum Signal'!$B491:$Q491)</f>
        <v>8</v>
      </c>
      <c r="G491">
        <f>RANK('Momentum Signal'!G491,'Momentum Signal'!$B491:$Q491)</f>
        <v>13</v>
      </c>
      <c r="H491">
        <f>RANK('Momentum Signal'!H491,'Momentum Signal'!$B491:$Q491)</f>
        <v>5</v>
      </c>
      <c r="I491">
        <f>RANK('Momentum Signal'!I491,'Momentum Signal'!$B491:$Q491)</f>
        <v>2</v>
      </c>
      <c r="J491">
        <f>RANK('Momentum Signal'!J491,'Momentum Signal'!$B491:$Q491)</f>
        <v>16</v>
      </c>
      <c r="K491">
        <f>RANK('Momentum Signal'!K491,'Momentum Signal'!$B491:$Q491)</f>
        <v>9</v>
      </c>
      <c r="L491">
        <f>RANK('Momentum Signal'!L491,'Momentum Signal'!$B491:$Q491)</f>
        <v>12</v>
      </c>
      <c r="M491">
        <f>RANK('Momentum Signal'!M491,'Momentum Signal'!$B491:$Q491)</f>
        <v>7</v>
      </c>
      <c r="N491">
        <f>RANK('Momentum Signal'!N491,'Momentum Signal'!$B491:$Q491)</f>
        <v>10</v>
      </c>
      <c r="O491">
        <f>RANK('Momentum Signal'!O491,'Momentum Signal'!$B491:$Q491)</f>
        <v>11</v>
      </c>
      <c r="P491">
        <f>RANK('Momentum Signal'!P491,'Momentum Signal'!$B491:$Q491)</f>
        <v>3</v>
      </c>
      <c r="Q491">
        <f>RANK('Momentum Signal'!Q491,'Momentum Signal'!$B491:$Q491)</f>
        <v>4</v>
      </c>
    </row>
    <row r="492" spans="1:17" x14ac:dyDescent="0.25">
      <c r="A492" s="6">
        <f>'Momentum Signal'!A492</f>
        <v>201511</v>
      </c>
      <c r="B492">
        <f>RANK('Momentum Signal'!B492,'Momentum Signal'!$B492:$Q492)</f>
        <v>4</v>
      </c>
      <c r="C492">
        <f>RANK('Momentum Signal'!C492,'Momentum Signal'!$B492:$Q492)</f>
        <v>15</v>
      </c>
      <c r="D492">
        <f>RANK('Momentum Signal'!D492,'Momentum Signal'!$B492:$Q492)</f>
        <v>14</v>
      </c>
      <c r="E492">
        <f>RANK('Momentum Signal'!E492,'Momentum Signal'!$B492:$Q492)</f>
        <v>1</v>
      </c>
      <c r="F492">
        <f>RANK('Momentum Signal'!F492,'Momentum Signal'!$B492:$Q492)</f>
        <v>9</v>
      </c>
      <c r="G492">
        <f>RANK('Momentum Signal'!G492,'Momentum Signal'!$B492:$Q492)</f>
        <v>13</v>
      </c>
      <c r="H492">
        <f>RANK('Momentum Signal'!H492,'Momentum Signal'!$B492:$Q492)</f>
        <v>6</v>
      </c>
      <c r="I492">
        <f>RANK('Momentum Signal'!I492,'Momentum Signal'!$B492:$Q492)</f>
        <v>3</v>
      </c>
      <c r="J492">
        <f>RANK('Momentum Signal'!J492,'Momentum Signal'!$B492:$Q492)</f>
        <v>16</v>
      </c>
      <c r="K492">
        <f>RANK('Momentum Signal'!K492,'Momentum Signal'!$B492:$Q492)</f>
        <v>10</v>
      </c>
      <c r="L492">
        <f>RANK('Momentum Signal'!L492,'Momentum Signal'!$B492:$Q492)</f>
        <v>12</v>
      </c>
      <c r="M492">
        <f>RANK('Momentum Signal'!M492,'Momentum Signal'!$B492:$Q492)</f>
        <v>7</v>
      </c>
      <c r="N492">
        <f>RANK('Momentum Signal'!N492,'Momentum Signal'!$B492:$Q492)</f>
        <v>8</v>
      </c>
      <c r="O492">
        <f>RANK('Momentum Signal'!O492,'Momentum Signal'!$B492:$Q492)</f>
        <v>11</v>
      </c>
      <c r="P492">
        <f>RANK('Momentum Signal'!P492,'Momentum Signal'!$B492:$Q492)</f>
        <v>2</v>
      </c>
      <c r="Q492">
        <f>RANK('Momentum Signal'!Q492,'Momentum Signal'!$B492:$Q492)</f>
        <v>5</v>
      </c>
    </row>
    <row r="493" spans="1:17" x14ac:dyDescent="0.25">
      <c r="A493" s="6">
        <f>'Momentum Signal'!A493</f>
        <v>201512</v>
      </c>
      <c r="B493">
        <f>RANK('Momentum Signal'!B493,'Momentum Signal'!$B493:$Q493)</f>
        <v>6</v>
      </c>
      <c r="C493">
        <f>RANK('Momentum Signal'!C493,'Momentum Signal'!$B493:$Q493)</f>
        <v>15</v>
      </c>
      <c r="D493">
        <f>RANK('Momentum Signal'!D493,'Momentum Signal'!$B493:$Q493)</f>
        <v>14</v>
      </c>
      <c r="E493">
        <f>RANK('Momentum Signal'!E493,'Momentum Signal'!$B493:$Q493)</f>
        <v>2</v>
      </c>
      <c r="F493">
        <f>RANK('Momentum Signal'!F493,'Momentum Signal'!$B493:$Q493)</f>
        <v>10</v>
      </c>
      <c r="G493">
        <f>RANK('Momentum Signal'!G493,'Momentum Signal'!$B493:$Q493)</f>
        <v>9</v>
      </c>
      <c r="H493">
        <f>RANK('Momentum Signal'!H493,'Momentum Signal'!$B493:$Q493)</f>
        <v>5</v>
      </c>
      <c r="I493">
        <f>RANK('Momentum Signal'!I493,'Momentum Signal'!$B493:$Q493)</f>
        <v>1</v>
      </c>
      <c r="J493">
        <f>RANK('Momentum Signal'!J493,'Momentum Signal'!$B493:$Q493)</f>
        <v>16</v>
      </c>
      <c r="K493">
        <f>RANK('Momentum Signal'!K493,'Momentum Signal'!$B493:$Q493)</f>
        <v>8</v>
      </c>
      <c r="L493">
        <f>RANK('Momentum Signal'!L493,'Momentum Signal'!$B493:$Q493)</f>
        <v>12</v>
      </c>
      <c r="M493">
        <f>RANK('Momentum Signal'!M493,'Momentum Signal'!$B493:$Q493)</f>
        <v>7</v>
      </c>
      <c r="N493">
        <f>RANK('Momentum Signal'!N493,'Momentum Signal'!$B493:$Q493)</f>
        <v>11</v>
      </c>
      <c r="O493">
        <f>RANK('Momentum Signal'!O493,'Momentum Signal'!$B493:$Q493)</f>
        <v>13</v>
      </c>
      <c r="P493">
        <f>RANK('Momentum Signal'!P493,'Momentum Signal'!$B493:$Q493)</f>
        <v>3</v>
      </c>
      <c r="Q493">
        <f>RANK('Momentum Signal'!Q493,'Momentum Signal'!$B493:$Q493)</f>
        <v>4</v>
      </c>
    </row>
    <row r="494" spans="1:17" x14ac:dyDescent="0.25">
      <c r="A494" s="6">
        <f>'Momentum Signal'!A494</f>
        <v>201601</v>
      </c>
      <c r="B494">
        <f>RANK('Momentum Signal'!B494,'Momentum Signal'!$B494:$Q494)</f>
        <v>2</v>
      </c>
      <c r="C494">
        <f>RANK('Momentum Signal'!C494,'Momentum Signal'!$B494:$Q494)</f>
        <v>15</v>
      </c>
      <c r="D494">
        <f>RANK('Momentum Signal'!D494,'Momentum Signal'!$B494:$Q494)</f>
        <v>13</v>
      </c>
      <c r="E494">
        <f>RANK('Momentum Signal'!E494,'Momentum Signal'!$B494:$Q494)</f>
        <v>3</v>
      </c>
      <c r="F494">
        <f>RANK('Momentum Signal'!F494,'Momentum Signal'!$B494:$Q494)</f>
        <v>10</v>
      </c>
      <c r="G494">
        <f>RANK('Momentum Signal'!G494,'Momentum Signal'!$B494:$Q494)</f>
        <v>8</v>
      </c>
      <c r="H494">
        <f>RANK('Momentum Signal'!H494,'Momentum Signal'!$B494:$Q494)</f>
        <v>5</v>
      </c>
      <c r="I494">
        <f>RANK('Momentum Signal'!I494,'Momentum Signal'!$B494:$Q494)</f>
        <v>1</v>
      </c>
      <c r="J494">
        <f>RANK('Momentum Signal'!J494,'Momentum Signal'!$B494:$Q494)</f>
        <v>16</v>
      </c>
      <c r="K494">
        <f>RANK('Momentum Signal'!K494,'Momentum Signal'!$B494:$Q494)</f>
        <v>9</v>
      </c>
      <c r="L494">
        <f>RANK('Momentum Signal'!L494,'Momentum Signal'!$B494:$Q494)</f>
        <v>11</v>
      </c>
      <c r="M494">
        <f>RANK('Momentum Signal'!M494,'Momentum Signal'!$B494:$Q494)</f>
        <v>7</v>
      </c>
      <c r="N494">
        <f>RANK('Momentum Signal'!N494,'Momentum Signal'!$B494:$Q494)</f>
        <v>12</v>
      </c>
      <c r="O494">
        <f>RANK('Momentum Signal'!O494,'Momentum Signal'!$B494:$Q494)</f>
        <v>14</v>
      </c>
      <c r="P494">
        <f>RANK('Momentum Signal'!P494,'Momentum Signal'!$B494:$Q494)</f>
        <v>4</v>
      </c>
      <c r="Q494">
        <f>RANK('Momentum Signal'!Q494,'Momentum Signal'!$B494:$Q494)</f>
        <v>6</v>
      </c>
    </row>
    <row r="495" spans="1:17" x14ac:dyDescent="0.25">
      <c r="A495" s="6">
        <f>'Momentum Signal'!A495</f>
        <v>201602</v>
      </c>
      <c r="B495">
        <f>RANK('Momentum Signal'!B495,'Momentum Signal'!$B495:$Q495)</f>
        <v>3</v>
      </c>
      <c r="C495">
        <f>RANK('Momentum Signal'!C495,'Momentum Signal'!$B495:$Q495)</f>
        <v>15</v>
      </c>
      <c r="D495">
        <f>RANK('Momentum Signal'!D495,'Momentum Signal'!$B495:$Q495)</f>
        <v>13</v>
      </c>
      <c r="E495">
        <f>RANK('Momentum Signal'!E495,'Momentum Signal'!$B495:$Q495)</f>
        <v>6</v>
      </c>
      <c r="F495">
        <f>RANK('Momentum Signal'!F495,'Momentum Signal'!$B495:$Q495)</f>
        <v>11</v>
      </c>
      <c r="G495">
        <f>RANK('Momentum Signal'!G495,'Momentum Signal'!$B495:$Q495)</f>
        <v>10</v>
      </c>
      <c r="H495">
        <f>RANK('Momentum Signal'!H495,'Momentum Signal'!$B495:$Q495)</f>
        <v>5</v>
      </c>
      <c r="I495">
        <f>RANK('Momentum Signal'!I495,'Momentum Signal'!$B495:$Q495)</f>
        <v>1</v>
      </c>
      <c r="J495">
        <f>RANK('Momentum Signal'!J495,'Momentum Signal'!$B495:$Q495)</f>
        <v>16</v>
      </c>
      <c r="K495">
        <f>RANK('Momentum Signal'!K495,'Momentum Signal'!$B495:$Q495)</f>
        <v>7</v>
      </c>
      <c r="L495">
        <f>RANK('Momentum Signal'!L495,'Momentum Signal'!$B495:$Q495)</f>
        <v>9</v>
      </c>
      <c r="M495">
        <f>RANK('Momentum Signal'!M495,'Momentum Signal'!$B495:$Q495)</f>
        <v>8</v>
      </c>
      <c r="N495">
        <f>RANK('Momentum Signal'!N495,'Momentum Signal'!$B495:$Q495)</f>
        <v>12</v>
      </c>
      <c r="O495">
        <f>RANK('Momentum Signal'!O495,'Momentum Signal'!$B495:$Q495)</f>
        <v>14</v>
      </c>
      <c r="P495">
        <f>RANK('Momentum Signal'!P495,'Momentum Signal'!$B495:$Q495)</f>
        <v>4</v>
      </c>
      <c r="Q495">
        <f>RANK('Momentum Signal'!Q495,'Momentum Signal'!$B495:$Q495)</f>
        <v>2</v>
      </c>
    </row>
    <row r="496" spans="1:17" x14ac:dyDescent="0.25">
      <c r="A496" s="6">
        <f>'Momentum Signal'!A496</f>
        <v>201603</v>
      </c>
      <c r="B496">
        <f>RANK('Momentum Signal'!B496,'Momentum Signal'!$B496:$Q496)</f>
        <v>1</v>
      </c>
      <c r="C496">
        <f>RANK('Momentum Signal'!C496,'Momentum Signal'!$B496:$Q496)</f>
        <v>16</v>
      </c>
      <c r="D496">
        <f>RANK('Momentum Signal'!D496,'Momentum Signal'!$B496:$Q496)</f>
        <v>14</v>
      </c>
      <c r="E496">
        <f>RANK('Momentum Signal'!E496,'Momentum Signal'!$B496:$Q496)</f>
        <v>2</v>
      </c>
      <c r="F496">
        <f>RANK('Momentum Signal'!F496,'Momentum Signal'!$B496:$Q496)</f>
        <v>11</v>
      </c>
      <c r="G496">
        <f>RANK('Momentum Signal'!G496,'Momentum Signal'!$B496:$Q496)</f>
        <v>13</v>
      </c>
      <c r="H496">
        <f>RANK('Momentum Signal'!H496,'Momentum Signal'!$B496:$Q496)</f>
        <v>4</v>
      </c>
      <c r="I496">
        <f>RANK('Momentum Signal'!I496,'Momentum Signal'!$B496:$Q496)</f>
        <v>5</v>
      </c>
      <c r="J496">
        <f>RANK('Momentum Signal'!J496,'Momentum Signal'!$B496:$Q496)</f>
        <v>15</v>
      </c>
      <c r="K496">
        <f>RANK('Momentum Signal'!K496,'Momentum Signal'!$B496:$Q496)</f>
        <v>8</v>
      </c>
      <c r="L496">
        <f>RANK('Momentum Signal'!L496,'Momentum Signal'!$B496:$Q496)</f>
        <v>9</v>
      </c>
      <c r="M496">
        <f>RANK('Momentum Signal'!M496,'Momentum Signal'!$B496:$Q496)</f>
        <v>10</v>
      </c>
      <c r="N496">
        <f>RANK('Momentum Signal'!N496,'Momentum Signal'!$B496:$Q496)</f>
        <v>12</v>
      </c>
      <c r="O496">
        <f>RANK('Momentum Signal'!O496,'Momentum Signal'!$B496:$Q496)</f>
        <v>6</v>
      </c>
      <c r="P496">
        <f>RANK('Momentum Signal'!P496,'Momentum Signal'!$B496:$Q496)</f>
        <v>3</v>
      </c>
      <c r="Q496">
        <f>RANK('Momentum Signal'!Q496,'Momentum Signal'!$B496:$Q496)</f>
        <v>7</v>
      </c>
    </row>
    <row r="497" spans="1:17" x14ac:dyDescent="0.25">
      <c r="A497" s="6">
        <f>'Momentum Signal'!A497</f>
        <v>201604</v>
      </c>
      <c r="B497">
        <f>RANK('Momentum Signal'!B497,'Momentum Signal'!$B497:$Q497)</f>
        <v>1</v>
      </c>
      <c r="C497">
        <f>RANK('Momentum Signal'!C497,'Momentum Signal'!$B497:$Q497)</f>
        <v>14</v>
      </c>
      <c r="D497">
        <f>RANK('Momentum Signal'!D497,'Momentum Signal'!$B497:$Q497)</f>
        <v>15</v>
      </c>
      <c r="E497">
        <f>RANK('Momentum Signal'!E497,'Momentum Signal'!$B497:$Q497)</f>
        <v>2</v>
      </c>
      <c r="F497">
        <f>RANK('Momentum Signal'!F497,'Momentum Signal'!$B497:$Q497)</f>
        <v>9</v>
      </c>
      <c r="G497">
        <f>RANK('Momentum Signal'!G497,'Momentum Signal'!$B497:$Q497)</f>
        <v>13</v>
      </c>
      <c r="H497">
        <f>RANK('Momentum Signal'!H497,'Momentum Signal'!$B497:$Q497)</f>
        <v>3</v>
      </c>
      <c r="I497">
        <f>RANK('Momentum Signal'!I497,'Momentum Signal'!$B497:$Q497)</f>
        <v>5</v>
      </c>
      <c r="J497">
        <f>RANK('Momentum Signal'!J497,'Momentum Signal'!$B497:$Q497)</f>
        <v>16</v>
      </c>
      <c r="K497">
        <f>RANK('Momentum Signal'!K497,'Momentum Signal'!$B497:$Q497)</f>
        <v>7</v>
      </c>
      <c r="L497">
        <f>RANK('Momentum Signal'!L497,'Momentum Signal'!$B497:$Q497)</f>
        <v>8</v>
      </c>
      <c r="M497">
        <f>RANK('Momentum Signal'!M497,'Momentum Signal'!$B497:$Q497)</f>
        <v>11</v>
      </c>
      <c r="N497">
        <f>RANK('Momentum Signal'!N497,'Momentum Signal'!$B497:$Q497)</f>
        <v>12</v>
      </c>
      <c r="O497">
        <f>RANK('Momentum Signal'!O497,'Momentum Signal'!$B497:$Q497)</f>
        <v>6</v>
      </c>
      <c r="P497">
        <f>RANK('Momentum Signal'!P497,'Momentum Signal'!$B497:$Q497)</f>
        <v>4</v>
      </c>
      <c r="Q497">
        <f>RANK('Momentum Signal'!Q497,'Momentum Signal'!$B497:$Q497)</f>
        <v>10</v>
      </c>
    </row>
    <row r="498" spans="1:17" x14ac:dyDescent="0.25">
      <c r="A498" s="6">
        <f>'Momentum Signal'!A498</f>
        <v>201605</v>
      </c>
      <c r="B498">
        <f>RANK('Momentum Signal'!B498,'Momentum Signal'!$B498:$Q498)</f>
        <v>2</v>
      </c>
      <c r="C498">
        <f>RANK('Momentum Signal'!C498,'Momentum Signal'!$B498:$Q498)</f>
        <v>15</v>
      </c>
      <c r="D498">
        <f>RANK('Momentum Signal'!D498,'Momentum Signal'!$B498:$Q498)</f>
        <v>16</v>
      </c>
      <c r="E498">
        <f>RANK('Momentum Signal'!E498,'Momentum Signal'!$B498:$Q498)</f>
        <v>3</v>
      </c>
      <c r="F498">
        <f>RANK('Momentum Signal'!F498,'Momentum Signal'!$B498:$Q498)</f>
        <v>7</v>
      </c>
      <c r="G498">
        <f>RANK('Momentum Signal'!G498,'Momentum Signal'!$B498:$Q498)</f>
        <v>13</v>
      </c>
      <c r="H498">
        <f>RANK('Momentum Signal'!H498,'Momentum Signal'!$B498:$Q498)</f>
        <v>6</v>
      </c>
      <c r="I498">
        <f>RANK('Momentum Signal'!I498,'Momentum Signal'!$B498:$Q498)</f>
        <v>1</v>
      </c>
      <c r="J498">
        <f>RANK('Momentum Signal'!J498,'Momentum Signal'!$B498:$Q498)</f>
        <v>14</v>
      </c>
      <c r="K498">
        <f>RANK('Momentum Signal'!K498,'Momentum Signal'!$B498:$Q498)</f>
        <v>9</v>
      </c>
      <c r="L498">
        <f>RANK('Momentum Signal'!L498,'Momentum Signal'!$B498:$Q498)</f>
        <v>8</v>
      </c>
      <c r="M498">
        <f>RANK('Momentum Signal'!M498,'Momentum Signal'!$B498:$Q498)</f>
        <v>10</v>
      </c>
      <c r="N498">
        <f>RANK('Momentum Signal'!N498,'Momentum Signal'!$B498:$Q498)</f>
        <v>11</v>
      </c>
      <c r="O498">
        <f>RANK('Momentum Signal'!O498,'Momentum Signal'!$B498:$Q498)</f>
        <v>5</v>
      </c>
      <c r="P498">
        <f>RANK('Momentum Signal'!P498,'Momentum Signal'!$B498:$Q498)</f>
        <v>4</v>
      </c>
      <c r="Q498">
        <f>RANK('Momentum Signal'!Q498,'Momentum Signal'!$B498:$Q498)</f>
        <v>12</v>
      </c>
    </row>
    <row r="499" spans="1:17" x14ac:dyDescent="0.25">
      <c r="A499" s="6">
        <f>'Momentum Signal'!A499</f>
        <v>201606</v>
      </c>
      <c r="B499">
        <f>RANK('Momentum Signal'!B499,'Momentum Signal'!$B499:$Q499)</f>
        <v>2</v>
      </c>
      <c r="C499">
        <f>RANK('Momentum Signal'!C499,'Momentum Signal'!$B499:$Q499)</f>
        <v>7</v>
      </c>
      <c r="D499">
        <f>RANK('Momentum Signal'!D499,'Momentum Signal'!$B499:$Q499)</f>
        <v>16</v>
      </c>
      <c r="E499">
        <f>RANK('Momentum Signal'!E499,'Momentum Signal'!$B499:$Q499)</f>
        <v>4</v>
      </c>
      <c r="F499">
        <f>RANK('Momentum Signal'!F499,'Momentum Signal'!$B499:$Q499)</f>
        <v>12</v>
      </c>
      <c r="G499">
        <f>RANK('Momentum Signal'!G499,'Momentum Signal'!$B499:$Q499)</f>
        <v>14</v>
      </c>
      <c r="H499">
        <f>RANK('Momentum Signal'!H499,'Momentum Signal'!$B499:$Q499)</f>
        <v>5</v>
      </c>
      <c r="I499">
        <f>RANK('Momentum Signal'!I499,'Momentum Signal'!$B499:$Q499)</f>
        <v>1</v>
      </c>
      <c r="J499">
        <f>RANK('Momentum Signal'!J499,'Momentum Signal'!$B499:$Q499)</f>
        <v>9</v>
      </c>
      <c r="K499">
        <f>RANK('Momentum Signal'!K499,'Momentum Signal'!$B499:$Q499)</f>
        <v>8</v>
      </c>
      <c r="L499">
        <f>RANK('Momentum Signal'!L499,'Momentum Signal'!$B499:$Q499)</f>
        <v>15</v>
      </c>
      <c r="M499">
        <f>RANK('Momentum Signal'!M499,'Momentum Signal'!$B499:$Q499)</f>
        <v>11</v>
      </c>
      <c r="N499">
        <f>RANK('Momentum Signal'!N499,'Momentum Signal'!$B499:$Q499)</f>
        <v>10</v>
      </c>
      <c r="O499">
        <f>RANK('Momentum Signal'!O499,'Momentum Signal'!$B499:$Q499)</f>
        <v>6</v>
      </c>
      <c r="P499">
        <f>RANK('Momentum Signal'!P499,'Momentum Signal'!$B499:$Q499)</f>
        <v>3</v>
      </c>
      <c r="Q499">
        <f>RANK('Momentum Signal'!Q499,'Momentum Signal'!$B499:$Q499)</f>
        <v>13</v>
      </c>
    </row>
    <row r="500" spans="1:17" x14ac:dyDescent="0.25">
      <c r="A500" s="6">
        <f>'Momentum Signal'!A500</f>
        <v>201607</v>
      </c>
      <c r="B500">
        <f>RANK('Momentum Signal'!B500,'Momentum Signal'!$B500:$Q500)</f>
        <v>1</v>
      </c>
      <c r="C500">
        <f>RANK('Momentum Signal'!C500,'Momentum Signal'!$B500:$Q500)</f>
        <v>5</v>
      </c>
      <c r="D500">
        <f>RANK('Momentum Signal'!D500,'Momentum Signal'!$B500:$Q500)</f>
        <v>14</v>
      </c>
      <c r="E500">
        <f>RANK('Momentum Signal'!E500,'Momentum Signal'!$B500:$Q500)</f>
        <v>16</v>
      </c>
      <c r="F500">
        <f>RANK('Momentum Signal'!F500,'Momentum Signal'!$B500:$Q500)</f>
        <v>9</v>
      </c>
      <c r="G500">
        <f>RANK('Momentum Signal'!G500,'Momentum Signal'!$B500:$Q500)</f>
        <v>11</v>
      </c>
      <c r="H500">
        <f>RANK('Momentum Signal'!H500,'Momentum Signal'!$B500:$Q500)</f>
        <v>4</v>
      </c>
      <c r="I500">
        <f>RANK('Momentum Signal'!I500,'Momentum Signal'!$B500:$Q500)</f>
        <v>2</v>
      </c>
      <c r="J500">
        <f>RANK('Momentum Signal'!J500,'Momentum Signal'!$B500:$Q500)</f>
        <v>15</v>
      </c>
      <c r="K500">
        <f>RANK('Momentum Signal'!K500,'Momentum Signal'!$B500:$Q500)</f>
        <v>8</v>
      </c>
      <c r="L500">
        <f>RANK('Momentum Signal'!L500,'Momentum Signal'!$B500:$Q500)</f>
        <v>7</v>
      </c>
      <c r="M500">
        <f>RANK('Momentum Signal'!M500,'Momentum Signal'!$B500:$Q500)</f>
        <v>12</v>
      </c>
      <c r="N500">
        <f>RANK('Momentum Signal'!N500,'Momentum Signal'!$B500:$Q500)</f>
        <v>10</v>
      </c>
      <c r="O500">
        <f>RANK('Momentum Signal'!O500,'Momentum Signal'!$B500:$Q500)</f>
        <v>3</v>
      </c>
      <c r="P500">
        <f>RANK('Momentum Signal'!P500,'Momentum Signal'!$B500:$Q500)</f>
        <v>6</v>
      </c>
      <c r="Q500">
        <f>RANK('Momentum Signal'!Q500,'Momentum Signal'!$B500:$Q500)</f>
        <v>13</v>
      </c>
    </row>
    <row r="501" spans="1:17" x14ac:dyDescent="0.25">
      <c r="A501" s="6">
        <f>'Momentum Signal'!A501</f>
        <v>201608</v>
      </c>
      <c r="B501">
        <f>RANK('Momentum Signal'!B501,'Momentum Signal'!$B501:$Q501)</f>
        <v>3</v>
      </c>
      <c r="C501">
        <f>RANK('Momentum Signal'!C501,'Momentum Signal'!$B501:$Q501)</f>
        <v>1</v>
      </c>
      <c r="D501">
        <f>RANK('Momentum Signal'!D501,'Momentum Signal'!$B501:$Q501)</f>
        <v>5</v>
      </c>
      <c r="E501">
        <f>RANK('Momentum Signal'!E501,'Momentum Signal'!$B501:$Q501)</f>
        <v>15</v>
      </c>
      <c r="F501">
        <f>RANK('Momentum Signal'!F501,'Momentum Signal'!$B501:$Q501)</f>
        <v>11</v>
      </c>
      <c r="G501">
        <f>RANK('Momentum Signal'!G501,'Momentum Signal'!$B501:$Q501)</f>
        <v>10</v>
      </c>
      <c r="H501">
        <f>RANK('Momentum Signal'!H501,'Momentum Signal'!$B501:$Q501)</f>
        <v>7</v>
      </c>
      <c r="I501">
        <f>RANK('Momentum Signal'!I501,'Momentum Signal'!$B501:$Q501)</f>
        <v>4</v>
      </c>
      <c r="J501">
        <f>RANK('Momentum Signal'!J501,'Momentum Signal'!$B501:$Q501)</f>
        <v>6</v>
      </c>
      <c r="K501">
        <f>RANK('Momentum Signal'!K501,'Momentum Signal'!$B501:$Q501)</f>
        <v>8</v>
      </c>
      <c r="L501">
        <f>RANK('Momentum Signal'!L501,'Momentum Signal'!$B501:$Q501)</f>
        <v>9</v>
      </c>
      <c r="M501">
        <f>RANK('Momentum Signal'!M501,'Momentum Signal'!$B501:$Q501)</f>
        <v>14</v>
      </c>
      <c r="N501">
        <f>RANK('Momentum Signal'!N501,'Momentum Signal'!$B501:$Q501)</f>
        <v>13</v>
      </c>
      <c r="O501">
        <f>RANK('Momentum Signal'!O501,'Momentum Signal'!$B501:$Q501)</f>
        <v>2</v>
      </c>
      <c r="P501">
        <f>RANK('Momentum Signal'!P501,'Momentum Signal'!$B501:$Q501)</f>
        <v>12</v>
      </c>
      <c r="Q501">
        <f>RANK('Momentum Signal'!Q501,'Momentum Signal'!$B501:$Q501)</f>
        <v>16</v>
      </c>
    </row>
    <row r="502" spans="1:17" x14ac:dyDescent="0.25">
      <c r="A502" s="6">
        <f>'Momentum Signal'!A502</f>
        <v>201609</v>
      </c>
      <c r="B502">
        <f>RANK('Momentum Signal'!B502,'Momentum Signal'!$B502:$Q502)</f>
        <v>4</v>
      </c>
      <c r="C502">
        <f>RANK('Momentum Signal'!C502,'Momentum Signal'!$B502:$Q502)</f>
        <v>1</v>
      </c>
      <c r="D502">
        <f>RANK('Momentum Signal'!D502,'Momentum Signal'!$B502:$Q502)</f>
        <v>11</v>
      </c>
      <c r="E502">
        <f>RANK('Momentum Signal'!E502,'Momentum Signal'!$B502:$Q502)</f>
        <v>16</v>
      </c>
      <c r="F502">
        <f>RANK('Momentum Signal'!F502,'Momentum Signal'!$B502:$Q502)</f>
        <v>9</v>
      </c>
      <c r="G502">
        <f>RANK('Momentum Signal'!G502,'Momentum Signal'!$B502:$Q502)</f>
        <v>8</v>
      </c>
      <c r="H502">
        <f>RANK('Momentum Signal'!H502,'Momentum Signal'!$B502:$Q502)</f>
        <v>7</v>
      </c>
      <c r="I502">
        <f>RANK('Momentum Signal'!I502,'Momentum Signal'!$B502:$Q502)</f>
        <v>6</v>
      </c>
      <c r="J502">
        <f>RANK('Momentum Signal'!J502,'Momentum Signal'!$B502:$Q502)</f>
        <v>2</v>
      </c>
      <c r="K502">
        <f>RANK('Momentum Signal'!K502,'Momentum Signal'!$B502:$Q502)</f>
        <v>10</v>
      </c>
      <c r="L502">
        <f>RANK('Momentum Signal'!L502,'Momentum Signal'!$B502:$Q502)</f>
        <v>5</v>
      </c>
      <c r="M502">
        <f>RANK('Momentum Signal'!M502,'Momentum Signal'!$B502:$Q502)</f>
        <v>14</v>
      </c>
      <c r="N502">
        <f>RANK('Momentum Signal'!N502,'Momentum Signal'!$B502:$Q502)</f>
        <v>13</v>
      </c>
      <c r="O502">
        <f>RANK('Momentum Signal'!O502,'Momentum Signal'!$B502:$Q502)</f>
        <v>3</v>
      </c>
      <c r="P502">
        <f>RANK('Momentum Signal'!P502,'Momentum Signal'!$B502:$Q502)</f>
        <v>12</v>
      </c>
      <c r="Q502">
        <f>RANK('Momentum Signal'!Q502,'Momentum Signal'!$B502:$Q502)</f>
        <v>15</v>
      </c>
    </row>
    <row r="503" spans="1:17" x14ac:dyDescent="0.25">
      <c r="A503" s="6">
        <f>'Momentum Signal'!A503</f>
        <v>201610</v>
      </c>
      <c r="B503">
        <f>RANK('Momentum Signal'!B503,'Momentum Signal'!$B503:$Q503)</f>
        <v>8</v>
      </c>
      <c r="C503">
        <f>RANK('Momentum Signal'!C503,'Momentum Signal'!$B503:$Q503)</f>
        <v>1</v>
      </c>
      <c r="D503">
        <f>RANK('Momentum Signal'!D503,'Momentum Signal'!$B503:$Q503)</f>
        <v>9</v>
      </c>
      <c r="E503">
        <f>RANK('Momentum Signal'!E503,'Momentum Signal'!$B503:$Q503)</f>
        <v>16</v>
      </c>
      <c r="F503">
        <f>RANK('Momentum Signal'!F503,'Momentum Signal'!$B503:$Q503)</f>
        <v>5</v>
      </c>
      <c r="G503">
        <f>RANK('Momentum Signal'!G503,'Momentum Signal'!$B503:$Q503)</f>
        <v>3</v>
      </c>
      <c r="H503">
        <f>RANK('Momentum Signal'!H503,'Momentum Signal'!$B503:$Q503)</f>
        <v>10</v>
      </c>
      <c r="I503">
        <f>RANK('Momentum Signal'!I503,'Momentum Signal'!$B503:$Q503)</f>
        <v>7</v>
      </c>
      <c r="J503">
        <f>RANK('Momentum Signal'!J503,'Momentum Signal'!$B503:$Q503)</f>
        <v>2</v>
      </c>
      <c r="K503">
        <f>RANK('Momentum Signal'!K503,'Momentum Signal'!$B503:$Q503)</f>
        <v>6</v>
      </c>
      <c r="L503">
        <f>RANK('Momentum Signal'!L503,'Momentum Signal'!$B503:$Q503)</f>
        <v>4</v>
      </c>
      <c r="M503">
        <f>RANK('Momentum Signal'!M503,'Momentum Signal'!$B503:$Q503)</f>
        <v>15</v>
      </c>
      <c r="N503">
        <f>RANK('Momentum Signal'!N503,'Momentum Signal'!$B503:$Q503)</f>
        <v>13</v>
      </c>
      <c r="O503">
        <f>RANK('Momentum Signal'!O503,'Momentum Signal'!$B503:$Q503)</f>
        <v>11</v>
      </c>
      <c r="P503">
        <f>RANK('Momentum Signal'!P503,'Momentum Signal'!$B503:$Q503)</f>
        <v>12</v>
      </c>
      <c r="Q503">
        <f>RANK('Momentum Signal'!Q503,'Momentum Signal'!$B503:$Q503)</f>
        <v>14</v>
      </c>
    </row>
    <row r="504" spans="1:17" x14ac:dyDescent="0.25">
      <c r="A504" s="6">
        <f>'Momentum Signal'!A504</f>
        <v>201611</v>
      </c>
      <c r="B504">
        <f>RANK('Momentum Signal'!B504,'Momentum Signal'!$B504:$Q504)</f>
        <v>6</v>
      </c>
      <c r="C504">
        <f>RANK('Momentum Signal'!C504,'Momentum Signal'!$B504:$Q504)</f>
        <v>1</v>
      </c>
      <c r="D504">
        <f>RANK('Momentum Signal'!D504,'Momentum Signal'!$B504:$Q504)</f>
        <v>9</v>
      </c>
      <c r="E504">
        <f>RANK('Momentum Signal'!E504,'Momentum Signal'!$B504:$Q504)</f>
        <v>16</v>
      </c>
      <c r="F504">
        <f>RANK('Momentum Signal'!F504,'Momentum Signal'!$B504:$Q504)</f>
        <v>7</v>
      </c>
      <c r="G504">
        <f>RANK('Momentum Signal'!G504,'Momentum Signal'!$B504:$Q504)</f>
        <v>8</v>
      </c>
      <c r="H504">
        <f>RANK('Momentum Signal'!H504,'Momentum Signal'!$B504:$Q504)</f>
        <v>12</v>
      </c>
      <c r="I504">
        <f>RANK('Momentum Signal'!I504,'Momentum Signal'!$B504:$Q504)</f>
        <v>10</v>
      </c>
      <c r="J504">
        <f>RANK('Momentum Signal'!J504,'Momentum Signal'!$B504:$Q504)</f>
        <v>2</v>
      </c>
      <c r="K504">
        <f>RANK('Momentum Signal'!K504,'Momentum Signal'!$B504:$Q504)</f>
        <v>5</v>
      </c>
      <c r="L504">
        <f>RANK('Momentum Signal'!L504,'Momentum Signal'!$B504:$Q504)</f>
        <v>3</v>
      </c>
      <c r="M504">
        <f>RANK('Momentum Signal'!M504,'Momentum Signal'!$B504:$Q504)</f>
        <v>15</v>
      </c>
      <c r="N504">
        <f>RANK('Momentum Signal'!N504,'Momentum Signal'!$B504:$Q504)</f>
        <v>13</v>
      </c>
      <c r="O504">
        <f>RANK('Momentum Signal'!O504,'Momentum Signal'!$B504:$Q504)</f>
        <v>4</v>
      </c>
      <c r="P504">
        <f>RANK('Momentum Signal'!P504,'Momentum Signal'!$B504:$Q504)</f>
        <v>11</v>
      </c>
      <c r="Q504">
        <f>RANK('Momentum Signal'!Q504,'Momentum Signal'!$B504:$Q504)</f>
        <v>14</v>
      </c>
    </row>
    <row r="505" spans="1:17" x14ac:dyDescent="0.25">
      <c r="A505" s="6">
        <f>'Momentum Signal'!A505</f>
        <v>201612</v>
      </c>
      <c r="B505">
        <f>RANK('Momentum Signal'!B505,'Momentum Signal'!$B505:$Q505)</f>
        <v>6</v>
      </c>
      <c r="C505">
        <f>RANK('Momentum Signal'!C505,'Momentum Signal'!$B505:$Q505)</f>
        <v>1</v>
      </c>
      <c r="D505">
        <f>RANK('Momentum Signal'!D505,'Momentum Signal'!$B505:$Q505)</f>
        <v>10</v>
      </c>
      <c r="E505">
        <f>RANK('Momentum Signal'!E505,'Momentum Signal'!$B505:$Q505)</f>
        <v>16</v>
      </c>
      <c r="F505">
        <f>RANK('Momentum Signal'!F505,'Momentum Signal'!$B505:$Q505)</f>
        <v>8</v>
      </c>
      <c r="G505">
        <f>RANK('Momentum Signal'!G505,'Momentum Signal'!$B505:$Q505)</f>
        <v>7</v>
      </c>
      <c r="H505">
        <f>RANK('Momentum Signal'!H505,'Momentum Signal'!$B505:$Q505)</f>
        <v>11</v>
      </c>
      <c r="I505">
        <f>RANK('Momentum Signal'!I505,'Momentum Signal'!$B505:$Q505)</f>
        <v>15</v>
      </c>
      <c r="J505">
        <f>RANK('Momentum Signal'!J505,'Momentum Signal'!$B505:$Q505)</f>
        <v>2</v>
      </c>
      <c r="K505">
        <f>RANK('Momentum Signal'!K505,'Momentum Signal'!$B505:$Q505)</f>
        <v>5</v>
      </c>
      <c r="L505">
        <f>RANK('Momentum Signal'!L505,'Momentum Signal'!$B505:$Q505)</f>
        <v>4</v>
      </c>
      <c r="M505">
        <f>RANK('Momentum Signal'!M505,'Momentum Signal'!$B505:$Q505)</f>
        <v>14</v>
      </c>
      <c r="N505">
        <f>RANK('Momentum Signal'!N505,'Momentum Signal'!$B505:$Q505)</f>
        <v>9</v>
      </c>
      <c r="O505">
        <f>RANK('Momentum Signal'!O505,'Momentum Signal'!$B505:$Q505)</f>
        <v>3</v>
      </c>
      <c r="P505">
        <f>RANK('Momentum Signal'!P505,'Momentum Signal'!$B505:$Q505)</f>
        <v>12</v>
      </c>
      <c r="Q505">
        <f>RANK('Momentum Signal'!Q505,'Momentum Signal'!$B505:$Q505)</f>
        <v>13</v>
      </c>
    </row>
    <row r="506" spans="1:17" x14ac:dyDescent="0.25">
      <c r="A506" s="6">
        <f>'Momentum Signal'!A506</f>
        <v>201701</v>
      </c>
      <c r="B506">
        <f>RANK('Momentum Signal'!B506,'Momentum Signal'!$B506:$Q506)</f>
        <v>14</v>
      </c>
      <c r="C506">
        <f>RANK('Momentum Signal'!C506,'Momentum Signal'!$B506:$Q506)</f>
        <v>1</v>
      </c>
      <c r="D506">
        <f>RANK('Momentum Signal'!D506,'Momentum Signal'!$B506:$Q506)</f>
        <v>3</v>
      </c>
      <c r="E506">
        <f>RANK('Momentum Signal'!E506,'Momentum Signal'!$B506:$Q506)</f>
        <v>16</v>
      </c>
      <c r="F506">
        <f>RANK('Momentum Signal'!F506,'Momentum Signal'!$B506:$Q506)</f>
        <v>10</v>
      </c>
      <c r="G506">
        <f>RANK('Momentum Signal'!G506,'Momentum Signal'!$B506:$Q506)</f>
        <v>7</v>
      </c>
      <c r="H506">
        <f>RANK('Momentum Signal'!H506,'Momentum Signal'!$B506:$Q506)</f>
        <v>15</v>
      </c>
      <c r="I506">
        <f>RANK('Momentum Signal'!I506,'Momentum Signal'!$B506:$Q506)</f>
        <v>12</v>
      </c>
      <c r="J506">
        <f>RANK('Momentum Signal'!J506,'Momentum Signal'!$B506:$Q506)</f>
        <v>2</v>
      </c>
      <c r="K506">
        <f>RANK('Momentum Signal'!K506,'Momentum Signal'!$B506:$Q506)</f>
        <v>5</v>
      </c>
      <c r="L506">
        <f>RANK('Momentum Signal'!L506,'Momentum Signal'!$B506:$Q506)</f>
        <v>4</v>
      </c>
      <c r="M506">
        <f>RANK('Momentum Signal'!M506,'Momentum Signal'!$B506:$Q506)</f>
        <v>11</v>
      </c>
      <c r="N506">
        <f>RANK('Momentum Signal'!N506,'Momentum Signal'!$B506:$Q506)</f>
        <v>6</v>
      </c>
      <c r="O506">
        <f>RANK('Momentum Signal'!O506,'Momentum Signal'!$B506:$Q506)</f>
        <v>8</v>
      </c>
      <c r="P506">
        <f>RANK('Momentum Signal'!P506,'Momentum Signal'!$B506:$Q506)</f>
        <v>13</v>
      </c>
      <c r="Q506">
        <f>RANK('Momentum Signal'!Q506,'Momentum Signal'!$B506:$Q506)</f>
        <v>9</v>
      </c>
    </row>
    <row r="507" spans="1:17" x14ac:dyDescent="0.25">
      <c r="A507" s="6">
        <f>'Momentum Signal'!A507</f>
        <v>201702</v>
      </c>
      <c r="B507">
        <f>RANK('Momentum Signal'!B507,'Momentum Signal'!$B507:$Q507)</f>
        <v>13</v>
      </c>
      <c r="C507">
        <f>RANK('Momentum Signal'!C507,'Momentum Signal'!$B507:$Q507)</f>
        <v>1</v>
      </c>
      <c r="D507">
        <f>RANK('Momentum Signal'!D507,'Momentum Signal'!$B507:$Q507)</f>
        <v>6</v>
      </c>
      <c r="E507">
        <f>RANK('Momentum Signal'!E507,'Momentum Signal'!$B507:$Q507)</f>
        <v>16</v>
      </c>
      <c r="F507">
        <f>RANK('Momentum Signal'!F507,'Momentum Signal'!$B507:$Q507)</f>
        <v>9</v>
      </c>
      <c r="G507">
        <f>RANK('Momentum Signal'!G507,'Momentum Signal'!$B507:$Q507)</f>
        <v>3</v>
      </c>
      <c r="H507">
        <f>RANK('Momentum Signal'!H507,'Momentum Signal'!$B507:$Q507)</f>
        <v>14</v>
      </c>
      <c r="I507">
        <f>RANK('Momentum Signal'!I507,'Momentum Signal'!$B507:$Q507)</f>
        <v>12</v>
      </c>
      <c r="J507">
        <f>RANK('Momentum Signal'!J507,'Momentum Signal'!$B507:$Q507)</f>
        <v>2</v>
      </c>
      <c r="K507">
        <f>RANK('Momentum Signal'!K507,'Momentum Signal'!$B507:$Q507)</f>
        <v>8</v>
      </c>
      <c r="L507">
        <f>RANK('Momentum Signal'!L507,'Momentum Signal'!$B507:$Q507)</f>
        <v>5</v>
      </c>
      <c r="M507">
        <f>RANK('Momentum Signal'!M507,'Momentum Signal'!$B507:$Q507)</f>
        <v>10</v>
      </c>
      <c r="N507">
        <f>RANK('Momentum Signal'!N507,'Momentum Signal'!$B507:$Q507)</f>
        <v>7</v>
      </c>
      <c r="O507">
        <f>RANK('Momentum Signal'!O507,'Momentum Signal'!$B507:$Q507)</f>
        <v>11</v>
      </c>
      <c r="P507">
        <f>RANK('Momentum Signal'!P507,'Momentum Signal'!$B507:$Q507)</f>
        <v>15</v>
      </c>
      <c r="Q507">
        <f>RANK('Momentum Signal'!Q507,'Momentum Signal'!$B507:$Q507)</f>
        <v>4</v>
      </c>
    </row>
    <row r="508" spans="1:17" x14ac:dyDescent="0.25">
      <c r="A508" s="6">
        <f>'Momentum Signal'!A508</f>
        <v>201703</v>
      </c>
      <c r="B508">
        <f>RANK('Momentum Signal'!B508,'Momentum Signal'!$B508:$Q508)</f>
        <v>14</v>
      </c>
      <c r="C508">
        <f>RANK('Momentum Signal'!C508,'Momentum Signal'!$B508:$Q508)</f>
        <v>1</v>
      </c>
      <c r="D508">
        <f>RANK('Momentum Signal'!D508,'Momentum Signal'!$B508:$Q508)</f>
        <v>5</v>
      </c>
      <c r="E508">
        <f>RANK('Momentum Signal'!E508,'Momentum Signal'!$B508:$Q508)</f>
        <v>16</v>
      </c>
      <c r="F508">
        <f>RANK('Momentum Signal'!F508,'Momentum Signal'!$B508:$Q508)</f>
        <v>11</v>
      </c>
      <c r="G508">
        <f>RANK('Momentum Signal'!G508,'Momentum Signal'!$B508:$Q508)</f>
        <v>6</v>
      </c>
      <c r="H508">
        <f>RANK('Momentum Signal'!H508,'Momentum Signal'!$B508:$Q508)</f>
        <v>13</v>
      </c>
      <c r="I508">
        <f>RANK('Momentum Signal'!I508,'Momentum Signal'!$B508:$Q508)</f>
        <v>10</v>
      </c>
      <c r="J508">
        <f>RANK('Momentum Signal'!J508,'Momentum Signal'!$B508:$Q508)</f>
        <v>2</v>
      </c>
      <c r="K508">
        <f>RANK('Momentum Signal'!K508,'Momentum Signal'!$B508:$Q508)</f>
        <v>8</v>
      </c>
      <c r="L508">
        <f>RANK('Momentum Signal'!L508,'Momentum Signal'!$B508:$Q508)</f>
        <v>4</v>
      </c>
      <c r="M508">
        <f>RANK('Momentum Signal'!M508,'Momentum Signal'!$B508:$Q508)</f>
        <v>9</v>
      </c>
      <c r="N508">
        <f>RANK('Momentum Signal'!N508,'Momentum Signal'!$B508:$Q508)</f>
        <v>7</v>
      </c>
      <c r="O508">
        <f>RANK('Momentum Signal'!O508,'Momentum Signal'!$B508:$Q508)</f>
        <v>12</v>
      </c>
      <c r="P508">
        <f>RANK('Momentum Signal'!P508,'Momentum Signal'!$B508:$Q508)</f>
        <v>15</v>
      </c>
      <c r="Q508">
        <f>RANK('Momentum Signal'!Q508,'Momentum Signal'!$B508:$Q508)</f>
        <v>3</v>
      </c>
    </row>
    <row r="509" spans="1:17" x14ac:dyDescent="0.25">
      <c r="A509" s="6">
        <f>'Momentum Signal'!A509</f>
        <v>201704</v>
      </c>
      <c r="B509">
        <f>RANK('Momentum Signal'!B509,'Momentum Signal'!$B509:$Q509)</f>
        <v>14</v>
      </c>
      <c r="C509">
        <f>RANK('Momentum Signal'!C509,'Momentum Signal'!$B509:$Q509)</f>
        <v>2</v>
      </c>
      <c r="D509">
        <f>RANK('Momentum Signal'!D509,'Momentum Signal'!$B509:$Q509)</f>
        <v>8</v>
      </c>
      <c r="E509">
        <f>RANK('Momentum Signal'!E509,'Momentum Signal'!$B509:$Q509)</f>
        <v>16</v>
      </c>
      <c r="F509">
        <f>RANK('Momentum Signal'!F509,'Momentum Signal'!$B509:$Q509)</f>
        <v>13</v>
      </c>
      <c r="G509">
        <f>RANK('Momentum Signal'!G509,'Momentum Signal'!$B509:$Q509)</f>
        <v>6</v>
      </c>
      <c r="H509">
        <f>RANK('Momentum Signal'!H509,'Momentum Signal'!$B509:$Q509)</f>
        <v>9</v>
      </c>
      <c r="I509">
        <f>RANK('Momentum Signal'!I509,'Momentum Signal'!$B509:$Q509)</f>
        <v>11</v>
      </c>
      <c r="J509">
        <f>RANK('Momentum Signal'!J509,'Momentum Signal'!$B509:$Q509)</f>
        <v>1</v>
      </c>
      <c r="K509">
        <f>RANK('Momentum Signal'!K509,'Momentum Signal'!$B509:$Q509)</f>
        <v>7</v>
      </c>
      <c r="L509">
        <f>RANK('Momentum Signal'!L509,'Momentum Signal'!$B509:$Q509)</f>
        <v>4</v>
      </c>
      <c r="M509">
        <f>RANK('Momentum Signal'!M509,'Momentum Signal'!$B509:$Q509)</f>
        <v>12</v>
      </c>
      <c r="N509">
        <f>RANK('Momentum Signal'!N509,'Momentum Signal'!$B509:$Q509)</f>
        <v>5</v>
      </c>
      <c r="O509">
        <f>RANK('Momentum Signal'!O509,'Momentum Signal'!$B509:$Q509)</f>
        <v>10</v>
      </c>
      <c r="P509">
        <f>RANK('Momentum Signal'!P509,'Momentum Signal'!$B509:$Q509)</f>
        <v>15</v>
      </c>
      <c r="Q509">
        <f>RANK('Momentum Signal'!Q509,'Momentum Signal'!$B509:$Q509)</f>
        <v>3</v>
      </c>
    </row>
    <row r="510" spans="1:17" x14ac:dyDescent="0.25">
      <c r="A510" s="6">
        <f>'Momentum Signal'!A510</f>
        <v>201705</v>
      </c>
      <c r="B510">
        <f>RANK('Momentum Signal'!B510,'Momentum Signal'!$B510:$Q510)</f>
        <v>14</v>
      </c>
      <c r="C510">
        <f>RANK('Momentum Signal'!C510,'Momentum Signal'!$B510:$Q510)</f>
        <v>7</v>
      </c>
      <c r="D510">
        <f>RANK('Momentum Signal'!D510,'Momentum Signal'!$B510:$Q510)</f>
        <v>15</v>
      </c>
      <c r="E510">
        <f>RANK('Momentum Signal'!E510,'Momentum Signal'!$B510:$Q510)</f>
        <v>16</v>
      </c>
      <c r="F510">
        <f>RANK('Momentum Signal'!F510,'Momentum Signal'!$B510:$Q510)</f>
        <v>11</v>
      </c>
      <c r="G510">
        <f>RANK('Momentum Signal'!G510,'Momentum Signal'!$B510:$Q510)</f>
        <v>4</v>
      </c>
      <c r="H510">
        <f>RANK('Momentum Signal'!H510,'Momentum Signal'!$B510:$Q510)</f>
        <v>10</v>
      </c>
      <c r="I510">
        <f>RANK('Momentum Signal'!I510,'Momentum Signal'!$B510:$Q510)</f>
        <v>8</v>
      </c>
      <c r="J510">
        <f>RANK('Momentum Signal'!J510,'Momentum Signal'!$B510:$Q510)</f>
        <v>3</v>
      </c>
      <c r="K510">
        <f>RANK('Momentum Signal'!K510,'Momentum Signal'!$B510:$Q510)</f>
        <v>6</v>
      </c>
      <c r="L510">
        <f>RANK('Momentum Signal'!L510,'Momentum Signal'!$B510:$Q510)</f>
        <v>1</v>
      </c>
      <c r="M510">
        <f>RANK('Momentum Signal'!M510,'Momentum Signal'!$B510:$Q510)</f>
        <v>12</v>
      </c>
      <c r="N510">
        <f>RANK('Momentum Signal'!N510,'Momentum Signal'!$B510:$Q510)</f>
        <v>5</v>
      </c>
      <c r="O510">
        <f>RANK('Momentum Signal'!O510,'Momentum Signal'!$B510:$Q510)</f>
        <v>9</v>
      </c>
      <c r="P510">
        <f>RANK('Momentum Signal'!P510,'Momentum Signal'!$B510:$Q510)</f>
        <v>13</v>
      </c>
      <c r="Q510">
        <f>RANK('Momentum Signal'!Q510,'Momentum Signal'!$B510:$Q510)</f>
        <v>2</v>
      </c>
    </row>
    <row r="511" spans="1:17" x14ac:dyDescent="0.25">
      <c r="A511" s="6">
        <f>'Momentum Signal'!A511</f>
        <v>201706</v>
      </c>
      <c r="B511">
        <f>RANK('Momentum Signal'!B511,'Momentum Signal'!$B511:$Q511)</f>
        <v>14</v>
      </c>
      <c r="C511">
        <f>RANK('Momentum Signal'!C511,'Momentum Signal'!$B511:$Q511)</f>
        <v>7</v>
      </c>
      <c r="D511">
        <f>RANK('Momentum Signal'!D511,'Momentum Signal'!$B511:$Q511)</f>
        <v>15</v>
      </c>
      <c r="E511">
        <f>RANK('Momentum Signal'!E511,'Momentum Signal'!$B511:$Q511)</f>
        <v>16</v>
      </c>
      <c r="F511">
        <f>RANK('Momentum Signal'!F511,'Momentum Signal'!$B511:$Q511)</f>
        <v>9</v>
      </c>
      <c r="G511">
        <f>RANK('Momentum Signal'!G511,'Momentum Signal'!$B511:$Q511)</f>
        <v>5</v>
      </c>
      <c r="H511">
        <f>RANK('Momentum Signal'!H511,'Momentum Signal'!$B511:$Q511)</f>
        <v>13</v>
      </c>
      <c r="I511">
        <f>RANK('Momentum Signal'!I511,'Momentum Signal'!$B511:$Q511)</f>
        <v>8</v>
      </c>
      <c r="J511">
        <f>RANK('Momentum Signal'!J511,'Momentum Signal'!$B511:$Q511)</f>
        <v>1</v>
      </c>
      <c r="K511">
        <f>RANK('Momentum Signal'!K511,'Momentum Signal'!$B511:$Q511)</f>
        <v>6</v>
      </c>
      <c r="L511">
        <f>RANK('Momentum Signal'!L511,'Momentum Signal'!$B511:$Q511)</f>
        <v>2</v>
      </c>
      <c r="M511">
        <f>RANK('Momentum Signal'!M511,'Momentum Signal'!$B511:$Q511)</f>
        <v>12</v>
      </c>
      <c r="N511">
        <f>RANK('Momentum Signal'!N511,'Momentum Signal'!$B511:$Q511)</f>
        <v>3</v>
      </c>
      <c r="O511">
        <f>RANK('Momentum Signal'!O511,'Momentum Signal'!$B511:$Q511)</f>
        <v>10</v>
      </c>
      <c r="P511">
        <f>RANK('Momentum Signal'!P511,'Momentum Signal'!$B511:$Q511)</f>
        <v>11</v>
      </c>
      <c r="Q511">
        <f>RANK('Momentum Signal'!Q511,'Momentum Signal'!$B511:$Q511)</f>
        <v>4</v>
      </c>
    </row>
    <row r="512" spans="1:17" x14ac:dyDescent="0.25">
      <c r="A512" s="6">
        <f>'Momentum Signal'!A512</f>
        <v>201707</v>
      </c>
      <c r="B512">
        <f>RANK('Momentum Signal'!B512,'Momentum Signal'!$B512:$Q512)</f>
        <v>14</v>
      </c>
      <c r="C512">
        <f>RANK('Momentum Signal'!C512,'Momentum Signal'!$B512:$Q512)</f>
        <v>12</v>
      </c>
      <c r="D512">
        <f>RANK('Momentum Signal'!D512,'Momentum Signal'!$B512:$Q512)</f>
        <v>15</v>
      </c>
      <c r="E512">
        <f>RANK('Momentum Signal'!E512,'Momentum Signal'!$B512:$Q512)</f>
        <v>16</v>
      </c>
      <c r="F512">
        <f>RANK('Momentum Signal'!F512,'Momentum Signal'!$B512:$Q512)</f>
        <v>7</v>
      </c>
      <c r="G512">
        <f>RANK('Momentum Signal'!G512,'Momentum Signal'!$B512:$Q512)</f>
        <v>5</v>
      </c>
      <c r="H512">
        <f>RANK('Momentum Signal'!H512,'Momentum Signal'!$B512:$Q512)</f>
        <v>11</v>
      </c>
      <c r="I512">
        <f>RANK('Momentum Signal'!I512,'Momentum Signal'!$B512:$Q512)</f>
        <v>8</v>
      </c>
      <c r="J512">
        <f>RANK('Momentum Signal'!J512,'Momentum Signal'!$B512:$Q512)</f>
        <v>4</v>
      </c>
      <c r="K512">
        <f>RANK('Momentum Signal'!K512,'Momentum Signal'!$B512:$Q512)</f>
        <v>6</v>
      </c>
      <c r="L512">
        <f>RANK('Momentum Signal'!L512,'Momentum Signal'!$B512:$Q512)</f>
        <v>1</v>
      </c>
      <c r="M512">
        <f>RANK('Momentum Signal'!M512,'Momentum Signal'!$B512:$Q512)</f>
        <v>9</v>
      </c>
      <c r="N512">
        <f>RANK('Momentum Signal'!N512,'Momentum Signal'!$B512:$Q512)</f>
        <v>2</v>
      </c>
      <c r="O512">
        <f>RANK('Momentum Signal'!O512,'Momentum Signal'!$B512:$Q512)</f>
        <v>13</v>
      </c>
      <c r="P512">
        <f>RANK('Momentum Signal'!P512,'Momentum Signal'!$B512:$Q512)</f>
        <v>10</v>
      </c>
      <c r="Q512">
        <f>RANK('Momentum Signal'!Q512,'Momentum Signal'!$B512:$Q512)</f>
        <v>3</v>
      </c>
    </row>
    <row r="513" spans="1:17" x14ac:dyDescent="0.25">
      <c r="A513" s="6">
        <f>'Momentum Signal'!A513</f>
        <v>201708</v>
      </c>
      <c r="B513">
        <f>RANK('Momentum Signal'!B513,'Momentum Signal'!$B513:$Q513)</f>
        <v>14</v>
      </c>
      <c r="C513">
        <f>RANK('Momentum Signal'!C513,'Momentum Signal'!$B513:$Q513)</f>
        <v>15</v>
      </c>
      <c r="D513">
        <f>RANK('Momentum Signal'!D513,'Momentum Signal'!$B513:$Q513)</f>
        <v>16</v>
      </c>
      <c r="E513">
        <f>RANK('Momentum Signal'!E513,'Momentum Signal'!$B513:$Q513)</f>
        <v>13</v>
      </c>
      <c r="F513">
        <f>RANK('Momentum Signal'!F513,'Momentum Signal'!$B513:$Q513)</f>
        <v>8</v>
      </c>
      <c r="G513">
        <f>RANK('Momentum Signal'!G513,'Momentum Signal'!$B513:$Q513)</f>
        <v>4</v>
      </c>
      <c r="H513">
        <f>RANK('Momentum Signal'!H513,'Momentum Signal'!$B513:$Q513)</f>
        <v>10</v>
      </c>
      <c r="I513">
        <f>RANK('Momentum Signal'!I513,'Momentum Signal'!$B513:$Q513)</f>
        <v>7</v>
      </c>
      <c r="J513">
        <f>RANK('Momentum Signal'!J513,'Momentum Signal'!$B513:$Q513)</f>
        <v>6</v>
      </c>
      <c r="K513">
        <f>RANK('Momentum Signal'!K513,'Momentum Signal'!$B513:$Q513)</f>
        <v>5</v>
      </c>
      <c r="L513">
        <f>RANK('Momentum Signal'!L513,'Momentum Signal'!$B513:$Q513)</f>
        <v>3</v>
      </c>
      <c r="M513">
        <f>RANK('Momentum Signal'!M513,'Momentum Signal'!$B513:$Q513)</f>
        <v>9</v>
      </c>
      <c r="N513">
        <f>RANK('Momentum Signal'!N513,'Momentum Signal'!$B513:$Q513)</f>
        <v>2</v>
      </c>
      <c r="O513">
        <f>RANK('Momentum Signal'!O513,'Momentum Signal'!$B513:$Q513)</f>
        <v>12</v>
      </c>
      <c r="P513">
        <f>RANK('Momentum Signal'!P513,'Momentum Signal'!$B513:$Q513)</f>
        <v>11</v>
      </c>
      <c r="Q513">
        <f>RANK('Momentum Signal'!Q513,'Momentum Signal'!$B513:$Q513)</f>
        <v>1</v>
      </c>
    </row>
    <row r="514" spans="1:17" x14ac:dyDescent="0.25">
      <c r="A514" s="6">
        <f>'Momentum Signal'!A514</f>
        <v>201709</v>
      </c>
      <c r="B514">
        <f>RANK('Momentum Signal'!B514,'Momentum Signal'!$B514:$Q514)</f>
        <v>14</v>
      </c>
      <c r="C514">
        <f>RANK('Momentum Signal'!C514,'Momentum Signal'!$B514:$Q514)</f>
        <v>6</v>
      </c>
      <c r="D514">
        <f>RANK('Momentum Signal'!D514,'Momentum Signal'!$B514:$Q514)</f>
        <v>16</v>
      </c>
      <c r="E514">
        <f>RANK('Momentum Signal'!E514,'Momentum Signal'!$B514:$Q514)</f>
        <v>15</v>
      </c>
      <c r="F514">
        <f>RANK('Momentum Signal'!F514,'Momentum Signal'!$B514:$Q514)</f>
        <v>13</v>
      </c>
      <c r="G514">
        <f>RANK('Momentum Signal'!G514,'Momentum Signal'!$B514:$Q514)</f>
        <v>5</v>
      </c>
      <c r="H514">
        <f>RANK('Momentum Signal'!H514,'Momentum Signal'!$B514:$Q514)</f>
        <v>10</v>
      </c>
      <c r="I514">
        <f>RANK('Momentum Signal'!I514,'Momentum Signal'!$B514:$Q514)</f>
        <v>8</v>
      </c>
      <c r="J514">
        <f>RANK('Momentum Signal'!J514,'Momentum Signal'!$B514:$Q514)</f>
        <v>3</v>
      </c>
      <c r="K514">
        <f>RANK('Momentum Signal'!K514,'Momentum Signal'!$B514:$Q514)</f>
        <v>7</v>
      </c>
      <c r="L514">
        <f>RANK('Momentum Signal'!L514,'Momentum Signal'!$B514:$Q514)</f>
        <v>4</v>
      </c>
      <c r="M514">
        <f>RANK('Momentum Signal'!M514,'Momentum Signal'!$B514:$Q514)</f>
        <v>12</v>
      </c>
      <c r="N514">
        <f>RANK('Momentum Signal'!N514,'Momentum Signal'!$B514:$Q514)</f>
        <v>2</v>
      </c>
      <c r="O514">
        <f>RANK('Momentum Signal'!O514,'Momentum Signal'!$B514:$Q514)</f>
        <v>9</v>
      </c>
      <c r="P514">
        <f>RANK('Momentum Signal'!P514,'Momentum Signal'!$B514:$Q514)</f>
        <v>11</v>
      </c>
      <c r="Q514">
        <f>RANK('Momentum Signal'!Q514,'Momentum Signal'!$B514:$Q514)</f>
        <v>1</v>
      </c>
    </row>
    <row r="515" spans="1:17" x14ac:dyDescent="0.25">
      <c r="A515" s="6">
        <f>'Momentum Signal'!A515</f>
        <v>201710</v>
      </c>
      <c r="B515">
        <f>RANK('Momentum Signal'!B515,'Momentum Signal'!$B515:$Q515)</f>
        <v>15</v>
      </c>
      <c r="C515">
        <f>RANK('Momentum Signal'!C515,'Momentum Signal'!$B515:$Q515)</f>
        <v>6</v>
      </c>
      <c r="D515">
        <f>RANK('Momentum Signal'!D515,'Momentum Signal'!$B515:$Q515)</f>
        <v>16</v>
      </c>
      <c r="E515">
        <f>RANK('Momentum Signal'!E515,'Momentum Signal'!$B515:$Q515)</f>
        <v>14</v>
      </c>
      <c r="F515">
        <f>RANK('Momentum Signal'!F515,'Momentum Signal'!$B515:$Q515)</f>
        <v>13</v>
      </c>
      <c r="G515">
        <f>RANK('Momentum Signal'!G515,'Momentum Signal'!$B515:$Q515)</f>
        <v>3</v>
      </c>
      <c r="H515">
        <f>RANK('Momentum Signal'!H515,'Momentum Signal'!$B515:$Q515)</f>
        <v>9</v>
      </c>
      <c r="I515">
        <f>RANK('Momentum Signal'!I515,'Momentum Signal'!$B515:$Q515)</f>
        <v>7</v>
      </c>
      <c r="J515">
        <f>RANK('Momentum Signal'!J515,'Momentum Signal'!$B515:$Q515)</f>
        <v>4</v>
      </c>
      <c r="K515">
        <f>RANK('Momentum Signal'!K515,'Momentum Signal'!$B515:$Q515)</f>
        <v>8</v>
      </c>
      <c r="L515">
        <f>RANK('Momentum Signal'!L515,'Momentum Signal'!$B515:$Q515)</f>
        <v>5</v>
      </c>
      <c r="M515">
        <f>RANK('Momentum Signal'!M515,'Momentum Signal'!$B515:$Q515)</f>
        <v>11</v>
      </c>
      <c r="N515">
        <f>RANK('Momentum Signal'!N515,'Momentum Signal'!$B515:$Q515)</f>
        <v>2</v>
      </c>
      <c r="O515">
        <f>RANK('Momentum Signal'!O515,'Momentum Signal'!$B515:$Q515)</f>
        <v>10</v>
      </c>
      <c r="P515">
        <f>RANK('Momentum Signal'!P515,'Momentum Signal'!$B515:$Q515)</f>
        <v>12</v>
      </c>
      <c r="Q515">
        <f>RANK('Momentum Signal'!Q515,'Momentum Signal'!$B515:$Q515)</f>
        <v>1</v>
      </c>
    </row>
    <row r="516" spans="1:17" x14ac:dyDescent="0.25">
      <c r="A516" s="6">
        <f>'Momentum Signal'!A516</f>
        <v>201711</v>
      </c>
      <c r="B516">
        <f>RANK('Momentum Signal'!B516,'Momentum Signal'!$B516:$Q516)</f>
        <v>16</v>
      </c>
      <c r="C516">
        <f>RANK('Momentum Signal'!C516,'Momentum Signal'!$B516:$Q516)</f>
        <v>10</v>
      </c>
      <c r="D516">
        <f>RANK('Momentum Signal'!D516,'Momentum Signal'!$B516:$Q516)</f>
        <v>15</v>
      </c>
      <c r="E516">
        <f>RANK('Momentum Signal'!E516,'Momentum Signal'!$B516:$Q516)</f>
        <v>12</v>
      </c>
      <c r="F516">
        <f>RANK('Momentum Signal'!F516,'Momentum Signal'!$B516:$Q516)</f>
        <v>11</v>
      </c>
      <c r="G516">
        <f>RANK('Momentum Signal'!G516,'Momentum Signal'!$B516:$Q516)</f>
        <v>3</v>
      </c>
      <c r="H516">
        <f>RANK('Momentum Signal'!H516,'Momentum Signal'!$B516:$Q516)</f>
        <v>9</v>
      </c>
      <c r="I516">
        <f>RANK('Momentum Signal'!I516,'Momentum Signal'!$B516:$Q516)</f>
        <v>4</v>
      </c>
      <c r="J516">
        <f>RANK('Momentum Signal'!J516,'Momentum Signal'!$B516:$Q516)</f>
        <v>6</v>
      </c>
      <c r="K516">
        <f>RANK('Momentum Signal'!K516,'Momentum Signal'!$B516:$Q516)</f>
        <v>7</v>
      </c>
      <c r="L516">
        <f>RANK('Momentum Signal'!L516,'Momentum Signal'!$B516:$Q516)</f>
        <v>5</v>
      </c>
      <c r="M516">
        <f>RANK('Momentum Signal'!M516,'Momentum Signal'!$B516:$Q516)</f>
        <v>8</v>
      </c>
      <c r="N516">
        <f>RANK('Momentum Signal'!N516,'Momentum Signal'!$B516:$Q516)</f>
        <v>2</v>
      </c>
      <c r="O516">
        <f>RANK('Momentum Signal'!O516,'Momentum Signal'!$B516:$Q516)</f>
        <v>13</v>
      </c>
      <c r="P516">
        <f>RANK('Momentum Signal'!P516,'Momentum Signal'!$B516:$Q516)</f>
        <v>14</v>
      </c>
      <c r="Q516">
        <f>RANK('Momentum Signal'!Q516,'Momentum Signal'!$B516:$Q516)</f>
        <v>1</v>
      </c>
    </row>
    <row r="517" spans="1:17" x14ac:dyDescent="0.25">
      <c r="A517" s="6">
        <f>'Momentum Signal'!A517</f>
        <v>201712</v>
      </c>
      <c r="B517">
        <f>RANK('Momentum Signal'!B517,'Momentum Signal'!$B517:$Q517)</f>
        <v>12</v>
      </c>
      <c r="C517">
        <f>RANK('Momentum Signal'!C517,'Momentum Signal'!$B517:$Q517)</f>
        <v>15</v>
      </c>
      <c r="D517">
        <f>RANK('Momentum Signal'!D517,'Momentum Signal'!$B517:$Q517)</f>
        <v>16</v>
      </c>
      <c r="E517">
        <f>RANK('Momentum Signal'!E517,'Momentum Signal'!$B517:$Q517)</f>
        <v>10</v>
      </c>
      <c r="F517">
        <f>RANK('Momentum Signal'!F517,'Momentum Signal'!$B517:$Q517)</f>
        <v>14</v>
      </c>
      <c r="G517">
        <f>RANK('Momentum Signal'!G517,'Momentum Signal'!$B517:$Q517)</f>
        <v>2</v>
      </c>
      <c r="H517">
        <f>RANK('Momentum Signal'!H517,'Momentum Signal'!$B517:$Q517)</f>
        <v>9</v>
      </c>
      <c r="I517">
        <f>RANK('Momentum Signal'!I517,'Momentum Signal'!$B517:$Q517)</f>
        <v>3</v>
      </c>
      <c r="J517">
        <f>RANK('Momentum Signal'!J517,'Momentum Signal'!$B517:$Q517)</f>
        <v>13</v>
      </c>
      <c r="K517">
        <f>RANK('Momentum Signal'!K517,'Momentum Signal'!$B517:$Q517)</f>
        <v>6</v>
      </c>
      <c r="L517">
        <f>RANK('Momentum Signal'!L517,'Momentum Signal'!$B517:$Q517)</f>
        <v>1</v>
      </c>
      <c r="M517">
        <f>RANK('Momentum Signal'!M517,'Momentum Signal'!$B517:$Q517)</f>
        <v>8</v>
      </c>
      <c r="N517">
        <f>RANK('Momentum Signal'!N517,'Momentum Signal'!$B517:$Q517)</f>
        <v>5</v>
      </c>
      <c r="O517">
        <f>RANK('Momentum Signal'!O517,'Momentum Signal'!$B517:$Q517)</f>
        <v>7</v>
      </c>
      <c r="P517">
        <f>RANK('Momentum Signal'!P517,'Momentum Signal'!$B517:$Q517)</f>
        <v>11</v>
      </c>
      <c r="Q517">
        <f>RANK('Momentum Signal'!Q517,'Momentum Signal'!$B517:$Q517)</f>
        <v>4</v>
      </c>
    </row>
    <row r="518" spans="1:17" x14ac:dyDescent="0.25">
      <c r="A518" s="6">
        <f>'Momentum Signal'!A518</f>
        <v>201801</v>
      </c>
      <c r="B518">
        <f>RANK('Momentum Signal'!B518,'Momentum Signal'!$B518:$Q518)</f>
        <v>12</v>
      </c>
      <c r="C518">
        <f>RANK('Momentum Signal'!C518,'Momentum Signal'!$B518:$Q518)</f>
        <v>15</v>
      </c>
      <c r="D518">
        <f>RANK('Momentum Signal'!D518,'Momentum Signal'!$B518:$Q518)</f>
        <v>16</v>
      </c>
      <c r="E518">
        <f>RANK('Momentum Signal'!E518,'Momentum Signal'!$B518:$Q518)</f>
        <v>7</v>
      </c>
      <c r="F518">
        <f>RANK('Momentum Signal'!F518,'Momentum Signal'!$B518:$Q518)</f>
        <v>14</v>
      </c>
      <c r="G518">
        <f>RANK('Momentum Signal'!G518,'Momentum Signal'!$B518:$Q518)</f>
        <v>3</v>
      </c>
      <c r="H518">
        <f>RANK('Momentum Signal'!H518,'Momentum Signal'!$B518:$Q518)</f>
        <v>10</v>
      </c>
      <c r="I518">
        <f>RANK('Momentum Signal'!I518,'Momentum Signal'!$B518:$Q518)</f>
        <v>1</v>
      </c>
      <c r="J518">
        <f>RANK('Momentum Signal'!J518,'Momentum Signal'!$B518:$Q518)</f>
        <v>13</v>
      </c>
      <c r="K518">
        <f>RANK('Momentum Signal'!K518,'Momentum Signal'!$B518:$Q518)</f>
        <v>8</v>
      </c>
      <c r="L518">
        <f>RANK('Momentum Signal'!L518,'Momentum Signal'!$B518:$Q518)</f>
        <v>2</v>
      </c>
      <c r="M518">
        <f>RANK('Momentum Signal'!M518,'Momentum Signal'!$B518:$Q518)</f>
        <v>11</v>
      </c>
      <c r="N518">
        <f>RANK('Momentum Signal'!N518,'Momentum Signal'!$B518:$Q518)</f>
        <v>4</v>
      </c>
      <c r="O518">
        <f>RANK('Momentum Signal'!O518,'Momentum Signal'!$B518:$Q518)</f>
        <v>9</v>
      </c>
      <c r="P518">
        <f>RANK('Momentum Signal'!P518,'Momentum Signal'!$B518:$Q518)</f>
        <v>5</v>
      </c>
      <c r="Q518">
        <f>RANK('Momentum Signal'!Q518,'Momentum Signal'!$B518:$Q518)</f>
        <v>6</v>
      </c>
    </row>
    <row r="519" spans="1:17" x14ac:dyDescent="0.25">
      <c r="A519" s="6">
        <f>'Momentum Signal'!A519</f>
        <v>201802</v>
      </c>
      <c r="B519">
        <f>RANK('Momentum Signal'!B519,'Momentum Signal'!$B519:$Q519)</f>
        <v>12</v>
      </c>
      <c r="C519">
        <f>RANK('Momentum Signal'!C519,'Momentum Signal'!$B519:$Q519)</f>
        <v>14</v>
      </c>
      <c r="D519">
        <f>RANK('Momentum Signal'!D519,'Momentum Signal'!$B519:$Q519)</f>
        <v>16</v>
      </c>
      <c r="E519">
        <f>RANK('Momentum Signal'!E519,'Momentum Signal'!$B519:$Q519)</f>
        <v>5</v>
      </c>
      <c r="F519">
        <f>RANK('Momentum Signal'!F519,'Momentum Signal'!$B519:$Q519)</f>
        <v>15</v>
      </c>
      <c r="G519">
        <f>RANK('Momentum Signal'!G519,'Momentum Signal'!$B519:$Q519)</f>
        <v>3</v>
      </c>
      <c r="H519">
        <f>RANK('Momentum Signal'!H519,'Momentum Signal'!$B519:$Q519)</f>
        <v>10</v>
      </c>
      <c r="I519">
        <f>RANK('Momentum Signal'!I519,'Momentum Signal'!$B519:$Q519)</f>
        <v>1</v>
      </c>
      <c r="J519">
        <f>RANK('Momentum Signal'!J519,'Momentum Signal'!$B519:$Q519)</f>
        <v>8</v>
      </c>
      <c r="K519">
        <f>RANK('Momentum Signal'!K519,'Momentum Signal'!$B519:$Q519)</f>
        <v>9</v>
      </c>
      <c r="L519">
        <f>RANK('Momentum Signal'!L519,'Momentum Signal'!$B519:$Q519)</f>
        <v>2</v>
      </c>
      <c r="M519">
        <f>RANK('Momentum Signal'!M519,'Momentum Signal'!$B519:$Q519)</f>
        <v>11</v>
      </c>
      <c r="N519">
        <f>RANK('Momentum Signal'!N519,'Momentum Signal'!$B519:$Q519)</f>
        <v>4</v>
      </c>
      <c r="O519">
        <f>RANK('Momentum Signal'!O519,'Momentum Signal'!$B519:$Q519)</f>
        <v>13</v>
      </c>
      <c r="P519">
        <f>RANK('Momentum Signal'!P519,'Momentum Signal'!$B519:$Q519)</f>
        <v>6</v>
      </c>
      <c r="Q519">
        <f>RANK('Momentum Signal'!Q519,'Momentum Signal'!$B519:$Q519)</f>
        <v>7</v>
      </c>
    </row>
    <row r="520" spans="1:17" x14ac:dyDescent="0.25">
      <c r="A520" s="6">
        <f>'Momentum Signal'!A520</f>
        <v>201803</v>
      </c>
      <c r="B520">
        <f>RANK('Momentum Signal'!B520,'Momentum Signal'!$B520:$Q520)</f>
        <v>13</v>
      </c>
      <c r="C520">
        <f>RANK('Momentum Signal'!C520,'Momentum Signal'!$B520:$Q520)</f>
        <v>9</v>
      </c>
      <c r="D520">
        <f>RANK('Momentum Signal'!D520,'Momentum Signal'!$B520:$Q520)</f>
        <v>12</v>
      </c>
      <c r="E520">
        <f>RANK('Momentum Signal'!E520,'Momentum Signal'!$B520:$Q520)</f>
        <v>5</v>
      </c>
      <c r="F520">
        <f>RANK('Momentum Signal'!F520,'Momentum Signal'!$B520:$Q520)</f>
        <v>15</v>
      </c>
      <c r="G520">
        <f>RANK('Momentum Signal'!G520,'Momentum Signal'!$B520:$Q520)</f>
        <v>6</v>
      </c>
      <c r="H520">
        <f>RANK('Momentum Signal'!H520,'Momentum Signal'!$B520:$Q520)</f>
        <v>14</v>
      </c>
      <c r="I520">
        <f>RANK('Momentum Signal'!I520,'Momentum Signal'!$B520:$Q520)</f>
        <v>1</v>
      </c>
      <c r="J520">
        <f>RANK('Momentum Signal'!J520,'Momentum Signal'!$B520:$Q520)</f>
        <v>11</v>
      </c>
      <c r="K520">
        <f>RANK('Momentum Signal'!K520,'Momentum Signal'!$B520:$Q520)</f>
        <v>8</v>
      </c>
      <c r="L520">
        <f>RANK('Momentum Signal'!L520,'Momentum Signal'!$B520:$Q520)</f>
        <v>2</v>
      </c>
      <c r="M520">
        <f>RANK('Momentum Signal'!M520,'Momentum Signal'!$B520:$Q520)</f>
        <v>10</v>
      </c>
      <c r="N520">
        <f>RANK('Momentum Signal'!N520,'Momentum Signal'!$B520:$Q520)</f>
        <v>4</v>
      </c>
      <c r="O520">
        <f>RANK('Momentum Signal'!O520,'Momentum Signal'!$B520:$Q520)</f>
        <v>16</v>
      </c>
      <c r="P520">
        <f>RANK('Momentum Signal'!P520,'Momentum Signal'!$B520:$Q520)</f>
        <v>3</v>
      </c>
      <c r="Q520">
        <f>RANK('Momentum Signal'!Q520,'Momentum Signal'!$B520:$Q520)</f>
        <v>7</v>
      </c>
    </row>
    <row r="521" spans="1:17" x14ac:dyDescent="0.25">
      <c r="A521" s="6">
        <f>'Momentum Signal'!A521</f>
        <v>201804</v>
      </c>
      <c r="B521">
        <f>RANK('Momentum Signal'!B521,'Momentum Signal'!$B521:$Q521)</f>
        <v>13</v>
      </c>
      <c r="C521">
        <f>RANK('Momentum Signal'!C521,'Momentum Signal'!$B521:$Q521)</f>
        <v>6</v>
      </c>
      <c r="D521">
        <f>RANK('Momentum Signal'!D521,'Momentum Signal'!$B521:$Q521)</f>
        <v>14</v>
      </c>
      <c r="E521">
        <f>RANK('Momentum Signal'!E521,'Momentum Signal'!$B521:$Q521)</f>
        <v>5</v>
      </c>
      <c r="F521">
        <f>RANK('Momentum Signal'!F521,'Momentum Signal'!$B521:$Q521)</f>
        <v>15</v>
      </c>
      <c r="G521">
        <f>RANK('Momentum Signal'!G521,'Momentum Signal'!$B521:$Q521)</f>
        <v>9</v>
      </c>
      <c r="H521">
        <f>RANK('Momentum Signal'!H521,'Momentum Signal'!$B521:$Q521)</f>
        <v>12</v>
      </c>
      <c r="I521">
        <f>RANK('Momentum Signal'!I521,'Momentum Signal'!$B521:$Q521)</f>
        <v>7</v>
      </c>
      <c r="J521">
        <f>RANK('Momentum Signal'!J521,'Momentum Signal'!$B521:$Q521)</f>
        <v>8</v>
      </c>
      <c r="K521">
        <f>RANK('Momentum Signal'!K521,'Momentum Signal'!$B521:$Q521)</f>
        <v>10</v>
      </c>
      <c r="L521">
        <f>RANK('Momentum Signal'!L521,'Momentum Signal'!$B521:$Q521)</f>
        <v>1</v>
      </c>
      <c r="M521">
        <f>RANK('Momentum Signal'!M521,'Momentum Signal'!$B521:$Q521)</f>
        <v>11</v>
      </c>
      <c r="N521">
        <f>RANK('Momentum Signal'!N521,'Momentum Signal'!$B521:$Q521)</f>
        <v>2</v>
      </c>
      <c r="O521">
        <f>RANK('Momentum Signal'!O521,'Momentum Signal'!$B521:$Q521)</f>
        <v>16</v>
      </c>
      <c r="P521">
        <f>RANK('Momentum Signal'!P521,'Momentum Signal'!$B521:$Q521)</f>
        <v>3</v>
      </c>
      <c r="Q521">
        <f>RANK('Momentum Signal'!Q521,'Momentum Signal'!$B521:$Q521)</f>
        <v>4</v>
      </c>
    </row>
    <row r="522" spans="1:17" x14ac:dyDescent="0.25">
      <c r="A522" s="6">
        <f>'Momentum Signal'!A522</f>
        <v>201805</v>
      </c>
      <c r="B522">
        <f>RANK('Momentum Signal'!B522,'Momentum Signal'!$B522:$Q522)</f>
        <v>14</v>
      </c>
      <c r="C522">
        <f>RANK('Momentum Signal'!C522,'Momentum Signal'!$B522:$Q522)</f>
        <v>5</v>
      </c>
      <c r="D522">
        <f>RANK('Momentum Signal'!D522,'Momentum Signal'!$B522:$Q522)</f>
        <v>11</v>
      </c>
      <c r="E522">
        <f>RANK('Momentum Signal'!E522,'Momentum Signal'!$B522:$Q522)</f>
        <v>2</v>
      </c>
      <c r="F522">
        <f>RANK('Momentum Signal'!F522,'Momentum Signal'!$B522:$Q522)</f>
        <v>16</v>
      </c>
      <c r="G522">
        <f>RANK('Momentum Signal'!G522,'Momentum Signal'!$B522:$Q522)</f>
        <v>8</v>
      </c>
      <c r="H522">
        <f>RANK('Momentum Signal'!H522,'Momentum Signal'!$B522:$Q522)</f>
        <v>13</v>
      </c>
      <c r="I522">
        <f>RANK('Momentum Signal'!I522,'Momentum Signal'!$B522:$Q522)</f>
        <v>7</v>
      </c>
      <c r="J522">
        <f>RANK('Momentum Signal'!J522,'Momentum Signal'!$B522:$Q522)</f>
        <v>9</v>
      </c>
      <c r="K522">
        <f>RANK('Momentum Signal'!K522,'Momentum Signal'!$B522:$Q522)</f>
        <v>10</v>
      </c>
      <c r="L522">
        <f>RANK('Momentum Signal'!L522,'Momentum Signal'!$B522:$Q522)</f>
        <v>1</v>
      </c>
      <c r="M522">
        <f>RANK('Momentum Signal'!M522,'Momentum Signal'!$B522:$Q522)</f>
        <v>12</v>
      </c>
      <c r="N522">
        <f>RANK('Momentum Signal'!N522,'Momentum Signal'!$B522:$Q522)</f>
        <v>3</v>
      </c>
      <c r="O522">
        <f>RANK('Momentum Signal'!O522,'Momentum Signal'!$B522:$Q522)</f>
        <v>15</v>
      </c>
      <c r="P522">
        <f>RANK('Momentum Signal'!P522,'Momentum Signal'!$B522:$Q522)</f>
        <v>6</v>
      </c>
      <c r="Q522">
        <f>RANK('Momentum Signal'!Q522,'Momentum Signal'!$B522:$Q522)</f>
        <v>4</v>
      </c>
    </row>
    <row r="523" spans="1:17" x14ac:dyDescent="0.25">
      <c r="A523" s="6">
        <f>'Momentum Signal'!A523</f>
        <v>201806</v>
      </c>
      <c r="B523">
        <f>RANK('Momentum Signal'!B523,'Momentum Signal'!$B523:$Q523)</f>
        <v>15</v>
      </c>
      <c r="C523">
        <f>RANK('Momentum Signal'!C523,'Momentum Signal'!$B523:$Q523)</f>
        <v>7</v>
      </c>
      <c r="D523">
        <f>RANK('Momentum Signal'!D523,'Momentum Signal'!$B523:$Q523)</f>
        <v>3</v>
      </c>
      <c r="E523">
        <f>RANK('Momentum Signal'!E523,'Momentum Signal'!$B523:$Q523)</f>
        <v>1</v>
      </c>
      <c r="F523">
        <f>RANK('Momentum Signal'!F523,'Momentum Signal'!$B523:$Q523)</f>
        <v>16</v>
      </c>
      <c r="G523">
        <f>RANK('Momentum Signal'!G523,'Momentum Signal'!$B523:$Q523)</f>
        <v>9</v>
      </c>
      <c r="H523">
        <f>RANK('Momentum Signal'!H523,'Momentum Signal'!$B523:$Q523)</f>
        <v>14</v>
      </c>
      <c r="I523">
        <f>RANK('Momentum Signal'!I523,'Momentum Signal'!$B523:$Q523)</f>
        <v>10</v>
      </c>
      <c r="J523">
        <f>RANK('Momentum Signal'!J523,'Momentum Signal'!$B523:$Q523)</f>
        <v>5</v>
      </c>
      <c r="K523">
        <f>RANK('Momentum Signal'!K523,'Momentum Signal'!$B523:$Q523)</f>
        <v>11</v>
      </c>
      <c r="L523">
        <f>RANK('Momentum Signal'!L523,'Momentum Signal'!$B523:$Q523)</f>
        <v>6</v>
      </c>
      <c r="M523">
        <f>RANK('Momentum Signal'!M523,'Momentum Signal'!$B523:$Q523)</f>
        <v>12</v>
      </c>
      <c r="N523">
        <f>RANK('Momentum Signal'!N523,'Momentum Signal'!$B523:$Q523)</f>
        <v>8</v>
      </c>
      <c r="O523">
        <f>RANK('Momentum Signal'!O523,'Momentum Signal'!$B523:$Q523)</f>
        <v>13</v>
      </c>
      <c r="P523">
        <f>RANK('Momentum Signal'!P523,'Momentum Signal'!$B523:$Q523)</f>
        <v>4</v>
      </c>
      <c r="Q523">
        <f>RANK('Momentum Signal'!Q523,'Momentum Signal'!$B523:$Q523)</f>
        <v>2</v>
      </c>
    </row>
    <row r="524" spans="1:17" x14ac:dyDescent="0.25">
      <c r="A524" s="6">
        <f>'Momentum Signal'!A524</f>
        <v>201807</v>
      </c>
      <c r="B524">
        <f>RANK('Momentum Signal'!B524,'Momentum Signal'!$B524:$Q524)</f>
        <v>14</v>
      </c>
      <c r="C524">
        <f>RANK('Momentum Signal'!C524,'Momentum Signal'!$B524:$Q524)</f>
        <v>5</v>
      </c>
      <c r="D524">
        <f>RANK('Momentum Signal'!D524,'Momentum Signal'!$B524:$Q524)</f>
        <v>3</v>
      </c>
      <c r="E524">
        <f>RANK('Momentum Signal'!E524,'Momentum Signal'!$B524:$Q524)</f>
        <v>6</v>
      </c>
      <c r="F524">
        <f>RANK('Momentum Signal'!F524,'Momentum Signal'!$B524:$Q524)</f>
        <v>16</v>
      </c>
      <c r="G524">
        <f>RANK('Momentum Signal'!G524,'Momentum Signal'!$B524:$Q524)</f>
        <v>8</v>
      </c>
      <c r="H524">
        <f>RANK('Momentum Signal'!H524,'Momentum Signal'!$B524:$Q524)</f>
        <v>15</v>
      </c>
      <c r="I524">
        <f>RANK('Momentum Signal'!I524,'Momentum Signal'!$B524:$Q524)</f>
        <v>9</v>
      </c>
      <c r="J524">
        <f>RANK('Momentum Signal'!J524,'Momentum Signal'!$B524:$Q524)</f>
        <v>1</v>
      </c>
      <c r="K524">
        <f>RANK('Momentum Signal'!K524,'Momentum Signal'!$B524:$Q524)</f>
        <v>12</v>
      </c>
      <c r="L524">
        <f>RANK('Momentum Signal'!L524,'Momentum Signal'!$B524:$Q524)</f>
        <v>2</v>
      </c>
      <c r="M524">
        <f>RANK('Momentum Signal'!M524,'Momentum Signal'!$B524:$Q524)</f>
        <v>11</v>
      </c>
      <c r="N524">
        <f>RANK('Momentum Signal'!N524,'Momentum Signal'!$B524:$Q524)</f>
        <v>7</v>
      </c>
      <c r="O524">
        <f>RANK('Momentum Signal'!O524,'Momentum Signal'!$B524:$Q524)</f>
        <v>13</v>
      </c>
      <c r="P524">
        <f>RANK('Momentum Signal'!P524,'Momentum Signal'!$B524:$Q524)</f>
        <v>4</v>
      </c>
      <c r="Q524">
        <f>RANK('Momentum Signal'!Q524,'Momentum Signal'!$B524:$Q524)</f>
        <v>10</v>
      </c>
    </row>
    <row r="525" spans="1:17" x14ac:dyDescent="0.25">
      <c r="A525" s="6">
        <f>'Momentum Signal'!A525</f>
        <v>201808</v>
      </c>
      <c r="B525">
        <f>RANK('Momentum Signal'!B525,'Momentum Signal'!$B525:$Q525)</f>
        <v>13</v>
      </c>
      <c r="C525">
        <f>RANK('Momentum Signal'!C525,'Momentum Signal'!$B525:$Q525)</f>
        <v>10</v>
      </c>
      <c r="D525">
        <f>RANK('Momentum Signal'!D525,'Momentum Signal'!$B525:$Q525)</f>
        <v>3</v>
      </c>
      <c r="E525">
        <f>RANK('Momentum Signal'!E525,'Momentum Signal'!$B525:$Q525)</f>
        <v>1</v>
      </c>
      <c r="F525">
        <f>RANK('Momentum Signal'!F525,'Momentum Signal'!$B525:$Q525)</f>
        <v>15</v>
      </c>
      <c r="G525">
        <f>RANK('Momentum Signal'!G525,'Momentum Signal'!$B525:$Q525)</f>
        <v>8</v>
      </c>
      <c r="H525">
        <f>RANK('Momentum Signal'!H525,'Momentum Signal'!$B525:$Q525)</f>
        <v>16</v>
      </c>
      <c r="I525">
        <f>RANK('Momentum Signal'!I525,'Momentum Signal'!$B525:$Q525)</f>
        <v>4</v>
      </c>
      <c r="J525">
        <f>RANK('Momentum Signal'!J525,'Momentum Signal'!$B525:$Q525)</f>
        <v>6</v>
      </c>
      <c r="K525">
        <f>RANK('Momentum Signal'!K525,'Momentum Signal'!$B525:$Q525)</f>
        <v>14</v>
      </c>
      <c r="L525">
        <f>RANK('Momentum Signal'!L525,'Momentum Signal'!$B525:$Q525)</f>
        <v>5</v>
      </c>
      <c r="M525">
        <f>RANK('Momentum Signal'!M525,'Momentum Signal'!$B525:$Q525)</f>
        <v>11</v>
      </c>
      <c r="N525">
        <f>RANK('Momentum Signal'!N525,'Momentum Signal'!$B525:$Q525)</f>
        <v>7</v>
      </c>
      <c r="O525">
        <f>RANK('Momentum Signal'!O525,'Momentum Signal'!$B525:$Q525)</f>
        <v>12</v>
      </c>
      <c r="P525">
        <f>RANK('Momentum Signal'!P525,'Momentum Signal'!$B525:$Q525)</f>
        <v>2</v>
      </c>
      <c r="Q525">
        <f>RANK('Momentum Signal'!Q525,'Momentum Signal'!$B525:$Q525)</f>
        <v>9</v>
      </c>
    </row>
    <row r="526" spans="1:17" x14ac:dyDescent="0.25">
      <c r="A526" s="6">
        <f>'Momentum Signal'!A526</f>
        <v>201809</v>
      </c>
      <c r="B526">
        <f>RANK('Momentum Signal'!B526,'Momentum Signal'!$B526:$Q526)</f>
        <v>13</v>
      </c>
      <c r="C526">
        <f>RANK('Momentum Signal'!C526,'Momentum Signal'!$B526:$Q526)</f>
        <v>11</v>
      </c>
      <c r="D526">
        <f>RANK('Momentum Signal'!D526,'Momentum Signal'!$B526:$Q526)</f>
        <v>3</v>
      </c>
      <c r="E526">
        <f>RANK('Momentum Signal'!E526,'Momentum Signal'!$B526:$Q526)</f>
        <v>1</v>
      </c>
      <c r="F526">
        <f>RANK('Momentum Signal'!F526,'Momentum Signal'!$B526:$Q526)</f>
        <v>14</v>
      </c>
      <c r="G526">
        <f>RANK('Momentum Signal'!G526,'Momentum Signal'!$B526:$Q526)</f>
        <v>9</v>
      </c>
      <c r="H526">
        <f>RANK('Momentum Signal'!H526,'Momentum Signal'!$B526:$Q526)</f>
        <v>16</v>
      </c>
      <c r="I526">
        <f>RANK('Momentum Signal'!I526,'Momentum Signal'!$B526:$Q526)</f>
        <v>4</v>
      </c>
      <c r="J526">
        <f>RANK('Momentum Signal'!J526,'Momentum Signal'!$B526:$Q526)</f>
        <v>5</v>
      </c>
      <c r="K526">
        <f>RANK('Momentum Signal'!K526,'Momentum Signal'!$B526:$Q526)</f>
        <v>10</v>
      </c>
      <c r="L526">
        <f>RANK('Momentum Signal'!L526,'Momentum Signal'!$B526:$Q526)</f>
        <v>6</v>
      </c>
      <c r="M526">
        <f>RANK('Momentum Signal'!M526,'Momentum Signal'!$B526:$Q526)</f>
        <v>12</v>
      </c>
      <c r="N526">
        <f>RANK('Momentum Signal'!N526,'Momentum Signal'!$B526:$Q526)</f>
        <v>7</v>
      </c>
      <c r="O526">
        <f>RANK('Momentum Signal'!O526,'Momentum Signal'!$B526:$Q526)</f>
        <v>15</v>
      </c>
      <c r="P526">
        <f>RANK('Momentum Signal'!P526,'Momentum Signal'!$B526:$Q526)</f>
        <v>2</v>
      </c>
      <c r="Q526">
        <f>RANK('Momentum Signal'!Q526,'Momentum Signal'!$B526:$Q526)</f>
        <v>8</v>
      </c>
    </row>
    <row r="527" spans="1:17" x14ac:dyDescent="0.25">
      <c r="A527" s="6">
        <f>'Momentum Signal'!A527</f>
        <v>201810</v>
      </c>
      <c r="B527">
        <f>RANK('Momentum Signal'!B527,'Momentum Signal'!$B527:$Q527)</f>
        <v>11</v>
      </c>
      <c r="C527">
        <f>RANK('Momentum Signal'!C527,'Momentum Signal'!$B527:$Q527)</f>
        <v>16</v>
      </c>
      <c r="D527">
        <f>RANK('Momentum Signal'!D527,'Momentum Signal'!$B527:$Q527)</f>
        <v>6</v>
      </c>
      <c r="E527">
        <f>RANK('Momentum Signal'!E527,'Momentum Signal'!$B527:$Q527)</f>
        <v>2</v>
      </c>
      <c r="F527">
        <f>RANK('Momentum Signal'!F527,'Momentum Signal'!$B527:$Q527)</f>
        <v>15</v>
      </c>
      <c r="G527">
        <f>RANK('Momentum Signal'!G527,'Momentum Signal'!$B527:$Q527)</f>
        <v>9</v>
      </c>
      <c r="H527">
        <f>RANK('Momentum Signal'!H527,'Momentum Signal'!$B527:$Q527)</f>
        <v>13</v>
      </c>
      <c r="I527">
        <f>RANK('Momentum Signal'!I527,'Momentum Signal'!$B527:$Q527)</f>
        <v>5</v>
      </c>
      <c r="J527">
        <f>RANK('Momentum Signal'!J527,'Momentum Signal'!$B527:$Q527)</f>
        <v>8</v>
      </c>
      <c r="K527">
        <f>RANK('Momentum Signal'!K527,'Momentum Signal'!$B527:$Q527)</f>
        <v>10</v>
      </c>
      <c r="L527">
        <f>RANK('Momentum Signal'!L527,'Momentum Signal'!$B527:$Q527)</f>
        <v>3</v>
      </c>
      <c r="M527">
        <f>RANK('Momentum Signal'!M527,'Momentum Signal'!$B527:$Q527)</f>
        <v>14</v>
      </c>
      <c r="N527">
        <f>RANK('Momentum Signal'!N527,'Momentum Signal'!$B527:$Q527)</f>
        <v>4</v>
      </c>
      <c r="O527">
        <f>RANK('Momentum Signal'!O527,'Momentum Signal'!$B527:$Q527)</f>
        <v>12</v>
      </c>
      <c r="P527">
        <f>RANK('Momentum Signal'!P527,'Momentum Signal'!$B527:$Q527)</f>
        <v>1</v>
      </c>
      <c r="Q527">
        <f>RANK('Momentum Signal'!Q527,'Momentum Signal'!$B527:$Q527)</f>
        <v>7</v>
      </c>
    </row>
    <row r="528" spans="1:17" x14ac:dyDescent="0.25">
      <c r="A528" s="6">
        <f>'Momentum Signal'!A528</f>
        <v>201811</v>
      </c>
      <c r="B528">
        <f>RANK('Momentum Signal'!B528,'Momentum Signal'!$B528:$Q528)</f>
        <v>12</v>
      </c>
      <c r="C528">
        <f>RANK('Momentum Signal'!C528,'Momentum Signal'!$B528:$Q528)</f>
        <v>15</v>
      </c>
      <c r="D528">
        <f>RANK('Momentum Signal'!D528,'Momentum Signal'!$B528:$Q528)</f>
        <v>4</v>
      </c>
      <c r="E528">
        <f>RANK('Momentum Signal'!E528,'Momentum Signal'!$B528:$Q528)</f>
        <v>2</v>
      </c>
      <c r="F528">
        <f>RANK('Momentum Signal'!F528,'Momentum Signal'!$B528:$Q528)</f>
        <v>11</v>
      </c>
      <c r="G528">
        <f>RANK('Momentum Signal'!G528,'Momentum Signal'!$B528:$Q528)</f>
        <v>13</v>
      </c>
      <c r="H528">
        <f>RANK('Momentum Signal'!H528,'Momentum Signal'!$B528:$Q528)</f>
        <v>9</v>
      </c>
      <c r="I528">
        <f>RANK('Momentum Signal'!I528,'Momentum Signal'!$B528:$Q528)</f>
        <v>6</v>
      </c>
      <c r="J528">
        <f>RANK('Momentum Signal'!J528,'Momentum Signal'!$B528:$Q528)</f>
        <v>7</v>
      </c>
      <c r="K528">
        <f>RANK('Momentum Signal'!K528,'Momentum Signal'!$B528:$Q528)</f>
        <v>10</v>
      </c>
      <c r="L528">
        <f>RANK('Momentum Signal'!L528,'Momentum Signal'!$B528:$Q528)</f>
        <v>5</v>
      </c>
      <c r="M528">
        <f>RANK('Momentum Signal'!M528,'Momentum Signal'!$B528:$Q528)</f>
        <v>16</v>
      </c>
      <c r="N528">
        <f>RANK('Momentum Signal'!N528,'Momentum Signal'!$B528:$Q528)</f>
        <v>3</v>
      </c>
      <c r="O528">
        <f>RANK('Momentum Signal'!O528,'Momentum Signal'!$B528:$Q528)</f>
        <v>14</v>
      </c>
      <c r="P528">
        <f>RANK('Momentum Signal'!P528,'Momentum Signal'!$B528:$Q528)</f>
        <v>1</v>
      </c>
      <c r="Q528">
        <f>RANK('Momentum Signal'!Q528,'Momentum Signal'!$B528:$Q528)</f>
        <v>8</v>
      </c>
    </row>
    <row r="529" spans="1:17" x14ac:dyDescent="0.25">
      <c r="A529" s="6">
        <f>'Momentum Signal'!A529</f>
        <v>201812</v>
      </c>
      <c r="B529">
        <f>RANK('Momentum Signal'!B529,'Momentum Signal'!$B529:$Q529)</f>
        <v>9</v>
      </c>
      <c r="C529">
        <f>RANK('Momentum Signal'!C529,'Momentum Signal'!$B529:$Q529)</f>
        <v>15</v>
      </c>
      <c r="D529">
        <f>RANK('Momentum Signal'!D529,'Momentum Signal'!$B529:$Q529)</f>
        <v>5</v>
      </c>
      <c r="E529">
        <f>RANK('Momentum Signal'!E529,'Momentum Signal'!$B529:$Q529)</f>
        <v>2</v>
      </c>
      <c r="F529">
        <f>RANK('Momentum Signal'!F529,'Momentum Signal'!$B529:$Q529)</f>
        <v>14</v>
      </c>
      <c r="G529">
        <f>RANK('Momentum Signal'!G529,'Momentum Signal'!$B529:$Q529)</f>
        <v>16</v>
      </c>
      <c r="H529">
        <f>RANK('Momentum Signal'!H529,'Momentum Signal'!$B529:$Q529)</f>
        <v>4</v>
      </c>
      <c r="I529">
        <f>RANK('Momentum Signal'!I529,'Momentum Signal'!$B529:$Q529)</f>
        <v>13</v>
      </c>
      <c r="J529">
        <f>RANK('Momentum Signal'!J529,'Momentum Signal'!$B529:$Q529)</f>
        <v>6</v>
      </c>
      <c r="K529">
        <f>RANK('Momentum Signal'!K529,'Momentum Signal'!$B529:$Q529)</f>
        <v>11</v>
      </c>
      <c r="L529">
        <f>RANK('Momentum Signal'!L529,'Momentum Signal'!$B529:$Q529)</f>
        <v>8</v>
      </c>
      <c r="M529">
        <f>RANK('Momentum Signal'!M529,'Momentum Signal'!$B529:$Q529)</f>
        <v>12</v>
      </c>
      <c r="N529">
        <f>RANK('Momentum Signal'!N529,'Momentum Signal'!$B529:$Q529)</f>
        <v>3</v>
      </c>
      <c r="O529">
        <f>RANK('Momentum Signal'!O529,'Momentum Signal'!$B529:$Q529)</f>
        <v>10</v>
      </c>
      <c r="P529">
        <f>RANK('Momentum Signal'!P529,'Momentum Signal'!$B529:$Q529)</f>
        <v>1</v>
      </c>
      <c r="Q529">
        <f>RANK('Momentum Signal'!Q529,'Momentum Signal'!$B529:$Q529)</f>
        <v>7</v>
      </c>
    </row>
    <row r="530" spans="1:17" x14ac:dyDescent="0.25">
      <c r="A530" s="6">
        <f>'Momentum Signal'!A530</f>
        <v>201901</v>
      </c>
      <c r="B530">
        <f>RANK('Momentum Signal'!B530,'Momentum Signal'!$B530:$Q530)</f>
        <v>9</v>
      </c>
      <c r="C530">
        <f>RANK('Momentum Signal'!C530,'Momentum Signal'!$B530:$Q530)</f>
        <v>16</v>
      </c>
      <c r="D530">
        <f>RANK('Momentum Signal'!D530,'Momentum Signal'!$B530:$Q530)</f>
        <v>11</v>
      </c>
      <c r="E530">
        <f>RANK('Momentum Signal'!E530,'Momentum Signal'!$B530:$Q530)</f>
        <v>2</v>
      </c>
      <c r="F530">
        <f>RANK('Momentum Signal'!F530,'Momentum Signal'!$B530:$Q530)</f>
        <v>12</v>
      </c>
      <c r="G530">
        <f>RANK('Momentum Signal'!G530,'Momentum Signal'!$B530:$Q530)</f>
        <v>13</v>
      </c>
      <c r="H530">
        <f>RANK('Momentum Signal'!H530,'Momentum Signal'!$B530:$Q530)</f>
        <v>3</v>
      </c>
      <c r="I530">
        <f>RANK('Momentum Signal'!I530,'Momentum Signal'!$B530:$Q530)</f>
        <v>14</v>
      </c>
      <c r="J530">
        <f>RANK('Momentum Signal'!J530,'Momentum Signal'!$B530:$Q530)</f>
        <v>15</v>
      </c>
      <c r="K530">
        <f>RANK('Momentum Signal'!K530,'Momentum Signal'!$B530:$Q530)</f>
        <v>7</v>
      </c>
      <c r="L530">
        <f>RANK('Momentum Signal'!L530,'Momentum Signal'!$B530:$Q530)</f>
        <v>6</v>
      </c>
      <c r="M530">
        <f>RANK('Momentum Signal'!M530,'Momentum Signal'!$B530:$Q530)</f>
        <v>10</v>
      </c>
      <c r="N530">
        <f>RANK('Momentum Signal'!N530,'Momentum Signal'!$B530:$Q530)</f>
        <v>5</v>
      </c>
      <c r="O530">
        <f>RANK('Momentum Signal'!O530,'Momentum Signal'!$B530:$Q530)</f>
        <v>4</v>
      </c>
      <c r="P530">
        <f>RANK('Momentum Signal'!P530,'Momentum Signal'!$B530:$Q530)</f>
        <v>1</v>
      </c>
      <c r="Q530">
        <f>RANK('Momentum Signal'!Q530,'Momentum Signal'!$B530:$Q530)</f>
        <v>8</v>
      </c>
    </row>
    <row r="531" spans="1:17" x14ac:dyDescent="0.25">
      <c r="A531" s="6">
        <f>'Momentum Signal'!A531</f>
        <v>201902</v>
      </c>
      <c r="B531">
        <f>RANK('Momentum Signal'!B531,'Momentum Signal'!$B531:$Q531)</f>
        <v>5</v>
      </c>
      <c r="C531">
        <f>RANK('Momentum Signal'!C531,'Momentum Signal'!$B531:$Q531)</f>
        <v>16</v>
      </c>
      <c r="D531">
        <f>RANK('Momentum Signal'!D531,'Momentum Signal'!$B531:$Q531)</f>
        <v>12</v>
      </c>
      <c r="E531">
        <f>RANK('Momentum Signal'!E531,'Momentum Signal'!$B531:$Q531)</f>
        <v>4</v>
      </c>
      <c r="F531">
        <f>RANK('Momentum Signal'!F531,'Momentum Signal'!$B531:$Q531)</f>
        <v>14</v>
      </c>
      <c r="G531">
        <f>RANK('Momentum Signal'!G531,'Momentum Signal'!$B531:$Q531)</f>
        <v>11</v>
      </c>
      <c r="H531">
        <f>RANK('Momentum Signal'!H531,'Momentum Signal'!$B531:$Q531)</f>
        <v>3</v>
      </c>
      <c r="I531">
        <f>RANK('Momentum Signal'!I531,'Momentum Signal'!$B531:$Q531)</f>
        <v>13</v>
      </c>
      <c r="J531">
        <f>RANK('Momentum Signal'!J531,'Momentum Signal'!$B531:$Q531)</f>
        <v>15</v>
      </c>
      <c r="K531">
        <f>RANK('Momentum Signal'!K531,'Momentum Signal'!$B531:$Q531)</f>
        <v>6</v>
      </c>
      <c r="L531">
        <f>RANK('Momentum Signal'!L531,'Momentum Signal'!$B531:$Q531)</f>
        <v>7</v>
      </c>
      <c r="M531">
        <f>RANK('Momentum Signal'!M531,'Momentum Signal'!$B531:$Q531)</f>
        <v>9</v>
      </c>
      <c r="N531">
        <f>RANK('Momentum Signal'!N531,'Momentum Signal'!$B531:$Q531)</f>
        <v>8</v>
      </c>
      <c r="O531">
        <f>RANK('Momentum Signal'!O531,'Momentum Signal'!$B531:$Q531)</f>
        <v>1</v>
      </c>
      <c r="P531">
        <f>RANK('Momentum Signal'!P531,'Momentum Signal'!$B531:$Q531)</f>
        <v>2</v>
      </c>
      <c r="Q531">
        <f>RANK('Momentum Signal'!Q531,'Momentum Signal'!$B531:$Q531)</f>
        <v>10</v>
      </c>
    </row>
    <row r="532" spans="1:17" x14ac:dyDescent="0.25">
      <c r="A532" s="6">
        <f>'Momentum Signal'!A532</f>
        <v>201903</v>
      </c>
      <c r="B532">
        <f>RANK('Momentum Signal'!B532,'Momentum Signal'!$B532:$Q532)</f>
        <v>6</v>
      </c>
      <c r="C532">
        <f>RANK('Momentum Signal'!C532,'Momentum Signal'!$B532:$Q532)</f>
        <v>16</v>
      </c>
      <c r="D532">
        <f>RANK('Momentum Signal'!D532,'Momentum Signal'!$B532:$Q532)</f>
        <v>7</v>
      </c>
      <c r="E532">
        <f>RANK('Momentum Signal'!E532,'Momentum Signal'!$B532:$Q532)</f>
        <v>3</v>
      </c>
      <c r="F532">
        <f>RANK('Momentum Signal'!F532,'Momentum Signal'!$B532:$Q532)</f>
        <v>11</v>
      </c>
      <c r="G532">
        <f>RANK('Momentum Signal'!G532,'Momentum Signal'!$B532:$Q532)</f>
        <v>14</v>
      </c>
      <c r="H532">
        <f>RANK('Momentum Signal'!H532,'Momentum Signal'!$B532:$Q532)</f>
        <v>4</v>
      </c>
      <c r="I532">
        <f>RANK('Momentum Signal'!I532,'Momentum Signal'!$B532:$Q532)</f>
        <v>10</v>
      </c>
      <c r="J532">
        <f>RANK('Momentum Signal'!J532,'Momentum Signal'!$B532:$Q532)</f>
        <v>15</v>
      </c>
      <c r="K532">
        <f>RANK('Momentum Signal'!K532,'Momentum Signal'!$B532:$Q532)</f>
        <v>5</v>
      </c>
      <c r="L532">
        <f>RANK('Momentum Signal'!L532,'Momentum Signal'!$B532:$Q532)</f>
        <v>13</v>
      </c>
      <c r="M532">
        <f>RANK('Momentum Signal'!M532,'Momentum Signal'!$B532:$Q532)</f>
        <v>9</v>
      </c>
      <c r="N532">
        <f>RANK('Momentum Signal'!N532,'Momentum Signal'!$B532:$Q532)</f>
        <v>8</v>
      </c>
      <c r="O532">
        <f>RANK('Momentum Signal'!O532,'Momentum Signal'!$B532:$Q532)</f>
        <v>1</v>
      </c>
      <c r="P532">
        <f>RANK('Momentum Signal'!P532,'Momentum Signal'!$B532:$Q532)</f>
        <v>2</v>
      </c>
      <c r="Q532">
        <f>RANK('Momentum Signal'!Q532,'Momentum Signal'!$B532:$Q532)</f>
        <v>12</v>
      </c>
    </row>
    <row r="533" spans="1:17" x14ac:dyDescent="0.25">
      <c r="A533" s="6">
        <f>'Momentum Signal'!A533</f>
        <v>201904</v>
      </c>
      <c r="B533">
        <f>RANK('Momentum Signal'!B533,'Momentum Signal'!$B533:$Q533)</f>
        <v>12</v>
      </c>
      <c r="C533">
        <f>RANK('Momentum Signal'!C533,'Momentum Signal'!$B533:$Q533)</f>
        <v>16</v>
      </c>
      <c r="D533">
        <f>RANK('Momentum Signal'!D533,'Momentum Signal'!$B533:$Q533)</f>
        <v>13</v>
      </c>
      <c r="E533">
        <f>RANK('Momentum Signal'!E533,'Momentum Signal'!$B533:$Q533)</f>
        <v>1</v>
      </c>
      <c r="F533">
        <f>RANK('Momentum Signal'!F533,'Momentum Signal'!$B533:$Q533)</f>
        <v>8</v>
      </c>
      <c r="G533">
        <f>RANK('Momentum Signal'!G533,'Momentum Signal'!$B533:$Q533)</f>
        <v>14</v>
      </c>
      <c r="H533">
        <f>RANK('Momentum Signal'!H533,'Momentum Signal'!$B533:$Q533)</f>
        <v>5</v>
      </c>
      <c r="I533">
        <f>RANK('Momentum Signal'!I533,'Momentum Signal'!$B533:$Q533)</f>
        <v>11</v>
      </c>
      <c r="J533">
        <f>RANK('Momentum Signal'!J533,'Momentum Signal'!$B533:$Q533)</f>
        <v>15</v>
      </c>
      <c r="K533">
        <f>RANK('Momentum Signal'!K533,'Momentum Signal'!$B533:$Q533)</f>
        <v>4</v>
      </c>
      <c r="L533">
        <f>RANK('Momentum Signal'!L533,'Momentum Signal'!$B533:$Q533)</f>
        <v>9</v>
      </c>
      <c r="M533">
        <f>RANK('Momentum Signal'!M533,'Momentum Signal'!$B533:$Q533)</f>
        <v>7</v>
      </c>
      <c r="N533">
        <f>RANK('Momentum Signal'!N533,'Momentum Signal'!$B533:$Q533)</f>
        <v>6</v>
      </c>
      <c r="O533">
        <f>RANK('Momentum Signal'!O533,'Momentum Signal'!$B533:$Q533)</f>
        <v>2</v>
      </c>
      <c r="P533">
        <f>RANK('Momentum Signal'!P533,'Momentum Signal'!$B533:$Q533)</f>
        <v>3</v>
      </c>
      <c r="Q533">
        <f>RANK('Momentum Signal'!Q533,'Momentum Signal'!$B533:$Q533)</f>
        <v>10</v>
      </c>
    </row>
    <row r="534" spans="1:17" x14ac:dyDescent="0.25">
      <c r="A534" s="6">
        <f>'Momentum Signal'!A534</f>
        <v>201905</v>
      </c>
      <c r="B534">
        <f>RANK('Momentum Signal'!B534,'Momentum Signal'!$B534:$Q534)</f>
        <v>8</v>
      </c>
      <c r="C534">
        <f>RANK('Momentum Signal'!C534,'Momentum Signal'!$B534:$Q534)</f>
        <v>15</v>
      </c>
      <c r="D534">
        <f>RANK('Momentum Signal'!D534,'Momentum Signal'!$B534:$Q534)</f>
        <v>14</v>
      </c>
      <c r="E534">
        <f>RANK('Momentum Signal'!E534,'Momentum Signal'!$B534:$Q534)</f>
        <v>5</v>
      </c>
      <c r="F534">
        <f>RANK('Momentum Signal'!F534,'Momentum Signal'!$B534:$Q534)</f>
        <v>11</v>
      </c>
      <c r="G534">
        <f>RANK('Momentum Signal'!G534,'Momentum Signal'!$B534:$Q534)</f>
        <v>13</v>
      </c>
      <c r="H534">
        <f>RANK('Momentum Signal'!H534,'Momentum Signal'!$B534:$Q534)</f>
        <v>1</v>
      </c>
      <c r="I534">
        <f>RANK('Momentum Signal'!I534,'Momentum Signal'!$B534:$Q534)</f>
        <v>9</v>
      </c>
      <c r="J534">
        <f>RANK('Momentum Signal'!J534,'Momentum Signal'!$B534:$Q534)</f>
        <v>16</v>
      </c>
      <c r="K534">
        <f>RANK('Momentum Signal'!K534,'Momentum Signal'!$B534:$Q534)</f>
        <v>2</v>
      </c>
      <c r="L534">
        <f>RANK('Momentum Signal'!L534,'Momentum Signal'!$B534:$Q534)</f>
        <v>6</v>
      </c>
      <c r="M534">
        <f>RANK('Momentum Signal'!M534,'Momentum Signal'!$B534:$Q534)</f>
        <v>10</v>
      </c>
      <c r="N534">
        <f>RANK('Momentum Signal'!N534,'Momentum Signal'!$B534:$Q534)</f>
        <v>7</v>
      </c>
      <c r="O534">
        <f>RANK('Momentum Signal'!O534,'Momentum Signal'!$B534:$Q534)</f>
        <v>3</v>
      </c>
      <c r="P534">
        <f>RANK('Momentum Signal'!P534,'Momentum Signal'!$B534:$Q534)</f>
        <v>4</v>
      </c>
      <c r="Q534">
        <f>RANK('Momentum Signal'!Q534,'Momentum Signal'!$B534:$Q534)</f>
        <v>12</v>
      </c>
    </row>
    <row r="535" spans="1:17" x14ac:dyDescent="0.25">
      <c r="A535" s="6">
        <f>'Momentum Signal'!A535</f>
        <v>201906</v>
      </c>
      <c r="B535">
        <f>RANK('Momentum Signal'!B535,'Momentum Signal'!$B535:$Q535)</f>
        <v>6</v>
      </c>
      <c r="C535">
        <f>RANK('Momentum Signal'!C535,'Momentum Signal'!$B535:$Q535)</f>
        <v>15</v>
      </c>
      <c r="D535">
        <f>RANK('Momentum Signal'!D535,'Momentum Signal'!$B535:$Q535)</f>
        <v>14</v>
      </c>
      <c r="E535">
        <f>RANK('Momentum Signal'!E535,'Momentum Signal'!$B535:$Q535)</f>
        <v>5</v>
      </c>
      <c r="F535">
        <f>RANK('Momentum Signal'!F535,'Momentum Signal'!$B535:$Q535)</f>
        <v>9</v>
      </c>
      <c r="G535">
        <f>RANK('Momentum Signal'!G535,'Momentum Signal'!$B535:$Q535)</f>
        <v>13</v>
      </c>
      <c r="H535">
        <f>RANK('Momentum Signal'!H535,'Momentum Signal'!$B535:$Q535)</f>
        <v>2</v>
      </c>
      <c r="I535">
        <f>RANK('Momentum Signal'!I535,'Momentum Signal'!$B535:$Q535)</f>
        <v>8</v>
      </c>
      <c r="J535">
        <f>RANK('Momentum Signal'!J535,'Momentum Signal'!$B535:$Q535)</f>
        <v>16</v>
      </c>
      <c r="K535">
        <f>RANK('Momentum Signal'!K535,'Momentum Signal'!$B535:$Q535)</f>
        <v>1</v>
      </c>
      <c r="L535">
        <f>RANK('Momentum Signal'!L535,'Momentum Signal'!$B535:$Q535)</f>
        <v>7</v>
      </c>
      <c r="M535">
        <f>RANK('Momentum Signal'!M535,'Momentum Signal'!$B535:$Q535)</f>
        <v>12</v>
      </c>
      <c r="N535">
        <f>RANK('Momentum Signal'!N535,'Momentum Signal'!$B535:$Q535)</f>
        <v>10</v>
      </c>
      <c r="O535">
        <f>RANK('Momentum Signal'!O535,'Momentum Signal'!$B535:$Q535)</f>
        <v>4</v>
      </c>
      <c r="P535">
        <f>RANK('Momentum Signal'!P535,'Momentum Signal'!$B535:$Q535)</f>
        <v>3</v>
      </c>
      <c r="Q535">
        <f>RANK('Momentum Signal'!Q535,'Momentum Signal'!$B535:$Q535)</f>
        <v>11</v>
      </c>
    </row>
    <row r="536" spans="1:17" x14ac:dyDescent="0.25">
      <c r="A536" s="6">
        <f>'Momentum Signal'!A536</f>
        <v>201907</v>
      </c>
      <c r="B536">
        <f>RANK('Momentum Signal'!B536,'Momentum Signal'!$B536:$Q536)</f>
        <v>6</v>
      </c>
      <c r="C536">
        <f>RANK('Momentum Signal'!C536,'Momentum Signal'!$B536:$Q536)</f>
        <v>15</v>
      </c>
      <c r="D536">
        <f>RANK('Momentum Signal'!D536,'Momentum Signal'!$B536:$Q536)</f>
        <v>14</v>
      </c>
      <c r="E536">
        <f>RANK('Momentum Signal'!E536,'Momentum Signal'!$B536:$Q536)</f>
        <v>11</v>
      </c>
      <c r="F536">
        <f>RANK('Momentum Signal'!F536,'Momentum Signal'!$B536:$Q536)</f>
        <v>9</v>
      </c>
      <c r="G536">
        <f>RANK('Momentum Signal'!G536,'Momentum Signal'!$B536:$Q536)</f>
        <v>13</v>
      </c>
      <c r="H536">
        <f>RANK('Momentum Signal'!H536,'Momentum Signal'!$B536:$Q536)</f>
        <v>2</v>
      </c>
      <c r="I536">
        <f>RANK('Momentum Signal'!I536,'Momentum Signal'!$B536:$Q536)</f>
        <v>10</v>
      </c>
      <c r="J536">
        <f>RANK('Momentum Signal'!J536,'Momentum Signal'!$B536:$Q536)</f>
        <v>16</v>
      </c>
      <c r="K536">
        <f>RANK('Momentum Signal'!K536,'Momentum Signal'!$B536:$Q536)</f>
        <v>1</v>
      </c>
      <c r="L536">
        <f>RANK('Momentum Signal'!L536,'Momentum Signal'!$B536:$Q536)</f>
        <v>7</v>
      </c>
      <c r="M536">
        <f>RANK('Momentum Signal'!M536,'Momentum Signal'!$B536:$Q536)</f>
        <v>12</v>
      </c>
      <c r="N536">
        <f>RANK('Momentum Signal'!N536,'Momentum Signal'!$B536:$Q536)</f>
        <v>5</v>
      </c>
      <c r="O536">
        <f>RANK('Momentum Signal'!O536,'Momentum Signal'!$B536:$Q536)</f>
        <v>3</v>
      </c>
      <c r="P536">
        <f>RANK('Momentum Signal'!P536,'Momentum Signal'!$B536:$Q536)</f>
        <v>4</v>
      </c>
      <c r="Q536">
        <f>RANK('Momentum Signal'!Q536,'Momentum Signal'!$B536:$Q536)</f>
        <v>8</v>
      </c>
    </row>
    <row r="537" spans="1:17" x14ac:dyDescent="0.25">
      <c r="A537" s="6">
        <f>'Momentum Signal'!A537</f>
        <v>201908</v>
      </c>
      <c r="B537">
        <f>RANK('Momentum Signal'!B537,'Momentum Signal'!$B537:$Q537)</f>
        <v>8</v>
      </c>
      <c r="C537">
        <f>RANK('Momentum Signal'!C537,'Momentum Signal'!$B537:$Q537)</f>
        <v>13</v>
      </c>
      <c r="D537">
        <f>RANK('Momentum Signal'!D537,'Momentum Signal'!$B537:$Q537)</f>
        <v>14</v>
      </c>
      <c r="E537">
        <f>RANK('Momentum Signal'!E537,'Momentum Signal'!$B537:$Q537)</f>
        <v>7</v>
      </c>
      <c r="F537">
        <f>RANK('Momentum Signal'!F537,'Momentum Signal'!$B537:$Q537)</f>
        <v>6</v>
      </c>
      <c r="G537">
        <f>RANK('Momentum Signal'!G537,'Momentum Signal'!$B537:$Q537)</f>
        <v>15</v>
      </c>
      <c r="H537">
        <f>RANK('Momentum Signal'!H537,'Momentum Signal'!$B537:$Q537)</f>
        <v>4</v>
      </c>
      <c r="I537">
        <f>RANK('Momentum Signal'!I537,'Momentum Signal'!$B537:$Q537)</f>
        <v>9</v>
      </c>
      <c r="J537">
        <f>RANK('Momentum Signal'!J537,'Momentum Signal'!$B537:$Q537)</f>
        <v>16</v>
      </c>
      <c r="K537">
        <f>RANK('Momentum Signal'!K537,'Momentum Signal'!$B537:$Q537)</f>
        <v>1</v>
      </c>
      <c r="L537">
        <f>RANK('Momentum Signal'!L537,'Momentum Signal'!$B537:$Q537)</f>
        <v>5</v>
      </c>
      <c r="M537">
        <f>RANK('Momentum Signal'!M537,'Momentum Signal'!$B537:$Q537)</f>
        <v>10</v>
      </c>
      <c r="N537">
        <f>RANK('Momentum Signal'!N537,'Momentum Signal'!$B537:$Q537)</f>
        <v>12</v>
      </c>
      <c r="O537">
        <f>RANK('Momentum Signal'!O537,'Momentum Signal'!$B537:$Q537)</f>
        <v>2</v>
      </c>
      <c r="P537">
        <f>RANK('Momentum Signal'!P537,'Momentum Signal'!$B537:$Q537)</f>
        <v>3</v>
      </c>
      <c r="Q537">
        <f>RANK('Momentum Signal'!Q537,'Momentum Signal'!$B537:$Q537)</f>
        <v>11</v>
      </c>
    </row>
    <row r="538" spans="1:17" x14ac:dyDescent="0.25">
      <c r="A538" s="6">
        <f>'Momentum Signal'!A538</f>
        <v>201909</v>
      </c>
      <c r="B538">
        <f>RANK('Momentum Signal'!B538,'Momentum Signal'!$B538:$Q538)</f>
        <v>4</v>
      </c>
      <c r="C538">
        <f>RANK('Momentum Signal'!C538,'Momentum Signal'!$B538:$Q538)</f>
        <v>13</v>
      </c>
      <c r="D538">
        <f>RANK('Momentum Signal'!D538,'Momentum Signal'!$B538:$Q538)</f>
        <v>14</v>
      </c>
      <c r="E538">
        <f>RANK('Momentum Signal'!E538,'Momentum Signal'!$B538:$Q538)</f>
        <v>12</v>
      </c>
      <c r="F538">
        <f>RANK('Momentum Signal'!F538,'Momentum Signal'!$B538:$Q538)</f>
        <v>3</v>
      </c>
      <c r="G538">
        <f>RANK('Momentum Signal'!G538,'Momentum Signal'!$B538:$Q538)</f>
        <v>15</v>
      </c>
      <c r="H538">
        <f>RANK('Momentum Signal'!H538,'Momentum Signal'!$B538:$Q538)</f>
        <v>5</v>
      </c>
      <c r="I538">
        <f>RANK('Momentum Signal'!I538,'Momentum Signal'!$B538:$Q538)</f>
        <v>7</v>
      </c>
      <c r="J538">
        <f>RANK('Momentum Signal'!J538,'Momentum Signal'!$B538:$Q538)</f>
        <v>16</v>
      </c>
      <c r="K538">
        <f>RANK('Momentum Signal'!K538,'Momentum Signal'!$B538:$Q538)</f>
        <v>1</v>
      </c>
      <c r="L538">
        <f>RANK('Momentum Signal'!L538,'Momentum Signal'!$B538:$Q538)</f>
        <v>6</v>
      </c>
      <c r="M538">
        <f>RANK('Momentum Signal'!M538,'Momentum Signal'!$B538:$Q538)</f>
        <v>10</v>
      </c>
      <c r="N538">
        <f>RANK('Momentum Signal'!N538,'Momentum Signal'!$B538:$Q538)</f>
        <v>11</v>
      </c>
      <c r="O538">
        <f>RANK('Momentum Signal'!O538,'Momentum Signal'!$B538:$Q538)</f>
        <v>2</v>
      </c>
      <c r="P538">
        <f>RANK('Momentum Signal'!P538,'Momentum Signal'!$B538:$Q538)</f>
        <v>9</v>
      </c>
      <c r="Q538">
        <f>RANK('Momentum Signal'!Q538,'Momentum Signal'!$B538:$Q538)</f>
        <v>8</v>
      </c>
    </row>
    <row r="539" spans="1:17" x14ac:dyDescent="0.25">
      <c r="A539" s="6">
        <f>'Momentum Signal'!A539</f>
        <v>201910</v>
      </c>
      <c r="B539">
        <f>RANK('Momentum Signal'!B539,'Momentum Signal'!$B539:$Q539)</f>
        <v>3</v>
      </c>
      <c r="C539">
        <f>RANK('Momentum Signal'!C539,'Momentum Signal'!$B539:$Q539)</f>
        <v>11</v>
      </c>
      <c r="D539">
        <f>RANK('Momentum Signal'!D539,'Momentum Signal'!$B539:$Q539)</f>
        <v>15</v>
      </c>
      <c r="E539">
        <f>RANK('Momentum Signal'!E539,'Momentum Signal'!$B539:$Q539)</f>
        <v>13</v>
      </c>
      <c r="F539">
        <f>RANK('Momentum Signal'!F539,'Momentum Signal'!$B539:$Q539)</f>
        <v>5</v>
      </c>
      <c r="G539">
        <f>RANK('Momentum Signal'!G539,'Momentum Signal'!$B539:$Q539)</f>
        <v>14</v>
      </c>
      <c r="H539">
        <f>RANK('Momentum Signal'!H539,'Momentum Signal'!$B539:$Q539)</f>
        <v>6</v>
      </c>
      <c r="I539">
        <f>RANK('Momentum Signal'!I539,'Momentum Signal'!$B539:$Q539)</f>
        <v>4</v>
      </c>
      <c r="J539">
        <f>RANK('Momentum Signal'!J539,'Momentum Signal'!$B539:$Q539)</f>
        <v>16</v>
      </c>
      <c r="K539">
        <f>RANK('Momentum Signal'!K539,'Momentum Signal'!$B539:$Q539)</f>
        <v>2</v>
      </c>
      <c r="L539">
        <f>RANK('Momentum Signal'!L539,'Momentum Signal'!$B539:$Q539)</f>
        <v>8</v>
      </c>
      <c r="M539">
        <f>RANK('Momentum Signal'!M539,'Momentum Signal'!$B539:$Q539)</f>
        <v>10</v>
      </c>
      <c r="N539">
        <f>RANK('Momentum Signal'!N539,'Momentum Signal'!$B539:$Q539)</f>
        <v>12</v>
      </c>
      <c r="O539">
        <f>RANK('Momentum Signal'!O539,'Momentum Signal'!$B539:$Q539)</f>
        <v>1</v>
      </c>
      <c r="P539">
        <f>RANK('Momentum Signal'!P539,'Momentum Signal'!$B539:$Q539)</f>
        <v>7</v>
      </c>
      <c r="Q539">
        <f>RANK('Momentum Signal'!Q539,'Momentum Signal'!$B539:$Q539)</f>
        <v>9</v>
      </c>
    </row>
    <row r="540" spans="1:17" x14ac:dyDescent="0.25">
      <c r="A540" s="6">
        <f>'Momentum Signal'!A540</f>
        <v>201911</v>
      </c>
      <c r="B540">
        <f>RANK('Momentum Signal'!B540,'Momentum Signal'!$B540:$Q540)</f>
        <v>7</v>
      </c>
      <c r="C540">
        <f>RANK('Momentum Signal'!C540,'Momentum Signal'!$B540:$Q540)</f>
        <v>9</v>
      </c>
      <c r="D540">
        <f>RANK('Momentum Signal'!D540,'Momentum Signal'!$B540:$Q540)</f>
        <v>15</v>
      </c>
      <c r="E540">
        <f>RANK('Momentum Signal'!E540,'Momentum Signal'!$B540:$Q540)</f>
        <v>6</v>
      </c>
      <c r="F540">
        <f>RANK('Momentum Signal'!F540,'Momentum Signal'!$B540:$Q540)</f>
        <v>4</v>
      </c>
      <c r="G540">
        <f>RANK('Momentum Signal'!G540,'Momentum Signal'!$B540:$Q540)</f>
        <v>14</v>
      </c>
      <c r="H540">
        <f>RANK('Momentum Signal'!H540,'Momentum Signal'!$B540:$Q540)</f>
        <v>13</v>
      </c>
      <c r="I540">
        <f>RANK('Momentum Signal'!I540,'Momentum Signal'!$B540:$Q540)</f>
        <v>1</v>
      </c>
      <c r="J540">
        <f>RANK('Momentum Signal'!J540,'Momentum Signal'!$B540:$Q540)</f>
        <v>16</v>
      </c>
      <c r="K540">
        <f>RANK('Momentum Signal'!K540,'Momentum Signal'!$B540:$Q540)</f>
        <v>2</v>
      </c>
      <c r="L540">
        <f>RANK('Momentum Signal'!L540,'Momentum Signal'!$B540:$Q540)</f>
        <v>5</v>
      </c>
      <c r="M540">
        <f>RANK('Momentum Signal'!M540,'Momentum Signal'!$B540:$Q540)</f>
        <v>12</v>
      </c>
      <c r="N540">
        <f>RANK('Momentum Signal'!N540,'Momentum Signal'!$B540:$Q540)</f>
        <v>11</v>
      </c>
      <c r="O540">
        <f>RANK('Momentum Signal'!O540,'Momentum Signal'!$B540:$Q540)</f>
        <v>3</v>
      </c>
      <c r="P540">
        <f>RANK('Momentum Signal'!P540,'Momentum Signal'!$B540:$Q540)</f>
        <v>8</v>
      </c>
      <c r="Q540">
        <f>RANK('Momentum Signal'!Q540,'Momentum Signal'!$B540:$Q540)</f>
        <v>10</v>
      </c>
    </row>
    <row r="541" spans="1:17" x14ac:dyDescent="0.25">
      <c r="A541" s="6">
        <f>'Momentum Signal'!A541</f>
        <v>201912</v>
      </c>
      <c r="B541">
        <f>RANK('Momentum Signal'!B541,'Momentum Signal'!$B541:$Q541)</f>
        <v>11</v>
      </c>
      <c r="C541">
        <f>RANK('Momentum Signal'!C541,'Momentum Signal'!$B541:$Q541)</f>
        <v>7</v>
      </c>
      <c r="D541">
        <f>RANK('Momentum Signal'!D541,'Momentum Signal'!$B541:$Q541)</f>
        <v>16</v>
      </c>
      <c r="E541">
        <f>RANK('Momentum Signal'!E541,'Momentum Signal'!$B541:$Q541)</f>
        <v>5</v>
      </c>
      <c r="F541">
        <f>RANK('Momentum Signal'!F541,'Momentum Signal'!$B541:$Q541)</f>
        <v>2</v>
      </c>
      <c r="G541">
        <f>RANK('Momentum Signal'!G541,'Momentum Signal'!$B541:$Q541)</f>
        <v>15</v>
      </c>
      <c r="H541">
        <f>RANK('Momentum Signal'!H541,'Momentum Signal'!$B541:$Q541)</f>
        <v>12</v>
      </c>
      <c r="I541">
        <f>RANK('Momentum Signal'!I541,'Momentum Signal'!$B541:$Q541)</f>
        <v>1</v>
      </c>
      <c r="J541">
        <f>RANK('Momentum Signal'!J541,'Momentum Signal'!$B541:$Q541)</f>
        <v>14</v>
      </c>
      <c r="K541">
        <f>RANK('Momentum Signal'!K541,'Momentum Signal'!$B541:$Q541)</f>
        <v>4</v>
      </c>
      <c r="L541">
        <f>RANK('Momentum Signal'!L541,'Momentum Signal'!$B541:$Q541)</f>
        <v>3</v>
      </c>
      <c r="M541">
        <f>RANK('Momentum Signal'!M541,'Momentum Signal'!$B541:$Q541)</f>
        <v>9</v>
      </c>
      <c r="N541">
        <f>RANK('Momentum Signal'!N541,'Momentum Signal'!$B541:$Q541)</f>
        <v>13</v>
      </c>
      <c r="O541">
        <f>RANK('Momentum Signal'!O541,'Momentum Signal'!$B541:$Q541)</f>
        <v>6</v>
      </c>
      <c r="P541">
        <f>RANK('Momentum Signal'!P541,'Momentum Signal'!$B541:$Q541)</f>
        <v>10</v>
      </c>
      <c r="Q541">
        <f>RANK('Momentum Signal'!Q541,'Momentum Signal'!$B541:$Q541)</f>
        <v>8</v>
      </c>
    </row>
    <row r="542" spans="1:17" x14ac:dyDescent="0.25">
      <c r="A542" s="6">
        <f>'Momentum Signal'!A542</f>
        <v>202001</v>
      </c>
      <c r="B542">
        <f>RANK('Momentum Signal'!B542,'Momentum Signal'!$B542:$Q542)</f>
        <v>11</v>
      </c>
      <c r="C542">
        <f>RANK('Momentum Signal'!C542,'Momentum Signal'!$B542:$Q542)</f>
        <v>7</v>
      </c>
      <c r="D542">
        <f>RANK('Momentum Signal'!D542,'Momentum Signal'!$B542:$Q542)</f>
        <v>15</v>
      </c>
      <c r="E542">
        <f>RANK('Momentum Signal'!E542,'Momentum Signal'!$B542:$Q542)</f>
        <v>5</v>
      </c>
      <c r="F542">
        <f>RANK('Momentum Signal'!F542,'Momentum Signal'!$B542:$Q542)</f>
        <v>3</v>
      </c>
      <c r="G542">
        <f>RANK('Momentum Signal'!G542,'Momentum Signal'!$B542:$Q542)</f>
        <v>16</v>
      </c>
      <c r="H542">
        <f>RANK('Momentum Signal'!H542,'Momentum Signal'!$B542:$Q542)</f>
        <v>13</v>
      </c>
      <c r="I542">
        <f>RANK('Momentum Signal'!I542,'Momentum Signal'!$B542:$Q542)</f>
        <v>1</v>
      </c>
      <c r="J542">
        <f>RANK('Momentum Signal'!J542,'Momentum Signal'!$B542:$Q542)</f>
        <v>14</v>
      </c>
      <c r="K542">
        <f>RANK('Momentum Signal'!K542,'Momentum Signal'!$B542:$Q542)</f>
        <v>2</v>
      </c>
      <c r="L542">
        <f>RANK('Momentum Signal'!L542,'Momentum Signal'!$B542:$Q542)</f>
        <v>4</v>
      </c>
      <c r="M542">
        <f>RANK('Momentum Signal'!M542,'Momentum Signal'!$B542:$Q542)</f>
        <v>9</v>
      </c>
      <c r="N542">
        <f>RANK('Momentum Signal'!N542,'Momentum Signal'!$B542:$Q542)</f>
        <v>8</v>
      </c>
      <c r="O542">
        <f>RANK('Momentum Signal'!O542,'Momentum Signal'!$B542:$Q542)</f>
        <v>12</v>
      </c>
      <c r="P542">
        <f>RANK('Momentum Signal'!P542,'Momentum Signal'!$B542:$Q542)</f>
        <v>10</v>
      </c>
      <c r="Q542">
        <f>RANK('Momentum Signal'!Q542,'Momentum Signal'!$B542:$Q542)</f>
        <v>6</v>
      </c>
    </row>
    <row r="543" spans="1:17" x14ac:dyDescent="0.25">
      <c r="A543" s="6">
        <f>'Momentum Signal'!A543</f>
        <v>202002</v>
      </c>
      <c r="B543">
        <f>RANK('Momentum Signal'!B543,'Momentum Signal'!$B543:$Q543)</f>
        <v>10</v>
      </c>
      <c r="C543">
        <f>RANK('Momentum Signal'!C543,'Momentum Signal'!$B543:$Q543)</f>
        <v>3</v>
      </c>
      <c r="D543">
        <f>RANK('Momentum Signal'!D543,'Momentum Signal'!$B543:$Q543)</f>
        <v>14</v>
      </c>
      <c r="E543">
        <f>RANK('Momentum Signal'!E543,'Momentum Signal'!$B543:$Q543)</f>
        <v>4</v>
      </c>
      <c r="F543">
        <f>RANK('Momentum Signal'!F543,'Momentum Signal'!$B543:$Q543)</f>
        <v>6</v>
      </c>
      <c r="G543">
        <f>RANK('Momentum Signal'!G543,'Momentum Signal'!$B543:$Q543)</f>
        <v>16</v>
      </c>
      <c r="H543">
        <f>RANK('Momentum Signal'!H543,'Momentum Signal'!$B543:$Q543)</f>
        <v>11</v>
      </c>
      <c r="I543">
        <f>RANK('Momentum Signal'!I543,'Momentum Signal'!$B543:$Q543)</f>
        <v>2</v>
      </c>
      <c r="J543">
        <f>RANK('Momentum Signal'!J543,'Momentum Signal'!$B543:$Q543)</f>
        <v>15</v>
      </c>
      <c r="K543">
        <f>RANK('Momentum Signal'!K543,'Momentum Signal'!$B543:$Q543)</f>
        <v>5</v>
      </c>
      <c r="L543">
        <f>RANK('Momentum Signal'!L543,'Momentum Signal'!$B543:$Q543)</f>
        <v>1</v>
      </c>
      <c r="M543">
        <f>RANK('Momentum Signal'!M543,'Momentum Signal'!$B543:$Q543)</f>
        <v>8</v>
      </c>
      <c r="N543">
        <f>RANK('Momentum Signal'!N543,'Momentum Signal'!$B543:$Q543)</f>
        <v>13</v>
      </c>
      <c r="O543">
        <f>RANK('Momentum Signal'!O543,'Momentum Signal'!$B543:$Q543)</f>
        <v>9</v>
      </c>
      <c r="P543">
        <f>RANK('Momentum Signal'!P543,'Momentum Signal'!$B543:$Q543)</f>
        <v>12</v>
      </c>
      <c r="Q543">
        <f>RANK('Momentum Signal'!Q543,'Momentum Signal'!$B543:$Q543)</f>
        <v>7</v>
      </c>
    </row>
    <row r="544" spans="1:17" x14ac:dyDescent="0.25">
      <c r="A544" s="6">
        <f>'Momentum Signal'!A544</f>
        <v>202003</v>
      </c>
      <c r="B544">
        <f>RANK('Momentum Signal'!B544,'Momentum Signal'!$B544:$Q544)</f>
        <v>3</v>
      </c>
      <c r="C544">
        <f>RANK('Momentum Signal'!C544,'Momentum Signal'!$B544:$Q544)</f>
        <v>10</v>
      </c>
      <c r="D544">
        <f>RANK('Momentum Signal'!D544,'Momentum Signal'!$B544:$Q544)</f>
        <v>15</v>
      </c>
      <c r="E544">
        <f>RANK('Momentum Signal'!E544,'Momentum Signal'!$B544:$Q544)</f>
        <v>9</v>
      </c>
      <c r="F544">
        <f>RANK('Momentum Signal'!F544,'Momentum Signal'!$B544:$Q544)</f>
        <v>11</v>
      </c>
      <c r="G544">
        <f>RANK('Momentum Signal'!G544,'Momentum Signal'!$B544:$Q544)</f>
        <v>14</v>
      </c>
      <c r="H544">
        <f>RANK('Momentum Signal'!H544,'Momentum Signal'!$B544:$Q544)</f>
        <v>12</v>
      </c>
      <c r="I544">
        <f>RANK('Momentum Signal'!I544,'Momentum Signal'!$B544:$Q544)</f>
        <v>1</v>
      </c>
      <c r="J544">
        <f>RANK('Momentum Signal'!J544,'Momentum Signal'!$B544:$Q544)</f>
        <v>16</v>
      </c>
      <c r="K544">
        <f>RANK('Momentum Signal'!K544,'Momentum Signal'!$B544:$Q544)</f>
        <v>6</v>
      </c>
      <c r="L544">
        <f>RANK('Momentum Signal'!L544,'Momentum Signal'!$B544:$Q544)</f>
        <v>5</v>
      </c>
      <c r="M544">
        <f>RANK('Momentum Signal'!M544,'Momentum Signal'!$B544:$Q544)</f>
        <v>2</v>
      </c>
      <c r="N544">
        <f>RANK('Momentum Signal'!N544,'Momentum Signal'!$B544:$Q544)</f>
        <v>13</v>
      </c>
      <c r="O544">
        <f>RANK('Momentum Signal'!O544,'Momentum Signal'!$B544:$Q544)</f>
        <v>4</v>
      </c>
      <c r="P544">
        <f>RANK('Momentum Signal'!P544,'Momentum Signal'!$B544:$Q544)</f>
        <v>7</v>
      </c>
      <c r="Q544">
        <f>RANK('Momentum Signal'!Q544,'Momentum Signal'!$B544:$Q544)</f>
        <v>8</v>
      </c>
    </row>
    <row r="545" spans="1:17" x14ac:dyDescent="0.25">
      <c r="A545" s="6">
        <f>'Momentum Signal'!A545</f>
        <v>202004</v>
      </c>
      <c r="B545">
        <f>RANK('Momentum Signal'!B545,'Momentum Signal'!$B545:$Q545)</f>
        <v>6</v>
      </c>
      <c r="C545">
        <f>RANK('Momentum Signal'!C545,'Momentum Signal'!$B545:$Q545)</f>
        <v>12</v>
      </c>
      <c r="D545">
        <f>RANK('Momentum Signal'!D545,'Momentum Signal'!$B545:$Q545)</f>
        <v>16</v>
      </c>
      <c r="E545">
        <f>RANK('Momentum Signal'!E545,'Momentum Signal'!$B545:$Q545)</f>
        <v>9</v>
      </c>
      <c r="F545">
        <f>RANK('Momentum Signal'!F545,'Momentum Signal'!$B545:$Q545)</f>
        <v>11</v>
      </c>
      <c r="G545">
        <f>RANK('Momentum Signal'!G545,'Momentum Signal'!$B545:$Q545)</f>
        <v>14</v>
      </c>
      <c r="H545">
        <f>RANK('Momentum Signal'!H545,'Momentum Signal'!$B545:$Q545)</f>
        <v>10</v>
      </c>
      <c r="I545">
        <f>RANK('Momentum Signal'!I545,'Momentum Signal'!$B545:$Q545)</f>
        <v>2</v>
      </c>
      <c r="J545">
        <f>RANK('Momentum Signal'!J545,'Momentum Signal'!$B545:$Q545)</f>
        <v>15</v>
      </c>
      <c r="K545">
        <f>RANK('Momentum Signal'!K545,'Momentum Signal'!$B545:$Q545)</f>
        <v>3</v>
      </c>
      <c r="L545">
        <f>RANK('Momentum Signal'!L545,'Momentum Signal'!$B545:$Q545)</f>
        <v>4</v>
      </c>
      <c r="M545">
        <f>RANK('Momentum Signal'!M545,'Momentum Signal'!$B545:$Q545)</f>
        <v>1</v>
      </c>
      <c r="N545">
        <f>RANK('Momentum Signal'!N545,'Momentum Signal'!$B545:$Q545)</f>
        <v>13</v>
      </c>
      <c r="O545">
        <f>RANK('Momentum Signal'!O545,'Momentum Signal'!$B545:$Q545)</f>
        <v>8</v>
      </c>
      <c r="P545">
        <f>RANK('Momentum Signal'!P545,'Momentum Signal'!$B545:$Q545)</f>
        <v>7</v>
      </c>
      <c r="Q545">
        <f>RANK('Momentum Signal'!Q545,'Momentum Signal'!$B545:$Q545)</f>
        <v>5</v>
      </c>
    </row>
    <row r="546" spans="1:17" x14ac:dyDescent="0.25">
      <c r="A546" s="6">
        <f>'Momentum Signal'!A546</f>
        <v>202005</v>
      </c>
      <c r="B546">
        <f>RANK('Momentum Signal'!B546,'Momentum Signal'!$B546:$Q546)</f>
        <v>4</v>
      </c>
      <c r="C546">
        <f>RANK('Momentum Signal'!C546,'Momentum Signal'!$B546:$Q546)</f>
        <v>9</v>
      </c>
      <c r="D546">
        <f>RANK('Momentum Signal'!D546,'Momentum Signal'!$B546:$Q546)</f>
        <v>16</v>
      </c>
      <c r="E546">
        <f>RANK('Momentum Signal'!E546,'Momentum Signal'!$B546:$Q546)</f>
        <v>11</v>
      </c>
      <c r="F546">
        <f>RANK('Momentum Signal'!F546,'Momentum Signal'!$B546:$Q546)</f>
        <v>12</v>
      </c>
      <c r="G546">
        <f>RANK('Momentum Signal'!G546,'Momentum Signal'!$B546:$Q546)</f>
        <v>15</v>
      </c>
      <c r="H546">
        <f>RANK('Momentum Signal'!H546,'Momentum Signal'!$B546:$Q546)</f>
        <v>1</v>
      </c>
      <c r="I546">
        <f>RANK('Momentum Signal'!I546,'Momentum Signal'!$B546:$Q546)</f>
        <v>8</v>
      </c>
      <c r="J546">
        <f>RANK('Momentum Signal'!J546,'Momentum Signal'!$B546:$Q546)</f>
        <v>14</v>
      </c>
      <c r="K546">
        <f>RANK('Momentum Signal'!K546,'Momentum Signal'!$B546:$Q546)</f>
        <v>7</v>
      </c>
      <c r="L546">
        <f>RANK('Momentum Signal'!L546,'Momentum Signal'!$B546:$Q546)</f>
        <v>6</v>
      </c>
      <c r="M546">
        <f>RANK('Momentum Signal'!M546,'Momentum Signal'!$B546:$Q546)</f>
        <v>5</v>
      </c>
      <c r="N546">
        <f>RANK('Momentum Signal'!N546,'Momentum Signal'!$B546:$Q546)</f>
        <v>13</v>
      </c>
      <c r="O546">
        <f>RANK('Momentum Signal'!O546,'Momentum Signal'!$B546:$Q546)</f>
        <v>3</v>
      </c>
      <c r="P546">
        <f>RANK('Momentum Signal'!P546,'Momentum Signal'!$B546:$Q546)</f>
        <v>2</v>
      </c>
      <c r="Q546">
        <f>RANK('Momentum Signal'!Q546,'Momentum Signal'!$B546:$Q546)</f>
        <v>10</v>
      </c>
    </row>
    <row r="547" spans="1:17" x14ac:dyDescent="0.25">
      <c r="A547" s="6">
        <f>'Momentum Signal'!A547</f>
        <v>202006</v>
      </c>
      <c r="B547">
        <f>RANK('Momentum Signal'!B547,'Momentum Signal'!$B547:$Q547)</f>
        <v>9</v>
      </c>
      <c r="C547">
        <f>RANK('Momentum Signal'!C547,'Momentum Signal'!$B547:$Q547)</f>
        <v>6</v>
      </c>
      <c r="D547">
        <f>RANK('Momentum Signal'!D547,'Momentum Signal'!$B547:$Q547)</f>
        <v>16</v>
      </c>
      <c r="E547">
        <f>RANK('Momentum Signal'!E547,'Momentum Signal'!$B547:$Q547)</f>
        <v>10</v>
      </c>
      <c r="F547">
        <f>RANK('Momentum Signal'!F547,'Momentum Signal'!$B547:$Q547)</f>
        <v>7</v>
      </c>
      <c r="G547">
        <f>RANK('Momentum Signal'!G547,'Momentum Signal'!$B547:$Q547)</f>
        <v>13</v>
      </c>
      <c r="H547">
        <f>RANK('Momentum Signal'!H547,'Momentum Signal'!$B547:$Q547)</f>
        <v>4</v>
      </c>
      <c r="I547">
        <f>RANK('Momentum Signal'!I547,'Momentum Signal'!$B547:$Q547)</f>
        <v>5</v>
      </c>
      <c r="J547">
        <f>RANK('Momentum Signal'!J547,'Momentum Signal'!$B547:$Q547)</f>
        <v>15</v>
      </c>
      <c r="K547">
        <f>RANK('Momentum Signal'!K547,'Momentum Signal'!$B547:$Q547)</f>
        <v>8</v>
      </c>
      <c r="L547">
        <f>RANK('Momentum Signal'!L547,'Momentum Signal'!$B547:$Q547)</f>
        <v>3</v>
      </c>
      <c r="M547">
        <f>RANK('Momentum Signal'!M547,'Momentum Signal'!$B547:$Q547)</f>
        <v>1</v>
      </c>
      <c r="N547">
        <f>RANK('Momentum Signal'!N547,'Momentum Signal'!$B547:$Q547)</f>
        <v>14</v>
      </c>
      <c r="O547">
        <f>RANK('Momentum Signal'!O547,'Momentum Signal'!$B547:$Q547)</f>
        <v>11</v>
      </c>
      <c r="P547">
        <f>RANK('Momentum Signal'!P547,'Momentum Signal'!$B547:$Q547)</f>
        <v>2</v>
      </c>
      <c r="Q547">
        <f>RANK('Momentum Signal'!Q547,'Momentum Signal'!$B547:$Q547)</f>
        <v>12</v>
      </c>
    </row>
    <row r="548" spans="1:17" x14ac:dyDescent="0.25">
      <c r="A548" s="6">
        <f>'Momentum Signal'!A548</f>
        <v>202007</v>
      </c>
      <c r="B548">
        <f>RANK('Momentum Signal'!B548,'Momentum Signal'!$B548:$Q548)</f>
        <v>9</v>
      </c>
      <c r="C548">
        <f>RANK('Momentum Signal'!C548,'Momentum Signal'!$B548:$Q548)</f>
        <v>7</v>
      </c>
      <c r="D548">
        <f>RANK('Momentum Signal'!D548,'Momentum Signal'!$B548:$Q548)</f>
        <v>16</v>
      </c>
      <c r="E548">
        <f>RANK('Momentum Signal'!E548,'Momentum Signal'!$B548:$Q548)</f>
        <v>6</v>
      </c>
      <c r="F548">
        <f>RANK('Momentum Signal'!F548,'Momentum Signal'!$B548:$Q548)</f>
        <v>10</v>
      </c>
      <c r="G548">
        <f>RANK('Momentum Signal'!G548,'Momentum Signal'!$B548:$Q548)</f>
        <v>13</v>
      </c>
      <c r="H548">
        <f>RANK('Momentum Signal'!H548,'Momentum Signal'!$B548:$Q548)</f>
        <v>5</v>
      </c>
      <c r="I548">
        <f>RANK('Momentum Signal'!I548,'Momentum Signal'!$B548:$Q548)</f>
        <v>2</v>
      </c>
      <c r="J548">
        <f>RANK('Momentum Signal'!J548,'Momentum Signal'!$B548:$Q548)</f>
        <v>15</v>
      </c>
      <c r="K548">
        <f>RANK('Momentum Signal'!K548,'Momentum Signal'!$B548:$Q548)</f>
        <v>8</v>
      </c>
      <c r="L548">
        <f>RANK('Momentum Signal'!L548,'Momentum Signal'!$B548:$Q548)</f>
        <v>4</v>
      </c>
      <c r="M548">
        <f>RANK('Momentum Signal'!M548,'Momentum Signal'!$B548:$Q548)</f>
        <v>1</v>
      </c>
      <c r="N548">
        <f>RANK('Momentum Signal'!N548,'Momentum Signal'!$B548:$Q548)</f>
        <v>14</v>
      </c>
      <c r="O548">
        <f>RANK('Momentum Signal'!O548,'Momentum Signal'!$B548:$Q548)</f>
        <v>11</v>
      </c>
      <c r="P548">
        <f>RANK('Momentum Signal'!P548,'Momentum Signal'!$B548:$Q548)</f>
        <v>3</v>
      </c>
      <c r="Q548">
        <f>RANK('Momentum Signal'!Q548,'Momentum Signal'!$B548:$Q548)</f>
        <v>12</v>
      </c>
    </row>
    <row r="549" spans="1:17" x14ac:dyDescent="0.25">
      <c r="A549" s="6">
        <f>'Momentum Signal'!A549</f>
        <v>202008</v>
      </c>
      <c r="B549">
        <f>RANK('Momentum Signal'!B549,'Momentum Signal'!$B549:$Q549)</f>
        <v>10</v>
      </c>
      <c r="C549">
        <f>RANK('Momentum Signal'!C549,'Momentum Signal'!$B549:$Q549)</f>
        <v>5</v>
      </c>
      <c r="D549">
        <f>RANK('Momentum Signal'!D549,'Momentum Signal'!$B549:$Q549)</f>
        <v>16</v>
      </c>
      <c r="E549">
        <f>RANK('Momentum Signal'!E549,'Momentum Signal'!$B549:$Q549)</f>
        <v>7</v>
      </c>
      <c r="F549">
        <f>RANK('Momentum Signal'!F549,'Momentum Signal'!$B549:$Q549)</f>
        <v>9</v>
      </c>
      <c r="G549">
        <f>RANK('Momentum Signal'!G549,'Momentum Signal'!$B549:$Q549)</f>
        <v>12</v>
      </c>
      <c r="H549">
        <f>RANK('Momentum Signal'!H549,'Momentum Signal'!$B549:$Q549)</f>
        <v>6</v>
      </c>
      <c r="I549">
        <f>RANK('Momentum Signal'!I549,'Momentum Signal'!$B549:$Q549)</f>
        <v>3</v>
      </c>
      <c r="J549">
        <f>RANK('Momentum Signal'!J549,'Momentum Signal'!$B549:$Q549)</f>
        <v>15</v>
      </c>
      <c r="K549">
        <f>RANK('Momentum Signal'!K549,'Momentum Signal'!$B549:$Q549)</f>
        <v>8</v>
      </c>
      <c r="L549">
        <f>RANK('Momentum Signal'!L549,'Momentum Signal'!$B549:$Q549)</f>
        <v>4</v>
      </c>
      <c r="M549">
        <f>RANK('Momentum Signal'!M549,'Momentum Signal'!$B549:$Q549)</f>
        <v>1</v>
      </c>
      <c r="N549">
        <f>RANK('Momentum Signal'!N549,'Momentum Signal'!$B549:$Q549)</f>
        <v>14</v>
      </c>
      <c r="O549">
        <f>RANK('Momentum Signal'!O549,'Momentum Signal'!$B549:$Q549)</f>
        <v>11</v>
      </c>
      <c r="P549">
        <f>RANK('Momentum Signal'!P549,'Momentum Signal'!$B549:$Q549)</f>
        <v>2</v>
      </c>
      <c r="Q549">
        <f>RANK('Momentum Signal'!Q549,'Momentum Signal'!$B549:$Q549)</f>
        <v>13</v>
      </c>
    </row>
    <row r="550" spans="1:17" x14ac:dyDescent="0.25">
      <c r="A550" s="6">
        <f>'Momentum Signal'!A550</f>
        <v>202009</v>
      </c>
      <c r="B550">
        <f>RANK('Momentum Signal'!B550,'Momentum Signal'!$B550:$Q550)</f>
        <v>11</v>
      </c>
      <c r="C550">
        <f>RANK('Momentum Signal'!C550,'Momentum Signal'!$B550:$Q550)</f>
        <v>3</v>
      </c>
      <c r="D550">
        <f>RANK('Momentum Signal'!D550,'Momentum Signal'!$B550:$Q550)</f>
        <v>16</v>
      </c>
      <c r="E550">
        <f>RANK('Momentum Signal'!E550,'Momentum Signal'!$B550:$Q550)</f>
        <v>8</v>
      </c>
      <c r="F550">
        <f>RANK('Momentum Signal'!F550,'Momentum Signal'!$B550:$Q550)</f>
        <v>6</v>
      </c>
      <c r="G550">
        <f>RANK('Momentum Signal'!G550,'Momentum Signal'!$B550:$Q550)</f>
        <v>10</v>
      </c>
      <c r="H550">
        <f>RANK('Momentum Signal'!H550,'Momentum Signal'!$B550:$Q550)</f>
        <v>7</v>
      </c>
      <c r="I550">
        <f>RANK('Momentum Signal'!I550,'Momentum Signal'!$B550:$Q550)</f>
        <v>5</v>
      </c>
      <c r="J550">
        <f>RANK('Momentum Signal'!J550,'Momentum Signal'!$B550:$Q550)</f>
        <v>14</v>
      </c>
      <c r="K550">
        <f>RANK('Momentum Signal'!K550,'Momentum Signal'!$B550:$Q550)</f>
        <v>9</v>
      </c>
      <c r="L550">
        <f>RANK('Momentum Signal'!L550,'Momentum Signal'!$B550:$Q550)</f>
        <v>4</v>
      </c>
      <c r="M550">
        <f>RANK('Momentum Signal'!M550,'Momentum Signal'!$B550:$Q550)</f>
        <v>1</v>
      </c>
      <c r="N550">
        <f>RANK('Momentum Signal'!N550,'Momentum Signal'!$B550:$Q550)</f>
        <v>15</v>
      </c>
      <c r="O550">
        <f>RANK('Momentum Signal'!O550,'Momentum Signal'!$B550:$Q550)</f>
        <v>13</v>
      </c>
      <c r="P550">
        <f>RANK('Momentum Signal'!P550,'Momentum Signal'!$B550:$Q550)</f>
        <v>2</v>
      </c>
      <c r="Q550">
        <f>RANK('Momentum Signal'!Q550,'Momentum Signal'!$B550:$Q550)</f>
        <v>12</v>
      </c>
    </row>
    <row r="551" spans="1:17" x14ac:dyDescent="0.25">
      <c r="A551" s="6">
        <f>'Momentum Signal'!A551</f>
        <v>202010</v>
      </c>
      <c r="B551">
        <f>RANK('Momentum Signal'!B551,'Momentum Signal'!$B551:$Q551)</f>
        <v>10</v>
      </c>
      <c r="C551">
        <f>RANK('Momentum Signal'!C551,'Momentum Signal'!$B551:$Q551)</f>
        <v>4</v>
      </c>
      <c r="D551">
        <f>RANK('Momentum Signal'!D551,'Momentum Signal'!$B551:$Q551)</f>
        <v>16</v>
      </c>
      <c r="E551">
        <f>RANK('Momentum Signal'!E551,'Momentum Signal'!$B551:$Q551)</f>
        <v>9</v>
      </c>
      <c r="F551">
        <f>RANK('Momentum Signal'!F551,'Momentum Signal'!$B551:$Q551)</f>
        <v>6</v>
      </c>
      <c r="G551">
        <f>RANK('Momentum Signal'!G551,'Momentum Signal'!$B551:$Q551)</f>
        <v>11</v>
      </c>
      <c r="H551">
        <f>RANK('Momentum Signal'!H551,'Momentum Signal'!$B551:$Q551)</f>
        <v>7</v>
      </c>
      <c r="I551">
        <f>RANK('Momentum Signal'!I551,'Momentum Signal'!$B551:$Q551)</f>
        <v>3</v>
      </c>
      <c r="J551">
        <f>RANK('Momentum Signal'!J551,'Momentum Signal'!$B551:$Q551)</f>
        <v>14</v>
      </c>
      <c r="K551">
        <f>RANK('Momentum Signal'!K551,'Momentum Signal'!$B551:$Q551)</f>
        <v>8</v>
      </c>
      <c r="L551">
        <f>RANK('Momentum Signal'!L551,'Momentum Signal'!$B551:$Q551)</f>
        <v>5</v>
      </c>
      <c r="M551">
        <f>RANK('Momentum Signal'!M551,'Momentum Signal'!$B551:$Q551)</f>
        <v>1</v>
      </c>
      <c r="N551">
        <f>RANK('Momentum Signal'!N551,'Momentum Signal'!$B551:$Q551)</f>
        <v>13</v>
      </c>
      <c r="O551">
        <f>RANK('Momentum Signal'!O551,'Momentum Signal'!$B551:$Q551)</f>
        <v>15</v>
      </c>
      <c r="P551">
        <f>RANK('Momentum Signal'!P551,'Momentum Signal'!$B551:$Q551)</f>
        <v>2</v>
      </c>
      <c r="Q551">
        <f>RANK('Momentum Signal'!Q551,'Momentum Signal'!$B551:$Q551)</f>
        <v>12</v>
      </c>
    </row>
    <row r="552" spans="1:17" x14ac:dyDescent="0.25">
      <c r="A552" s="6">
        <f>'Momentum Signal'!A552</f>
        <v>202011</v>
      </c>
      <c r="B552">
        <f>RANK('Momentum Signal'!B552,'Momentum Signal'!$B552:$Q552)</f>
        <v>11</v>
      </c>
      <c r="C552">
        <f>RANK('Momentum Signal'!C552,'Momentum Signal'!$B552:$Q552)</f>
        <v>4</v>
      </c>
      <c r="D552">
        <f>RANK('Momentum Signal'!D552,'Momentum Signal'!$B552:$Q552)</f>
        <v>16</v>
      </c>
      <c r="E552">
        <f>RANK('Momentum Signal'!E552,'Momentum Signal'!$B552:$Q552)</f>
        <v>7</v>
      </c>
      <c r="F552">
        <f>RANK('Momentum Signal'!F552,'Momentum Signal'!$B552:$Q552)</f>
        <v>5</v>
      </c>
      <c r="G552">
        <f>RANK('Momentum Signal'!G552,'Momentum Signal'!$B552:$Q552)</f>
        <v>10</v>
      </c>
      <c r="H552">
        <f>RANK('Momentum Signal'!H552,'Momentum Signal'!$B552:$Q552)</f>
        <v>9</v>
      </c>
      <c r="I552">
        <f>RANK('Momentum Signal'!I552,'Momentum Signal'!$B552:$Q552)</f>
        <v>3</v>
      </c>
      <c r="J552">
        <f>RANK('Momentum Signal'!J552,'Momentum Signal'!$B552:$Q552)</f>
        <v>15</v>
      </c>
      <c r="K552">
        <f>RANK('Momentum Signal'!K552,'Momentum Signal'!$B552:$Q552)</f>
        <v>8</v>
      </c>
      <c r="L552">
        <f>RANK('Momentum Signal'!L552,'Momentum Signal'!$B552:$Q552)</f>
        <v>6</v>
      </c>
      <c r="M552">
        <f>RANK('Momentum Signal'!M552,'Momentum Signal'!$B552:$Q552)</f>
        <v>1</v>
      </c>
      <c r="N552">
        <f>RANK('Momentum Signal'!N552,'Momentum Signal'!$B552:$Q552)</f>
        <v>12</v>
      </c>
      <c r="O552">
        <f>RANK('Momentum Signal'!O552,'Momentum Signal'!$B552:$Q552)</f>
        <v>14</v>
      </c>
      <c r="P552">
        <f>RANK('Momentum Signal'!P552,'Momentum Signal'!$B552:$Q552)</f>
        <v>2</v>
      </c>
      <c r="Q552">
        <f>RANK('Momentum Signal'!Q552,'Momentum Signal'!$B552:$Q552)</f>
        <v>13</v>
      </c>
    </row>
    <row r="553" spans="1:17" x14ac:dyDescent="0.25">
      <c r="A553" s="6">
        <f>'Momentum Signal'!A553</f>
        <v>202012</v>
      </c>
      <c r="B553">
        <f>RANK('Momentum Signal'!B553,'Momentum Signal'!$B553:$Q553)</f>
        <v>11</v>
      </c>
      <c r="C553">
        <f>RANK('Momentum Signal'!C553,'Momentum Signal'!$B553:$Q553)</f>
        <v>3</v>
      </c>
      <c r="D553">
        <f>RANK('Momentum Signal'!D553,'Momentum Signal'!$B553:$Q553)</f>
        <v>16</v>
      </c>
      <c r="E553">
        <f>RANK('Momentum Signal'!E553,'Momentum Signal'!$B553:$Q553)</f>
        <v>8</v>
      </c>
      <c r="F553">
        <f>RANK('Momentum Signal'!F553,'Momentum Signal'!$B553:$Q553)</f>
        <v>4</v>
      </c>
      <c r="G553">
        <f>RANK('Momentum Signal'!G553,'Momentum Signal'!$B553:$Q553)</f>
        <v>10</v>
      </c>
      <c r="H553">
        <f>RANK('Momentum Signal'!H553,'Momentum Signal'!$B553:$Q553)</f>
        <v>9</v>
      </c>
      <c r="I553">
        <f>RANK('Momentum Signal'!I553,'Momentum Signal'!$B553:$Q553)</f>
        <v>5</v>
      </c>
      <c r="J553">
        <f>RANK('Momentum Signal'!J553,'Momentum Signal'!$B553:$Q553)</f>
        <v>14</v>
      </c>
      <c r="K553">
        <f>RANK('Momentum Signal'!K553,'Momentum Signal'!$B553:$Q553)</f>
        <v>7</v>
      </c>
      <c r="L553">
        <f>RANK('Momentum Signal'!L553,'Momentum Signal'!$B553:$Q553)</f>
        <v>6</v>
      </c>
      <c r="M553">
        <f>RANK('Momentum Signal'!M553,'Momentum Signal'!$B553:$Q553)</f>
        <v>1</v>
      </c>
      <c r="N553">
        <f>RANK('Momentum Signal'!N553,'Momentum Signal'!$B553:$Q553)</f>
        <v>13</v>
      </c>
      <c r="O553">
        <f>RANK('Momentum Signal'!O553,'Momentum Signal'!$B553:$Q553)</f>
        <v>12</v>
      </c>
      <c r="P553">
        <f>RANK('Momentum Signal'!P553,'Momentum Signal'!$B553:$Q553)</f>
        <v>2</v>
      </c>
      <c r="Q553">
        <f>RANK('Momentum Signal'!Q553,'Momentum Signal'!$B553:$Q553)</f>
        <v>15</v>
      </c>
    </row>
    <row r="554" spans="1:17" x14ac:dyDescent="0.25">
      <c r="A554" s="6">
        <f>'Momentum Signal'!A554</f>
        <v>202101</v>
      </c>
      <c r="B554">
        <f>RANK('Momentum Signal'!B554,'Momentum Signal'!$B554:$Q554)</f>
        <v>12</v>
      </c>
      <c r="C554">
        <f>RANK('Momentum Signal'!C554,'Momentum Signal'!$B554:$Q554)</f>
        <v>6</v>
      </c>
      <c r="D554">
        <f>RANK('Momentum Signal'!D554,'Momentum Signal'!$B554:$Q554)</f>
        <v>16</v>
      </c>
      <c r="E554">
        <f>RANK('Momentum Signal'!E554,'Momentum Signal'!$B554:$Q554)</f>
        <v>8</v>
      </c>
      <c r="F554">
        <f>RANK('Momentum Signal'!F554,'Momentum Signal'!$B554:$Q554)</f>
        <v>2</v>
      </c>
      <c r="G554">
        <f>RANK('Momentum Signal'!G554,'Momentum Signal'!$B554:$Q554)</f>
        <v>9</v>
      </c>
      <c r="H554">
        <f>RANK('Momentum Signal'!H554,'Momentum Signal'!$B554:$Q554)</f>
        <v>11</v>
      </c>
      <c r="I554">
        <f>RANK('Momentum Signal'!I554,'Momentum Signal'!$B554:$Q554)</f>
        <v>5</v>
      </c>
      <c r="J554">
        <f>RANK('Momentum Signal'!J554,'Momentum Signal'!$B554:$Q554)</f>
        <v>13</v>
      </c>
      <c r="K554">
        <f>RANK('Momentum Signal'!K554,'Momentum Signal'!$B554:$Q554)</f>
        <v>4</v>
      </c>
      <c r="L554">
        <f>RANK('Momentum Signal'!L554,'Momentum Signal'!$B554:$Q554)</f>
        <v>7</v>
      </c>
      <c r="M554">
        <f>RANK('Momentum Signal'!M554,'Momentum Signal'!$B554:$Q554)</f>
        <v>1</v>
      </c>
      <c r="N554">
        <f>RANK('Momentum Signal'!N554,'Momentum Signal'!$B554:$Q554)</f>
        <v>10</v>
      </c>
      <c r="O554">
        <f>RANK('Momentum Signal'!O554,'Momentum Signal'!$B554:$Q554)</f>
        <v>15</v>
      </c>
      <c r="P554">
        <f>RANK('Momentum Signal'!P554,'Momentum Signal'!$B554:$Q554)</f>
        <v>3</v>
      </c>
      <c r="Q554">
        <f>RANK('Momentum Signal'!Q554,'Momentum Signal'!$B554:$Q554)</f>
        <v>14</v>
      </c>
    </row>
    <row r="555" spans="1:17" x14ac:dyDescent="0.25">
      <c r="A555" s="6">
        <f>'Momentum Signal'!A555</f>
        <v>202102</v>
      </c>
      <c r="B555">
        <f>RANK('Momentum Signal'!B555,'Momentum Signal'!$B555:$Q555)</f>
        <v>13</v>
      </c>
      <c r="C555">
        <f>RANK('Momentum Signal'!C555,'Momentum Signal'!$B555:$Q555)</f>
        <v>3</v>
      </c>
      <c r="D555">
        <f>RANK('Momentum Signal'!D555,'Momentum Signal'!$B555:$Q555)</f>
        <v>16</v>
      </c>
      <c r="E555">
        <f>RANK('Momentum Signal'!E555,'Momentum Signal'!$B555:$Q555)</f>
        <v>7</v>
      </c>
      <c r="F555">
        <f>RANK('Momentum Signal'!F555,'Momentum Signal'!$B555:$Q555)</f>
        <v>2</v>
      </c>
      <c r="G555">
        <f>RANK('Momentum Signal'!G555,'Momentum Signal'!$B555:$Q555)</f>
        <v>8</v>
      </c>
      <c r="H555">
        <f>RANK('Momentum Signal'!H555,'Momentum Signal'!$B555:$Q555)</f>
        <v>11</v>
      </c>
      <c r="I555">
        <f>RANK('Momentum Signal'!I555,'Momentum Signal'!$B555:$Q555)</f>
        <v>10</v>
      </c>
      <c r="J555">
        <f>RANK('Momentum Signal'!J555,'Momentum Signal'!$B555:$Q555)</f>
        <v>9</v>
      </c>
      <c r="K555">
        <f>RANK('Momentum Signal'!K555,'Momentum Signal'!$B555:$Q555)</f>
        <v>6</v>
      </c>
      <c r="L555">
        <f>RANK('Momentum Signal'!L555,'Momentum Signal'!$B555:$Q555)</f>
        <v>5</v>
      </c>
      <c r="M555">
        <f>RANK('Momentum Signal'!M555,'Momentum Signal'!$B555:$Q555)</f>
        <v>1</v>
      </c>
      <c r="N555">
        <f>RANK('Momentum Signal'!N555,'Momentum Signal'!$B555:$Q555)</f>
        <v>12</v>
      </c>
      <c r="O555">
        <f>RANK('Momentum Signal'!O555,'Momentum Signal'!$B555:$Q555)</f>
        <v>15</v>
      </c>
      <c r="P555">
        <f>RANK('Momentum Signal'!P555,'Momentum Signal'!$B555:$Q555)</f>
        <v>4</v>
      </c>
      <c r="Q555">
        <f>RANK('Momentum Signal'!Q555,'Momentum Signal'!$B555:$Q555)</f>
        <v>14</v>
      </c>
    </row>
    <row r="556" spans="1:17" x14ac:dyDescent="0.25">
      <c r="A556" s="6">
        <f>'Momentum Signal'!A556</f>
        <v>202103</v>
      </c>
      <c r="B556">
        <f>RANK('Momentum Signal'!B556,'Momentum Signal'!$B556:$Q556)</f>
        <v>14</v>
      </c>
      <c r="C556">
        <f>RANK('Momentum Signal'!C556,'Momentum Signal'!$B556:$Q556)</f>
        <v>3</v>
      </c>
      <c r="D556">
        <f>RANK('Momentum Signal'!D556,'Momentum Signal'!$B556:$Q556)</f>
        <v>15</v>
      </c>
      <c r="E556">
        <f>RANK('Momentum Signal'!E556,'Momentum Signal'!$B556:$Q556)</f>
        <v>9</v>
      </c>
      <c r="F556">
        <f>RANK('Momentum Signal'!F556,'Momentum Signal'!$B556:$Q556)</f>
        <v>2</v>
      </c>
      <c r="G556">
        <f>RANK('Momentum Signal'!G556,'Momentum Signal'!$B556:$Q556)</f>
        <v>6</v>
      </c>
      <c r="H556">
        <f>RANK('Momentum Signal'!H556,'Momentum Signal'!$B556:$Q556)</f>
        <v>11</v>
      </c>
      <c r="I556">
        <f>RANK('Momentum Signal'!I556,'Momentum Signal'!$B556:$Q556)</f>
        <v>8</v>
      </c>
      <c r="J556">
        <f>RANK('Momentum Signal'!J556,'Momentum Signal'!$B556:$Q556)</f>
        <v>10</v>
      </c>
      <c r="K556">
        <f>RANK('Momentum Signal'!K556,'Momentum Signal'!$B556:$Q556)</f>
        <v>7</v>
      </c>
      <c r="L556">
        <f>RANK('Momentum Signal'!L556,'Momentum Signal'!$B556:$Q556)</f>
        <v>4</v>
      </c>
      <c r="M556">
        <f>RANK('Momentum Signal'!M556,'Momentum Signal'!$B556:$Q556)</f>
        <v>1</v>
      </c>
      <c r="N556">
        <f>RANK('Momentum Signal'!N556,'Momentum Signal'!$B556:$Q556)</f>
        <v>13</v>
      </c>
      <c r="O556">
        <f>RANK('Momentum Signal'!O556,'Momentum Signal'!$B556:$Q556)</f>
        <v>16</v>
      </c>
      <c r="P556">
        <f>RANK('Momentum Signal'!P556,'Momentum Signal'!$B556:$Q556)</f>
        <v>5</v>
      </c>
      <c r="Q556">
        <f>RANK('Momentum Signal'!Q556,'Momentum Signal'!$B556:$Q556)</f>
        <v>12</v>
      </c>
    </row>
    <row r="557" spans="1:17" x14ac:dyDescent="0.25">
      <c r="A557" s="6">
        <f>'Momentum Signal'!A557</f>
        <v>202104</v>
      </c>
      <c r="B557">
        <f>RANK('Momentum Signal'!B557,'Momentum Signal'!$B557:$Q557)</f>
        <v>14</v>
      </c>
      <c r="C557">
        <f>RANK('Momentum Signal'!C557,'Momentum Signal'!$B557:$Q557)</f>
        <v>3</v>
      </c>
      <c r="D557">
        <f>RANK('Momentum Signal'!D557,'Momentum Signal'!$B557:$Q557)</f>
        <v>5</v>
      </c>
      <c r="E557">
        <f>RANK('Momentum Signal'!E557,'Momentum Signal'!$B557:$Q557)</f>
        <v>6</v>
      </c>
      <c r="F557">
        <f>RANK('Momentum Signal'!F557,'Momentum Signal'!$B557:$Q557)</f>
        <v>2</v>
      </c>
      <c r="G557">
        <f>RANK('Momentum Signal'!G557,'Momentum Signal'!$B557:$Q557)</f>
        <v>7</v>
      </c>
      <c r="H557">
        <f>RANK('Momentum Signal'!H557,'Momentum Signal'!$B557:$Q557)</f>
        <v>15</v>
      </c>
      <c r="I557">
        <f>RANK('Momentum Signal'!I557,'Momentum Signal'!$B557:$Q557)</f>
        <v>10</v>
      </c>
      <c r="J557">
        <f>RANK('Momentum Signal'!J557,'Momentum Signal'!$B557:$Q557)</f>
        <v>4</v>
      </c>
      <c r="K557">
        <f>RANK('Momentum Signal'!K557,'Momentum Signal'!$B557:$Q557)</f>
        <v>8</v>
      </c>
      <c r="L557">
        <f>RANK('Momentum Signal'!L557,'Momentum Signal'!$B557:$Q557)</f>
        <v>9</v>
      </c>
      <c r="M557">
        <f>RANK('Momentum Signal'!M557,'Momentum Signal'!$B557:$Q557)</f>
        <v>1</v>
      </c>
      <c r="N557">
        <f>RANK('Momentum Signal'!N557,'Momentum Signal'!$B557:$Q557)</f>
        <v>11</v>
      </c>
      <c r="O557">
        <f>RANK('Momentum Signal'!O557,'Momentum Signal'!$B557:$Q557)</f>
        <v>16</v>
      </c>
      <c r="P557">
        <f>RANK('Momentum Signal'!P557,'Momentum Signal'!$B557:$Q557)</f>
        <v>13</v>
      </c>
      <c r="Q557">
        <f>RANK('Momentum Signal'!Q557,'Momentum Signal'!$B557:$Q557)</f>
        <v>12</v>
      </c>
    </row>
    <row r="558" spans="1:17" x14ac:dyDescent="0.25">
      <c r="A558" s="6">
        <f>'Momentum Signal'!A558</f>
        <v>202105</v>
      </c>
      <c r="B558">
        <f>RANK('Momentum Signal'!B558,'Momentum Signal'!$B558:$Q558)</f>
        <v>14</v>
      </c>
      <c r="C558">
        <f>RANK('Momentum Signal'!C558,'Momentum Signal'!$B558:$Q558)</f>
        <v>4</v>
      </c>
      <c r="D558">
        <f>RANK('Momentum Signal'!D558,'Momentum Signal'!$B558:$Q558)</f>
        <v>12</v>
      </c>
      <c r="E558">
        <f>RANK('Momentum Signal'!E558,'Momentum Signal'!$B558:$Q558)</f>
        <v>7</v>
      </c>
      <c r="F558">
        <f>RANK('Momentum Signal'!F558,'Momentum Signal'!$B558:$Q558)</f>
        <v>3</v>
      </c>
      <c r="G558">
        <f>RANK('Momentum Signal'!G558,'Momentum Signal'!$B558:$Q558)</f>
        <v>8</v>
      </c>
      <c r="H558">
        <f>RANK('Momentum Signal'!H558,'Momentum Signal'!$B558:$Q558)</f>
        <v>16</v>
      </c>
      <c r="I558">
        <f>RANK('Momentum Signal'!I558,'Momentum Signal'!$B558:$Q558)</f>
        <v>6</v>
      </c>
      <c r="J558">
        <f>RANK('Momentum Signal'!J558,'Momentum Signal'!$B558:$Q558)</f>
        <v>2</v>
      </c>
      <c r="K558">
        <f>RANK('Momentum Signal'!K558,'Momentum Signal'!$B558:$Q558)</f>
        <v>5</v>
      </c>
      <c r="L558">
        <f>RANK('Momentum Signal'!L558,'Momentum Signal'!$B558:$Q558)</f>
        <v>9</v>
      </c>
      <c r="M558">
        <f>RANK('Momentum Signal'!M558,'Momentum Signal'!$B558:$Q558)</f>
        <v>1</v>
      </c>
      <c r="N558">
        <f>RANK('Momentum Signal'!N558,'Momentum Signal'!$B558:$Q558)</f>
        <v>10</v>
      </c>
      <c r="O558">
        <f>RANK('Momentum Signal'!O558,'Momentum Signal'!$B558:$Q558)</f>
        <v>15</v>
      </c>
      <c r="P558">
        <f>RANK('Momentum Signal'!P558,'Momentum Signal'!$B558:$Q558)</f>
        <v>13</v>
      </c>
      <c r="Q558">
        <f>RANK('Momentum Signal'!Q558,'Momentum Signal'!$B558:$Q558)</f>
        <v>11</v>
      </c>
    </row>
    <row r="559" spans="1:17" x14ac:dyDescent="0.25">
      <c r="A559" s="6">
        <f>'Momentum Signal'!A559</f>
        <v>202106</v>
      </c>
      <c r="B559">
        <f>RANK('Momentum Signal'!B559,'Momentum Signal'!$B559:$Q559)</f>
        <v>14</v>
      </c>
      <c r="C559">
        <f>RANK('Momentum Signal'!C559,'Momentum Signal'!$B559:$Q559)</f>
        <v>4</v>
      </c>
      <c r="D559">
        <f>RANK('Momentum Signal'!D559,'Momentum Signal'!$B559:$Q559)</f>
        <v>12</v>
      </c>
      <c r="E559">
        <f>RANK('Momentum Signal'!E559,'Momentum Signal'!$B559:$Q559)</f>
        <v>10</v>
      </c>
      <c r="F559">
        <f>RANK('Momentum Signal'!F559,'Momentum Signal'!$B559:$Q559)</f>
        <v>3</v>
      </c>
      <c r="G559">
        <f>RANK('Momentum Signal'!G559,'Momentum Signal'!$B559:$Q559)</f>
        <v>8</v>
      </c>
      <c r="H559">
        <f>RANK('Momentum Signal'!H559,'Momentum Signal'!$B559:$Q559)</f>
        <v>16</v>
      </c>
      <c r="I559">
        <f>RANK('Momentum Signal'!I559,'Momentum Signal'!$B559:$Q559)</f>
        <v>6</v>
      </c>
      <c r="J559">
        <f>RANK('Momentum Signal'!J559,'Momentum Signal'!$B559:$Q559)</f>
        <v>2</v>
      </c>
      <c r="K559">
        <f>RANK('Momentum Signal'!K559,'Momentum Signal'!$B559:$Q559)</f>
        <v>5</v>
      </c>
      <c r="L559">
        <f>RANK('Momentum Signal'!L559,'Momentum Signal'!$B559:$Q559)</f>
        <v>11</v>
      </c>
      <c r="M559">
        <f>RANK('Momentum Signal'!M559,'Momentum Signal'!$B559:$Q559)</f>
        <v>1</v>
      </c>
      <c r="N559">
        <f>RANK('Momentum Signal'!N559,'Momentum Signal'!$B559:$Q559)</f>
        <v>7</v>
      </c>
      <c r="O559">
        <f>RANK('Momentum Signal'!O559,'Momentum Signal'!$B559:$Q559)</f>
        <v>15</v>
      </c>
      <c r="P559">
        <f>RANK('Momentum Signal'!P559,'Momentum Signal'!$B559:$Q559)</f>
        <v>13</v>
      </c>
      <c r="Q559">
        <f>RANK('Momentum Signal'!Q559,'Momentum Signal'!$B559:$Q559)</f>
        <v>8</v>
      </c>
    </row>
    <row r="560" spans="1:17" x14ac:dyDescent="0.25">
      <c r="A560" s="6">
        <f>'Momentum Signal'!A560</f>
        <v>202107</v>
      </c>
      <c r="B560">
        <f>RANK('Momentum Signal'!B560,'Momentum Signal'!$B560:$Q560)</f>
        <v>14</v>
      </c>
      <c r="C560">
        <f>RANK('Momentum Signal'!C560,'Momentum Signal'!$B560:$Q560)</f>
        <v>3</v>
      </c>
      <c r="D560">
        <f>RANK('Momentum Signal'!D560,'Momentum Signal'!$B560:$Q560)</f>
        <v>7</v>
      </c>
      <c r="E560">
        <f>RANK('Momentum Signal'!E560,'Momentum Signal'!$B560:$Q560)</f>
        <v>12</v>
      </c>
      <c r="F560">
        <f>RANK('Momentum Signal'!F560,'Momentum Signal'!$B560:$Q560)</f>
        <v>4</v>
      </c>
      <c r="G560">
        <f>RANK('Momentum Signal'!G560,'Momentum Signal'!$B560:$Q560)</f>
        <v>5</v>
      </c>
      <c r="H560">
        <f>RANK('Momentum Signal'!H560,'Momentum Signal'!$B560:$Q560)</f>
        <v>16</v>
      </c>
      <c r="I560">
        <f>RANK('Momentum Signal'!I560,'Momentum Signal'!$B560:$Q560)</f>
        <v>11</v>
      </c>
      <c r="J560">
        <f>RANK('Momentum Signal'!J560,'Momentum Signal'!$B560:$Q560)</f>
        <v>2</v>
      </c>
      <c r="K560">
        <f>RANK('Momentum Signal'!K560,'Momentum Signal'!$B560:$Q560)</f>
        <v>9</v>
      </c>
      <c r="L560">
        <f>RANK('Momentum Signal'!L560,'Momentum Signal'!$B560:$Q560)</f>
        <v>10</v>
      </c>
      <c r="M560">
        <f>RANK('Momentum Signal'!M560,'Momentum Signal'!$B560:$Q560)</f>
        <v>1</v>
      </c>
      <c r="N560">
        <f>RANK('Momentum Signal'!N560,'Momentum Signal'!$B560:$Q560)</f>
        <v>8</v>
      </c>
      <c r="O560">
        <f>RANK('Momentum Signal'!O560,'Momentum Signal'!$B560:$Q560)</f>
        <v>15</v>
      </c>
      <c r="P560">
        <f>RANK('Momentum Signal'!P560,'Momentum Signal'!$B560:$Q560)</f>
        <v>13</v>
      </c>
      <c r="Q560">
        <f>RANK('Momentum Signal'!Q560,'Momentum Signal'!$B560:$Q560)</f>
        <v>6</v>
      </c>
    </row>
    <row r="561" spans="1:17" x14ac:dyDescent="0.25">
      <c r="A561" s="6">
        <f>'Momentum Signal'!A561</f>
        <v>202108</v>
      </c>
      <c r="B561">
        <f>RANK('Momentum Signal'!B561,'Momentum Signal'!$B561:$Q561)</f>
        <v>14</v>
      </c>
      <c r="C561">
        <f>RANK('Momentum Signal'!C561,'Momentum Signal'!$B561:$Q561)</f>
        <v>6</v>
      </c>
      <c r="D561">
        <f>RANK('Momentum Signal'!D561,'Momentum Signal'!$B561:$Q561)</f>
        <v>3</v>
      </c>
      <c r="E561">
        <f>RANK('Momentum Signal'!E561,'Momentum Signal'!$B561:$Q561)</f>
        <v>5</v>
      </c>
      <c r="F561">
        <f>RANK('Momentum Signal'!F561,'Momentum Signal'!$B561:$Q561)</f>
        <v>4</v>
      </c>
      <c r="G561">
        <f>RANK('Momentum Signal'!G561,'Momentum Signal'!$B561:$Q561)</f>
        <v>11</v>
      </c>
      <c r="H561">
        <f>RANK('Momentum Signal'!H561,'Momentum Signal'!$B561:$Q561)</f>
        <v>15</v>
      </c>
      <c r="I561">
        <f>RANK('Momentum Signal'!I561,'Momentum Signal'!$B561:$Q561)</f>
        <v>12</v>
      </c>
      <c r="J561">
        <f>RANK('Momentum Signal'!J561,'Momentum Signal'!$B561:$Q561)</f>
        <v>1</v>
      </c>
      <c r="K561">
        <f>RANK('Momentum Signal'!K561,'Momentum Signal'!$B561:$Q561)</f>
        <v>8</v>
      </c>
      <c r="L561">
        <f>RANK('Momentum Signal'!L561,'Momentum Signal'!$B561:$Q561)</f>
        <v>9</v>
      </c>
      <c r="M561">
        <f>RANK('Momentum Signal'!M561,'Momentum Signal'!$B561:$Q561)</f>
        <v>2</v>
      </c>
      <c r="N561">
        <f>RANK('Momentum Signal'!N561,'Momentum Signal'!$B561:$Q561)</f>
        <v>10</v>
      </c>
      <c r="O561">
        <f>RANK('Momentum Signal'!O561,'Momentum Signal'!$B561:$Q561)</f>
        <v>16</v>
      </c>
      <c r="P561">
        <f>RANK('Momentum Signal'!P561,'Momentum Signal'!$B561:$Q561)</f>
        <v>13</v>
      </c>
      <c r="Q561">
        <f>RANK('Momentum Signal'!Q561,'Momentum Signal'!$B561:$Q561)</f>
        <v>7</v>
      </c>
    </row>
    <row r="562" spans="1:17" x14ac:dyDescent="0.25">
      <c r="A562" s="6">
        <f>'Momentum Signal'!A562</f>
        <v>202109</v>
      </c>
      <c r="B562">
        <f>RANK('Momentum Signal'!B562,'Momentum Signal'!$B562:$Q562)</f>
        <v>15</v>
      </c>
      <c r="C562">
        <f>RANK('Momentum Signal'!C562,'Momentum Signal'!$B562:$Q562)</f>
        <v>4</v>
      </c>
      <c r="D562">
        <f>RANK('Momentum Signal'!D562,'Momentum Signal'!$B562:$Q562)</f>
        <v>2</v>
      </c>
      <c r="E562">
        <f>RANK('Momentum Signal'!E562,'Momentum Signal'!$B562:$Q562)</f>
        <v>6</v>
      </c>
      <c r="F562">
        <f>RANK('Momentum Signal'!F562,'Momentum Signal'!$B562:$Q562)</f>
        <v>3</v>
      </c>
      <c r="G562">
        <f>RANK('Momentum Signal'!G562,'Momentum Signal'!$B562:$Q562)</f>
        <v>10</v>
      </c>
      <c r="H562">
        <f>RANK('Momentum Signal'!H562,'Momentum Signal'!$B562:$Q562)</f>
        <v>14</v>
      </c>
      <c r="I562">
        <f>RANK('Momentum Signal'!I562,'Momentum Signal'!$B562:$Q562)</f>
        <v>12</v>
      </c>
      <c r="J562">
        <f>RANK('Momentum Signal'!J562,'Momentum Signal'!$B562:$Q562)</f>
        <v>1</v>
      </c>
      <c r="K562">
        <f>RANK('Momentum Signal'!K562,'Momentum Signal'!$B562:$Q562)</f>
        <v>9</v>
      </c>
      <c r="L562">
        <f>RANK('Momentum Signal'!L562,'Momentum Signal'!$B562:$Q562)</f>
        <v>8</v>
      </c>
      <c r="M562">
        <f>RANK('Momentum Signal'!M562,'Momentum Signal'!$B562:$Q562)</f>
        <v>5</v>
      </c>
      <c r="N562">
        <f>RANK('Momentum Signal'!N562,'Momentum Signal'!$B562:$Q562)</f>
        <v>11</v>
      </c>
      <c r="O562">
        <f>RANK('Momentum Signal'!O562,'Momentum Signal'!$B562:$Q562)</f>
        <v>13</v>
      </c>
      <c r="P562">
        <f>RANK('Momentum Signal'!P562,'Momentum Signal'!$B562:$Q562)</f>
        <v>16</v>
      </c>
      <c r="Q562">
        <f>RANK('Momentum Signal'!Q562,'Momentum Signal'!$B562:$Q562)</f>
        <v>7</v>
      </c>
    </row>
    <row r="563" spans="1:17" x14ac:dyDescent="0.25">
      <c r="A563" s="6">
        <f>'Momentum Signal'!A563</f>
        <v>202110</v>
      </c>
      <c r="B563">
        <f>RANK('Momentum Signal'!B563,'Momentum Signal'!$B563:$Q563)</f>
        <v>16</v>
      </c>
      <c r="C563">
        <f>RANK('Momentum Signal'!C563,'Momentum Signal'!$B563:$Q563)</f>
        <v>7</v>
      </c>
      <c r="D563">
        <f>RANK('Momentum Signal'!D563,'Momentum Signal'!$B563:$Q563)</f>
        <v>2</v>
      </c>
      <c r="E563">
        <f>RANK('Momentum Signal'!E563,'Momentum Signal'!$B563:$Q563)</f>
        <v>9</v>
      </c>
      <c r="F563">
        <f>RANK('Momentum Signal'!F563,'Momentum Signal'!$B563:$Q563)</f>
        <v>5</v>
      </c>
      <c r="G563">
        <f>RANK('Momentum Signal'!G563,'Momentum Signal'!$B563:$Q563)</f>
        <v>10</v>
      </c>
      <c r="H563">
        <f>RANK('Momentum Signal'!H563,'Momentum Signal'!$B563:$Q563)</f>
        <v>14</v>
      </c>
      <c r="I563">
        <f>RANK('Momentum Signal'!I563,'Momentum Signal'!$B563:$Q563)</f>
        <v>11</v>
      </c>
      <c r="J563">
        <f>RANK('Momentum Signal'!J563,'Momentum Signal'!$B563:$Q563)</f>
        <v>1</v>
      </c>
      <c r="K563">
        <f>RANK('Momentum Signal'!K563,'Momentum Signal'!$B563:$Q563)</f>
        <v>8</v>
      </c>
      <c r="L563">
        <f>RANK('Momentum Signal'!L563,'Momentum Signal'!$B563:$Q563)</f>
        <v>6</v>
      </c>
      <c r="M563">
        <f>RANK('Momentum Signal'!M563,'Momentum Signal'!$B563:$Q563)</f>
        <v>3</v>
      </c>
      <c r="N563">
        <f>RANK('Momentum Signal'!N563,'Momentum Signal'!$B563:$Q563)</f>
        <v>12</v>
      </c>
      <c r="O563">
        <f>RANK('Momentum Signal'!O563,'Momentum Signal'!$B563:$Q563)</f>
        <v>13</v>
      </c>
      <c r="P563">
        <f>RANK('Momentum Signal'!P563,'Momentum Signal'!$B563:$Q563)</f>
        <v>15</v>
      </c>
      <c r="Q563">
        <f>RANK('Momentum Signal'!Q563,'Momentum Signal'!$B563:$Q563)</f>
        <v>4</v>
      </c>
    </row>
    <row r="564" spans="1:17" x14ac:dyDescent="0.25">
      <c r="A564" s="6">
        <f>'Momentum Signal'!A564</f>
        <v>202111</v>
      </c>
      <c r="B564">
        <f>RANK('Momentum Signal'!B564,'Momentum Signal'!$B564:$Q564)</f>
        <v>15</v>
      </c>
      <c r="C564">
        <f>RANK('Momentum Signal'!C564,'Momentum Signal'!$B564:$Q564)</f>
        <v>12</v>
      </c>
      <c r="D564">
        <f>RANK('Momentum Signal'!D564,'Momentum Signal'!$B564:$Q564)</f>
        <v>1</v>
      </c>
      <c r="E564">
        <f>RANK('Momentum Signal'!E564,'Momentum Signal'!$B564:$Q564)</f>
        <v>10</v>
      </c>
      <c r="F564">
        <f>RANK('Momentum Signal'!F564,'Momentum Signal'!$B564:$Q564)</f>
        <v>7</v>
      </c>
      <c r="G564">
        <f>RANK('Momentum Signal'!G564,'Momentum Signal'!$B564:$Q564)</f>
        <v>11</v>
      </c>
      <c r="H564">
        <f>RANK('Momentum Signal'!H564,'Momentum Signal'!$B564:$Q564)</f>
        <v>13</v>
      </c>
      <c r="I564">
        <f>RANK('Momentum Signal'!I564,'Momentum Signal'!$B564:$Q564)</f>
        <v>9</v>
      </c>
      <c r="J564">
        <f>RANK('Momentum Signal'!J564,'Momentum Signal'!$B564:$Q564)</f>
        <v>2</v>
      </c>
      <c r="K564">
        <f>RANK('Momentum Signal'!K564,'Momentum Signal'!$B564:$Q564)</f>
        <v>8</v>
      </c>
      <c r="L564">
        <f>RANK('Momentum Signal'!L564,'Momentum Signal'!$B564:$Q564)</f>
        <v>5</v>
      </c>
      <c r="M564">
        <f>RANK('Momentum Signal'!M564,'Momentum Signal'!$B564:$Q564)</f>
        <v>3</v>
      </c>
      <c r="N564">
        <f>RANK('Momentum Signal'!N564,'Momentum Signal'!$B564:$Q564)</f>
        <v>6</v>
      </c>
      <c r="O564">
        <f>RANK('Momentum Signal'!O564,'Momentum Signal'!$B564:$Q564)</f>
        <v>16</v>
      </c>
      <c r="P564">
        <f>RANK('Momentum Signal'!P564,'Momentum Signal'!$B564:$Q564)</f>
        <v>14</v>
      </c>
      <c r="Q564">
        <f>RANK('Momentum Signal'!Q564,'Momentum Signal'!$B564:$Q564)</f>
        <v>4</v>
      </c>
    </row>
    <row r="565" spans="1:17" x14ac:dyDescent="0.25">
      <c r="A565" s="6">
        <f>'Momentum Signal'!A565</f>
        <v>202112</v>
      </c>
      <c r="B565">
        <f>RANK('Momentum Signal'!B565,'Momentum Signal'!$B565:$Q565)</f>
        <v>16</v>
      </c>
      <c r="C565">
        <f>RANK('Momentum Signal'!C565,'Momentum Signal'!$B565:$Q565)</f>
        <v>7</v>
      </c>
      <c r="D565">
        <f>RANK('Momentum Signal'!D565,'Momentum Signal'!$B565:$Q565)</f>
        <v>2</v>
      </c>
      <c r="E565">
        <f>RANK('Momentum Signal'!E565,'Momentum Signal'!$B565:$Q565)</f>
        <v>8</v>
      </c>
      <c r="F565">
        <f>RANK('Momentum Signal'!F565,'Momentum Signal'!$B565:$Q565)</f>
        <v>10</v>
      </c>
      <c r="G565">
        <f>RANK('Momentum Signal'!G565,'Momentum Signal'!$B565:$Q565)</f>
        <v>9</v>
      </c>
      <c r="H565">
        <f>RANK('Momentum Signal'!H565,'Momentum Signal'!$B565:$Q565)</f>
        <v>13</v>
      </c>
      <c r="I565">
        <f>RANK('Momentum Signal'!I565,'Momentum Signal'!$B565:$Q565)</f>
        <v>5</v>
      </c>
      <c r="J565">
        <f>RANK('Momentum Signal'!J565,'Momentum Signal'!$B565:$Q565)</f>
        <v>1</v>
      </c>
      <c r="K565">
        <f>RANK('Momentum Signal'!K565,'Momentum Signal'!$B565:$Q565)</f>
        <v>11</v>
      </c>
      <c r="L565">
        <f>RANK('Momentum Signal'!L565,'Momentum Signal'!$B565:$Q565)</f>
        <v>6</v>
      </c>
      <c r="M565">
        <f>RANK('Momentum Signal'!M565,'Momentum Signal'!$B565:$Q565)</f>
        <v>3</v>
      </c>
      <c r="N565">
        <f>RANK('Momentum Signal'!N565,'Momentum Signal'!$B565:$Q565)</f>
        <v>12</v>
      </c>
      <c r="O565">
        <f>RANK('Momentum Signal'!O565,'Momentum Signal'!$B565:$Q565)</f>
        <v>14</v>
      </c>
      <c r="P565">
        <f>RANK('Momentum Signal'!P565,'Momentum Signal'!$B565:$Q565)</f>
        <v>15</v>
      </c>
      <c r="Q565">
        <f>RANK('Momentum Signal'!Q565,'Momentum Signal'!$B565:$Q565)</f>
        <v>4</v>
      </c>
    </row>
    <row r="566" spans="1:17" x14ac:dyDescent="0.25">
      <c r="A566" s="6">
        <f>'Momentum Signal'!A566</f>
        <v>202201</v>
      </c>
      <c r="B566">
        <f>RANK('Momentum Signal'!B566,'Momentum Signal'!$B566:$Q566)</f>
        <v>15</v>
      </c>
      <c r="C566">
        <f>RANK('Momentum Signal'!C566,'Momentum Signal'!$B566:$Q566)</f>
        <v>8</v>
      </c>
      <c r="D566">
        <f>RANK('Momentum Signal'!D566,'Momentum Signal'!$B566:$Q566)</f>
        <v>2</v>
      </c>
      <c r="E566">
        <f>RANK('Momentum Signal'!E566,'Momentum Signal'!$B566:$Q566)</f>
        <v>7</v>
      </c>
      <c r="F566">
        <f>RANK('Momentum Signal'!F566,'Momentum Signal'!$B566:$Q566)</f>
        <v>16</v>
      </c>
      <c r="G566">
        <f>RANK('Momentum Signal'!G566,'Momentum Signal'!$B566:$Q566)</f>
        <v>9</v>
      </c>
      <c r="H566">
        <f>RANK('Momentum Signal'!H566,'Momentum Signal'!$B566:$Q566)</f>
        <v>13</v>
      </c>
      <c r="I566">
        <f>RANK('Momentum Signal'!I566,'Momentum Signal'!$B566:$Q566)</f>
        <v>4</v>
      </c>
      <c r="J566">
        <f>RANK('Momentum Signal'!J566,'Momentum Signal'!$B566:$Q566)</f>
        <v>1</v>
      </c>
      <c r="K566">
        <f>RANK('Momentum Signal'!K566,'Momentum Signal'!$B566:$Q566)</f>
        <v>10</v>
      </c>
      <c r="L566">
        <f>RANK('Momentum Signal'!L566,'Momentum Signal'!$B566:$Q566)</f>
        <v>5</v>
      </c>
      <c r="M566">
        <f>RANK('Momentum Signal'!M566,'Momentum Signal'!$B566:$Q566)</f>
        <v>3</v>
      </c>
      <c r="N566">
        <f>RANK('Momentum Signal'!N566,'Momentum Signal'!$B566:$Q566)</f>
        <v>14</v>
      </c>
      <c r="O566">
        <f>RANK('Momentum Signal'!O566,'Momentum Signal'!$B566:$Q566)</f>
        <v>12</v>
      </c>
      <c r="P566">
        <f>RANK('Momentum Signal'!P566,'Momentum Signal'!$B566:$Q566)</f>
        <v>11</v>
      </c>
      <c r="Q566">
        <f>RANK('Momentum Signal'!Q566,'Momentum Signal'!$B566:$Q566)</f>
        <v>6</v>
      </c>
    </row>
    <row r="567" spans="1:17" x14ac:dyDescent="0.25">
      <c r="A567" s="6">
        <f>'Momentum Signal'!A567</f>
        <v>202202</v>
      </c>
      <c r="B567">
        <f>RANK('Momentum Signal'!B567,'Momentum Signal'!$B567:$Q567)</f>
        <v>13</v>
      </c>
      <c r="C567">
        <f>RANK('Momentum Signal'!C567,'Momentum Signal'!$B567:$Q567)</f>
        <v>7</v>
      </c>
      <c r="D567">
        <f>RANK('Momentum Signal'!D567,'Momentum Signal'!$B567:$Q567)</f>
        <v>2</v>
      </c>
      <c r="E567">
        <f>RANK('Momentum Signal'!E567,'Momentum Signal'!$B567:$Q567)</f>
        <v>10</v>
      </c>
      <c r="F567">
        <f>RANK('Momentum Signal'!F567,'Momentum Signal'!$B567:$Q567)</f>
        <v>16</v>
      </c>
      <c r="G567">
        <f>RANK('Momentum Signal'!G567,'Momentum Signal'!$B567:$Q567)</f>
        <v>12</v>
      </c>
      <c r="H567">
        <f>RANK('Momentum Signal'!H567,'Momentum Signal'!$B567:$Q567)</f>
        <v>9</v>
      </c>
      <c r="I567">
        <f>RANK('Momentum Signal'!I567,'Momentum Signal'!$B567:$Q567)</f>
        <v>3</v>
      </c>
      <c r="J567">
        <f>RANK('Momentum Signal'!J567,'Momentum Signal'!$B567:$Q567)</f>
        <v>1</v>
      </c>
      <c r="K567">
        <f>RANK('Momentum Signal'!K567,'Momentum Signal'!$B567:$Q567)</f>
        <v>14</v>
      </c>
      <c r="L567">
        <f>RANK('Momentum Signal'!L567,'Momentum Signal'!$B567:$Q567)</f>
        <v>5</v>
      </c>
      <c r="M567">
        <f>RANK('Momentum Signal'!M567,'Momentum Signal'!$B567:$Q567)</f>
        <v>4</v>
      </c>
      <c r="N567">
        <f>RANK('Momentum Signal'!N567,'Momentum Signal'!$B567:$Q567)</f>
        <v>8</v>
      </c>
      <c r="O567">
        <f>RANK('Momentum Signal'!O567,'Momentum Signal'!$B567:$Q567)</f>
        <v>11</v>
      </c>
      <c r="P567">
        <f>RANK('Momentum Signal'!P567,'Momentum Signal'!$B567:$Q567)</f>
        <v>15</v>
      </c>
      <c r="Q567">
        <f>RANK('Momentum Signal'!Q567,'Momentum Signal'!$B567:$Q567)</f>
        <v>6</v>
      </c>
    </row>
    <row r="568" spans="1:17" x14ac:dyDescent="0.25">
      <c r="A568" s="6">
        <f>'Momentum Signal'!A568</f>
        <v>202203</v>
      </c>
      <c r="B568">
        <f>RANK('Momentum Signal'!B568,'Momentum Signal'!$B568:$Q568)</f>
        <v>8</v>
      </c>
      <c r="C568">
        <f>RANK('Momentum Signal'!C568,'Momentum Signal'!$B568:$Q568)</f>
        <v>11</v>
      </c>
      <c r="D568">
        <f>RANK('Momentum Signal'!D568,'Momentum Signal'!$B568:$Q568)</f>
        <v>1</v>
      </c>
      <c r="E568">
        <f>RANK('Momentum Signal'!E568,'Momentum Signal'!$B568:$Q568)</f>
        <v>15</v>
      </c>
      <c r="F568">
        <f>RANK('Momentum Signal'!F568,'Momentum Signal'!$B568:$Q568)</f>
        <v>16</v>
      </c>
      <c r="G568">
        <f>RANK('Momentum Signal'!G568,'Momentum Signal'!$B568:$Q568)</f>
        <v>10</v>
      </c>
      <c r="H568">
        <f>RANK('Momentum Signal'!H568,'Momentum Signal'!$B568:$Q568)</f>
        <v>7</v>
      </c>
      <c r="I568">
        <f>RANK('Momentum Signal'!I568,'Momentum Signal'!$B568:$Q568)</f>
        <v>4</v>
      </c>
      <c r="J568">
        <f>RANK('Momentum Signal'!J568,'Momentum Signal'!$B568:$Q568)</f>
        <v>2</v>
      </c>
      <c r="K568">
        <f>RANK('Momentum Signal'!K568,'Momentum Signal'!$B568:$Q568)</f>
        <v>13</v>
      </c>
      <c r="L568">
        <f>RANK('Momentum Signal'!L568,'Momentum Signal'!$B568:$Q568)</f>
        <v>9</v>
      </c>
      <c r="M568">
        <f>RANK('Momentum Signal'!M568,'Momentum Signal'!$B568:$Q568)</f>
        <v>3</v>
      </c>
      <c r="N568">
        <f>RANK('Momentum Signal'!N568,'Momentum Signal'!$B568:$Q568)</f>
        <v>12</v>
      </c>
      <c r="O568">
        <f>RANK('Momentum Signal'!O568,'Momentum Signal'!$B568:$Q568)</f>
        <v>5</v>
      </c>
      <c r="P568">
        <f>RANK('Momentum Signal'!P568,'Momentum Signal'!$B568:$Q568)</f>
        <v>14</v>
      </c>
      <c r="Q568">
        <f>RANK('Momentum Signal'!Q568,'Momentum Signal'!$B568:$Q568)</f>
        <v>6</v>
      </c>
    </row>
    <row r="569" spans="1:17" x14ac:dyDescent="0.25">
      <c r="A569" s="6">
        <f>'Momentum Signal'!A569</f>
        <v>202204</v>
      </c>
      <c r="B569">
        <f>RANK('Momentum Signal'!B569,'Momentum Signal'!$B569:$Q569)</f>
        <v>9</v>
      </c>
      <c r="C569">
        <f>RANK('Momentum Signal'!C569,'Momentum Signal'!$B569:$Q569)</f>
        <v>4</v>
      </c>
      <c r="D569">
        <f>RANK('Momentum Signal'!D569,'Momentum Signal'!$B569:$Q569)</f>
        <v>1</v>
      </c>
      <c r="E569">
        <f>RANK('Momentum Signal'!E569,'Momentum Signal'!$B569:$Q569)</f>
        <v>15</v>
      </c>
      <c r="F569">
        <f>RANK('Momentum Signal'!F569,'Momentum Signal'!$B569:$Q569)</f>
        <v>16</v>
      </c>
      <c r="G569">
        <f>RANK('Momentum Signal'!G569,'Momentum Signal'!$B569:$Q569)</f>
        <v>12</v>
      </c>
      <c r="H569">
        <f>RANK('Momentum Signal'!H569,'Momentum Signal'!$B569:$Q569)</f>
        <v>7</v>
      </c>
      <c r="I569">
        <f>RANK('Momentum Signal'!I569,'Momentum Signal'!$B569:$Q569)</f>
        <v>10</v>
      </c>
      <c r="J569">
        <f>RANK('Momentum Signal'!J569,'Momentum Signal'!$B569:$Q569)</f>
        <v>2</v>
      </c>
      <c r="K569">
        <f>RANK('Momentum Signal'!K569,'Momentum Signal'!$B569:$Q569)</f>
        <v>11</v>
      </c>
      <c r="L569">
        <f>RANK('Momentum Signal'!L569,'Momentum Signal'!$B569:$Q569)</f>
        <v>6</v>
      </c>
      <c r="M569">
        <f>RANK('Momentum Signal'!M569,'Momentum Signal'!$B569:$Q569)</f>
        <v>3</v>
      </c>
      <c r="N569">
        <f>RANK('Momentum Signal'!N569,'Momentum Signal'!$B569:$Q569)</f>
        <v>13</v>
      </c>
      <c r="O569">
        <f>RANK('Momentum Signal'!O569,'Momentum Signal'!$B569:$Q569)</f>
        <v>8</v>
      </c>
      <c r="P569">
        <f>RANK('Momentum Signal'!P569,'Momentum Signal'!$B569:$Q569)</f>
        <v>14</v>
      </c>
      <c r="Q569">
        <f>RANK('Momentum Signal'!Q569,'Momentum Signal'!$B569:$Q569)</f>
        <v>5</v>
      </c>
    </row>
    <row r="570" spans="1:17" x14ac:dyDescent="0.25">
      <c r="A570" s="6">
        <f>'Momentum Signal'!A570</f>
        <v>202205</v>
      </c>
      <c r="B570">
        <f>RANK('Momentum Signal'!B570,'Momentum Signal'!$B570:$Q570)</f>
        <v>8</v>
      </c>
      <c r="C570">
        <f>RANK('Momentum Signal'!C570,'Momentum Signal'!$B570:$Q570)</f>
        <v>4</v>
      </c>
      <c r="D570">
        <f>RANK('Momentum Signal'!D570,'Momentum Signal'!$B570:$Q570)</f>
        <v>1</v>
      </c>
      <c r="E570">
        <f>RANK('Momentum Signal'!E570,'Momentum Signal'!$B570:$Q570)</f>
        <v>15</v>
      </c>
      <c r="F570">
        <f>RANK('Momentum Signal'!F570,'Momentum Signal'!$B570:$Q570)</f>
        <v>16</v>
      </c>
      <c r="G570">
        <f>RANK('Momentum Signal'!G570,'Momentum Signal'!$B570:$Q570)</f>
        <v>9</v>
      </c>
      <c r="H570">
        <f>RANK('Momentum Signal'!H570,'Momentum Signal'!$B570:$Q570)</f>
        <v>6</v>
      </c>
      <c r="I570">
        <f>RANK('Momentum Signal'!I570,'Momentum Signal'!$B570:$Q570)</f>
        <v>14</v>
      </c>
      <c r="J570">
        <f>RANK('Momentum Signal'!J570,'Momentum Signal'!$B570:$Q570)</f>
        <v>2</v>
      </c>
      <c r="K570">
        <f>RANK('Momentum Signal'!K570,'Momentum Signal'!$B570:$Q570)</f>
        <v>12</v>
      </c>
      <c r="L570">
        <f>RANK('Momentum Signal'!L570,'Momentum Signal'!$B570:$Q570)</f>
        <v>7</v>
      </c>
      <c r="M570">
        <f>RANK('Momentum Signal'!M570,'Momentum Signal'!$B570:$Q570)</f>
        <v>3</v>
      </c>
      <c r="N570">
        <f>RANK('Momentum Signal'!N570,'Momentum Signal'!$B570:$Q570)</f>
        <v>11</v>
      </c>
      <c r="O570">
        <f>RANK('Momentum Signal'!O570,'Momentum Signal'!$B570:$Q570)</f>
        <v>5</v>
      </c>
      <c r="P570">
        <f>RANK('Momentum Signal'!P570,'Momentum Signal'!$B570:$Q570)</f>
        <v>13</v>
      </c>
      <c r="Q570">
        <f>RANK('Momentum Signal'!Q570,'Momentum Signal'!$B570:$Q570)</f>
        <v>10</v>
      </c>
    </row>
    <row r="571" spans="1:17" x14ac:dyDescent="0.25">
      <c r="A571" s="6">
        <f>'Momentum Signal'!A571</f>
        <v>202206</v>
      </c>
      <c r="B571">
        <f>RANK('Momentum Signal'!B571,'Momentum Signal'!$B571:$Q571)</f>
        <v>6</v>
      </c>
      <c r="C571">
        <f>RANK('Momentum Signal'!C571,'Momentum Signal'!$B571:$Q571)</f>
        <v>7</v>
      </c>
      <c r="D571">
        <f>RANK('Momentum Signal'!D571,'Momentum Signal'!$B571:$Q571)</f>
        <v>1</v>
      </c>
      <c r="E571">
        <f>RANK('Momentum Signal'!E571,'Momentum Signal'!$B571:$Q571)</f>
        <v>15</v>
      </c>
      <c r="F571">
        <f>RANK('Momentum Signal'!F571,'Momentum Signal'!$B571:$Q571)</f>
        <v>16</v>
      </c>
      <c r="G571">
        <f>RANK('Momentum Signal'!G571,'Momentum Signal'!$B571:$Q571)</f>
        <v>9</v>
      </c>
      <c r="H571">
        <f>RANK('Momentum Signal'!H571,'Momentum Signal'!$B571:$Q571)</f>
        <v>4</v>
      </c>
      <c r="I571">
        <f>RANK('Momentum Signal'!I571,'Momentum Signal'!$B571:$Q571)</f>
        <v>12</v>
      </c>
      <c r="J571">
        <f>RANK('Momentum Signal'!J571,'Momentum Signal'!$B571:$Q571)</f>
        <v>2</v>
      </c>
      <c r="K571">
        <f>RANK('Momentum Signal'!K571,'Momentum Signal'!$B571:$Q571)</f>
        <v>10</v>
      </c>
      <c r="L571">
        <f>RANK('Momentum Signal'!L571,'Momentum Signal'!$B571:$Q571)</f>
        <v>8</v>
      </c>
      <c r="M571">
        <f>RANK('Momentum Signal'!M571,'Momentum Signal'!$B571:$Q571)</f>
        <v>3</v>
      </c>
      <c r="N571">
        <f>RANK('Momentum Signal'!N571,'Momentum Signal'!$B571:$Q571)</f>
        <v>13</v>
      </c>
      <c r="O571">
        <f>RANK('Momentum Signal'!O571,'Momentum Signal'!$B571:$Q571)</f>
        <v>5</v>
      </c>
      <c r="P571">
        <f>RANK('Momentum Signal'!P571,'Momentum Signal'!$B571:$Q571)</f>
        <v>14</v>
      </c>
      <c r="Q571">
        <f>RANK('Momentum Signal'!Q571,'Momentum Signal'!$B571:$Q571)</f>
        <v>11</v>
      </c>
    </row>
    <row r="572" spans="1:17" x14ac:dyDescent="0.25">
      <c r="A572" s="6">
        <f>'Momentum Signal'!A572</f>
        <v>202207</v>
      </c>
      <c r="B572">
        <f>RANK('Momentum Signal'!B572,'Momentum Signal'!$B572:$Q572)</f>
        <v>6</v>
      </c>
      <c r="C572">
        <f>RANK('Momentum Signal'!C572,'Momentum Signal'!$B572:$Q572)</f>
        <v>7</v>
      </c>
      <c r="D572">
        <f>RANK('Momentum Signal'!D572,'Momentum Signal'!$B572:$Q572)</f>
        <v>1</v>
      </c>
      <c r="E572">
        <f>RANK('Momentum Signal'!E572,'Momentum Signal'!$B572:$Q572)</f>
        <v>15</v>
      </c>
      <c r="F572">
        <f>RANK('Momentum Signal'!F572,'Momentum Signal'!$B572:$Q572)</f>
        <v>16</v>
      </c>
      <c r="G572">
        <f>RANK('Momentum Signal'!G572,'Momentum Signal'!$B572:$Q572)</f>
        <v>8</v>
      </c>
      <c r="H572">
        <f>RANK('Momentum Signal'!H572,'Momentum Signal'!$B572:$Q572)</f>
        <v>4</v>
      </c>
      <c r="I572">
        <f>RANK('Momentum Signal'!I572,'Momentum Signal'!$B572:$Q572)</f>
        <v>10</v>
      </c>
      <c r="J572">
        <f>RANK('Momentum Signal'!J572,'Momentum Signal'!$B572:$Q572)</f>
        <v>2</v>
      </c>
      <c r="K572">
        <f>RANK('Momentum Signal'!K572,'Momentum Signal'!$B572:$Q572)</f>
        <v>13</v>
      </c>
      <c r="L572">
        <f>RANK('Momentum Signal'!L572,'Momentum Signal'!$B572:$Q572)</f>
        <v>11</v>
      </c>
      <c r="M572">
        <f>RANK('Momentum Signal'!M572,'Momentum Signal'!$B572:$Q572)</f>
        <v>5</v>
      </c>
      <c r="N572">
        <f>RANK('Momentum Signal'!N572,'Momentum Signal'!$B572:$Q572)</f>
        <v>12</v>
      </c>
      <c r="O572">
        <f>RANK('Momentum Signal'!O572,'Momentum Signal'!$B572:$Q572)</f>
        <v>3</v>
      </c>
      <c r="P572">
        <f>RANK('Momentum Signal'!P572,'Momentum Signal'!$B572:$Q572)</f>
        <v>14</v>
      </c>
      <c r="Q572">
        <f>RANK('Momentum Signal'!Q572,'Momentum Signal'!$B572:$Q572)</f>
        <v>9</v>
      </c>
    </row>
    <row r="573" spans="1:17" x14ac:dyDescent="0.25">
      <c r="A573" s="6">
        <f>'Momentum Signal'!A573</f>
        <v>202208</v>
      </c>
      <c r="B573">
        <f>RANK('Momentum Signal'!B573,'Momentum Signal'!$B573:$Q573)</f>
        <v>3</v>
      </c>
      <c r="C573">
        <f>RANK('Momentum Signal'!C573,'Momentum Signal'!$B573:$Q573)</f>
        <v>8</v>
      </c>
      <c r="D573">
        <f>RANK('Momentum Signal'!D573,'Momentum Signal'!$B573:$Q573)</f>
        <v>1</v>
      </c>
      <c r="E573">
        <f>RANK('Momentum Signal'!E573,'Momentum Signal'!$B573:$Q573)</f>
        <v>15</v>
      </c>
      <c r="F573">
        <f>RANK('Momentum Signal'!F573,'Momentum Signal'!$B573:$Q573)</f>
        <v>16</v>
      </c>
      <c r="G573">
        <f>RANK('Momentum Signal'!G573,'Momentum Signal'!$B573:$Q573)</f>
        <v>7</v>
      </c>
      <c r="H573">
        <f>RANK('Momentum Signal'!H573,'Momentum Signal'!$B573:$Q573)</f>
        <v>3</v>
      </c>
      <c r="I573">
        <f>RANK('Momentum Signal'!I573,'Momentum Signal'!$B573:$Q573)</f>
        <v>11</v>
      </c>
      <c r="J573">
        <f>RANK('Momentum Signal'!J573,'Momentum Signal'!$B573:$Q573)</f>
        <v>5</v>
      </c>
      <c r="K573">
        <f>RANK('Momentum Signal'!K573,'Momentum Signal'!$B573:$Q573)</f>
        <v>13</v>
      </c>
      <c r="L573">
        <f>RANK('Momentum Signal'!L573,'Momentum Signal'!$B573:$Q573)</f>
        <v>12</v>
      </c>
      <c r="M573">
        <f>RANK('Momentum Signal'!M573,'Momentum Signal'!$B573:$Q573)</f>
        <v>6</v>
      </c>
      <c r="N573">
        <f>RANK('Momentum Signal'!N573,'Momentum Signal'!$B573:$Q573)</f>
        <v>10</v>
      </c>
      <c r="O573">
        <f>RANK('Momentum Signal'!O573,'Momentum Signal'!$B573:$Q573)</f>
        <v>2</v>
      </c>
      <c r="P573">
        <f>RANK('Momentum Signal'!P573,'Momentum Signal'!$B573:$Q573)</f>
        <v>14</v>
      </c>
      <c r="Q573">
        <f>RANK('Momentum Signal'!Q573,'Momentum Signal'!$B573:$Q573)</f>
        <v>9</v>
      </c>
    </row>
    <row r="574" spans="1:17" x14ac:dyDescent="0.25">
      <c r="A574" s="6">
        <f>'Momentum Signal'!A574</f>
        <v>202209</v>
      </c>
      <c r="B574">
        <f>RANK('Momentum Signal'!B574,'Momentum Signal'!$B574:$Q574)</f>
        <v>5</v>
      </c>
      <c r="C574">
        <f>RANK('Momentum Signal'!C574,'Momentum Signal'!$B574:$Q574)</f>
        <v>10</v>
      </c>
      <c r="D574">
        <f>RANK('Momentum Signal'!D574,'Momentum Signal'!$B574:$Q574)</f>
        <v>1</v>
      </c>
      <c r="E574">
        <f>RANK('Momentum Signal'!E574,'Momentum Signal'!$B574:$Q574)</f>
        <v>15</v>
      </c>
      <c r="F574">
        <f>RANK('Momentum Signal'!F574,'Momentum Signal'!$B574:$Q574)</f>
        <v>16</v>
      </c>
      <c r="G574">
        <f>RANK('Momentum Signal'!G574,'Momentum Signal'!$B574:$Q574)</f>
        <v>7</v>
      </c>
      <c r="H574">
        <f>RANK('Momentum Signal'!H574,'Momentum Signal'!$B574:$Q574)</f>
        <v>6</v>
      </c>
      <c r="I574">
        <f>RANK('Momentum Signal'!I574,'Momentum Signal'!$B574:$Q574)</f>
        <v>9</v>
      </c>
      <c r="J574">
        <f>RANK('Momentum Signal'!J574,'Momentum Signal'!$B574:$Q574)</f>
        <v>3</v>
      </c>
      <c r="K574">
        <f>RANK('Momentum Signal'!K574,'Momentum Signal'!$B574:$Q574)</f>
        <v>13</v>
      </c>
      <c r="L574">
        <f>RANK('Momentum Signal'!L574,'Momentum Signal'!$B574:$Q574)</f>
        <v>12</v>
      </c>
      <c r="M574">
        <f>RANK('Momentum Signal'!M574,'Momentum Signal'!$B574:$Q574)</f>
        <v>2</v>
      </c>
      <c r="N574">
        <f>RANK('Momentum Signal'!N574,'Momentum Signal'!$B574:$Q574)</f>
        <v>8</v>
      </c>
      <c r="O574">
        <f>RANK('Momentum Signal'!O574,'Momentum Signal'!$B574:$Q574)</f>
        <v>4</v>
      </c>
      <c r="P574">
        <f>RANK('Momentum Signal'!P574,'Momentum Signal'!$B574:$Q574)</f>
        <v>14</v>
      </c>
      <c r="Q574">
        <f>RANK('Momentum Signal'!Q574,'Momentum Signal'!$B574:$Q574)</f>
        <v>11</v>
      </c>
    </row>
    <row r="575" spans="1:17" x14ac:dyDescent="0.25">
      <c r="A575" s="6">
        <f>'Momentum Signal'!A575</f>
        <v>202210</v>
      </c>
      <c r="B575">
        <f>RANK('Momentum Signal'!B575,'Momentum Signal'!$B575:$Q575)</f>
        <v>5</v>
      </c>
      <c r="C575">
        <f>RANK('Momentum Signal'!C575,'Momentum Signal'!$B575:$Q575)</f>
        <v>8</v>
      </c>
      <c r="D575">
        <f>RANK('Momentum Signal'!D575,'Momentum Signal'!$B575:$Q575)</f>
        <v>1</v>
      </c>
      <c r="E575">
        <f>RANK('Momentum Signal'!E575,'Momentum Signal'!$B575:$Q575)</f>
        <v>15</v>
      </c>
      <c r="F575">
        <f>RANK('Momentum Signal'!F575,'Momentum Signal'!$B575:$Q575)</f>
        <v>16</v>
      </c>
      <c r="G575">
        <f>RANK('Momentum Signal'!G575,'Momentum Signal'!$B575:$Q575)</f>
        <v>7</v>
      </c>
      <c r="H575">
        <f>RANK('Momentum Signal'!H575,'Momentum Signal'!$B575:$Q575)</f>
        <v>6</v>
      </c>
      <c r="I575">
        <f>RANK('Momentum Signal'!I575,'Momentum Signal'!$B575:$Q575)</f>
        <v>10</v>
      </c>
      <c r="J575">
        <f>RANK('Momentum Signal'!J575,'Momentum Signal'!$B575:$Q575)</f>
        <v>2</v>
      </c>
      <c r="K575">
        <f>RANK('Momentum Signal'!K575,'Momentum Signal'!$B575:$Q575)</f>
        <v>14</v>
      </c>
      <c r="L575">
        <f>RANK('Momentum Signal'!L575,'Momentum Signal'!$B575:$Q575)</f>
        <v>12</v>
      </c>
      <c r="M575">
        <f>RANK('Momentum Signal'!M575,'Momentum Signal'!$B575:$Q575)</f>
        <v>4</v>
      </c>
      <c r="N575">
        <f>RANK('Momentum Signal'!N575,'Momentum Signal'!$B575:$Q575)</f>
        <v>9</v>
      </c>
      <c r="O575">
        <f>RANK('Momentum Signal'!O575,'Momentum Signal'!$B575:$Q575)</f>
        <v>3</v>
      </c>
      <c r="P575">
        <f>RANK('Momentum Signal'!P575,'Momentum Signal'!$B575:$Q575)</f>
        <v>13</v>
      </c>
      <c r="Q575">
        <f>RANK('Momentum Signal'!Q575,'Momentum Signal'!$B575:$Q575)</f>
        <v>11</v>
      </c>
    </row>
    <row r="576" spans="1:17" x14ac:dyDescent="0.25">
      <c r="A576" s="6">
        <f>'Momentum Signal'!A576</f>
        <v>202211</v>
      </c>
      <c r="B576">
        <f>RANK('Momentum Signal'!B576,'Momentum Signal'!$B576:$Q576)</f>
        <v>2</v>
      </c>
      <c r="C576">
        <f>RANK('Momentum Signal'!C576,'Momentum Signal'!$B576:$Q576)</f>
        <v>7</v>
      </c>
      <c r="D576">
        <f>RANK('Momentum Signal'!D576,'Momentum Signal'!$B576:$Q576)</f>
        <v>1</v>
      </c>
      <c r="E576">
        <f>RANK('Momentum Signal'!E576,'Momentum Signal'!$B576:$Q576)</f>
        <v>15</v>
      </c>
      <c r="F576">
        <f>RANK('Momentum Signal'!F576,'Momentum Signal'!$B576:$Q576)</f>
        <v>16</v>
      </c>
      <c r="G576">
        <f>RANK('Momentum Signal'!G576,'Momentum Signal'!$B576:$Q576)</f>
        <v>6</v>
      </c>
      <c r="H576">
        <f>RANK('Momentum Signal'!H576,'Momentum Signal'!$B576:$Q576)</f>
        <v>4</v>
      </c>
      <c r="I576">
        <f>RANK('Momentum Signal'!I576,'Momentum Signal'!$B576:$Q576)</f>
        <v>11</v>
      </c>
      <c r="J576">
        <f>RANK('Momentum Signal'!J576,'Momentum Signal'!$B576:$Q576)</f>
        <v>5</v>
      </c>
      <c r="K576">
        <f>RANK('Momentum Signal'!K576,'Momentum Signal'!$B576:$Q576)</f>
        <v>14</v>
      </c>
      <c r="L576">
        <f>RANK('Momentum Signal'!L576,'Momentum Signal'!$B576:$Q576)</f>
        <v>13</v>
      </c>
      <c r="M576">
        <f>RANK('Momentum Signal'!M576,'Momentum Signal'!$B576:$Q576)</f>
        <v>9</v>
      </c>
      <c r="N576">
        <f>RANK('Momentum Signal'!N576,'Momentum Signal'!$B576:$Q576)</f>
        <v>10</v>
      </c>
      <c r="O576">
        <f>RANK('Momentum Signal'!O576,'Momentum Signal'!$B576:$Q576)</f>
        <v>3</v>
      </c>
      <c r="P576">
        <f>RANK('Momentum Signal'!P576,'Momentum Signal'!$B576:$Q576)</f>
        <v>12</v>
      </c>
      <c r="Q576">
        <f>RANK('Momentum Signal'!Q576,'Momentum Signal'!$B576:$Q576)</f>
        <v>8</v>
      </c>
    </row>
    <row r="577" spans="1:17" x14ac:dyDescent="0.25">
      <c r="A577" s="6">
        <f>'Momentum Signal'!A577</f>
        <v>202212</v>
      </c>
      <c r="B577">
        <f>RANK('Momentum Signal'!B577,'Momentum Signal'!$B577:$Q577)</f>
        <v>3</v>
      </c>
      <c r="C577">
        <f>RANK('Momentum Signal'!C577,'Momentum Signal'!$B577:$Q577)</f>
        <v>9</v>
      </c>
      <c r="D577">
        <f>RANK('Momentum Signal'!D577,'Momentum Signal'!$B577:$Q577)</f>
        <v>1</v>
      </c>
      <c r="E577">
        <f>RANK('Momentum Signal'!E577,'Momentum Signal'!$B577:$Q577)</f>
        <v>15</v>
      </c>
      <c r="F577">
        <f>RANK('Momentum Signal'!F577,'Momentum Signal'!$B577:$Q577)</f>
        <v>16</v>
      </c>
      <c r="G577">
        <f>RANK('Momentum Signal'!G577,'Momentum Signal'!$B577:$Q577)</f>
        <v>7</v>
      </c>
      <c r="H577">
        <f>RANK('Momentum Signal'!H577,'Momentum Signal'!$B577:$Q577)</f>
        <v>4</v>
      </c>
      <c r="I577">
        <f>RANK('Momentum Signal'!I577,'Momentum Signal'!$B577:$Q577)</f>
        <v>11</v>
      </c>
      <c r="J577">
        <f>RANK('Momentum Signal'!J577,'Momentum Signal'!$B577:$Q577)</f>
        <v>2</v>
      </c>
      <c r="K577">
        <f>RANK('Momentum Signal'!K577,'Momentum Signal'!$B577:$Q577)</f>
        <v>10</v>
      </c>
      <c r="L577">
        <f>RANK('Momentum Signal'!L577,'Momentum Signal'!$B577:$Q577)</f>
        <v>13</v>
      </c>
      <c r="M577">
        <f>RANK('Momentum Signal'!M577,'Momentum Signal'!$B577:$Q577)</f>
        <v>14</v>
      </c>
      <c r="N577">
        <f>RANK('Momentum Signal'!N577,'Momentum Signal'!$B577:$Q577)</f>
        <v>8</v>
      </c>
      <c r="O577">
        <f>RANK('Momentum Signal'!O577,'Momentum Signal'!$B577:$Q577)</f>
        <v>5</v>
      </c>
      <c r="P577">
        <f>RANK('Momentum Signal'!P577,'Momentum Signal'!$B577:$Q577)</f>
        <v>12</v>
      </c>
      <c r="Q577">
        <f>RANK('Momentum Signal'!Q577,'Momentum Signal'!$B577:$Q577)</f>
        <v>6</v>
      </c>
    </row>
    <row r="578" spans="1:17" x14ac:dyDescent="0.25">
      <c r="A578" s="6">
        <f>'Momentum Signal'!A578</f>
        <v>202301</v>
      </c>
      <c r="B578">
        <f>RANK('Momentum Signal'!B578,'Momentum Signal'!$B578:$Q578)</f>
        <v>3</v>
      </c>
      <c r="C578">
        <f>RANK('Momentum Signal'!C578,'Momentum Signal'!$B578:$Q578)</f>
        <v>6</v>
      </c>
      <c r="D578">
        <f>RANK('Momentum Signal'!D578,'Momentum Signal'!$B578:$Q578)</f>
        <v>1</v>
      </c>
      <c r="E578">
        <f>RANK('Momentum Signal'!E578,'Momentum Signal'!$B578:$Q578)</f>
        <v>14</v>
      </c>
      <c r="F578">
        <f>RANK('Momentum Signal'!F578,'Momentum Signal'!$B578:$Q578)</f>
        <v>16</v>
      </c>
      <c r="G578">
        <f>RANK('Momentum Signal'!G578,'Momentum Signal'!$B578:$Q578)</f>
        <v>7</v>
      </c>
      <c r="H578">
        <f>RANK('Momentum Signal'!H578,'Momentum Signal'!$B578:$Q578)</f>
        <v>5</v>
      </c>
      <c r="I578">
        <f>RANK('Momentum Signal'!I578,'Momentum Signal'!$B578:$Q578)</f>
        <v>12</v>
      </c>
      <c r="J578">
        <f>RANK('Momentum Signal'!J578,'Momentum Signal'!$B578:$Q578)</f>
        <v>2</v>
      </c>
      <c r="K578">
        <f>RANK('Momentum Signal'!K578,'Momentum Signal'!$B578:$Q578)</f>
        <v>10</v>
      </c>
      <c r="L578">
        <f>RANK('Momentum Signal'!L578,'Momentum Signal'!$B578:$Q578)</f>
        <v>11</v>
      </c>
      <c r="M578">
        <f>RANK('Momentum Signal'!M578,'Momentum Signal'!$B578:$Q578)</f>
        <v>15</v>
      </c>
      <c r="N578">
        <f>RANK('Momentum Signal'!N578,'Momentum Signal'!$B578:$Q578)</f>
        <v>9</v>
      </c>
      <c r="O578">
        <f>RANK('Momentum Signal'!O578,'Momentum Signal'!$B578:$Q578)</f>
        <v>4</v>
      </c>
      <c r="P578">
        <f>RANK('Momentum Signal'!P578,'Momentum Signal'!$B578:$Q578)</f>
        <v>13</v>
      </c>
      <c r="Q578">
        <f>RANK('Momentum Signal'!Q578,'Momentum Signal'!$B578:$Q578)</f>
        <v>8</v>
      </c>
    </row>
    <row r="579" spans="1:17" x14ac:dyDescent="0.25">
      <c r="A579" s="6">
        <f>'Momentum Signal'!A579</f>
        <v>202302</v>
      </c>
      <c r="B579">
        <f>RANK('Momentum Signal'!B579,'Momentum Signal'!$B579:$Q579)</f>
        <v>4</v>
      </c>
      <c r="C579">
        <f>RANK('Momentum Signal'!C579,'Momentum Signal'!$B579:$Q579)</f>
        <v>6</v>
      </c>
      <c r="D579">
        <f>RANK('Momentum Signal'!D579,'Momentum Signal'!$B579:$Q579)</f>
        <v>1</v>
      </c>
      <c r="E579">
        <f>RANK('Momentum Signal'!E579,'Momentum Signal'!$B579:$Q579)</f>
        <v>13</v>
      </c>
      <c r="F579">
        <f>RANK('Momentum Signal'!F579,'Momentum Signal'!$B579:$Q579)</f>
        <v>15</v>
      </c>
      <c r="G579">
        <f>RANK('Momentum Signal'!G579,'Momentum Signal'!$B579:$Q579)</f>
        <v>7</v>
      </c>
      <c r="H579">
        <f>RANK('Momentum Signal'!H579,'Momentum Signal'!$B579:$Q579)</f>
        <v>3</v>
      </c>
      <c r="I579">
        <f>RANK('Momentum Signal'!I579,'Momentum Signal'!$B579:$Q579)</f>
        <v>10</v>
      </c>
      <c r="J579">
        <f>RANK('Momentum Signal'!J579,'Momentum Signal'!$B579:$Q579)</f>
        <v>2</v>
      </c>
      <c r="K579">
        <f>RANK('Momentum Signal'!K579,'Momentum Signal'!$B579:$Q579)</f>
        <v>12</v>
      </c>
      <c r="L579">
        <f>RANK('Momentum Signal'!L579,'Momentum Signal'!$B579:$Q579)</f>
        <v>11</v>
      </c>
      <c r="M579">
        <f>RANK('Momentum Signal'!M579,'Momentum Signal'!$B579:$Q579)</f>
        <v>16</v>
      </c>
      <c r="N579">
        <f>RANK('Momentum Signal'!N579,'Momentum Signal'!$B579:$Q579)</f>
        <v>8</v>
      </c>
      <c r="O579">
        <f>RANK('Momentum Signal'!O579,'Momentum Signal'!$B579:$Q579)</f>
        <v>5</v>
      </c>
      <c r="P579">
        <f>RANK('Momentum Signal'!P579,'Momentum Signal'!$B579:$Q579)</f>
        <v>14</v>
      </c>
      <c r="Q579">
        <f>RANK('Momentum Signal'!Q579,'Momentum Signal'!$B579:$Q579)</f>
        <v>9</v>
      </c>
    </row>
    <row r="580" spans="1:17" x14ac:dyDescent="0.25">
      <c r="A580" s="6">
        <f>'Momentum Signal'!A580</f>
        <v>202303</v>
      </c>
      <c r="B580">
        <f>RANK('Momentum Signal'!B580,'Momentum Signal'!$B580:$Q580)</f>
        <v>8</v>
      </c>
      <c r="C580">
        <f>RANK('Momentum Signal'!C580,'Momentum Signal'!$B580:$Q580)</f>
        <v>6</v>
      </c>
      <c r="D580">
        <f>RANK('Momentum Signal'!D580,'Momentum Signal'!$B580:$Q580)</f>
        <v>1</v>
      </c>
      <c r="E580">
        <f>RANK('Momentum Signal'!E580,'Momentum Signal'!$B580:$Q580)</f>
        <v>12</v>
      </c>
      <c r="F580">
        <f>RANK('Momentum Signal'!F580,'Momentum Signal'!$B580:$Q580)</f>
        <v>16</v>
      </c>
      <c r="G580">
        <f>RANK('Momentum Signal'!G580,'Momentum Signal'!$B580:$Q580)</f>
        <v>3</v>
      </c>
      <c r="H580">
        <f>RANK('Momentum Signal'!H580,'Momentum Signal'!$B580:$Q580)</f>
        <v>4</v>
      </c>
      <c r="I580">
        <f>RANK('Momentum Signal'!I580,'Momentum Signal'!$B580:$Q580)</f>
        <v>7</v>
      </c>
      <c r="J580">
        <f>RANK('Momentum Signal'!J580,'Momentum Signal'!$B580:$Q580)</f>
        <v>2</v>
      </c>
      <c r="K580">
        <f>RANK('Momentum Signal'!K580,'Momentum Signal'!$B580:$Q580)</f>
        <v>10</v>
      </c>
      <c r="L580">
        <f>RANK('Momentum Signal'!L580,'Momentum Signal'!$B580:$Q580)</f>
        <v>13</v>
      </c>
      <c r="M580">
        <f>RANK('Momentum Signal'!M580,'Momentum Signal'!$B580:$Q580)</f>
        <v>15</v>
      </c>
      <c r="N580">
        <f>RANK('Momentum Signal'!N580,'Momentum Signal'!$B580:$Q580)</f>
        <v>11</v>
      </c>
      <c r="O580">
        <f>RANK('Momentum Signal'!O580,'Momentum Signal'!$B580:$Q580)</f>
        <v>5</v>
      </c>
      <c r="P580">
        <f>RANK('Momentum Signal'!P580,'Momentum Signal'!$B580:$Q580)</f>
        <v>14</v>
      </c>
      <c r="Q580">
        <f>RANK('Momentum Signal'!Q580,'Momentum Signal'!$B580:$Q580)</f>
        <v>9</v>
      </c>
    </row>
    <row r="581" spans="1:17" x14ac:dyDescent="0.25">
      <c r="A581" s="6">
        <f>'Momentum Signal'!A581</f>
        <v>202304</v>
      </c>
      <c r="B581">
        <f>RANK('Momentum Signal'!B581,'Momentum Signal'!$B581:$Q581)</f>
        <v>5</v>
      </c>
      <c r="C581">
        <f>RANK('Momentum Signal'!C581,'Momentum Signal'!$B581:$Q581)</f>
        <v>13</v>
      </c>
      <c r="D581">
        <f>RANK('Momentum Signal'!D581,'Momentum Signal'!$B581:$Q581)</f>
        <v>1</v>
      </c>
      <c r="E581">
        <f>RANK('Momentum Signal'!E581,'Momentum Signal'!$B581:$Q581)</f>
        <v>11</v>
      </c>
      <c r="F581">
        <f>RANK('Momentum Signal'!F581,'Momentum Signal'!$B581:$Q581)</f>
        <v>14</v>
      </c>
      <c r="G581">
        <f>RANK('Momentum Signal'!G581,'Momentum Signal'!$B581:$Q581)</f>
        <v>6</v>
      </c>
      <c r="H581">
        <f>RANK('Momentum Signal'!H581,'Momentum Signal'!$B581:$Q581)</f>
        <v>7</v>
      </c>
      <c r="I581">
        <f>RANK('Momentum Signal'!I581,'Momentum Signal'!$B581:$Q581)</f>
        <v>3</v>
      </c>
      <c r="J581">
        <f>RANK('Momentum Signal'!J581,'Momentum Signal'!$B581:$Q581)</f>
        <v>2</v>
      </c>
      <c r="K581">
        <f>RANK('Momentum Signal'!K581,'Momentum Signal'!$B581:$Q581)</f>
        <v>4</v>
      </c>
      <c r="L581">
        <f>RANK('Momentum Signal'!L581,'Momentum Signal'!$B581:$Q581)</f>
        <v>10</v>
      </c>
      <c r="M581">
        <f>RANK('Momentum Signal'!M581,'Momentum Signal'!$B581:$Q581)</f>
        <v>16</v>
      </c>
      <c r="N581">
        <f>RANK('Momentum Signal'!N581,'Momentum Signal'!$B581:$Q581)</f>
        <v>9</v>
      </c>
      <c r="O581">
        <f>RANK('Momentum Signal'!O581,'Momentum Signal'!$B581:$Q581)</f>
        <v>12</v>
      </c>
      <c r="P581">
        <f>RANK('Momentum Signal'!P581,'Momentum Signal'!$B581:$Q581)</f>
        <v>15</v>
      </c>
      <c r="Q581">
        <f>RANK('Momentum Signal'!Q581,'Momentum Signal'!$B581:$Q581)</f>
        <v>8</v>
      </c>
    </row>
    <row r="582" spans="1:17" x14ac:dyDescent="0.25">
      <c r="A582" s="6">
        <f>'Momentum Signal'!A582</f>
        <v>202305</v>
      </c>
      <c r="B582">
        <f>RANK('Momentum Signal'!B582,'Momentum Signal'!$B582:$Q582)</f>
        <v>9</v>
      </c>
      <c r="C582">
        <f>RANK('Momentum Signal'!C582,'Momentum Signal'!$B582:$Q582)</f>
        <v>7</v>
      </c>
      <c r="D582">
        <f>RANK('Momentum Signal'!D582,'Momentum Signal'!$B582:$Q582)</f>
        <v>1</v>
      </c>
      <c r="E582">
        <f>RANK('Momentum Signal'!E582,'Momentum Signal'!$B582:$Q582)</f>
        <v>8</v>
      </c>
      <c r="F582">
        <f>RANK('Momentum Signal'!F582,'Momentum Signal'!$B582:$Q582)</f>
        <v>16</v>
      </c>
      <c r="G582">
        <f>RANK('Momentum Signal'!G582,'Momentum Signal'!$B582:$Q582)</f>
        <v>10</v>
      </c>
      <c r="H582">
        <f>RANK('Momentum Signal'!H582,'Momentum Signal'!$B582:$Q582)</f>
        <v>11</v>
      </c>
      <c r="I582">
        <f>RANK('Momentum Signal'!I582,'Momentum Signal'!$B582:$Q582)</f>
        <v>5</v>
      </c>
      <c r="J582">
        <f>RANK('Momentum Signal'!J582,'Momentum Signal'!$B582:$Q582)</f>
        <v>3</v>
      </c>
      <c r="K582">
        <f>RANK('Momentum Signal'!K582,'Momentum Signal'!$B582:$Q582)</f>
        <v>4</v>
      </c>
      <c r="L582">
        <f>RANK('Momentum Signal'!L582,'Momentum Signal'!$B582:$Q582)</f>
        <v>2</v>
      </c>
      <c r="M582">
        <f>RANK('Momentum Signal'!M582,'Momentum Signal'!$B582:$Q582)</f>
        <v>15</v>
      </c>
      <c r="N582">
        <f>RANK('Momentum Signal'!N582,'Momentum Signal'!$B582:$Q582)</f>
        <v>6</v>
      </c>
      <c r="O582">
        <f>RANK('Momentum Signal'!O582,'Momentum Signal'!$B582:$Q582)</f>
        <v>12</v>
      </c>
      <c r="P582">
        <f>RANK('Momentum Signal'!P582,'Momentum Signal'!$B582:$Q582)</f>
        <v>14</v>
      </c>
      <c r="Q582">
        <f>RANK('Momentum Signal'!Q582,'Momentum Signal'!$B582:$Q582)</f>
        <v>13</v>
      </c>
    </row>
    <row r="583" spans="1:17" x14ac:dyDescent="0.25">
      <c r="A583" s="6">
        <f>'Momentum Signal'!A583</f>
        <v>202306</v>
      </c>
      <c r="B583">
        <f>RANK('Momentum Signal'!B583,'Momentum Signal'!$B583:$Q583)</f>
        <v>5</v>
      </c>
      <c r="C583">
        <f>RANK('Momentum Signal'!C583,'Momentum Signal'!$B583:$Q583)</f>
        <v>10</v>
      </c>
      <c r="D583">
        <f>RANK('Momentum Signal'!D583,'Momentum Signal'!$B583:$Q583)</f>
        <v>8</v>
      </c>
      <c r="E583">
        <f>RANK('Momentum Signal'!E583,'Momentum Signal'!$B583:$Q583)</f>
        <v>2</v>
      </c>
      <c r="F583">
        <f>RANK('Momentum Signal'!F583,'Momentum Signal'!$B583:$Q583)</f>
        <v>15</v>
      </c>
      <c r="G583">
        <f>RANK('Momentum Signal'!G583,'Momentum Signal'!$B583:$Q583)</f>
        <v>14</v>
      </c>
      <c r="H583">
        <f>RANK('Momentum Signal'!H583,'Momentum Signal'!$B583:$Q583)</f>
        <v>11</v>
      </c>
      <c r="I583">
        <f>RANK('Momentum Signal'!I583,'Momentum Signal'!$B583:$Q583)</f>
        <v>3</v>
      </c>
      <c r="J583">
        <f>RANK('Momentum Signal'!J583,'Momentum Signal'!$B583:$Q583)</f>
        <v>1</v>
      </c>
      <c r="K583">
        <f>RANK('Momentum Signal'!K583,'Momentum Signal'!$B583:$Q583)</f>
        <v>4</v>
      </c>
      <c r="L583">
        <f>RANK('Momentum Signal'!L583,'Momentum Signal'!$B583:$Q583)</f>
        <v>6</v>
      </c>
      <c r="M583">
        <f>RANK('Momentum Signal'!M583,'Momentum Signal'!$B583:$Q583)</f>
        <v>16</v>
      </c>
      <c r="N583">
        <f>RANK('Momentum Signal'!N583,'Momentum Signal'!$B583:$Q583)</f>
        <v>7</v>
      </c>
      <c r="O583">
        <f>RANK('Momentum Signal'!O583,'Momentum Signal'!$B583:$Q583)</f>
        <v>13</v>
      </c>
      <c r="P583">
        <f>RANK('Momentum Signal'!P583,'Momentum Signal'!$B583:$Q583)</f>
        <v>9</v>
      </c>
      <c r="Q583">
        <f>RANK('Momentum Signal'!Q583,'Momentum Signal'!$B583:$Q583)</f>
        <v>12</v>
      </c>
    </row>
    <row r="584" spans="1:17" x14ac:dyDescent="0.25">
      <c r="A584" s="6">
        <f>'Momentum Signal'!A584</f>
        <v>202307</v>
      </c>
      <c r="B584">
        <f>RANK('Momentum Signal'!B584,'Momentum Signal'!$B584:$Q584)</f>
        <v>11</v>
      </c>
      <c r="C584">
        <f>RANK('Momentum Signal'!C584,'Momentum Signal'!$B584:$Q584)</f>
        <v>5</v>
      </c>
      <c r="D584">
        <f>RANK('Momentum Signal'!D584,'Momentum Signal'!$B584:$Q584)</f>
        <v>7</v>
      </c>
      <c r="E584">
        <f>RANK('Momentum Signal'!E584,'Momentum Signal'!$B584:$Q584)</f>
        <v>9</v>
      </c>
      <c r="F584">
        <f>RANK('Momentum Signal'!F584,'Momentum Signal'!$B584:$Q584)</f>
        <v>16</v>
      </c>
      <c r="G584">
        <f>RANK('Momentum Signal'!G584,'Momentum Signal'!$B584:$Q584)</f>
        <v>14</v>
      </c>
      <c r="H584">
        <f>RANK('Momentum Signal'!H584,'Momentum Signal'!$B584:$Q584)</f>
        <v>12</v>
      </c>
      <c r="I584">
        <f>RANK('Momentum Signal'!I584,'Momentum Signal'!$B584:$Q584)</f>
        <v>3</v>
      </c>
      <c r="J584">
        <f>RANK('Momentum Signal'!J584,'Momentum Signal'!$B584:$Q584)</f>
        <v>2</v>
      </c>
      <c r="K584">
        <f>RANK('Momentum Signal'!K584,'Momentum Signal'!$B584:$Q584)</f>
        <v>6</v>
      </c>
      <c r="L584">
        <f>RANK('Momentum Signal'!L584,'Momentum Signal'!$B584:$Q584)</f>
        <v>1</v>
      </c>
      <c r="M584">
        <f>RANK('Momentum Signal'!M584,'Momentum Signal'!$B584:$Q584)</f>
        <v>10</v>
      </c>
      <c r="N584">
        <f>RANK('Momentum Signal'!N584,'Momentum Signal'!$B584:$Q584)</f>
        <v>8</v>
      </c>
      <c r="O584">
        <f>RANK('Momentum Signal'!O584,'Momentum Signal'!$B584:$Q584)</f>
        <v>15</v>
      </c>
      <c r="P584">
        <f>RANK('Momentum Signal'!P584,'Momentum Signal'!$B584:$Q584)</f>
        <v>4</v>
      </c>
      <c r="Q584">
        <f>RANK('Momentum Signal'!Q584,'Momentum Signal'!$B584:$Q584)</f>
        <v>13</v>
      </c>
    </row>
    <row r="585" spans="1:17" x14ac:dyDescent="0.25">
      <c r="A585" s="6">
        <f>'Momentum Signal'!A585</f>
        <v>202308</v>
      </c>
      <c r="B585">
        <f>RANK('Momentum Signal'!B585,'Momentum Signal'!$B585:$Q585)</f>
        <v>13</v>
      </c>
      <c r="C585">
        <f>RANK('Momentum Signal'!C585,'Momentum Signal'!$B585:$Q585)</f>
        <v>2</v>
      </c>
      <c r="D585">
        <f>RANK('Momentum Signal'!D585,'Momentum Signal'!$B585:$Q585)</f>
        <v>7</v>
      </c>
      <c r="E585">
        <f>RANK('Momentum Signal'!E585,'Momentum Signal'!$B585:$Q585)</f>
        <v>9</v>
      </c>
      <c r="F585">
        <f>RANK('Momentum Signal'!F585,'Momentum Signal'!$B585:$Q585)</f>
        <v>15</v>
      </c>
      <c r="G585">
        <f>RANK('Momentum Signal'!G585,'Momentum Signal'!$B585:$Q585)</f>
        <v>12</v>
      </c>
      <c r="H585">
        <f>RANK('Momentum Signal'!H585,'Momentum Signal'!$B585:$Q585)</f>
        <v>8</v>
      </c>
      <c r="I585">
        <f>RANK('Momentum Signal'!I585,'Momentum Signal'!$B585:$Q585)</f>
        <v>4</v>
      </c>
      <c r="J585">
        <f>RANK('Momentum Signal'!J585,'Momentum Signal'!$B585:$Q585)</f>
        <v>1</v>
      </c>
      <c r="K585">
        <f>RANK('Momentum Signal'!K585,'Momentum Signal'!$B585:$Q585)</f>
        <v>5</v>
      </c>
      <c r="L585">
        <f>RANK('Momentum Signal'!L585,'Momentum Signal'!$B585:$Q585)</f>
        <v>3</v>
      </c>
      <c r="M585">
        <f>RANK('Momentum Signal'!M585,'Momentum Signal'!$B585:$Q585)</f>
        <v>10</v>
      </c>
      <c r="N585">
        <f>RANK('Momentum Signal'!N585,'Momentum Signal'!$B585:$Q585)</f>
        <v>6</v>
      </c>
      <c r="O585">
        <f>RANK('Momentum Signal'!O585,'Momentum Signal'!$B585:$Q585)</f>
        <v>16</v>
      </c>
      <c r="P585">
        <f>RANK('Momentum Signal'!P585,'Momentum Signal'!$B585:$Q585)</f>
        <v>11</v>
      </c>
      <c r="Q585">
        <f>RANK('Momentum Signal'!Q585,'Momentum Signal'!$B585:$Q585)</f>
        <v>14</v>
      </c>
    </row>
    <row r="586" spans="1:17" x14ac:dyDescent="0.25">
      <c r="A586" s="6">
        <f>'Momentum Signal'!A586</f>
        <v>202309</v>
      </c>
      <c r="B586">
        <f>RANK('Momentum Signal'!B586,'Momentum Signal'!$B586:$Q586)</f>
        <v>15</v>
      </c>
      <c r="C586">
        <f>RANK('Momentum Signal'!C586,'Momentum Signal'!$B586:$Q586)</f>
        <v>1</v>
      </c>
      <c r="D586">
        <f>RANK('Momentum Signal'!D586,'Momentum Signal'!$B586:$Q586)</f>
        <v>8</v>
      </c>
      <c r="E586">
        <f>RANK('Momentum Signal'!E586,'Momentum Signal'!$B586:$Q586)</f>
        <v>7</v>
      </c>
      <c r="F586">
        <f>RANK('Momentum Signal'!F586,'Momentum Signal'!$B586:$Q586)</f>
        <v>14</v>
      </c>
      <c r="G586">
        <f>RANK('Momentum Signal'!G586,'Momentum Signal'!$B586:$Q586)</f>
        <v>13</v>
      </c>
      <c r="H586">
        <f>RANK('Momentum Signal'!H586,'Momentum Signal'!$B586:$Q586)</f>
        <v>10</v>
      </c>
      <c r="I586">
        <f>RANK('Momentum Signal'!I586,'Momentum Signal'!$B586:$Q586)</f>
        <v>5</v>
      </c>
      <c r="J586">
        <f>RANK('Momentum Signal'!J586,'Momentum Signal'!$B586:$Q586)</f>
        <v>3</v>
      </c>
      <c r="K586">
        <f>RANK('Momentum Signal'!K586,'Momentum Signal'!$B586:$Q586)</f>
        <v>4</v>
      </c>
      <c r="L586">
        <f>RANK('Momentum Signal'!L586,'Momentum Signal'!$B586:$Q586)</f>
        <v>2</v>
      </c>
      <c r="M586">
        <f>RANK('Momentum Signal'!M586,'Momentum Signal'!$B586:$Q586)</f>
        <v>9</v>
      </c>
      <c r="N586">
        <f>RANK('Momentum Signal'!N586,'Momentum Signal'!$B586:$Q586)</f>
        <v>6</v>
      </c>
      <c r="O586">
        <f>RANK('Momentum Signal'!O586,'Momentum Signal'!$B586:$Q586)</f>
        <v>16</v>
      </c>
      <c r="P586">
        <f>RANK('Momentum Signal'!P586,'Momentum Signal'!$B586:$Q586)</f>
        <v>11</v>
      </c>
      <c r="Q586">
        <f>RANK('Momentum Signal'!Q586,'Momentum Signal'!$B586:$Q586)</f>
        <v>12</v>
      </c>
    </row>
    <row r="587" spans="1:17" x14ac:dyDescent="0.25">
      <c r="A587" s="6">
        <f>'Momentum Signal'!A587</f>
        <v>202310</v>
      </c>
      <c r="B587">
        <f>RANK('Momentum Signal'!B587,'Momentum Signal'!$B587:$Q587)</f>
        <v>15</v>
      </c>
      <c r="C587">
        <f>RANK('Momentum Signal'!C587,'Momentum Signal'!$B587:$Q587)</f>
        <v>4</v>
      </c>
      <c r="D587">
        <f>RANK('Momentum Signal'!D587,'Momentum Signal'!$B587:$Q587)</f>
        <v>8</v>
      </c>
      <c r="E587">
        <f>RANK('Momentum Signal'!E587,'Momentum Signal'!$B587:$Q587)</f>
        <v>7</v>
      </c>
      <c r="F587">
        <f>RANK('Momentum Signal'!F587,'Momentum Signal'!$B587:$Q587)</f>
        <v>9</v>
      </c>
      <c r="G587">
        <f>RANK('Momentum Signal'!G587,'Momentum Signal'!$B587:$Q587)</f>
        <v>13</v>
      </c>
      <c r="H587">
        <f>RANK('Momentum Signal'!H587,'Momentum Signal'!$B587:$Q587)</f>
        <v>11</v>
      </c>
      <c r="I587">
        <f>RANK('Momentum Signal'!I587,'Momentum Signal'!$B587:$Q587)</f>
        <v>5</v>
      </c>
      <c r="J587">
        <f>RANK('Momentum Signal'!J587,'Momentum Signal'!$B587:$Q587)</f>
        <v>1</v>
      </c>
      <c r="K587">
        <f>RANK('Momentum Signal'!K587,'Momentum Signal'!$B587:$Q587)</f>
        <v>3</v>
      </c>
      <c r="L587">
        <f>RANK('Momentum Signal'!L587,'Momentum Signal'!$B587:$Q587)</f>
        <v>2</v>
      </c>
      <c r="M587">
        <f>RANK('Momentum Signal'!M587,'Momentum Signal'!$B587:$Q587)</f>
        <v>12</v>
      </c>
      <c r="N587">
        <f>RANK('Momentum Signal'!N587,'Momentum Signal'!$B587:$Q587)</f>
        <v>6</v>
      </c>
      <c r="O587">
        <f>RANK('Momentum Signal'!O587,'Momentum Signal'!$B587:$Q587)</f>
        <v>16</v>
      </c>
      <c r="P587">
        <f>RANK('Momentum Signal'!P587,'Momentum Signal'!$B587:$Q587)</f>
        <v>10</v>
      </c>
      <c r="Q587">
        <f>RANK('Momentum Signal'!Q587,'Momentum Signal'!$B587:$Q587)</f>
        <v>14</v>
      </c>
    </row>
    <row r="588" spans="1:17" x14ac:dyDescent="0.25">
      <c r="A588" s="6">
        <f>'Momentum Signal'!A588</f>
        <v>202311</v>
      </c>
      <c r="B588">
        <f>RANK('Momentum Signal'!B588,'Momentum Signal'!$B588:$Q588)</f>
        <v>15</v>
      </c>
      <c r="C588">
        <f>RANK('Momentum Signal'!C588,'Momentum Signal'!$B588:$Q588)</f>
        <v>3</v>
      </c>
      <c r="D588">
        <f>RANK('Momentum Signal'!D588,'Momentum Signal'!$B588:$Q588)</f>
        <v>12</v>
      </c>
      <c r="E588">
        <f>RANK('Momentum Signal'!E588,'Momentum Signal'!$B588:$Q588)</f>
        <v>10</v>
      </c>
      <c r="F588">
        <f>RANK('Momentum Signal'!F588,'Momentum Signal'!$B588:$Q588)</f>
        <v>7</v>
      </c>
      <c r="G588">
        <f>RANK('Momentum Signal'!G588,'Momentum Signal'!$B588:$Q588)</f>
        <v>13</v>
      </c>
      <c r="H588">
        <f>RANK('Momentum Signal'!H588,'Momentum Signal'!$B588:$Q588)</f>
        <v>11</v>
      </c>
      <c r="I588">
        <f>RANK('Momentum Signal'!I588,'Momentum Signal'!$B588:$Q588)</f>
        <v>5</v>
      </c>
      <c r="J588">
        <f>RANK('Momentum Signal'!J588,'Momentum Signal'!$B588:$Q588)</f>
        <v>2</v>
      </c>
      <c r="K588">
        <f>RANK('Momentum Signal'!K588,'Momentum Signal'!$B588:$Q588)</f>
        <v>4</v>
      </c>
      <c r="L588">
        <f>RANK('Momentum Signal'!L588,'Momentum Signal'!$B588:$Q588)</f>
        <v>1</v>
      </c>
      <c r="M588">
        <f>RANK('Momentum Signal'!M588,'Momentum Signal'!$B588:$Q588)</f>
        <v>6</v>
      </c>
      <c r="N588">
        <f>RANK('Momentum Signal'!N588,'Momentum Signal'!$B588:$Q588)</f>
        <v>9</v>
      </c>
      <c r="O588">
        <f>RANK('Momentum Signal'!O588,'Momentum Signal'!$B588:$Q588)</f>
        <v>16</v>
      </c>
      <c r="P588">
        <f>RANK('Momentum Signal'!P588,'Momentum Signal'!$B588:$Q588)</f>
        <v>8</v>
      </c>
      <c r="Q588">
        <f>RANK('Momentum Signal'!Q588,'Momentum Signal'!$B588:$Q588)</f>
        <v>14</v>
      </c>
    </row>
    <row r="589" spans="1:17" x14ac:dyDescent="0.25">
      <c r="A589" s="6">
        <f>'Momentum Signal'!A589</f>
        <v>202312</v>
      </c>
      <c r="B589">
        <f>RANK('Momentum Signal'!B589,'Momentum Signal'!$B589:$Q589)</f>
        <v>15</v>
      </c>
      <c r="C589">
        <f>RANK('Momentum Signal'!C589,'Momentum Signal'!$B589:$Q589)</f>
        <v>7</v>
      </c>
      <c r="D589">
        <f>RANK('Momentum Signal'!D589,'Momentum Signal'!$B589:$Q589)</f>
        <v>11</v>
      </c>
      <c r="E589">
        <f>RANK('Momentum Signal'!E589,'Momentum Signal'!$B589:$Q589)</f>
        <v>12</v>
      </c>
      <c r="F589">
        <f>RANK('Momentum Signal'!F589,'Momentum Signal'!$B589:$Q589)</f>
        <v>9</v>
      </c>
      <c r="G589">
        <f>RANK('Momentum Signal'!G589,'Momentum Signal'!$B589:$Q589)</f>
        <v>16</v>
      </c>
      <c r="H589">
        <f>RANK('Momentum Signal'!H589,'Momentum Signal'!$B589:$Q589)</f>
        <v>10</v>
      </c>
      <c r="I589">
        <f>RANK('Momentum Signal'!I589,'Momentum Signal'!$B589:$Q589)</f>
        <v>6</v>
      </c>
      <c r="J589">
        <f>RANK('Momentum Signal'!J589,'Momentum Signal'!$B589:$Q589)</f>
        <v>5</v>
      </c>
      <c r="K589">
        <f>RANK('Momentum Signal'!K589,'Momentum Signal'!$B589:$Q589)</f>
        <v>3</v>
      </c>
      <c r="L589">
        <f>RANK('Momentum Signal'!L589,'Momentum Signal'!$B589:$Q589)</f>
        <v>1</v>
      </c>
      <c r="M589">
        <f>RANK('Momentum Signal'!M589,'Momentum Signal'!$B589:$Q589)</f>
        <v>4</v>
      </c>
      <c r="N589">
        <f>RANK('Momentum Signal'!N589,'Momentum Signal'!$B589:$Q589)</f>
        <v>8</v>
      </c>
      <c r="O589">
        <f>RANK('Momentum Signal'!O589,'Momentum Signal'!$B589:$Q589)</f>
        <v>14</v>
      </c>
      <c r="P589">
        <f>RANK('Momentum Signal'!P589,'Momentum Signal'!$B589:$Q589)</f>
        <v>2</v>
      </c>
      <c r="Q589">
        <f>RANK('Momentum Signal'!Q589,'Momentum Signal'!$B589:$Q589)</f>
        <v>13</v>
      </c>
    </row>
    <row r="590" spans="1:17" x14ac:dyDescent="0.25">
      <c r="A590" s="6">
        <f>'Momentum Signal'!A590</f>
        <v>202401</v>
      </c>
      <c r="B590">
        <f>RANK('Momentum Signal'!B590,'Momentum Signal'!$B590:$Q590)</f>
        <v>16</v>
      </c>
      <c r="C590">
        <f>RANK('Momentum Signal'!C590,'Momentum Signal'!$B590:$Q590)</f>
        <v>7</v>
      </c>
      <c r="D590">
        <f>RANK('Momentum Signal'!D590,'Momentum Signal'!$B590:$Q590)</f>
        <v>13</v>
      </c>
      <c r="E590">
        <f>RANK('Momentum Signal'!E590,'Momentum Signal'!$B590:$Q590)</f>
        <v>11</v>
      </c>
      <c r="F590">
        <f>RANK('Momentum Signal'!F590,'Momentum Signal'!$B590:$Q590)</f>
        <v>9</v>
      </c>
      <c r="G590">
        <f>RANK('Momentum Signal'!G590,'Momentum Signal'!$B590:$Q590)</f>
        <v>14</v>
      </c>
      <c r="H590">
        <f>RANK('Momentum Signal'!H590,'Momentum Signal'!$B590:$Q590)</f>
        <v>12</v>
      </c>
      <c r="I590">
        <f>RANK('Momentum Signal'!I590,'Momentum Signal'!$B590:$Q590)</f>
        <v>6</v>
      </c>
      <c r="J590">
        <f>RANK('Momentum Signal'!J590,'Momentum Signal'!$B590:$Q590)</f>
        <v>5</v>
      </c>
      <c r="K590">
        <f>RANK('Momentum Signal'!K590,'Momentum Signal'!$B590:$Q590)</f>
        <v>3</v>
      </c>
      <c r="L590">
        <f>RANK('Momentum Signal'!L590,'Momentum Signal'!$B590:$Q590)</f>
        <v>2</v>
      </c>
      <c r="M590">
        <f>RANK('Momentum Signal'!M590,'Momentum Signal'!$B590:$Q590)</f>
        <v>1</v>
      </c>
      <c r="N590">
        <f>RANK('Momentum Signal'!N590,'Momentum Signal'!$B590:$Q590)</f>
        <v>8</v>
      </c>
      <c r="O590">
        <f>RANK('Momentum Signal'!O590,'Momentum Signal'!$B590:$Q590)</f>
        <v>15</v>
      </c>
      <c r="P590">
        <f>RANK('Momentum Signal'!P590,'Momentum Signal'!$B590:$Q590)</f>
        <v>4</v>
      </c>
      <c r="Q590">
        <f>RANK('Momentum Signal'!Q590,'Momentum Signal'!$B590:$Q590)</f>
        <v>10</v>
      </c>
    </row>
    <row r="591" spans="1:17" x14ac:dyDescent="0.25">
      <c r="A591" s="6">
        <f>'Momentum Signal'!A591</f>
        <v>202402</v>
      </c>
      <c r="B591">
        <f>RANK('Momentum Signal'!B591,'Momentum Signal'!$B591:$Q591)</f>
        <v>13</v>
      </c>
      <c r="C591">
        <f>RANK('Momentum Signal'!C591,'Momentum Signal'!$B591:$Q591)</f>
        <v>8</v>
      </c>
      <c r="D591">
        <f>RANK('Momentum Signal'!D591,'Momentum Signal'!$B591:$Q591)</f>
        <v>15</v>
      </c>
      <c r="E591">
        <f>RANK('Momentum Signal'!E591,'Momentum Signal'!$B591:$Q591)</f>
        <v>12</v>
      </c>
      <c r="F591">
        <f>RANK('Momentum Signal'!F591,'Momentum Signal'!$B591:$Q591)</f>
        <v>11</v>
      </c>
      <c r="G591">
        <f>RANK('Momentum Signal'!G591,'Momentum Signal'!$B591:$Q591)</f>
        <v>16</v>
      </c>
      <c r="H591">
        <f>RANK('Momentum Signal'!H591,'Momentum Signal'!$B591:$Q591)</f>
        <v>10</v>
      </c>
      <c r="I591">
        <f>RANK('Momentum Signal'!I591,'Momentum Signal'!$B591:$Q591)</f>
        <v>3</v>
      </c>
      <c r="J591">
        <f>RANK('Momentum Signal'!J591,'Momentum Signal'!$B591:$Q591)</f>
        <v>7</v>
      </c>
      <c r="K591">
        <f>RANK('Momentum Signal'!K591,'Momentum Signal'!$B591:$Q591)</f>
        <v>4</v>
      </c>
      <c r="L591">
        <f>RANK('Momentum Signal'!L591,'Momentum Signal'!$B591:$Q591)</f>
        <v>1</v>
      </c>
      <c r="M591">
        <f>RANK('Momentum Signal'!M591,'Momentum Signal'!$B591:$Q591)</f>
        <v>2</v>
      </c>
      <c r="N591">
        <f>RANK('Momentum Signal'!N591,'Momentum Signal'!$B591:$Q591)</f>
        <v>6</v>
      </c>
      <c r="O591">
        <f>RANK('Momentum Signal'!O591,'Momentum Signal'!$B591:$Q591)</f>
        <v>14</v>
      </c>
      <c r="P591">
        <f>RANK('Momentum Signal'!P591,'Momentum Signal'!$B591:$Q591)</f>
        <v>5</v>
      </c>
      <c r="Q591">
        <f>RANK('Momentum Signal'!Q591,'Momentum Signal'!$B591:$Q591)</f>
        <v>9</v>
      </c>
    </row>
    <row r="592" spans="1:17" x14ac:dyDescent="0.25">
      <c r="A592" s="6">
        <f>'Momentum Signal'!A592</f>
        <v>202403</v>
      </c>
      <c r="B592">
        <f>RANK('Momentum Signal'!B592,'Momentum Signal'!$B592:$Q592)</f>
        <v>14</v>
      </c>
      <c r="C592">
        <f>RANK('Momentum Signal'!C592,'Momentum Signal'!$B592:$Q592)</f>
        <v>8</v>
      </c>
      <c r="D592">
        <f>RANK('Momentum Signal'!D592,'Momentum Signal'!$B592:$Q592)</f>
        <v>13</v>
      </c>
      <c r="E592">
        <f>RANK('Momentum Signal'!E592,'Momentum Signal'!$B592:$Q592)</f>
        <v>10</v>
      </c>
      <c r="F592">
        <f>RANK('Momentum Signal'!F592,'Momentum Signal'!$B592:$Q592)</f>
        <v>12</v>
      </c>
      <c r="G592">
        <f>RANK('Momentum Signal'!G592,'Momentum Signal'!$B592:$Q592)</f>
        <v>16</v>
      </c>
      <c r="H592">
        <f>RANK('Momentum Signal'!H592,'Momentum Signal'!$B592:$Q592)</f>
        <v>5</v>
      </c>
      <c r="I592">
        <f>RANK('Momentum Signal'!I592,'Momentum Signal'!$B592:$Q592)</f>
        <v>2</v>
      </c>
      <c r="J592">
        <f>RANK('Momentum Signal'!J592,'Momentum Signal'!$B592:$Q592)</f>
        <v>9</v>
      </c>
      <c r="K592">
        <f>RANK('Momentum Signal'!K592,'Momentum Signal'!$B592:$Q592)</f>
        <v>4</v>
      </c>
      <c r="L592">
        <f>RANK('Momentum Signal'!L592,'Momentum Signal'!$B592:$Q592)</f>
        <v>1</v>
      </c>
      <c r="M592">
        <f>RANK('Momentum Signal'!M592,'Momentum Signal'!$B592:$Q592)</f>
        <v>11</v>
      </c>
      <c r="N592">
        <f>RANK('Momentum Signal'!N592,'Momentum Signal'!$B592:$Q592)</f>
        <v>6</v>
      </c>
      <c r="O592">
        <f>RANK('Momentum Signal'!O592,'Momentum Signal'!$B592:$Q592)</f>
        <v>15</v>
      </c>
      <c r="P592">
        <f>RANK('Momentum Signal'!P592,'Momentum Signal'!$B592:$Q592)</f>
        <v>3</v>
      </c>
      <c r="Q592">
        <f>RANK('Momentum Signal'!Q592,'Momentum Signal'!$B592:$Q592)</f>
        <v>7</v>
      </c>
    </row>
    <row r="593" spans="1:17" x14ac:dyDescent="0.25">
      <c r="A593" s="6">
        <f>'Momentum Signal'!A593</f>
        <v>202404</v>
      </c>
      <c r="B593">
        <f>RANK('Momentum Signal'!B593,'Momentum Signal'!$B593:$Q593)</f>
        <v>14</v>
      </c>
      <c r="C593">
        <f>RANK('Momentum Signal'!C593,'Momentum Signal'!$B593:$Q593)</f>
        <v>9</v>
      </c>
      <c r="D593">
        <f>RANK('Momentum Signal'!D593,'Momentum Signal'!$B593:$Q593)</f>
        <v>13</v>
      </c>
      <c r="E593">
        <f>RANK('Momentum Signal'!E593,'Momentum Signal'!$B593:$Q593)</f>
        <v>12</v>
      </c>
      <c r="F593">
        <f>RANK('Momentum Signal'!F593,'Momentum Signal'!$B593:$Q593)</f>
        <v>11</v>
      </c>
      <c r="G593">
        <f>RANK('Momentum Signal'!G593,'Momentum Signal'!$B593:$Q593)</f>
        <v>16</v>
      </c>
      <c r="H593">
        <f>RANK('Momentum Signal'!H593,'Momentum Signal'!$B593:$Q593)</f>
        <v>8</v>
      </c>
      <c r="I593">
        <f>RANK('Momentum Signal'!I593,'Momentum Signal'!$B593:$Q593)</f>
        <v>2</v>
      </c>
      <c r="J593">
        <f>RANK('Momentum Signal'!J593,'Momentum Signal'!$B593:$Q593)</f>
        <v>5</v>
      </c>
      <c r="K593">
        <f>RANK('Momentum Signal'!K593,'Momentum Signal'!$B593:$Q593)</f>
        <v>4</v>
      </c>
      <c r="L593">
        <f>RANK('Momentum Signal'!L593,'Momentum Signal'!$B593:$Q593)</f>
        <v>1</v>
      </c>
      <c r="M593">
        <f>RANK('Momentum Signal'!M593,'Momentum Signal'!$B593:$Q593)</f>
        <v>10</v>
      </c>
      <c r="N593">
        <f>RANK('Momentum Signal'!N593,'Momentum Signal'!$B593:$Q593)</f>
        <v>7</v>
      </c>
      <c r="O593">
        <f>RANK('Momentum Signal'!O593,'Momentum Signal'!$B593:$Q593)</f>
        <v>15</v>
      </c>
      <c r="P593">
        <f>RANK('Momentum Signal'!P593,'Momentum Signal'!$B593:$Q593)</f>
        <v>3</v>
      </c>
      <c r="Q593">
        <f>RANK('Momentum Signal'!Q593,'Momentum Signal'!$B593:$Q593)</f>
        <v>6</v>
      </c>
    </row>
    <row r="594" spans="1:17" x14ac:dyDescent="0.25">
      <c r="A594" s="6">
        <f>'Momentum Signal'!A594</f>
        <v>202405</v>
      </c>
      <c r="B594">
        <f>RANK('Momentum Signal'!B594,'Momentum Signal'!$B594:$Q594)</f>
        <v>16</v>
      </c>
      <c r="C594">
        <f>RANK('Momentum Signal'!C594,'Momentum Signal'!$B594:$Q594)</f>
        <v>6</v>
      </c>
      <c r="D594">
        <f>RANK('Momentum Signal'!D594,'Momentum Signal'!$B594:$Q594)</f>
        <v>11</v>
      </c>
      <c r="E594">
        <f>RANK('Momentum Signal'!E594,'Momentum Signal'!$B594:$Q594)</f>
        <v>15</v>
      </c>
      <c r="F594">
        <f>RANK('Momentum Signal'!F594,'Momentum Signal'!$B594:$Q594)</f>
        <v>12</v>
      </c>
      <c r="G594">
        <f>RANK('Momentum Signal'!G594,'Momentum Signal'!$B594:$Q594)</f>
        <v>13</v>
      </c>
      <c r="H594">
        <f>RANK('Momentum Signal'!H594,'Momentum Signal'!$B594:$Q594)</f>
        <v>10</v>
      </c>
      <c r="I594">
        <f>RANK('Momentum Signal'!I594,'Momentum Signal'!$B594:$Q594)</f>
        <v>3</v>
      </c>
      <c r="J594">
        <f>RANK('Momentum Signal'!J594,'Momentum Signal'!$B594:$Q594)</f>
        <v>4</v>
      </c>
      <c r="K594">
        <f>RANK('Momentum Signal'!K594,'Momentum Signal'!$B594:$Q594)</f>
        <v>2</v>
      </c>
      <c r="L594">
        <f>RANK('Momentum Signal'!L594,'Momentum Signal'!$B594:$Q594)</f>
        <v>1</v>
      </c>
      <c r="M594">
        <f>RANK('Momentum Signal'!M594,'Momentum Signal'!$B594:$Q594)</f>
        <v>9</v>
      </c>
      <c r="N594">
        <f>RANK('Momentum Signal'!N594,'Momentum Signal'!$B594:$Q594)</f>
        <v>8</v>
      </c>
      <c r="O594">
        <f>RANK('Momentum Signal'!O594,'Momentum Signal'!$B594:$Q594)</f>
        <v>14</v>
      </c>
      <c r="P594">
        <f>RANK('Momentum Signal'!P594,'Momentum Signal'!$B594:$Q594)</f>
        <v>5</v>
      </c>
      <c r="Q594">
        <f>RANK('Momentum Signal'!Q594,'Momentum Signal'!$B594:$Q594)</f>
        <v>7</v>
      </c>
    </row>
    <row r="595" spans="1:17" x14ac:dyDescent="0.25">
      <c r="A595" s="6">
        <f>'Momentum Signal'!A595</f>
        <v>202406</v>
      </c>
      <c r="B595">
        <f>RANK('Momentum Signal'!B595,'Momentum Signal'!$B595:$Q595)</f>
        <v>16</v>
      </c>
      <c r="C595">
        <f>RANK('Momentum Signal'!C595,'Momentum Signal'!$B595:$Q595)</f>
        <v>3</v>
      </c>
      <c r="D595">
        <f>RANK('Momentum Signal'!D595,'Momentum Signal'!$B595:$Q595)</f>
        <v>8</v>
      </c>
      <c r="E595">
        <f>RANK('Momentum Signal'!E595,'Momentum Signal'!$B595:$Q595)</f>
        <v>15</v>
      </c>
      <c r="F595">
        <f>RANK('Momentum Signal'!F595,'Momentum Signal'!$B595:$Q595)</f>
        <v>11</v>
      </c>
      <c r="G595">
        <f>RANK('Momentum Signal'!G595,'Momentum Signal'!$B595:$Q595)</f>
        <v>13</v>
      </c>
      <c r="H595">
        <f>RANK('Momentum Signal'!H595,'Momentum Signal'!$B595:$Q595)</f>
        <v>10</v>
      </c>
      <c r="I595">
        <f>RANK('Momentum Signal'!I595,'Momentum Signal'!$B595:$Q595)</f>
        <v>5</v>
      </c>
      <c r="J595">
        <f>RANK('Momentum Signal'!J595,'Momentum Signal'!$B595:$Q595)</f>
        <v>4</v>
      </c>
      <c r="K595">
        <f>RANK('Momentum Signal'!K595,'Momentum Signal'!$B595:$Q595)</f>
        <v>1</v>
      </c>
      <c r="L595">
        <f>RANK('Momentum Signal'!L595,'Momentum Signal'!$B595:$Q595)</f>
        <v>2</v>
      </c>
      <c r="M595">
        <f>RANK('Momentum Signal'!M595,'Momentum Signal'!$B595:$Q595)</f>
        <v>14</v>
      </c>
      <c r="N595">
        <f>RANK('Momentum Signal'!N595,'Momentum Signal'!$B595:$Q595)</f>
        <v>9</v>
      </c>
      <c r="O595">
        <f>RANK('Momentum Signal'!O595,'Momentum Signal'!$B595:$Q595)</f>
        <v>12</v>
      </c>
      <c r="P595">
        <f>RANK('Momentum Signal'!P595,'Momentum Signal'!$B595:$Q595)</f>
        <v>6</v>
      </c>
      <c r="Q595">
        <f>RANK('Momentum Signal'!Q595,'Momentum Signal'!$B595:$Q595)</f>
        <v>7</v>
      </c>
    </row>
    <row r="596" spans="1:17" x14ac:dyDescent="0.25">
      <c r="A596" s="6">
        <f>'Momentum Signal'!A596</f>
        <v>202407</v>
      </c>
      <c r="B596">
        <f>RANK('Momentum Signal'!B596,'Momentum Signal'!$B596:$Q596)</f>
        <v>15</v>
      </c>
      <c r="C596">
        <f>RANK('Momentum Signal'!C596,'Momentum Signal'!$B596:$Q596)</f>
        <v>2</v>
      </c>
      <c r="D596">
        <f>RANK('Momentum Signal'!D596,'Momentum Signal'!$B596:$Q596)</f>
        <v>8</v>
      </c>
      <c r="E596">
        <f>RANK('Momentum Signal'!E596,'Momentum Signal'!$B596:$Q596)</f>
        <v>13</v>
      </c>
      <c r="F596">
        <f>RANK('Momentum Signal'!F596,'Momentum Signal'!$B596:$Q596)</f>
        <v>14</v>
      </c>
      <c r="G596">
        <f>RANK('Momentum Signal'!G596,'Momentum Signal'!$B596:$Q596)</f>
        <v>12</v>
      </c>
      <c r="H596">
        <f>RANK('Momentum Signal'!H596,'Momentum Signal'!$B596:$Q596)</f>
        <v>10</v>
      </c>
      <c r="I596">
        <f>RANK('Momentum Signal'!I596,'Momentum Signal'!$B596:$Q596)</f>
        <v>7</v>
      </c>
      <c r="J596">
        <f>RANK('Momentum Signal'!J596,'Momentum Signal'!$B596:$Q596)</f>
        <v>6</v>
      </c>
      <c r="K596">
        <f>RANK('Momentum Signal'!K596,'Momentum Signal'!$B596:$Q596)</f>
        <v>3</v>
      </c>
      <c r="L596">
        <f>RANK('Momentum Signal'!L596,'Momentum Signal'!$B596:$Q596)</f>
        <v>1</v>
      </c>
      <c r="M596">
        <f>RANK('Momentum Signal'!M596,'Momentum Signal'!$B596:$Q596)</f>
        <v>16</v>
      </c>
      <c r="N596">
        <f>RANK('Momentum Signal'!N596,'Momentum Signal'!$B596:$Q596)</f>
        <v>11</v>
      </c>
      <c r="O596">
        <f>RANK('Momentum Signal'!O596,'Momentum Signal'!$B596:$Q596)</f>
        <v>9</v>
      </c>
      <c r="P596">
        <f>RANK('Momentum Signal'!P596,'Momentum Signal'!$B596:$Q596)</f>
        <v>5</v>
      </c>
      <c r="Q596">
        <f>RANK('Momentum Signal'!Q596,'Momentum Signal'!$B596:$Q596)</f>
        <v>4</v>
      </c>
    </row>
    <row r="597" spans="1:17" x14ac:dyDescent="0.25">
      <c r="A597" s="6">
        <f>'Momentum Signal'!A597</f>
        <v>202408</v>
      </c>
      <c r="B597">
        <f>RANK('Momentum Signal'!B597,'Momentum Signal'!$B597:$Q597)</f>
        <v>13</v>
      </c>
      <c r="C597">
        <f>RANK('Momentum Signal'!C597,'Momentum Signal'!$B597:$Q597)</f>
        <v>6</v>
      </c>
      <c r="D597">
        <f>RANK('Momentum Signal'!D597,'Momentum Signal'!$B597:$Q597)</f>
        <v>11</v>
      </c>
      <c r="E597">
        <f>RANK('Momentum Signal'!E597,'Momentum Signal'!$B597:$Q597)</f>
        <v>15</v>
      </c>
      <c r="F597">
        <f>RANK('Momentum Signal'!F597,'Momentum Signal'!$B597:$Q597)</f>
        <v>12</v>
      </c>
      <c r="G597">
        <f>RANK('Momentum Signal'!G597,'Momentum Signal'!$B597:$Q597)</f>
        <v>14</v>
      </c>
      <c r="H597">
        <f>RANK('Momentum Signal'!H597,'Momentum Signal'!$B597:$Q597)</f>
        <v>4</v>
      </c>
      <c r="I597">
        <f>RANK('Momentum Signal'!I597,'Momentum Signal'!$B597:$Q597)</f>
        <v>7</v>
      </c>
      <c r="J597">
        <f>RANK('Momentum Signal'!J597,'Momentum Signal'!$B597:$Q597)</f>
        <v>8</v>
      </c>
      <c r="K597">
        <f>RANK('Momentum Signal'!K597,'Momentum Signal'!$B597:$Q597)</f>
        <v>5</v>
      </c>
      <c r="L597">
        <f>RANK('Momentum Signal'!L597,'Momentum Signal'!$B597:$Q597)</f>
        <v>1</v>
      </c>
      <c r="M597">
        <f>RANK('Momentum Signal'!M597,'Momentum Signal'!$B597:$Q597)</f>
        <v>16</v>
      </c>
      <c r="N597">
        <f>RANK('Momentum Signal'!N597,'Momentum Signal'!$B597:$Q597)</f>
        <v>10</v>
      </c>
      <c r="O597">
        <f>RANK('Momentum Signal'!O597,'Momentum Signal'!$B597:$Q597)</f>
        <v>9</v>
      </c>
      <c r="P597">
        <f>RANK('Momentum Signal'!P597,'Momentum Signal'!$B597:$Q597)</f>
        <v>2</v>
      </c>
      <c r="Q597">
        <f>RANK('Momentum Signal'!Q597,'Momentum Signal'!$B597:$Q597)</f>
        <v>3</v>
      </c>
    </row>
    <row r="598" spans="1:17" x14ac:dyDescent="0.25">
      <c r="A598" s="6">
        <f>'Momentum Signal'!A598</f>
        <v>202409</v>
      </c>
      <c r="B598">
        <f>RANK('Momentum Signal'!B598,'Momentum Signal'!$B598:$Q598)</f>
        <v>12</v>
      </c>
      <c r="C598">
        <f>RANK('Momentum Signal'!C598,'Momentum Signal'!$B598:$Q598)</f>
        <v>5</v>
      </c>
      <c r="D598">
        <f>RANK('Momentum Signal'!D598,'Momentum Signal'!$B598:$Q598)</f>
        <v>11</v>
      </c>
      <c r="E598">
        <f>RANK('Momentum Signal'!E598,'Momentum Signal'!$B598:$Q598)</f>
        <v>16</v>
      </c>
      <c r="F598">
        <f>RANK('Momentum Signal'!F598,'Momentum Signal'!$B598:$Q598)</f>
        <v>15</v>
      </c>
      <c r="G598">
        <f>RANK('Momentum Signal'!G598,'Momentum Signal'!$B598:$Q598)</f>
        <v>13</v>
      </c>
      <c r="H598">
        <f>RANK('Momentum Signal'!H598,'Momentum Signal'!$B598:$Q598)</f>
        <v>10</v>
      </c>
      <c r="I598">
        <f>RANK('Momentum Signal'!I598,'Momentum Signal'!$B598:$Q598)</f>
        <v>3</v>
      </c>
      <c r="J598">
        <f>RANK('Momentum Signal'!J598,'Momentum Signal'!$B598:$Q598)</f>
        <v>8</v>
      </c>
      <c r="K598">
        <f>RANK('Momentum Signal'!K598,'Momentum Signal'!$B598:$Q598)</f>
        <v>4</v>
      </c>
      <c r="L598">
        <f>RANK('Momentum Signal'!L598,'Momentum Signal'!$B598:$Q598)</f>
        <v>1</v>
      </c>
      <c r="M598">
        <f>RANK('Momentum Signal'!M598,'Momentum Signal'!$B598:$Q598)</f>
        <v>14</v>
      </c>
      <c r="N598">
        <f>RANK('Momentum Signal'!N598,'Momentum Signal'!$B598:$Q598)</f>
        <v>9</v>
      </c>
      <c r="O598">
        <f>RANK('Momentum Signal'!O598,'Momentum Signal'!$B598:$Q598)</f>
        <v>7</v>
      </c>
      <c r="P598">
        <f>RANK('Momentum Signal'!P598,'Momentum Signal'!$B598:$Q598)</f>
        <v>6</v>
      </c>
      <c r="Q598">
        <f>RANK('Momentum Signal'!Q598,'Momentum Signal'!$B598:$Q598)</f>
        <v>2</v>
      </c>
    </row>
    <row r="599" spans="1:17" x14ac:dyDescent="0.25">
      <c r="A599" s="6">
        <f>'Momentum Signal'!A599</f>
        <v>202410</v>
      </c>
      <c r="B599">
        <f>RANK('Momentum Signal'!B599,'Momentum Signal'!$B599:$Q599)</f>
        <v>11</v>
      </c>
      <c r="C599">
        <f>RANK('Momentum Signal'!C599,'Momentum Signal'!$B599:$Q599)</f>
        <v>7</v>
      </c>
      <c r="D599">
        <f>RANK('Momentum Signal'!D599,'Momentum Signal'!$B599:$Q599)</f>
        <v>15</v>
      </c>
      <c r="E599">
        <f>RANK('Momentum Signal'!E599,'Momentum Signal'!$B599:$Q599)</f>
        <v>14</v>
      </c>
      <c r="F599">
        <f>RANK('Momentum Signal'!F599,'Momentum Signal'!$B599:$Q599)</f>
        <v>13</v>
      </c>
      <c r="G599">
        <f>RANK('Momentum Signal'!G599,'Momentum Signal'!$B599:$Q599)</f>
        <v>12</v>
      </c>
      <c r="H599">
        <f>RANK('Momentum Signal'!H599,'Momentum Signal'!$B599:$Q599)</f>
        <v>8</v>
      </c>
      <c r="I599">
        <f>RANK('Momentum Signal'!I599,'Momentum Signal'!$B599:$Q599)</f>
        <v>3</v>
      </c>
      <c r="J599">
        <f>RANK('Momentum Signal'!J599,'Momentum Signal'!$B599:$Q599)</f>
        <v>10</v>
      </c>
      <c r="K599">
        <f>RANK('Momentum Signal'!K599,'Momentum Signal'!$B599:$Q599)</f>
        <v>2</v>
      </c>
      <c r="L599">
        <f>RANK('Momentum Signal'!L599,'Momentum Signal'!$B599:$Q599)</f>
        <v>1</v>
      </c>
      <c r="M599">
        <f>RANK('Momentum Signal'!M599,'Momentum Signal'!$B599:$Q599)</f>
        <v>16</v>
      </c>
      <c r="N599">
        <f>RANK('Momentum Signal'!N599,'Momentum Signal'!$B599:$Q599)</f>
        <v>9</v>
      </c>
      <c r="O599">
        <f>RANK('Momentum Signal'!O599,'Momentum Signal'!$B599:$Q599)</f>
        <v>6</v>
      </c>
      <c r="P599">
        <f>RANK('Momentum Signal'!P599,'Momentum Signal'!$B599:$Q599)</f>
        <v>5</v>
      </c>
      <c r="Q599">
        <f>RANK('Momentum Signal'!Q599,'Momentum Signal'!$B599:$Q599)</f>
        <v>4</v>
      </c>
    </row>
    <row r="600" spans="1:17" x14ac:dyDescent="0.25">
      <c r="A600" s="6">
        <f>'Momentum Signal'!A600</f>
        <v>202411</v>
      </c>
      <c r="B600">
        <f>RANK('Momentum Signal'!B600,'Momentum Signal'!$B600:$Q600)</f>
        <v>14</v>
      </c>
      <c r="C600">
        <f>RANK('Momentum Signal'!C600,'Momentum Signal'!$B600:$Q600)</f>
        <v>4</v>
      </c>
      <c r="D600">
        <f>RANK('Momentum Signal'!D600,'Momentum Signal'!$B600:$Q600)</f>
        <v>16</v>
      </c>
      <c r="E600">
        <f>RANK('Momentum Signal'!E600,'Momentum Signal'!$B600:$Q600)</f>
        <v>15</v>
      </c>
      <c r="F600">
        <f>RANK('Momentum Signal'!F600,'Momentum Signal'!$B600:$Q600)</f>
        <v>13</v>
      </c>
      <c r="G600">
        <f>RANK('Momentum Signal'!G600,'Momentum Signal'!$B600:$Q600)</f>
        <v>12</v>
      </c>
      <c r="H600">
        <f>RANK('Momentum Signal'!H600,'Momentum Signal'!$B600:$Q600)</f>
        <v>10</v>
      </c>
      <c r="I600">
        <f>RANK('Momentum Signal'!I600,'Momentum Signal'!$B600:$Q600)</f>
        <v>2</v>
      </c>
      <c r="J600">
        <f>RANK('Momentum Signal'!J600,'Momentum Signal'!$B600:$Q600)</f>
        <v>11</v>
      </c>
      <c r="K600">
        <f>RANK('Momentum Signal'!K600,'Momentum Signal'!$B600:$Q600)</f>
        <v>3</v>
      </c>
      <c r="L600">
        <f>RANK('Momentum Signal'!L600,'Momentum Signal'!$B600:$Q600)</f>
        <v>1</v>
      </c>
      <c r="M600">
        <f>RANK('Momentum Signal'!M600,'Momentum Signal'!$B600:$Q600)</f>
        <v>9</v>
      </c>
      <c r="N600">
        <f>RANK('Momentum Signal'!N600,'Momentum Signal'!$B600:$Q600)</f>
        <v>8</v>
      </c>
      <c r="O600">
        <f>RANK('Momentum Signal'!O600,'Momentum Signal'!$B600:$Q600)</f>
        <v>6</v>
      </c>
      <c r="P600">
        <f>RANK('Momentum Signal'!P600,'Momentum Signal'!$B600:$Q600)</f>
        <v>7</v>
      </c>
      <c r="Q600">
        <f>RANK('Momentum Signal'!Q600,'Momentum Signal'!$B600:$Q600)</f>
        <v>5</v>
      </c>
    </row>
    <row r="601" spans="1:17" x14ac:dyDescent="0.25">
      <c r="A601" s="6">
        <f>'Momentum Signal'!A601</f>
        <v>202412</v>
      </c>
      <c r="B601">
        <f>RANK('Momentum Signal'!B601,'Momentum Signal'!$B601:$Q601)</f>
        <v>14</v>
      </c>
      <c r="C601">
        <f>RANK('Momentum Signal'!C601,'Momentum Signal'!$B601:$Q601)</f>
        <v>5</v>
      </c>
      <c r="D601">
        <f>RANK('Momentum Signal'!D601,'Momentum Signal'!$B601:$Q601)</f>
        <v>15</v>
      </c>
      <c r="E601">
        <f>RANK('Momentum Signal'!E601,'Momentum Signal'!$B601:$Q601)</f>
        <v>16</v>
      </c>
      <c r="F601">
        <f>RANK('Momentum Signal'!F601,'Momentum Signal'!$B601:$Q601)</f>
        <v>13</v>
      </c>
      <c r="G601">
        <f>RANK('Momentum Signal'!G601,'Momentum Signal'!$B601:$Q601)</f>
        <v>10</v>
      </c>
      <c r="H601">
        <f>RANK('Momentum Signal'!H601,'Momentum Signal'!$B601:$Q601)</f>
        <v>9</v>
      </c>
      <c r="I601">
        <f>RANK('Momentum Signal'!I601,'Momentum Signal'!$B601:$Q601)</f>
        <v>3</v>
      </c>
      <c r="J601">
        <f>RANK('Momentum Signal'!J601,'Momentum Signal'!$B601:$Q601)</f>
        <v>12</v>
      </c>
      <c r="K601">
        <f>RANK('Momentum Signal'!K601,'Momentum Signal'!$B601:$Q601)</f>
        <v>2</v>
      </c>
      <c r="L601">
        <f>RANK('Momentum Signal'!L601,'Momentum Signal'!$B601:$Q601)</f>
        <v>1</v>
      </c>
      <c r="M601">
        <f>RANK('Momentum Signal'!M601,'Momentum Signal'!$B601:$Q601)</f>
        <v>11</v>
      </c>
      <c r="N601">
        <f>RANK('Momentum Signal'!N601,'Momentum Signal'!$B601:$Q601)</f>
        <v>8</v>
      </c>
      <c r="O601">
        <f>RANK('Momentum Signal'!O601,'Momentum Signal'!$B601:$Q601)</f>
        <v>4</v>
      </c>
      <c r="P601">
        <f>RANK('Momentum Signal'!P601,'Momentum Signal'!$B601:$Q601)</f>
        <v>7</v>
      </c>
      <c r="Q601">
        <f>RANK('Momentum Signal'!Q601,'Momentum Signal'!$B601:$Q601)</f>
        <v>6</v>
      </c>
    </row>
    <row r="602" spans="1:17" x14ac:dyDescent="0.25">
      <c r="A602" s="6"/>
    </row>
    <row r="603" spans="1:17" x14ac:dyDescent="0.25">
      <c r="A603" s="6"/>
    </row>
    <row r="604" spans="1:17" x14ac:dyDescent="0.25">
      <c r="A604" s="6"/>
    </row>
    <row r="605" spans="1:17" x14ac:dyDescent="0.25">
      <c r="A605" s="6"/>
    </row>
    <row r="606" spans="1:17" x14ac:dyDescent="0.25">
      <c r="A606" s="6"/>
    </row>
    <row r="607" spans="1:17" x14ac:dyDescent="0.25">
      <c r="A607" s="6"/>
    </row>
    <row r="608" spans="1:17" x14ac:dyDescent="0.25">
      <c r="A608" s="6"/>
    </row>
    <row r="609" spans="1:1" x14ac:dyDescent="0.25">
      <c r="A609" s="6"/>
    </row>
    <row r="610" spans="1:1" x14ac:dyDescent="0.25">
      <c r="A610" s="6"/>
    </row>
    <row r="611" spans="1:1" x14ac:dyDescent="0.25">
      <c r="A611" s="6"/>
    </row>
    <row r="612" spans="1:1" x14ac:dyDescent="0.25">
      <c r="A612" s="6"/>
    </row>
    <row r="613" spans="1:1" x14ac:dyDescent="0.25">
      <c r="A613" s="6"/>
    </row>
    <row r="614" spans="1:1" x14ac:dyDescent="0.25">
      <c r="A614" s="6"/>
    </row>
    <row r="615" spans="1:1" x14ac:dyDescent="0.25">
      <c r="A615" s="6"/>
    </row>
    <row r="616" spans="1:1" x14ac:dyDescent="0.25">
      <c r="A616" s="6"/>
    </row>
    <row r="617" spans="1:1" x14ac:dyDescent="0.25">
      <c r="A617" s="6"/>
    </row>
    <row r="618" spans="1:1" x14ac:dyDescent="0.25">
      <c r="A618" s="6"/>
    </row>
    <row r="619" spans="1:1" x14ac:dyDescent="0.25">
      <c r="A619" s="6"/>
    </row>
    <row r="620" spans="1:1" x14ac:dyDescent="0.25">
      <c r="A620" s="6"/>
    </row>
    <row r="621" spans="1:1" x14ac:dyDescent="0.25">
      <c r="A621" s="6"/>
    </row>
    <row r="622" spans="1:1" x14ac:dyDescent="0.25">
      <c r="A622" s="6"/>
    </row>
    <row r="623" spans="1:1" x14ac:dyDescent="0.25">
      <c r="A623" s="6"/>
    </row>
    <row r="624" spans="1:1" x14ac:dyDescent="0.25">
      <c r="A624" s="6"/>
    </row>
    <row r="625" spans="1:1" x14ac:dyDescent="0.25">
      <c r="A625" s="6"/>
    </row>
    <row r="626" spans="1:1" x14ac:dyDescent="0.25">
      <c r="A626" s="6"/>
    </row>
    <row r="627" spans="1:1" x14ac:dyDescent="0.25">
      <c r="A627" s="6"/>
    </row>
    <row r="628" spans="1:1" x14ac:dyDescent="0.25">
      <c r="A628" s="6"/>
    </row>
    <row r="629" spans="1:1" x14ac:dyDescent="0.25">
      <c r="A629" s="6"/>
    </row>
    <row r="630" spans="1:1" x14ac:dyDescent="0.25">
      <c r="A630" s="6"/>
    </row>
    <row r="631" spans="1:1" x14ac:dyDescent="0.25">
      <c r="A631" s="6"/>
    </row>
    <row r="632" spans="1:1" x14ac:dyDescent="0.25">
      <c r="A632" s="6"/>
    </row>
    <row r="633" spans="1:1" x14ac:dyDescent="0.25">
      <c r="A633" s="6"/>
    </row>
    <row r="634" spans="1:1" x14ac:dyDescent="0.25">
      <c r="A634" s="6"/>
    </row>
    <row r="635" spans="1:1" x14ac:dyDescent="0.25">
      <c r="A635" s="6"/>
    </row>
    <row r="636" spans="1:1" x14ac:dyDescent="0.25">
      <c r="A636" s="6"/>
    </row>
    <row r="637" spans="1:1" x14ac:dyDescent="0.25">
      <c r="A637" s="6"/>
    </row>
    <row r="638" spans="1:1" x14ac:dyDescent="0.25">
      <c r="A638" s="6"/>
    </row>
    <row r="639" spans="1:1" x14ac:dyDescent="0.25">
      <c r="A639" s="6"/>
    </row>
    <row r="640" spans="1:1" x14ac:dyDescent="0.25">
      <c r="A640" s="6"/>
    </row>
    <row r="641" spans="1:1" x14ac:dyDescent="0.25">
      <c r="A641" s="6"/>
    </row>
    <row r="642" spans="1:1" x14ac:dyDescent="0.25">
      <c r="A642" s="6"/>
    </row>
    <row r="643" spans="1:1" x14ac:dyDescent="0.25">
      <c r="A643" s="6"/>
    </row>
    <row r="644" spans="1:1" x14ac:dyDescent="0.25">
      <c r="A644" s="6"/>
    </row>
    <row r="645" spans="1:1" x14ac:dyDescent="0.25">
      <c r="A645" s="6"/>
    </row>
    <row r="646" spans="1:1" x14ac:dyDescent="0.25">
      <c r="A646" s="6"/>
    </row>
    <row r="647" spans="1:1" x14ac:dyDescent="0.25">
      <c r="A647" s="6"/>
    </row>
    <row r="648" spans="1:1" x14ac:dyDescent="0.25">
      <c r="A648" s="6"/>
    </row>
    <row r="649" spans="1:1" x14ac:dyDescent="0.25">
      <c r="A649" s="6"/>
    </row>
    <row r="650" spans="1:1" x14ac:dyDescent="0.25">
      <c r="A650" s="6"/>
    </row>
    <row r="651" spans="1:1" x14ac:dyDescent="0.25">
      <c r="A651" s="6"/>
    </row>
    <row r="652" spans="1:1" x14ac:dyDescent="0.25">
      <c r="A652" s="6"/>
    </row>
    <row r="653" spans="1:1" x14ac:dyDescent="0.25">
      <c r="A653" s="6"/>
    </row>
    <row r="654" spans="1:1" x14ac:dyDescent="0.25">
      <c r="A654" s="6"/>
    </row>
    <row r="655" spans="1:1" x14ac:dyDescent="0.25">
      <c r="A655" s="6"/>
    </row>
    <row r="656" spans="1:1" x14ac:dyDescent="0.25">
      <c r="A656" s="6"/>
    </row>
    <row r="657" spans="1:1" x14ac:dyDescent="0.25">
      <c r="A657" s="6"/>
    </row>
    <row r="658" spans="1:1" x14ac:dyDescent="0.25">
      <c r="A658" s="6"/>
    </row>
    <row r="659" spans="1:1" x14ac:dyDescent="0.25">
      <c r="A659" s="6"/>
    </row>
    <row r="660" spans="1:1" x14ac:dyDescent="0.25">
      <c r="A660" s="6"/>
    </row>
    <row r="661" spans="1:1" x14ac:dyDescent="0.25">
      <c r="A661" s="6"/>
    </row>
    <row r="662" spans="1:1" x14ac:dyDescent="0.25">
      <c r="A662" s="6"/>
    </row>
    <row r="663" spans="1:1" x14ac:dyDescent="0.25">
      <c r="A663" s="6"/>
    </row>
    <row r="664" spans="1:1" x14ac:dyDescent="0.25">
      <c r="A664" s="6"/>
    </row>
    <row r="665" spans="1:1" x14ac:dyDescent="0.25">
      <c r="A665" s="6"/>
    </row>
    <row r="666" spans="1:1" x14ac:dyDescent="0.25">
      <c r="A666" s="6"/>
    </row>
    <row r="667" spans="1:1" x14ac:dyDescent="0.25">
      <c r="A667" s="6"/>
    </row>
    <row r="668" spans="1:1" x14ac:dyDescent="0.25">
      <c r="A668" s="6"/>
    </row>
    <row r="669" spans="1:1" x14ac:dyDescent="0.25">
      <c r="A669" s="6"/>
    </row>
    <row r="670" spans="1:1" x14ac:dyDescent="0.25">
      <c r="A670" s="6"/>
    </row>
    <row r="671" spans="1:1" x14ac:dyDescent="0.25">
      <c r="A671" s="6"/>
    </row>
    <row r="672" spans="1:1" x14ac:dyDescent="0.25">
      <c r="A672" s="6"/>
    </row>
    <row r="673" spans="1:1" x14ac:dyDescent="0.25">
      <c r="A673" s="6"/>
    </row>
    <row r="674" spans="1:1" x14ac:dyDescent="0.25">
      <c r="A674" s="6"/>
    </row>
    <row r="675" spans="1:1" x14ac:dyDescent="0.25">
      <c r="A675" s="6"/>
    </row>
    <row r="676" spans="1:1" x14ac:dyDescent="0.25">
      <c r="A676" s="6"/>
    </row>
    <row r="677" spans="1:1" x14ac:dyDescent="0.25">
      <c r="A677" s="6"/>
    </row>
    <row r="678" spans="1:1" x14ac:dyDescent="0.25">
      <c r="A678" s="6"/>
    </row>
    <row r="679" spans="1:1" x14ac:dyDescent="0.25">
      <c r="A679" s="6"/>
    </row>
    <row r="680" spans="1:1" x14ac:dyDescent="0.25">
      <c r="A680" s="6"/>
    </row>
    <row r="681" spans="1:1" x14ac:dyDescent="0.25">
      <c r="A681" s="6"/>
    </row>
    <row r="682" spans="1:1" x14ac:dyDescent="0.25">
      <c r="A682" s="6"/>
    </row>
    <row r="683" spans="1:1" x14ac:dyDescent="0.25">
      <c r="A683" s="6"/>
    </row>
    <row r="684" spans="1:1" x14ac:dyDescent="0.25">
      <c r="A684" s="6"/>
    </row>
    <row r="685" spans="1:1" x14ac:dyDescent="0.25">
      <c r="A685" s="6"/>
    </row>
    <row r="686" spans="1:1" x14ac:dyDescent="0.25">
      <c r="A686" s="6"/>
    </row>
    <row r="687" spans="1:1" x14ac:dyDescent="0.25">
      <c r="A687" s="6"/>
    </row>
    <row r="688" spans="1:1" x14ac:dyDescent="0.25">
      <c r="A688" s="6"/>
    </row>
    <row r="689" spans="1:1" x14ac:dyDescent="0.25">
      <c r="A689" s="6"/>
    </row>
    <row r="690" spans="1:1" x14ac:dyDescent="0.25">
      <c r="A690" s="6"/>
    </row>
    <row r="691" spans="1:1" x14ac:dyDescent="0.25">
      <c r="A691" s="6"/>
    </row>
    <row r="692" spans="1:1" x14ac:dyDescent="0.25">
      <c r="A692" s="6"/>
    </row>
    <row r="693" spans="1:1" x14ac:dyDescent="0.25">
      <c r="A693" s="6"/>
    </row>
    <row r="694" spans="1:1" x14ac:dyDescent="0.25">
      <c r="A694" s="6"/>
    </row>
    <row r="695" spans="1:1" x14ac:dyDescent="0.25">
      <c r="A695" s="6"/>
    </row>
    <row r="696" spans="1:1" x14ac:dyDescent="0.25">
      <c r="A696" s="6"/>
    </row>
    <row r="697" spans="1:1" x14ac:dyDescent="0.25">
      <c r="A697" s="6"/>
    </row>
    <row r="698" spans="1:1" x14ac:dyDescent="0.25">
      <c r="A698" s="6"/>
    </row>
    <row r="699" spans="1:1" x14ac:dyDescent="0.25">
      <c r="A699" s="6"/>
    </row>
    <row r="700" spans="1:1" x14ac:dyDescent="0.25">
      <c r="A700" s="6"/>
    </row>
    <row r="701" spans="1:1" x14ac:dyDescent="0.25">
      <c r="A701" s="6"/>
    </row>
    <row r="702" spans="1:1" x14ac:dyDescent="0.25">
      <c r="A702" s="6"/>
    </row>
    <row r="703" spans="1:1" x14ac:dyDescent="0.25">
      <c r="A703" s="6"/>
    </row>
    <row r="704" spans="1:1" x14ac:dyDescent="0.25">
      <c r="A704" s="6"/>
    </row>
    <row r="705" spans="1:1" x14ac:dyDescent="0.25">
      <c r="A705" s="6"/>
    </row>
    <row r="706" spans="1:1" x14ac:dyDescent="0.25">
      <c r="A706" s="6"/>
    </row>
    <row r="707" spans="1:1" x14ac:dyDescent="0.25">
      <c r="A707" s="6"/>
    </row>
    <row r="708" spans="1:1" x14ac:dyDescent="0.25">
      <c r="A708" s="6"/>
    </row>
    <row r="709" spans="1:1" x14ac:dyDescent="0.25">
      <c r="A709" s="6"/>
    </row>
    <row r="710" spans="1:1" x14ac:dyDescent="0.25">
      <c r="A710" s="6"/>
    </row>
    <row r="711" spans="1:1" x14ac:dyDescent="0.25">
      <c r="A711" s="6"/>
    </row>
    <row r="712" spans="1:1" x14ac:dyDescent="0.25">
      <c r="A712" s="6"/>
    </row>
    <row r="713" spans="1:1" x14ac:dyDescent="0.25">
      <c r="A713" s="6"/>
    </row>
    <row r="714" spans="1:1" x14ac:dyDescent="0.25">
      <c r="A714" s="6"/>
    </row>
    <row r="715" spans="1:1" x14ac:dyDescent="0.25">
      <c r="A715" s="6"/>
    </row>
    <row r="716" spans="1:1" x14ac:dyDescent="0.25">
      <c r="A716" s="6"/>
    </row>
    <row r="717" spans="1:1" x14ac:dyDescent="0.25">
      <c r="A717" s="6"/>
    </row>
    <row r="718" spans="1:1" x14ac:dyDescent="0.25">
      <c r="A718" s="6"/>
    </row>
    <row r="719" spans="1:1" x14ac:dyDescent="0.25">
      <c r="A719" s="6"/>
    </row>
    <row r="720" spans="1:1" x14ac:dyDescent="0.25">
      <c r="A720" s="6"/>
    </row>
    <row r="721" spans="1:1" x14ac:dyDescent="0.25">
      <c r="A721" s="6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C3EED-09AF-4FEA-8B2A-BF80C68F7475}">
  <dimension ref="A1:AL732"/>
  <sheetViews>
    <sheetView zoomScaleNormal="100" workbookViewId="0">
      <selection activeCell="A3" sqref="A3"/>
    </sheetView>
  </sheetViews>
  <sheetFormatPr defaultColWidth="8.85546875" defaultRowHeight="15" x14ac:dyDescent="0.25"/>
  <cols>
    <col min="1" max="1" width="10.7109375" bestFit="1" customWidth="1"/>
    <col min="2" max="2" width="22.42578125" bestFit="1" customWidth="1"/>
    <col min="3" max="3" width="17" bestFit="1" customWidth="1"/>
    <col min="4" max="7" width="12" bestFit="1" customWidth="1"/>
    <col min="8" max="8" width="13.42578125" customWidth="1"/>
    <col min="9" max="10" width="12" bestFit="1" customWidth="1"/>
  </cols>
  <sheetData>
    <row r="1" spans="1:38" ht="21" x14ac:dyDescent="0.35">
      <c r="A1" s="2" t="s">
        <v>11</v>
      </c>
      <c r="S1" s="2" t="s">
        <v>1</v>
      </c>
      <c r="AK1" s="2" t="s">
        <v>2</v>
      </c>
    </row>
    <row r="2" spans="1:38" ht="15.75" thickBot="1" x14ac:dyDescent="0.3"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27</v>
      </c>
      <c r="Q2" s="1" t="s">
        <v>28</v>
      </c>
      <c r="T2" s="1" t="s">
        <v>13</v>
      </c>
      <c r="U2" s="1" t="s">
        <v>14</v>
      </c>
      <c r="V2" s="1" t="s">
        <v>15</v>
      </c>
      <c r="W2" s="1" t="s">
        <v>16</v>
      </c>
      <c r="X2" s="1" t="s">
        <v>17</v>
      </c>
      <c r="Y2" s="1" t="s">
        <v>18</v>
      </c>
      <c r="Z2" s="1" t="s">
        <v>19</v>
      </c>
      <c r="AA2" s="1" t="s">
        <v>20</v>
      </c>
      <c r="AB2" s="1" t="s">
        <v>21</v>
      </c>
      <c r="AC2" s="1" t="s">
        <v>22</v>
      </c>
      <c r="AD2" s="1" t="s">
        <v>23</v>
      </c>
      <c r="AE2" s="1" t="s">
        <v>24</v>
      </c>
      <c r="AF2" s="1" t="s">
        <v>25</v>
      </c>
      <c r="AG2" s="1" t="s">
        <v>26</v>
      </c>
      <c r="AH2" s="1" t="s">
        <v>27</v>
      </c>
      <c r="AI2" s="1" t="s">
        <v>28</v>
      </c>
      <c r="AL2" s="1" t="s">
        <v>3</v>
      </c>
    </row>
    <row r="3" spans="1:38" ht="15.75" thickTop="1" x14ac:dyDescent="0.25">
      <c r="A3" s="3">
        <f>ReturnData!A14</f>
        <v>197501</v>
      </c>
      <c r="B3">
        <f>IF('Monthly Ranks'!B2&lt;=8, 1/8,0)</f>
        <v>0</v>
      </c>
      <c r="C3">
        <f>IF('Monthly Ranks'!C2&lt;=8, 1/8,0)</f>
        <v>0.125</v>
      </c>
      <c r="D3">
        <f>IF('Monthly Ranks'!D2&lt;=8, 1/8,0)</f>
        <v>0</v>
      </c>
      <c r="E3">
        <f>IF('Monthly Ranks'!E2&lt;=8, 1/8,0)</f>
        <v>0</v>
      </c>
      <c r="F3">
        <f>IF('Monthly Ranks'!F2&lt;=8, 1/8,0)</f>
        <v>0</v>
      </c>
      <c r="G3">
        <f>IF('Monthly Ranks'!G2&lt;=8, 1/8,0)</f>
        <v>0.125</v>
      </c>
      <c r="H3">
        <f>IF('Monthly Ranks'!H2&lt;=8, 1/8,0)</f>
        <v>0.125</v>
      </c>
      <c r="I3">
        <f>IF('Monthly Ranks'!I2&lt;=8, 1/8,0)</f>
        <v>0.125</v>
      </c>
      <c r="J3">
        <f>IF('Monthly Ranks'!J2&lt;=8, 1/8,0)</f>
        <v>0.125</v>
      </c>
      <c r="K3">
        <f>IF('Monthly Ranks'!K2&lt;=8, 1/8,0)</f>
        <v>0</v>
      </c>
      <c r="L3">
        <f>IF('Monthly Ranks'!L2&lt;=8, 1/8,0)</f>
        <v>0</v>
      </c>
      <c r="M3">
        <f>IF('Monthly Ranks'!M2&lt;=8, 1/8,0)</f>
        <v>0.125</v>
      </c>
      <c r="N3">
        <f>IF('Monthly Ranks'!N2&lt;=8, 1/8,0)</f>
        <v>0.125</v>
      </c>
      <c r="O3">
        <f>IF('Monthly Ranks'!O2&lt;=8, 1/8,0)</f>
        <v>0.125</v>
      </c>
      <c r="P3">
        <f>IF('Monthly Ranks'!P2&lt;=8, 1/8,0)</f>
        <v>0</v>
      </c>
      <c r="Q3">
        <f>IF('Monthly Ranks'!Q2&lt;=8, 1/8,0)</f>
        <v>0</v>
      </c>
      <c r="S3">
        <f t="shared" ref="S3:S66" si="0">A3</f>
        <v>197501</v>
      </c>
      <c r="T3" s="12">
        <f>B3*ReturnData!B14</f>
        <v>0</v>
      </c>
      <c r="U3" s="12">
        <f>C3*ReturnData!C14</f>
        <v>1.4775E-2</v>
      </c>
      <c r="V3" s="12">
        <f>D3*ReturnData!D14</f>
        <v>0</v>
      </c>
      <c r="W3" s="12">
        <f>E3*ReturnData!E14</f>
        <v>0</v>
      </c>
      <c r="X3" s="12">
        <f>F3*ReturnData!F14</f>
        <v>0</v>
      </c>
      <c r="Y3" s="12">
        <f>G3*ReturnData!G14</f>
        <v>1.2762500000000001E-2</v>
      </c>
      <c r="Z3" s="12">
        <f>H3*ReturnData!H14</f>
        <v>2.9249999999999996E-3</v>
      </c>
      <c r="AA3" s="12">
        <f>I3*ReturnData!I14</f>
        <v>3.2625000000000001E-2</v>
      </c>
      <c r="AB3" s="12">
        <f>J3*ReturnData!J14</f>
        <v>2.2162500000000002E-2</v>
      </c>
      <c r="AC3" s="12">
        <f>K3*ReturnData!K14</f>
        <v>0</v>
      </c>
      <c r="AD3" s="12">
        <f>L3*ReturnData!L14</f>
        <v>0</v>
      </c>
      <c r="AE3" s="12">
        <f>M3*ReturnData!M14</f>
        <v>2.8462499999999998E-2</v>
      </c>
      <c r="AF3" s="12">
        <f>N3*ReturnData!N14</f>
        <v>2.2499999999999999E-2</v>
      </c>
      <c r="AG3" s="12">
        <f>O3*ReturnData!O14</f>
        <v>2.35E-2</v>
      </c>
      <c r="AH3" s="12">
        <f>P3*ReturnData!P14</f>
        <v>0</v>
      </c>
      <c r="AI3" s="12">
        <f>Q3*ReturnData!Q14</f>
        <v>0</v>
      </c>
      <c r="AK3" s="1">
        <f t="shared" ref="AK3:AK66" si="1">S3</f>
        <v>197501</v>
      </c>
      <c r="AL3" s="13">
        <f>SUM(T3:AI3)</f>
        <v>0.15971250000000001</v>
      </c>
    </row>
    <row r="4" spans="1:38" x14ac:dyDescent="0.25">
      <c r="A4" s="6">
        <f>ReturnData!A15</f>
        <v>197502</v>
      </c>
      <c r="B4">
        <f>IF('Monthly Ranks'!B3&lt;=8, 1/8,0)</f>
        <v>0</v>
      </c>
      <c r="C4">
        <f>IF('Monthly Ranks'!C3&lt;=8, 1/8,0)</f>
        <v>0.125</v>
      </c>
      <c r="D4">
        <f>IF('Monthly Ranks'!D3&lt;=8, 1/8,0)</f>
        <v>0.125</v>
      </c>
      <c r="E4">
        <f>IF('Monthly Ranks'!E3&lt;=8, 1/8,0)</f>
        <v>0</v>
      </c>
      <c r="F4">
        <f>IF('Monthly Ranks'!F3&lt;=8, 1/8,0)</f>
        <v>0</v>
      </c>
      <c r="G4">
        <f>IF('Monthly Ranks'!G3&lt;=8, 1/8,0)</f>
        <v>0.125</v>
      </c>
      <c r="H4">
        <f>IF('Monthly Ranks'!H3&lt;=8, 1/8,0)</f>
        <v>0.125</v>
      </c>
      <c r="I4">
        <f>IF('Monthly Ranks'!I3&lt;=8, 1/8,0)</f>
        <v>0</v>
      </c>
      <c r="J4">
        <f>IF('Monthly Ranks'!J3&lt;=8, 1/8,0)</f>
        <v>0.125</v>
      </c>
      <c r="K4">
        <f>IF('Monthly Ranks'!K3&lt;=8, 1/8,0)</f>
        <v>0.125</v>
      </c>
      <c r="L4">
        <f>IF('Monthly Ranks'!L3&lt;=8, 1/8,0)</f>
        <v>0</v>
      </c>
      <c r="M4">
        <f>IF('Monthly Ranks'!M3&lt;=8, 1/8,0)</f>
        <v>0</v>
      </c>
      <c r="N4">
        <f>IF('Monthly Ranks'!N3&lt;=8, 1/8,0)</f>
        <v>0.125</v>
      </c>
      <c r="O4">
        <f>IF('Monthly Ranks'!O3&lt;=8, 1/8,0)</f>
        <v>0.125</v>
      </c>
      <c r="P4">
        <f>IF('Monthly Ranks'!P3&lt;=8, 1/8,0)</f>
        <v>0</v>
      </c>
      <c r="Q4">
        <f>IF('Monthly Ranks'!Q3&lt;=8, 1/8,0)</f>
        <v>0</v>
      </c>
      <c r="S4">
        <f t="shared" si="0"/>
        <v>197502</v>
      </c>
      <c r="T4" s="12">
        <f>B4*ReturnData!B15</f>
        <v>0</v>
      </c>
      <c r="U4" s="12">
        <f>C4*ReturnData!C15</f>
        <v>7.1625000000000005E-3</v>
      </c>
      <c r="V4" s="12">
        <f>D4*ReturnData!D15</f>
        <v>3.0125E-3</v>
      </c>
      <c r="W4" s="12">
        <f>E4*ReturnData!E15</f>
        <v>0</v>
      </c>
      <c r="X4" s="12">
        <f>F4*ReturnData!F15</f>
        <v>0</v>
      </c>
      <c r="Y4" s="12">
        <f>G4*ReturnData!G15</f>
        <v>1.13875E-2</v>
      </c>
      <c r="Z4" s="12">
        <f>H4*ReturnData!H15</f>
        <v>1.4087499999999999E-2</v>
      </c>
      <c r="AA4" s="12">
        <f>I4*ReturnData!I15</f>
        <v>0</v>
      </c>
      <c r="AB4" s="12">
        <f>J4*ReturnData!J15</f>
        <v>2.0374999999999998E-3</v>
      </c>
      <c r="AC4" s="12">
        <f>K4*ReturnData!K15</f>
        <v>7.0750000000000006E-3</v>
      </c>
      <c r="AD4" s="12">
        <f>L4*ReturnData!L15</f>
        <v>0</v>
      </c>
      <c r="AE4" s="12">
        <f>M4*ReturnData!M15</f>
        <v>0</v>
      </c>
      <c r="AF4" s="12">
        <f>N4*ReturnData!N15</f>
        <v>7.4000000000000003E-3</v>
      </c>
      <c r="AG4" s="12">
        <f>O4*ReturnData!O15</f>
        <v>1.1250000000000001E-3</v>
      </c>
      <c r="AH4" s="12">
        <f>P4*ReturnData!P15</f>
        <v>0</v>
      </c>
      <c r="AI4" s="12">
        <f>Q4*ReturnData!Q15</f>
        <v>0</v>
      </c>
      <c r="AK4">
        <f t="shared" si="1"/>
        <v>197502</v>
      </c>
      <c r="AL4" s="15">
        <f t="shared" ref="AL4:AL67" si="2">SUM(T4:AI4)</f>
        <v>5.3287500000000002E-2</v>
      </c>
    </row>
    <row r="5" spans="1:38" x14ac:dyDescent="0.25">
      <c r="A5" s="6">
        <f>ReturnData!A16</f>
        <v>197503</v>
      </c>
      <c r="B5">
        <f>IF('Monthly Ranks'!B4&lt;=8, 1/8,0)</f>
        <v>0.125</v>
      </c>
      <c r="C5">
        <f>IF('Monthly Ranks'!C4&lt;=8, 1/8,0)</f>
        <v>0.125</v>
      </c>
      <c r="D5">
        <f>IF('Monthly Ranks'!D4&lt;=8, 1/8,0)</f>
        <v>0.125</v>
      </c>
      <c r="E5">
        <f>IF('Monthly Ranks'!E4&lt;=8, 1/8,0)</f>
        <v>0</v>
      </c>
      <c r="F5">
        <f>IF('Monthly Ranks'!F4&lt;=8, 1/8,0)</f>
        <v>0</v>
      </c>
      <c r="G5">
        <f>IF('Monthly Ranks'!G4&lt;=8, 1/8,0)</f>
        <v>0.125</v>
      </c>
      <c r="H5">
        <f>IF('Monthly Ranks'!H4&lt;=8, 1/8,0)</f>
        <v>0.125</v>
      </c>
      <c r="I5">
        <f>IF('Monthly Ranks'!I4&lt;=8, 1/8,0)</f>
        <v>0.125</v>
      </c>
      <c r="J5">
        <f>IF('Monthly Ranks'!J4&lt;=8, 1/8,0)</f>
        <v>0.125</v>
      </c>
      <c r="K5">
        <f>IF('Monthly Ranks'!K4&lt;=8, 1/8,0)</f>
        <v>0</v>
      </c>
      <c r="L5">
        <f>IF('Monthly Ranks'!L4&lt;=8, 1/8,0)</f>
        <v>0</v>
      </c>
      <c r="M5">
        <f>IF('Monthly Ranks'!M4&lt;=8, 1/8,0)</f>
        <v>0</v>
      </c>
      <c r="N5">
        <f>IF('Monthly Ranks'!N4&lt;=8, 1/8,0)</f>
        <v>0</v>
      </c>
      <c r="O5">
        <f>IF('Monthly Ranks'!O4&lt;=8, 1/8,0)</f>
        <v>0.125</v>
      </c>
      <c r="P5">
        <f>IF('Monthly Ranks'!P4&lt;=8, 1/8,0)</f>
        <v>0</v>
      </c>
      <c r="Q5">
        <f>IF('Monthly Ranks'!Q4&lt;=8, 1/8,0)</f>
        <v>0</v>
      </c>
      <c r="S5">
        <f t="shared" si="0"/>
        <v>197503</v>
      </c>
      <c r="T5" s="12">
        <f>B5*ReturnData!B16</f>
        <v>6.9499999999999996E-3</v>
      </c>
      <c r="U5" s="12">
        <f>C5*ReturnData!C16</f>
        <v>1.1325E-2</v>
      </c>
      <c r="V5" s="12">
        <f>D5*ReturnData!D16</f>
        <v>-2.6750000000000003E-3</v>
      </c>
      <c r="W5" s="12">
        <f>E5*ReturnData!E16</f>
        <v>0</v>
      </c>
      <c r="X5" s="12">
        <f>F5*ReturnData!F16</f>
        <v>0</v>
      </c>
      <c r="Y5" s="12">
        <f>G5*ReturnData!G16</f>
        <v>7.4999999999999997E-3</v>
      </c>
      <c r="Z5" s="12">
        <f>H5*ReturnData!H16</f>
        <v>2.7125000000000001E-3</v>
      </c>
      <c r="AA5" s="12">
        <f>I5*ReturnData!I16</f>
        <v>1.0562499999999999E-2</v>
      </c>
      <c r="AB5" s="12">
        <f>J5*ReturnData!J16</f>
        <v>1.4537500000000002E-2</v>
      </c>
      <c r="AC5" s="12">
        <f>K5*ReturnData!K16</f>
        <v>0</v>
      </c>
      <c r="AD5" s="12">
        <f>L5*ReturnData!L16</f>
        <v>0</v>
      </c>
      <c r="AE5" s="12">
        <f>M5*ReturnData!M16</f>
        <v>0</v>
      </c>
      <c r="AF5" s="12">
        <f>N5*ReturnData!N16</f>
        <v>0</v>
      </c>
      <c r="AG5" s="12">
        <f>O5*ReturnData!O16</f>
        <v>-1.65E-3</v>
      </c>
      <c r="AH5" s="12">
        <f>P5*ReturnData!P16</f>
        <v>0</v>
      </c>
      <c r="AI5" s="12">
        <f>Q5*ReturnData!Q16</f>
        <v>0</v>
      </c>
      <c r="AK5">
        <f t="shared" si="1"/>
        <v>197503</v>
      </c>
      <c r="AL5" s="15">
        <f t="shared" si="2"/>
        <v>4.9262500000000001E-2</v>
      </c>
    </row>
    <row r="6" spans="1:38" x14ac:dyDescent="0.25">
      <c r="A6" s="6">
        <f>ReturnData!A17</f>
        <v>197504</v>
      </c>
      <c r="B6">
        <f>IF('Monthly Ranks'!B5&lt;=8, 1/8,0)</f>
        <v>0.125</v>
      </c>
      <c r="C6">
        <f>IF('Monthly Ranks'!C5&lt;=8, 1/8,0)</f>
        <v>0.125</v>
      </c>
      <c r="D6">
        <f>IF('Monthly Ranks'!D5&lt;=8, 1/8,0)</f>
        <v>0.125</v>
      </c>
      <c r="E6">
        <f>IF('Monthly Ranks'!E5&lt;=8, 1/8,0)</f>
        <v>0</v>
      </c>
      <c r="F6">
        <f>IF('Monthly Ranks'!F5&lt;=8, 1/8,0)</f>
        <v>0</v>
      </c>
      <c r="G6">
        <f>IF('Monthly Ranks'!G5&lt;=8, 1/8,0)</f>
        <v>0.125</v>
      </c>
      <c r="H6">
        <f>IF('Monthly Ranks'!H5&lt;=8, 1/8,0)</f>
        <v>0.125</v>
      </c>
      <c r="I6">
        <f>IF('Monthly Ranks'!I5&lt;=8, 1/8,0)</f>
        <v>0</v>
      </c>
      <c r="J6">
        <f>IF('Monthly Ranks'!J5&lt;=8, 1/8,0)</f>
        <v>0.125</v>
      </c>
      <c r="K6">
        <f>IF('Monthly Ranks'!K5&lt;=8, 1/8,0)</f>
        <v>0</v>
      </c>
      <c r="L6">
        <f>IF('Monthly Ranks'!L5&lt;=8, 1/8,0)</f>
        <v>0</v>
      </c>
      <c r="M6">
        <f>IF('Monthly Ranks'!M5&lt;=8, 1/8,0)</f>
        <v>0</v>
      </c>
      <c r="N6">
        <f>IF('Monthly Ranks'!N5&lt;=8, 1/8,0)</f>
        <v>0.125</v>
      </c>
      <c r="O6">
        <f>IF('Monthly Ranks'!O5&lt;=8, 1/8,0)</f>
        <v>0.125</v>
      </c>
      <c r="P6">
        <f>IF('Monthly Ranks'!P5&lt;=8, 1/8,0)</f>
        <v>0</v>
      </c>
      <c r="Q6">
        <f>IF('Monthly Ranks'!Q5&lt;=8, 1/8,0)</f>
        <v>0</v>
      </c>
      <c r="S6">
        <f t="shared" si="0"/>
        <v>197504</v>
      </c>
      <c r="T6" s="12">
        <f>B6*ReturnData!B17</f>
        <v>1.25E-3</v>
      </c>
      <c r="U6" s="12">
        <f>C6*ReturnData!C17</f>
        <v>1.2737499999999999E-2</v>
      </c>
      <c r="V6" s="12">
        <f>D6*ReturnData!D17</f>
        <v>9.2624999999999999E-3</v>
      </c>
      <c r="W6" s="12">
        <f>E6*ReturnData!E17</f>
        <v>0</v>
      </c>
      <c r="X6" s="12">
        <f>F6*ReturnData!F17</f>
        <v>0</v>
      </c>
      <c r="Y6" s="12">
        <f>G6*ReturnData!G17</f>
        <v>2.0337499999999998E-2</v>
      </c>
      <c r="Z6" s="12">
        <f>H6*ReturnData!H17</f>
        <v>1.7749999999999999E-3</v>
      </c>
      <c r="AA6" s="12">
        <f>I6*ReturnData!I17</f>
        <v>0</v>
      </c>
      <c r="AB6" s="12">
        <f>J6*ReturnData!J17</f>
        <v>1.18875E-2</v>
      </c>
      <c r="AC6" s="12">
        <f>K6*ReturnData!K17</f>
        <v>0</v>
      </c>
      <c r="AD6" s="12">
        <f>L6*ReturnData!L17</f>
        <v>0</v>
      </c>
      <c r="AE6" s="12">
        <f>M6*ReturnData!M17</f>
        <v>0</v>
      </c>
      <c r="AF6" s="12">
        <f>N6*ReturnData!N17</f>
        <v>7.6749999999999995E-3</v>
      </c>
      <c r="AG6" s="12">
        <f>O6*ReturnData!O17</f>
        <v>-2.0125E-3</v>
      </c>
      <c r="AH6" s="12">
        <f>P6*ReturnData!P17</f>
        <v>0</v>
      </c>
      <c r="AI6" s="12">
        <f>Q6*ReturnData!Q17</f>
        <v>0</v>
      </c>
      <c r="AK6">
        <f t="shared" si="1"/>
        <v>197504</v>
      </c>
      <c r="AL6" s="15">
        <f t="shared" si="2"/>
        <v>6.2912499999999996E-2</v>
      </c>
    </row>
    <row r="7" spans="1:38" x14ac:dyDescent="0.25">
      <c r="A7" s="6">
        <f>ReturnData!A18</f>
        <v>197505</v>
      </c>
      <c r="B7">
        <f>IF('Monthly Ranks'!B6&lt;=8, 1/8,0)</f>
        <v>0.125</v>
      </c>
      <c r="C7">
        <f>IF('Monthly Ranks'!C6&lt;=8, 1/8,0)</f>
        <v>0.125</v>
      </c>
      <c r="D7">
        <f>IF('Monthly Ranks'!D6&lt;=8, 1/8,0)</f>
        <v>0</v>
      </c>
      <c r="E7">
        <f>IF('Monthly Ranks'!E6&lt;=8, 1/8,0)</f>
        <v>0.125</v>
      </c>
      <c r="F7">
        <f>IF('Monthly Ranks'!F6&lt;=8, 1/8,0)</f>
        <v>0</v>
      </c>
      <c r="G7">
        <f>IF('Monthly Ranks'!G6&lt;=8, 1/8,0)</f>
        <v>0.125</v>
      </c>
      <c r="H7">
        <f>IF('Monthly Ranks'!H6&lt;=8, 1/8,0)</f>
        <v>0.125</v>
      </c>
      <c r="I7">
        <f>IF('Monthly Ranks'!I6&lt;=8, 1/8,0)</f>
        <v>0.125</v>
      </c>
      <c r="J7">
        <f>IF('Monthly Ranks'!J6&lt;=8, 1/8,0)</f>
        <v>0.125</v>
      </c>
      <c r="K7">
        <f>IF('Monthly Ranks'!K6&lt;=8, 1/8,0)</f>
        <v>0</v>
      </c>
      <c r="L7">
        <f>IF('Monthly Ranks'!L6&lt;=8, 1/8,0)</f>
        <v>0</v>
      </c>
      <c r="M7">
        <f>IF('Monthly Ranks'!M6&lt;=8, 1/8,0)</f>
        <v>0</v>
      </c>
      <c r="N7">
        <f>IF('Monthly Ranks'!N6&lt;=8, 1/8,0)</f>
        <v>0</v>
      </c>
      <c r="O7">
        <f>IF('Monthly Ranks'!O6&lt;=8, 1/8,0)</f>
        <v>0.125</v>
      </c>
      <c r="P7">
        <f>IF('Monthly Ranks'!P6&lt;=8, 1/8,0)</f>
        <v>0</v>
      </c>
      <c r="Q7">
        <f>IF('Monthly Ranks'!Q6&lt;=8, 1/8,0)</f>
        <v>0</v>
      </c>
      <c r="S7">
        <f t="shared" si="0"/>
        <v>197505</v>
      </c>
      <c r="T7" s="12">
        <f>B7*ReturnData!B18</f>
        <v>8.1000000000000013E-3</v>
      </c>
      <c r="U7" s="12">
        <f>C7*ReturnData!C18</f>
        <v>9.7999999999999997E-3</v>
      </c>
      <c r="V7" s="12">
        <f>D7*ReturnData!D18</f>
        <v>0</v>
      </c>
      <c r="W7" s="12">
        <f>E7*ReturnData!E18</f>
        <v>3.7750000000000001E-3</v>
      </c>
      <c r="X7" s="12">
        <f>F7*ReturnData!F18</f>
        <v>0</v>
      </c>
      <c r="Y7" s="12">
        <f>G7*ReturnData!G18</f>
        <v>3.2499999999999999E-4</v>
      </c>
      <c r="Z7" s="12">
        <f>H7*ReturnData!H18</f>
        <v>7.7000000000000002E-3</v>
      </c>
      <c r="AA7" s="12">
        <f>I7*ReturnData!I18</f>
        <v>6.7000000000000002E-3</v>
      </c>
      <c r="AB7" s="12">
        <f>J7*ReturnData!J18</f>
        <v>-6.3875000000000008E-3</v>
      </c>
      <c r="AC7" s="12">
        <f>K7*ReturnData!K18</f>
        <v>0</v>
      </c>
      <c r="AD7" s="12">
        <f>L7*ReturnData!L18</f>
        <v>0</v>
      </c>
      <c r="AE7" s="12">
        <f>M7*ReturnData!M18</f>
        <v>0</v>
      </c>
      <c r="AF7" s="12">
        <f>N7*ReturnData!N18</f>
        <v>0</v>
      </c>
      <c r="AG7" s="12">
        <f>O7*ReturnData!O18</f>
        <v>1.065E-2</v>
      </c>
      <c r="AH7" s="12">
        <f>P7*ReturnData!P18</f>
        <v>0</v>
      </c>
      <c r="AI7" s="12">
        <f>Q7*ReturnData!Q18</f>
        <v>0</v>
      </c>
      <c r="AK7">
        <f t="shared" si="1"/>
        <v>197505</v>
      </c>
      <c r="AL7" s="15">
        <f t="shared" si="2"/>
        <v>4.066249999999999E-2</v>
      </c>
    </row>
    <row r="8" spans="1:38" x14ac:dyDescent="0.25">
      <c r="A8" s="6">
        <f>ReturnData!A19</f>
        <v>197506</v>
      </c>
      <c r="B8">
        <f>IF('Monthly Ranks'!B7&lt;=8, 1/8,0)</f>
        <v>0</v>
      </c>
      <c r="C8">
        <f>IF('Monthly Ranks'!C7&lt;=8, 1/8,0)</f>
        <v>0.125</v>
      </c>
      <c r="D8">
        <f>IF('Monthly Ranks'!D7&lt;=8, 1/8,0)</f>
        <v>0.125</v>
      </c>
      <c r="E8">
        <f>IF('Monthly Ranks'!E7&lt;=8, 1/8,0)</f>
        <v>0.125</v>
      </c>
      <c r="F8">
        <f>IF('Monthly Ranks'!F7&lt;=8, 1/8,0)</f>
        <v>0</v>
      </c>
      <c r="G8">
        <f>IF('Monthly Ranks'!G7&lt;=8, 1/8,0)</f>
        <v>0.125</v>
      </c>
      <c r="H8">
        <f>IF('Monthly Ranks'!H7&lt;=8, 1/8,0)</f>
        <v>0</v>
      </c>
      <c r="I8">
        <f>IF('Monthly Ranks'!I7&lt;=8, 1/8,0)</f>
        <v>0.125</v>
      </c>
      <c r="J8">
        <f>IF('Monthly Ranks'!J7&lt;=8, 1/8,0)</f>
        <v>0.125</v>
      </c>
      <c r="K8">
        <f>IF('Monthly Ranks'!K7&lt;=8, 1/8,0)</f>
        <v>0.125</v>
      </c>
      <c r="L8">
        <f>IF('Monthly Ranks'!L7&lt;=8, 1/8,0)</f>
        <v>0</v>
      </c>
      <c r="M8">
        <f>IF('Monthly Ranks'!M7&lt;=8, 1/8,0)</f>
        <v>0</v>
      </c>
      <c r="N8">
        <f>IF('Monthly Ranks'!N7&lt;=8, 1/8,0)</f>
        <v>0.125</v>
      </c>
      <c r="O8">
        <f>IF('Monthly Ranks'!O7&lt;=8, 1/8,0)</f>
        <v>0</v>
      </c>
      <c r="P8">
        <f>IF('Monthly Ranks'!P7&lt;=8, 1/8,0)</f>
        <v>0</v>
      </c>
      <c r="Q8">
        <f>IF('Monthly Ranks'!Q7&lt;=8, 1/8,0)</f>
        <v>0</v>
      </c>
      <c r="S8">
        <f t="shared" si="0"/>
        <v>197506</v>
      </c>
      <c r="T8" s="12">
        <f>B8*ReturnData!B19</f>
        <v>0</v>
      </c>
      <c r="U8" s="12">
        <f>C8*ReturnData!C19</f>
        <v>5.3874999999999999E-3</v>
      </c>
      <c r="V8" s="12">
        <f>D8*ReturnData!D19</f>
        <v>8.3999999999999995E-3</v>
      </c>
      <c r="W8" s="12">
        <f>E8*ReturnData!E19</f>
        <v>1.0749999999999999E-2</v>
      </c>
      <c r="X8" s="12">
        <f>F8*ReturnData!F19</f>
        <v>0</v>
      </c>
      <c r="Y8" s="12">
        <f>G8*ReturnData!G19</f>
        <v>5.4000000000000003E-3</v>
      </c>
      <c r="Z8" s="12">
        <f>H8*ReturnData!H19</f>
        <v>0</v>
      </c>
      <c r="AA8" s="12">
        <f>I8*ReturnData!I19</f>
        <v>6.9499999999999996E-3</v>
      </c>
      <c r="AB8" s="12">
        <f>J8*ReturnData!J19</f>
        <v>7.9625000000000008E-3</v>
      </c>
      <c r="AC8" s="12">
        <f>K8*ReturnData!K19</f>
        <v>1.0575000000000001E-2</v>
      </c>
      <c r="AD8" s="12">
        <f>L8*ReturnData!L19</f>
        <v>0</v>
      </c>
      <c r="AE8" s="12">
        <f>M8*ReturnData!M19</f>
        <v>0</v>
      </c>
      <c r="AF8" s="12">
        <f>N8*ReturnData!N19</f>
        <v>7.1999999999999998E-3</v>
      </c>
      <c r="AG8" s="12">
        <f>O8*ReturnData!O19</f>
        <v>0</v>
      </c>
      <c r="AH8" s="12">
        <f>P8*ReturnData!P19</f>
        <v>0</v>
      </c>
      <c r="AI8" s="12">
        <f>Q8*ReturnData!Q19</f>
        <v>0</v>
      </c>
      <c r="AK8">
        <f t="shared" si="1"/>
        <v>197506</v>
      </c>
      <c r="AL8" s="15">
        <f t="shared" si="2"/>
        <v>6.2625E-2</v>
      </c>
    </row>
    <row r="9" spans="1:38" x14ac:dyDescent="0.25">
      <c r="A9" s="6">
        <f>ReturnData!A20</f>
        <v>197507</v>
      </c>
      <c r="B9">
        <f>IF('Monthly Ranks'!B8&lt;=8, 1/8,0)</f>
        <v>0</v>
      </c>
      <c r="C9">
        <f>IF('Monthly Ranks'!C8&lt;=8, 1/8,0)</f>
        <v>0.125</v>
      </c>
      <c r="D9">
        <f>IF('Monthly Ranks'!D8&lt;=8, 1/8,0)</f>
        <v>0.125</v>
      </c>
      <c r="E9">
        <f>IF('Monthly Ranks'!E8&lt;=8, 1/8,0)</f>
        <v>0.125</v>
      </c>
      <c r="F9">
        <f>IF('Monthly Ranks'!F8&lt;=8, 1/8,0)</f>
        <v>0</v>
      </c>
      <c r="G9">
        <f>IF('Monthly Ranks'!G8&lt;=8, 1/8,0)</f>
        <v>0.125</v>
      </c>
      <c r="H9">
        <f>IF('Monthly Ranks'!H8&lt;=8, 1/8,0)</f>
        <v>0</v>
      </c>
      <c r="I9">
        <f>IF('Monthly Ranks'!I8&lt;=8, 1/8,0)</f>
        <v>0.125</v>
      </c>
      <c r="J9">
        <f>IF('Monthly Ranks'!J8&lt;=8, 1/8,0)</f>
        <v>0.125</v>
      </c>
      <c r="K9">
        <f>IF('Monthly Ranks'!K8&lt;=8, 1/8,0)</f>
        <v>0.125</v>
      </c>
      <c r="L9">
        <f>IF('Monthly Ranks'!L8&lt;=8, 1/8,0)</f>
        <v>0</v>
      </c>
      <c r="M9">
        <f>IF('Monthly Ranks'!M8&lt;=8, 1/8,0)</f>
        <v>0</v>
      </c>
      <c r="N9">
        <f>IF('Monthly Ranks'!N8&lt;=8, 1/8,0)</f>
        <v>0</v>
      </c>
      <c r="O9">
        <f>IF('Monthly Ranks'!O8&lt;=8, 1/8,0)</f>
        <v>0.125</v>
      </c>
      <c r="P9">
        <f>IF('Monthly Ranks'!P8&lt;=8, 1/8,0)</f>
        <v>0</v>
      </c>
      <c r="Q9">
        <f>IF('Monthly Ranks'!Q8&lt;=8, 1/8,0)</f>
        <v>0</v>
      </c>
      <c r="S9">
        <f t="shared" si="0"/>
        <v>197507</v>
      </c>
      <c r="T9" s="12">
        <f>B9*ReturnData!B20</f>
        <v>0</v>
      </c>
      <c r="U9" s="12">
        <f>C9*ReturnData!C20</f>
        <v>-4.8124999999999999E-3</v>
      </c>
      <c r="V9" s="12">
        <f>D9*ReturnData!D20</f>
        <v>-5.4625000000000003E-3</v>
      </c>
      <c r="W9" s="12">
        <f>E9*ReturnData!E20</f>
        <v>-4.4250000000000001E-3</v>
      </c>
      <c r="X9" s="12">
        <f>F9*ReturnData!F20</f>
        <v>0</v>
      </c>
      <c r="Y9" s="12">
        <f>G9*ReturnData!G20</f>
        <v>-5.6499999999999996E-3</v>
      </c>
      <c r="Z9" s="12">
        <f>H9*ReturnData!H20</f>
        <v>0</v>
      </c>
      <c r="AA9" s="12">
        <f>I9*ReturnData!I20</f>
        <v>-7.175E-3</v>
      </c>
      <c r="AB9" s="12">
        <f>J9*ReturnData!J20</f>
        <v>-8.2500000000000004E-3</v>
      </c>
      <c r="AC9" s="12">
        <f>K9*ReturnData!K20</f>
        <v>-4.5125E-3</v>
      </c>
      <c r="AD9" s="12">
        <f>L9*ReturnData!L20</f>
        <v>0</v>
      </c>
      <c r="AE9" s="12">
        <f>M9*ReturnData!M20</f>
        <v>0</v>
      </c>
      <c r="AF9" s="12">
        <f>N9*ReturnData!N20</f>
        <v>0</v>
      </c>
      <c r="AG9" s="12">
        <f>O9*ReturnData!O20</f>
        <v>-5.9750000000000003E-3</v>
      </c>
      <c r="AH9" s="12">
        <f>P9*ReturnData!P20</f>
        <v>0</v>
      </c>
      <c r="AI9" s="12">
        <f>Q9*ReturnData!Q20</f>
        <v>0</v>
      </c>
      <c r="AK9">
        <f t="shared" si="1"/>
        <v>197507</v>
      </c>
      <c r="AL9" s="15">
        <f t="shared" si="2"/>
        <v>-4.6262500000000005E-2</v>
      </c>
    </row>
    <row r="10" spans="1:38" x14ac:dyDescent="0.25">
      <c r="A10" s="6">
        <f>ReturnData!A21</f>
        <v>197508</v>
      </c>
      <c r="B10">
        <f>IF('Monthly Ranks'!B9&lt;=8, 1/8,0)</f>
        <v>0.125</v>
      </c>
      <c r="C10">
        <f>IF('Monthly Ranks'!C9&lt;=8, 1/8,0)</f>
        <v>0.125</v>
      </c>
      <c r="D10">
        <f>IF('Monthly Ranks'!D9&lt;=8, 1/8,0)</f>
        <v>0.125</v>
      </c>
      <c r="E10">
        <f>IF('Monthly Ranks'!E9&lt;=8, 1/8,0)</f>
        <v>0.125</v>
      </c>
      <c r="F10">
        <f>IF('Monthly Ranks'!F9&lt;=8, 1/8,0)</f>
        <v>0</v>
      </c>
      <c r="G10">
        <f>IF('Monthly Ranks'!G9&lt;=8, 1/8,0)</f>
        <v>0</v>
      </c>
      <c r="H10">
        <f>IF('Monthly Ranks'!H9&lt;=8, 1/8,0)</f>
        <v>0</v>
      </c>
      <c r="I10">
        <f>IF('Monthly Ranks'!I9&lt;=8, 1/8,0)</f>
        <v>0.125</v>
      </c>
      <c r="J10">
        <f>IF('Monthly Ranks'!J9&lt;=8, 1/8,0)</f>
        <v>0</v>
      </c>
      <c r="K10">
        <f>IF('Monthly Ranks'!K9&lt;=8, 1/8,0)</f>
        <v>0.125</v>
      </c>
      <c r="L10">
        <f>IF('Monthly Ranks'!L9&lt;=8, 1/8,0)</f>
        <v>0</v>
      </c>
      <c r="M10">
        <f>IF('Monthly Ranks'!M9&lt;=8, 1/8,0)</f>
        <v>0</v>
      </c>
      <c r="N10">
        <f>IF('Monthly Ranks'!N9&lt;=8, 1/8,0)</f>
        <v>0</v>
      </c>
      <c r="O10">
        <f>IF('Monthly Ranks'!O9&lt;=8, 1/8,0)</f>
        <v>0.125</v>
      </c>
      <c r="P10">
        <f>IF('Monthly Ranks'!P9&lt;=8, 1/8,0)</f>
        <v>0</v>
      </c>
      <c r="Q10">
        <f>IF('Monthly Ranks'!Q9&lt;=8, 1/8,0)</f>
        <v>0.125</v>
      </c>
      <c r="S10">
        <f t="shared" si="0"/>
        <v>197508</v>
      </c>
      <c r="T10" s="12">
        <f>B10*ReturnData!B21</f>
        <v>-2.9749999999999998E-3</v>
      </c>
      <c r="U10" s="12">
        <f>C10*ReturnData!C21</f>
        <v>-9.0875000000000001E-3</v>
      </c>
      <c r="V10" s="12">
        <f>D10*ReturnData!D21</f>
        <v>-7.1249999999999992E-4</v>
      </c>
      <c r="W10" s="12">
        <f>E10*ReturnData!E21</f>
        <v>-5.3249999999999999E-3</v>
      </c>
      <c r="X10" s="12">
        <f>F10*ReturnData!F21</f>
        <v>0</v>
      </c>
      <c r="Y10" s="12">
        <f>G10*ReturnData!G21</f>
        <v>0</v>
      </c>
      <c r="Z10" s="12">
        <f>H10*ReturnData!H21</f>
        <v>0</v>
      </c>
      <c r="AA10" s="12">
        <f>I10*ReturnData!I21</f>
        <v>-1.7374999999999999E-3</v>
      </c>
      <c r="AB10" s="12">
        <f>J10*ReturnData!J21</f>
        <v>0</v>
      </c>
      <c r="AC10" s="12">
        <f>K10*ReturnData!K21</f>
        <v>-2.3E-3</v>
      </c>
      <c r="AD10" s="12">
        <f>L10*ReturnData!L21</f>
        <v>0</v>
      </c>
      <c r="AE10" s="12">
        <f>M10*ReturnData!M21</f>
        <v>0</v>
      </c>
      <c r="AF10" s="12">
        <f>N10*ReturnData!N21</f>
        <v>0</v>
      </c>
      <c r="AG10" s="12">
        <f>O10*ReturnData!O21</f>
        <v>-1.5499999999999999E-3</v>
      </c>
      <c r="AH10" s="12">
        <f>P10*ReturnData!P21</f>
        <v>0</v>
      </c>
      <c r="AI10" s="12">
        <f>Q10*ReturnData!Q21</f>
        <v>-7.6749999999999995E-3</v>
      </c>
      <c r="AK10">
        <f t="shared" si="1"/>
        <v>197508</v>
      </c>
      <c r="AL10" s="15">
        <f t="shared" si="2"/>
        <v>-3.1362499999999995E-2</v>
      </c>
    </row>
    <row r="11" spans="1:38" x14ac:dyDescent="0.25">
      <c r="A11" s="6">
        <f>ReturnData!A22</f>
        <v>197509</v>
      </c>
      <c r="B11">
        <f>IF('Monthly Ranks'!B10&lt;=8, 1/8,0)</f>
        <v>0.125</v>
      </c>
      <c r="C11">
        <f>IF('Monthly Ranks'!C10&lt;=8, 1/8,0)</f>
        <v>0.125</v>
      </c>
      <c r="D11">
        <f>IF('Monthly Ranks'!D10&lt;=8, 1/8,0)</f>
        <v>0.125</v>
      </c>
      <c r="E11">
        <f>IF('Monthly Ranks'!E10&lt;=8, 1/8,0)</f>
        <v>0.125</v>
      </c>
      <c r="F11">
        <f>IF('Monthly Ranks'!F10&lt;=8, 1/8,0)</f>
        <v>0</v>
      </c>
      <c r="G11">
        <f>IF('Monthly Ranks'!G10&lt;=8, 1/8,0)</f>
        <v>0</v>
      </c>
      <c r="H11">
        <f>IF('Monthly Ranks'!H10&lt;=8, 1/8,0)</f>
        <v>0</v>
      </c>
      <c r="I11">
        <f>IF('Monthly Ranks'!I10&lt;=8, 1/8,0)</f>
        <v>0.125</v>
      </c>
      <c r="J11">
        <f>IF('Monthly Ranks'!J10&lt;=8, 1/8,0)</f>
        <v>0</v>
      </c>
      <c r="K11">
        <f>IF('Monthly Ranks'!K10&lt;=8, 1/8,0)</f>
        <v>0.125</v>
      </c>
      <c r="L11">
        <f>IF('Monthly Ranks'!L10&lt;=8, 1/8,0)</f>
        <v>0</v>
      </c>
      <c r="M11">
        <f>IF('Monthly Ranks'!M10&lt;=8, 1/8,0)</f>
        <v>0</v>
      </c>
      <c r="N11">
        <f>IF('Monthly Ranks'!N10&lt;=8, 1/8,0)</f>
        <v>0.125</v>
      </c>
      <c r="O11">
        <f>IF('Monthly Ranks'!O10&lt;=8, 1/8,0)</f>
        <v>0.125</v>
      </c>
      <c r="P11">
        <f>IF('Monthly Ranks'!P10&lt;=8, 1/8,0)</f>
        <v>0</v>
      </c>
      <c r="Q11">
        <f>IF('Monthly Ranks'!Q10&lt;=8, 1/8,0)</f>
        <v>0</v>
      </c>
      <c r="S11">
        <f t="shared" si="0"/>
        <v>197509</v>
      </c>
      <c r="T11" s="12">
        <f>B11*ReturnData!B22</f>
        <v>-3.9750000000000002E-3</v>
      </c>
      <c r="U11" s="12">
        <f>C11*ReturnData!C22</f>
        <v>-3.3500000000000001E-3</v>
      </c>
      <c r="V11" s="12">
        <f>D11*ReturnData!D22</f>
        <v>-1.3375000000000001E-3</v>
      </c>
      <c r="W11" s="12">
        <f>E11*ReturnData!E22</f>
        <v>8.5000000000000006E-4</v>
      </c>
      <c r="X11" s="12">
        <f>F11*ReturnData!F22</f>
        <v>0</v>
      </c>
      <c r="Y11" s="12">
        <f>G11*ReturnData!G22</f>
        <v>0</v>
      </c>
      <c r="Z11" s="12">
        <f>H11*ReturnData!H22</f>
        <v>0</v>
      </c>
      <c r="AA11" s="12">
        <f>I11*ReturnData!I22</f>
        <v>-8.175E-3</v>
      </c>
      <c r="AB11" s="12">
        <f>J11*ReturnData!J22</f>
        <v>0</v>
      </c>
      <c r="AC11" s="12">
        <f>K11*ReturnData!K22</f>
        <v>-5.6750000000000004E-3</v>
      </c>
      <c r="AD11" s="12">
        <f>L11*ReturnData!L22</f>
        <v>0</v>
      </c>
      <c r="AE11" s="12">
        <f>M11*ReturnData!M22</f>
        <v>0</v>
      </c>
      <c r="AF11" s="12">
        <f>N11*ReturnData!N22</f>
        <v>-4.9624999999999999E-3</v>
      </c>
      <c r="AG11" s="12">
        <f>O11*ReturnData!O22</f>
        <v>-1.2374999999999999E-3</v>
      </c>
      <c r="AH11" s="12">
        <f>P11*ReturnData!P22</f>
        <v>0</v>
      </c>
      <c r="AI11" s="12">
        <f>Q11*ReturnData!Q22</f>
        <v>0</v>
      </c>
      <c r="AK11">
        <f t="shared" si="1"/>
        <v>197509</v>
      </c>
      <c r="AL11" s="15">
        <f t="shared" si="2"/>
        <v>-2.7862500000000002E-2</v>
      </c>
    </row>
    <row r="12" spans="1:38" x14ac:dyDescent="0.25">
      <c r="A12" s="6">
        <f>ReturnData!A23</f>
        <v>197510</v>
      </c>
      <c r="B12">
        <f>IF('Monthly Ranks'!B11&lt;=8, 1/8,0)</f>
        <v>0.125</v>
      </c>
      <c r="C12">
        <f>IF('Monthly Ranks'!C11&lt;=8, 1/8,0)</f>
        <v>0.125</v>
      </c>
      <c r="D12">
        <f>IF('Monthly Ranks'!D11&lt;=8, 1/8,0)</f>
        <v>0.125</v>
      </c>
      <c r="E12">
        <f>IF('Monthly Ranks'!E11&lt;=8, 1/8,0)</f>
        <v>0.125</v>
      </c>
      <c r="F12">
        <f>IF('Monthly Ranks'!F11&lt;=8, 1/8,0)</f>
        <v>0</v>
      </c>
      <c r="G12">
        <f>IF('Monthly Ranks'!G11&lt;=8, 1/8,0)</f>
        <v>0.125</v>
      </c>
      <c r="H12">
        <f>IF('Monthly Ranks'!H11&lt;=8, 1/8,0)</f>
        <v>0</v>
      </c>
      <c r="I12">
        <f>IF('Monthly Ranks'!I11&lt;=8, 1/8,0)</f>
        <v>0.125</v>
      </c>
      <c r="J12">
        <f>IF('Monthly Ranks'!J11&lt;=8, 1/8,0)</f>
        <v>0</v>
      </c>
      <c r="K12">
        <f>IF('Monthly Ranks'!K11&lt;=8, 1/8,0)</f>
        <v>0.125</v>
      </c>
      <c r="L12">
        <f>IF('Monthly Ranks'!L11&lt;=8, 1/8,0)</f>
        <v>0</v>
      </c>
      <c r="M12">
        <f>IF('Monthly Ranks'!M11&lt;=8, 1/8,0)</f>
        <v>0</v>
      </c>
      <c r="N12">
        <f>IF('Monthly Ranks'!N11&lt;=8, 1/8,0)</f>
        <v>0</v>
      </c>
      <c r="O12">
        <f>IF('Monthly Ranks'!O11&lt;=8, 1/8,0)</f>
        <v>0</v>
      </c>
      <c r="P12">
        <f>IF('Monthly Ranks'!P11&lt;=8, 1/8,0)</f>
        <v>0.125</v>
      </c>
      <c r="Q12">
        <f>IF('Monthly Ranks'!Q11&lt;=8, 1/8,0)</f>
        <v>0</v>
      </c>
      <c r="S12">
        <f t="shared" si="0"/>
        <v>197510</v>
      </c>
      <c r="T12" s="12">
        <f>B12*ReturnData!B23</f>
        <v>1.47125E-2</v>
      </c>
      <c r="U12" s="12">
        <f>C12*ReturnData!C23</f>
        <v>-6.2624999999999998E-3</v>
      </c>
      <c r="V12" s="12">
        <f>D12*ReturnData!D23</f>
        <v>-1.8374999999999999E-3</v>
      </c>
      <c r="W12" s="12">
        <f>E12*ReturnData!E23</f>
        <v>1.3274999999999999E-2</v>
      </c>
      <c r="X12" s="12">
        <f>F12*ReturnData!F23</f>
        <v>0</v>
      </c>
      <c r="Y12" s="12">
        <f>G12*ReturnData!G23</f>
        <v>8.5375E-3</v>
      </c>
      <c r="Z12" s="12">
        <f>H12*ReturnData!H23</f>
        <v>0</v>
      </c>
      <c r="AA12" s="12">
        <f>I12*ReturnData!I23</f>
        <v>5.1999999999999998E-3</v>
      </c>
      <c r="AB12" s="12">
        <f>J12*ReturnData!J23</f>
        <v>0</v>
      </c>
      <c r="AC12" s="12">
        <f>K12*ReturnData!K23</f>
        <v>1.9750000000000002E-3</v>
      </c>
      <c r="AD12" s="12">
        <f>L12*ReturnData!L23</f>
        <v>0</v>
      </c>
      <c r="AE12" s="12">
        <f>M12*ReturnData!M23</f>
        <v>0</v>
      </c>
      <c r="AF12" s="12">
        <f>N12*ReturnData!N23</f>
        <v>0</v>
      </c>
      <c r="AG12" s="12">
        <f>O12*ReturnData!O23</f>
        <v>0</v>
      </c>
      <c r="AH12" s="12">
        <f>P12*ReturnData!P23</f>
        <v>1.3462499999999999E-2</v>
      </c>
      <c r="AI12" s="12">
        <f>Q12*ReturnData!Q23</f>
        <v>0</v>
      </c>
      <c r="AK12">
        <f t="shared" si="1"/>
        <v>197510</v>
      </c>
      <c r="AL12" s="15">
        <f t="shared" si="2"/>
        <v>4.9062499999999995E-2</v>
      </c>
    </row>
    <row r="13" spans="1:38" x14ac:dyDescent="0.25">
      <c r="A13" s="6">
        <f>ReturnData!A24</f>
        <v>197511</v>
      </c>
      <c r="B13">
        <f>IF('Monthly Ranks'!B12&lt;=8, 1/8,0)</f>
        <v>0.125</v>
      </c>
      <c r="C13">
        <f>IF('Monthly Ranks'!C12&lt;=8, 1/8,0)</f>
        <v>0</v>
      </c>
      <c r="D13">
        <f>IF('Monthly Ranks'!D12&lt;=8, 1/8,0)</f>
        <v>0</v>
      </c>
      <c r="E13">
        <f>IF('Monthly Ranks'!E12&lt;=8, 1/8,0)</f>
        <v>0.125</v>
      </c>
      <c r="F13">
        <f>IF('Monthly Ranks'!F12&lt;=8, 1/8,0)</f>
        <v>0</v>
      </c>
      <c r="G13">
        <f>IF('Monthly Ranks'!G12&lt;=8, 1/8,0)</f>
        <v>0</v>
      </c>
      <c r="H13">
        <f>IF('Monthly Ranks'!H12&lt;=8, 1/8,0)</f>
        <v>0</v>
      </c>
      <c r="I13">
        <f>IF('Monthly Ranks'!I12&lt;=8, 1/8,0)</f>
        <v>0.125</v>
      </c>
      <c r="J13">
        <f>IF('Monthly Ranks'!J12&lt;=8, 1/8,0)</f>
        <v>0.125</v>
      </c>
      <c r="K13">
        <f>IF('Monthly Ranks'!K12&lt;=8, 1/8,0)</f>
        <v>0.125</v>
      </c>
      <c r="L13">
        <f>IF('Monthly Ranks'!L12&lt;=8, 1/8,0)</f>
        <v>0</v>
      </c>
      <c r="M13">
        <f>IF('Monthly Ranks'!M12&lt;=8, 1/8,0)</f>
        <v>0.125</v>
      </c>
      <c r="N13">
        <f>IF('Monthly Ranks'!N12&lt;=8, 1/8,0)</f>
        <v>0</v>
      </c>
      <c r="O13">
        <f>IF('Monthly Ranks'!O12&lt;=8, 1/8,0)</f>
        <v>0.125</v>
      </c>
      <c r="P13">
        <f>IF('Monthly Ranks'!P12&lt;=8, 1/8,0)</f>
        <v>0.125</v>
      </c>
      <c r="Q13">
        <f>IF('Monthly Ranks'!Q12&lt;=8, 1/8,0)</f>
        <v>0</v>
      </c>
      <c r="S13">
        <f t="shared" si="0"/>
        <v>197511</v>
      </c>
      <c r="T13" s="12">
        <f>B13*ReturnData!B24</f>
        <v>4.0124999999999996E-3</v>
      </c>
      <c r="U13" s="12">
        <f>C13*ReturnData!C24</f>
        <v>0</v>
      </c>
      <c r="V13" s="12">
        <f>D13*ReturnData!D24</f>
        <v>0</v>
      </c>
      <c r="W13" s="12">
        <f>E13*ReturnData!E24</f>
        <v>8.3499999999999998E-3</v>
      </c>
      <c r="X13" s="12">
        <f>F13*ReturnData!F24</f>
        <v>0</v>
      </c>
      <c r="Y13" s="12">
        <f>G13*ReturnData!G24</f>
        <v>0</v>
      </c>
      <c r="Z13" s="12">
        <f>H13*ReturnData!H24</f>
        <v>0</v>
      </c>
      <c r="AA13" s="12">
        <f>I13*ReturnData!I24</f>
        <v>4.0625000000000001E-3</v>
      </c>
      <c r="AB13" s="12">
        <f>J13*ReturnData!J24</f>
        <v>2.0374999999999998E-3</v>
      </c>
      <c r="AC13" s="12">
        <f>K13*ReturnData!K24</f>
        <v>5.6250000000000007E-4</v>
      </c>
      <c r="AD13" s="12">
        <f>L13*ReturnData!L24</f>
        <v>0</v>
      </c>
      <c r="AE13" s="12">
        <f>M13*ReturnData!M24</f>
        <v>4.6500000000000005E-3</v>
      </c>
      <c r="AF13" s="12">
        <f>N13*ReturnData!N24</f>
        <v>0</v>
      </c>
      <c r="AG13" s="12">
        <f>O13*ReturnData!O24</f>
        <v>3.9375E-3</v>
      </c>
      <c r="AH13" s="12">
        <f>P13*ReturnData!P24</f>
        <v>6.4000000000000003E-3</v>
      </c>
      <c r="AI13" s="12">
        <f>Q13*ReturnData!Q24</f>
        <v>0</v>
      </c>
      <c r="AK13">
        <f t="shared" si="1"/>
        <v>197511</v>
      </c>
      <c r="AL13" s="15">
        <f t="shared" si="2"/>
        <v>3.4012500000000001E-2</v>
      </c>
    </row>
    <row r="14" spans="1:38" x14ac:dyDescent="0.25">
      <c r="A14" s="6">
        <f>ReturnData!A25</f>
        <v>197512</v>
      </c>
      <c r="B14">
        <f>IF('Monthly Ranks'!B13&lt;=8, 1/8,0)</f>
        <v>0.125</v>
      </c>
      <c r="C14">
        <f>IF('Monthly Ranks'!C13&lt;=8, 1/8,0)</f>
        <v>0</v>
      </c>
      <c r="D14">
        <f>IF('Monthly Ranks'!D13&lt;=8, 1/8,0)</f>
        <v>0</v>
      </c>
      <c r="E14">
        <f>IF('Monthly Ranks'!E13&lt;=8, 1/8,0)</f>
        <v>0.125</v>
      </c>
      <c r="F14">
        <f>IF('Monthly Ranks'!F13&lt;=8, 1/8,0)</f>
        <v>0.125</v>
      </c>
      <c r="G14">
        <f>IF('Monthly Ranks'!G13&lt;=8, 1/8,0)</f>
        <v>0.125</v>
      </c>
      <c r="H14">
        <f>IF('Monthly Ranks'!H13&lt;=8, 1/8,0)</f>
        <v>0</v>
      </c>
      <c r="I14">
        <f>IF('Monthly Ranks'!I13&lt;=8, 1/8,0)</f>
        <v>0.125</v>
      </c>
      <c r="J14">
        <f>IF('Monthly Ranks'!J13&lt;=8, 1/8,0)</f>
        <v>0</v>
      </c>
      <c r="K14">
        <f>IF('Monthly Ranks'!K13&lt;=8, 1/8,0)</f>
        <v>0</v>
      </c>
      <c r="L14">
        <f>IF('Monthly Ranks'!L13&lt;=8, 1/8,0)</f>
        <v>0</v>
      </c>
      <c r="M14">
        <f>IF('Monthly Ranks'!M13&lt;=8, 1/8,0)</f>
        <v>0.125</v>
      </c>
      <c r="N14">
        <f>IF('Monthly Ranks'!N13&lt;=8, 1/8,0)</f>
        <v>0</v>
      </c>
      <c r="O14">
        <f>IF('Monthly Ranks'!O13&lt;=8, 1/8,0)</f>
        <v>0.125</v>
      </c>
      <c r="P14">
        <f>IF('Monthly Ranks'!P13&lt;=8, 1/8,0)</f>
        <v>0.125</v>
      </c>
      <c r="Q14">
        <f>IF('Monthly Ranks'!Q13&lt;=8, 1/8,0)</f>
        <v>0</v>
      </c>
      <c r="S14">
        <f t="shared" si="0"/>
        <v>197512</v>
      </c>
      <c r="T14" s="12">
        <f>B14*ReturnData!B25</f>
        <v>-2.4624999999999998E-3</v>
      </c>
      <c r="U14" s="12">
        <f>C14*ReturnData!C25</f>
        <v>0</v>
      </c>
      <c r="V14" s="12">
        <f>D14*ReturnData!D25</f>
        <v>0</v>
      </c>
      <c r="W14" s="12">
        <f>E14*ReturnData!E25</f>
        <v>-1.3125000000000001E-3</v>
      </c>
      <c r="X14" s="12">
        <f>F14*ReturnData!F25</f>
        <v>-2.7500000000000003E-3</v>
      </c>
      <c r="Y14" s="12">
        <f>G14*ReturnData!G25</f>
        <v>2.5000000000000001E-5</v>
      </c>
      <c r="Z14" s="12">
        <f>H14*ReturnData!H25</f>
        <v>0</v>
      </c>
      <c r="AA14" s="12">
        <f>I14*ReturnData!I25</f>
        <v>8.9999999999999998E-4</v>
      </c>
      <c r="AB14" s="12">
        <f>J14*ReturnData!J25</f>
        <v>0</v>
      </c>
      <c r="AC14" s="12">
        <f>K14*ReturnData!K25</f>
        <v>0</v>
      </c>
      <c r="AD14" s="12">
        <f>L14*ReturnData!L25</f>
        <v>0</v>
      </c>
      <c r="AE14" s="12">
        <f>M14*ReturnData!M25</f>
        <v>2.1375000000000001E-3</v>
      </c>
      <c r="AF14" s="12">
        <f>N14*ReturnData!N25</f>
        <v>0</v>
      </c>
      <c r="AG14" s="12">
        <f>O14*ReturnData!O25</f>
        <v>1.6750000000000001E-3</v>
      </c>
      <c r="AH14" s="12">
        <f>P14*ReturnData!P25</f>
        <v>-4.3375000000000002E-3</v>
      </c>
      <c r="AI14" s="12">
        <f>Q14*ReturnData!Q25</f>
        <v>0</v>
      </c>
      <c r="AK14">
        <f t="shared" si="1"/>
        <v>197512</v>
      </c>
      <c r="AL14" s="15">
        <f t="shared" si="2"/>
        <v>-6.1250000000000002E-3</v>
      </c>
    </row>
    <row r="15" spans="1:38" x14ac:dyDescent="0.25">
      <c r="A15" s="6">
        <f>ReturnData!A26</f>
        <v>197601</v>
      </c>
      <c r="B15">
        <f>IF('Monthly Ranks'!B14&lt;=8, 1/8,0)</f>
        <v>0.125</v>
      </c>
      <c r="C15">
        <f>IF('Monthly Ranks'!C14&lt;=8, 1/8,0)</f>
        <v>0</v>
      </c>
      <c r="D15">
        <f>IF('Monthly Ranks'!D14&lt;=8, 1/8,0)</f>
        <v>0</v>
      </c>
      <c r="E15">
        <f>IF('Monthly Ranks'!E14&lt;=8, 1/8,0)</f>
        <v>0.125</v>
      </c>
      <c r="F15">
        <f>IF('Monthly Ranks'!F14&lt;=8, 1/8,0)</f>
        <v>0.125</v>
      </c>
      <c r="G15">
        <f>IF('Monthly Ranks'!G14&lt;=8, 1/8,0)</f>
        <v>0.125</v>
      </c>
      <c r="H15">
        <f>IF('Monthly Ranks'!H14&lt;=8, 1/8,0)</f>
        <v>0</v>
      </c>
      <c r="I15">
        <f>IF('Monthly Ranks'!I14&lt;=8, 1/8,0)</f>
        <v>0.125</v>
      </c>
      <c r="J15">
        <f>IF('Monthly Ranks'!J14&lt;=8, 1/8,0)</f>
        <v>0</v>
      </c>
      <c r="K15">
        <f>IF('Monthly Ranks'!K14&lt;=8, 1/8,0)</f>
        <v>0</v>
      </c>
      <c r="L15">
        <f>IF('Monthly Ranks'!L14&lt;=8, 1/8,0)</f>
        <v>0</v>
      </c>
      <c r="M15">
        <f>IF('Monthly Ranks'!M14&lt;=8, 1/8,0)</f>
        <v>0.125</v>
      </c>
      <c r="N15">
        <f>IF('Monthly Ranks'!N14&lt;=8, 1/8,0)</f>
        <v>0.125</v>
      </c>
      <c r="O15">
        <f>IF('Monthly Ranks'!O14&lt;=8, 1/8,0)</f>
        <v>0</v>
      </c>
      <c r="P15">
        <f>IF('Monthly Ranks'!P14&lt;=8, 1/8,0)</f>
        <v>0.125</v>
      </c>
      <c r="Q15">
        <f>IF('Monthly Ranks'!Q14&lt;=8, 1/8,0)</f>
        <v>0</v>
      </c>
      <c r="S15">
        <f t="shared" si="0"/>
        <v>197601</v>
      </c>
      <c r="T15" s="12">
        <f>B15*ReturnData!B26</f>
        <v>1.1125000000000001E-2</v>
      </c>
      <c r="U15" s="12">
        <f>C15*ReturnData!C26</f>
        <v>0</v>
      </c>
      <c r="V15" s="12">
        <f>D15*ReturnData!D26</f>
        <v>0</v>
      </c>
      <c r="W15" s="12">
        <f>E15*ReturnData!E26</f>
        <v>2.6787499999999999E-2</v>
      </c>
      <c r="X15" s="12">
        <f>F15*ReturnData!F26</f>
        <v>1.8637500000000001E-2</v>
      </c>
      <c r="Y15" s="12">
        <f>G15*ReturnData!G26</f>
        <v>2.4937499999999998E-2</v>
      </c>
      <c r="Z15" s="12">
        <f>H15*ReturnData!H26</f>
        <v>0</v>
      </c>
      <c r="AA15" s="12">
        <f>I15*ReturnData!I26</f>
        <v>2.2324999999999998E-2</v>
      </c>
      <c r="AB15" s="12">
        <f>J15*ReturnData!J26</f>
        <v>0</v>
      </c>
      <c r="AC15" s="12">
        <f>K15*ReturnData!K26</f>
        <v>0</v>
      </c>
      <c r="AD15" s="12">
        <f>L15*ReturnData!L26</f>
        <v>0</v>
      </c>
      <c r="AE15" s="12">
        <f>M15*ReturnData!M26</f>
        <v>1.6362499999999999E-2</v>
      </c>
      <c r="AF15" s="12">
        <f>N15*ReturnData!N26</f>
        <v>1.95E-2</v>
      </c>
      <c r="AG15" s="12">
        <f>O15*ReturnData!O26</f>
        <v>0</v>
      </c>
      <c r="AH15" s="12">
        <f>P15*ReturnData!P26</f>
        <v>9.9124999999999994E-3</v>
      </c>
      <c r="AI15" s="12">
        <f>Q15*ReturnData!Q26</f>
        <v>0</v>
      </c>
      <c r="AK15">
        <f t="shared" si="1"/>
        <v>197601</v>
      </c>
      <c r="AL15" s="15">
        <f t="shared" si="2"/>
        <v>0.14958749999999998</v>
      </c>
    </row>
    <row r="16" spans="1:38" x14ac:dyDescent="0.25">
      <c r="A16" s="6">
        <f>ReturnData!A27</f>
        <v>197602</v>
      </c>
      <c r="B16">
        <f>IF('Monthly Ranks'!B15&lt;=8, 1/8,0)</f>
        <v>0.125</v>
      </c>
      <c r="C16">
        <f>IF('Monthly Ranks'!C15&lt;=8, 1/8,0)</f>
        <v>0</v>
      </c>
      <c r="D16">
        <f>IF('Monthly Ranks'!D15&lt;=8, 1/8,0)</f>
        <v>0</v>
      </c>
      <c r="E16">
        <f>IF('Monthly Ranks'!E15&lt;=8, 1/8,0)</f>
        <v>0.125</v>
      </c>
      <c r="F16">
        <f>IF('Monthly Ranks'!F15&lt;=8, 1/8,0)</f>
        <v>0.125</v>
      </c>
      <c r="G16">
        <f>IF('Monthly Ranks'!G15&lt;=8, 1/8,0)</f>
        <v>0.125</v>
      </c>
      <c r="H16">
        <f>IF('Monthly Ranks'!H15&lt;=8, 1/8,0)</f>
        <v>0</v>
      </c>
      <c r="I16">
        <f>IF('Monthly Ranks'!I15&lt;=8, 1/8,0)</f>
        <v>0</v>
      </c>
      <c r="J16">
        <f>IF('Monthly Ranks'!J15&lt;=8, 1/8,0)</f>
        <v>0</v>
      </c>
      <c r="K16">
        <f>IF('Monthly Ranks'!K15&lt;=8, 1/8,0)</f>
        <v>0</v>
      </c>
      <c r="L16">
        <f>IF('Monthly Ranks'!L15&lt;=8, 1/8,0)</f>
        <v>0.125</v>
      </c>
      <c r="M16">
        <f>IF('Monthly Ranks'!M15&lt;=8, 1/8,0)</f>
        <v>0.125</v>
      </c>
      <c r="N16">
        <f>IF('Monthly Ranks'!N15&lt;=8, 1/8,0)</f>
        <v>0.125</v>
      </c>
      <c r="O16">
        <f>IF('Monthly Ranks'!O15&lt;=8, 1/8,0)</f>
        <v>0</v>
      </c>
      <c r="P16">
        <f>IF('Monthly Ranks'!P15&lt;=8, 1/8,0)</f>
        <v>0.125</v>
      </c>
      <c r="Q16">
        <f>IF('Monthly Ranks'!Q15&lt;=8, 1/8,0)</f>
        <v>0</v>
      </c>
      <c r="S16">
        <f t="shared" si="0"/>
        <v>197602</v>
      </c>
      <c r="T16" s="12">
        <f>B16*ReturnData!B27</f>
        <v>-3.7874999999999996E-3</v>
      </c>
      <c r="U16" s="12">
        <f>C16*ReturnData!C27</f>
        <v>0</v>
      </c>
      <c r="V16" s="12">
        <f>D16*ReturnData!D27</f>
        <v>0</v>
      </c>
      <c r="W16" s="12">
        <f>E16*ReturnData!E27</f>
        <v>6.0499999999999998E-3</v>
      </c>
      <c r="X16" s="12">
        <f>F16*ReturnData!F27</f>
        <v>-4.75E-4</v>
      </c>
      <c r="Y16" s="12">
        <f>G16*ReturnData!G27</f>
        <v>3.1374999999999997E-3</v>
      </c>
      <c r="Z16" s="12">
        <f>H16*ReturnData!H27</f>
        <v>0</v>
      </c>
      <c r="AA16" s="12">
        <f>I16*ReturnData!I27</f>
        <v>0</v>
      </c>
      <c r="AB16" s="12">
        <f>J16*ReturnData!J27</f>
        <v>0</v>
      </c>
      <c r="AC16" s="12">
        <f>K16*ReturnData!K27</f>
        <v>0</v>
      </c>
      <c r="AD16" s="12">
        <f>L16*ReturnData!L27</f>
        <v>2.5000000000000001E-3</v>
      </c>
      <c r="AE16" s="12">
        <f>M16*ReturnData!M27</f>
        <v>6.9125000000000002E-3</v>
      </c>
      <c r="AF16" s="12">
        <f>N16*ReturnData!N27</f>
        <v>7.4750000000000007E-3</v>
      </c>
      <c r="AG16" s="12">
        <f>O16*ReturnData!O27</f>
        <v>0</v>
      </c>
      <c r="AH16" s="12">
        <f>P16*ReturnData!P27</f>
        <v>5.3500000000000006E-3</v>
      </c>
      <c r="AI16" s="12">
        <f>Q16*ReturnData!Q27</f>
        <v>0</v>
      </c>
      <c r="AK16">
        <f t="shared" si="1"/>
        <v>197602</v>
      </c>
      <c r="AL16" s="15">
        <f t="shared" si="2"/>
        <v>2.7162499999999999E-2</v>
      </c>
    </row>
    <row r="17" spans="1:38" x14ac:dyDescent="0.25">
      <c r="A17" s="6">
        <f>ReturnData!A28</f>
        <v>197603</v>
      </c>
      <c r="B17">
        <f>IF('Monthly Ranks'!B16&lt;=8, 1/8,0)</f>
        <v>0</v>
      </c>
      <c r="C17">
        <f>IF('Monthly Ranks'!C16&lt;=8, 1/8,0)</f>
        <v>0</v>
      </c>
      <c r="D17">
        <f>IF('Monthly Ranks'!D16&lt;=8, 1/8,0)</f>
        <v>0</v>
      </c>
      <c r="E17">
        <f>IF('Monthly Ranks'!E16&lt;=8, 1/8,0)</f>
        <v>0.125</v>
      </c>
      <c r="F17">
        <f>IF('Monthly Ranks'!F16&lt;=8, 1/8,0)</f>
        <v>0</v>
      </c>
      <c r="G17">
        <f>IF('Monthly Ranks'!G16&lt;=8, 1/8,0)</f>
        <v>0.125</v>
      </c>
      <c r="H17">
        <f>IF('Monthly Ranks'!H16&lt;=8, 1/8,0)</f>
        <v>0</v>
      </c>
      <c r="I17">
        <f>IF('Monthly Ranks'!I16&lt;=8, 1/8,0)</f>
        <v>0.125</v>
      </c>
      <c r="J17">
        <f>IF('Monthly Ranks'!J16&lt;=8, 1/8,0)</f>
        <v>0.125</v>
      </c>
      <c r="K17">
        <f>IF('Monthly Ranks'!K16&lt;=8, 1/8,0)</f>
        <v>0</v>
      </c>
      <c r="L17">
        <f>IF('Monthly Ranks'!L16&lt;=8, 1/8,0)</f>
        <v>0.125</v>
      </c>
      <c r="M17">
        <f>IF('Monthly Ranks'!M16&lt;=8, 1/8,0)</f>
        <v>0.125</v>
      </c>
      <c r="N17">
        <f>IF('Monthly Ranks'!N16&lt;=8, 1/8,0)</f>
        <v>0.125</v>
      </c>
      <c r="O17">
        <f>IF('Monthly Ranks'!O16&lt;=8, 1/8,0)</f>
        <v>0</v>
      </c>
      <c r="P17">
        <f>IF('Monthly Ranks'!P16&lt;=8, 1/8,0)</f>
        <v>0.125</v>
      </c>
      <c r="Q17">
        <f>IF('Monthly Ranks'!Q16&lt;=8, 1/8,0)</f>
        <v>0</v>
      </c>
      <c r="S17">
        <f t="shared" si="0"/>
        <v>197603</v>
      </c>
      <c r="T17" s="12">
        <f>B17*ReturnData!B28</f>
        <v>0</v>
      </c>
      <c r="U17" s="12">
        <f>C17*ReturnData!C28</f>
        <v>0</v>
      </c>
      <c r="V17" s="12">
        <f>D17*ReturnData!D28</f>
        <v>0</v>
      </c>
      <c r="W17" s="12">
        <f>E17*ReturnData!E28</f>
        <v>3.8500000000000001E-3</v>
      </c>
      <c r="X17" s="12">
        <f>F17*ReturnData!F28</f>
        <v>0</v>
      </c>
      <c r="Y17" s="12">
        <f>G17*ReturnData!G28</f>
        <v>-4.5000000000000005E-3</v>
      </c>
      <c r="Z17" s="12">
        <f>H17*ReturnData!H28</f>
        <v>0</v>
      </c>
      <c r="AA17" s="12">
        <f>I17*ReturnData!I28</f>
        <v>3.5125E-3</v>
      </c>
      <c r="AB17" s="12">
        <f>J17*ReturnData!J28</f>
        <v>-5.0000000000000002E-5</v>
      </c>
      <c r="AC17" s="12">
        <f>K17*ReturnData!K28</f>
        <v>0</v>
      </c>
      <c r="AD17" s="12">
        <f>L17*ReturnData!L28</f>
        <v>2.7000000000000001E-3</v>
      </c>
      <c r="AE17" s="12">
        <f>M17*ReturnData!M28</f>
        <v>6.8500000000000002E-3</v>
      </c>
      <c r="AF17" s="12">
        <f>N17*ReturnData!N28</f>
        <v>1.15E-3</v>
      </c>
      <c r="AG17" s="12">
        <f>O17*ReturnData!O28</f>
        <v>0</v>
      </c>
      <c r="AH17" s="12">
        <f>P17*ReturnData!P28</f>
        <v>4.8999999999999998E-3</v>
      </c>
      <c r="AI17" s="12">
        <f>Q17*ReturnData!Q28</f>
        <v>0</v>
      </c>
      <c r="AK17">
        <f t="shared" si="1"/>
        <v>197603</v>
      </c>
      <c r="AL17" s="15">
        <f t="shared" si="2"/>
        <v>1.8412499999999998E-2</v>
      </c>
    </row>
    <row r="18" spans="1:38" x14ac:dyDescent="0.25">
      <c r="A18" s="6">
        <f>ReturnData!A29</f>
        <v>197604</v>
      </c>
      <c r="B18">
        <f>IF('Monthly Ranks'!B17&lt;=8, 1/8,0)</f>
        <v>0</v>
      </c>
      <c r="C18">
        <f>IF('Monthly Ranks'!C17&lt;=8, 1/8,0)</f>
        <v>0</v>
      </c>
      <c r="D18">
        <f>IF('Monthly Ranks'!D17&lt;=8, 1/8,0)</f>
        <v>0</v>
      </c>
      <c r="E18">
        <f>IF('Monthly Ranks'!E17&lt;=8, 1/8,0)</f>
        <v>0.125</v>
      </c>
      <c r="F18">
        <f>IF('Monthly Ranks'!F17&lt;=8, 1/8,0)</f>
        <v>0</v>
      </c>
      <c r="G18">
        <f>IF('Monthly Ranks'!G17&lt;=8, 1/8,0)</f>
        <v>0.125</v>
      </c>
      <c r="H18">
        <f>IF('Monthly Ranks'!H17&lt;=8, 1/8,0)</f>
        <v>0</v>
      </c>
      <c r="I18">
        <f>IF('Monthly Ranks'!I17&lt;=8, 1/8,0)</f>
        <v>0.125</v>
      </c>
      <c r="J18">
        <f>IF('Monthly Ranks'!J17&lt;=8, 1/8,0)</f>
        <v>0.125</v>
      </c>
      <c r="K18">
        <f>IF('Monthly Ranks'!K17&lt;=8, 1/8,0)</f>
        <v>0</v>
      </c>
      <c r="L18">
        <f>IF('Monthly Ranks'!L17&lt;=8, 1/8,0)</f>
        <v>0.125</v>
      </c>
      <c r="M18">
        <f>IF('Monthly Ranks'!M17&lt;=8, 1/8,0)</f>
        <v>0.125</v>
      </c>
      <c r="N18">
        <f>IF('Monthly Ranks'!N17&lt;=8, 1/8,0)</f>
        <v>0.125</v>
      </c>
      <c r="O18">
        <f>IF('Monthly Ranks'!O17&lt;=8, 1/8,0)</f>
        <v>0</v>
      </c>
      <c r="P18">
        <f>IF('Monthly Ranks'!P17&lt;=8, 1/8,0)</f>
        <v>0.125</v>
      </c>
      <c r="Q18">
        <f>IF('Monthly Ranks'!Q17&lt;=8, 1/8,0)</f>
        <v>0</v>
      </c>
      <c r="S18">
        <f t="shared" si="0"/>
        <v>197604</v>
      </c>
      <c r="T18" s="12">
        <f>B18*ReturnData!B29</f>
        <v>0</v>
      </c>
      <c r="U18" s="12">
        <f>C18*ReturnData!C29</f>
        <v>0</v>
      </c>
      <c r="V18" s="12">
        <f>D18*ReturnData!D29</f>
        <v>0</v>
      </c>
      <c r="W18" s="12">
        <f>E18*ReturnData!E29</f>
        <v>-3.7624999999999998E-3</v>
      </c>
      <c r="X18" s="12">
        <f>F18*ReturnData!F29</f>
        <v>0</v>
      </c>
      <c r="Y18" s="12">
        <f>G18*ReturnData!G29</f>
        <v>1.25E-4</v>
      </c>
      <c r="Z18" s="12">
        <f>H18*ReturnData!H29</f>
        <v>0</v>
      </c>
      <c r="AA18" s="12">
        <f>I18*ReturnData!I29</f>
        <v>0</v>
      </c>
      <c r="AB18" s="12">
        <f>J18*ReturnData!J29</f>
        <v>1.7000000000000001E-3</v>
      </c>
      <c r="AC18" s="12">
        <f>K18*ReturnData!K29</f>
        <v>0</v>
      </c>
      <c r="AD18" s="12">
        <f>L18*ReturnData!L29</f>
        <v>-2.8625E-3</v>
      </c>
      <c r="AE18" s="12">
        <f>M18*ReturnData!M29</f>
        <v>2.2875E-3</v>
      </c>
      <c r="AF18" s="12">
        <f>N18*ReturnData!N29</f>
        <v>1.575E-3</v>
      </c>
      <c r="AG18" s="12">
        <f>O18*ReturnData!O29</f>
        <v>0</v>
      </c>
      <c r="AH18" s="12">
        <f>P18*ReturnData!P29</f>
        <v>-6.4000000000000003E-3</v>
      </c>
      <c r="AI18" s="12">
        <f>Q18*ReturnData!Q29</f>
        <v>0</v>
      </c>
      <c r="AK18">
        <f t="shared" si="1"/>
        <v>197604</v>
      </c>
      <c r="AL18" s="15">
        <f t="shared" si="2"/>
        <v>-7.3375000000000003E-3</v>
      </c>
    </row>
    <row r="19" spans="1:38" x14ac:dyDescent="0.25">
      <c r="A19" s="6">
        <f>ReturnData!A30</f>
        <v>197605</v>
      </c>
      <c r="B19">
        <f>IF('Monthly Ranks'!B18&lt;=8, 1/8,0)</f>
        <v>0</v>
      </c>
      <c r="C19">
        <f>IF('Monthly Ranks'!C18&lt;=8, 1/8,0)</f>
        <v>0</v>
      </c>
      <c r="D19">
        <f>IF('Monthly Ranks'!D18&lt;=8, 1/8,0)</f>
        <v>0</v>
      </c>
      <c r="E19">
        <f>IF('Monthly Ranks'!E18&lt;=8, 1/8,0)</f>
        <v>0.125</v>
      </c>
      <c r="F19">
        <f>IF('Monthly Ranks'!F18&lt;=8, 1/8,0)</f>
        <v>0</v>
      </c>
      <c r="G19">
        <f>IF('Monthly Ranks'!G18&lt;=8, 1/8,0)</f>
        <v>0</v>
      </c>
      <c r="H19">
        <f>IF('Monthly Ranks'!H18&lt;=8, 1/8,0)</f>
        <v>0</v>
      </c>
      <c r="I19">
        <f>IF('Monthly Ranks'!I18&lt;=8, 1/8,0)</f>
        <v>0.125</v>
      </c>
      <c r="J19">
        <f>IF('Monthly Ranks'!J18&lt;=8, 1/8,0)</f>
        <v>0</v>
      </c>
      <c r="K19">
        <f>IF('Monthly Ranks'!K18&lt;=8, 1/8,0)</f>
        <v>0.125</v>
      </c>
      <c r="L19">
        <f>IF('Monthly Ranks'!L18&lt;=8, 1/8,0)</f>
        <v>0.125</v>
      </c>
      <c r="M19">
        <f>IF('Monthly Ranks'!M18&lt;=8, 1/8,0)</f>
        <v>0.125</v>
      </c>
      <c r="N19">
        <f>IF('Monthly Ranks'!N18&lt;=8, 1/8,0)</f>
        <v>0.125</v>
      </c>
      <c r="O19">
        <f>IF('Monthly Ranks'!O18&lt;=8, 1/8,0)</f>
        <v>0.125</v>
      </c>
      <c r="P19">
        <f>IF('Monthly Ranks'!P18&lt;=8, 1/8,0)</f>
        <v>0.125</v>
      </c>
      <c r="Q19">
        <f>IF('Monthly Ranks'!Q18&lt;=8, 1/8,0)</f>
        <v>0</v>
      </c>
      <c r="S19">
        <f t="shared" si="0"/>
        <v>197605</v>
      </c>
      <c r="T19" s="12">
        <f>B19*ReturnData!B30</f>
        <v>0</v>
      </c>
      <c r="U19" s="12">
        <f>C19*ReturnData!C30</f>
        <v>0</v>
      </c>
      <c r="V19" s="12">
        <f>D19*ReturnData!D30</f>
        <v>0</v>
      </c>
      <c r="W19" s="12">
        <f>E19*ReturnData!E30</f>
        <v>-8.937500000000001E-3</v>
      </c>
      <c r="X19" s="12">
        <f>F19*ReturnData!F30</f>
        <v>0</v>
      </c>
      <c r="Y19" s="12">
        <f>G19*ReturnData!G30</f>
        <v>0</v>
      </c>
      <c r="Z19" s="12">
        <f>H19*ReturnData!H30</f>
        <v>0</v>
      </c>
      <c r="AA19" s="12">
        <f>I19*ReturnData!I30</f>
        <v>-4.9750000000000003E-3</v>
      </c>
      <c r="AB19" s="12">
        <f>J19*ReturnData!J30</f>
        <v>0</v>
      </c>
      <c r="AC19" s="12">
        <f>K19*ReturnData!K30</f>
        <v>1.5249999999999999E-3</v>
      </c>
      <c r="AD19" s="12">
        <f>L19*ReturnData!L30</f>
        <v>1E-3</v>
      </c>
      <c r="AE19" s="12">
        <f>M19*ReturnData!M30</f>
        <v>-3.3500000000000001E-3</v>
      </c>
      <c r="AF19" s="12">
        <f>N19*ReturnData!N30</f>
        <v>2.2875E-3</v>
      </c>
      <c r="AG19" s="12">
        <f>O19*ReturnData!O30</f>
        <v>-1.825E-3</v>
      </c>
      <c r="AH19" s="12">
        <f>P19*ReturnData!P30</f>
        <v>-8.3125000000000004E-3</v>
      </c>
      <c r="AI19" s="12">
        <f>Q19*ReturnData!Q30</f>
        <v>0</v>
      </c>
      <c r="AK19">
        <f t="shared" si="1"/>
        <v>197605</v>
      </c>
      <c r="AL19" s="15">
        <f t="shared" si="2"/>
        <v>-2.2587500000000003E-2</v>
      </c>
    </row>
    <row r="20" spans="1:38" x14ac:dyDescent="0.25">
      <c r="A20" s="6">
        <f>ReturnData!A31</f>
        <v>197606</v>
      </c>
      <c r="B20">
        <f>IF('Monthly Ranks'!B19&lt;=8, 1/8,0)</f>
        <v>0</v>
      </c>
      <c r="C20">
        <f>IF('Monthly Ranks'!C19&lt;=8, 1/8,0)</f>
        <v>0</v>
      </c>
      <c r="D20">
        <f>IF('Monthly Ranks'!D19&lt;=8, 1/8,0)</f>
        <v>0</v>
      </c>
      <c r="E20">
        <f>IF('Monthly Ranks'!E19&lt;=8, 1/8,0)</f>
        <v>0.125</v>
      </c>
      <c r="F20">
        <f>IF('Monthly Ranks'!F19&lt;=8, 1/8,0)</f>
        <v>0</v>
      </c>
      <c r="G20">
        <f>IF('Monthly Ranks'!G19&lt;=8, 1/8,0)</f>
        <v>0.125</v>
      </c>
      <c r="H20">
        <f>IF('Monthly Ranks'!H19&lt;=8, 1/8,0)</f>
        <v>0</v>
      </c>
      <c r="I20">
        <f>IF('Monthly Ranks'!I19&lt;=8, 1/8,0)</f>
        <v>0.125</v>
      </c>
      <c r="J20">
        <f>IF('Monthly Ranks'!J19&lt;=8, 1/8,0)</f>
        <v>0.125</v>
      </c>
      <c r="K20">
        <f>IF('Monthly Ranks'!K19&lt;=8, 1/8,0)</f>
        <v>0</v>
      </c>
      <c r="L20">
        <f>IF('Monthly Ranks'!L19&lt;=8, 1/8,0)</f>
        <v>0</v>
      </c>
      <c r="M20">
        <f>IF('Monthly Ranks'!M19&lt;=8, 1/8,0)</f>
        <v>0.125</v>
      </c>
      <c r="N20">
        <f>IF('Monthly Ranks'!N19&lt;=8, 1/8,0)</f>
        <v>0.125</v>
      </c>
      <c r="O20">
        <f>IF('Monthly Ranks'!O19&lt;=8, 1/8,0)</f>
        <v>0.125</v>
      </c>
      <c r="P20">
        <f>IF('Monthly Ranks'!P19&lt;=8, 1/8,0)</f>
        <v>0.125</v>
      </c>
      <c r="Q20">
        <f>IF('Monthly Ranks'!Q19&lt;=8, 1/8,0)</f>
        <v>0</v>
      </c>
      <c r="S20">
        <f t="shared" si="0"/>
        <v>197606</v>
      </c>
      <c r="T20" s="12">
        <f>B20*ReturnData!B31</f>
        <v>0</v>
      </c>
      <c r="U20" s="12">
        <f>C20*ReturnData!C31</f>
        <v>0</v>
      </c>
      <c r="V20" s="12">
        <f>D20*ReturnData!D31</f>
        <v>0</v>
      </c>
      <c r="W20" s="12">
        <f>E20*ReturnData!E31</f>
        <v>1.1749999999999998E-3</v>
      </c>
      <c r="X20" s="12">
        <f>F20*ReturnData!F31</f>
        <v>0</v>
      </c>
      <c r="Y20" s="12">
        <f>G20*ReturnData!G31</f>
        <v>-6.625E-4</v>
      </c>
      <c r="Z20" s="12">
        <f>H20*ReturnData!H31</f>
        <v>0</v>
      </c>
      <c r="AA20" s="12">
        <f>I20*ReturnData!I31</f>
        <v>4.7749999999999997E-3</v>
      </c>
      <c r="AB20" s="12">
        <f>J20*ReturnData!J31</f>
        <v>5.8875000000000004E-3</v>
      </c>
      <c r="AC20" s="12">
        <f>K20*ReturnData!K31</f>
        <v>0</v>
      </c>
      <c r="AD20" s="12">
        <f>L20*ReturnData!L31</f>
        <v>0</v>
      </c>
      <c r="AE20" s="12">
        <f>M20*ReturnData!M31</f>
        <v>2.8249999999999998E-3</v>
      </c>
      <c r="AF20" s="12">
        <f>N20*ReturnData!N31</f>
        <v>8.7749999999999998E-3</v>
      </c>
      <c r="AG20" s="12">
        <f>O20*ReturnData!O31</f>
        <v>5.3125000000000004E-3</v>
      </c>
      <c r="AH20" s="12">
        <f>P20*ReturnData!P31</f>
        <v>1.9E-3</v>
      </c>
      <c r="AI20" s="12">
        <f>Q20*ReturnData!Q31</f>
        <v>0</v>
      </c>
      <c r="AK20">
        <f t="shared" si="1"/>
        <v>197606</v>
      </c>
      <c r="AL20" s="15">
        <f t="shared" si="2"/>
        <v>2.99875E-2</v>
      </c>
    </row>
    <row r="21" spans="1:38" x14ac:dyDescent="0.25">
      <c r="A21" s="6">
        <f>ReturnData!A32</f>
        <v>197607</v>
      </c>
      <c r="B21">
        <f>IF('Monthly Ranks'!B20&lt;=8, 1/8,0)</f>
        <v>0</v>
      </c>
      <c r="C21">
        <f>IF('Monthly Ranks'!C20&lt;=8, 1/8,0)</f>
        <v>0</v>
      </c>
      <c r="D21">
        <f>IF('Monthly Ranks'!D20&lt;=8, 1/8,0)</f>
        <v>0.125</v>
      </c>
      <c r="E21">
        <f>IF('Monthly Ranks'!E20&lt;=8, 1/8,0)</f>
        <v>0.125</v>
      </c>
      <c r="F21">
        <f>IF('Monthly Ranks'!F20&lt;=8, 1/8,0)</f>
        <v>0</v>
      </c>
      <c r="G21">
        <f>IF('Monthly Ranks'!G20&lt;=8, 1/8,0)</f>
        <v>0.125</v>
      </c>
      <c r="H21">
        <f>IF('Monthly Ranks'!H20&lt;=8, 1/8,0)</f>
        <v>0</v>
      </c>
      <c r="I21">
        <f>IF('Monthly Ranks'!I20&lt;=8, 1/8,0)</f>
        <v>0.125</v>
      </c>
      <c r="J21">
        <f>IF('Monthly Ranks'!J20&lt;=8, 1/8,0)</f>
        <v>0.125</v>
      </c>
      <c r="K21">
        <f>IF('Monthly Ranks'!K20&lt;=8, 1/8,0)</f>
        <v>0</v>
      </c>
      <c r="L21">
        <f>IF('Monthly Ranks'!L20&lt;=8, 1/8,0)</f>
        <v>0.125</v>
      </c>
      <c r="M21">
        <f>IF('Monthly Ranks'!M20&lt;=8, 1/8,0)</f>
        <v>0.125</v>
      </c>
      <c r="N21">
        <f>IF('Monthly Ranks'!N20&lt;=8, 1/8,0)</f>
        <v>0.125</v>
      </c>
      <c r="O21">
        <f>IF('Monthly Ranks'!O20&lt;=8, 1/8,0)</f>
        <v>0</v>
      </c>
      <c r="P21">
        <f>IF('Monthly Ranks'!P20&lt;=8, 1/8,0)</f>
        <v>0</v>
      </c>
      <c r="Q21">
        <f>IF('Monthly Ranks'!Q20&lt;=8, 1/8,0)</f>
        <v>0</v>
      </c>
      <c r="S21">
        <f t="shared" si="0"/>
        <v>197607</v>
      </c>
      <c r="T21" s="12">
        <f>B21*ReturnData!B32</f>
        <v>0</v>
      </c>
      <c r="U21" s="12">
        <f>C21*ReturnData!C32</f>
        <v>0</v>
      </c>
      <c r="V21" s="12">
        <f>D21*ReturnData!D32</f>
        <v>-3.8749999999999999E-4</v>
      </c>
      <c r="W21" s="12">
        <f>E21*ReturnData!E32</f>
        <v>-2.0374999999999998E-3</v>
      </c>
      <c r="X21" s="12">
        <f>F21*ReturnData!F32</f>
        <v>0</v>
      </c>
      <c r="Y21" s="12">
        <f>G21*ReturnData!G32</f>
        <v>-2.8124999999999999E-3</v>
      </c>
      <c r="Z21" s="12">
        <f>H21*ReturnData!H32</f>
        <v>0</v>
      </c>
      <c r="AA21" s="12">
        <f>I21*ReturnData!I32</f>
        <v>-2.5624999999999997E-3</v>
      </c>
      <c r="AB21" s="12">
        <f>J21*ReturnData!J32</f>
        <v>-3.075E-3</v>
      </c>
      <c r="AC21" s="12">
        <f>K21*ReturnData!K32</f>
        <v>0</v>
      </c>
      <c r="AD21" s="12">
        <f>L21*ReturnData!L32</f>
        <v>-2.9875000000000001E-3</v>
      </c>
      <c r="AE21" s="12">
        <f>M21*ReturnData!M32</f>
        <v>-4.2500000000000003E-4</v>
      </c>
      <c r="AF21" s="12">
        <f>N21*ReturnData!N32</f>
        <v>-1.575E-3</v>
      </c>
      <c r="AG21" s="12">
        <f>O21*ReturnData!O32</f>
        <v>0</v>
      </c>
      <c r="AH21" s="12">
        <f>P21*ReturnData!P32</f>
        <v>0</v>
      </c>
      <c r="AI21" s="12">
        <f>Q21*ReturnData!Q32</f>
        <v>0</v>
      </c>
      <c r="AK21">
        <f t="shared" si="1"/>
        <v>197607</v>
      </c>
      <c r="AL21" s="15">
        <f t="shared" si="2"/>
        <v>-1.5862500000000002E-2</v>
      </c>
    </row>
    <row r="22" spans="1:38" x14ac:dyDescent="0.25">
      <c r="A22" s="6">
        <f>ReturnData!A33</f>
        <v>197608</v>
      </c>
      <c r="B22">
        <f>IF('Monthly Ranks'!B21&lt;=8, 1/8,0)</f>
        <v>0</v>
      </c>
      <c r="C22">
        <f>IF('Monthly Ranks'!C21&lt;=8, 1/8,0)</f>
        <v>0</v>
      </c>
      <c r="D22">
        <f>IF('Monthly Ranks'!D21&lt;=8, 1/8,0)</f>
        <v>0.125</v>
      </c>
      <c r="E22">
        <f>IF('Monthly Ranks'!E21&lt;=8, 1/8,0)</f>
        <v>0.125</v>
      </c>
      <c r="F22">
        <f>IF('Monthly Ranks'!F21&lt;=8, 1/8,0)</f>
        <v>0</v>
      </c>
      <c r="G22">
        <f>IF('Monthly Ranks'!G21&lt;=8, 1/8,0)</f>
        <v>0</v>
      </c>
      <c r="H22">
        <f>IF('Monthly Ranks'!H21&lt;=8, 1/8,0)</f>
        <v>0</v>
      </c>
      <c r="I22">
        <f>IF('Monthly Ranks'!I21&lt;=8, 1/8,0)</f>
        <v>0.125</v>
      </c>
      <c r="J22">
        <f>IF('Monthly Ranks'!J21&lt;=8, 1/8,0)</f>
        <v>0.125</v>
      </c>
      <c r="K22">
        <f>IF('Monthly Ranks'!K21&lt;=8, 1/8,0)</f>
        <v>0.125</v>
      </c>
      <c r="L22">
        <f>IF('Monthly Ranks'!L21&lt;=8, 1/8,0)</f>
        <v>0.125</v>
      </c>
      <c r="M22">
        <f>IF('Monthly Ranks'!M21&lt;=8, 1/8,0)</f>
        <v>0.125</v>
      </c>
      <c r="N22">
        <f>IF('Monthly Ranks'!N21&lt;=8, 1/8,0)</f>
        <v>0.125</v>
      </c>
      <c r="O22">
        <f>IF('Monthly Ranks'!O21&lt;=8, 1/8,0)</f>
        <v>0</v>
      </c>
      <c r="P22">
        <f>IF('Monthly Ranks'!P21&lt;=8, 1/8,0)</f>
        <v>0</v>
      </c>
      <c r="Q22">
        <f>IF('Monthly Ranks'!Q21&lt;=8, 1/8,0)</f>
        <v>0</v>
      </c>
      <c r="S22">
        <f t="shared" si="0"/>
        <v>197608</v>
      </c>
      <c r="T22" s="12">
        <f>B22*ReturnData!B33</f>
        <v>0</v>
      </c>
      <c r="U22" s="12">
        <f>C22*ReturnData!C33</f>
        <v>0</v>
      </c>
      <c r="V22" s="12">
        <f>D22*ReturnData!D33</f>
        <v>-7.6249999999999994E-4</v>
      </c>
      <c r="W22" s="12">
        <f>E22*ReturnData!E33</f>
        <v>-3.5999999999999999E-3</v>
      </c>
      <c r="X22" s="12">
        <f>F22*ReturnData!F33</f>
        <v>0</v>
      </c>
      <c r="Y22" s="12">
        <f>G22*ReturnData!G33</f>
        <v>0</v>
      </c>
      <c r="Z22" s="12">
        <f>H22*ReturnData!H33</f>
        <v>0</v>
      </c>
      <c r="AA22" s="12">
        <f>I22*ReturnData!I33</f>
        <v>-1.4000000000000002E-3</v>
      </c>
      <c r="AB22" s="12">
        <f>J22*ReturnData!J33</f>
        <v>-4.5125E-3</v>
      </c>
      <c r="AC22" s="12">
        <f>K22*ReturnData!K33</f>
        <v>-2.0374999999999998E-3</v>
      </c>
      <c r="AD22" s="12">
        <f>L22*ReturnData!L33</f>
        <v>-1.9500000000000001E-3</v>
      </c>
      <c r="AE22" s="12">
        <f>M22*ReturnData!M33</f>
        <v>-6.7500000000000004E-4</v>
      </c>
      <c r="AF22" s="12">
        <f>N22*ReturnData!N33</f>
        <v>-3.0000000000000001E-3</v>
      </c>
      <c r="AG22" s="12">
        <f>O22*ReturnData!O33</f>
        <v>0</v>
      </c>
      <c r="AH22" s="12">
        <f>P22*ReturnData!P33</f>
        <v>0</v>
      </c>
      <c r="AI22" s="12">
        <f>Q22*ReturnData!Q33</f>
        <v>0</v>
      </c>
      <c r="AK22">
        <f t="shared" si="1"/>
        <v>197608</v>
      </c>
      <c r="AL22" s="15">
        <f t="shared" si="2"/>
        <v>-1.7937499999999999E-2</v>
      </c>
    </row>
    <row r="23" spans="1:38" x14ac:dyDescent="0.25">
      <c r="A23" s="6">
        <f>ReturnData!A34</f>
        <v>197609</v>
      </c>
      <c r="B23">
        <f>IF('Monthly Ranks'!B22&lt;=8, 1/8,0)</f>
        <v>0</v>
      </c>
      <c r="C23">
        <f>IF('Monthly Ranks'!C22&lt;=8, 1/8,0)</f>
        <v>0</v>
      </c>
      <c r="D23">
        <f>IF('Monthly Ranks'!D22&lt;=8, 1/8,0)</f>
        <v>0</v>
      </c>
      <c r="E23">
        <f>IF('Monthly Ranks'!E22&lt;=8, 1/8,0)</f>
        <v>0.125</v>
      </c>
      <c r="F23">
        <f>IF('Monthly Ranks'!F22&lt;=8, 1/8,0)</f>
        <v>0</v>
      </c>
      <c r="G23">
        <f>IF('Monthly Ranks'!G22&lt;=8, 1/8,0)</f>
        <v>0</v>
      </c>
      <c r="H23">
        <f>IF('Monthly Ranks'!H22&lt;=8, 1/8,0)</f>
        <v>0</v>
      </c>
      <c r="I23">
        <f>IF('Monthly Ranks'!I22&lt;=8, 1/8,0)</f>
        <v>0.125</v>
      </c>
      <c r="J23">
        <f>IF('Monthly Ranks'!J22&lt;=8, 1/8,0)</f>
        <v>0.125</v>
      </c>
      <c r="K23">
        <f>IF('Monthly Ranks'!K22&lt;=8, 1/8,0)</f>
        <v>0.125</v>
      </c>
      <c r="L23">
        <f>IF('Monthly Ranks'!L22&lt;=8, 1/8,0)</f>
        <v>0.125</v>
      </c>
      <c r="M23">
        <f>IF('Monthly Ranks'!M22&lt;=8, 1/8,0)</f>
        <v>0.125</v>
      </c>
      <c r="N23">
        <f>IF('Monthly Ranks'!N22&lt;=8, 1/8,0)</f>
        <v>0.125</v>
      </c>
      <c r="O23">
        <f>IF('Monthly Ranks'!O22&lt;=8, 1/8,0)</f>
        <v>0.125</v>
      </c>
      <c r="P23">
        <f>IF('Monthly Ranks'!P22&lt;=8, 1/8,0)</f>
        <v>0</v>
      </c>
      <c r="Q23">
        <f>IF('Monthly Ranks'!Q22&lt;=8, 1/8,0)</f>
        <v>0</v>
      </c>
      <c r="S23">
        <f t="shared" si="0"/>
        <v>197609</v>
      </c>
      <c r="T23" s="12">
        <f>B23*ReturnData!B34</f>
        <v>0</v>
      </c>
      <c r="U23" s="12">
        <f>C23*ReturnData!C34</f>
        <v>0</v>
      </c>
      <c r="V23" s="12">
        <f>D23*ReturnData!D34</f>
        <v>0</v>
      </c>
      <c r="W23" s="12">
        <f>E23*ReturnData!E34</f>
        <v>1.1000000000000001E-3</v>
      </c>
      <c r="X23" s="12">
        <f>F23*ReturnData!F34</f>
        <v>0</v>
      </c>
      <c r="Y23" s="12">
        <f>G23*ReturnData!G34</f>
        <v>0</v>
      </c>
      <c r="Z23" s="12">
        <f>H23*ReturnData!H34</f>
        <v>0</v>
      </c>
      <c r="AA23" s="12">
        <f>I23*ReturnData!I34</f>
        <v>3.5999999999999999E-3</v>
      </c>
      <c r="AB23" s="12">
        <f>J23*ReturnData!J34</f>
        <v>2.075E-3</v>
      </c>
      <c r="AC23" s="12">
        <f>K23*ReturnData!K34</f>
        <v>3.9000000000000003E-3</v>
      </c>
      <c r="AD23" s="12">
        <f>L23*ReturnData!L34</f>
        <v>2.8874999999999999E-3</v>
      </c>
      <c r="AE23" s="12">
        <f>M23*ReturnData!M34</f>
        <v>7.4000000000000003E-3</v>
      </c>
      <c r="AF23" s="12">
        <f>N23*ReturnData!N34</f>
        <v>1.4249999999999998E-3</v>
      </c>
      <c r="AG23" s="12">
        <f>O23*ReturnData!O34</f>
        <v>5.1000000000000004E-3</v>
      </c>
      <c r="AH23" s="12">
        <f>P23*ReturnData!P34</f>
        <v>0</v>
      </c>
      <c r="AI23" s="12">
        <f>Q23*ReturnData!Q34</f>
        <v>0</v>
      </c>
      <c r="AK23">
        <f t="shared" si="1"/>
        <v>197609</v>
      </c>
      <c r="AL23" s="15">
        <f t="shared" si="2"/>
        <v>2.7487500000000002E-2</v>
      </c>
    </row>
    <row r="24" spans="1:38" x14ac:dyDescent="0.25">
      <c r="A24" s="6">
        <f>ReturnData!A35</f>
        <v>197610</v>
      </c>
      <c r="B24">
        <f>IF('Monthly Ranks'!B23&lt;=8, 1/8,0)</f>
        <v>0</v>
      </c>
      <c r="C24">
        <f>IF('Monthly Ranks'!C23&lt;=8, 1/8,0)</f>
        <v>0</v>
      </c>
      <c r="D24">
        <f>IF('Monthly Ranks'!D23&lt;=8, 1/8,0)</f>
        <v>0</v>
      </c>
      <c r="E24">
        <f>IF('Monthly Ranks'!E23&lt;=8, 1/8,0)</f>
        <v>0.125</v>
      </c>
      <c r="F24">
        <f>IF('Monthly Ranks'!F23&lt;=8, 1/8,0)</f>
        <v>0</v>
      </c>
      <c r="G24">
        <f>IF('Monthly Ranks'!G23&lt;=8, 1/8,0)</f>
        <v>0</v>
      </c>
      <c r="H24">
        <f>IF('Monthly Ranks'!H23&lt;=8, 1/8,0)</f>
        <v>0</v>
      </c>
      <c r="I24">
        <f>IF('Monthly Ranks'!I23&lt;=8, 1/8,0)</f>
        <v>0.125</v>
      </c>
      <c r="J24">
        <f>IF('Monthly Ranks'!J23&lt;=8, 1/8,0)</f>
        <v>0.125</v>
      </c>
      <c r="K24">
        <f>IF('Monthly Ranks'!K23&lt;=8, 1/8,0)</f>
        <v>0</v>
      </c>
      <c r="L24">
        <f>IF('Monthly Ranks'!L23&lt;=8, 1/8,0)</f>
        <v>0.125</v>
      </c>
      <c r="M24">
        <f>IF('Monthly Ranks'!M23&lt;=8, 1/8,0)</f>
        <v>0.125</v>
      </c>
      <c r="N24">
        <f>IF('Monthly Ranks'!N23&lt;=8, 1/8,0)</f>
        <v>0.125</v>
      </c>
      <c r="O24">
        <f>IF('Monthly Ranks'!O23&lt;=8, 1/8,0)</f>
        <v>0.125</v>
      </c>
      <c r="P24">
        <f>IF('Monthly Ranks'!P23&lt;=8, 1/8,0)</f>
        <v>0</v>
      </c>
      <c r="Q24">
        <f>IF('Monthly Ranks'!Q23&lt;=8, 1/8,0)</f>
        <v>0.125</v>
      </c>
      <c r="S24">
        <f t="shared" si="0"/>
        <v>197610</v>
      </c>
      <c r="T24" s="12">
        <f>B24*ReturnData!B35</f>
        <v>0</v>
      </c>
      <c r="U24" s="12">
        <f>C24*ReturnData!C35</f>
        <v>0</v>
      </c>
      <c r="V24" s="12">
        <f>D24*ReturnData!D35</f>
        <v>0</v>
      </c>
      <c r="W24" s="12">
        <f>E24*ReturnData!E35</f>
        <v>-1.2999999999999999E-3</v>
      </c>
      <c r="X24" s="12">
        <f>F24*ReturnData!F35</f>
        <v>0</v>
      </c>
      <c r="Y24" s="12">
        <f>G24*ReturnData!G35</f>
        <v>0</v>
      </c>
      <c r="Z24" s="12">
        <f>H24*ReturnData!H35</f>
        <v>0</v>
      </c>
      <c r="AA24" s="12">
        <f>I24*ReturnData!I35</f>
        <v>2.375E-4</v>
      </c>
      <c r="AB24" s="12">
        <f>J24*ReturnData!J35</f>
        <v>-7.4250000000000002E-3</v>
      </c>
      <c r="AC24" s="12">
        <f>K24*ReturnData!K35</f>
        <v>0</v>
      </c>
      <c r="AD24" s="12">
        <f>L24*ReturnData!L35</f>
        <v>-5.1624999999999996E-3</v>
      </c>
      <c r="AE24" s="12">
        <f>M24*ReturnData!M35</f>
        <v>-9.2500000000000004E-4</v>
      </c>
      <c r="AF24" s="12">
        <f>N24*ReturnData!N35</f>
        <v>-5.5374999999999999E-3</v>
      </c>
      <c r="AG24" s="12">
        <f>O24*ReturnData!O35</f>
        <v>-1.0125000000000002E-3</v>
      </c>
      <c r="AH24" s="12">
        <f>P24*ReturnData!P35</f>
        <v>0</v>
      </c>
      <c r="AI24" s="12">
        <f>Q24*ReturnData!Q35</f>
        <v>8.0000000000000004E-4</v>
      </c>
      <c r="AK24">
        <f t="shared" si="1"/>
        <v>197610</v>
      </c>
      <c r="AL24" s="15">
        <f t="shared" si="2"/>
        <v>-2.0324999999999999E-2</v>
      </c>
    </row>
    <row r="25" spans="1:38" x14ac:dyDescent="0.25">
      <c r="A25" s="6">
        <f>ReturnData!A36</f>
        <v>197611</v>
      </c>
      <c r="B25">
        <f>IF('Monthly Ranks'!B24&lt;=8, 1/8,0)</f>
        <v>0</v>
      </c>
      <c r="C25">
        <f>IF('Monthly Ranks'!C24&lt;=8, 1/8,0)</f>
        <v>0.125</v>
      </c>
      <c r="D25">
        <f>IF('Monthly Ranks'!D24&lt;=8, 1/8,0)</f>
        <v>0.125</v>
      </c>
      <c r="E25">
        <f>IF('Monthly Ranks'!E24&lt;=8, 1/8,0)</f>
        <v>0</v>
      </c>
      <c r="F25">
        <f>IF('Monthly Ranks'!F24&lt;=8, 1/8,0)</f>
        <v>0</v>
      </c>
      <c r="G25">
        <f>IF('Monthly Ranks'!G24&lt;=8, 1/8,0)</f>
        <v>0</v>
      </c>
      <c r="H25">
        <f>IF('Monthly Ranks'!H24&lt;=8, 1/8,0)</f>
        <v>0</v>
      </c>
      <c r="I25">
        <f>IF('Monthly Ranks'!I24&lt;=8, 1/8,0)</f>
        <v>0.125</v>
      </c>
      <c r="J25">
        <f>IF('Monthly Ranks'!J24&lt;=8, 1/8,0)</f>
        <v>0.125</v>
      </c>
      <c r="K25">
        <f>IF('Monthly Ranks'!K24&lt;=8, 1/8,0)</f>
        <v>0.125</v>
      </c>
      <c r="L25">
        <f>IF('Monthly Ranks'!L24&lt;=8, 1/8,0)</f>
        <v>0.125</v>
      </c>
      <c r="M25">
        <f>IF('Monthly Ranks'!M24&lt;=8, 1/8,0)</f>
        <v>0.125</v>
      </c>
      <c r="N25">
        <f>IF('Monthly Ranks'!N24&lt;=8, 1/8,0)</f>
        <v>0.125</v>
      </c>
      <c r="O25">
        <f>IF('Monthly Ranks'!O24&lt;=8, 1/8,0)</f>
        <v>0</v>
      </c>
      <c r="P25">
        <f>IF('Monthly Ranks'!P24&lt;=8, 1/8,0)</f>
        <v>0</v>
      </c>
      <c r="Q25">
        <f>IF('Monthly Ranks'!Q24&lt;=8, 1/8,0)</f>
        <v>0</v>
      </c>
      <c r="S25">
        <f t="shared" si="0"/>
        <v>197611</v>
      </c>
      <c r="T25" s="12">
        <f>B25*ReturnData!B36</f>
        <v>0</v>
      </c>
      <c r="U25" s="12">
        <f>C25*ReturnData!C36</f>
        <v>1.1999999999999999E-3</v>
      </c>
      <c r="V25" s="12">
        <f>D25*ReturnData!D36</f>
        <v>1.4000000000000002E-3</v>
      </c>
      <c r="W25" s="12">
        <f>E25*ReturnData!E36</f>
        <v>0</v>
      </c>
      <c r="X25" s="12">
        <f>F25*ReturnData!F36</f>
        <v>0</v>
      </c>
      <c r="Y25" s="12">
        <f>G25*ReturnData!G36</f>
        <v>0</v>
      </c>
      <c r="Z25" s="12">
        <f>H25*ReturnData!H36</f>
        <v>0</v>
      </c>
      <c r="AA25" s="12">
        <f>I25*ReturnData!I36</f>
        <v>4.45E-3</v>
      </c>
      <c r="AB25" s="12">
        <f>J25*ReturnData!J36</f>
        <v>-1.7500000000000003E-4</v>
      </c>
      <c r="AC25" s="12">
        <f>K25*ReturnData!K36</f>
        <v>6.1249999999999998E-4</v>
      </c>
      <c r="AD25" s="12">
        <f>L25*ReturnData!L36</f>
        <v>1.7000000000000001E-3</v>
      </c>
      <c r="AE25" s="12">
        <f>M25*ReturnData!M36</f>
        <v>-2.6249999999999998E-4</v>
      </c>
      <c r="AF25" s="12">
        <f>N25*ReturnData!N36</f>
        <v>5.2375000000000008E-3</v>
      </c>
      <c r="AG25" s="12">
        <f>O25*ReturnData!O36</f>
        <v>0</v>
      </c>
      <c r="AH25" s="12">
        <f>P25*ReturnData!P36</f>
        <v>0</v>
      </c>
      <c r="AI25" s="12">
        <f>Q25*ReturnData!Q36</f>
        <v>0</v>
      </c>
      <c r="AK25">
        <f t="shared" si="1"/>
        <v>197611</v>
      </c>
      <c r="AL25" s="15">
        <f t="shared" si="2"/>
        <v>1.4162500000000001E-2</v>
      </c>
    </row>
    <row r="26" spans="1:38" x14ac:dyDescent="0.25">
      <c r="A26" s="6">
        <f>ReturnData!A37</f>
        <v>197612</v>
      </c>
      <c r="B26">
        <f>IF('Monthly Ranks'!B25&lt;=8, 1/8,0)</f>
        <v>0</v>
      </c>
      <c r="C26">
        <f>IF('Monthly Ranks'!C25&lt;=8, 1/8,0)</f>
        <v>0.125</v>
      </c>
      <c r="D26">
        <f>IF('Monthly Ranks'!D25&lt;=8, 1/8,0)</f>
        <v>0.125</v>
      </c>
      <c r="E26">
        <f>IF('Monthly Ranks'!E25&lt;=8, 1/8,0)</f>
        <v>0</v>
      </c>
      <c r="F26">
        <f>IF('Monthly Ranks'!F25&lt;=8, 1/8,0)</f>
        <v>0</v>
      </c>
      <c r="G26">
        <f>IF('Monthly Ranks'!G25&lt;=8, 1/8,0)</f>
        <v>0</v>
      </c>
      <c r="H26">
        <f>IF('Monthly Ranks'!H25&lt;=8, 1/8,0)</f>
        <v>0</v>
      </c>
      <c r="I26">
        <f>IF('Monthly Ranks'!I25&lt;=8, 1/8,0)</f>
        <v>0.125</v>
      </c>
      <c r="J26">
        <f>IF('Monthly Ranks'!J25&lt;=8, 1/8,0)</f>
        <v>0.125</v>
      </c>
      <c r="K26">
        <f>IF('Monthly Ranks'!K25&lt;=8, 1/8,0)</f>
        <v>0.125</v>
      </c>
      <c r="L26">
        <f>IF('Monthly Ranks'!L25&lt;=8, 1/8,0)</f>
        <v>0.125</v>
      </c>
      <c r="M26">
        <f>IF('Monthly Ranks'!M25&lt;=8, 1/8,0)</f>
        <v>0.125</v>
      </c>
      <c r="N26">
        <f>IF('Monthly Ranks'!N25&lt;=8, 1/8,0)</f>
        <v>0.125</v>
      </c>
      <c r="O26">
        <f>IF('Monthly Ranks'!O25&lt;=8, 1/8,0)</f>
        <v>0</v>
      </c>
      <c r="P26">
        <f>IF('Monthly Ranks'!P25&lt;=8, 1/8,0)</f>
        <v>0</v>
      </c>
      <c r="Q26">
        <f>IF('Monthly Ranks'!Q25&lt;=8, 1/8,0)</f>
        <v>0</v>
      </c>
      <c r="S26">
        <f t="shared" si="0"/>
        <v>197612</v>
      </c>
      <c r="T26" s="12">
        <f>B26*ReturnData!B37</f>
        <v>0</v>
      </c>
      <c r="U26" s="12">
        <f>C26*ReturnData!C37</f>
        <v>7.45E-3</v>
      </c>
      <c r="V26" s="12">
        <f>D26*ReturnData!D37</f>
        <v>7.8125E-3</v>
      </c>
      <c r="W26" s="12">
        <f>E26*ReturnData!E37</f>
        <v>0</v>
      </c>
      <c r="X26" s="12">
        <f>F26*ReturnData!F37</f>
        <v>0</v>
      </c>
      <c r="Y26" s="12">
        <f>G26*ReturnData!G37</f>
        <v>0</v>
      </c>
      <c r="Z26" s="12">
        <f>H26*ReturnData!H37</f>
        <v>0</v>
      </c>
      <c r="AA26" s="12">
        <f>I26*ReturnData!I37</f>
        <v>1.0149999999999999E-2</v>
      </c>
      <c r="AB26" s="12">
        <f>J26*ReturnData!J37</f>
        <v>9.4999999999999998E-3</v>
      </c>
      <c r="AC26" s="12">
        <f>K26*ReturnData!K37</f>
        <v>9.3375000000000003E-3</v>
      </c>
      <c r="AD26" s="12">
        <f>L26*ReturnData!L37</f>
        <v>5.1500000000000001E-3</v>
      </c>
      <c r="AE26" s="12">
        <f>M26*ReturnData!M37</f>
        <v>1.33125E-2</v>
      </c>
      <c r="AF26" s="12">
        <f>N26*ReturnData!N37</f>
        <v>6.7374999999999996E-3</v>
      </c>
      <c r="AG26" s="12">
        <f>O26*ReturnData!O37</f>
        <v>0</v>
      </c>
      <c r="AH26" s="12">
        <f>P26*ReturnData!P37</f>
        <v>0</v>
      </c>
      <c r="AI26" s="12">
        <f>Q26*ReturnData!Q37</f>
        <v>0</v>
      </c>
      <c r="AK26">
        <f t="shared" si="1"/>
        <v>197612</v>
      </c>
      <c r="AL26" s="15">
        <f t="shared" si="2"/>
        <v>6.9449999999999998E-2</v>
      </c>
    </row>
    <row r="27" spans="1:38" x14ac:dyDescent="0.25">
      <c r="A27" s="6">
        <f>ReturnData!A38</f>
        <v>197701</v>
      </c>
      <c r="B27">
        <f>IF('Monthly Ranks'!B26&lt;=8, 1/8,0)</f>
        <v>0</v>
      </c>
      <c r="C27">
        <f>IF('Monthly Ranks'!C26&lt;=8, 1/8,0)</f>
        <v>0.125</v>
      </c>
      <c r="D27">
        <f>IF('Monthly Ranks'!D26&lt;=8, 1/8,0)</f>
        <v>0.125</v>
      </c>
      <c r="E27">
        <f>IF('Monthly Ranks'!E26&lt;=8, 1/8,0)</f>
        <v>0</v>
      </c>
      <c r="F27">
        <f>IF('Monthly Ranks'!F26&lt;=8, 1/8,0)</f>
        <v>0</v>
      </c>
      <c r="G27">
        <f>IF('Monthly Ranks'!G26&lt;=8, 1/8,0)</f>
        <v>0</v>
      </c>
      <c r="H27">
        <f>IF('Monthly Ranks'!H26&lt;=8, 1/8,0)</f>
        <v>0</v>
      </c>
      <c r="I27">
        <f>IF('Monthly Ranks'!I26&lt;=8, 1/8,0)</f>
        <v>0.125</v>
      </c>
      <c r="J27">
        <f>IF('Monthly Ranks'!J26&lt;=8, 1/8,0)</f>
        <v>0</v>
      </c>
      <c r="K27">
        <f>IF('Monthly Ranks'!K26&lt;=8, 1/8,0)</f>
        <v>0.125</v>
      </c>
      <c r="L27">
        <f>IF('Monthly Ranks'!L26&lt;=8, 1/8,0)</f>
        <v>0.125</v>
      </c>
      <c r="M27">
        <f>IF('Monthly Ranks'!M26&lt;=8, 1/8,0)</f>
        <v>0.125</v>
      </c>
      <c r="N27">
        <f>IF('Monthly Ranks'!N26&lt;=8, 1/8,0)</f>
        <v>0.125</v>
      </c>
      <c r="O27">
        <f>IF('Monthly Ranks'!O26&lt;=8, 1/8,0)</f>
        <v>0</v>
      </c>
      <c r="P27">
        <f>IF('Monthly Ranks'!P26&lt;=8, 1/8,0)</f>
        <v>0</v>
      </c>
      <c r="Q27">
        <f>IF('Monthly Ranks'!Q26&lt;=8, 1/8,0)</f>
        <v>0.125</v>
      </c>
      <c r="S27">
        <f t="shared" si="0"/>
        <v>197701</v>
      </c>
      <c r="T27" s="12">
        <f>B27*ReturnData!B38</f>
        <v>0</v>
      </c>
      <c r="U27" s="12">
        <f>C27*ReturnData!C38</f>
        <v>-1.9625000000000003E-3</v>
      </c>
      <c r="V27" s="12">
        <f>D27*ReturnData!D38</f>
        <v>-1.3750000000000001E-4</v>
      </c>
      <c r="W27" s="12">
        <f>E27*ReturnData!E38</f>
        <v>0</v>
      </c>
      <c r="X27" s="12">
        <f>F27*ReturnData!F38</f>
        <v>0</v>
      </c>
      <c r="Y27" s="12">
        <f>G27*ReturnData!G38</f>
        <v>0</v>
      </c>
      <c r="Z27" s="12">
        <f>H27*ReturnData!H38</f>
        <v>0</v>
      </c>
      <c r="AA27" s="12">
        <f>I27*ReturnData!I38</f>
        <v>-6.0375000000000003E-3</v>
      </c>
      <c r="AB27" s="12">
        <f>J27*ReturnData!J38</f>
        <v>0</v>
      </c>
      <c r="AC27" s="12">
        <f>K27*ReturnData!K38</f>
        <v>8.3750000000000003E-4</v>
      </c>
      <c r="AD27" s="12">
        <f>L27*ReturnData!L38</f>
        <v>-5.1999999999999998E-3</v>
      </c>
      <c r="AE27" s="12">
        <f>M27*ReturnData!M38</f>
        <v>-4.3125000000000004E-3</v>
      </c>
      <c r="AF27" s="12">
        <f>N27*ReturnData!N38</f>
        <v>-3.2624999999999998E-3</v>
      </c>
      <c r="AG27" s="12">
        <f>O27*ReturnData!O38</f>
        <v>0</v>
      </c>
      <c r="AH27" s="12">
        <f>P27*ReturnData!P38</f>
        <v>0</v>
      </c>
      <c r="AI27" s="12">
        <f>Q27*ReturnData!Q38</f>
        <v>-5.7499999999999999E-3</v>
      </c>
      <c r="AK27">
        <f t="shared" si="1"/>
        <v>197701</v>
      </c>
      <c r="AL27" s="15">
        <f t="shared" si="2"/>
        <v>-2.5825000000000001E-2</v>
      </c>
    </row>
    <row r="28" spans="1:38" x14ac:dyDescent="0.25">
      <c r="A28" s="6">
        <f>ReturnData!A39</f>
        <v>197702</v>
      </c>
      <c r="B28">
        <f>IF('Monthly Ranks'!B27&lt;=8, 1/8,0)</f>
        <v>0</v>
      </c>
      <c r="C28">
        <f>IF('Monthly Ranks'!C27&lt;=8, 1/8,0)</f>
        <v>0.125</v>
      </c>
      <c r="D28">
        <f>IF('Monthly Ranks'!D27&lt;=8, 1/8,0)</f>
        <v>0.125</v>
      </c>
      <c r="E28">
        <f>IF('Monthly Ranks'!E27&lt;=8, 1/8,0)</f>
        <v>0</v>
      </c>
      <c r="F28">
        <f>IF('Monthly Ranks'!F27&lt;=8, 1/8,0)</f>
        <v>0</v>
      </c>
      <c r="G28">
        <f>IF('Monthly Ranks'!G27&lt;=8, 1/8,0)</f>
        <v>0</v>
      </c>
      <c r="H28">
        <f>IF('Monthly Ranks'!H27&lt;=8, 1/8,0)</f>
        <v>0</v>
      </c>
      <c r="I28">
        <f>IF('Monthly Ranks'!I27&lt;=8, 1/8,0)</f>
        <v>0.125</v>
      </c>
      <c r="J28">
        <f>IF('Monthly Ranks'!J27&lt;=8, 1/8,0)</f>
        <v>0</v>
      </c>
      <c r="K28">
        <f>IF('Monthly Ranks'!K27&lt;=8, 1/8,0)</f>
        <v>0.125</v>
      </c>
      <c r="L28">
        <f>IF('Monthly Ranks'!L27&lt;=8, 1/8,0)</f>
        <v>0</v>
      </c>
      <c r="M28">
        <f>IF('Monthly Ranks'!M27&lt;=8, 1/8,0)</f>
        <v>0.125</v>
      </c>
      <c r="N28">
        <f>IF('Monthly Ranks'!N27&lt;=8, 1/8,0)</f>
        <v>0.125</v>
      </c>
      <c r="O28">
        <f>IF('Monthly Ranks'!O27&lt;=8, 1/8,0)</f>
        <v>0.125</v>
      </c>
      <c r="P28">
        <f>IF('Monthly Ranks'!P27&lt;=8, 1/8,0)</f>
        <v>0</v>
      </c>
      <c r="Q28">
        <f>IF('Monthly Ranks'!Q27&lt;=8, 1/8,0)</f>
        <v>0.125</v>
      </c>
      <c r="S28">
        <f t="shared" si="0"/>
        <v>197702</v>
      </c>
      <c r="T28" s="12">
        <f>B28*ReturnData!B39</f>
        <v>0</v>
      </c>
      <c r="U28" s="12">
        <f>C28*ReturnData!C39</f>
        <v>-4.125E-4</v>
      </c>
      <c r="V28" s="12">
        <f>D28*ReturnData!D39</f>
        <v>-3.8124999999999999E-3</v>
      </c>
      <c r="W28" s="12">
        <f>E28*ReturnData!E39</f>
        <v>0</v>
      </c>
      <c r="X28" s="12">
        <f>F28*ReturnData!F39</f>
        <v>0</v>
      </c>
      <c r="Y28" s="12">
        <f>G28*ReturnData!G39</f>
        <v>0</v>
      </c>
      <c r="Z28" s="12">
        <f>H28*ReturnData!H39</f>
        <v>0</v>
      </c>
      <c r="AA28" s="12">
        <f>I28*ReturnData!I39</f>
        <v>-2.0625000000000001E-3</v>
      </c>
      <c r="AB28" s="12">
        <f>J28*ReturnData!J39</f>
        <v>0</v>
      </c>
      <c r="AC28" s="12">
        <f>K28*ReturnData!K39</f>
        <v>-3.5000000000000005E-4</v>
      </c>
      <c r="AD28" s="12">
        <f>L28*ReturnData!L39</f>
        <v>0</v>
      </c>
      <c r="AE28" s="12">
        <f>M28*ReturnData!M39</f>
        <v>-4.5624999999999997E-3</v>
      </c>
      <c r="AF28" s="12">
        <f>N28*ReturnData!N39</f>
        <v>-2.7750000000000001E-3</v>
      </c>
      <c r="AG28" s="12">
        <f>O28*ReturnData!O39</f>
        <v>-4.2500000000000003E-3</v>
      </c>
      <c r="AH28" s="12">
        <f>P28*ReturnData!P39</f>
        <v>0</v>
      </c>
      <c r="AI28" s="12">
        <f>Q28*ReturnData!Q39</f>
        <v>-2.0374999999999998E-3</v>
      </c>
      <c r="AK28">
        <f t="shared" si="1"/>
        <v>197702</v>
      </c>
      <c r="AL28" s="15">
        <f t="shared" si="2"/>
        <v>-2.0262499999999999E-2</v>
      </c>
    </row>
    <row r="29" spans="1:38" x14ac:dyDescent="0.25">
      <c r="A29" s="6">
        <f>ReturnData!A40</f>
        <v>197703</v>
      </c>
      <c r="B29">
        <f>IF('Monthly Ranks'!B28&lt;=8, 1/8,0)</f>
        <v>0</v>
      </c>
      <c r="C29">
        <f>IF('Monthly Ranks'!C28&lt;=8, 1/8,0)</f>
        <v>0.125</v>
      </c>
      <c r="D29">
        <f>IF('Monthly Ranks'!D28&lt;=8, 1/8,0)</f>
        <v>0.125</v>
      </c>
      <c r="E29">
        <f>IF('Monthly Ranks'!E28&lt;=8, 1/8,0)</f>
        <v>0</v>
      </c>
      <c r="F29">
        <f>IF('Monthly Ranks'!F28&lt;=8, 1/8,0)</f>
        <v>0</v>
      </c>
      <c r="G29">
        <f>IF('Monthly Ranks'!G28&lt;=8, 1/8,0)</f>
        <v>0</v>
      </c>
      <c r="H29">
        <f>IF('Monthly Ranks'!H28&lt;=8, 1/8,0)</f>
        <v>0</v>
      </c>
      <c r="I29">
        <f>IF('Monthly Ranks'!I28&lt;=8, 1/8,0)</f>
        <v>0.125</v>
      </c>
      <c r="J29">
        <f>IF('Monthly Ranks'!J28&lt;=8, 1/8,0)</f>
        <v>0</v>
      </c>
      <c r="K29">
        <f>IF('Monthly Ranks'!K28&lt;=8, 1/8,0)</f>
        <v>0.125</v>
      </c>
      <c r="L29">
        <f>IF('Monthly Ranks'!L28&lt;=8, 1/8,0)</f>
        <v>0</v>
      </c>
      <c r="M29">
        <f>IF('Monthly Ranks'!M28&lt;=8, 1/8,0)</f>
        <v>0.125</v>
      </c>
      <c r="N29">
        <f>IF('Monthly Ranks'!N28&lt;=8, 1/8,0)</f>
        <v>0.125</v>
      </c>
      <c r="O29">
        <f>IF('Monthly Ranks'!O28&lt;=8, 1/8,0)</f>
        <v>0.125</v>
      </c>
      <c r="P29">
        <f>IF('Monthly Ranks'!P28&lt;=8, 1/8,0)</f>
        <v>0</v>
      </c>
      <c r="Q29">
        <f>IF('Monthly Ranks'!Q28&lt;=8, 1/8,0)</f>
        <v>0.125</v>
      </c>
      <c r="S29">
        <f t="shared" si="0"/>
        <v>197703</v>
      </c>
      <c r="T29" s="12">
        <f>B29*ReturnData!B40</f>
        <v>0</v>
      </c>
      <c r="U29" s="12">
        <f>C29*ReturnData!C40</f>
        <v>3.0249999999999999E-3</v>
      </c>
      <c r="V29" s="12">
        <f>D29*ReturnData!D40</f>
        <v>-2.4499999999999999E-3</v>
      </c>
      <c r="W29" s="12">
        <f>E29*ReturnData!E40</f>
        <v>0</v>
      </c>
      <c r="X29" s="12">
        <f>F29*ReturnData!F40</f>
        <v>0</v>
      </c>
      <c r="Y29" s="12">
        <f>G29*ReturnData!G40</f>
        <v>0</v>
      </c>
      <c r="Z29" s="12">
        <f>H29*ReturnData!H40</f>
        <v>0</v>
      </c>
      <c r="AA29" s="12">
        <f>I29*ReturnData!I40</f>
        <v>7.4999999999999993E-5</v>
      </c>
      <c r="AB29" s="12">
        <f>J29*ReturnData!J40</f>
        <v>0</v>
      </c>
      <c r="AC29" s="12">
        <f>K29*ReturnData!K40</f>
        <v>2.3375000000000002E-3</v>
      </c>
      <c r="AD29" s="12">
        <f>L29*ReturnData!L40</f>
        <v>0</v>
      </c>
      <c r="AE29" s="12">
        <f>M29*ReturnData!M40</f>
        <v>-6.2500000000000003E-3</v>
      </c>
      <c r="AF29" s="12">
        <f>N29*ReturnData!N40</f>
        <v>-1.4999999999999999E-4</v>
      </c>
      <c r="AG29" s="12">
        <f>O29*ReturnData!O40</f>
        <v>2.375E-4</v>
      </c>
      <c r="AH29" s="12">
        <f>P29*ReturnData!P40</f>
        <v>0</v>
      </c>
      <c r="AI29" s="12">
        <f>Q29*ReturnData!Q40</f>
        <v>-6.625E-4</v>
      </c>
      <c r="AK29">
        <f t="shared" si="1"/>
        <v>197703</v>
      </c>
      <c r="AL29" s="15">
        <f t="shared" si="2"/>
        <v>-3.8375000000000002E-3</v>
      </c>
    </row>
    <row r="30" spans="1:38" x14ac:dyDescent="0.25">
      <c r="A30" s="6">
        <f>ReturnData!A41</f>
        <v>197704</v>
      </c>
      <c r="B30">
        <f>IF('Monthly Ranks'!B29&lt;=8, 1/8,0)</f>
        <v>0</v>
      </c>
      <c r="C30">
        <f>IF('Monthly Ranks'!C29&lt;=8, 1/8,0)</f>
        <v>0.125</v>
      </c>
      <c r="D30">
        <f>IF('Monthly Ranks'!D29&lt;=8, 1/8,0)</f>
        <v>0.125</v>
      </c>
      <c r="E30">
        <f>IF('Monthly Ranks'!E29&lt;=8, 1/8,0)</f>
        <v>0</v>
      </c>
      <c r="F30">
        <f>IF('Monthly Ranks'!F29&lt;=8, 1/8,0)</f>
        <v>0</v>
      </c>
      <c r="G30">
        <f>IF('Monthly Ranks'!G29&lt;=8, 1/8,0)</f>
        <v>0</v>
      </c>
      <c r="H30">
        <f>IF('Monthly Ranks'!H29&lt;=8, 1/8,0)</f>
        <v>0</v>
      </c>
      <c r="I30">
        <f>IF('Monthly Ranks'!I29&lt;=8, 1/8,0)</f>
        <v>0.125</v>
      </c>
      <c r="J30">
        <f>IF('Monthly Ranks'!J29&lt;=8, 1/8,0)</f>
        <v>0</v>
      </c>
      <c r="K30">
        <f>IF('Monthly Ranks'!K29&lt;=8, 1/8,0)</f>
        <v>0.125</v>
      </c>
      <c r="L30">
        <f>IF('Monthly Ranks'!L29&lt;=8, 1/8,0)</f>
        <v>0</v>
      </c>
      <c r="M30">
        <f>IF('Monthly Ranks'!M29&lt;=8, 1/8,0)</f>
        <v>0.125</v>
      </c>
      <c r="N30">
        <f>IF('Monthly Ranks'!N29&lt;=8, 1/8,0)</f>
        <v>0.125</v>
      </c>
      <c r="O30">
        <f>IF('Monthly Ranks'!O29&lt;=8, 1/8,0)</f>
        <v>0.125</v>
      </c>
      <c r="P30">
        <f>IF('Monthly Ranks'!P29&lt;=8, 1/8,0)</f>
        <v>0</v>
      </c>
      <c r="Q30">
        <f>IF('Monthly Ranks'!Q29&lt;=8, 1/8,0)</f>
        <v>0.125</v>
      </c>
      <c r="S30">
        <f t="shared" si="0"/>
        <v>197704</v>
      </c>
      <c r="T30" s="12">
        <f>B30*ReturnData!B41</f>
        <v>0</v>
      </c>
      <c r="U30" s="12">
        <f>C30*ReturnData!C41</f>
        <v>-2.3749999999999999E-3</v>
      </c>
      <c r="V30" s="12">
        <f>D30*ReturnData!D41</f>
        <v>3.4499999999999999E-3</v>
      </c>
      <c r="W30" s="12">
        <f>E30*ReturnData!E41</f>
        <v>0</v>
      </c>
      <c r="X30" s="12">
        <f>F30*ReturnData!F41</f>
        <v>0</v>
      </c>
      <c r="Y30" s="12">
        <f>G30*ReturnData!G41</f>
        <v>0</v>
      </c>
      <c r="Z30" s="12">
        <f>H30*ReturnData!H41</f>
        <v>0</v>
      </c>
      <c r="AA30" s="12">
        <f>I30*ReturnData!I41</f>
        <v>2.8874999999999999E-3</v>
      </c>
      <c r="AB30" s="12">
        <f>J30*ReturnData!J41</f>
        <v>0</v>
      </c>
      <c r="AC30" s="12">
        <f>K30*ReturnData!K41</f>
        <v>6.3875000000000008E-3</v>
      </c>
      <c r="AD30" s="12">
        <f>L30*ReturnData!L41</f>
        <v>0</v>
      </c>
      <c r="AE30" s="12">
        <f>M30*ReturnData!M41</f>
        <v>2.9875000000000001E-3</v>
      </c>
      <c r="AF30" s="12">
        <f>N30*ReturnData!N41</f>
        <v>5.3874999999999999E-3</v>
      </c>
      <c r="AG30" s="12">
        <f>O30*ReturnData!O41</f>
        <v>2.4250000000000001E-3</v>
      </c>
      <c r="AH30" s="12">
        <f>P30*ReturnData!P41</f>
        <v>0</v>
      </c>
      <c r="AI30" s="12">
        <f>Q30*ReturnData!Q41</f>
        <v>2.9125000000000002E-3</v>
      </c>
      <c r="AK30">
        <f t="shared" si="1"/>
        <v>197704</v>
      </c>
      <c r="AL30" s="15">
        <f t="shared" si="2"/>
        <v>2.4062500000000001E-2</v>
      </c>
    </row>
    <row r="31" spans="1:38" x14ac:dyDescent="0.25">
      <c r="A31" s="6">
        <f>ReturnData!A42</f>
        <v>197705</v>
      </c>
      <c r="B31">
        <f>IF('Monthly Ranks'!B30&lt;=8, 1/8,0)</f>
        <v>0</v>
      </c>
      <c r="C31">
        <f>IF('Monthly Ranks'!C30&lt;=8, 1/8,0)</f>
        <v>0.125</v>
      </c>
      <c r="D31">
        <f>IF('Monthly Ranks'!D30&lt;=8, 1/8,0)</f>
        <v>0.125</v>
      </c>
      <c r="E31">
        <f>IF('Monthly Ranks'!E30&lt;=8, 1/8,0)</f>
        <v>0</v>
      </c>
      <c r="F31">
        <f>IF('Monthly Ranks'!F30&lt;=8, 1/8,0)</f>
        <v>0</v>
      </c>
      <c r="G31">
        <f>IF('Monthly Ranks'!G30&lt;=8, 1/8,0)</f>
        <v>0</v>
      </c>
      <c r="H31">
        <f>IF('Monthly Ranks'!H30&lt;=8, 1/8,0)</f>
        <v>0</v>
      </c>
      <c r="I31">
        <f>IF('Monthly Ranks'!I30&lt;=8, 1/8,0)</f>
        <v>0.125</v>
      </c>
      <c r="J31">
        <f>IF('Monthly Ranks'!J30&lt;=8, 1/8,0)</f>
        <v>0</v>
      </c>
      <c r="K31">
        <f>IF('Monthly Ranks'!K30&lt;=8, 1/8,0)</f>
        <v>0.125</v>
      </c>
      <c r="L31">
        <f>IF('Monthly Ranks'!L30&lt;=8, 1/8,0)</f>
        <v>0.125</v>
      </c>
      <c r="M31">
        <f>IF('Monthly Ranks'!M30&lt;=8, 1/8,0)</f>
        <v>0</v>
      </c>
      <c r="N31">
        <f>IF('Monthly Ranks'!N30&lt;=8, 1/8,0)</f>
        <v>0.125</v>
      </c>
      <c r="O31">
        <f>IF('Monthly Ranks'!O30&lt;=8, 1/8,0)</f>
        <v>0.125</v>
      </c>
      <c r="P31">
        <f>IF('Monthly Ranks'!P30&lt;=8, 1/8,0)</f>
        <v>0</v>
      </c>
      <c r="Q31">
        <f>IF('Monthly Ranks'!Q30&lt;=8, 1/8,0)</f>
        <v>0.125</v>
      </c>
      <c r="S31">
        <f t="shared" si="0"/>
        <v>197705</v>
      </c>
      <c r="T31" s="12">
        <f>B31*ReturnData!B42</f>
        <v>0</v>
      </c>
      <c r="U31" s="12">
        <f>C31*ReturnData!C42</f>
        <v>-9.2374999999999992E-3</v>
      </c>
      <c r="V31" s="12">
        <f>D31*ReturnData!D42</f>
        <v>-2.7500000000000002E-4</v>
      </c>
      <c r="W31" s="12">
        <f>E31*ReturnData!E42</f>
        <v>0</v>
      </c>
      <c r="X31" s="12">
        <f>F31*ReturnData!F42</f>
        <v>0</v>
      </c>
      <c r="Y31" s="12">
        <f>G31*ReturnData!G42</f>
        <v>0</v>
      </c>
      <c r="Z31" s="12">
        <f>H31*ReturnData!H42</f>
        <v>0</v>
      </c>
      <c r="AA31" s="12">
        <f>I31*ReturnData!I42</f>
        <v>-3.6625000000000004E-3</v>
      </c>
      <c r="AB31" s="12">
        <f>J31*ReturnData!J42</f>
        <v>0</v>
      </c>
      <c r="AC31" s="12">
        <f>K31*ReturnData!K42</f>
        <v>4.8750000000000003E-4</v>
      </c>
      <c r="AD31" s="12">
        <f>L31*ReturnData!L42</f>
        <v>-1.8875000000000001E-3</v>
      </c>
      <c r="AE31" s="12">
        <f>M31*ReturnData!M42</f>
        <v>0</v>
      </c>
      <c r="AF31" s="12">
        <f>N31*ReturnData!N42</f>
        <v>1.7625E-3</v>
      </c>
      <c r="AG31" s="12">
        <f>O31*ReturnData!O42</f>
        <v>2.0999999999999999E-3</v>
      </c>
      <c r="AH31" s="12">
        <f>P31*ReturnData!P42</f>
        <v>0</v>
      </c>
      <c r="AI31" s="12">
        <f>Q31*ReturnData!Q42</f>
        <v>-7.3749999999999998E-4</v>
      </c>
      <c r="AK31">
        <f t="shared" si="1"/>
        <v>197705</v>
      </c>
      <c r="AL31" s="15">
        <f t="shared" si="2"/>
        <v>-1.145E-2</v>
      </c>
    </row>
    <row r="32" spans="1:38" x14ac:dyDescent="0.25">
      <c r="A32" s="6">
        <f>ReturnData!A43</f>
        <v>197706</v>
      </c>
      <c r="B32">
        <f>IF('Monthly Ranks'!B31&lt;=8, 1/8,0)</f>
        <v>0</v>
      </c>
      <c r="C32">
        <f>IF('Monthly Ranks'!C31&lt;=8, 1/8,0)</f>
        <v>0</v>
      </c>
      <c r="D32">
        <f>IF('Monthly Ranks'!D31&lt;=8, 1/8,0)</f>
        <v>0.125</v>
      </c>
      <c r="E32">
        <f>IF('Monthly Ranks'!E31&lt;=8, 1/8,0)</f>
        <v>0.125</v>
      </c>
      <c r="F32">
        <f>IF('Monthly Ranks'!F31&lt;=8, 1/8,0)</f>
        <v>0</v>
      </c>
      <c r="G32">
        <f>IF('Monthly Ranks'!G31&lt;=8, 1/8,0)</f>
        <v>0</v>
      </c>
      <c r="H32">
        <f>IF('Monthly Ranks'!H31&lt;=8, 1/8,0)</f>
        <v>0</v>
      </c>
      <c r="I32">
        <f>IF('Monthly Ranks'!I31&lt;=8, 1/8,0)</f>
        <v>0.125</v>
      </c>
      <c r="J32">
        <f>IF('Monthly Ranks'!J31&lt;=8, 1/8,0)</f>
        <v>0</v>
      </c>
      <c r="K32">
        <f>IF('Monthly Ranks'!K31&lt;=8, 1/8,0)</f>
        <v>0.125</v>
      </c>
      <c r="L32">
        <f>IF('Monthly Ranks'!L31&lt;=8, 1/8,0)</f>
        <v>0</v>
      </c>
      <c r="M32">
        <f>IF('Monthly Ranks'!M31&lt;=8, 1/8,0)</f>
        <v>0.125</v>
      </c>
      <c r="N32">
        <f>IF('Monthly Ranks'!N31&lt;=8, 1/8,0)</f>
        <v>0.125</v>
      </c>
      <c r="O32">
        <f>IF('Monthly Ranks'!O31&lt;=8, 1/8,0)</f>
        <v>0.125</v>
      </c>
      <c r="P32">
        <f>IF('Monthly Ranks'!P31&lt;=8, 1/8,0)</f>
        <v>0</v>
      </c>
      <c r="Q32">
        <f>IF('Monthly Ranks'!Q31&lt;=8, 1/8,0)</f>
        <v>0.125</v>
      </c>
      <c r="S32">
        <f t="shared" si="0"/>
        <v>197706</v>
      </c>
      <c r="T32" s="12">
        <f>B32*ReturnData!B43</f>
        <v>0</v>
      </c>
      <c r="U32" s="12">
        <f>C32*ReturnData!C43</f>
        <v>0</v>
      </c>
      <c r="V32" s="12">
        <f>D32*ReturnData!D43</f>
        <v>7.0999999999999995E-3</v>
      </c>
      <c r="W32" s="12">
        <f>E32*ReturnData!E43</f>
        <v>7.5875000000000005E-3</v>
      </c>
      <c r="X32" s="12">
        <f>F32*ReturnData!F43</f>
        <v>0</v>
      </c>
      <c r="Y32" s="12">
        <f>G32*ReturnData!G43</f>
        <v>0</v>
      </c>
      <c r="Z32" s="12">
        <f>H32*ReturnData!H43</f>
        <v>0</v>
      </c>
      <c r="AA32" s="12">
        <f>I32*ReturnData!I43</f>
        <v>5.3500000000000006E-3</v>
      </c>
      <c r="AB32" s="12">
        <f>J32*ReturnData!J43</f>
        <v>0</v>
      </c>
      <c r="AC32" s="12">
        <f>K32*ReturnData!K43</f>
        <v>5.1875000000000003E-3</v>
      </c>
      <c r="AD32" s="12">
        <f>L32*ReturnData!L43</f>
        <v>0</v>
      </c>
      <c r="AE32" s="12">
        <f>M32*ReturnData!M43</f>
        <v>5.3249999999999999E-3</v>
      </c>
      <c r="AF32" s="12">
        <f>N32*ReturnData!N43</f>
        <v>5.9874999999999998E-3</v>
      </c>
      <c r="AG32" s="12">
        <f>O32*ReturnData!O43</f>
        <v>7.1250000000000003E-3</v>
      </c>
      <c r="AH32" s="12">
        <f>P32*ReturnData!P43</f>
        <v>0</v>
      </c>
      <c r="AI32" s="12">
        <f>Q32*ReturnData!Q43</f>
        <v>7.5125000000000001E-3</v>
      </c>
      <c r="AK32">
        <f t="shared" si="1"/>
        <v>197706</v>
      </c>
      <c r="AL32" s="15">
        <f t="shared" si="2"/>
        <v>5.1174999999999998E-2</v>
      </c>
    </row>
    <row r="33" spans="1:38" x14ac:dyDescent="0.25">
      <c r="A33" s="6">
        <f>ReturnData!A44</f>
        <v>197707</v>
      </c>
      <c r="B33">
        <f>IF('Monthly Ranks'!B32&lt;=8, 1/8,0)</f>
        <v>0</v>
      </c>
      <c r="C33">
        <f>IF('Monthly Ranks'!C32&lt;=8, 1/8,0)</f>
        <v>0</v>
      </c>
      <c r="D33">
        <f>IF('Monthly Ranks'!D32&lt;=8, 1/8,0)</f>
        <v>0.125</v>
      </c>
      <c r="E33">
        <f>IF('Monthly Ranks'!E32&lt;=8, 1/8,0)</f>
        <v>0.125</v>
      </c>
      <c r="F33">
        <f>IF('Monthly Ranks'!F32&lt;=8, 1/8,0)</f>
        <v>0</v>
      </c>
      <c r="G33">
        <f>IF('Monthly Ranks'!G32&lt;=8, 1/8,0)</f>
        <v>0</v>
      </c>
      <c r="H33">
        <f>IF('Monthly Ranks'!H32&lt;=8, 1/8,0)</f>
        <v>0</v>
      </c>
      <c r="I33">
        <f>IF('Monthly Ranks'!I32&lt;=8, 1/8,0)</f>
        <v>0.125</v>
      </c>
      <c r="J33">
        <f>IF('Monthly Ranks'!J32&lt;=8, 1/8,0)</f>
        <v>0</v>
      </c>
      <c r="K33">
        <f>IF('Monthly Ranks'!K32&lt;=8, 1/8,0)</f>
        <v>0.125</v>
      </c>
      <c r="L33">
        <f>IF('Monthly Ranks'!L32&lt;=8, 1/8,0)</f>
        <v>0</v>
      </c>
      <c r="M33">
        <f>IF('Monthly Ranks'!M32&lt;=8, 1/8,0)</f>
        <v>0.125</v>
      </c>
      <c r="N33">
        <f>IF('Monthly Ranks'!N32&lt;=8, 1/8,0)</f>
        <v>0.125</v>
      </c>
      <c r="O33">
        <f>IF('Monthly Ranks'!O32&lt;=8, 1/8,0)</f>
        <v>0.125</v>
      </c>
      <c r="P33">
        <f>IF('Monthly Ranks'!P32&lt;=8, 1/8,0)</f>
        <v>0</v>
      </c>
      <c r="Q33">
        <f>IF('Monthly Ranks'!Q32&lt;=8, 1/8,0)</f>
        <v>0.125</v>
      </c>
      <c r="S33">
        <f t="shared" si="0"/>
        <v>197707</v>
      </c>
      <c r="T33" s="12">
        <f>B33*ReturnData!B44</f>
        <v>0</v>
      </c>
      <c r="U33" s="12">
        <f>C33*ReturnData!C44</f>
        <v>0</v>
      </c>
      <c r="V33" s="12">
        <f>D33*ReturnData!D44</f>
        <v>-2.5000000000000001E-3</v>
      </c>
      <c r="W33" s="12">
        <f>E33*ReturnData!E44</f>
        <v>-1.1125E-3</v>
      </c>
      <c r="X33" s="12">
        <f>F33*ReturnData!F44</f>
        <v>0</v>
      </c>
      <c r="Y33" s="12">
        <f>G33*ReturnData!G44</f>
        <v>0</v>
      </c>
      <c r="Z33" s="12">
        <f>H33*ReturnData!H44</f>
        <v>0</v>
      </c>
      <c r="AA33" s="12">
        <f>I33*ReturnData!I44</f>
        <v>-4.15E-3</v>
      </c>
      <c r="AB33" s="12">
        <f>J33*ReturnData!J44</f>
        <v>0</v>
      </c>
      <c r="AC33" s="12">
        <f>K33*ReturnData!K44</f>
        <v>-3.0249999999999999E-3</v>
      </c>
      <c r="AD33" s="12">
        <f>L33*ReturnData!L44</f>
        <v>0</v>
      </c>
      <c r="AE33" s="12">
        <f>M33*ReturnData!M44</f>
        <v>-3.1624999999999999E-3</v>
      </c>
      <c r="AF33" s="12">
        <f>N33*ReturnData!N44</f>
        <v>-2.65E-3</v>
      </c>
      <c r="AG33" s="12">
        <f>O33*ReturnData!O44</f>
        <v>1.0874999999999999E-3</v>
      </c>
      <c r="AH33" s="12">
        <f>P33*ReturnData!P44</f>
        <v>0</v>
      </c>
      <c r="AI33" s="12">
        <f>Q33*ReturnData!Q44</f>
        <v>5.5000000000000003E-4</v>
      </c>
      <c r="AK33">
        <f t="shared" si="1"/>
        <v>197707</v>
      </c>
      <c r="AL33" s="15">
        <f t="shared" si="2"/>
        <v>-1.49625E-2</v>
      </c>
    </row>
    <row r="34" spans="1:38" x14ac:dyDescent="0.25">
      <c r="A34" s="6">
        <f>ReturnData!A45</f>
        <v>197708</v>
      </c>
      <c r="B34">
        <f>IF('Monthly Ranks'!B33&lt;=8, 1/8,0)</f>
        <v>0</v>
      </c>
      <c r="C34">
        <f>IF('Monthly Ranks'!C33&lt;=8, 1/8,0)</f>
        <v>0</v>
      </c>
      <c r="D34">
        <f>IF('Monthly Ranks'!D33&lt;=8, 1/8,0)</f>
        <v>0.125</v>
      </c>
      <c r="E34">
        <f>IF('Monthly Ranks'!E33&lt;=8, 1/8,0)</f>
        <v>0.125</v>
      </c>
      <c r="F34">
        <f>IF('Monthly Ranks'!F33&lt;=8, 1/8,0)</f>
        <v>0</v>
      </c>
      <c r="G34">
        <f>IF('Monthly Ranks'!G33&lt;=8, 1/8,0)</f>
        <v>0</v>
      </c>
      <c r="H34">
        <f>IF('Monthly Ranks'!H33&lt;=8, 1/8,0)</f>
        <v>0</v>
      </c>
      <c r="I34">
        <f>IF('Monthly Ranks'!I33&lt;=8, 1/8,0)</f>
        <v>0.125</v>
      </c>
      <c r="J34">
        <f>IF('Monthly Ranks'!J33&lt;=8, 1/8,0)</f>
        <v>0</v>
      </c>
      <c r="K34">
        <f>IF('Monthly Ranks'!K33&lt;=8, 1/8,0)</f>
        <v>0.125</v>
      </c>
      <c r="L34">
        <f>IF('Monthly Ranks'!L33&lt;=8, 1/8,0)</f>
        <v>0</v>
      </c>
      <c r="M34">
        <f>IF('Monthly Ranks'!M33&lt;=8, 1/8,0)</f>
        <v>0.125</v>
      </c>
      <c r="N34">
        <f>IF('Monthly Ranks'!N33&lt;=8, 1/8,0)</f>
        <v>0.125</v>
      </c>
      <c r="O34">
        <f>IF('Monthly Ranks'!O33&lt;=8, 1/8,0)</f>
        <v>0.125</v>
      </c>
      <c r="P34">
        <f>IF('Monthly Ranks'!P33&lt;=8, 1/8,0)</f>
        <v>0</v>
      </c>
      <c r="Q34">
        <f>IF('Monthly Ranks'!Q33&lt;=8, 1/8,0)</f>
        <v>0.125</v>
      </c>
      <c r="S34">
        <f t="shared" si="0"/>
        <v>197708</v>
      </c>
      <c r="T34" s="12">
        <f>B34*ReturnData!B45</f>
        <v>0</v>
      </c>
      <c r="U34" s="12">
        <f>C34*ReturnData!C45</f>
        <v>0</v>
      </c>
      <c r="V34" s="12">
        <f>D34*ReturnData!D45</f>
        <v>-7.2624999999999999E-3</v>
      </c>
      <c r="W34" s="12">
        <f>E34*ReturnData!E45</f>
        <v>-4.125E-4</v>
      </c>
      <c r="X34" s="12">
        <f>F34*ReturnData!F45</f>
        <v>0</v>
      </c>
      <c r="Y34" s="12">
        <f>G34*ReturnData!G45</f>
        <v>0</v>
      </c>
      <c r="Z34" s="12">
        <f>H34*ReturnData!H45</f>
        <v>0</v>
      </c>
      <c r="AA34" s="12">
        <f>I34*ReturnData!I45</f>
        <v>-2.4124999999999997E-3</v>
      </c>
      <c r="AB34" s="12">
        <f>J34*ReturnData!J45</f>
        <v>0</v>
      </c>
      <c r="AC34" s="12">
        <f>K34*ReturnData!K45</f>
        <v>1.1749999999999998E-3</v>
      </c>
      <c r="AD34" s="12">
        <f>L34*ReturnData!L45</f>
        <v>0</v>
      </c>
      <c r="AE34" s="12">
        <f>M34*ReturnData!M45</f>
        <v>-5.375E-4</v>
      </c>
      <c r="AF34" s="12">
        <f>N34*ReturnData!N45</f>
        <v>-4.3874999999999999E-3</v>
      </c>
      <c r="AG34" s="12">
        <f>O34*ReturnData!O45</f>
        <v>-4.0375000000000003E-3</v>
      </c>
      <c r="AH34" s="12">
        <f>P34*ReturnData!P45</f>
        <v>0</v>
      </c>
      <c r="AI34" s="12">
        <f>Q34*ReturnData!Q45</f>
        <v>-1.5249999999999999E-3</v>
      </c>
      <c r="AK34">
        <f t="shared" si="1"/>
        <v>197708</v>
      </c>
      <c r="AL34" s="15">
        <f t="shared" si="2"/>
        <v>-1.9399999999999997E-2</v>
      </c>
    </row>
    <row r="35" spans="1:38" x14ac:dyDescent="0.25">
      <c r="A35" s="6">
        <f>ReturnData!A46</f>
        <v>197709</v>
      </c>
      <c r="B35">
        <f>IF('Monthly Ranks'!B34&lt;=8, 1/8,0)</f>
        <v>0</v>
      </c>
      <c r="C35">
        <f>IF('Monthly Ranks'!C34&lt;=8, 1/8,0)</f>
        <v>0</v>
      </c>
      <c r="D35">
        <f>IF('Monthly Ranks'!D34&lt;=8, 1/8,0)</f>
        <v>0.125</v>
      </c>
      <c r="E35">
        <f>IF('Monthly Ranks'!E34&lt;=8, 1/8,0)</f>
        <v>0.125</v>
      </c>
      <c r="F35">
        <f>IF('Monthly Ranks'!F34&lt;=8, 1/8,0)</f>
        <v>0</v>
      </c>
      <c r="G35">
        <f>IF('Monthly Ranks'!G34&lt;=8, 1/8,0)</f>
        <v>0</v>
      </c>
      <c r="H35">
        <f>IF('Monthly Ranks'!H34&lt;=8, 1/8,0)</f>
        <v>0</v>
      </c>
      <c r="I35">
        <f>IF('Monthly Ranks'!I34&lt;=8, 1/8,0)</f>
        <v>0.125</v>
      </c>
      <c r="J35">
        <f>IF('Monthly Ranks'!J34&lt;=8, 1/8,0)</f>
        <v>0</v>
      </c>
      <c r="K35">
        <f>IF('Monthly Ranks'!K34&lt;=8, 1/8,0)</f>
        <v>0.125</v>
      </c>
      <c r="L35">
        <f>IF('Monthly Ranks'!L34&lt;=8, 1/8,0)</f>
        <v>0</v>
      </c>
      <c r="M35">
        <f>IF('Monthly Ranks'!M34&lt;=8, 1/8,0)</f>
        <v>0.125</v>
      </c>
      <c r="N35">
        <f>IF('Monthly Ranks'!N34&lt;=8, 1/8,0)</f>
        <v>0.125</v>
      </c>
      <c r="O35">
        <f>IF('Monthly Ranks'!O34&lt;=8, 1/8,0)</f>
        <v>0.125</v>
      </c>
      <c r="P35">
        <f>IF('Monthly Ranks'!P34&lt;=8, 1/8,0)</f>
        <v>0</v>
      </c>
      <c r="Q35">
        <f>IF('Monthly Ranks'!Q34&lt;=8, 1/8,0)</f>
        <v>0.125</v>
      </c>
      <c r="S35">
        <f t="shared" si="0"/>
        <v>197709</v>
      </c>
      <c r="T35" s="12">
        <f>B35*ReturnData!B46</f>
        <v>0</v>
      </c>
      <c r="U35" s="12">
        <f>C35*ReturnData!C46</f>
        <v>0</v>
      </c>
      <c r="V35" s="12">
        <f>D35*ReturnData!D46</f>
        <v>8.1250000000000007E-4</v>
      </c>
      <c r="W35" s="12">
        <f>E35*ReturnData!E46</f>
        <v>2.0499999999999997E-3</v>
      </c>
      <c r="X35" s="12">
        <f>F35*ReturnData!F46</f>
        <v>0</v>
      </c>
      <c r="Y35" s="12">
        <f>G35*ReturnData!G46</f>
        <v>0</v>
      </c>
      <c r="Z35" s="12">
        <f>H35*ReturnData!H46</f>
        <v>0</v>
      </c>
      <c r="AA35" s="12">
        <f>I35*ReturnData!I46</f>
        <v>-1.5125E-3</v>
      </c>
      <c r="AB35" s="12">
        <f>J35*ReturnData!J46</f>
        <v>0</v>
      </c>
      <c r="AC35" s="12">
        <f>K35*ReturnData!K46</f>
        <v>1.7500000000000003E-4</v>
      </c>
      <c r="AD35" s="12">
        <f>L35*ReturnData!L46</f>
        <v>0</v>
      </c>
      <c r="AE35" s="12">
        <f>M35*ReturnData!M46</f>
        <v>4.6999999999999993E-3</v>
      </c>
      <c r="AF35" s="12">
        <f>N35*ReturnData!N46</f>
        <v>-2.6624999999999999E-3</v>
      </c>
      <c r="AG35" s="12">
        <f>O35*ReturnData!O46</f>
        <v>2.5124999999999995E-3</v>
      </c>
      <c r="AH35" s="12">
        <f>P35*ReturnData!P46</f>
        <v>0</v>
      </c>
      <c r="AI35" s="12">
        <f>Q35*ReturnData!Q46</f>
        <v>-1.2500000000000001E-5</v>
      </c>
      <c r="AK35">
        <f t="shared" si="1"/>
        <v>197709</v>
      </c>
      <c r="AL35" s="15">
        <f t="shared" si="2"/>
        <v>6.0624999999999984E-3</v>
      </c>
    </row>
    <row r="36" spans="1:38" x14ac:dyDescent="0.25">
      <c r="A36" s="6">
        <f>ReturnData!A47</f>
        <v>197710</v>
      </c>
      <c r="B36">
        <f>IF('Monthly Ranks'!B35&lt;=8, 1/8,0)</f>
        <v>0.125</v>
      </c>
      <c r="C36">
        <f>IF('Monthly Ranks'!C35&lt;=8, 1/8,0)</f>
        <v>0</v>
      </c>
      <c r="D36">
        <f>IF('Monthly Ranks'!D35&lt;=8, 1/8,0)</f>
        <v>0</v>
      </c>
      <c r="E36">
        <f>IF('Monthly Ranks'!E35&lt;=8, 1/8,0)</f>
        <v>0.125</v>
      </c>
      <c r="F36">
        <f>IF('Monthly Ranks'!F35&lt;=8, 1/8,0)</f>
        <v>0</v>
      </c>
      <c r="G36">
        <f>IF('Monthly Ranks'!G35&lt;=8, 1/8,0)</f>
        <v>0</v>
      </c>
      <c r="H36">
        <f>IF('Monthly Ranks'!H35&lt;=8, 1/8,0)</f>
        <v>0</v>
      </c>
      <c r="I36">
        <f>IF('Monthly Ranks'!I35&lt;=8, 1/8,0)</f>
        <v>0.125</v>
      </c>
      <c r="J36">
        <f>IF('Monthly Ranks'!J35&lt;=8, 1/8,0)</f>
        <v>0</v>
      </c>
      <c r="K36">
        <f>IF('Monthly Ranks'!K35&lt;=8, 1/8,0)</f>
        <v>0.125</v>
      </c>
      <c r="L36">
        <f>IF('Monthly Ranks'!L35&lt;=8, 1/8,0)</f>
        <v>0</v>
      </c>
      <c r="M36">
        <f>IF('Monthly Ranks'!M35&lt;=8, 1/8,0)</f>
        <v>0.125</v>
      </c>
      <c r="N36">
        <f>IF('Monthly Ranks'!N35&lt;=8, 1/8,0)</f>
        <v>0.125</v>
      </c>
      <c r="O36">
        <f>IF('Monthly Ranks'!O35&lt;=8, 1/8,0)</f>
        <v>0.125</v>
      </c>
      <c r="P36">
        <f>IF('Monthly Ranks'!P35&lt;=8, 1/8,0)</f>
        <v>0</v>
      </c>
      <c r="Q36">
        <f>IF('Monthly Ranks'!Q35&lt;=8, 1/8,0)</f>
        <v>0.125</v>
      </c>
      <c r="S36">
        <f t="shared" si="0"/>
        <v>197710</v>
      </c>
      <c r="T36" s="12">
        <f>B36*ReturnData!B47</f>
        <v>-5.6249999999999998E-3</v>
      </c>
      <c r="U36" s="12">
        <f>C36*ReturnData!C47</f>
        <v>0</v>
      </c>
      <c r="V36" s="12">
        <f>D36*ReturnData!D47</f>
        <v>0</v>
      </c>
      <c r="W36" s="12">
        <f>E36*ReturnData!E47</f>
        <v>-3.225E-3</v>
      </c>
      <c r="X36" s="12">
        <f>F36*ReturnData!F47</f>
        <v>0</v>
      </c>
      <c r="Y36" s="12">
        <f>G36*ReturnData!G47</f>
        <v>0</v>
      </c>
      <c r="Z36" s="12">
        <f>H36*ReturnData!H47</f>
        <v>0</v>
      </c>
      <c r="AA36" s="12">
        <f>I36*ReturnData!I47</f>
        <v>-2.6750000000000003E-3</v>
      </c>
      <c r="AB36" s="12">
        <f>J36*ReturnData!J47</f>
        <v>0</v>
      </c>
      <c r="AC36" s="12">
        <f>K36*ReturnData!K47</f>
        <v>-4.2125000000000001E-3</v>
      </c>
      <c r="AD36" s="12">
        <f>L36*ReturnData!L47</f>
        <v>0</v>
      </c>
      <c r="AE36" s="12">
        <f>M36*ReturnData!M47</f>
        <v>-5.7625000000000003E-3</v>
      </c>
      <c r="AF36" s="12">
        <f>N36*ReturnData!N47</f>
        <v>-4.8124999999999999E-3</v>
      </c>
      <c r="AG36" s="12">
        <f>O36*ReturnData!O47</f>
        <v>-3.9250000000000005E-3</v>
      </c>
      <c r="AH36" s="12">
        <f>P36*ReturnData!P47</f>
        <v>0</v>
      </c>
      <c r="AI36" s="12">
        <f>Q36*ReturnData!Q47</f>
        <v>-6.0624999999999993E-3</v>
      </c>
      <c r="AK36">
        <f t="shared" si="1"/>
        <v>197710</v>
      </c>
      <c r="AL36" s="15">
        <f t="shared" si="2"/>
        <v>-3.6300000000000006E-2</v>
      </c>
    </row>
    <row r="37" spans="1:38" x14ac:dyDescent="0.25">
      <c r="A37" s="6">
        <f>ReturnData!A48</f>
        <v>197711</v>
      </c>
      <c r="B37">
        <f>IF('Monthly Ranks'!B36&lt;=8, 1/8,0)</f>
        <v>0.125</v>
      </c>
      <c r="C37">
        <f>IF('Monthly Ranks'!C36&lt;=8, 1/8,0)</f>
        <v>0</v>
      </c>
      <c r="D37">
        <f>IF('Monthly Ranks'!D36&lt;=8, 1/8,0)</f>
        <v>0.125</v>
      </c>
      <c r="E37">
        <f>IF('Monthly Ranks'!E36&lt;=8, 1/8,0)</f>
        <v>0.125</v>
      </c>
      <c r="F37">
        <f>IF('Monthly Ranks'!F36&lt;=8, 1/8,0)</f>
        <v>0</v>
      </c>
      <c r="G37">
        <f>IF('Monthly Ranks'!G36&lt;=8, 1/8,0)</f>
        <v>0</v>
      </c>
      <c r="H37">
        <f>IF('Monthly Ranks'!H36&lt;=8, 1/8,0)</f>
        <v>0</v>
      </c>
      <c r="I37">
        <f>IF('Monthly Ranks'!I36&lt;=8, 1/8,0)</f>
        <v>0</v>
      </c>
      <c r="J37">
        <f>IF('Monthly Ranks'!J36&lt;=8, 1/8,0)</f>
        <v>0</v>
      </c>
      <c r="K37">
        <f>IF('Monthly Ranks'!K36&lt;=8, 1/8,0)</f>
        <v>0.125</v>
      </c>
      <c r="L37">
        <f>IF('Monthly Ranks'!L36&lt;=8, 1/8,0)</f>
        <v>0</v>
      </c>
      <c r="M37">
        <f>IF('Monthly Ranks'!M36&lt;=8, 1/8,0)</f>
        <v>0.125</v>
      </c>
      <c r="N37">
        <f>IF('Monthly Ranks'!N36&lt;=8, 1/8,0)</f>
        <v>0.125</v>
      </c>
      <c r="O37">
        <f>IF('Monthly Ranks'!O36&lt;=8, 1/8,0)</f>
        <v>0.125</v>
      </c>
      <c r="P37">
        <f>IF('Monthly Ranks'!P36&lt;=8, 1/8,0)</f>
        <v>0</v>
      </c>
      <c r="Q37">
        <f>IF('Monthly Ranks'!Q36&lt;=8, 1/8,0)</f>
        <v>0.125</v>
      </c>
      <c r="S37">
        <f t="shared" si="0"/>
        <v>197711</v>
      </c>
      <c r="T37" s="12">
        <f>B37*ReturnData!B48</f>
        <v>4.5250000000000004E-3</v>
      </c>
      <c r="U37" s="12">
        <f>C37*ReturnData!C48</f>
        <v>0</v>
      </c>
      <c r="V37" s="12">
        <f>D37*ReturnData!D48</f>
        <v>4.3625000000000001E-3</v>
      </c>
      <c r="W37" s="12">
        <f>E37*ReturnData!E48</f>
        <v>1.0137499999999999E-2</v>
      </c>
      <c r="X37" s="12">
        <f>F37*ReturnData!F48</f>
        <v>0</v>
      </c>
      <c r="Y37" s="12">
        <f>G37*ReturnData!G48</f>
        <v>0</v>
      </c>
      <c r="Z37" s="12">
        <f>H37*ReturnData!H48</f>
        <v>0</v>
      </c>
      <c r="AA37" s="12">
        <f>I37*ReturnData!I48</f>
        <v>0</v>
      </c>
      <c r="AB37" s="12">
        <f>J37*ReturnData!J48</f>
        <v>0</v>
      </c>
      <c r="AC37" s="12">
        <f>K37*ReturnData!K48</f>
        <v>5.45E-3</v>
      </c>
      <c r="AD37" s="12">
        <f>L37*ReturnData!L48</f>
        <v>0</v>
      </c>
      <c r="AE37" s="12">
        <f>M37*ReturnData!M48</f>
        <v>2.3375000000000002E-3</v>
      </c>
      <c r="AF37" s="12">
        <f>N37*ReturnData!N48</f>
        <v>9.1749999999999991E-3</v>
      </c>
      <c r="AG37" s="12">
        <f>O37*ReturnData!O48</f>
        <v>5.3500000000000006E-3</v>
      </c>
      <c r="AH37" s="12">
        <f>P37*ReturnData!P48</f>
        <v>0</v>
      </c>
      <c r="AI37" s="12">
        <f>Q37*ReturnData!Q48</f>
        <v>7.3250000000000008E-3</v>
      </c>
      <c r="AK37">
        <f t="shared" si="1"/>
        <v>197711</v>
      </c>
      <c r="AL37" s="15">
        <f t="shared" si="2"/>
        <v>4.8662499999999997E-2</v>
      </c>
    </row>
    <row r="38" spans="1:38" x14ac:dyDescent="0.25">
      <c r="A38" s="6">
        <f>ReturnData!A49</f>
        <v>197712</v>
      </c>
      <c r="B38">
        <f>IF('Monthly Ranks'!B37&lt;=8, 1/8,0)</f>
        <v>0.125</v>
      </c>
      <c r="C38">
        <f>IF('Monthly Ranks'!C37&lt;=8, 1/8,0)</f>
        <v>0</v>
      </c>
      <c r="D38">
        <f>IF('Monthly Ranks'!D37&lt;=8, 1/8,0)</f>
        <v>0.125</v>
      </c>
      <c r="E38">
        <f>IF('Monthly Ranks'!E37&lt;=8, 1/8,0)</f>
        <v>0.125</v>
      </c>
      <c r="F38">
        <f>IF('Monthly Ranks'!F37&lt;=8, 1/8,0)</f>
        <v>0</v>
      </c>
      <c r="G38">
        <f>IF('Monthly Ranks'!G37&lt;=8, 1/8,0)</f>
        <v>0</v>
      </c>
      <c r="H38">
        <f>IF('Monthly Ranks'!H37&lt;=8, 1/8,0)</f>
        <v>0</v>
      </c>
      <c r="I38">
        <f>IF('Monthly Ranks'!I37&lt;=8, 1/8,0)</f>
        <v>0</v>
      </c>
      <c r="J38">
        <f>IF('Monthly Ranks'!J37&lt;=8, 1/8,0)</f>
        <v>0</v>
      </c>
      <c r="K38">
        <f>IF('Monthly Ranks'!K37&lt;=8, 1/8,0)</f>
        <v>0.125</v>
      </c>
      <c r="L38">
        <f>IF('Monthly Ranks'!L37&lt;=8, 1/8,0)</f>
        <v>0</v>
      </c>
      <c r="M38">
        <f>IF('Monthly Ranks'!M37&lt;=8, 1/8,0)</f>
        <v>0.125</v>
      </c>
      <c r="N38">
        <f>IF('Monthly Ranks'!N37&lt;=8, 1/8,0)</f>
        <v>0.125</v>
      </c>
      <c r="O38">
        <f>IF('Monthly Ranks'!O37&lt;=8, 1/8,0)</f>
        <v>0.125</v>
      </c>
      <c r="P38">
        <f>IF('Monthly Ranks'!P37&lt;=8, 1/8,0)</f>
        <v>0</v>
      </c>
      <c r="Q38">
        <f>IF('Monthly Ranks'!Q37&lt;=8, 1/8,0)</f>
        <v>0.125</v>
      </c>
      <c r="S38">
        <f t="shared" si="0"/>
        <v>197712</v>
      </c>
      <c r="T38" s="12">
        <f>B38*ReturnData!B49</f>
        <v>-2.6249999999999998E-4</v>
      </c>
      <c r="U38" s="12">
        <f>C38*ReturnData!C49</f>
        <v>0</v>
      </c>
      <c r="V38" s="12">
        <f>D38*ReturnData!D49</f>
        <v>2.3874999999999999E-3</v>
      </c>
      <c r="W38" s="12">
        <f>E38*ReturnData!E49</f>
        <v>1.2500000000000001E-5</v>
      </c>
      <c r="X38" s="12">
        <f>F38*ReturnData!F49</f>
        <v>0</v>
      </c>
      <c r="Y38" s="12">
        <f>G38*ReturnData!G49</f>
        <v>0</v>
      </c>
      <c r="Z38" s="12">
        <f>H38*ReturnData!H49</f>
        <v>0</v>
      </c>
      <c r="AA38" s="12">
        <f>I38*ReturnData!I49</f>
        <v>0</v>
      </c>
      <c r="AB38" s="12">
        <f>J38*ReturnData!J49</f>
        <v>0</v>
      </c>
      <c r="AC38" s="12">
        <f>K38*ReturnData!K49</f>
        <v>5.1249999999999993E-4</v>
      </c>
      <c r="AD38" s="12">
        <f>L38*ReturnData!L49</f>
        <v>0</v>
      </c>
      <c r="AE38" s="12">
        <f>M38*ReturnData!M49</f>
        <v>-1.1375000000000001E-3</v>
      </c>
      <c r="AF38" s="12">
        <f>N38*ReturnData!N49</f>
        <v>1.5E-3</v>
      </c>
      <c r="AG38" s="12">
        <f>O38*ReturnData!O49</f>
        <v>-4.125E-4</v>
      </c>
      <c r="AH38" s="12">
        <f>P38*ReturnData!P49</f>
        <v>0</v>
      </c>
      <c r="AI38" s="12">
        <f>Q38*ReturnData!Q49</f>
        <v>-1.25E-4</v>
      </c>
      <c r="AK38">
        <f t="shared" si="1"/>
        <v>197712</v>
      </c>
      <c r="AL38" s="15">
        <f t="shared" si="2"/>
        <v>2.4749999999999993E-3</v>
      </c>
    </row>
    <row r="39" spans="1:38" x14ac:dyDescent="0.25">
      <c r="A39" s="6">
        <f>ReturnData!A50</f>
        <v>197801</v>
      </c>
      <c r="B39">
        <f>IF('Monthly Ranks'!B38&lt;=8, 1/8,0)</f>
        <v>0.125</v>
      </c>
      <c r="C39">
        <f>IF('Monthly Ranks'!C38&lt;=8, 1/8,0)</f>
        <v>0</v>
      </c>
      <c r="D39">
        <f>IF('Monthly Ranks'!D38&lt;=8, 1/8,0)</f>
        <v>0</v>
      </c>
      <c r="E39">
        <f>IF('Monthly Ranks'!E38&lt;=8, 1/8,0)</f>
        <v>0.125</v>
      </c>
      <c r="F39">
        <f>IF('Monthly Ranks'!F38&lt;=8, 1/8,0)</f>
        <v>0</v>
      </c>
      <c r="G39">
        <f>IF('Monthly Ranks'!G38&lt;=8, 1/8,0)</f>
        <v>0</v>
      </c>
      <c r="H39">
        <f>IF('Monthly Ranks'!H38&lt;=8, 1/8,0)</f>
        <v>0</v>
      </c>
      <c r="I39">
        <f>IF('Monthly Ranks'!I38&lt;=8, 1/8,0)</f>
        <v>0.125</v>
      </c>
      <c r="J39">
        <f>IF('Monthly Ranks'!J38&lt;=8, 1/8,0)</f>
        <v>0</v>
      </c>
      <c r="K39">
        <f>IF('Monthly Ranks'!K38&lt;=8, 1/8,0)</f>
        <v>0.125</v>
      </c>
      <c r="L39">
        <f>IF('Monthly Ranks'!L38&lt;=8, 1/8,0)</f>
        <v>0.125</v>
      </c>
      <c r="M39">
        <f>IF('Monthly Ranks'!M38&lt;=8, 1/8,0)</f>
        <v>0</v>
      </c>
      <c r="N39">
        <f>IF('Monthly Ranks'!N38&lt;=8, 1/8,0)</f>
        <v>0.125</v>
      </c>
      <c r="O39">
        <f>IF('Monthly Ranks'!O38&lt;=8, 1/8,0)</f>
        <v>0.125</v>
      </c>
      <c r="P39">
        <f>IF('Monthly Ranks'!P38&lt;=8, 1/8,0)</f>
        <v>0</v>
      </c>
      <c r="Q39">
        <f>IF('Monthly Ranks'!Q38&lt;=8, 1/8,0)</f>
        <v>0.125</v>
      </c>
      <c r="S39">
        <f t="shared" si="0"/>
        <v>197801</v>
      </c>
      <c r="T39" s="12">
        <f>B39*ReturnData!B50</f>
        <v>-5.9624999999999991E-3</v>
      </c>
      <c r="U39" s="12">
        <f>C39*ReturnData!C50</f>
        <v>0</v>
      </c>
      <c r="V39" s="12">
        <f>D39*ReturnData!D50</f>
        <v>0</v>
      </c>
      <c r="W39" s="12">
        <f>E39*ReturnData!E50</f>
        <v>-4.9375E-3</v>
      </c>
      <c r="X39" s="12">
        <f>F39*ReturnData!F50</f>
        <v>0</v>
      </c>
      <c r="Y39" s="12">
        <f>G39*ReturnData!G50</f>
        <v>0</v>
      </c>
      <c r="Z39" s="12">
        <f>H39*ReturnData!H50</f>
        <v>0</v>
      </c>
      <c r="AA39" s="12">
        <f>I39*ReturnData!I50</f>
        <v>-7.837499999999999E-3</v>
      </c>
      <c r="AB39" s="12">
        <f>J39*ReturnData!J50</f>
        <v>0</v>
      </c>
      <c r="AC39" s="12">
        <f>K39*ReturnData!K50</f>
        <v>-4.6500000000000005E-3</v>
      </c>
      <c r="AD39" s="12">
        <f>L39*ReturnData!L50</f>
        <v>-6.1375000000000006E-3</v>
      </c>
      <c r="AE39" s="12">
        <f>M39*ReturnData!M50</f>
        <v>0</v>
      </c>
      <c r="AF39" s="12">
        <f>N39*ReturnData!N50</f>
        <v>-4.1749999999999999E-3</v>
      </c>
      <c r="AG39" s="12">
        <f>O39*ReturnData!O50</f>
        <v>-5.6625E-3</v>
      </c>
      <c r="AH39" s="12">
        <f>P39*ReturnData!P50</f>
        <v>0</v>
      </c>
      <c r="AI39" s="12">
        <f>Q39*ReturnData!Q50</f>
        <v>-7.5249999999999996E-3</v>
      </c>
      <c r="AK39">
        <f t="shared" si="1"/>
        <v>197801</v>
      </c>
      <c r="AL39" s="15">
        <f t="shared" si="2"/>
        <v>-4.6887499999999999E-2</v>
      </c>
    </row>
    <row r="40" spans="1:38" x14ac:dyDescent="0.25">
      <c r="A40" s="6">
        <f>ReturnData!A51</f>
        <v>197802</v>
      </c>
      <c r="B40">
        <f>IF('Monthly Ranks'!B39&lt;=8, 1/8,0)</f>
        <v>0.125</v>
      </c>
      <c r="C40">
        <f>IF('Monthly Ranks'!C39&lt;=8, 1/8,0)</f>
        <v>0</v>
      </c>
      <c r="D40">
        <f>IF('Monthly Ranks'!D39&lt;=8, 1/8,0)</f>
        <v>0</v>
      </c>
      <c r="E40">
        <f>IF('Monthly Ranks'!E39&lt;=8, 1/8,0)</f>
        <v>0.125</v>
      </c>
      <c r="F40">
        <f>IF('Monthly Ranks'!F39&lt;=8, 1/8,0)</f>
        <v>0</v>
      </c>
      <c r="G40">
        <f>IF('Monthly Ranks'!G39&lt;=8, 1/8,0)</f>
        <v>0</v>
      </c>
      <c r="H40">
        <f>IF('Monthly Ranks'!H39&lt;=8, 1/8,0)</f>
        <v>0.125</v>
      </c>
      <c r="I40">
        <f>IF('Monthly Ranks'!I39&lt;=8, 1/8,0)</f>
        <v>0</v>
      </c>
      <c r="J40">
        <f>IF('Monthly Ranks'!J39&lt;=8, 1/8,0)</f>
        <v>0</v>
      </c>
      <c r="K40">
        <f>IF('Monthly Ranks'!K39&lt;=8, 1/8,0)</f>
        <v>0.125</v>
      </c>
      <c r="L40">
        <f>IF('Monthly Ranks'!L39&lt;=8, 1/8,0)</f>
        <v>0.125</v>
      </c>
      <c r="M40">
        <f>IF('Monthly Ranks'!M39&lt;=8, 1/8,0)</f>
        <v>0</v>
      </c>
      <c r="N40">
        <f>IF('Monthly Ranks'!N39&lt;=8, 1/8,0)</f>
        <v>0.125</v>
      </c>
      <c r="O40">
        <f>IF('Monthly Ranks'!O39&lt;=8, 1/8,0)</f>
        <v>0.125</v>
      </c>
      <c r="P40">
        <f>IF('Monthly Ranks'!P39&lt;=8, 1/8,0)</f>
        <v>0</v>
      </c>
      <c r="Q40">
        <f>IF('Monthly Ranks'!Q39&lt;=8, 1/8,0)</f>
        <v>0.125</v>
      </c>
      <c r="S40">
        <f t="shared" si="0"/>
        <v>197802</v>
      </c>
      <c r="T40" s="12">
        <f>B40*ReturnData!B51</f>
        <v>1.125E-4</v>
      </c>
      <c r="U40" s="12">
        <f>C40*ReturnData!C51</f>
        <v>0</v>
      </c>
      <c r="V40" s="12">
        <f>D40*ReturnData!D51</f>
        <v>0</v>
      </c>
      <c r="W40" s="12">
        <f>E40*ReturnData!E51</f>
        <v>1.5874999999999999E-3</v>
      </c>
      <c r="X40" s="12">
        <f>F40*ReturnData!F51</f>
        <v>0</v>
      </c>
      <c r="Y40" s="12">
        <f>G40*ReturnData!G51</f>
        <v>0</v>
      </c>
      <c r="Z40" s="12">
        <f>H40*ReturnData!H51</f>
        <v>-2.875E-3</v>
      </c>
      <c r="AA40" s="12">
        <f>I40*ReturnData!I51</f>
        <v>0</v>
      </c>
      <c r="AB40" s="12">
        <f>J40*ReturnData!J51</f>
        <v>0</v>
      </c>
      <c r="AC40" s="12">
        <f>K40*ReturnData!K51</f>
        <v>-4.3749999999999995E-4</v>
      </c>
      <c r="AD40" s="12">
        <f>L40*ReturnData!L51</f>
        <v>-3.8E-3</v>
      </c>
      <c r="AE40" s="12">
        <f>M40*ReturnData!M51</f>
        <v>0</v>
      </c>
      <c r="AF40" s="12">
        <f>N40*ReturnData!N51</f>
        <v>2.875E-4</v>
      </c>
      <c r="AG40" s="12">
        <f>O40*ReturnData!O51</f>
        <v>-5.1249999999999993E-4</v>
      </c>
      <c r="AH40" s="12">
        <f>P40*ReturnData!P51</f>
        <v>0</v>
      </c>
      <c r="AI40" s="12">
        <f>Q40*ReturnData!Q51</f>
        <v>7.4999999999999993E-5</v>
      </c>
      <c r="AK40">
        <f t="shared" si="1"/>
        <v>197802</v>
      </c>
      <c r="AL40" s="15">
        <f t="shared" si="2"/>
        <v>-5.5624999999999989E-3</v>
      </c>
    </row>
    <row r="41" spans="1:38" x14ac:dyDescent="0.25">
      <c r="A41" s="6">
        <f>ReturnData!A52</f>
        <v>197803</v>
      </c>
      <c r="B41">
        <f>IF('Monthly Ranks'!B40&lt;=8, 1/8,0)</f>
        <v>0.125</v>
      </c>
      <c r="C41">
        <f>IF('Monthly Ranks'!C40&lt;=8, 1/8,0)</f>
        <v>0</v>
      </c>
      <c r="D41">
        <f>IF('Monthly Ranks'!D40&lt;=8, 1/8,0)</f>
        <v>0</v>
      </c>
      <c r="E41">
        <f>IF('Monthly Ranks'!E40&lt;=8, 1/8,0)</f>
        <v>0.125</v>
      </c>
      <c r="F41">
        <f>IF('Monthly Ranks'!F40&lt;=8, 1/8,0)</f>
        <v>0</v>
      </c>
      <c r="G41">
        <f>IF('Monthly Ranks'!G40&lt;=8, 1/8,0)</f>
        <v>0</v>
      </c>
      <c r="H41">
        <f>IF('Monthly Ranks'!H40&lt;=8, 1/8,0)</f>
        <v>0.125</v>
      </c>
      <c r="I41">
        <f>IF('Monthly Ranks'!I40&lt;=8, 1/8,0)</f>
        <v>0</v>
      </c>
      <c r="J41">
        <f>IF('Monthly Ranks'!J40&lt;=8, 1/8,0)</f>
        <v>0</v>
      </c>
      <c r="K41">
        <f>IF('Monthly Ranks'!K40&lt;=8, 1/8,0)</f>
        <v>0.125</v>
      </c>
      <c r="L41">
        <f>IF('Monthly Ranks'!L40&lt;=8, 1/8,0)</f>
        <v>0.125</v>
      </c>
      <c r="M41">
        <f>IF('Monthly Ranks'!M40&lt;=8, 1/8,0)</f>
        <v>0</v>
      </c>
      <c r="N41">
        <f>IF('Monthly Ranks'!N40&lt;=8, 1/8,0)</f>
        <v>0.125</v>
      </c>
      <c r="O41">
        <f>IF('Monthly Ranks'!O40&lt;=8, 1/8,0)</f>
        <v>0.125</v>
      </c>
      <c r="P41">
        <f>IF('Monthly Ranks'!P40&lt;=8, 1/8,0)</f>
        <v>0</v>
      </c>
      <c r="Q41">
        <f>IF('Monthly Ranks'!Q40&lt;=8, 1/8,0)</f>
        <v>0.125</v>
      </c>
      <c r="S41">
        <f t="shared" si="0"/>
        <v>197803</v>
      </c>
      <c r="T41" s="12">
        <f>B41*ReturnData!B52</f>
        <v>3.4250000000000001E-3</v>
      </c>
      <c r="U41" s="12">
        <f>C41*ReturnData!C52</f>
        <v>0</v>
      </c>
      <c r="V41" s="12">
        <f>D41*ReturnData!D52</f>
        <v>0</v>
      </c>
      <c r="W41" s="12">
        <f>E41*ReturnData!E52</f>
        <v>7.1374999999999997E-3</v>
      </c>
      <c r="X41" s="12">
        <f>F41*ReturnData!F52</f>
        <v>0</v>
      </c>
      <c r="Y41" s="12">
        <f>G41*ReturnData!G52</f>
        <v>0</v>
      </c>
      <c r="Z41" s="12">
        <f>H41*ReturnData!H52</f>
        <v>3.8624999999999996E-3</v>
      </c>
      <c r="AA41" s="12">
        <f>I41*ReturnData!I52</f>
        <v>0</v>
      </c>
      <c r="AB41" s="12">
        <f>J41*ReturnData!J52</f>
        <v>0</v>
      </c>
      <c r="AC41" s="12">
        <f>K41*ReturnData!K52</f>
        <v>7.3124999999999996E-3</v>
      </c>
      <c r="AD41" s="12">
        <f>L41*ReturnData!L52</f>
        <v>-2.9999999999999997E-4</v>
      </c>
      <c r="AE41" s="12">
        <f>M41*ReturnData!M52</f>
        <v>0</v>
      </c>
      <c r="AF41" s="12">
        <f>N41*ReturnData!N52</f>
        <v>8.6374999999999993E-3</v>
      </c>
      <c r="AG41" s="12">
        <f>O41*ReturnData!O52</f>
        <v>3.0875000000000004E-3</v>
      </c>
      <c r="AH41" s="12">
        <f>P41*ReturnData!P52</f>
        <v>0</v>
      </c>
      <c r="AI41" s="12">
        <f>Q41*ReturnData!Q52</f>
        <v>6.45E-3</v>
      </c>
      <c r="AK41">
        <f t="shared" si="1"/>
        <v>197803</v>
      </c>
      <c r="AL41" s="15">
        <f t="shared" si="2"/>
        <v>3.9612499999999995E-2</v>
      </c>
    </row>
    <row r="42" spans="1:38" x14ac:dyDescent="0.25">
      <c r="A42" s="6">
        <f>ReturnData!A53</f>
        <v>197804</v>
      </c>
      <c r="B42">
        <f>IF('Monthly Ranks'!B41&lt;=8, 1/8,0)</f>
        <v>0.125</v>
      </c>
      <c r="C42">
        <f>IF('Monthly Ranks'!C41&lt;=8, 1/8,0)</f>
        <v>0</v>
      </c>
      <c r="D42">
        <f>IF('Monthly Ranks'!D41&lt;=8, 1/8,0)</f>
        <v>0</v>
      </c>
      <c r="E42">
        <f>IF('Monthly Ranks'!E41&lt;=8, 1/8,0)</f>
        <v>0.125</v>
      </c>
      <c r="F42">
        <f>IF('Monthly Ranks'!F41&lt;=8, 1/8,0)</f>
        <v>0</v>
      </c>
      <c r="G42">
        <f>IF('Monthly Ranks'!G41&lt;=8, 1/8,0)</f>
        <v>0</v>
      </c>
      <c r="H42">
        <f>IF('Monthly Ranks'!H41&lt;=8, 1/8,0)</f>
        <v>0.125</v>
      </c>
      <c r="I42">
        <f>IF('Monthly Ranks'!I41&lt;=8, 1/8,0)</f>
        <v>0</v>
      </c>
      <c r="J42">
        <f>IF('Monthly Ranks'!J41&lt;=8, 1/8,0)</f>
        <v>0</v>
      </c>
      <c r="K42">
        <f>IF('Monthly Ranks'!K41&lt;=8, 1/8,0)</f>
        <v>0.125</v>
      </c>
      <c r="L42">
        <f>IF('Monthly Ranks'!L41&lt;=8, 1/8,0)</f>
        <v>0</v>
      </c>
      <c r="M42">
        <f>IF('Monthly Ranks'!M41&lt;=8, 1/8,0)</f>
        <v>0.125</v>
      </c>
      <c r="N42">
        <f>IF('Monthly Ranks'!N41&lt;=8, 1/8,0)</f>
        <v>0.125</v>
      </c>
      <c r="O42">
        <f>IF('Monthly Ranks'!O41&lt;=8, 1/8,0)</f>
        <v>0.125</v>
      </c>
      <c r="P42">
        <f>IF('Monthly Ranks'!P41&lt;=8, 1/8,0)</f>
        <v>0</v>
      </c>
      <c r="Q42">
        <f>IF('Monthly Ranks'!Q41&lt;=8, 1/8,0)</f>
        <v>0.125</v>
      </c>
      <c r="S42">
        <f t="shared" si="0"/>
        <v>197804</v>
      </c>
      <c r="T42" s="12">
        <f>B42*ReturnData!B53</f>
        <v>7.837499999999999E-3</v>
      </c>
      <c r="U42" s="12">
        <f>C42*ReturnData!C53</f>
        <v>0</v>
      </c>
      <c r="V42" s="12">
        <f>D42*ReturnData!D53</f>
        <v>0</v>
      </c>
      <c r="W42" s="12">
        <f>E42*ReturnData!E53</f>
        <v>7.9500000000000005E-3</v>
      </c>
      <c r="X42" s="12">
        <f>F42*ReturnData!F53</f>
        <v>0</v>
      </c>
      <c r="Y42" s="12">
        <f>G42*ReturnData!G53</f>
        <v>0</v>
      </c>
      <c r="Z42" s="12">
        <f>H42*ReturnData!H53</f>
        <v>1.2E-2</v>
      </c>
      <c r="AA42" s="12">
        <f>I42*ReturnData!I53</f>
        <v>0</v>
      </c>
      <c r="AB42" s="12">
        <f>J42*ReturnData!J53</f>
        <v>0</v>
      </c>
      <c r="AC42" s="12">
        <f>K42*ReturnData!K53</f>
        <v>9.2874999999999989E-3</v>
      </c>
      <c r="AD42" s="12">
        <f>L42*ReturnData!L53</f>
        <v>0</v>
      </c>
      <c r="AE42" s="12">
        <f>M42*ReturnData!M53</f>
        <v>1.03125E-2</v>
      </c>
      <c r="AF42" s="12">
        <f>N42*ReturnData!N53</f>
        <v>1.32125E-2</v>
      </c>
      <c r="AG42" s="12">
        <f>O42*ReturnData!O53</f>
        <v>2.2499999999999999E-4</v>
      </c>
      <c r="AH42" s="12">
        <f>P42*ReturnData!P53</f>
        <v>0</v>
      </c>
      <c r="AI42" s="12">
        <f>Q42*ReturnData!Q53</f>
        <v>1.2512499999999999E-2</v>
      </c>
      <c r="AK42">
        <f t="shared" si="1"/>
        <v>197804</v>
      </c>
      <c r="AL42" s="15">
        <f t="shared" si="2"/>
        <v>7.33375E-2</v>
      </c>
    </row>
    <row r="43" spans="1:38" x14ac:dyDescent="0.25">
      <c r="A43" s="6">
        <f>ReturnData!A54</f>
        <v>197805</v>
      </c>
      <c r="B43">
        <f>IF('Monthly Ranks'!B42&lt;=8, 1/8,0)</f>
        <v>0.125</v>
      </c>
      <c r="C43">
        <f>IF('Monthly Ranks'!C42&lt;=8, 1/8,0)</f>
        <v>0</v>
      </c>
      <c r="D43">
        <f>IF('Monthly Ranks'!D42&lt;=8, 1/8,0)</f>
        <v>0</v>
      </c>
      <c r="E43">
        <f>IF('Monthly Ranks'!E42&lt;=8, 1/8,0)</f>
        <v>0.125</v>
      </c>
      <c r="F43">
        <f>IF('Monthly Ranks'!F42&lt;=8, 1/8,0)</f>
        <v>0</v>
      </c>
      <c r="G43">
        <f>IF('Monthly Ranks'!G42&lt;=8, 1/8,0)</f>
        <v>0</v>
      </c>
      <c r="H43">
        <f>IF('Monthly Ranks'!H42&lt;=8, 1/8,0)</f>
        <v>0.125</v>
      </c>
      <c r="I43">
        <f>IF('Monthly Ranks'!I42&lt;=8, 1/8,0)</f>
        <v>0</v>
      </c>
      <c r="J43">
        <f>IF('Monthly Ranks'!J42&lt;=8, 1/8,0)</f>
        <v>0</v>
      </c>
      <c r="K43">
        <f>IF('Monthly Ranks'!K42&lt;=8, 1/8,0)</f>
        <v>0.125</v>
      </c>
      <c r="L43">
        <f>IF('Monthly Ranks'!L42&lt;=8, 1/8,0)</f>
        <v>0</v>
      </c>
      <c r="M43">
        <f>IF('Monthly Ranks'!M42&lt;=8, 1/8,0)</f>
        <v>0.125</v>
      </c>
      <c r="N43">
        <f>IF('Monthly Ranks'!N42&lt;=8, 1/8,0)</f>
        <v>0.125</v>
      </c>
      <c r="O43">
        <f>IF('Monthly Ranks'!O42&lt;=8, 1/8,0)</f>
        <v>0.125</v>
      </c>
      <c r="P43">
        <f>IF('Monthly Ranks'!P42&lt;=8, 1/8,0)</f>
        <v>0</v>
      </c>
      <c r="Q43">
        <f>IF('Monthly Ranks'!Q42&lt;=8, 1/8,0)</f>
        <v>0.125</v>
      </c>
      <c r="S43">
        <f t="shared" si="0"/>
        <v>197805</v>
      </c>
      <c r="T43" s="12">
        <f>B43*ReturnData!B54</f>
        <v>5.5625000000000006E-3</v>
      </c>
      <c r="U43" s="12">
        <f>C43*ReturnData!C54</f>
        <v>0</v>
      </c>
      <c r="V43" s="12">
        <f>D43*ReturnData!D54</f>
        <v>0</v>
      </c>
      <c r="W43" s="12">
        <f>E43*ReturnData!E54</f>
        <v>4.3375000000000002E-3</v>
      </c>
      <c r="X43" s="12">
        <f>F43*ReturnData!F54</f>
        <v>0</v>
      </c>
      <c r="Y43" s="12">
        <f>G43*ReturnData!G54</f>
        <v>0</v>
      </c>
      <c r="Z43" s="12">
        <f>H43*ReturnData!H54</f>
        <v>5.7499999999999999E-3</v>
      </c>
      <c r="AA43" s="12">
        <f>I43*ReturnData!I54</f>
        <v>0</v>
      </c>
      <c r="AB43" s="12">
        <f>J43*ReturnData!J54</f>
        <v>0</v>
      </c>
      <c r="AC43" s="12">
        <f>K43*ReturnData!K54</f>
        <v>2.8999999999999998E-3</v>
      </c>
      <c r="AD43" s="12">
        <f>L43*ReturnData!L54</f>
        <v>0</v>
      </c>
      <c r="AE43" s="12">
        <f>M43*ReturnData!M54</f>
        <v>-1.8500000000000001E-3</v>
      </c>
      <c r="AF43" s="12">
        <f>N43*ReturnData!N54</f>
        <v>7.3499999999999998E-3</v>
      </c>
      <c r="AG43" s="12">
        <f>O43*ReturnData!O54</f>
        <v>8.8749999999999994E-4</v>
      </c>
      <c r="AH43" s="12">
        <f>P43*ReturnData!P54</f>
        <v>0</v>
      </c>
      <c r="AI43" s="12">
        <f>Q43*ReturnData!Q54</f>
        <v>1.6375000000000001E-3</v>
      </c>
      <c r="AK43">
        <f t="shared" si="1"/>
        <v>197805</v>
      </c>
      <c r="AL43" s="15">
        <f t="shared" si="2"/>
        <v>2.6574999999999998E-2</v>
      </c>
    </row>
    <row r="44" spans="1:38" x14ac:dyDescent="0.25">
      <c r="A44" s="6">
        <f>ReturnData!A55</f>
        <v>197806</v>
      </c>
      <c r="B44">
        <f>IF('Monthly Ranks'!B43&lt;=8, 1/8,0)</f>
        <v>0</v>
      </c>
      <c r="C44">
        <f>IF('Monthly Ranks'!C43&lt;=8, 1/8,0)</f>
        <v>0</v>
      </c>
      <c r="D44">
        <f>IF('Monthly Ranks'!D43&lt;=8, 1/8,0)</f>
        <v>0</v>
      </c>
      <c r="E44">
        <f>IF('Monthly Ranks'!E43&lt;=8, 1/8,0)</f>
        <v>0.125</v>
      </c>
      <c r="F44">
        <f>IF('Monthly Ranks'!F43&lt;=8, 1/8,0)</f>
        <v>0</v>
      </c>
      <c r="G44">
        <f>IF('Monthly Ranks'!G43&lt;=8, 1/8,0)</f>
        <v>0</v>
      </c>
      <c r="H44">
        <f>IF('Monthly Ranks'!H43&lt;=8, 1/8,0)</f>
        <v>0.125</v>
      </c>
      <c r="I44">
        <f>IF('Monthly Ranks'!I43&lt;=8, 1/8,0)</f>
        <v>0.125</v>
      </c>
      <c r="J44">
        <f>IF('Monthly Ranks'!J43&lt;=8, 1/8,0)</f>
        <v>0</v>
      </c>
      <c r="K44">
        <f>IF('Monthly Ranks'!K43&lt;=8, 1/8,0)</f>
        <v>0.125</v>
      </c>
      <c r="L44">
        <f>IF('Monthly Ranks'!L43&lt;=8, 1/8,0)</f>
        <v>0.125</v>
      </c>
      <c r="M44">
        <f>IF('Monthly Ranks'!M43&lt;=8, 1/8,0)</f>
        <v>0</v>
      </c>
      <c r="N44">
        <f>IF('Monthly Ranks'!N43&lt;=8, 1/8,0)</f>
        <v>0.125</v>
      </c>
      <c r="O44">
        <f>IF('Monthly Ranks'!O43&lt;=8, 1/8,0)</f>
        <v>0</v>
      </c>
      <c r="P44">
        <f>IF('Monthly Ranks'!P43&lt;=8, 1/8,0)</f>
        <v>0.125</v>
      </c>
      <c r="Q44">
        <f>IF('Monthly Ranks'!Q43&lt;=8, 1/8,0)</f>
        <v>0.125</v>
      </c>
      <c r="S44">
        <f t="shared" si="0"/>
        <v>197806</v>
      </c>
      <c r="T44" s="12">
        <f>B44*ReturnData!B55</f>
        <v>0</v>
      </c>
      <c r="U44" s="12">
        <f>C44*ReturnData!C55</f>
        <v>0</v>
      </c>
      <c r="V44" s="12">
        <f>D44*ReturnData!D55</f>
        <v>0</v>
      </c>
      <c r="W44" s="12">
        <f>E44*ReturnData!E55</f>
        <v>-2.9375E-3</v>
      </c>
      <c r="X44" s="12">
        <f>F44*ReturnData!F55</f>
        <v>0</v>
      </c>
      <c r="Y44" s="12">
        <f>G44*ReturnData!G55</f>
        <v>0</v>
      </c>
      <c r="Z44" s="12">
        <f>H44*ReturnData!H55</f>
        <v>3.8749999999999999E-4</v>
      </c>
      <c r="AA44" s="12">
        <f>I44*ReturnData!I55</f>
        <v>-1.9250000000000001E-3</v>
      </c>
      <c r="AB44" s="12">
        <f>J44*ReturnData!J55</f>
        <v>0</v>
      </c>
      <c r="AC44" s="12">
        <f>K44*ReturnData!K55</f>
        <v>9.2500000000000004E-4</v>
      </c>
      <c r="AD44" s="12">
        <f>L44*ReturnData!L55</f>
        <v>-5.6250000000000007E-4</v>
      </c>
      <c r="AE44" s="12">
        <f>M44*ReturnData!M55</f>
        <v>0</v>
      </c>
      <c r="AF44" s="12">
        <f>N44*ReturnData!N55</f>
        <v>1.4375E-3</v>
      </c>
      <c r="AG44" s="12">
        <f>O44*ReturnData!O55</f>
        <v>0</v>
      </c>
      <c r="AH44" s="12">
        <f>P44*ReturnData!P55</f>
        <v>-2.7125000000000001E-3</v>
      </c>
      <c r="AI44" s="12">
        <f>Q44*ReturnData!Q55</f>
        <v>-6.625E-4</v>
      </c>
      <c r="AK44">
        <f t="shared" si="1"/>
        <v>197806</v>
      </c>
      <c r="AL44" s="15">
        <f t="shared" si="2"/>
        <v>-6.0499999999999998E-3</v>
      </c>
    </row>
    <row r="45" spans="1:38" x14ac:dyDescent="0.25">
      <c r="A45" s="6">
        <f>ReturnData!A56</f>
        <v>197807</v>
      </c>
      <c r="B45">
        <f>IF('Monthly Ranks'!B44&lt;=8, 1/8,0)</f>
        <v>0.125</v>
      </c>
      <c r="C45">
        <f>IF('Monthly Ranks'!C44&lt;=8, 1/8,0)</f>
        <v>0</v>
      </c>
      <c r="D45">
        <f>IF('Monthly Ranks'!D44&lt;=8, 1/8,0)</f>
        <v>0</v>
      </c>
      <c r="E45">
        <f>IF('Monthly Ranks'!E44&lt;=8, 1/8,0)</f>
        <v>0.125</v>
      </c>
      <c r="F45">
        <f>IF('Monthly Ranks'!F44&lt;=8, 1/8,0)</f>
        <v>0</v>
      </c>
      <c r="G45">
        <f>IF('Monthly Ranks'!G44&lt;=8, 1/8,0)</f>
        <v>0</v>
      </c>
      <c r="H45">
        <f>IF('Monthly Ranks'!H44&lt;=8, 1/8,0)</f>
        <v>0.125</v>
      </c>
      <c r="I45">
        <f>IF('Monthly Ranks'!I44&lt;=8, 1/8,0)</f>
        <v>0.125</v>
      </c>
      <c r="J45">
        <f>IF('Monthly Ranks'!J44&lt;=8, 1/8,0)</f>
        <v>0</v>
      </c>
      <c r="K45">
        <f>IF('Monthly Ranks'!K44&lt;=8, 1/8,0)</f>
        <v>0.125</v>
      </c>
      <c r="L45">
        <f>IF('Monthly Ranks'!L44&lt;=8, 1/8,0)</f>
        <v>0</v>
      </c>
      <c r="M45">
        <f>IF('Monthly Ranks'!M44&lt;=8, 1/8,0)</f>
        <v>0</v>
      </c>
      <c r="N45">
        <f>IF('Monthly Ranks'!N44&lt;=8, 1/8,0)</f>
        <v>0.125</v>
      </c>
      <c r="O45">
        <f>IF('Monthly Ranks'!O44&lt;=8, 1/8,0)</f>
        <v>0</v>
      </c>
      <c r="P45">
        <f>IF('Monthly Ranks'!P44&lt;=8, 1/8,0)</f>
        <v>0.125</v>
      </c>
      <c r="Q45">
        <f>IF('Monthly Ranks'!Q44&lt;=8, 1/8,0)</f>
        <v>0.125</v>
      </c>
      <c r="S45">
        <f t="shared" si="0"/>
        <v>197807</v>
      </c>
      <c r="T45" s="12">
        <f>B45*ReturnData!B56</f>
        <v>3.2374999999999999E-3</v>
      </c>
      <c r="U45" s="12">
        <f>C45*ReturnData!C56</f>
        <v>0</v>
      </c>
      <c r="V45" s="12">
        <f>D45*ReturnData!D56</f>
        <v>0</v>
      </c>
      <c r="W45" s="12">
        <f>E45*ReturnData!E56</f>
        <v>3.2124999999999996E-3</v>
      </c>
      <c r="X45" s="12">
        <f>F45*ReturnData!F56</f>
        <v>0</v>
      </c>
      <c r="Y45" s="12">
        <f>G45*ReturnData!G56</f>
        <v>0</v>
      </c>
      <c r="Z45" s="12">
        <f>H45*ReturnData!H56</f>
        <v>9.0375000000000004E-3</v>
      </c>
      <c r="AA45" s="12">
        <f>I45*ReturnData!I56</f>
        <v>1.0087500000000001E-2</v>
      </c>
      <c r="AB45" s="12">
        <f>J45*ReturnData!J56</f>
        <v>0</v>
      </c>
      <c r="AC45" s="12">
        <f>K45*ReturnData!K56</f>
        <v>7.3250000000000008E-3</v>
      </c>
      <c r="AD45" s="12">
        <f>L45*ReturnData!L56</f>
        <v>0</v>
      </c>
      <c r="AE45" s="12">
        <f>M45*ReturnData!M56</f>
        <v>0</v>
      </c>
      <c r="AF45" s="12">
        <f>N45*ReturnData!N56</f>
        <v>1.5900000000000001E-2</v>
      </c>
      <c r="AG45" s="12">
        <f>O45*ReturnData!O56</f>
        <v>0</v>
      </c>
      <c r="AH45" s="12">
        <f>P45*ReturnData!P56</f>
        <v>6.3875000000000008E-3</v>
      </c>
      <c r="AI45" s="12">
        <f>Q45*ReturnData!Q56</f>
        <v>6.5249999999999996E-3</v>
      </c>
      <c r="AK45">
        <f t="shared" si="1"/>
        <v>197807</v>
      </c>
      <c r="AL45" s="15">
        <f t="shared" si="2"/>
        <v>6.1712500000000003E-2</v>
      </c>
    </row>
    <row r="46" spans="1:38" x14ac:dyDescent="0.25">
      <c r="A46" s="6">
        <f>ReturnData!A57</f>
        <v>197808</v>
      </c>
      <c r="B46">
        <f>IF('Monthly Ranks'!B45&lt;=8, 1/8,0)</f>
        <v>0</v>
      </c>
      <c r="C46">
        <f>IF('Monthly Ranks'!C45&lt;=8, 1/8,0)</f>
        <v>0</v>
      </c>
      <c r="D46">
        <f>IF('Monthly Ranks'!D45&lt;=8, 1/8,0)</f>
        <v>0</v>
      </c>
      <c r="E46">
        <f>IF('Monthly Ranks'!E45&lt;=8, 1/8,0)</f>
        <v>0.125</v>
      </c>
      <c r="F46">
        <f>IF('Monthly Ranks'!F45&lt;=8, 1/8,0)</f>
        <v>0</v>
      </c>
      <c r="G46">
        <f>IF('Monthly Ranks'!G45&lt;=8, 1/8,0)</f>
        <v>0</v>
      </c>
      <c r="H46">
        <f>IF('Monthly Ranks'!H45&lt;=8, 1/8,0)</f>
        <v>0.125</v>
      </c>
      <c r="I46">
        <f>IF('Monthly Ranks'!I45&lt;=8, 1/8,0)</f>
        <v>0.125</v>
      </c>
      <c r="J46">
        <f>IF('Monthly Ranks'!J45&lt;=8, 1/8,0)</f>
        <v>0</v>
      </c>
      <c r="K46">
        <f>IF('Monthly Ranks'!K45&lt;=8, 1/8,0)</f>
        <v>0.125</v>
      </c>
      <c r="L46">
        <f>IF('Monthly Ranks'!L45&lt;=8, 1/8,0)</f>
        <v>0.125</v>
      </c>
      <c r="M46">
        <f>IF('Monthly Ranks'!M45&lt;=8, 1/8,0)</f>
        <v>0</v>
      </c>
      <c r="N46">
        <f>IF('Monthly Ranks'!N45&lt;=8, 1/8,0)</f>
        <v>0.125</v>
      </c>
      <c r="O46">
        <f>IF('Monthly Ranks'!O45&lt;=8, 1/8,0)</f>
        <v>0</v>
      </c>
      <c r="P46">
        <f>IF('Monthly Ranks'!P45&lt;=8, 1/8,0)</f>
        <v>0.125</v>
      </c>
      <c r="Q46">
        <f>IF('Monthly Ranks'!Q45&lt;=8, 1/8,0)</f>
        <v>0.125</v>
      </c>
      <c r="S46">
        <f t="shared" si="0"/>
        <v>197808</v>
      </c>
      <c r="T46" s="12">
        <f>B46*ReturnData!B57</f>
        <v>0</v>
      </c>
      <c r="U46" s="12">
        <f>C46*ReturnData!C57</f>
        <v>0</v>
      </c>
      <c r="V46" s="12">
        <f>D46*ReturnData!D57</f>
        <v>0</v>
      </c>
      <c r="W46" s="12">
        <f>E46*ReturnData!E57</f>
        <v>9.8375000000000008E-3</v>
      </c>
      <c r="X46" s="12">
        <f>F46*ReturnData!F57</f>
        <v>0</v>
      </c>
      <c r="Y46" s="12">
        <f>G46*ReturnData!G57</f>
        <v>0</v>
      </c>
      <c r="Z46" s="12">
        <f>H46*ReturnData!H57</f>
        <v>8.9999999999999998E-4</v>
      </c>
      <c r="AA46" s="12">
        <f>I46*ReturnData!I57</f>
        <v>1.1712499999999999E-2</v>
      </c>
      <c r="AB46" s="12">
        <f>J46*ReturnData!J57</f>
        <v>0</v>
      </c>
      <c r="AC46" s="12">
        <f>K46*ReturnData!K57</f>
        <v>6.5624999999999998E-3</v>
      </c>
      <c r="AD46" s="12">
        <f>L46*ReturnData!L57</f>
        <v>6.4124999999999998E-3</v>
      </c>
      <c r="AE46" s="12">
        <f>M46*ReturnData!M57</f>
        <v>0</v>
      </c>
      <c r="AF46" s="12">
        <f>N46*ReturnData!N57</f>
        <v>5.6249999999999998E-3</v>
      </c>
      <c r="AG46" s="12">
        <f>O46*ReturnData!O57</f>
        <v>0</v>
      </c>
      <c r="AH46" s="12">
        <f>P46*ReturnData!P57</f>
        <v>6.4375000000000005E-3</v>
      </c>
      <c r="AI46" s="12">
        <f>Q46*ReturnData!Q57</f>
        <v>6.9750000000000003E-3</v>
      </c>
      <c r="AK46">
        <f t="shared" si="1"/>
        <v>197808</v>
      </c>
      <c r="AL46" s="15">
        <f t="shared" si="2"/>
        <v>5.4462499999999997E-2</v>
      </c>
    </row>
    <row r="47" spans="1:38" x14ac:dyDescent="0.25">
      <c r="A47" s="6">
        <f>ReturnData!A58</f>
        <v>197809</v>
      </c>
      <c r="B47">
        <f>IF('Monthly Ranks'!B46&lt;=8, 1/8,0)</f>
        <v>0</v>
      </c>
      <c r="C47">
        <f>IF('Monthly Ranks'!C46&lt;=8, 1/8,0)</f>
        <v>0</v>
      </c>
      <c r="D47">
        <f>IF('Monthly Ranks'!D46&lt;=8, 1/8,0)</f>
        <v>0</v>
      </c>
      <c r="E47">
        <f>IF('Monthly Ranks'!E46&lt;=8, 1/8,0)</f>
        <v>0.125</v>
      </c>
      <c r="F47">
        <f>IF('Monthly Ranks'!F46&lt;=8, 1/8,0)</f>
        <v>0</v>
      </c>
      <c r="G47">
        <f>IF('Monthly Ranks'!G46&lt;=8, 1/8,0)</f>
        <v>0</v>
      </c>
      <c r="H47">
        <f>IF('Monthly Ranks'!H46&lt;=8, 1/8,0)</f>
        <v>0.125</v>
      </c>
      <c r="I47">
        <f>IF('Monthly Ranks'!I46&lt;=8, 1/8,0)</f>
        <v>0.125</v>
      </c>
      <c r="J47">
        <f>IF('Monthly Ranks'!J46&lt;=8, 1/8,0)</f>
        <v>0.125</v>
      </c>
      <c r="K47">
        <f>IF('Monthly Ranks'!K46&lt;=8, 1/8,0)</f>
        <v>0.125</v>
      </c>
      <c r="L47">
        <f>IF('Monthly Ranks'!L46&lt;=8, 1/8,0)</f>
        <v>0.125</v>
      </c>
      <c r="M47">
        <f>IF('Monthly Ranks'!M46&lt;=8, 1/8,0)</f>
        <v>0</v>
      </c>
      <c r="N47">
        <f>IF('Monthly Ranks'!N46&lt;=8, 1/8,0)</f>
        <v>0.125</v>
      </c>
      <c r="O47">
        <f>IF('Monthly Ranks'!O46&lt;=8, 1/8,0)</f>
        <v>0</v>
      </c>
      <c r="P47">
        <f>IF('Monthly Ranks'!P46&lt;=8, 1/8,0)</f>
        <v>0</v>
      </c>
      <c r="Q47">
        <f>IF('Monthly Ranks'!Q46&lt;=8, 1/8,0)</f>
        <v>0.125</v>
      </c>
      <c r="S47">
        <f t="shared" si="0"/>
        <v>197809</v>
      </c>
      <c r="T47" s="12">
        <f>B47*ReturnData!B58</f>
        <v>0</v>
      </c>
      <c r="U47" s="12">
        <f>C47*ReturnData!C58</f>
        <v>0</v>
      </c>
      <c r="V47" s="12">
        <f>D47*ReturnData!D58</f>
        <v>0</v>
      </c>
      <c r="W47" s="12">
        <f>E47*ReturnData!E58</f>
        <v>5.6250000000000007E-4</v>
      </c>
      <c r="X47" s="12">
        <f>F47*ReturnData!F58</f>
        <v>0</v>
      </c>
      <c r="Y47" s="12">
        <f>G47*ReturnData!G58</f>
        <v>0</v>
      </c>
      <c r="Z47" s="12">
        <f>H47*ReturnData!H58</f>
        <v>-2.8499999999999997E-3</v>
      </c>
      <c r="AA47" s="12">
        <f>I47*ReturnData!I58</f>
        <v>-2.8375000000000002E-3</v>
      </c>
      <c r="AB47" s="12">
        <f>J47*ReturnData!J58</f>
        <v>1.575E-3</v>
      </c>
      <c r="AC47" s="12">
        <f>K47*ReturnData!K58</f>
        <v>-4.5999999999999999E-3</v>
      </c>
      <c r="AD47" s="12">
        <f>L47*ReturnData!L58</f>
        <v>-4.2500000000000003E-3</v>
      </c>
      <c r="AE47" s="12">
        <f>M47*ReturnData!M58</f>
        <v>0</v>
      </c>
      <c r="AF47" s="12">
        <f>N47*ReturnData!N58</f>
        <v>-6.2624999999999998E-3</v>
      </c>
      <c r="AG47" s="12">
        <f>O47*ReturnData!O58</f>
        <v>0</v>
      </c>
      <c r="AH47" s="12">
        <f>P47*ReturnData!P58</f>
        <v>0</v>
      </c>
      <c r="AI47" s="12">
        <f>Q47*ReturnData!Q58</f>
        <v>-1.1000000000000001E-3</v>
      </c>
      <c r="AK47">
        <f t="shared" si="1"/>
        <v>197809</v>
      </c>
      <c r="AL47" s="15">
        <f t="shared" si="2"/>
        <v>-1.9762499999999999E-2</v>
      </c>
    </row>
    <row r="48" spans="1:38" x14ac:dyDescent="0.25">
      <c r="A48" s="6">
        <f>ReturnData!A59</f>
        <v>197810</v>
      </c>
      <c r="B48">
        <f>IF('Monthly Ranks'!B47&lt;=8, 1/8,0)</f>
        <v>0</v>
      </c>
      <c r="C48">
        <f>IF('Monthly Ranks'!C47&lt;=8, 1/8,0)</f>
        <v>0</v>
      </c>
      <c r="D48">
        <f>IF('Monthly Ranks'!D47&lt;=8, 1/8,0)</f>
        <v>0</v>
      </c>
      <c r="E48">
        <f>IF('Monthly Ranks'!E47&lt;=8, 1/8,0)</f>
        <v>0.125</v>
      </c>
      <c r="F48">
        <f>IF('Monthly Ranks'!F47&lt;=8, 1/8,0)</f>
        <v>0</v>
      </c>
      <c r="G48">
        <f>IF('Monthly Ranks'!G47&lt;=8, 1/8,0)</f>
        <v>0</v>
      </c>
      <c r="H48">
        <f>IF('Monthly Ranks'!H47&lt;=8, 1/8,0)</f>
        <v>0.125</v>
      </c>
      <c r="I48">
        <f>IF('Monthly Ranks'!I47&lt;=8, 1/8,0)</f>
        <v>0.125</v>
      </c>
      <c r="J48">
        <f>IF('Monthly Ranks'!J47&lt;=8, 1/8,0)</f>
        <v>0.125</v>
      </c>
      <c r="K48">
        <f>IF('Monthly Ranks'!K47&lt;=8, 1/8,0)</f>
        <v>0.125</v>
      </c>
      <c r="L48">
        <f>IF('Monthly Ranks'!L47&lt;=8, 1/8,0)</f>
        <v>0.125</v>
      </c>
      <c r="M48">
        <f>IF('Monthly Ranks'!M47&lt;=8, 1/8,0)</f>
        <v>0</v>
      </c>
      <c r="N48">
        <f>IF('Monthly Ranks'!N47&lt;=8, 1/8,0)</f>
        <v>0.125</v>
      </c>
      <c r="O48">
        <f>IF('Monthly Ranks'!O47&lt;=8, 1/8,0)</f>
        <v>0</v>
      </c>
      <c r="P48">
        <f>IF('Monthly Ranks'!P47&lt;=8, 1/8,0)</f>
        <v>0</v>
      </c>
      <c r="Q48">
        <f>IF('Monthly Ranks'!Q47&lt;=8, 1/8,0)</f>
        <v>0.125</v>
      </c>
      <c r="S48">
        <f t="shared" si="0"/>
        <v>197810</v>
      </c>
      <c r="T48" s="12">
        <f>B48*ReturnData!B59</f>
        <v>0</v>
      </c>
      <c r="U48" s="12">
        <f>C48*ReturnData!C59</f>
        <v>0</v>
      </c>
      <c r="V48" s="12">
        <f>D48*ReturnData!D59</f>
        <v>0</v>
      </c>
      <c r="W48" s="12">
        <f>E48*ReturnData!E59</f>
        <v>-2.1175000000000003E-2</v>
      </c>
      <c r="X48" s="12">
        <f>F48*ReturnData!F59</f>
        <v>0</v>
      </c>
      <c r="Y48" s="12">
        <f>G48*ReturnData!G59</f>
        <v>0</v>
      </c>
      <c r="Z48" s="12">
        <f>H48*ReturnData!H59</f>
        <v>-1.2637499999999999E-2</v>
      </c>
      <c r="AA48" s="12">
        <f>I48*ReturnData!I59</f>
        <v>-2.0775000000000002E-2</v>
      </c>
      <c r="AB48" s="12">
        <f>J48*ReturnData!J59</f>
        <v>-1.4937499999999999E-2</v>
      </c>
      <c r="AC48" s="12">
        <f>K48*ReturnData!K59</f>
        <v>-1.6362499999999999E-2</v>
      </c>
      <c r="AD48" s="12">
        <f>L48*ReturnData!L59</f>
        <v>-1.4175E-2</v>
      </c>
      <c r="AE48" s="12">
        <f>M48*ReturnData!M59</f>
        <v>0</v>
      </c>
      <c r="AF48" s="12">
        <f>N48*ReturnData!N59</f>
        <v>-2.1124999999999998E-2</v>
      </c>
      <c r="AG48" s="12">
        <f>O48*ReturnData!O59</f>
        <v>0</v>
      </c>
      <c r="AH48" s="12">
        <f>P48*ReturnData!P59</f>
        <v>0</v>
      </c>
      <c r="AI48" s="12">
        <f>Q48*ReturnData!Q59</f>
        <v>-1.4274999999999999E-2</v>
      </c>
      <c r="AK48">
        <f t="shared" si="1"/>
        <v>197810</v>
      </c>
      <c r="AL48" s="15">
        <f t="shared" si="2"/>
        <v>-0.13546250000000001</v>
      </c>
    </row>
    <row r="49" spans="1:38" x14ac:dyDescent="0.25">
      <c r="A49" s="6">
        <f>ReturnData!A60</f>
        <v>197811</v>
      </c>
      <c r="B49">
        <f>IF('Monthly Ranks'!B48&lt;=8, 1/8,0)</f>
        <v>0</v>
      </c>
      <c r="C49">
        <f>IF('Monthly Ranks'!C48&lt;=8, 1/8,0)</f>
        <v>0</v>
      </c>
      <c r="D49">
        <f>IF('Monthly Ranks'!D48&lt;=8, 1/8,0)</f>
        <v>0</v>
      </c>
      <c r="E49">
        <f>IF('Monthly Ranks'!E48&lt;=8, 1/8,0)</f>
        <v>0.125</v>
      </c>
      <c r="F49">
        <f>IF('Monthly Ranks'!F48&lt;=8, 1/8,0)</f>
        <v>0.125</v>
      </c>
      <c r="G49">
        <f>IF('Monthly Ranks'!G48&lt;=8, 1/8,0)</f>
        <v>0</v>
      </c>
      <c r="H49">
        <f>IF('Monthly Ranks'!H48&lt;=8, 1/8,0)</f>
        <v>0.125</v>
      </c>
      <c r="I49">
        <f>IF('Monthly Ranks'!I48&lt;=8, 1/8,0)</f>
        <v>0.125</v>
      </c>
      <c r="J49">
        <f>IF('Monthly Ranks'!J48&lt;=8, 1/8,0)</f>
        <v>0</v>
      </c>
      <c r="K49">
        <f>IF('Monthly Ranks'!K48&lt;=8, 1/8,0)</f>
        <v>0.125</v>
      </c>
      <c r="L49">
        <f>IF('Monthly Ranks'!L48&lt;=8, 1/8,0)</f>
        <v>0.125</v>
      </c>
      <c r="M49">
        <f>IF('Monthly Ranks'!M48&lt;=8, 1/8,0)</f>
        <v>0</v>
      </c>
      <c r="N49">
        <f>IF('Monthly Ranks'!N48&lt;=8, 1/8,0)</f>
        <v>0.125</v>
      </c>
      <c r="O49">
        <f>IF('Monthly Ranks'!O48&lt;=8, 1/8,0)</f>
        <v>0</v>
      </c>
      <c r="P49">
        <f>IF('Monthly Ranks'!P48&lt;=8, 1/8,0)</f>
        <v>0</v>
      </c>
      <c r="Q49">
        <f>IF('Monthly Ranks'!Q48&lt;=8, 1/8,0)</f>
        <v>0.125</v>
      </c>
      <c r="S49">
        <f t="shared" si="0"/>
        <v>197811</v>
      </c>
      <c r="T49" s="12">
        <f>B49*ReturnData!B60</f>
        <v>0</v>
      </c>
      <c r="U49" s="12">
        <f>C49*ReturnData!C60</f>
        <v>0</v>
      </c>
      <c r="V49" s="12">
        <f>D49*ReturnData!D60</f>
        <v>0</v>
      </c>
      <c r="W49" s="12">
        <f>E49*ReturnData!E60</f>
        <v>4.7124999999999997E-3</v>
      </c>
      <c r="X49" s="12">
        <f>F49*ReturnData!F60</f>
        <v>4.0000000000000001E-3</v>
      </c>
      <c r="Y49" s="12">
        <f>G49*ReturnData!G60</f>
        <v>0</v>
      </c>
      <c r="Z49" s="12">
        <f>H49*ReturnData!H60</f>
        <v>4.875E-3</v>
      </c>
      <c r="AA49" s="12">
        <f>I49*ReturnData!I60</f>
        <v>1.6625000000000001E-3</v>
      </c>
      <c r="AB49" s="12">
        <f>J49*ReturnData!J60</f>
        <v>0</v>
      </c>
      <c r="AC49" s="12">
        <f>K49*ReturnData!K60</f>
        <v>3.5875E-3</v>
      </c>
      <c r="AD49" s="12">
        <f>L49*ReturnData!L60</f>
        <v>5.3500000000000006E-3</v>
      </c>
      <c r="AE49" s="12">
        <f>M49*ReturnData!M60</f>
        <v>0</v>
      </c>
      <c r="AF49" s="12">
        <f>N49*ReturnData!N60</f>
        <v>7.3250000000000008E-3</v>
      </c>
      <c r="AG49" s="12">
        <f>O49*ReturnData!O60</f>
        <v>0</v>
      </c>
      <c r="AH49" s="12">
        <f>P49*ReturnData!P60</f>
        <v>0</v>
      </c>
      <c r="AI49" s="12">
        <f>Q49*ReturnData!Q60</f>
        <v>2.1749999999999999E-3</v>
      </c>
      <c r="AK49">
        <f t="shared" si="1"/>
        <v>197811</v>
      </c>
      <c r="AL49" s="15">
        <f t="shared" si="2"/>
        <v>3.3687499999999995E-2</v>
      </c>
    </row>
    <row r="50" spans="1:38" x14ac:dyDescent="0.25">
      <c r="A50" s="6">
        <f>ReturnData!A61</f>
        <v>197812</v>
      </c>
      <c r="B50">
        <f>IF('Monthly Ranks'!B49&lt;=8, 1/8,0)</f>
        <v>0</v>
      </c>
      <c r="C50">
        <f>IF('Monthly Ranks'!C49&lt;=8, 1/8,0)</f>
        <v>0</v>
      </c>
      <c r="D50">
        <f>IF('Monthly Ranks'!D49&lt;=8, 1/8,0)</f>
        <v>0</v>
      </c>
      <c r="E50">
        <f>IF('Monthly Ranks'!E49&lt;=8, 1/8,0)</f>
        <v>0</v>
      </c>
      <c r="F50">
        <f>IF('Monthly Ranks'!F49&lt;=8, 1/8,0)</f>
        <v>0.125</v>
      </c>
      <c r="G50">
        <f>IF('Monthly Ranks'!G49&lt;=8, 1/8,0)</f>
        <v>0</v>
      </c>
      <c r="H50">
        <f>IF('Monthly Ranks'!H49&lt;=8, 1/8,0)</f>
        <v>0.125</v>
      </c>
      <c r="I50">
        <f>IF('Monthly Ranks'!I49&lt;=8, 1/8,0)</f>
        <v>0.125</v>
      </c>
      <c r="J50">
        <f>IF('Monthly Ranks'!J49&lt;=8, 1/8,0)</f>
        <v>0.125</v>
      </c>
      <c r="K50">
        <f>IF('Monthly Ranks'!K49&lt;=8, 1/8,0)</f>
        <v>0.125</v>
      </c>
      <c r="L50">
        <f>IF('Monthly Ranks'!L49&lt;=8, 1/8,0)</f>
        <v>0.125</v>
      </c>
      <c r="M50">
        <f>IF('Monthly Ranks'!M49&lt;=8, 1/8,0)</f>
        <v>0</v>
      </c>
      <c r="N50">
        <f>IF('Monthly Ranks'!N49&lt;=8, 1/8,0)</f>
        <v>0.125</v>
      </c>
      <c r="O50">
        <f>IF('Monthly Ranks'!O49&lt;=8, 1/8,0)</f>
        <v>0</v>
      </c>
      <c r="P50">
        <f>IF('Monthly Ranks'!P49&lt;=8, 1/8,0)</f>
        <v>0</v>
      </c>
      <c r="Q50">
        <f>IF('Monthly Ranks'!Q49&lt;=8, 1/8,0)</f>
        <v>0.125</v>
      </c>
      <c r="S50">
        <f t="shared" si="0"/>
        <v>197812</v>
      </c>
      <c r="T50" s="12">
        <f>B50*ReturnData!B61</f>
        <v>0</v>
      </c>
      <c r="U50" s="12">
        <f>C50*ReturnData!C61</f>
        <v>0</v>
      </c>
      <c r="V50" s="12">
        <f>D50*ReturnData!D61</f>
        <v>0</v>
      </c>
      <c r="W50" s="12">
        <f>E50*ReturnData!E61</f>
        <v>0</v>
      </c>
      <c r="X50" s="12">
        <f>F50*ReturnData!F61</f>
        <v>3.3750000000000002E-4</v>
      </c>
      <c r="Y50" s="12">
        <f>G50*ReturnData!G61</f>
        <v>0</v>
      </c>
      <c r="Z50" s="12">
        <f>H50*ReturnData!H61</f>
        <v>4.1625000000000004E-3</v>
      </c>
      <c r="AA50" s="12">
        <f>I50*ReturnData!I61</f>
        <v>1.3125000000000001E-3</v>
      </c>
      <c r="AB50" s="12">
        <f>J50*ReturnData!J61</f>
        <v>2.375E-4</v>
      </c>
      <c r="AC50" s="12">
        <f>K50*ReturnData!K61</f>
        <v>2.7374999999999999E-3</v>
      </c>
      <c r="AD50" s="12">
        <f>L50*ReturnData!L61</f>
        <v>7.6375000000000002E-3</v>
      </c>
      <c r="AE50" s="12">
        <f>M50*ReturnData!M61</f>
        <v>0</v>
      </c>
      <c r="AF50" s="12">
        <f>N50*ReturnData!N61</f>
        <v>1.1375000000000001E-3</v>
      </c>
      <c r="AG50" s="12">
        <f>O50*ReturnData!O61</f>
        <v>0</v>
      </c>
      <c r="AH50" s="12">
        <f>P50*ReturnData!P61</f>
        <v>0</v>
      </c>
      <c r="AI50" s="12">
        <f>Q50*ReturnData!Q61</f>
        <v>1.7499999999999998E-3</v>
      </c>
      <c r="AK50">
        <f t="shared" si="1"/>
        <v>197812</v>
      </c>
      <c r="AL50" s="15">
        <f t="shared" si="2"/>
        <v>1.9312500000000003E-2</v>
      </c>
    </row>
    <row r="51" spans="1:38" x14ac:dyDescent="0.25">
      <c r="A51" s="6">
        <f>ReturnData!A62</f>
        <v>197901</v>
      </c>
      <c r="B51">
        <f>IF('Monthly Ranks'!B50&lt;=8, 1/8,0)</f>
        <v>0</v>
      </c>
      <c r="C51">
        <f>IF('Monthly Ranks'!C50&lt;=8, 1/8,0)</f>
        <v>0</v>
      </c>
      <c r="D51">
        <f>IF('Monthly Ranks'!D50&lt;=8, 1/8,0)</f>
        <v>0</v>
      </c>
      <c r="E51">
        <f>IF('Monthly Ranks'!E50&lt;=8, 1/8,0)</f>
        <v>0.125</v>
      </c>
      <c r="F51">
        <f>IF('Monthly Ranks'!F50&lt;=8, 1/8,0)</f>
        <v>0.125</v>
      </c>
      <c r="G51">
        <f>IF('Monthly Ranks'!G50&lt;=8, 1/8,0)</f>
        <v>0</v>
      </c>
      <c r="H51">
        <f>IF('Monthly Ranks'!H50&lt;=8, 1/8,0)</f>
        <v>0.125</v>
      </c>
      <c r="I51">
        <f>IF('Monthly Ranks'!I50&lt;=8, 1/8,0)</f>
        <v>0.125</v>
      </c>
      <c r="J51">
        <f>IF('Monthly Ranks'!J50&lt;=8, 1/8,0)</f>
        <v>0</v>
      </c>
      <c r="K51">
        <f>IF('Monthly Ranks'!K50&lt;=8, 1/8,0)</f>
        <v>0.125</v>
      </c>
      <c r="L51">
        <f>IF('Monthly Ranks'!L50&lt;=8, 1/8,0)</f>
        <v>0.125</v>
      </c>
      <c r="M51">
        <f>IF('Monthly Ranks'!M50&lt;=8, 1/8,0)</f>
        <v>0</v>
      </c>
      <c r="N51">
        <f>IF('Monthly Ranks'!N50&lt;=8, 1/8,0)</f>
        <v>0.125</v>
      </c>
      <c r="O51">
        <f>IF('Monthly Ranks'!O50&lt;=8, 1/8,0)</f>
        <v>0</v>
      </c>
      <c r="P51">
        <f>IF('Monthly Ranks'!P50&lt;=8, 1/8,0)</f>
        <v>0</v>
      </c>
      <c r="Q51">
        <f>IF('Monthly Ranks'!Q50&lt;=8, 1/8,0)</f>
        <v>0.125</v>
      </c>
      <c r="S51">
        <f t="shared" si="0"/>
        <v>197901</v>
      </c>
      <c r="T51" s="12">
        <f>B51*ReturnData!B62</f>
        <v>0</v>
      </c>
      <c r="U51" s="12">
        <f>C51*ReturnData!C62</f>
        <v>0</v>
      </c>
      <c r="V51" s="12">
        <f>D51*ReturnData!D62</f>
        <v>0</v>
      </c>
      <c r="W51" s="12">
        <f>E51*ReturnData!E62</f>
        <v>1.2150000000000001E-2</v>
      </c>
      <c r="X51" s="12">
        <f>F51*ReturnData!F62</f>
        <v>5.7374999999999995E-3</v>
      </c>
      <c r="Y51" s="12">
        <f>G51*ReturnData!G62</f>
        <v>0</v>
      </c>
      <c r="Z51" s="12">
        <f>H51*ReturnData!H62</f>
        <v>1.1749999999999998E-3</v>
      </c>
      <c r="AA51" s="12">
        <f>I51*ReturnData!I62</f>
        <v>1.09125E-2</v>
      </c>
      <c r="AB51" s="12">
        <f>J51*ReturnData!J62</f>
        <v>0</v>
      </c>
      <c r="AC51" s="12">
        <f>K51*ReturnData!K62</f>
        <v>7.5875000000000005E-3</v>
      </c>
      <c r="AD51" s="12">
        <f>L51*ReturnData!L62</f>
        <v>5.4250000000000001E-3</v>
      </c>
      <c r="AE51" s="12">
        <f>M51*ReturnData!M62</f>
        <v>0</v>
      </c>
      <c r="AF51" s="12">
        <f>N51*ReturnData!N62</f>
        <v>5.6249999999999998E-3</v>
      </c>
      <c r="AG51" s="12">
        <f>O51*ReturnData!O62</f>
        <v>0</v>
      </c>
      <c r="AH51" s="12">
        <f>P51*ReturnData!P62</f>
        <v>0</v>
      </c>
      <c r="AI51" s="12">
        <f>Q51*ReturnData!Q62</f>
        <v>6.6249999999999998E-3</v>
      </c>
      <c r="AK51">
        <f t="shared" si="1"/>
        <v>197901</v>
      </c>
      <c r="AL51" s="15">
        <f t="shared" si="2"/>
        <v>5.5237499999999995E-2</v>
      </c>
    </row>
    <row r="52" spans="1:38" x14ac:dyDescent="0.25">
      <c r="A52" s="6">
        <f>ReturnData!A63</f>
        <v>197902</v>
      </c>
      <c r="B52">
        <f>IF('Monthly Ranks'!B51&lt;=8, 1/8,0)</f>
        <v>0</v>
      </c>
      <c r="C52">
        <f>IF('Monthly Ranks'!C51&lt;=8, 1/8,0)</f>
        <v>0</v>
      </c>
      <c r="D52">
        <f>IF('Monthly Ranks'!D51&lt;=8, 1/8,0)</f>
        <v>0.125</v>
      </c>
      <c r="E52">
        <f>IF('Monthly Ranks'!E51&lt;=8, 1/8,0)</f>
        <v>0</v>
      </c>
      <c r="F52">
        <f>IF('Monthly Ranks'!F51&lt;=8, 1/8,0)</f>
        <v>0.125</v>
      </c>
      <c r="G52">
        <f>IF('Monthly Ranks'!G51&lt;=8, 1/8,0)</f>
        <v>0</v>
      </c>
      <c r="H52">
        <f>IF('Monthly Ranks'!H51&lt;=8, 1/8,0)</f>
        <v>0.125</v>
      </c>
      <c r="I52">
        <f>IF('Monthly Ranks'!I51&lt;=8, 1/8,0)</f>
        <v>0.125</v>
      </c>
      <c r="J52">
        <f>IF('Monthly Ranks'!J51&lt;=8, 1/8,0)</f>
        <v>0</v>
      </c>
      <c r="K52">
        <f>IF('Monthly Ranks'!K51&lt;=8, 1/8,0)</f>
        <v>0.125</v>
      </c>
      <c r="L52">
        <f>IF('Monthly Ranks'!L51&lt;=8, 1/8,0)</f>
        <v>0.125</v>
      </c>
      <c r="M52">
        <f>IF('Monthly Ranks'!M51&lt;=8, 1/8,0)</f>
        <v>0</v>
      </c>
      <c r="N52">
        <f>IF('Monthly Ranks'!N51&lt;=8, 1/8,0)</f>
        <v>0.125</v>
      </c>
      <c r="O52">
        <f>IF('Monthly Ranks'!O51&lt;=8, 1/8,0)</f>
        <v>0</v>
      </c>
      <c r="P52">
        <f>IF('Monthly Ranks'!P51&lt;=8, 1/8,0)</f>
        <v>0</v>
      </c>
      <c r="Q52">
        <f>IF('Monthly Ranks'!Q51&lt;=8, 1/8,0)</f>
        <v>0.125</v>
      </c>
      <c r="S52">
        <f t="shared" si="0"/>
        <v>197902</v>
      </c>
      <c r="T52" s="12">
        <f>B52*ReturnData!B63</f>
        <v>0</v>
      </c>
      <c r="U52" s="12">
        <f>C52*ReturnData!C63</f>
        <v>0</v>
      </c>
      <c r="V52" s="12">
        <f>D52*ReturnData!D63</f>
        <v>9.2500000000000004E-4</v>
      </c>
      <c r="W52" s="12">
        <f>E52*ReturnData!E63</f>
        <v>0</v>
      </c>
      <c r="X52" s="12">
        <f>F52*ReturnData!F63</f>
        <v>-5.6750000000000004E-3</v>
      </c>
      <c r="Y52" s="12">
        <f>G52*ReturnData!G63</f>
        <v>0</v>
      </c>
      <c r="Z52" s="12">
        <f>H52*ReturnData!H63</f>
        <v>-5.4625000000000003E-3</v>
      </c>
      <c r="AA52" s="12">
        <f>I52*ReturnData!I63</f>
        <v>-3.5875E-3</v>
      </c>
      <c r="AB52" s="12">
        <f>J52*ReturnData!J63</f>
        <v>0</v>
      </c>
      <c r="AC52" s="12">
        <f>K52*ReturnData!K63</f>
        <v>-6.6500000000000005E-3</v>
      </c>
      <c r="AD52" s="12">
        <f>L52*ReturnData!L63</f>
        <v>-3.9874999999999997E-3</v>
      </c>
      <c r="AE52" s="12">
        <f>M52*ReturnData!M63</f>
        <v>0</v>
      </c>
      <c r="AF52" s="12">
        <f>N52*ReturnData!N63</f>
        <v>-1.03E-2</v>
      </c>
      <c r="AG52" s="12">
        <f>O52*ReturnData!O63</f>
        <v>0</v>
      </c>
      <c r="AH52" s="12">
        <f>P52*ReturnData!P63</f>
        <v>0</v>
      </c>
      <c r="AI52" s="12">
        <f>Q52*ReturnData!Q63</f>
        <v>-4.2125000000000001E-3</v>
      </c>
      <c r="AK52">
        <f t="shared" si="1"/>
        <v>197902</v>
      </c>
      <c r="AL52" s="15">
        <f t="shared" si="2"/>
        <v>-3.8950000000000005E-2</v>
      </c>
    </row>
    <row r="53" spans="1:38" x14ac:dyDescent="0.25">
      <c r="A53" s="6">
        <f>ReturnData!A64</f>
        <v>197903</v>
      </c>
      <c r="B53">
        <f>IF('Monthly Ranks'!B52&lt;=8, 1/8,0)</f>
        <v>0</v>
      </c>
      <c r="C53">
        <f>IF('Monthly Ranks'!C52&lt;=8, 1/8,0)</f>
        <v>0.125</v>
      </c>
      <c r="D53">
        <f>IF('Monthly Ranks'!D52&lt;=8, 1/8,0)</f>
        <v>0.125</v>
      </c>
      <c r="E53">
        <f>IF('Monthly Ranks'!E52&lt;=8, 1/8,0)</f>
        <v>0</v>
      </c>
      <c r="F53">
        <f>IF('Monthly Ranks'!F52&lt;=8, 1/8,0)</f>
        <v>0.125</v>
      </c>
      <c r="G53">
        <f>IF('Monthly Ranks'!G52&lt;=8, 1/8,0)</f>
        <v>0</v>
      </c>
      <c r="H53">
        <f>IF('Monthly Ranks'!H52&lt;=8, 1/8,0)</f>
        <v>0</v>
      </c>
      <c r="I53">
        <f>IF('Monthly Ranks'!I52&lt;=8, 1/8,0)</f>
        <v>0.125</v>
      </c>
      <c r="J53">
        <f>IF('Monthly Ranks'!J52&lt;=8, 1/8,0)</f>
        <v>0.125</v>
      </c>
      <c r="K53">
        <f>IF('Monthly Ranks'!K52&lt;=8, 1/8,0)</f>
        <v>0</v>
      </c>
      <c r="L53">
        <f>IF('Monthly Ranks'!L52&lt;=8, 1/8,0)</f>
        <v>0.125</v>
      </c>
      <c r="M53">
        <f>IF('Monthly Ranks'!M52&lt;=8, 1/8,0)</f>
        <v>0</v>
      </c>
      <c r="N53">
        <f>IF('Monthly Ranks'!N52&lt;=8, 1/8,0)</f>
        <v>0.125</v>
      </c>
      <c r="O53">
        <f>IF('Monthly Ranks'!O52&lt;=8, 1/8,0)</f>
        <v>0</v>
      </c>
      <c r="P53">
        <f>IF('Monthly Ranks'!P52&lt;=8, 1/8,0)</f>
        <v>0</v>
      </c>
      <c r="Q53">
        <f>IF('Monthly Ranks'!Q52&lt;=8, 1/8,0)</f>
        <v>0.125</v>
      </c>
      <c r="S53">
        <f t="shared" si="0"/>
        <v>197903</v>
      </c>
      <c r="T53" s="12">
        <f>B53*ReturnData!B64</f>
        <v>0</v>
      </c>
      <c r="U53" s="12">
        <f>C53*ReturnData!C64</f>
        <v>1.3349999999999999E-2</v>
      </c>
      <c r="V53" s="12">
        <f>D53*ReturnData!D64</f>
        <v>1.175E-2</v>
      </c>
      <c r="W53" s="12">
        <f>E53*ReturnData!E64</f>
        <v>0</v>
      </c>
      <c r="X53" s="12">
        <f>F53*ReturnData!F64</f>
        <v>8.1124999999999999E-3</v>
      </c>
      <c r="Y53" s="12">
        <f>G53*ReturnData!G64</f>
        <v>0</v>
      </c>
      <c r="Z53" s="12">
        <f>H53*ReturnData!H64</f>
        <v>0</v>
      </c>
      <c r="AA53" s="12">
        <f>I53*ReturnData!I64</f>
        <v>1.0687500000000001E-2</v>
      </c>
      <c r="AB53" s="12">
        <f>J53*ReturnData!J64</f>
        <v>1.1425000000000001E-2</v>
      </c>
      <c r="AC53" s="12">
        <f>K53*ReturnData!K64</f>
        <v>0</v>
      </c>
      <c r="AD53" s="12">
        <f>L53*ReturnData!L64</f>
        <v>9.362500000000001E-3</v>
      </c>
      <c r="AE53" s="12">
        <f>M53*ReturnData!M64</f>
        <v>0</v>
      </c>
      <c r="AF53" s="12">
        <f>N53*ReturnData!N64</f>
        <v>1.0749999999999999E-2</v>
      </c>
      <c r="AG53" s="12">
        <f>O53*ReturnData!O64</f>
        <v>0</v>
      </c>
      <c r="AH53" s="12">
        <f>P53*ReturnData!P64</f>
        <v>0</v>
      </c>
      <c r="AI53" s="12">
        <f>Q53*ReturnData!Q64</f>
        <v>9.2750000000000003E-3</v>
      </c>
      <c r="AK53">
        <f t="shared" si="1"/>
        <v>197903</v>
      </c>
      <c r="AL53" s="15">
        <f t="shared" si="2"/>
        <v>8.4712499999999996E-2</v>
      </c>
    </row>
    <row r="54" spans="1:38" x14ac:dyDescent="0.25">
      <c r="A54" s="6">
        <f>ReturnData!A65</f>
        <v>197904</v>
      </c>
      <c r="B54">
        <f>IF('Monthly Ranks'!B53&lt;=8, 1/8,0)</f>
        <v>0</v>
      </c>
      <c r="C54">
        <f>IF('Monthly Ranks'!C53&lt;=8, 1/8,0)</f>
        <v>0.125</v>
      </c>
      <c r="D54">
        <f>IF('Monthly Ranks'!D53&lt;=8, 1/8,0)</f>
        <v>0.125</v>
      </c>
      <c r="E54">
        <f>IF('Monthly Ranks'!E53&lt;=8, 1/8,0)</f>
        <v>0</v>
      </c>
      <c r="F54">
        <f>IF('Monthly Ranks'!F53&lt;=8, 1/8,0)</f>
        <v>0.125</v>
      </c>
      <c r="G54">
        <f>IF('Monthly Ranks'!G53&lt;=8, 1/8,0)</f>
        <v>0</v>
      </c>
      <c r="H54">
        <f>IF('Monthly Ranks'!H53&lt;=8, 1/8,0)</f>
        <v>0</v>
      </c>
      <c r="I54">
        <f>IF('Monthly Ranks'!I53&lt;=8, 1/8,0)</f>
        <v>0.125</v>
      </c>
      <c r="J54">
        <f>IF('Monthly Ranks'!J53&lt;=8, 1/8,0)</f>
        <v>0.125</v>
      </c>
      <c r="K54">
        <f>IF('Monthly Ranks'!K53&lt;=8, 1/8,0)</f>
        <v>0</v>
      </c>
      <c r="L54">
        <f>IF('Monthly Ranks'!L53&lt;=8, 1/8,0)</f>
        <v>0.125</v>
      </c>
      <c r="M54">
        <f>IF('Monthly Ranks'!M53&lt;=8, 1/8,0)</f>
        <v>0</v>
      </c>
      <c r="N54">
        <f>IF('Monthly Ranks'!N53&lt;=8, 1/8,0)</f>
        <v>0.125</v>
      </c>
      <c r="O54">
        <f>IF('Monthly Ranks'!O53&lt;=8, 1/8,0)</f>
        <v>0</v>
      </c>
      <c r="P54">
        <f>IF('Monthly Ranks'!P53&lt;=8, 1/8,0)</f>
        <v>0</v>
      </c>
      <c r="Q54">
        <f>IF('Monthly Ranks'!Q53&lt;=8, 1/8,0)</f>
        <v>0.125</v>
      </c>
      <c r="S54">
        <f t="shared" si="0"/>
        <v>197904</v>
      </c>
      <c r="T54" s="12">
        <f>B54*ReturnData!B65</f>
        <v>0</v>
      </c>
      <c r="U54" s="12">
        <f>C54*ReturnData!C65</f>
        <v>-3.8124999999999999E-3</v>
      </c>
      <c r="V54" s="12">
        <f>D54*ReturnData!D65</f>
        <v>5.5374999999999999E-3</v>
      </c>
      <c r="W54" s="12">
        <f>E54*ReturnData!E65</f>
        <v>0</v>
      </c>
      <c r="X54" s="12">
        <f>F54*ReturnData!F65</f>
        <v>1.7749999999999999E-3</v>
      </c>
      <c r="Y54" s="12">
        <f>G54*ReturnData!G65</f>
        <v>0</v>
      </c>
      <c r="Z54" s="12">
        <f>H54*ReturnData!H65</f>
        <v>0</v>
      </c>
      <c r="AA54" s="12">
        <f>I54*ReturnData!I65</f>
        <v>3.3250000000000003E-3</v>
      </c>
      <c r="AB54" s="12">
        <f>J54*ReturnData!J65</f>
        <v>-8.7499999999999991E-4</v>
      </c>
      <c r="AC54" s="12">
        <f>K54*ReturnData!K65</f>
        <v>0</v>
      </c>
      <c r="AD54" s="12">
        <f>L54*ReturnData!L65</f>
        <v>2.0000000000000001E-4</v>
      </c>
      <c r="AE54" s="12">
        <f>M54*ReturnData!M65</f>
        <v>0</v>
      </c>
      <c r="AF54" s="12">
        <f>N54*ReturnData!N65</f>
        <v>1.125E-4</v>
      </c>
      <c r="AG54" s="12">
        <f>O54*ReturnData!O65</f>
        <v>0</v>
      </c>
      <c r="AH54" s="12">
        <f>P54*ReturnData!P65</f>
        <v>0</v>
      </c>
      <c r="AI54" s="12">
        <f>Q54*ReturnData!Q65</f>
        <v>1.8625E-3</v>
      </c>
      <c r="AK54">
        <f t="shared" si="1"/>
        <v>197904</v>
      </c>
      <c r="AL54" s="15">
        <f t="shared" si="2"/>
        <v>8.1249999999999985E-3</v>
      </c>
    </row>
    <row r="55" spans="1:38" x14ac:dyDescent="0.25">
      <c r="A55" s="6">
        <f>ReturnData!A66</f>
        <v>197905</v>
      </c>
      <c r="B55">
        <f>IF('Monthly Ranks'!B54&lt;=8, 1/8,0)</f>
        <v>0</v>
      </c>
      <c r="C55">
        <f>IF('Monthly Ranks'!C54&lt;=8, 1/8,0)</f>
        <v>0.125</v>
      </c>
      <c r="D55">
        <f>IF('Monthly Ranks'!D54&lt;=8, 1/8,0)</f>
        <v>0.125</v>
      </c>
      <c r="E55">
        <f>IF('Monthly Ranks'!E54&lt;=8, 1/8,0)</f>
        <v>0.125</v>
      </c>
      <c r="F55">
        <f>IF('Monthly Ranks'!F54&lt;=8, 1/8,0)</f>
        <v>0</v>
      </c>
      <c r="G55">
        <f>IF('Monthly Ranks'!G54&lt;=8, 1/8,0)</f>
        <v>0.125</v>
      </c>
      <c r="H55">
        <f>IF('Monthly Ranks'!H54&lt;=8, 1/8,0)</f>
        <v>0</v>
      </c>
      <c r="I55">
        <f>IF('Monthly Ranks'!I54&lt;=8, 1/8,0)</f>
        <v>0.125</v>
      </c>
      <c r="J55">
        <f>IF('Monthly Ranks'!J54&lt;=8, 1/8,0)</f>
        <v>0.125</v>
      </c>
      <c r="K55">
        <f>IF('Monthly Ranks'!K54&lt;=8, 1/8,0)</f>
        <v>0</v>
      </c>
      <c r="L55">
        <f>IF('Monthly Ranks'!L54&lt;=8, 1/8,0)</f>
        <v>0.125</v>
      </c>
      <c r="M55">
        <f>IF('Monthly Ranks'!M54&lt;=8, 1/8,0)</f>
        <v>0</v>
      </c>
      <c r="N55">
        <f>IF('Monthly Ranks'!N54&lt;=8, 1/8,0)</f>
        <v>0.125</v>
      </c>
      <c r="O55">
        <f>IF('Monthly Ranks'!O54&lt;=8, 1/8,0)</f>
        <v>0</v>
      </c>
      <c r="P55">
        <f>IF('Monthly Ranks'!P54&lt;=8, 1/8,0)</f>
        <v>0</v>
      </c>
      <c r="Q55">
        <f>IF('Monthly Ranks'!Q54&lt;=8, 1/8,0)</f>
        <v>0</v>
      </c>
      <c r="S55">
        <f t="shared" si="0"/>
        <v>197905</v>
      </c>
      <c r="T55" s="12">
        <f>B55*ReturnData!B66</f>
        <v>0</v>
      </c>
      <c r="U55" s="12">
        <f>C55*ReturnData!C66</f>
        <v>2.7125000000000001E-3</v>
      </c>
      <c r="V55" s="12">
        <f>D55*ReturnData!D66</f>
        <v>-3.0875000000000004E-3</v>
      </c>
      <c r="W55" s="12">
        <f>E55*ReturnData!E66</f>
        <v>-5.375E-4</v>
      </c>
      <c r="X55" s="12">
        <f>F55*ReturnData!F66</f>
        <v>0</v>
      </c>
      <c r="Y55" s="12">
        <f>G55*ReturnData!G66</f>
        <v>-3.6749999999999999E-3</v>
      </c>
      <c r="Z55" s="12">
        <f>H55*ReturnData!H66</f>
        <v>0</v>
      </c>
      <c r="AA55" s="12">
        <f>I55*ReturnData!I66</f>
        <v>-2.2750000000000001E-3</v>
      </c>
      <c r="AB55" s="12">
        <f>J55*ReturnData!J66</f>
        <v>-3.2374999999999999E-3</v>
      </c>
      <c r="AC55" s="12">
        <f>K55*ReturnData!K66</f>
        <v>0</v>
      </c>
      <c r="AD55" s="12">
        <f>L55*ReturnData!L66</f>
        <v>-2.0125E-3</v>
      </c>
      <c r="AE55" s="12">
        <f>M55*ReturnData!M66</f>
        <v>0</v>
      </c>
      <c r="AF55" s="12">
        <f>N55*ReturnData!N66</f>
        <v>-2.3625E-3</v>
      </c>
      <c r="AG55" s="12">
        <f>O55*ReturnData!O66</f>
        <v>0</v>
      </c>
      <c r="AH55" s="12">
        <f>P55*ReturnData!P66</f>
        <v>0</v>
      </c>
      <c r="AI55" s="12">
        <f>Q55*ReturnData!Q66</f>
        <v>0</v>
      </c>
      <c r="AK55">
        <f t="shared" si="1"/>
        <v>197905</v>
      </c>
      <c r="AL55" s="15">
        <f t="shared" si="2"/>
        <v>-1.4475000000000002E-2</v>
      </c>
    </row>
    <row r="56" spans="1:38" x14ac:dyDescent="0.25">
      <c r="A56" s="6">
        <f>ReturnData!A67</f>
        <v>197906</v>
      </c>
      <c r="B56">
        <f>IF('Monthly Ranks'!B55&lt;=8, 1/8,0)</f>
        <v>0</v>
      </c>
      <c r="C56">
        <f>IF('Monthly Ranks'!C55&lt;=8, 1/8,0)</f>
        <v>0.125</v>
      </c>
      <c r="D56">
        <f>IF('Monthly Ranks'!D55&lt;=8, 1/8,0)</f>
        <v>0.125</v>
      </c>
      <c r="E56">
        <f>IF('Monthly Ranks'!E55&lt;=8, 1/8,0)</f>
        <v>0.125</v>
      </c>
      <c r="F56">
        <f>IF('Monthly Ranks'!F55&lt;=8, 1/8,0)</f>
        <v>0</v>
      </c>
      <c r="G56">
        <f>IF('Monthly Ranks'!G55&lt;=8, 1/8,0)</f>
        <v>0.125</v>
      </c>
      <c r="H56">
        <f>IF('Monthly Ranks'!H55&lt;=8, 1/8,0)</f>
        <v>0</v>
      </c>
      <c r="I56">
        <f>IF('Monthly Ranks'!I55&lt;=8, 1/8,0)</f>
        <v>0.125</v>
      </c>
      <c r="J56">
        <f>IF('Monthly Ranks'!J55&lt;=8, 1/8,0)</f>
        <v>0.125</v>
      </c>
      <c r="K56">
        <f>IF('Monthly Ranks'!K55&lt;=8, 1/8,0)</f>
        <v>0</v>
      </c>
      <c r="L56">
        <f>IF('Monthly Ranks'!L55&lt;=8, 1/8,0)</f>
        <v>0.125</v>
      </c>
      <c r="M56">
        <f>IF('Monthly Ranks'!M55&lt;=8, 1/8,0)</f>
        <v>0</v>
      </c>
      <c r="N56">
        <f>IF('Monthly Ranks'!N55&lt;=8, 1/8,0)</f>
        <v>0</v>
      </c>
      <c r="O56">
        <f>IF('Monthly Ranks'!O55&lt;=8, 1/8,0)</f>
        <v>0</v>
      </c>
      <c r="P56">
        <f>IF('Monthly Ranks'!P55&lt;=8, 1/8,0)</f>
        <v>0</v>
      </c>
      <c r="Q56">
        <f>IF('Monthly Ranks'!Q55&lt;=8, 1/8,0)</f>
        <v>0.125</v>
      </c>
      <c r="S56">
        <f t="shared" si="0"/>
        <v>197906</v>
      </c>
      <c r="T56" s="12">
        <f>B56*ReturnData!B67</f>
        <v>0</v>
      </c>
      <c r="U56" s="12">
        <f>C56*ReturnData!C67</f>
        <v>1.27125E-2</v>
      </c>
      <c r="V56" s="12">
        <f>D56*ReturnData!D67</f>
        <v>1.1537500000000001E-2</v>
      </c>
      <c r="W56" s="12">
        <f>E56*ReturnData!E67</f>
        <v>2.4250000000000001E-3</v>
      </c>
      <c r="X56" s="12">
        <f>F56*ReturnData!F67</f>
        <v>0</v>
      </c>
      <c r="Y56" s="12">
        <f>G56*ReturnData!G67</f>
        <v>4.7499999999999999E-3</v>
      </c>
      <c r="Z56" s="12">
        <f>H56*ReturnData!H67</f>
        <v>0</v>
      </c>
      <c r="AA56" s="12">
        <f>I56*ReturnData!I67</f>
        <v>5.5374999999999999E-3</v>
      </c>
      <c r="AB56" s="12">
        <f>J56*ReturnData!J67</f>
        <v>2.7000000000000001E-3</v>
      </c>
      <c r="AC56" s="12">
        <f>K56*ReturnData!K67</f>
        <v>0</v>
      </c>
      <c r="AD56" s="12">
        <f>L56*ReturnData!L67</f>
        <v>2.4124999999999997E-3</v>
      </c>
      <c r="AE56" s="12">
        <f>M56*ReturnData!M67</f>
        <v>0</v>
      </c>
      <c r="AF56" s="12">
        <f>N56*ReturnData!N67</f>
        <v>0</v>
      </c>
      <c r="AG56" s="12">
        <f>O56*ReturnData!O67</f>
        <v>0</v>
      </c>
      <c r="AH56" s="12">
        <f>P56*ReturnData!P67</f>
        <v>0</v>
      </c>
      <c r="AI56" s="12">
        <f>Q56*ReturnData!Q67</f>
        <v>1.0937499999999999E-2</v>
      </c>
      <c r="AK56">
        <f t="shared" si="1"/>
        <v>197906</v>
      </c>
      <c r="AL56" s="15">
        <f t="shared" si="2"/>
        <v>5.3012500000000004E-2</v>
      </c>
    </row>
    <row r="57" spans="1:38" x14ac:dyDescent="0.25">
      <c r="A57" s="6">
        <f>ReturnData!A68</f>
        <v>197907</v>
      </c>
      <c r="B57">
        <f>IF('Monthly Ranks'!B56&lt;=8, 1/8,0)</f>
        <v>0</v>
      </c>
      <c r="C57">
        <f>IF('Monthly Ranks'!C56&lt;=8, 1/8,0)</f>
        <v>0.125</v>
      </c>
      <c r="D57">
        <f>IF('Monthly Ranks'!D56&lt;=8, 1/8,0)</f>
        <v>0.125</v>
      </c>
      <c r="E57">
        <f>IF('Monthly Ranks'!E56&lt;=8, 1/8,0)</f>
        <v>0.125</v>
      </c>
      <c r="F57">
        <f>IF('Monthly Ranks'!F56&lt;=8, 1/8,0)</f>
        <v>0</v>
      </c>
      <c r="G57">
        <f>IF('Monthly Ranks'!G56&lt;=8, 1/8,0)</f>
        <v>0.125</v>
      </c>
      <c r="H57">
        <f>IF('Monthly Ranks'!H56&lt;=8, 1/8,0)</f>
        <v>0</v>
      </c>
      <c r="I57">
        <f>IF('Monthly Ranks'!I56&lt;=8, 1/8,0)</f>
        <v>0.125</v>
      </c>
      <c r="J57">
        <f>IF('Monthly Ranks'!J56&lt;=8, 1/8,0)</f>
        <v>0.125</v>
      </c>
      <c r="K57">
        <f>IF('Monthly Ranks'!K56&lt;=8, 1/8,0)</f>
        <v>0</v>
      </c>
      <c r="L57">
        <f>IF('Monthly Ranks'!L56&lt;=8, 1/8,0)</f>
        <v>0.125</v>
      </c>
      <c r="M57">
        <f>IF('Monthly Ranks'!M56&lt;=8, 1/8,0)</f>
        <v>0</v>
      </c>
      <c r="N57">
        <f>IF('Monthly Ranks'!N56&lt;=8, 1/8,0)</f>
        <v>0</v>
      </c>
      <c r="O57">
        <f>IF('Monthly Ranks'!O56&lt;=8, 1/8,0)</f>
        <v>0</v>
      </c>
      <c r="P57">
        <f>IF('Monthly Ranks'!P56&lt;=8, 1/8,0)</f>
        <v>0</v>
      </c>
      <c r="Q57">
        <f>IF('Monthly Ranks'!Q56&lt;=8, 1/8,0)</f>
        <v>0.125</v>
      </c>
      <c r="S57">
        <f t="shared" si="0"/>
        <v>197907</v>
      </c>
      <c r="T57" s="12">
        <f>B57*ReturnData!B68</f>
        <v>0</v>
      </c>
      <c r="U57" s="12">
        <f>C57*ReturnData!C68</f>
        <v>1.5E-3</v>
      </c>
      <c r="V57" s="12">
        <f>D57*ReturnData!D68</f>
        <v>1.9625000000000003E-3</v>
      </c>
      <c r="W57" s="12">
        <f>E57*ReturnData!E68</f>
        <v>2.0999999999999999E-3</v>
      </c>
      <c r="X57" s="12">
        <f>F57*ReturnData!F68</f>
        <v>0</v>
      </c>
      <c r="Y57" s="12">
        <f>G57*ReturnData!G68</f>
        <v>4.8875000000000004E-3</v>
      </c>
      <c r="Z57" s="12">
        <f>H57*ReturnData!H68</f>
        <v>0</v>
      </c>
      <c r="AA57" s="12">
        <f>I57*ReturnData!I68</f>
        <v>3.5125E-3</v>
      </c>
      <c r="AB57" s="12">
        <f>J57*ReturnData!J68</f>
        <v>5.5750000000000001E-3</v>
      </c>
      <c r="AC57" s="12">
        <f>K57*ReturnData!K68</f>
        <v>0</v>
      </c>
      <c r="AD57" s="12">
        <f>L57*ReturnData!L68</f>
        <v>-8.25E-4</v>
      </c>
      <c r="AE57" s="12">
        <f>M57*ReturnData!M68</f>
        <v>0</v>
      </c>
      <c r="AF57" s="12">
        <f>N57*ReturnData!N68</f>
        <v>0</v>
      </c>
      <c r="AG57" s="12">
        <f>O57*ReturnData!O68</f>
        <v>0</v>
      </c>
      <c r="AH57" s="12">
        <f>P57*ReturnData!P68</f>
        <v>0</v>
      </c>
      <c r="AI57" s="12">
        <f>Q57*ReturnData!Q68</f>
        <v>4.0875E-3</v>
      </c>
      <c r="AK57">
        <f t="shared" si="1"/>
        <v>197907</v>
      </c>
      <c r="AL57" s="15">
        <f t="shared" si="2"/>
        <v>2.2800000000000001E-2</v>
      </c>
    </row>
    <row r="58" spans="1:38" x14ac:dyDescent="0.25">
      <c r="A58" s="6">
        <f>ReturnData!A69</f>
        <v>197908</v>
      </c>
      <c r="B58">
        <f>IF('Monthly Ranks'!B57&lt;=8, 1/8,0)</f>
        <v>0</v>
      </c>
      <c r="C58">
        <f>IF('Monthly Ranks'!C57&lt;=8, 1/8,0)</f>
        <v>0.125</v>
      </c>
      <c r="D58">
        <f>IF('Monthly Ranks'!D57&lt;=8, 1/8,0)</f>
        <v>0.125</v>
      </c>
      <c r="E58">
        <f>IF('Monthly Ranks'!E57&lt;=8, 1/8,0)</f>
        <v>0.125</v>
      </c>
      <c r="F58">
        <f>IF('Monthly Ranks'!F57&lt;=8, 1/8,0)</f>
        <v>0</v>
      </c>
      <c r="G58">
        <f>IF('Monthly Ranks'!G57&lt;=8, 1/8,0)</f>
        <v>0.125</v>
      </c>
      <c r="H58">
        <f>IF('Monthly Ranks'!H57&lt;=8, 1/8,0)</f>
        <v>0</v>
      </c>
      <c r="I58">
        <f>IF('Monthly Ranks'!I57&lt;=8, 1/8,0)</f>
        <v>0.125</v>
      </c>
      <c r="J58">
        <f>IF('Monthly Ranks'!J57&lt;=8, 1/8,0)</f>
        <v>0.125</v>
      </c>
      <c r="K58">
        <f>IF('Monthly Ranks'!K57&lt;=8, 1/8,0)</f>
        <v>0</v>
      </c>
      <c r="L58">
        <f>IF('Monthly Ranks'!L57&lt;=8, 1/8,0)</f>
        <v>0.125</v>
      </c>
      <c r="M58">
        <f>IF('Monthly Ranks'!M57&lt;=8, 1/8,0)</f>
        <v>0</v>
      </c>
      <c r="N58">
        <f>IF('Monthly Ranks'!N57&lt;=8, 1/8,0)</f>
        <v>0</v>
      </c>
      <c r="O58">
        <f>IF('Monthly Ranks'!O57&lt;=8, 1/8,0)</f>
        <v>0</v>
      </c>
      <c r="P58">
        <f>IF('Monthly Ranks'!P57&lt;=8, 1/8,0)</f>
        <v>0</v>
      </c>
      <c r="Q58">
        <f>IF('Monthly Ranks'!Q57&lt;=8, 1/8,0)</f>
        <v>0.125</v>
      </c>
      <c r="S58">
        <f t="shared" si="0"/>
        <v>197908</v>
      </c>
      <c r="T58" s="12">
        <f>B58*ReturnData!B69</f>
        <v>0</v>
      </c>
      <c r="U58" s="12">
        <f>C58*ReturnData!C69</f>
        <v>9.6125000000000013E-3</v>
      </c>
      <c r="V58" s="12">
        <f>D58*ReturnData!D69</f>
        <v>1.0225E-2</v>
      </c>
      <c r="W58" s="12">
        <f>E58*ReturnData!E69</f>
        <v>8.6999999999999994E-3</v>
      </c>
      <c r="X58" s="12">
        <f>F58*ReturnData!F69</f>
        <v>0</v>
      </c>
      <c r="Y58" s="12">
        <f>G58*ReturnData!G69</f>
        <v>8.4250000000000002E-3</v>
      </c>
      <c r="Z58" s="12">
        <f>H58*ReturnData!H69</f>
        <v>0</v>
      </c>
      <c r="AA58" s="12">
        <f>I58*ReturnData!I69</f>
        <v>1.2324999999999999E-2</v>
      </c>
      <c r="AB58" s="12">
        <f>J58*ReturnData!J69</f>
        <v>8.9625E-3</v>
      </c>
      <c r="AC58" s="12">
        <f>K58*ReturnData!K69</f>
        <v>0</v>
      </c>
      <c r="AD58" s="12">
        <f>L58*ReturnData!L69</f>
        <v>7.2250000000000005E-3</v>
      </c>
      <c r="AE58" s="12">
        <f>M58*ReturnData!M69</f>
        <v>0</v>
      </c>
      <c r="AF58" s="12">
        <f>N58*ReturnData!N69</f>
        <v>0</v>
      </c>
      <c r="AG58" s="12">
        <f>O58*ReturnData!O69</f>
        <v>0</v>
      </c>
      <c r="AH58" s="12">
        <f>P58*ReturnData!P69</f>
        <v>0</v>
      </c>
      <c r="AI58" s="12">
        <f>Q58*ReturnData!Q69</f>
        <v>6.3E-3</v>
      </c>
      <c r="AK58">
        <f t="shared" si="1"/>
        <v>197908</v>
      </c>
      <c r="AL58" s="15">
        <f t="shared" si="2"/>
        <v>7.1774999999999992E-2</v>
      </c>
    </row>
    <row r="59" spans="1:38" x14ac:dyDescent="0.25">
      <c r="A59" s="6">
        <f>ReturnData!A70</f>
        <v>197909</v>
      </c>
      <c r="B59">
        <f>IF('Monthly Ranks'!B58&lt;=8, 1/8,0)</f>
        <v>0</v>
      </c>
      <c r="C59">
        <f>IF('Monthly Ranks'!C58&lt;=8, 1/8,0)</f>
        <v>0.125</v>
      </c>
      <c r="D59">
        <f>IF('Monthly Ranks'!D58&lt;=8, 1/8,0)</f>
        <v>0.125</v>
      </c>
      <c r="E59">
        <f>IF('Monthly Ranks'!E58&lt;=8, 1/8,0)</f>
        <v>0.125</v>
      </c>
      <c r="F59">
        <f>IF('Monthly Ranks'!F58&lt;=8, 1/8,0)</f>
        <v>0</v>
      </c>
      <c r="G59">
        <f>IF('Monthly Ranks'!G58&lt;=8, 1/8,0)</f>
        <v>0.125</v>
      </c>
      <c r="H59">
        <f>IF('Monthly Ranks'!H58&lt;=8, 1/8,0)</f>
        <v>0</v>
      </c>
      <c r="I59">
        <f>IF('Monthly Ranks'!I58&lt;=8, 1/8,0)</f>
        <v>0</v>
      </c>
      <c r="J59">
        <f>IF('Monthly Ranks'!J58&lt;=8, 1/8,0)</f>
        <v>0.125</v>
      </c>
      <c r="K59">
        <f>IF('Monthly Ranks'!K58&lt;=8, 1/8,0)</f>
        <v>0.125</v>
      </c>
      <c r="L59">
        <f>IF('Monthly Ranks'!L58&lt;=8, 1/8,0)</f>
        <v>0</v>
      </c>
      <c r="M59">
        <f>IF('Monthly Ranks'!M58&lt;=8, 1/8,0)</f>
        <v>0</v>
      </c>
      <c r="N59">
        <f>IF('Monthly Ranks'!N58&lt;=8, 1/8,0)</f>
        <v>0</v>
      </c>
      <c r="O59">
        <f>IF('Monthly Ranks'!O58&lt;=8, 1/8,0)</f>
        <v>0.125</v>
      </c>
      <c r="P59">
        <f>IF('Monthly Ranks'!P58&lt;=8, 1/8,0)</f>
        <v>0</v>
      </c>
      <c r="Q59">
        <f>IF('Monthly Ranks'!Q58&lt;=8, 1/8,0)</f>
        <v>0.125</v>
      </c>
      <c r="S59">
        <f t="shared" si="0"/>
        <v>197909</v>
      </c>
      <c r="T59" s="12">
        <f>B59*ReturnData!B70</f>
        <v>0</v>
      </c>
      <c r="U59" s="12">
        <f>C59*ReturnData!C70</f>
        <v>9.5250000000000005E-3</v>
      </c>
      <c r="V59" s="12">
        <f>D59*ReturnData!D70</f>
        <v>7.6625E-3</v>
      </c>
      <c r="W59" s="12">
        <f>E59*ReturnData!E70</f>
        <v>-2E-3</v>
      </c>
      <c r="X59" s="12">
        <f>F59*ReturnData!F70</f>
        <v>0</v>
      </c>
      <c r="Y59" s="12">
        <f>G59*ReturnData!G70</f>
        <v>3.4125000000000002E-3</v>
      </c>
      <c r="Z59" s="12">
        <f>H59*ReturnData!H70</f>
        <v>0</v>
      </c>
      <c r="AA59" s="12">
        <f>I59*ReturnData!I70</f>
        <v>0</v>
      </c>
      <c r="AB59" s="12">
        <f>J59*ReturnData!J70</f>
        <v>3.1374999999999997E-3</v>
      </c>
      <c r="AC59" s="12">
        <f>K59*ReturnData!K70</f>
        <v>-1.4375E-3</v>
      </c>
      <c r="AD59" s="12">
        <f>L59*ReturnData!L70</f>
        <v>0</v>
      </c>
      <c r="AE59" s="12">
        <f>M59*ReturnData!M70</f>
        <v>0</v>
      </c>
      <c r="AF59" s="12">
        <f>N59*ReturnData!N70</f>
        <v>0</v>
      </c>
      <c r="AG59" s="12">
        <f>O59*ReturnData!O70</f>
        <v>-2.7125000000000001E-3</v>
      </c>
      <c r="AH59" s="12">
        <f>P59*ReturnData!P70</f>
        <v>0</v>
      </c>
      <c r="AI59" s="12">
        <f>Q59*ReturnData!Q70</f>
        <v>-1.4124999999999999E-3</v>
      </c>
      <c r="AK59">
        <f t="shared" si="1"/>
        <v>197909</v>
      </c>
      <c r="AL59" s="15">
        <f t="shared" si="2"/>
        <v>1.6174999999999998E-2</v>
      </c>
    </row>
    <row r="60" spans="1:38" x14ac:dyDescent="0.25">
      <c r="A60" s="6">
        <f>ReturnData!A71</f>
        <v>197910</v>
      </c>
      <c r="B60">
        <f>IF('Monthly Ranks'!B59&lt;=8, 1/8,0)</f>
        <v>0</v>
      </c>
      <c r="C60">
        <f>IF('Monthly Ranks'!C59&lt;=8, 1/8,0)</f>
        <v>0.125</v>
      </c>
      <c r="D60">
        <f>IF('Monthly Ranks'!D59&lt;=8, 1/8,0)</f>
        <v>0.125</v>
      </c>
      <c r="E60">
        <f>IF('Monthly Ranks'!E59&lt;=8, 1/8,0)</f>
        <v>0.125</v>
      </c>
      <c r="F60">
        <f>IF('Monthly Ranks'!F59&lt;=8, 1/8,0)</f>
        <v>0</v>
      </c>
      <c r="G60">
        <f>IF('Monthly Ranks'!G59&lt;=8, 1/8,0)</f>
        <v>0.125</v>
      </c>
      <c r="H60">
        <f>IF('Monthly Ranks'!H59&lt;=8, 1/8,0)</f>
        <v>0</v>
      </c>
      <c r="I60">
        <f>IF('Monthly Ranks'!I59&lt;=8, 1/8,0)</f>
        <v>0.125</v>
      </c>
      <c r="J60">
        <f>IF('Monthly Ranks'!J59&lt;=8, 1/8,0)</f>
        <v>0.125</v>
      </c>
      <c r="K60">
        <f>IF('Monthly Ranks'!K59&lt;=8, 1/8,0)</f>
        <v>0.125</v>
      </c>
      <c r="L60">
        <f>IF('Monthly Ranks'!L59&lt;=8, 1/8,0)</f>
        <v>0</v>
      </c>
      <c r="M60">
        <f>IF('Monthly Ranks'!M59&lt;=8, 1/8,0)</f>
        <v>0</v>
      </c>
      <c r="N60">
        <f>IF('Monthly Ranks'!N59&lt;=8, 1/8,0)</f>
        <v>0</v>
      </c>
      <c r="O60">
        <f>IF('Monthly Ranks'!O59&lt;=8, 1/8,0)</f>
        <v>0</v>
      </c>
      <c r="P60">
        <f>IF('Monthly Ranks'!P59&lt;=8, 1/8,0)</f>
        <v>0</v>
      </c>
      <c r="Q60">
        <f>IF('Monthly Ranks'!Q59&lt;=8, 1/8,0)</f>
        <v>0.125</v>
      </c>
      <c r="S60">
        <f t="shared" si="0"/>
        <v>197910</v>
      </c>
      <c r="T60" s="12">
        <f>B60*ReturnData!B71</f>
        <v>0</v>
      </c>
      <c r="U60" s="12">
        <f>C60*ReturnData!C71</f>
        <v>-1.44875E-2</v>
      </c>
      <c r="V60" s="12">
        <f>D60*ReturnData!D71</f>
        <v>-2.7750000000000001E-3</v>
      </c>
      <c r="W60" s="12">
        <f>E60*ReturnData!E71</f>
        <v>-1.14375E-2</v>
      </c>
      <c r="X60" s="12">
        <f>F60*ReturnData!F71</f>
        <v>0</v>
      </c>
      <c r="Y60" s="12">
        <f>G60*ReturnData!G71</f>
        <v>-9.9624999999999991E-3</v>
      </c>
      <c r="Z60" s="12">
        <f>H60*ReturnData!H71</f>
        <v>0</v>
      </c>
      <c r="AA60" s="12">
        <f>I60*ReturnData!I71</f>
        <v>-1.2887500000000001E-2</v>
      </c>
      <c r="AB60" s="12">
        <f>J60*ReturnData!J71</f>
        <v>-1.4512499999999999E-2</v>
      </c>
      <c r="AC60" s="12">
        <f>K60*ReturnData!K71</f>
        <v>-8.7124999999999998E-3</v>
      </c>
      <c r="AD60" s="12">
        <f>L60*ReturnData!L71</f>
        <v>0</v>
      </c>
      <c r="AE60" s="12">
        <f>M60*ReturnData!M71</f>
        <v>0</v>
      </c>
      <c r="AF60" s="12">
        <f>N60*ReturnData!N71</f>
        <v>0</v>
      </c>
      <c r="AG60" s="12">
        <f>O60*ReturnData!O71</f>
        <v>0</v>
      </c>
      <c r="AH60" s="12">
        <f>P60*ReturnData!P71</f>
        <v>0</v>
      </c>
      <c r="AI60" s="12">
        <f>Q60*ReturnData!Q71</f>
        <v>-1.26125E-2</v>
      </c>
      <c r="AK60">
        <f t="shared" si="1"/>
        <v>197910</v>
      </c>
      <c r="AL60" s="15">
        <f t="shared" si="2"/>
        <v>-8.7387500000000007E-2</v>
      </c>
    </row>
    <row r="61" spans="1:38" x14ac:dyDescent="0.25">
      <c r="A61" s="6">
        <f>ReturnData!A72</f>
        <v>197911</v>
      </c>
      <c r="B61">
        <f>IF('Monthly Ranks'!B60&lt;=8, 1/8,0)</f>
        <v>0</v>
      </c>
      <c r="C61">
        <f>IF('Monthly Ranks'!C60&lt;=8, 1/8,0)</f>
        <v>0.125</v>
      </c>
      <c r="D61">
        <f>IF('Monthly Ranks'!D60&lt;=8, 1/8,0)</f>
        <v>0.125</v>
      </c>
      <c r="E61">
        <f>IF('Monthly Ranks'!E60&lt;=8, 1/8,0)</f>
        <v>0.125</v>
      </c>
      <c r="F61">
        <f>IF('Monthly Ranks'!F60&lt;=8, 1/8,0)</f>
        <v>0</v>
      </c>
      <c r="G61">
        <f>IF('Monthly Ranks'!G60&lt;=8, 1/8,0)</f>
        <v>0.125</v>
      </c>
      <c r="H61">
        <f>IF('Monthly Ranks'!H60&lt;=8, 1/8,0)</f>
        <v>0</v>
      </c>
      <c r="I61">
        <f>IF('Monthly Ranks'!I60&lt;=8, 1/8,0)</f>
        <v>0.125</v>
      </c>
      <c r="J61">
        <f>IF('Monthly Ranks'!J60&lt;=8, 1/8,0)</f>
        <v>0.125</v>
      </c>
      <c r="K61">
        <f>IF('Monthly Ranks'!K60&lt;=8, 1/8,0)</f>
        <v>0.125</v>
      </c>
      <c r="L61">
        <f>IF('Monthly Ranks'!L60&lt;=8, 1/8,0)</f>
        <v>0</v>
      </c>
      <c r="M61">
        <f>IF('Monthly Ranks'!M60&lt;=8, 1/8,0)</f>
        <v>0</v>
      </c>
      <c r="N61">
        <f>IF('Monthly Ranks'!N60&lt;=8, 1/8,0)</f>
        <v>0</v>
      </c>
      <c r="O61">
        <f>IF('Monthly Ranks'!O60&lt;=8, 1/8,0)</f>
        <v>0</v>
      </c>
      <c r="P61">
        <f>IF('Monthly Ranks'!P60&lt;=8, 1/8,0)</f>
        <v>0</v>
      </c>
      <c r="Q61">
        <f>IF('Monthly Ranks'!Q60&lt;=8, 1/8,0)</f>
        <v>0.125</v>
      </c>
      <c r="S61">
        <f t="shared" si="0"/>
        <v>197911</v>
      </c>
      <c r="T61" s="12">
        <f>B61*ReturnData!B72</f>
        <v>0</v>
      </c>
      <c r="U61" s="12">
        <f>C61*ReturnData!C72</f>
        <v>1.4687499999999999E-2</v>
      </c>
      <c r="V61" s="12">
        <f>D61*ReturnData!D72</f>
        <v>1.1112500000000001E-2</v>
      </c>
      <c r="W61" s="12">
        <f>E61*ReturnData!E72</f>
        <v>7.7000000000000002E-3</v>
      </c>
      <c r="X61" s="12">
        <f>F61*ReturnData!F72</f>
        <v>0</v>
      </c>
      <c r="Y61" s="12">
        <f>G61*ReturnData!G72</f>
        <v>7.6249999999999998E-3</v>
      </c>
      <c r="Z61" s="12">
        <f>H61*ReturnData!H72</f>
        <v>0</v>
      </c>
      <c r="AA61" s="12">
        <f>I61*ReturnData!I72</f>
        <v>7.9500000000000005E-3</v>
      </c>
      <c r="AB61" s="12">
        <f>J61*ReturnData!J72</f>
        <v>9.2500000000000004E-4</v>
      </c>
      <c r="AC61" s="12">
        <f>K61*ReturnData!K72</f>
        <v>7.7749999999999998E-3</v>
      </c>
      <c r="AD61" s="12">
        <f>L61*ReturnData!L72</f>
        <v>0</v>
      </c>
      <c r="AE61" s="12">
        <f>M61*ReturnData!M72</f>
        <v>0</v>
      </c>
      <c r="AF61" s="12">
        <f>N61*ReturnData!N72</f>
        <v>0</v>
      </c>
      <c r="AG61" s="12">
        <f>O61*ReturnData!O72</f>
        <v>0</v>
      </c>
      <c r="AH61" s="12">
        <f>P61*ReturnData!P72</f>
        <v>0</v>
      </c>
      <c r="AI61" s="12">
        <f>Q61*ReturnData!Q72</f>
        <v>7.9375000000000001E-3</v>
      </c>
      <c r="AK61">
        <f t="shared" si="1"/>
        <v>197911</v>
      </c>
      <c r="AL61" s="15">
        <f t="shared" si="2"/>
        <v>6.5712500000000007E-2</v>
      </c>
    </row>
    <row r="62" spans="1:38" x14ac:dyDescent="0.25">
      <c r="A62" s="6">
        <f>ReturnData!A73</f>
        <v>197912</v>
      </c>
      <c r="B62">
        <f>IF('Monthly Ranks'!B61&lt;=8, 1/8,0)</f>
        <v>0</v>
      </c>
      <c r="C62">
        <f>IF('Monthly Ranks'!C61&lt;=8, 1/8,0)</f>
        <v>0.125</v>
      </c>
      <c r="D62">
        <f>IF('Monthly Ranks'!D61&lt;=8, 1/8,0)</f>
        <v>0.125</v>
      </c>
      <c r="E62">
        <f>IF('Monthly Ranks'!E61&lt;=8, 1/8,0)</f>
        <v>0.125</v>
      </c>
      <c r="F62">
        <f>IF('Monthly Ranks'!F61&lt;=8, 1/8,0)</f>
        <v>0</v>
      </c>
      <c r="G62">
        <f>IF('Monthly Ranks'!G61&lt;=8, 1/8,0)</f>
        <v>0.125</v>
      </c>
      <c r="H62">
        <f>IF('Monthly Ranks'!H61&lt;=8, 1/8,0)</f>
        <v>0</v>
      </c>
      <c r="I62">
        <f>IF('Monthly Ranks'!I61&lt;=8, 1/8,0)</f>
        <v>0.125</v>
      </c>
      <c r="J62">
        <f>IF('Monthly Ranks'!J61&lt;=8, 1/8,0)</f>
        <v>0.125</v>
      </c>
      <c r="K62">
        <f>IF('Monthly Ranks'!K61&lt;=8, 1/8,0)</f>
        <v>0.125</v>
      </c>
      <c r="L62">
        <f>IF('Monthly Ranks'!L61&lt;=8, 1/8,0)</f>
        <v>0</v>
      </c>
      <c r="M62">
        <f>IF('Monthly Ranks'!M61&lt;=8, 1/8,0)</f>
        <v>0</v>
      </c>
      <c r="N62">
        <f>IF('Monthly Ranks'!N61&lt;=8, 1/8,0)</f>
        <v>0</v>
      </c>
      <c r="O62">
        <f>IF('Monthly Ranks'!O61&lt;=8, 1/8,0)</f>
        <v>0</v>
      </c>
      <c r="P62">
        <f>IF('Monthly Ranks'!P61&lt;=8, 1/8,0)</f>
        <v>0</v>
      </c>
      <c r="Q62">
        <f>IF('Monthly Ranks'!Q61&lt;=8, 1/8,0)</f>
        <v>0.125</v>
      </c>
      <c r="S62">
        <f t="shared" si="0"/>
        <v>197912</v>
      </c>
      <c r="T62" s="12">
        <f>B62*ReturnData!B73</f>
        <v>0</v>
      </c>
      <c r="U62" s="12">
        <f>C62*ReturnData!C73</f>
        <v>2.1812499999999999E-2</v>
      </c>
      <c r="V62" s="12">
        <f>D62*ReturnData!D73</f>
        <v>3.4125000000000002E-3</v>
      </c>
      <c r="W62" s="12">
        <f>E62*ReturnData!E73</f>
        <v>7.6875000000000008E-3</v>
      </c>
      <c r="X62" s="12">
        <f>F62*ReturnData!F73</f>
        <v>0</v>
      </c>
      <c r="Y62" s="12">
        <f>G62*ReturnData!G73</f>
        <v>6.9750000000000003E-3</v>
      </c>
      <c r="Z62" s="12">
        <f>H62*ReturnData!H73</f>
        <v>0</v>
      </c>
      <c r="AA62" s="12">
        <f>I62*ReturnData!I73</f>
        <v>5.5874999999999996E-3</v>
      </c>
      <c r="AB62" s="12">
        <f>J62*ReturnData!J73</f>
        <v>1.03E-2</v>
      </c>
      <c r="AC62" s="12">
        <f>K62*ReturnData!K73</f>
        <v>6.6374999999999993E-3</v>
      </c>
      <c r="AD62" s="12">
        <f>L62*ReturnData!L73</f>
        <v>0</v>
      </c>
      <c r="AE62" s="12">
        <f>M62*ReturnData!M73</f>
        <v>0</v>
      </c>
      <c r="AF62" s="12">
        <f>N62*ReturnData!N73</f>
        <v>0</v>
      </c>
      <c r="AG62" s="12">
        <f>O62*ReturnData!O73</f>
        <v>0</v>
      </c>
      <c r="AH62" s="12">
        <f>P62*ReturnData!P73</f>
        <v>0</v>
      </c>
      <c r="AI62" s="12">
        <f>Q62*ReturnData!Q73</f>
        <v>2.2000000000000001E-3</v>
      </c>
      <c r="AK62">
        <f t="shared" si="1"/>
        <v>197912</v>
      </c>
      <c r="AL62" s="15">
        <f t="shared" si="2"/>
        <v>6.4612500000000003E-2</v>
      </c>
    </row>
    <row r="63" spans="1:38" x14ac:dyDescent="0.25">
      <c r="A63" s="6">
        <f>ReturnData!A74</f>
        <v>198001</v>
      </c>
      <c r="B63">
        <f>IF('Monthly Ranks'!B62&lt;=8, 1/8,0)</f>
        <v>0</v>
      </c>
      <c r="C63">
        <f>IF('Monthly Ranks'!C62&lt;=8, 1/8,0)</f>
        <v>0.125</v>
      </c>
      <c r="D63">
        <f>IF('Monthly Ranks'!D62&lt;=8, 1/8,0)</f>
        <v>0.125</v>
      </c>
      <c r="E63">
        <f>IF('Monthly Ranks'!E62&lt;=8, 1/8,0)</f>
        <v>0.125</v>
      </c>
      <c r="F63">
        <f>IF('Monthly Ranks'!F62&lt;=8, 1/8,0)</f>
        <v>0</v>
      </c>
      <c r="G63">
        <f>IF('Monthly Ranks'!G62&lt;=8, 1/8,0)</f>
        <v>0.125</v>
      </c>
      <c r="H63">
        <f>IF('Monthly Ranks'!H62&lt;=8, 1/8,0)</f>
        <v>0</v>
      </c>
      <c r="I63">
        <f>IF('Monthly Ranks'!I62&lt;=8, 1/8,0)</f>
        <v>0.125</v>
      </c>
      <c r="J63">
        <f>IF('Monthly Ranks'!J62&lt;=8, 1/8,0)</f>
        <v>0.125</v>
      </c>
      <c r="K63">
        <f>IF('Monthly Ranks'!K62&lt;=8, 1/8,0)</f>
        <v>0.125</v>
      </c>
      <c r="L63">
        <f>IF('Monthly Ranks'!L62&lt;=8, 1/8,0)</f>
        <v>0</v>
      </c>
      <c r="M63">
        <f>IF('Monthly Ranks'!M62&lt;=8, 1/8,0)</f>
        <v>0</v>
      </c>
      <c r="N63">
        <f>IF('Monthly Ranks'!N62&lt;=8, 1/8,0)</f>
        <v>0</v>
      </c>
      <c r="O63">
        <f>IF('Monthly Ranks'!O62&lt;=8, 1/8,0)</f>
        <v>0</v>
      </c>
      <c r="P63">
        <f>IF('Monthly Ranks'!P62&lt;=8, 1/8,0)</f>
        <v>0</v>
      </c>
      <c r="Q63">
        <f>IF('Monthly Ranks'!Q62&lt;=8, 1/8,0)</f>
        <v>0.125</v>
      </c>
      <c r="S63">
        <f t="shared" si="0"/>
        <v>198001</v>
      </c>
      <c r="T63" s="12">
        <f>B63*ReturnData!B74</f>
        <v>0</v>
      </c>
      <c r="U63" s="12">
        <f>C63*ReturnData!C74</f>
        <v>1.7212499999999999E-2</v>
      </c>
      <c r="V63" s="12">
        <f>D63*ReturnData!D74</f>
        <v>1.7350000000000001E-2</v>
      </c>
      <c r="W63" s="12">
        <f>E63*ReturnData!E74</f>
        <v>3.5375000000000003E-3</v>
      </c>
      <c r="X63" s="12">
        <f>F63*ReturnData!F74</f>
        <v>0</v>
      </c>
      <c r="Y63" s="12">
        <f>G63*ReturnData!G74</f>
        <v>4.9875000000000006E-3</v>
      </c>
      <c r="Z63" s="12">
        <f>H63*ReturnData!H74</f>
        <v>0</v>
      </c>
      <c r="AA63" s="12">
        <f>I63*ReturnData!I74</f>
        <v>1.0987499999999999E-2</v>
      </c>
      <c r="AB63" s="12">
        <f>J63*ReturnData!J74</f>
        <v>2.1962499999999999E-2</v>
      </c>
      <c r="AC63" s="12">
        <f>K63*ReturnData!K74</f>
        <v>9.0500000000000008E-3</v>
      </c>
      <c r="AD63" s="12">
        <f>L63*ReturnData!L74</f>
        <v>0</v>
      </c>
      <c r="AE63" s="12">
        <f>M63*ReturnData!M74</f>
        <v>0</v>
      </c>
      <c r="AF63" s="12">
        <f>N63*ReturnData!N74</f>
        <v>0</v>
      </c>
      <c r="AG63" s="12">
        <f>O63*ReturnData!O74</f>
        <v>0</v>
      </c>
      <c r="AH63" s="12">
        <f>P63*ReturnData!P74</f>
        <v>0</v>
      </c>
      <c r="AI63" s="12">
        <f>Q63*ReturnData!Q74</f>
        <v>2.65E-3</v>
      </c>
      <c r="AK63">
        <f t="shared" si="1"/>
        <v>198001</v>
      </c>
      <c r="AL63" s="15">
        <f t="shared" si="2"/>
        <v>8.7737499999999996E-2</v>
      </c>
    </row>
    <row r="64" spans="1:38" x14ac:dyDescent="0.25">
      <c r="A64" s="6">
        <f>ReturnData!A75</f>
        <v>198002</v>
      </c>
      <c r="B64">
        <f>IF('Monthly Ranks'!B63&lt;=8, 1/8,0)</f>
        <v>0</v>
      </c>
      <c r="C64">
        <f>IF('Monthly Ranks'!C63&lt;=8, 1/8,0)</f>
        <v>0.125</v>
      </c>
      <c r="D64">
        <f>IF('Monthly Ranks'!D63&lt;=8, 1/8,0)</f>
        <v>0.125</v>
      </c>
      <c r="E64">
        <f>IF('Monthly Ranks'!E63&lt;=8, 1/8,0)</f>
        <v>0.125</v>
      </c>
      <c r="F64">
        <f>IF('Monthly Ranks'!F63&lt;=8, 1/8,0)</f>
        <v>0</v>
      </c>
      <c r="G64">
        <f>IF('Monthly Ranks'!G63&lt;=8, 1/8,0)</f>
        <v>0.125</v>
      </c>
      <c r="H64">
        <f>IF('Monthly Ranks'!H63&lt;=8, 1/8,0)</f>
        <v>0</v>
      </c>
      <c r="I64">
        <f>IF('Monthly Ranks'!I63&lt;=8, 1/8,0)</f>
        <v>0.125</v>
      </c>
      <c r="J64">
        <f>IF('Monthly Ranks'!J63&lt;=8, 1/8,0)</f>
        <v>0</v>
      </c>
      <c r="K64">
        <f>IF('Monthly Ranks'!K63&lt;=8, 1/8,0)</f>
        <v>0.125</v>
      </c>
      <c r="L64">
        <f>IF('Monthly Ranks'!L63&lt;=8, 1/8,0)</f>
        <v>0</v>
      </c>
      <c r="M64">
        <f>IF('Monthly Ranks'!M63&lt;=8, 1/8,0)</f>
        <v>0</v>
      </c>
      <c r="N64">
        <f>IF('Monthly Ranks'!N63&lt;=8, 1/8,0)</f>
        <v>0.125</v>
      </c>
      <c r="O64">
        <f>IF('Monthly Ranks'!O63&lt;=8, 1/8,0)</f>
        <v>0</v>
      </c>
      <c r="P64">
        <f>IF('Monthly Ranks'!P63&lt;=8, 1/8,0)</f>
        <v>0</v>
      </c>
      <c r="Q64">
        <f>IF('Monthly Ranks'!Q63&lt;=8, 1/8,0)</f>
        <v>0.125</v>
      </c>
      <c r="S64">
        <f t="shared" si="0"/>
        <v>198002</v>
      </c>
      <c r="T64" s="12">
        <f>B64*ReturnData!B75</f>
        <v>0</v>
      </c>
      <c r="U64" s="12">
        <f>C64*ReturnData!C75</f>
        <v>4.7124999999999997E-3</v>
      </c>
      <c r="V64" s="12">
        <f>D64*ReturnData!D75</f>
        <v>1.6250000000000001E-2</v>
      </c>
      <c r="W64" s="12">
        <f>E64*ReturnData!E75</f>
        <v>-1.1125E-3</v>
      </c>
      <c r="X64" s="12">
        <f>F64*ReturnData!F75</f>
        <v>0</v>
      </c>
      <c r="Y64" s="12">
        <f>G64*ReturnData!G75</f>
        <v>-2E-3</v>
      </c>
      <c r="Z64" s="12">
        <f>H64*ReturnData!H75</f>
        <v>0</v>
      </c>
      <c r="AA64" s="12">
        <f>I64*ReturnData!I75</f>
        <v>-2.6250000000000002E-3</v>
      </c>
      <c r="AB64" s="12">
        <f>J64*ReturnData!J75</f>
        <v>0</v>
      </c>
      <c r="AC64" s="12">
        <f>K64*ReturnData!K75</f>
        <v>-1.2750000000000001E-3</v>
      </c>
      <c r="AD64" s="12">
        <f>L64*ReturnData!L75</f>
        <v>0</v>
      </c>
      <c r="AE64" s="12">
        <f>M64*ReturnData!M75</f>
        <v>0</v>
      </c>
      <c r="AF64" s="12">
        <f>N64*ReturnData!N75</f>
        <v>-8.199999999999999E-3</v>
      </c>
      <c r="AG64" s="12">
        <f>O64*ReturnData!O75</f>
        <v>0</v>
      </c>
      <c r="AH64" s="12">
        <f>P64*ReturnData!P75</f>
        <v>0</v>
      </c>
      <c r="AI64" s="12">
        <f>Q64*ReturnData!Q75</f>
        <v>-6.3375000000000003E-3</v>
      </c>
      <c r="AK64">
        <f t="shared" si="1"/>
        <v>198002</v>
      </c>
      <c r="AL64" s="15">
        <f t="shared" si="2"/>
        <v>-5.8749999999999514E-4</v>
      </c>
    </row>
    <row r="65" spans="1:38" x14ac:dyDescent="0.25">
      <c r="A65" s="6">
        <f>ReturnData!A76</f>
        <v>198003</v>
      </c>
      <c r="B65">
        <f>IF('Monthly Ranks'!B64&lt;=8, 1/8,0)</f>
        <v>0</v>
      </c>
      <c r="C65">
        <f>IF('Monthly Ranks'!C64&lt;=8, 1/8,0)</f>
        <v>0.125</v>
      </c>
      <c r="D65">
        <f>IF('Monthly Ranks'!D64&lt;=8, 1/8,0)</f>
        <v>0.125</v>
      </c>
      <c r="E65">
        <f>IF('Monthly Ranks'!E64&lt;=8, 1/8,0)</f>
        <v>0</v>
      </c>
      <c r="F65">
        <f>IF('Monthly Ranks'!F64&lt;=8, 1/8,0)</f>
        <v>0</v>
      </c>
      <c r="G65">
        <f>IF('Monthly Ranks'!G64&lt;=8, 1/8,0)</f>
        <v>0.125</v>
      </c>
      <c r="H65">
        <f>IF('Monthly Ranks'!H64&lt;=8, 1/8,0)</f>
        <v>0</v>
      </c>
      <c r="I65">
        <f>IF('Monthly Ranks'!I64&lt;=8, 1/8,0)</f>
        <v>0.125</v>
      </c>
      <c r="J65">
        <f>IF('Monthly Ranks'!J64&lt;=8, 1/8,0)</f>
        <v>0.125</v>
      </c>
      <c r="K65">
        <f>IF('Monthly Ranks'!K64&lt;=8, 1/8,0)</f>
        <v>0.125</v>
      </c>
      <c r="L65">
        <f>IF('Monthly Ranks'!L64&lt;=8, 1/8,0)</f>
        <v>0</v>
      </c>
      <c r="M65">
        <f>IF('Monthly Ranks'!M64&lt;=8, 1/8,0)</f>
        <v>0</v>
      </c>
      <c r="N65">
        <f>IF('Monthly Ranks'!N64&lt;=8, 1/8,0)</f>
        <v>0.125</v>
      </c>
      <c r="O65">
        <f>IF('Monthly Ranks'!O64&lt;=8, 1/8,0)</f>
        <v>0</v>
      </c>
      <c r="P65">
        <f>IF('Monthly Ranks'!P64&lt;=8, 1/8,0)</f>
        <v>0</v>
      </c>
      <c r="Q65">
        <f>IF('Monthly Ranks'!Q64&lt;=8, 1/8,0)</f>
        <v>0.125</v>
      </c>
      <c r="S65">
        <f t="shared" si="0"/>
        <v>198003</v>
      </c>
      <c r="T65" s="12">
        <f>B65*ReturnData!B76</f>
        <v>0</v>
      </c>
      <c r="U65" s="12">
        <f>C65*ReturnData!C76</f>
        <v>-2.3412499999999999E-2</v>
      </c>
      <c r="V65" s="12">
        <f>D65*ReturnData!D76</f>
        <v>-2.23375E-2</v>
      </c>
      <c r="W65" s="12">
        <f>E65*ReturnData!E76</f>
        <v>0</v>
      </c>
      <c r="X65" s="12">
        <f>F65*ReturnData!F76</f>
        <v>0</v>
      </c>
      <c r="Y65" s="12">
        <f>G65*ReturnData!G76</f>
        <v>-1.50875E-2</v>
      </c>
      <c r="Z65" s="12">
        <f>H65*ReturnData!H76</f>
        <v>0</v>
      </c>
      <c r="AA65" s="12">
        <f>I65*ReturnData!I76</f>
        <v>-1.8550000000000001E-2</v>
      </c>
      <c r="AB65" s="12">
        <f>J65*ReturnData!J76</f>
        <v>-2.3300000000000001E-2</v>
      </c>
      <c r="AC65" s="12">
        <f>K65*ReturnData!K76</f>
        <v>-2.0874999999999998E-2</v>
      </c>
      <c r="AD65" s="12">
        <f>L65*ReturnData!L76</f>
        <v>0</v>
      </c>
      <c r="AE65" s="12">
        <f>M65*ReturnData!M76</f>
        <v>0</v>
      </c>
      <c r="AF65" s="12">
        <f>N65*ReturnData!N76</f>
        <v>-1.6137499999999999E-2</v>
      </c>
      <c r="AG65" s="12">
        <f>O65*ReturnData!O76</f>
        <v>0</v>
      </c>
      <c r="AH65" s="12">
        <f>P65*ReturnData!P76</f>
        <v>0</v>
      </c>
      <c r="AI65" s="12">
        <f>Q65*ReturnData!Q76</f>
        <v>-1.1112500000000001E-2</v>
      </c>
      <c r="AK65">
        <f t="shared" si="1"/>
        <v>198003</v>
      </c>
      <c r="AL65" s="15">
        <f t="shared" si="2"/>
        <v>-0.15081249999999999</v>
      </c>
    </row>
    <row r="66" spans="1:38" x14ac:dyDescent="0.25">
      <c r="A66" s="6">
        <f>ReturnData!A77</f>
        <v>198004</v>
      </c>
      <c r="B66">
        <f>IF('Monthly Ranks'!B65&lt;=8, 1/8,0)</f>
        <v>0</v>
      </c>
      <c r="C66">
        <f>IF('Monthly Ranks'!C65&lt;=8, 1/8,0)</f>
        <v>0.125</v>
      </c>
      <c r="D66">
        <f>IF('Monthly Ranks'!D65&lt;=8, 1/8,0)</f>
        <v>0.125</v>
      </c>
      <c r="E66">
        <f>IF('Monthly Ranks'!E65&lt;=8, 1/8,0)</f>
        <v>0.125</v>
      </c>
      <c r="F66">
        <f>IF('Monthly Ranks'!F65&lt;=8, 1/8,0)</f>
        <v>0</v>
      </c>
      <c r="G66">
        <f>IF('Monthly Ranks'!G65&lt;=8, 1/8,0)</f>
        <v>0.125</v>
      </c>
      <c r="H66">
        <f>IF('Monthly Ranks'!H65&lt;=8, 1/8,0)</f>
        <v>0</v>
      </c>
      <c r="I66">
        <f>IF('Monthly Ranks'!I65&lt;=8, 1/8,0)</f>
        <v>0.125</v>
      </c>
      <c r="J66">
        <f>IF('Monthly Ranks'!J65&lt;=8, 1/8,0)</f>
        <v>0.125</v>
      </c>
      <c r="K66">
        <f>IF('Monthly Ranks'!K65&lt;=8, 1/8,0)</f>
        <v>0.125</v>
      </c>
      <c r="L66">
        <f>IF('Monthly Ranks'!L65&lt;=8, 1/8,0)</f>
        <v>0</v>
      </c>
      <c r="M66">
        <f>IF('Monthly Ranks'!M65&lt;=8, 1/8,0)</f>
        <v>0</v>
      </c>
      <c r="N66">
        <f>IF('Monthly Ranks'!N65&lt;=8, 1/8,0)</f>
        <v>0.125</v>
      </c>
      <c r="O66">
        <f>IF('Monthly Ranks'!O65&lt;=8, 1/8,0)</f>
        <v>0</v>
      </c>
      <c r="P66">
        <f>IF('Monthly Ranks'!P65&lt;=8, 1/8,0)</f>
        <v>0</v>
      </c>
      <c r="Q66">
        <f>IF('Monthly Ranks'!Q65&lt;=8, 1/8,0)</f>
        <v>0</v>
      </c>
      <c r="S66">
        <f t="shared" si="0"/>
        <v>198004</v>
      </c>
      <c r="T66" s="12">
        <f>B66*ReturnData!B77</f>
        <v>0</v>
      </c>
      <c r="U66" s="12">
        <f>C66*ReturnData!C77</f>
        <v>-6.625E-4</v>
      </c>
      <c r="V66" s="12">
        <f>D66*ReturnData!D77</f>
        <v>8.5500000000000003E-3</v>
      </c>
      <c r="W66" s="12">
        <f>E66*ReturnData!E77</f>
        <v>4.6375000000000001E-3</v>
      </c>
      <c r="X66" s="12">
        <f>F66*ReturnData!F77</f>
        <v>0</v>
      </c>
      <c r="Y66" s="12">
        <f>G66*ReturnData!G77</f>
        <v>6.0499999999999998E-3</v>
      </c>
      <c r="Z66" s="12">
        <f>H66*ReturnData!H77</f>
        <v>0</v>
      </c>
      <c r="AA66" s="12">
        <f>I66*ReturnData!I77</f>
        <v>5.0499999999999998E-3</v>
      </c>
      <c r="AB66" s="12">
        <f>J66*ReturnData!J77</f>
        <v>2.8874999999999999E-3</v>
      </c>
      <c r="AC66" s="12">
        <f>K66*ReturnData!K77</f>
        <v>5.0124999999999996E-3</v>
      </c>
      <c r="AD66" s="12">
        <f>L66*ReturnData!L77</f>
        <v>0</v>
      </c>
      <c r="AE66" s="12">
        <f>M66*ReturnData!M77</f>
        <v>0</v>
      </c>
      <c r="AF66" s="12">
        <f>N66*ReturnData!N77</f>
        <v>-7.8750000000000001E-4</v>
      </c>
      <c r="AG66" s="12">
        <f>O66*ReturnData!O77</f>
        <v>0</v>
      </c>
      <c r="AH66" s="12">
        <f>P66*ReturnData!P77</f>
        <v>0</v>
      </c>
      <c r="AI66" s="12">
        <f>Q66*ReturnData!Q77</f>
        <v>0</v>
      </c>
      <c r="AK66">
        <f t="shared" si="1"/>
        <v>198004</v>
      </c>
      <c r="AL66" s="15">
        <f t="shared" si="2"/>
        <v>3.0737499999999997E-2</v>
      </c>
    </row>
    <row r="67" spans="1:38" x14ac:dyDescent="0.25">
      <c r="A67" s="6">
        <f>ReturnData!A78</f>
        <v>198005</v>
      </c>
      <c r="B67">
        <f>IF('Monthly Ranks'!B66&lt;=8, 1/8,0)</f>
        <v>0</v>
      </c>
      <c r="C67">
        <f>IF('Monthly Ranks'!C66&lt;=8, 1/8,0)</f>
        <v>0.125</v>
      </c>
      <c r="D67">
        <f>IF('Monthly Ranks'!D66&lt;=8, 1/8,0)</f>
        <v>0.125</v>
      </c>
      <c r="E67">
        <f>IF('Monthly Ranks'!E66&lt;=8, 1/8,0)</f>
        <v>0.125</v>
      </c>
      <c r="F67">
        <f>IF('Monthly Ranks'!F66&lt;=8, 1/8,0)</f>
        <v>0</v>
      </c>
      <c r="G67">
        <f>IF('Monthly Ranks'!G66&lt;=8, 1/8,0)</f>
        <v>0.125</v>
      </c>
      <c r="H67">
        <f>IF('Monthly Ranks'!H66&lt;=8, 1/8,0)</f>
        <v>0</v>
      </c>
      <c r="I67">
        <f>IF('Monthly Ranks'!I66&lt;=8, 1/8,0)</f>
        <v>0.125</v>
      </c>
      <c r="J67">
        <f>IF('Monthly Ranks'!J66&lt;=8, 1/8,0)</f>
        <v>0.125</v>
      </c>
      <c r="K67">
        <f>IF('Monthly Ranks'!K66&lt;=8, 1/8,0)</f>
        <v>0.125</v>
      </c>
      <c r="L67">
        <f>IF('Monthly Ranks'!L66&lt;=8, 1/8,0)</f>
        <v>0</v>
      </c>
      <c r="M67">
        <f>IF('Monthly Ranks'!M66&lt;=8, 1/8,0)</f>
        <v>0</v>
      </c>
      <c r="N67">
        <f>IF('Monthly Ranks'!N66&lt;=8, 1/8,0)</f>
        <v>0.125</v>
      </c>
      <c r="O67">
        <f>IF('Monthly Ranks'!O66&lt;=8, 1/8,0)</f>
        <v>0</v>
      </c>
      <c r="P67">
        <f>IF('Monthly Ranks'!P66&lt;=8, 1/8,0)</f>
        <v>0</v>
      </c>
      <c r="Q67">
        <f>IF('Monthly Ranks'!Q66&lt;=8, 1/8,0)</f>
        <v>0</v>
      </c>
      <c r="S67">
        <f t="shared" ref="S67:S130" si="3">A67</f>
        <v>198005</v>
      </c>
      <c r="T67" s="12">
        <f>B67*ReturnData!B78</f>
        <v>0</v>
      </c>
      <c r="U67" s="12">
        <f>C67*ReturnData!C78</f>
        <v>1.2225E-2</v>
      </c>
      <c r="V67" s="12">
        <f>D67*ReturnData!D78</f>
        <v>5.1749999999999999E-3</v>
      </c>
      <c r="W67" s="12">
        <f>E67*ReturnData!E78</f>
        <v>4.7875000000000001E-3</v>
      </c>
      <c r="X67" s="12">
        <f>F67*ReturnData!F78</f>
        <v>0</v>
      </c>
      <c r="Y67" s="12">
        <f>G67*ReturnData!G78</f>
        <v>9.362500000000001E-3</v>
      </c>
      <c r="Z67" s="12">
        <f>H67*ReturnData!H78</f>
        <v>0</v>
      </c>
      <c r="AA67" s="12">
        <f>I67*ReturnData!I78</f>
        <v>1.1087499999999998E-2</v>
      </c>
      <c r="AB67" s="12">
        <f>J67*ReturnData!J78</f>
        <v>6.4624999999999995E-3</v>
      </c>
      <c r="AC67" s="12">
        <f>K67*ReturnData!K78</f>
        <v>7.0999999999999995E-3</v>
      </c>
      <c r="AD67" s="12">
        <f>L67*ReturnData!L78</f>
        <v>0</v>
      </c>
      <c r="AE67" s="12">
        <f>M67*ReturnData!M78</f>
        <v>0</v>
      </c>
      <c r="AF67" s="12">
        <f>N67*ReturnData!N78</f>
        <v>7.3124999999999996E-3</v>
      </c>
      <c r="AG67" s="12">
        <f>O67*ReturnData!O78</f>
        <v>0</v>
      </c>
      <c r="AH67" s="12">
        <f>P67*ReturnData!P78</f>
        <v>0</v>
      </c>
      <c r="AI67" s="12">
        <f>Q67*ReturnData!Q78</f>
        <v>0</v>
      </c>
      <c r="AK67">
        <f t="shared" ref="AK67:AK130" si="4">S67</f>
        <v>198005</v>
      </c>
      <c r="AL67" s="15">
        <f t="shared" si="2"/>
        <v>6.35125E-2</v>
      </c>
    </row>
    <row r="68" spans="1:38" x14ac:dyDescent="0.25">
      <c r="A68" s="6">
        <f>ReturnData!A79</f>
        <v>198006</v>
      </c>
      <c r="B68">
        <f>IF('Monthly Ranks'!B67&lt;=8, 1/8,0)</f>
        <v>0</v>
      </c>
      <c r="C68">
        <f>IF('Monthly Ranks'!C67&lt;=8, 1/8,0)</f>
        <v>0.125</v>
      </c>
      <c r="D68">
        <f>IF('Monthly Ranks'!D67&lt;=8, 1/8,0)</f>
        <v>0.125</v>
      </c>
      <c r="E68">
        <f>IF('Monthly Ranks'!E67&lt;=8, 1/8,0)</f>
        <v>0</v>
      </c>
      <c r="F68">
        <f>IF('Monthly Ranks'!F67&lt;=8, 1/8,0)</f>
        <v>0</v>
      </c>
      <c r="G68">
        <f>IF('Monthly Ranks'!G67&lt;=8, 1/8,0)</f>
        <v>0.125</v>
      </c>
      <c r="H68">
        <f>IF('Monthly Ranks'!H67&lt;=8, 1/8,0)</f>
        <v>0</v>
      </c>
      <c r="I68">
        <f>IF('Monthly Ranks'!I67&lt;=8, 1/8,0)</f>
        <v>0.125</v>
      </c>
      <c r="J68">
        <f>IF('Monthly Ranks'!J67&lt;=8, 1/8,0)</f>
        <v>0.125</v>
      </c>
      <c r="K68">
        <f>IF('Monthly Ranks'!K67&lt;=8, 1/8,0)</f>
        <v>0.125</v>
      </c>
      <c r="L68">
        <f>IF('Monthly Ranks'!L67&lt;=8, 1/8,0)</f>
        <v>0</v>
      </c>
      <c r="M68">
        <f>IF('Monthly Ranks'!M67&lt;=8, 1/8,0)</f>
        <v>0</v>
      </c>
      <c r="N68">
        <f>IF('Monthly Ranks'!N67&lt;=8, 1/8,0)</f>
        <v>0.125</v>
      </c>
      <c r="O68">
        <f>IF('Monthly Ranks'!O67&lt;=8, 1/8,0)</f>
        <v>0.125</v>
      </c>
      <c r="P68">
        <f>IF('Monthly Ranks'!P67&lt;=8, 1/8,0)</f>
        <v>0</v>
      </c>
      <c r="Q68">
        <f>IF('Monthly Ranks'!Q67&lt;=8, 1/8,0)</f>
        <v>0</v>
      </c>
      <c r="S68">
        <f t="shared" si="3"/>
        <v>198006</v>
      </c>
      <c r="T68" s="12">
        <f>B68*ReturnData!B79</f>
        <v>0</v>
      </c>
      <c r="U68" s="12">
        <f>C68*ReturnData!C79</f>
        <v>1.3387500000000002E-2</v>
      </c>
      <c r="V68" s="12">
        <f>D68*ReturnData!D79</f>
        <v>7.4624999999999995E-3</v>
      </c>
      <c r="W68" s="12">
        <f>E68*ReturnData!E79</f>
        <v>0</v>
      </c>
      <c r="X68" s="12">
        <f>F68*ReturnData!F79</f>
        <v>0</v>
      </c>
      <c r="Y68" s="12">
        <f>G68*ReturnData!G79</f>
        <v>2.5999999999999999E-3</v>
      </c>
      <c r="Z68" s="12">
        <f>H68*ReturnData!H79</f>
        <v>0</v>
      </c>
      <c r="AA68" s="12">
        <f>I68*ReturnData!I79</f>
        <v>6.2250000000000005E-3</v>
      </c>
      <c r="AB68" s="12">
        <f>J68*ReturnData!J79</f>
        <v>3.0000000000000001E-3</v>
      </c>
      <c r="AC68" s="12">
        <f>K68*ReturnData!K79</f>
        <v>6.5000000000000006E-3</v>
      </c>
      <c r="AD68" s="12">
        <f>L68*ReturnData!L79</f>
        <v>0</v>
      </c>
      <c r="AE68" s="12">
        <f>M68*ReturnData!M79</f>
        <v>0</v>
      </c>
      <c r="AF68" s="12">
        <f>N68*ReturnData!N79</f>
        <v>1.4249999999999998E-3</v>
      </c>
      <c r="AG68" s="12">
        <f>O68*ReturnData!O79</f>
        <v>5.6750000000000004E-3</v>
      </c>
      <c r="AH68" s="12">
        <f>P68*ReturnData!P79</f>
        <v>0</v>
      </c>
      <c r="AI68" s="12">
        <f>Q68*ReturnData!Q79</f>
        <v>0</v>
      </c>
      <c r="AK68">
        <f t="shared" si="4"/>
        <v>198006</v>
      </c>
      <c r="AL68" s="15">
        <f t="shared" ref="AL68:AL131" si="5">SUM(T68:AI68)</f>
        <v>4.6275000000000004E-2</v>
      </c>
    </row>
    <row r="69" spans="1:38" x14ac:dyDescent="0.25">
      <c r="A69" s="6">
        <f>ReturnData!A80</f>
        <v>198007</v>
      </c>
      <c r="B69">
        <f>IF('Monthly Ranks'!B68&lt;=8, 1/8,0)</f>
        <v>0</v>
      </c>
      <c r="C69">
        <f>IF('Monthly Ranks'!C68&lt;=8, 1/8,0)</f>
        <v>0.125</v>
      </c>
      <c r="D69">
        <f>IF('Monthly Ranks'!D68&lt;=8, 1/8,0)</f>
        <v>0.125</v>
      </c>
      <c r="E69">
        <f>IF('Monthly Ranks'!E68&lt;=8, 1/8,0)</f>
        <v>0</v>
      </c>
      <c r="F69">
        <f>IF('Monthly Ranks'!F68&lt;=8, 1/8,0)</f>
        <v>0</v>
      </c>
      <c r="G69">
        <f>IF('Monthly Ranks'!G68&lt;=8, 1/8,0)</f>
        <v>0.125</v>
      </c>
      <c r="H69">
        <f>IF('Monthly Ranks'!H68&lt;=8, 1/8,0)</f>
        <v>0.125</v>
      </c>
      <c r="I69">
        <f>IF('Monthly Ranks'!I68&lt;=8, 1/8,0)</f>
        <v>0.125</v>
      </c>
      <c r="J69">
        <f>IF('Monthly Ranks'!J68&lt;=8, 1/8,0)</f>
        <v>0.125</v>
      </c>
      <c r="K69">
        <f>IF('Monthly Ranks'!K68&lt;=8, 1/8,0)</f>
        <v>0.125</v>
      </c>
      <c r="L69">
        <f>IF('Monthly Ranks'!L68&lt;=8, 1/8,0)</f>
        <v>0</v>
      </c>
      <c r="M69">
        <f>IF('Monthly Ranks'!M68&lt;=8, 1/8,0)</f>
        <v>0</v>
      </c>
      <c r="N69">
        <f>IF('Monthly Ranks'!N68&lt;=8, 1/8,0)</f>
        <v>0.125</v>
      </c>
      <c r="O69">
        <f>IF('Monthly Ranks'!O68&lt;=8, 1/8,0)</f>
        <v>0</v>
      </c>
      <c r="P69">
        <f>IF('Monthly Ranks'!P68&lt;=8, 1/8,0)</f>
        <v>0</v>
      </c>
      <c r="Q69">
        <f>IF('Monthly Ranks'!Q68&lt;=8, 1/8,0)</f>
        <v>0</v>
      </c>
      <c r="S69">
        <f t="shared" si="3"/>
        <v>198007</v>
      </c>
      <c r="T69" s="12">
        <f>B69*ReturnData!B80</f>
        <v>0</v>
      </c>
      <c r="U69" s="12">
        <f>C69*ReturnData!C80</f>
        <v>1.1575E-2</v>
      </c>
      <c r="V69" s="12">
        <f>D69*ReturnData!D80</f>
        <v>2.5500000000000002E-3</v>
      </c>
      <c r="W69" s="12">
        <f>E69*ReturnData!E80</f>
        <v>0</v>
      </c>
      <c r="X69" s="12">
        <f>F69*ReturnData!F80</f>
        <v>0</v>
      </c>
      <c r="Y69" s="12">
        <f>G69*ReturnData!G80</f>
        <v>1.0925000000000001E-2</v>
      </c>
      <c r="Z69" s="12">
        <f>H69*ReturnData!H80</f>
        <v>1.0575000000000001E-2</v>
      </c>
      <c r="AA69" s="12">
        <f>I69*ReturnData!I80</f>
        <v>1.5987499999999998E-2</v>
      </c>
      <c r="AB69" s="12">
        <f>J69*ReturnData!J80</f>
        <v>1.5949999999999999E-2</v>
      </c>
      <c r="AC69" s="12">
        <f>K69*ReturnData!K80</f>
        <v>1.2687500000000001E-2</v>
      </c>
      <c r="AD69" s="12">
        <f>L69*ReturnData!L80</f>
        <v>0</v>
      </c>
      <c r="AE69" s="12">
        <f>M69*ReturnData!M80</f>
        <v>0</v>
      </c>
      <c r="AF69" s="12">
        <f>N69*ReturnData!N80</f>
        <v>1.7537499999999998E-2</v>
      </c>
      <c r="AG69" s="12">
        <f>O69*ReturnData!O80</f>
        <v>0</v>
      </c>
      <c r="AH69" s="12">
        <f>P69*ReturnData!P80</f>
        <v>0</v>
      </c>
      <c r="AI69" s="12">
        <f>Q69*ReturnData!Q80</f>
        <v>0</v>
      </c>
      <c r="AK69">
        <f t="shared" si="4"/>
        <v>198007</v>
      </c>
      <c r="AL69" s="15">
        <f t="shared" si="5"/>
        <v>9.7787499999999999E-2</v>
      </c>
    </row>
    <row r="70" spans="1:38" x14ac:dyDescent="0.25">
      <c r="A70" s="6">
        <f>ReturnData!A81</f>
        <v>198008</v>
      </c>
      <c r="B70">
        <f>IF('Monthly Ranks'!B69&lt;=8, 1/8,0)</f>
        <v>0</v>
      </c>
      <c r="C70">
        <f>IF('Monthly Ranks'!C69&lt;=8, 1/8,0)</f>
        <v>0.125</v>
      </c>
      <c r="D70">
        <f>IF('Monthly Ranks'!D69&lt;=8, 1/8,0)</f>
        <v>0.125</v>
      </c>
      <c r="E70">
        <f>IF('Monthly Ranks'!E69&lt;=8, 1/8,0)</f>
        <v>0</v>
      </c>
      <c r="F70">
        <f>IF('Monthly Ranks'!F69&lt;=8, 1/8,0)</f>
        <v>0</v>
      </c>
      <c r="G70">
        <f>IF('Monthly Ranks'!G69&lt;=8, 1/8,0)</f>
        <v>0.125</v>
      </c>
      <c r="H70">
        <f>IF('Monthly Ranks'!H69&lt;=8, 1/8,0)</f>
        <v>0.125</v>
      </c>
      <c r="I70">
        <f>IF('Monthly Ranks'!I69&lt;=8, 1/8,0)</f>
        <v>0.125</v>
      </c>
      <c r="J70">
        <f>IF('Monthly Ranks'!J69&lt;=8, 1/8,0)</f>
        <v>0.125</v>
      </c>
      <c r="K70">
        <f>IF('Monthly Ranks'!K69&lt;=8, 1/8,0)</f>
        <v>0.125</v>
      </c>
      <c r="L70">
        <f>IF('Monthly Ranks'!L69&lt;=8, 1/8,0)</f>
        <v>0</v>
      </c>
      <c r="M70">
        <f>IF('Monthly Ranks'!M69&lt;=8, 1/8,0)</f>
        <v>0</v>
      </c>
      <c r="N70">
        <f>IF('Monthly Ranks'!N69&lt;=8, 1/8,0)</f>
        <v>0.125</v>
      </c>
      <c r="O70">
        <f>IF('Monthly Ranks'!O69&lt;=8, 1/8,0)</f>
        <v>0</v>
      </c>
      <c r="P70">
        <f>IF('Monthly Ranks'!P69&lt;=8, 1/8,0)</f>
        <v>0</v>
      </c>
      <c r="Q70">
        <f>IF('Monthly Ranks'!Q69&lt;=8, 1/8,0)</f>
        <v>0</v>
      </c>
      <c r="S70">
        <f t="shared" si="3"/>
        <v>198008</v>
      </c>
      <c r="T70" s="12">
        <f>B70*ReturnData!B81</f>
        <v>0</v>
      </c>
      <c r="U70" s="12">
        <f>C70*ReturnData!C81</f>
        <v>8.2500000000000004E-3</v>
      </c>
      <c r="V70" s="12">
        <f>D70*ReturnData!D81</f>
        <v>4.6500000000000005E-3</v>
      </c>
      <c r="W70" s="12">
        <f>E70*ReturnData!E81</f>
        <v>0</v>
      </c>
      <c r="X70" s="12">
        <f>F70*ReturnData!F81</f>
        <v>0</v>
      </c>
      <c r="Y70" s="12">
        <f>G70*ReturnData!G81</f>
        <v>3.6125000000000003E-3</v>
      </c>
      <c r="Z70" s="12">
        <f>H70*ReturnData!H81</f>
        <v>-8.8749999999999994E-4</v>
      </c>
      <c r="AA70" s="12">
        <f>I70*ReturnData!I81</f>
        <v>1.7875E-3</v>
      </c>
      <c r="AB70" s="12">
        <f>J70*ReturnData!J81</f>
        <v>1.3875000000000001E-3</v>
      </c>
      <c r="AC70" s="12">
        <f>K70*ReturnData!K81</f>
        <v>2.8124999999999999E-3</v>
      </c>
      <c r="AD70" s="12">
        <f>L70*ReturnData!L81</f>
        <v>0</v>
      </c>
      <c r="AE70" s="12">
        <f>M70*ReturnData!M81</f>
        <v>0</v>
      </c>
      <c r="AF70" s="12">
        <f>N70*ReturnData!N81</f>
        <v>1.4375E-3</v>
      </c>
      <c r="AG70" s="12">
        <f>O70*ReturnData!O81</f>
        <v>0</v>
      </c>
      <c r="AH70" s="12">
        <f>P70*ReturnData!P81</f>
        <v>0</v>
      </c>
      <c r="AI70" s="12">
        <f>Q70*ReturnData!Q81</f>
        <v>0</v>
      </c>
      <c r="AK70">
        <f t="shared" si="4"/>
        <v>198008</v>
      </c>
      <c r="AL70" s="15">
        <f t="shared" si="5"/>
        <v>2.3050000000000005E-2</v>
      </c>
    </row>
    <row r="71" spans="1:38" x14ac:dyDescent="0.25">
      <c r="A71" s="6">
        <f>ReturnData!A82</f>
        <v>198009</v>
      </c>
      <c r="B71">
        <f>IF('Monthly Ranks'!B70&lt;=8, 1/8,0)</f>
        <v>0</v>
      </c>
      <c r="C71">
        <f>IF('Monthly Ranks'!C70&lt;=8, 1/8,0)</f>
        <v>0.125</v>
      </c>
      <c r="D71">
        <f>IF('Monthly Ranks'!D70&lt;=8, 1/8,0)</f>
        <v>0.125</v>
      </c>
      <c r="E71">
        <f>IF('Monthly Ranks'!E70&lt;=8, 1/8,0)</f>
        <v>0.125</v>
      </c>
      <c r="F71">
        <f>IF('Monthly Ranks'!F70&lt;=8, 1/8,0)</f>
        <v>0</v>
      </c>
      <c r="G71">
        <f>IF('Monthly Ranks'!G70&lt;=8, 1/8,0)</f>
        <v>0.125</v>
      </c>
      <c r="H71">
        <f>IF('Monthly Ranks'!H70&lt;=8, 1/8,0)</f>
        <v>0</v>
      </c>
      <c r="I71">
        <f>IF('Monthly Ranks'!I70&lt;=8, 1/8,0)</f>
        <v>0.125</v>
      </c>
      <c r="J71">
        <f>IF('Monthly Ranks'!J70&lt;=8, 1/8,0)</f>
        <v>0.125</v>
      </c>
      <c r="K71">
        <f>IF('Monthly Ranks'!K70&lt;=8, 1/8,0)</f>
        <v>0.125</v>
      </c>
      <c r="L71">
        <f>IF('Monthly Ranks'!L70&lt;=8, 1/8,0)</f>
        <v>0</v>
      </c>
      <c r="M71">
        <f>IF('Monthly Ranks'!M70&lt;=8, 1/8,0)</f>
        <v>0</v>
      </c>
      <c r="N71">
        <f>IF('Monthly Ranks'!N70&lt;=8, 1/8,0)</f>
        <v>0.125</v>
      </c>
      <c r="O71">
        <f>IF('Monthly Ranks'!O70&lt;=8, 1/8,0)</f>
        <v>0</v>
      </c>
      <c r="P71">
        <f>IF('Monthly Ranks'!P70&lt;=8, 1/8,0)</f>
        <v>0</v>
      </c>
      <c r="Q71">
        <f>IF('Monthly Ranks'!Q70&lt;=8, 1/8,0)</f>
        <v>0</v>
      </c>
      <c r="S71">
        <f t="shared" si="3"/>
        <v>198009</v>
      </c>
      <c r="T71" s="12">
        <f>B71*ReturnData!B82</f>
        <v>0</v>
      </c>
      <c r="U71" s="12">
        <f>C71*ReturnData!C82</f>
        <v>1.5375000000000002E-2</v>
      </c>
      <c r="V71" s="12">
        <f>D71*ReturnData!D82</f>
        <v>8.7250000000000001E-3</v>
      </c>
      <c r="W71" s="12">
        <f>E71*ReturnData!E82</f>
        <v>2.1875000000000002E-3</v>
      </c>
      <c r="X71" s="12">
        <f>F71*ReturnData!F82</f>
        <v>0</v>
      </c>
      <c r="Y71" s="12">
        <f>G71*ReturnData!G82</f>
        <v>2.1375000000000001E-3</v>
      </c>
      <c r="Z71" s="12">
        <f>H71*ReturnData!H82</f>
        <v>0</v>
      </c>
      <c r="AA71" s="12">
        <f>I71*ReturnData!I82</f>
        <v>2.0999999999999999E-3</v>
      </c>
      <c r="AB71" s="12">
        <f>J71*ReturnData!J82</f>
        <v>5.7250000000000001E-3</v>
      </c>
      <c r="AC71" s="12">
        <f>K71*ReturnData!K82</f>
        <v>4.7124999999999997E-3</v>
      </c>
      <c r="AD71" s="12">
        <f>L71*ReturnData!L82</f>
        <v>0</v>
      </c>
      <c r="AE71" s="12">
        <f>M71*ReturnData!M82</f>
        <v>0</v>
      </c>
      <c r="AF71" s="12">
        <f>N71*ReturnData!N82</f>
        <v>3.8374999999999998E-3</v>
      </c>
      <c r="AG71" s="12">
        <f>O71*ReturnData!O82</f>
        <v>0</v>
      </c>
      <c r="AH71" s="12">
        <f>P71*ReturnData!P82</f>
        <v>0</v>
      </c>
      <c r="AI71" s="12">
        <f>Q71*ReturnData!Q82</f>
        <v>0</v>
      </c>
      <c r="AK71">
        <f t="shared" si="4"/>
        <v>198009</v>
      </c>
      <c r="AL71" s="15">
        <f t="shared" si="5"/>
        <v>4.4800000000000006E-2</v>
      </c>
    </row>
    <row r="72" spans="1:38" x14ac:dyDescent="0.25">
      <c r="A72" s="6">
        <f>ReturnData!A83</f>
        <v>198010</v>
      </c>
      <c r="B72">
        <f>IF('Monthly Ranks'!B71&lt;=8, 1/8,0)</f>
        <v>0</v>
      </c>
      <c r="C72">
        <f>IF('Monthly Ranks'!C71&lt;=8, 1/8,0)</f>
        <v>0.125</v>
      </c>
      <c r="D72">
        <f>IF('Monthly Ranks'!D71&lt;=8, 1/8,0)</f>
        <v>0.125</v>
      </c>
      <c r="E72">
        <f>IF('Monthly Ranks'!E71&lt;=8, 1/8,0)</f>
        <v>0.125</v>
      </c>
      <c r="F72">
        <f>IF('Monthly Ranks'!F71&lt;=8, 1/8,0)</f>
        <v>0</v>
      </c>
      <c r="G72">
        <f>IF('Monthly Ranks'!G71&lt;=8, 1/8,0)</f>
        <v>0.125</v>
      </c>
      <c r="H72">
        <f>IF('Monthly Ranks'!H71&lt;=8, 1/8,0)</f>
        <v>0</v>
      </c>
      <c r="I72">
        <f>IF('Monthly Ranks'!I71&lt;=8, 1/8,0)</f>
        <v>0.125</v>
      </c>
      <c r="J72">
        <f>IF('Monthly Ranks'!J71&lt;=8, 1/8,0)</f>
        <v>0.125</v>
      </c>
      <c r="K72">
        <f>IF('Monthly Ranks'!K71&lt;=8, 1/8,0)</f>
        <v>0.125</v>
      </c>
      <c r="L72">
        <f>IF('Monthly Ranks'!L71&lt;=8, 1/8,0)</f>
        <v>0</v>
      </c>
      <c r="M72">
        <f>IF('Monthly Ranks'!M71&lt;=8, 1/8,0)</f>
        <v>0</v>
      </c>
      <c r="N72">
        <f>IF('Monthly Ranks'!N71&lt;=8, 1/8,0)</f>
        <v>0.125</v>
      </c>
      <c r="O72">
        <f>IF('Monthly Ranks'!O71&lt;=8, 1/8,0)</f>
        <v>0</v>
      </c>
      <c r="P72">
        <f>IF('Monthly Ranks'!P71&lt;=8, 1/8,0)</f>
        <v>0</v>
      </c>
      <c r="Q72">
        <f>IF('Monthly Ranks'!Q71&lt;=8, 1/8,0)</f>
        <v>0</v>
      </c>
      <c r="S72">
        <f t="shared" si="3"/>
        <v>198010</v>
      </c>
      <c r="T72" s="12">
        <f>B72*ReturnData!B83</f>
        <v>0</v>
      </c>
      <c r="U72" s="12">
        <f>C72*ReturnData!C83</f>
        <v>-3.7500000000000001E-4</v>
      </c>
      <c r="V72" s="12">
        <f>D72*ReturnData!D83</f>
        <v>9.725000000000001E-3</v>
      </c>
      <c r="W72" s="12">
        <f>E72*ReturnData!E83</f>
        <v>1.5499999999999999E-3</v>
      </c>
      <c r="X72" s="12">
        <f>F72*ReturnData!F83</f>
        <v>0</v>
      </c>
      <c r="Y72" s="12">
        <f>G72*ReturnData!G83</f>
        <v>-1.5874999999999999E-3</v>
      </c>
      <c r="Z72" s="12">
        <f>H72*ReturnData!H83</f>
        <v>0</v>
      </c>
      <c r="AA72" s="12">
        <f>I72*ReturnData!I83</f>
        <v>3.875E-3</v>
      </c>
      <c r="AB72" s="12">
        <f>J72*ReturnData!J83</f>
        <v>-1.2875E-3</v>
      </c>
      <c r="AC72" s="12">
        <f>K72*ReturnData!K83</f>
        <v>6.6874999999999999E-3</v>
      </c>
      <c r="AD72" s="12">
        <f>L72*ReturnData!L83</f>
        <v>0</v>
      </c>
      <c r="AE72" s="12">
        <f>M72*ReturnData!M83</f>
        <v>0</v>
      </c>
      <c r="AF72" s="12">
        <f>N72*ReturnData!N83</f>
        <v>2.6750000000000003E-3</v>
      </c>
      <c r="AG72" s="12">
        <f>O72*ReturnData!O83</f>
        <v>0</v>
      </c>
      <c r="AH72" s="12">
        <f>P72*ReturnData!P83</f>
        <v>0</v>
      </c>
      <c r="AI72" s="12">
        <f>Q72*ReturnData!Q83</f>
        <v>0</v>
      </c>
      <c r="AK72">
        <f t="shared" si="4"/>
        <v>198010</v>
      </c>
      <c r="AL72" s="15">
        <f t="shared" si="5"/>
        <v>2.12625E-2</v>
      </c>
    </row>
    <row r="73" spans="1:38" x14ac:dyDescent="0.25">
      <c r="A73" s="6">
        <f>ReturnData!A84</f>
        <v>198011</v>
      </c>
      <c r="B73">
        <f>IF('Monthly Ranks'!B72&lt;=8, 1/8,0)</f>
        <v>0</v>
      </c>
      <c r="C73">
        <f>IF('Monthly Ranks'!C72&lt;=8, 1/8,0)</f>
        <v>0.125</v>
      </c>
      <c r="D73">
        <f>IF('Monthly Ranks'!D72&lt;=8, 1/8,0)</f>
        <v>0.125</v>
      </c>
      <c r="E73">
        <f>IF('Monthly Ranks'!E72&lt;=8, 1/8,0)</f>
        <v>0.125</v>
      </c>
      <c r="F73">
        <f>IF('Monthly Ranks'!F72&lt;=8, 1/8,0)</f>
        <v>0</v>
      </c>
      <c r="G73">
        <f>IF('Monthly Ranks'!G72&lt;=8, 1/8,0)</f>
        <v>0.125</v>
      </c>
      <c r="H73">
        <f>IF('Monthly Ranks'!H72&lt;=8, 1/8,0)</f>
        <v>0</v>
      </c>
      <c r="I73">
        <f>IF('Monthly Ranks'!I72&lt;=8, 1/8,0)</f>
        <v>0.125</v>
      </c>
      <c r="J73">
        <f>IF('Monthly Ranks'!J72&lt;=8, 1/8,0)</f>
        <v>0.125</v>
      </c>
      <c r="K73">
        <f>IF('Monthly Ranks'!K72&lt;=8, 1/8,0)</f>
        <v>0.125</v>
      </c>
      <c r="L73">
        <f>IF('Monthly Ranks'!L72&lt;=8, 1/8,0)</f>
        <v>0</v>
      </c>
      <c r="M73">
        <f>IF('Monthly Ranks'!M72&lt;=8, 1/8,0)</f>
        <v>0</v>
      </c>
      <c r="N73">
        <f>IF('Monthly Ranks'!N72&lt;=8, 1/8,0)</f>
        <v>0.125</v>
      </c>
      <c r="O73">
        <f>IF('Monthly Ranks'!O72&lt;=8, 1/8,0)</f>
        <v>0</v>
      </c>
      <c r="P73">
        <f>IF('Monthly Ranks'!P72&lt;=8, 1/8,0)</f>
        <v>0</v>
      </c>
      <c r="Q73">
        <f>IF('Monthly Ranks'!Q72&lt;=8, 1/8,0)</f>
        <v>0</v>
      </c>
      <c r="S73">
        <f t="shared" si="3"/>
        <v>198011</v>
      </c>
      <c r="T73" s="12">
        <f>B73*ReturnData!B84</f>
        <v>0</v>
      </c>
      <c r="U73" s="12">
        <f>C73*ReturnData!C84</f>
        <v>1.1025E-2</v>
      </c>
      <c r="V73" s="12">
        <f>D73*ReturnData!D84</f>
        <v>2.9700000000000001E-2</v>
      </c>
      <c r="W73" s="12">
        <f>E73*ReturnData!E84</f>
        <v>1.2875E-3</v>
      </c>
      <c r="X73" s="12">
        <f>F73*ReturnData!F84</f>
        <v>0</v>
      </c>
      <c r="Y73" s="12">
        <f>G73*ReturnData!G84</f>
        <v>1.0775E-2</v>
      </c>
      <c r="Z73" s="12">
        <f>H73*ReturnData!H84</f>
        <v>0</v>
      </c>
      <c r="AA73" s="12">
        <f>I73*ReturnData!I84</f>
        <v>8.8999999999999999E-3</v>
      </c>
      <c r="AB73" s="12">
        <f>J73*ReturnData!J84</f>
        <v>6.9375000000000001E-3</v>
      </c>
      <c r="AC73" s="12">
        <f>K73*ReturnData!K84</f>
        <v>1.345E-2</v>
      </c>
      <c r="AD73" s="12">
        <f>L73*ReturnData!L84</f>
        <v>0</v>
      </c>
      <c r="AE73" s="12">
        <f>M73*ReturnData!M84</f>
        <v>0</v>
      </c>
      <c r="AF73" s="12">
        <f>N73*ReturnData!N84</f>
        <v>1.8849999999999999E-2</v>
      </c>
      <c r="AG73" s="12">
        <f>O73*ReturnData!O84</f>
        <v>0</v>
      </c>
      <c r="AH73" s="12">
        <f>P73*ReturnData!P84</f>
        <v>0</v>
      </c>
      <c r="AI73" s="12">
        <f>Q73*ReturnData!Q84</f>
        <v>0</v>
      </c>
      <c r="AK73">
        <f t="shared" si="4"/>
        <v>198011</v>
      </c>
      <c r="AL73" s="15">
        <f t="shared" si="5"/>
        <v>0.10092499999999999</v>
      </c>
    </row>
    <row r="74" spans="1:38" x14ac:dyDescent="0.25">
      <c r="A74" s="6">
        <f>ReturnData!A85</f>
        <v>198012</v>
      </c>
      <c r="B74">
        <f>IF('Monthly Ranks'!B73&lt;=8, 1/8,0)</f>
        <v>0</v>
      </c>
      <c r="C74">
        <f>IF('Monthly Ranks'!C73&lt;=8, 1/8,0)</f>
        <v>0.125</v>
      </c>
      <c r="D74">
        <f>IF('Monthly Ranks'!D73&lt;=8, 1/8,0)</f>
        <v>0.125</v>
      </c>
      <c r="E74">
        <f>IF('Monthly Ranks'!E73&lt;=8, 1/8,0)</f>
        <v>0.125</v>
      </c>
      <c r="F74">
        <f>IF('Monthly Ranks'!F73&lt;=8, 1/8,0)</f>
        <v>0.125</v>
      </c>
      <c r="G74">
        <f>IF('Monthly Ranks'!G73&lt;=8, 1/8,0)</f>
        <v>0</v>
      </c>
      <c r="H74">
        <f>IF('Monthly Ranks'!H73&lt;=8, 1/8,0)</f>
        <v>0</v>
      </c>
      <c r="I74">
        <f>IF('Monthly Ranks'!I73&lt;=8, 1/8,0)</f>
        <v>0.125</v>
      </c>
      <c r="J74">
        <f>IF('Monthly Ranks'!J73&lt;=8, 1/8,0)</f>
        <v>0.125</v>
      </c>
      <c r="K74">
        <f>IF('Monthly Ranks'!K73&lt;=8, 1/8,0)</f>
        <v>0.125</v>
      </c>
      <c r="L74">
        <f>IF('Monthly Ranks'!L73&lt;=8, 1/8,0)</f>
        <v>0</v>
      </c>
      <c r="M74">
        <f>IF('Monthly Ranks'!M73&lt;=8, 1/8,0)</f>
        <v>0</v>
      </c>
      <c r="N74">
        <f>IF('Monthly Ranks'!N73&lt;=8, 1/8,0)</f>
        <v>0.125</v>
      </c>
      <c r="O74">
        <f>IF('Monthly Ranks'!O73&lt;=8, 1/8,0)</f>
        <v>0</v>
      </c>
      <c r="P74">
        <f>IF('Monthly Ranks'!P73&lt;=8, 1/8,0)</f>
        <v>0</v>
      </c>
      <c r="Q74">
        <f>IF('Monthly Ranks'!Q73&lt;=8, 1/8,0)</f>
        <v>0</v>
      </c>
      <c r="S74">
        <f t="shared" si="3"/>
        <v>198012</v>
      </c>
      <c r="T74" s="12">
        <f>B74*ReturnData!B85</f>
        <v>0</v>
      </c>
      <c r="U74" s="12">
        <f>C74*ReturnData!C85</f>
        <v>-1.0200000000000001E-2</v>
      </c>
      <c r="V74" s="12">
        <f>D74*ReturnData!D85</f>
        <v>-1.32625E-2</v>
      </c>
      <c r="W74" s="12">
        <f>E74*ReturnData!E85</f>
        <v>-2.3749999999999999E-3</v>
      </c>
      <c r="X74" s="12">
        <f>F74*ReturnData!F85</f>
        <v>-2.9875000000000001E-3</v>
      </c>
      <c r="Y74" s="12">
        <f>G74*ReturnData!G85</f>
        <v>0</v>
      </c>
      <c r="Z74" s="12">
        <f>H74*ReturnData!H85</f>
        <v>0</v>
      </c>
      <c r="AA74" s="12">
        <f>I74*ReturnData!I85</f>
        <v>-4.9125000000000002E-3</v>
      </c>
      <c r="AB74" s="12">
        <f>J74*ReturnData!J85</f>
        <v>-5.4000000000000003E-3</v>
      </c>
      <c r="AC74" s="12">
        <f>K74*ReturnData!K85</f>
        <v>-3.2124999999999996E-3</v>
      </c>
      <c r="AD74" s="12">
        <f>L74*ReturnData!L85</f>
        <v>0</v>
      </c>
      <c r="AE74" s="12">
        <f>M74*ReturnData!M85</f>
        <v>0</v>
      </c>
      <c r="AF74" s="12">
        <f>N74*ReturnData!N85</f>
        <v>-8.1250000000000007E-4</v>
      </c>
      <c r="AG74" s="12">
        <f>O74*ReturnData!O85</f>
        <v>0</v>
      </c>
      <c r="AH74" s="12">
        <f>P74*ReturnData!P85</f>
        <v>0</v>
      </c>
      <c r="AI74" s="12">
        <f>Q74*ReturnData!Q85</f>
        <v>0</v>
      </c>
      <c r="AK74">
        <f t="shared" si="4"/>
        <v>198012</v>
      </c>
      <c r="AL74" s="15">
        <f t="shared" si="5"/>
        <v>-4.3162500000000006E-2</v>
      </c>
    </row>
    <row r="75" spans="1:38" x14ac:dyDescent="0.25">
      <c r="A75" s="6">
        <f>ReturnData!A86</f>
        <v>198101</v>
      </c>
      <c r="B75">
        <f>IF('Monthly Ranks'!B74&lt;=8, 1/8,0)</f>
        <v>0</v>
      </c>
      <c r="C75">
        <f>IF('Monthly Ranks'!C74&lt;=8, 1/8,0)</f>
        <v>0.125</v>
      </c>
      <c r="D75">
        <f>IF('Monthly Ranks'!D74&lt;=8, 1/8,0)</f>
        <v>0.125</v>
      </c>
      <c r="E75">
        <f>IF('Monthly Ranks'!E74&lt;=8, 1/8,0)</f>
        <v>0</v>
      </c>
      <c r="F75">
        <f>IF('Monthly Ranks'!F74&lt;=8, 1/8,0)</f>
        <v>0.125</v>
      </c>
      <c r="G75">
        <f>IF('Monthly Ranks'!G74&lt;=8, 1/8,0)</f>
        <v>0</v>
      </c>
      <c r="H75">
        <f>IF('Monthly Ranks'!H74&lt;=8, 1/8,0)</f>
        <v>0</v>
      </c>
      <c r="I75">
        <f>IF('Monthly Ranks'!I74&lt;=8, 1/8,0)</f>
        <v>0.125</v>
      </c>
      <c r="J75">
        <f>IF('Monthly Ranks'!J74&lt;=8, 1/8,0)</f>
        <v>0.125</v>
      </c>
      <c r="K75">
        <f>IF('Monthly Ranks'!K74&lt;=8, 1/8,0)</f>
        <v>0.125</v>
      </c>
      <c r="L75">
        <f>IF('Monthly Ranks'!L74&lt;=8, 1/8,0)</f>
        <v>0.125</v>
      </c>
      <c r="M75">
        <f>IF('Monthly Ranks'!M74&lt;=8, 1/8,0)</f>
        <v>0</v>
      </c>
      <c r="N75">
        <f>IF('Monthly Ranks'!N74&lt;=8, 1/8,0)</f>
        <v>0.125</v>
      </c>
      <c r="O75">
        <f>IF('Monthly Ranks'!O74&lt;=8, 1/8,0)</f>
        <v>0</v>
      </c>
      <c r="P75">
        <f>IF('Monthly Ranks'!P74&lt;=8, 1/8,0)</f>
        <v>0</v>
      </c>
      <c r="Q75">
        <f>IF('Monthly Ranks'!Q74&lt;=8, 1/8,0)</f>
        <v>0</v>
      </c>
      <c r="S75">
        <f t="shared" si="3"/>
        <v>198101</v>
      </c>
      <c r="T75" s="12">
        <f>B75*ReturnData!B86</f>
        <v>0</v>
      </c>
      <c r="U75" s="12">
        <f>C75*ReturnData!C86</f>
        <v>-1.0974999999999999E-2</v>
      </c>
      <c r="V75" s="12">
        <f>D75*ReturnData!D86</f>
        <v>-1.2475E-2</v>
      </c>
      <c r="W75" s="12">
        <f>E75*ReturnData!E86</f>
        <v>0</v>
      </c>
      <c r="X75" s="12">
        <f>F75*ReturnData!F86</f>
        <v>-2.0125E-3</v>
      </c>
      <c r="Y75" s="12">
        <f>G75*ReturnData!G86</f>
        <v>0</v>
      </c>
      <c r="Z75" s="12">
        <f>H75*ReturnData!H86</f>
        <v>0</v>
      </c>
      <c r="AA75" s="12">
        <f>I75*ReturnData!I86</f>
        <v>-3.0375000000000003E-3</v>
      </c>
      <c r="AB75" s="12">
        <f>J75*ReturnData!J86</f>
        <v>8.8749999999999994E-4</v>
      </c>
      <c r="AC75" s="12">
        <f>K75*ReturnData!K86</f>
        <v>-5.4000000000000003E-3</v>
      </c>
      <c r="AD75" s="12">
        <f>L75*ReturnData!L86</f>
        <v>-9.2500000000000013E-3</v>
      </c>
      <c r="AE75" s="12">
        <f>M75*ReturnData!M86</f>
        <v>0</v>
      </c>
      <c r="AF75" s="12">
        <f>N75*ReturnData!N86</f>
        <v>-3.6749999999999999E-3</v>
      </c>
      <c r="AG75" s="12">
        <f>O75*ReturnData!O86</f>
        <v>0</v>
      </c>
      <c r="AH75" s="12">
        <f>P75*ReturnData!P86</f>
        <v>0</v>
      </c>
      <c r="AI75" s="12">
        <f>Q75*ReturnData!Q86</f>
        <v>0</v>
      </c>
      <c r="AK75">
        <f t="shared" si="4"/>
        <v>198101</v>
      </c>
      <c r="AL75" s="15">
        <f t="shared" si="5"/>
        <v>-4.5937499999999999E-2</v>
      </c>
    </row>
    <row r="76" spans="1:38" x14ac:dyDescent="0.25">
      <c r="A76" s="6">
        <f>ReturnData!A87</f>
        <v>198102</v>
      </c>
      <c r="B76">
        <f>IF('Monthly Ranks'!B75&lt;=8, 1/8,0)</f>
        <v>0</v>
      </c>
      <c r="C76">
        <f>IF('Monthly Ranks'!C75&lt;=8, 1/8,0)</f>
        <v>0.125</v>
      </c>
      <c r="D76">
        <f>IF('Monthly Ranks'!D75&lt;=8, 1/8,0)</f>
        <v>0.125</v>
      </c>
      <c r="E76">
        <f>IF('Monthly Ranks'!E75&lt;=8, 1/8,0)</f>
        <v>0</v>
      </c>
      <c r="F76">
        <f>IF('Monthly Ranks'!F75&lt;=8, 1/8,0)</f>
        <v>0</v>
      </c>
      <c r="G76">
        <f>IF('Monthly Ranks'!G75&lt;=8, 1/8,0)</f>
        <v>0</v>
      </c>
      <c r="H76">
        <f>IF('Monthly Ranks'!H75&lt;=8, 1/8,0)</f>
        <v>0.125</v>
      </c>
      <c r="I76">
        <f>IF('Monthly Ranks'!I75&lt;=8, 1/8,0)</f>
        <v>0.125</v>
      </c>
      <c r="J76">
        <f>IF('Monthly Ranks'!J75&lt;=8, 1/8,0)</f>
        <v>0</v>
      </c>
      <c r="K76">
        <f>IF('Monthly Ranks'!K75&lt;=8, 1/8,0)</f>
        <v>0.125</v>
      </c>
      <c r="L76">
        <f>IF('Monthly Ranks'!L75&lt;=8, 1/8,0)</f>
        <v>0.125</v>
      </c>
      <c r="M76">
        <f>IF('Monthly Ranks'!M75&lt;=8, 1/8,0)</f>
        <v>0</v>
      </c>
      <c r="N76">
        <f>IF('Monthly Ranks'!N75&lt;=8, 1/8,0)</f>
        <v>0.125</v>
      </c>
      <c r="O76">
        <f>IF('Monthly Ranks'!O75&lt;=8, 1/8,0)</f>
        <v>0</v>
      </c>
      <c r="P76">
        <f>IF('Monthly Ranks'!P75&lt;=8, 1/8,0)</f>
        <v>0</v>
      </c>
      <c r="Q76">
        <f>IF('Monthly Ranks'!Q75&lt;=8, 1/8,0)</f>
        <v>0.125</v>
      </c>
      <c r="S76">
        <f t="shared" si="3"/>
        <v>198102</v>
      </c>
      <c r="T76" s="12">
        <f>B76*ReturnData!B87</f>
        <v>0</v>
      </c>
      <c r="U76" s="12">
        <f>C76*ReturnData!C87</f>
        <v>-4.4875000000000002E-3</v>
      </c>
      <c r="V76" s="12">
        <f>D76*ReturnData!D87</f>
        <v>-5.1249999999999993E-4</v>
      </c>
      <c r="W76" s="12">
        <f>E76*ReturnData!E87</f>
        <v>0</v>
      </c>
      <c r="X76" s="12">
        <f>F76*ReturnData!F87</f>
        <v>0</v>
      </c>
      <c r="Y76" s="12">
        <f>G76*ReturnData!G87</f>
        <v>0</v>
      </c>
      <c r="Z76" s="12">
        <f>H76*ReturnData!H87</f>
        <v>3.9874999999999997E-3</v>
      </c>
      <c r="AA76" s="12">
        <f>I76*ReturnData!I87</f>
        <v>4.9249999999999997E-3</v>
      </c>
      <c r="AB76" s="12">
        <f>J76*ReturnData!J87</f>
        <v>0</v>
      </c>
      <c r="AC76" s="12">
        <f>K76*ReturnData!K87</f>
        <v>2.0374999999999998E-3</v>
      </c>
      <c r="AD76" s="12">
        <f>L76*ReturnData!L87</f>
        <v>1.8625E-3</v>
      </c>
      <c r="AE76" s="12">
        <f>M76*ReturnData!M87</f>
        <v>0</v>
      </c>
      <c r="AF76" s="12">
        <f>N76*ReturnData!N87</f>
        <v>-8.5000000000000006E-4</v>
      </c>
      <c r="AG76" s="12">
        <f>O76*ReturnData!O87</f>
        <v>0</v>
      </c>
      <c r="AH76" s="12">
        <f>P76*ReturnData!P87</f>
        <v>0</v>
      </c>
      <c r="AI76" s="12">
        <f>Q76*ReturnData!Q87</f>
        <v>2.4624999999999998E-3</v>
      </c>
      <c r="AK76">
        <f t="shared" si="4"/>
        <v>198102</v>
      </c>
      <c r="AL76" s="15">
        <f t="shared" si="5"/>
        <v>9.4249999999999976E-3</v>
      </c>
    </row>
    <row r="77" spans="1:38" x14ac:dyDescent="0.25">
      <c r="A77" s="6">
        <f>ReturnData!A88</f>
        <v>198103</v>
      </c>
      <c r="B77">
        <f>IF('Monthly Ranks'!B76&lt;=8, 1/8,0)</f>
        <v>0</v>
      </c>
      <c r="C77">
        <f>IF('Monthly Ranks'!C76&lt;=8, 1/8,0)</f>
        <v>0</v>
      </c>
      <c r="D77">
        <f>IF('Monthly Ranks'!D76&lt;=8, 1/8,0)</f>
        <v>0.125</v>
      </c>
      <c r="E77">
        <f>IF('Monthly Ranks'!E76&lt;=8, 1/8,0)</f>
        <v>0.125</v>
      </c>
      <c r="F77">
        <f>IF('Monthly Ranks'!F76&lt;=8, 1/8,0)</f>
        <v>0.125</v>
      </c>
      <c r="G77">
        <f>IF('Monthly Ranks'!G76&lt;=8, 1/8,0)</f>
        <v>0</v>
      </c>
      <c r="H77">
        <f>IF('Monthly Ranks'!H76&lt;=8, 1/8,0)</f>
        <v>0.125</v>
      </c>
      <c r="I77">
        <f>IF('Monthly Ranks'!I76&lt;=8, 1/8,0)</f>
        <v>0.125</v>
      </c>
      <c r="J77">
        <f>IF('Monthly Ranks'!J76&lt;=8, 1/8,0)</f>
        <v>0</v>
      </c>
      <c r="K77">
        <f>IF('Monthly Ranks'!K76&lt;=8, 1/8,0)</f>
        <v>0.125</v>
      </c>
      <c r="L77">
        <f>IF('Monthly Ranks'!L76&lt;=8, 1/8,0)</f>
        <v>0</v>
      </c>
      <c r="M77">
        <f>IF('Monthly Ranks'!M76&lt;=8, 1/8,0)</f>
        <v>0</v>
      </c>
      <c r="N77">
        <f>IF('Monthly Ranks'!N76&lt;=8, 1/8,0)</f>
        <v>0.125</v>
      </c>
      <c r="O77">
        <f>IF('Monthly Ranks'!O76&lt;=8, 1/8,0)</f>
        <v>0</v>
      </c>
      <c r="P77">
        <f>IF('Monthly Ranks'!P76&lt;=8, 1/8,0)</f>
        <v>0</v>
      </c>
      <c r="Q77">
        <f>IF('Monthly Ranks'!Q76&lt;=8, 1/8,0)</f>
        <v>0.125</v>
      </c>
      <c r="S77">
        <f t="shared" si="3"/>
        <v>198103</v>
      </c>
      <c r="T77" s="12">
        <f>B77*ReturnData!B88</f>
        <v>0</v>
      </c>
      <c r="U77" s="12">
        <f>C77*ReturnData!C88</f>
        <v>0</v>
      </c>
      <c r="V77" s="12">
        <f>D77*ReturnData!D88</f>
        <v>-2.7000000000000001E-3</v>
      </c>
      <c r="W77" s="12">
        <f>E77*ReturnData!E88</f>
        <v>9.0875000000000001E-3</v>
      </c>
      <c r="X77" s="12">
        <f>F77*ReturnData!F88</f>
        <v>5.5000000000000005E-3</v>
      </c>
      <c r="Y77" s="12">
        <f>G77*ReturnData!G88</f>
        <v>0</v>
      </c>
      <c r="Z77" s="12">
        <f>H77*ReturnData!H88</f>
        <v>5.7250000000000001E-3</v>
      </c>
      <c r="AA77" s="12">
        <f>I77*ReturnData!I88</f>
        <v>9.6249999999999999E-3</v>
      </c>
      <c r="AB77" s="12">
        <f>J77*ReturnData!J88</f>
        <v>0</v>
      </c>
      <c r="AC77" s="12">
        <f>K77*ReturnData!K88</f>
        <v>8.3000000000000001E-3</v>
      </c>
      <c r="AD77" s="12">
        <f>L77*ReturnData!L88</f>
        <v>0</v>
      </c>
      <c r="AE77" s="12">
        <f>M77*ReturnData!M88</f>
        <v>0</v>
      </c>
      <c r="AF77" s="12">
        <f>N77*ReturnData!N88</f>
        <v>9.7750000000000007E-3</v>
      </c>
      <c r="AG77" s="12">
        <f>O77*ReturnData!O88</f>
        <v>0</v>
      </c>
      <c r="AH77" s="12">
        <f>P77*ReturnData!P88</f>
        <v>0</v>
      </c>
      <c r="AI77" s="12">
        <f>Q77*ReturnData!Q88</f>
        <v>8.6250000000000007E-3</v>
      </c>
      <c r="AK77">
        <f t="shared" si="4"/>
        <v>198103</v>
      </c>
      <c r="AL77" s="15">
        <f t="shared" si="5"/>
        <v>5.3937499999999999E-2</v>
      </c>
    </row>
    <row r="78" spans="1:38" x14ac:dyDescent="0.25">
      <c r="A78" s="6">
        <f>ReturnData!A89</f>
        <v>198104</v>
      </c>
      <c r="B78">
        <f>IF('Monthly Ranks'!B77&lt;=8, 1/8,0)</f>
        <v>0</v>
      </c>
      <c r="C78">
        <f>IF('Monthly Ranks'!C77&lt;=8, 1/8,0)</f>
        <v>0.125</v>
      </c>
      <c r="D78">
        <f>IF('Monthly Ranks'!D77&lt;=8, 1/8,0)</f>
        <v>0.125</v>
      </c>
      <c r="E78">
        <f>IF('Monthly Ranks'!E77&lt;=8, 1/8,0)</f>
        <v>0.125</v>
      </c>
      <c r="F78">
        <f>IF('Monthly Ranks'!F77&lt;=8, 1/8,0)</f>
        <v>0.125</v>
      </c>
      <c r="G78">
        <f>IF('Monthly Ranks'!G77&lt;=8, 1/8,0)</f>
        <v>0.125</v>
      </c>
      <c r="H78">
        <f>IF('Monthly Ranks'!H77&lt;=8, 1/8,0)</f>
        <v>0</v>
      </c>
      <c r="I78">
        <f>IF('Monthly Ranks'!I77&lt;=8, 1/8,0)</f>
        <v>0.125</v>
      </c>
      <c r="J78">
        <f>IF('Monthly Ranks'!J77&lt;=8, 1/8,0)</f>
        <v>0</v>
      </c>
      <c r="K78">
        <f>IF('Monthly Ranks'!K77&lt;=8, 1/8,0)</f>
        <v>0.125</v>
      </c>
      <c r="L78">
        <f>IF('Monthly Ranks'!L77&lt;=8, 1/8,0)</f>
        <v>0</v>
      </c>
      <c r="M78">
        <f>IF('Monthly Ranks'!M77&lt;=8, 1/8,0)</f>
        <v>0</v>
      </c>
      <c r="N78">
        <f>IF('Monthly Ranks'!N77&lt;=8, 1/8,0)</f>
        <v>0.125</v>
      </c>
      <c r="O78">
        <f>IF('Monthly Ranks'!O77&lt;=8, 1/8,0)</f>
        <v>0</v>
      </c>
      <c r="P78">
        <f>IF('Monthly Ranks'!P77&lt;=8, 1/8,0)</f>
        <v>0</v>
      </c>
      <c r="Q78">
        <f>IF('Monthly Ranks'!Q77&lt;=8, 1/8,0)</f>
        <v>0</v>
      </c>
      <c r="S78">
        <f t="shared" si="3"/>
        <v>198104</v>
      </c>
      <c r="T78" s="12">
        <f>B78*ReturnData!B89</f>
        <v>0</v>
      </c>
      <c r="U78" s="12">
        <f>C78*ReturnData!C89</f>
        <v>-3.5750000000000001E-3</v>
      </c>
      <c r="V78" s="12">
        <f>D78*ReturnData!D89</f>
        <v>-9.8250000000000004E-3</v>
      </c>
      <c r="W78" s="12">
        <f>E78*ReturnData!E89</f>
        <v>1.9125000000000001E-3</v>
      </c>
      <c r="X78" s="12">
        <f>F78*ReturnData!F89</f>
        <v>-9.5E-4</v>
      </c>
      <c r="Y78" s="12">
        <f>G78*ReturnData!G89</f>
        <v>-2.9125000000000002E-3</v>
      </c>
      <c r="Z78" s="12">
        <f>H78*ReturnData!H89</f>
        <v>0</v>
      </c>
      <c r="AA78" s="12">
        <f>I78*ReturnData!I89</f>
        <v>-2.1124999999999998E-3</v>
      </c>
      <c r="AB78" s="12">
        <f>J78*ReturnData!J89</f>
        <v>0</v>
      </c>
      <c r="AC78" s="12">
        <f>K78*ReturnData!K89</f>
        <v>-2.7500000000000002E-4</v>
      </c>
      <c r="AD78" s="12">
        <f>L78*ReturnData!L89</f>
        <v>0</v>
      </c>
      <c r="AE78" s="12">
        <f>M78*ReturnData!M89</f>
        <v>0</v>
      </c>
      <c r="AF78" s="12">
        <f>N78*ReturnData!N89</f>
        <v>2.3625E-3</v>
      </c>
      <c r="AG78" s="12">
        <f>O78*ReturnData!O89</f>
        <v>0</v>
      </c>
      <c r="AH78" s="12">
        <f>P78*ReturnData!P89</f>
        <v>0</v>
      </c>
      <c r="AI78" s="12">
        <f>Q78*ReturnData!Q89</f>
        <v>0</v>
      </c>
      <c r="AK78">
        <f t="shared" si="4"/>
        <v>198104</v>
      </c>
      <c r="AL78" s="15">
        <f t="shared" si="5"/>
        <v>-1.5375E-2</v>
      </c>
    </row>
    <row r="79" spans="1:38" x14ac:dyDescent="0.25">
      <c r="A79" s="6">
        <f>ReturnData!A90</f>
        <v>198105</v>
      </c>
      <c r="B79">
        <f>IF('Monthly Ranks'!B78&lt;=8, 1/8,0)</f>
        <v>0</v>
      </c>
      <c r="C79">
        <f>IF('Monthly Ranks'!C78&lt;=8, 1/8,0)</f>
        <v>0.125</v>
      </c>
      <c r="D79">
        <f>IF('Monthly Ranks'!D78&lt;=8, 1/8,0)</f>
        <v>0</v>
      </c>
      <c r="E79">
        <f>IF('Monthly Ranks'!E78&lt;=8, 1/8,0)</f>
        <v>0.125</v>
      </c>
      <c r="F79">
        <f>IF('Monthly Ranks'!F78&lt;=8, 1/8,0)</f>
        <v>0.125</v>
      </c>
      <c r="G79">
        <f>IF('Monthly Ranks'!G78&lt;=8, 1/8,0)</f>
        <v>0</v>
      </c>
      <c r="H79">
        <f>IF('Monthly Ranks'!H78&lt;=8, 1/8,0)</f>
        <v>0</v>
      </c>
      <c r="I79">
        <f>IF('Monthly Ranks'!I78&lt;=8, 1/8,0)</f>
        <v>0.125</v>
      </c>
      <c r="J79">
        <f>IF('Monthly Ranks'!J78&lt;=8, 1/8,0)</f>
        <v>0.125</v>
      </c>
      <c r="K79">
        <f>IF('Monthly Ranks'!K78&lt;=8, 1/8,0)</f>
        <v>0.125</v>
      </c>
      <c r="L79">
        <f>IF('Monthly Ranks'!L78&lt;=8, 1/8,0)</f>
        <v>0</v>
      </c>
      <c r="M79">
        <f>IF('Monthly Ranks'!M78&lt;=8, 1/8,0)</f>
        <v>0</v>
      </c>
      <c r="N79">
        <f>IF('Monthly Ranks'!N78&lt;=8, 1/8,0)</f>
        <v>0.125</v>
      </c>
      <c r="O79">
        <f>IF('Monthly Ranks'!O78&lt;=8, 1/8,0)</f>
        <v>0</v>
      </c>
      <c r="P79">
        <f>IF('Monthly Ranks'!P78&lt;=8, 1/8,0)</f>
        <v>0.125</v>
      </c>
      <c r="Q79">
        <f>IF('Monthly Ranks'!Q78&lt;=8, 1/8,0)</f>
        <v>0</v>
      </c>
      <c r="S79">
        <f t="shared" si="3"/>
        <v>198105</v>
      </c>
      <c r="T79" s="12">
        <f>B79*ReturnData!B90</f>
        <v>0</v>
      </c>
      <c r="U79" s="12">
        <f>C79*ReturnData!C90</f>
        <v>5.0000000000000002E-5</v>
      </c>
      <c r="V79" s="12">
        <f>D79*ReturnData!D90</f>
        <v>0</v>
      </c>
      <c r="W79" s="12">
        <f>E79*ReturnData!E90</f>
        <v>1.7000000000000001E-3</v>
      </c>
      <c r="X79" s="12">
        <f>F79*ReturnData!F90</f>
        <v>6.1249999999999998E-4</v>
      </c>
      <c r="Y79" s="12">
        <f>G79*ReturnData!G90</f>
        <v>0</v>
      </c>
      <c r="Z79" s="12">
        <f>H79*ReturnData!H90</f>
        <v>0</v>
      </c>
      <c r="AA79" s="12">
        <f>I79*ReturnData!I90</f>
        <v>6.3750000000000005E-4</v>
      </c>
      <c r="AB79" s="12">
        <f>J79*ReturnData!J90</f>
        <v>-1.125E-4</v>
      </c>
      <c r="AC79" s="12">
        <f>K79*ReturnData!K90</f>
        <v>1.075E-3</v>
      </c>
      <c r="AD79" s="12">
        <f>L79*ReturnData!L90</f>
        <v>0</v>
      </c>
      <c r="AE79" s="12">
        <f>M79*ReturnData!M90</f>
        <v>0</v>
      </c>
      <c r="AF79" s="12">
        <f>N79*ReturnData!N90</f>
        <v>3.2624999999999998E-3</v>
      </c>
      <c r="AG79" s="12">
        <f>O79*ReturnData!O90</f>
        <v>0</v>
      </c>
      <c r="AH79" s="12">
        <f>P79*ReturnData!P90</f>
        <v>3.875E-3</v>
      </c>
      <c r="AI79" s="12">
        <f>Q79*ReturnData!Q90</f>
        <v>0</v>
      </c>
      <c r="AK79">
        <f t="shared" si="4"/>
        <v>198105</v>
      </c>
      <c r="AL79" s="15">
        <f t="shared" si="5"/>
        <v>1.1099999999999999E-2</v>
      </c>
    </row>
    <row r="80" spans="1:38" x14ac:dyDescent="0.25">
      <c r="A80" s="6">
        <f>ReturnData!A91</f>
        <v>198106</v>
      </c>
      <c r="B80">
        <f>IF('Monthly Ranks'!B79&lt;=8, 1/8,0)</f>
        <v>0</v>
      </c>
      <c r="C80">
        <f>IF('Monthly Ranks'!C79&lt;=8, 1/8,0)</f>
        <v>0.125</v>
      </c>
      <c r="D80">
        <f>IF('Monthly Ranks'!D79&lt;=8, 1/8,0)</f>
        <v>0</v>
      </c>
      <c r="E80">
        <f>IF('Monthly Ranks'!E79&lt;=8, 1/8,0)</f>
        <v>0.125</v>
      </c>
      <c r="F80">
        <f>IF('Monthly Ranks'!F79&lt;=8, 1/8,0)</f>
        <v>0.125</v>
      </c>
      <c r="G80">
        <f>IF('Monthly Ranks'!G79&lt;=8, 1/8,0)</f>
        <v>0</v>
      </c>
      <c r="H80">
        <f>IF('Monthly Ranks'!H79&lt;=8, 1/8,0)</f>
        <v>0</v>
      </c>
      <c r="I80">
        <f>IF('Monthly Ranks'!I79&lt;=8, 1/8,0)</f>
        <v>0.125</v>
      </c>
      <c r="J80">
        <f>IF('Monthly Ranks'!J79&lt;=8, 1/8,0)</f>
        <v>0.125</v>
      </c>
      <c r="K80">
        <f>IF('Monthly Ranks'!K79&lt;=8, 1/8,0)</f>
        <v>0.125</v>
      </c>
      <c r="L80">
        <f>IF('Monthly Ranks'!L79&lt;=8, 1/8,0)</f>
        <v>0</v>
      </c>
      <c r="M80">
        <f>IF('Monthly Ranks'!M79&lt;=8, 1/8,0)</f>
        <v>0</v>
      </c>
      <c r="N80">
        <f>IF('Monthly Ranks'!N79&lt;=8, 1/8,0)</f>
        <v>0.125</v>
      </c>
      <c r="O80">
        <f>IF('Monthly Ranks'!O79&lt;=8, 1/8,0)</f>
        <v>0</v>
      </c>
      <c r="P80">
        <f>IF('Monthly Ranks'!P79&lt;=8, 1/8,0)</f>
        <v>0.125</v>
      </c>
      <c r="Q80">
        <f>IF('Monthly Ranks'!Q79&lt;=8, 1/8,0)</f>
        <v>0</v>
      </c>
      <c r="S80">
        <f t="shared" si="3"/>
        <v>198106</v>
      </c>
      <c r="T80" s="12">
        <f>B80*ReturnData!B91</f>
        <v>0</v>
      </c>
      <c r="U80" s="12">
        <f>C80*ReturnData!C91</f>
        <v>-4.0000000000000001E-3</v>
      </c>
      <c r="V80" s="12">
        <f>D80*ReturnData!D91</f>
        <v>0</v>
      </c>
      <c r="W80" s="12">
        <f>E80*ReturnData!E91</f>
        <v>1.1000000000000001E-3</v>
      </c>
      <c r="X80" s="12">
        <f>F80*ReturnData!F91</f>
        <v>-3.7750000000000001E-3</v>
      </c>
      <c r="Y80" s="12">
        <f>G80*ReturnData!G91</f>
        <v>0</v>
      </c>
      <c r="Z80" s="12">
        <f>H80*ReturnData!H91</f>
        <v>0</v>
      </c>
      <c r="AA80" s="12">
        <f>I80*ReturnData!I91</f>
        <v>-2.225E-3</v>
      </c>
      <c r="AB80" s="12">
        <f>J80*ReturnData!J91</f>
        <v>-7.9375000000000001E-3</v>
      </c>
      <c r="AC80" s="12">
        <f>K80*ReturnData!K91</f>
        <v>-4.3625000000000001E-3</v>
      </c>
      <c r="AD80" s="12">
        <f>L80*ReturnData!L91</f>
        <v>0</v>
      </c>
      <c r="AE80" s="12">
        <f>M80*ReturnData!M91</f>
        <v>0</v>
      </c>
      <c r="AF80" s="12">
        <f>N80*ReturnData!N91</f>
        <v>-6.5874999999999996E-3</v>
      </c>
      <c r="AG80" s="12">
        <f>O80*ReturnData!O91</f>
        <v>0</v>
      </c>
      <c r="AH80" s="12">
        <f>P80*ReturnData!P91</f>
        <v>-1.5125E-3</v>
      </c>
      <c r="AI80" s="12">
        <f>Q80*ReturnData!Q91</f>
        <v>0</v>
      </c>
      <c r="AK80">
        <f t="shared" si="4"/>
        <v>198106</v>
      </c>
      <c r="AL80" s="15">
        <f t="shared" si="5"/>
        <v>-2.9299999999999996E-2</v>
      </c>
    </row>
    <row r="81" spans="1:38" x14ac:dyDescent="0.25">
      <c r="A81" s="6">
        <f>ReturnData!A92</f>
        <v>198107</v>
      </c>
      <c r="B81">
        <f>IF('Monthly Ranks'!B80&lt;=8, 1/8,0)</f>
        <v>0</v>
      </c>
      <c r="C81">
        <f>IF('Monthly Ranks'!C80&lt;=8, 1/8,0)</f>
        <v>0</v>
      </c>
      <c r="D81">
        <f>IF('Monthly Ranks'!D80&lt;=8, 1/8,0)</f>
        <v>0</v>
      </c>
      <c r="E81">
        <f>IF('Monthly Ranks'!E80&lt;=8, 1/8,0)</f>
        <v>0.125</v>
      </c>
      <c r="F81">
        <f>IF('Monthly Ranks'!F80&lt;=8, 1/8,0)</f>
        <v>0.125</v>
      </c>
      <c r="G81">
        <f>IF('Monthly Ranks'!G80&lt;=8, 1/8,0)</f>
        <v>0</v>
      </c>
      <c r="H81">
        <f>IF('Monthly Ranks'!H80&lt;=8, 1/8,0)</f>
        <v>0</v>
      </c>
      <c r="I81">
        <f>IF('Monthly Ranks'!I80&lt;=8, 1/8,0)</f>
        <v>0.125</v>
      </c>
      <c r="J81">
        <f>IF('Monthly Ranks'!J80&lt;=8, 1/8,0)</f>
        <v>0.125</v>
      </c>
      <c r="K81">
        <f>IF('Monthly Ranks'!K80&lt;=8, 1/8,0)</f>
        <v>0.125</v>
      </c>
      <c r="L81">
        <f>IF('Monthly Ranks'!L80&lt;=8, 1/8,0)</f>
        <v>0.125</v>
      </c>
      <c r="M81">
        <f>IF('Monthly Ranks'!M80&lt;=8, 1/8,0)</f>
        <v>0</v>
      </c>
      <c r="N81">
        <f>IF('Monthly Ranks'!N80&lt;=8, 1/8,0)</f>
        <v>0.125</v>
      </c>
      <c r="O81">
        <f>IF('Monthly Ranks'!O80&lt;=8, 1/8,0)</f>
        <v>0</v>
      </c>
      <c r="P81">
        <f>IF('Monthly Ranks'!P80&lt;=8, 1/8,0)</f>
        <v>0.125</v>
      </c>
      <c r="Q81">
        <f>IF('Monthly Ranks'!Q80&lt;=8, 1/8,0)</f>
        <v>0</v>
      </c>
      <c r="S81">
        <f t="shared" si="3"/>
        <v>198107</v>
      </c>
      <c r="T81" s="12">
        <f>B81*ReturnData!B92</f>
        <v>0</v>
      </c>
      <c r="U81" s="12">
        <f>C81*ReturnData!C92</f>
        <v>0</v>
      </c>
      <c r="V81" s="12">
        <f>D81*ReturnData!D92</f>
        <v>0</v>
      </c>
      <c r="W81" s="12">
        <f>E81*ReturnData!E92</f>
        <v>-1E-3</v>
      </c>
      <c r="X81" s="12">
        <f>F81*ReturnData!F92</f>
        <v>-3.5499999999999998E-3</v>
      </c>
      <c r="Y81" s="12">
        <f>G81*ReturnData!G92</f>
        <v>0</v>
      </c>
      <c r="Z81" s="12">
        <f>H81*ReturnData!H92</f>
        <v>0</v>
      </c>
      <c r="AA81" s="12">
        <f>I81*ReturnData!I92</f>
        <v>-5.1749999999999999E-3</v>
      </c>
      <c r="AB81" s="12">
        <f>J81*ReturnData!J92</f>
        <v>1.875E-4</v>
      </c>
      <c r="AC81" s="12">
        <f>K81*ReturnData!K92</f>
        <v>-3.7499999999999997E-5</v>
      </c>
      <c r="AD81" s="12">
        <f>L81*ReturnData!L92</f>
        <v>-3.4749999999999998E-3</v>
      </c>
      <c r="AE81" s="12">
        <f>M81*ReturnData!M92</f>
        <v>0</v>
      </c>
      <c r="AF81" s="12">
        <f>N81*ReturnData!N92</f>
        <v>-7.0625000000000002E-3</v>
      </c>
      <c r="AG81" s="12">
        <f>O81*ReturnData!O92</f>
        <v>0</v>
      </c>
      <c r="AH81" s="12">
        <f>P81*ReturnData!P92</f>
        <v>-4.0875E-3</v>
      </c>
      <c r="AI81" s="12">
        <f>Q81*ReturnData!Q92</f>
        <v>0</v>
      </c>
      <c r="AK81">
        <f t="shared" si="4"/>
        <v>198107</v>
      </c>
      <c r="AL81" s="15">
        <f t="shared" si="5"/>
        <v>-2.4199999999999999E-2</v>
      </c>
    </row>
    <row r="82" spans="1:38" x14ac:dyDescent="0.25">
      <c r="A82" s="6">
        <f>ReturnData!A93</f>
        <v>198108</v>
      </c>
      <c r="B82">
        <f>IF('Monthly Ranks'!B81&lt;=8, 1/8,0)</f>
        <v>0</v>
      </c>
      <c r="C82">
        <f>IF('Monthly Ranks'!C81&lt;=8, 1/8,0)</f>
        <v>0.125</v>
      </c>
      <c r="D82">
        <f>IF('Monthly Ranks'!D81&lt;=8, 1/8,0)</f>
        <v>0</v>
      </c>
      <c r="E82">
        <f>IF('Monthly Ranks'!E81&lt;=8, 1/8,0)</f>
        <v>0.125</v>
      </c>
      <c r="F82">
        <f>IF('Monthly Ranks'!F81&lt;=8, 1/8,0)</f>
        <v>0.125</v>
      </c>
      <c r="G82">
        <f>IF('Monthly Ranks'!G81&lt;=8, 1/8,0)</f>
        <v>0</v>
      </c>
      <c r="H82">
        <f>IF('Monthly Ranks'!H81&lt;=8, 1/8,0)</f>
        <v>0</v>
      </c>
      <c r="I82">
        <f>IF('Monthly Ranks'!I81&lt;=8, 1/8,0)</f>
        <v>0</v>
      </c>
      <c r="J82">
        <f>IF('Monthly Ranks'!J81&lt;=8, 1/8,0)</f>
        <v>0.125</v>
      </c>
      <c r="K82">
        <f>IF('Monthly Ranks'!K81&lt;=8, 1/8,0)</f>
        <v>0.125</v>
      </c>
      <c r="L82">
        <f>IF('Monthly Ranks'!L81&lt;=8, 1/8,0)</f>
        <v>0</v>
      </c>
      <c r="M82">
        <f>IF('Monthly Ranks'!M81&lt;=8, 1/8,0)</f>
        <v>0</v>
      </c>
      <c r="N82">
        <f>IF('Monthly Ranks'!N81&lt;=8, 1/8,0)</f>
        <v>0.125</v>
      </c>
      <c r="O82">
        <f>IF('Monthly Ranks'!O81&lt;=8, 1/8,0)</f>
        <v>0</v>
      </c>
      <c r="P82">
        <f>IF('Monthly Ranks'!P81&lt;=8, 1/8,0)</f>
        <v>0.125</v>
      </c>
      <c r="Q82">
        <f>IF('Monthly Ranks'!Q81&lt;=8, 1/8,0)</f>
        <v>0.125</v>
      </c>
      <c r="S82">
        <f t="shared" si="3"/>
        <v>198108</v>
      </c>
      <c r="T82" s="12">
        <f>B82*ReturnData!B93</f>
        <v>0</v>
      </c>
      <c r="U82" s="12">
        <f>C82*ReturnData!C93</f>
        <v>-3.7499999999999997E-5</v>
      </c>
      <c r="V82" s="12">
        <f>D82*ReturnData!D93</f>
        <v>0</v>
      </c>
      <c r="W82" s="12">
        <f>E82*ReturnData!E93</f>
        <v>-7.2750000000000002E-3</v>
      </c>
      <c r="X82" s="12">
        <f>F82*ReturnData!F93</f>
        <v>-8.8249999999999995E-3</v>
      </c>
      <c r="Y82" s="12">
        <f>G82*ReturnData!G93</f>
        <v>0</v>
      </c>
      <c r="Z82" s="12">
        <f>H82*ReturnData!H93</f>
        <v>0</v>
      </c>
      <c r="AA82" s="12">
        <f>I82*ReturnData!I93</f>
        <v>0</v>
      </c>
      <c r="AB82" s="12">
        <f>J82*ReturnData!J93</f>
        <v>-9.2125000000000002E-3</v>
      </c>
      <c r="AC82" s="12">
        <f>K82*ReturnData!K93</f>
        <v>-6.9624999999999999E-3</v>
      </c>
      <c r="AD82" s="12">
        <f>L82*ReturnData!L93</f>
        <v>0</v>
      </c>
      <c r="AE82" s="12">
        <f>M82*ReturnData!M93</f>
        <v>0</v>
      </c>
      <c r="AF82" s="12">
        <f>N82*ReturnData!N93</f>
        <v>-1.1850000000000001E-2</v>
      </c>
      <c r="AG82" s="12">
        <f>O82*ReturnData!O93</f>
        <v>0</v>
      </c>
      <c r="AH82" s="12">
        <f>P82*ReturnData!P93</f>
        <v>-7.8624999999999997E-3</v>
      </c>
      <c r="AI82" s="12">
        <f>Q82*ReturnData!Q93</f>
        <v>-6.4749999999999999E-3</v>
      </c>
      <c r="AK82">
        <f t="shared" si="4"/>
        <v>198108</v>
      </c>
      <c r="AL82" s="15">
        <f t="shared" si="5"/>
        <v>-5.8499999999999996E-2</v>
      </c>
    </row>
    <row r="83" spans="1:38" x14ac:dyDescent="0.25">
      <c r="A83" s="6">
        <f>ReturnData!A94</f>
        <v>198109</v>
      </c>
      <c r="B83">
        <f>IF('Monthly Ranks'!B82&lt;=8, 1/8,0)</f>
        <v>0</v>
      </c>
      <c r="C83">
        <f>IF('Monthly Ranks'!C82&lt;=8, 1/8,0)</f>
        <v>0</v>
      </c>
      <c r="D83">
        <f>IF('Monthly Ranks'!D82&lt;=8, 1/8,0)</f>
        <v>0.125</v>
      </c>
      <c r="E83">
        <f>IF('Monthly Ranks'!E82&lt;=8, 1/8,0)</f>
        <v>0.125</v>
      </c>
      <c r="F83">
        <f>IF('Monthly Ranks'!F82&lt;=8, 1/8,0)</f>
        <v>0.125</v>
      </c>
      <c r="G83">
        <f>IF('Monthly Ranks'!G82&lt;=8, 1/8,0)</f>
        <v>0</v>
      </c>
      <c r="H83">
        <f>IF('Monthly Ranks'!H82&lt;=8, 1/8,0)</f>
        <v>0</v>
      </c>
      <c r="I83">
        <f>IF('Monthly Ranks'!I82&lt;=8, 1/8,0)</f>
        <v>0</v>
      </c>
      <c r="J83">
        <f>IF('Monthly Ranks'!J82&lt;=8, 1/8,0)</f>
        <v>0.125</v>
      </c>
      <c r="K83">
        <f>IF('Monthly Ranks'!K82&lt;=8, 1/8,0)</f>
        <v>0.125</v>
      </c>
      <c r="L83">
        <f>IF('Monthly Ranks'!L82&lt;=8, 1/8,0)</f>
        <v>0</v>
      </c>
      <c r="M83">
        <f>IF('Monthly Ranks'!M82&lt;=8, 1/8,0)</f>
        <v>0</v>
      </c>
      <c r="N83">
        <f>IF('Monthly Ranks'!N82&lt;=8, 1/8,0)</f>
        <v>0.125</v>
      </c>
      <c r="O83">
        <f>IF('Monthly Ranks'!O82&lt;=8, 1/8,0)</f>
        <v>0</v>
      </c>
      <c r="P83">
        <f>IF('Monthly Ranks'!P82&lt;=8, 1/8,0)</f>
        <v>0.125</v>
      </c>
      <c r="Q83">
        <f>IF('Monthly Ranks'!Q82&lt;=8, 1/8,0)</f>
        <v>0.125</v>
      </c>
      <c r="S83">
        <f t="shared" si="3"/>
        <v>198109</v>
      </c>
      <c r="T83" s="12">
        <f>B83*ReturnData!B94</f>
        <v>0</v>
      </c>
      <c r="U83" s="12">
        <f>C83*ReturnData!C94</f>
        <v>0</v>
      </c>
      <c r="V83" s="12">
        <f>D83*ReturnData!D94</f>
        <v>-1.55625E-2</v>
      </c>
      <c r="W83" s="12">
        <f>E83*ReturnData!E94</f>
        <v>-3.65E-3</v>
      </c>
      <c r="X83" s="12">
        <f>F83*ReturnData!F94</f>
        <v>-4.0749999999999996E-3</v>
      </c>
      <c r="Y83" s="12">
        <f>G83*ReturnData!G94</f>
        <v>0</v>
      </c>
      <c r="Z83" s="12">
        <f>H83*ReturnData!H94</f>
        <v>0</v>
      </c>
      <c r="AA83" s="12">
        <f>I83*ReturnData!I94</f>
        <v>0</v>
      </c>
      <c r="AB83" s="12">
        <f>J83*ReturnData!J94</f>
        <v>-1.1787499999999999E-2</v>
      </c>
      <c r="AC83" s="12">
        <f>K83*ReturnData!K94</f>
        <v>-9.4249999999999994E-3</v>
      </c>
      <c r="AD83" s="12">
        <f>L83*ReturnData!L94</f>
        <v>0</v>
      </c>
      <c r="AE83" s="12">
        <f>M83*ReturnData!M94</f>
        <v>0</v>
      </c>
      <c r="AF83" s="12">
        <f>N83*ReturnData!N94</f>
        <v>-6.8999999999999999E-3</v>
      </c>
      <c r="AG83" s="12">
        <f>O83*ReturnData!O94</f>
        <v>0</v>
      </c>
      <c r="AH83" s="12">
        <f>P83*ReturnData!P94</f>
        <v>-2.7374999999999999E-3</v>
      </c>
      <c r="AI83" s="12">
        <f>Q83*ReturnData!Q94</f>
        <v>-3.1250000000000002E-3</v>
      </c>
      <c r="AK83">
        <f t="shared" si="4"/>
        <v>198109</v>
      </c>
      <c r="AL83" s="15">
        <f t="shared" si="5"/>
        <v>-5.7262500000000001E-2</v>
      </c>
    </row>
    <row r="84" spans="1:38" x14ac:dyDescent="0.25">
      <c r="A84" s="6">
        <f>ReturnData!A95</f>
        <v>198110</v>
      </c>
      <c r="B84">
        <f>IF('Monthly Ranks'!B83&lt;=8, 1/8,0)</f>
        <v>0.125</v>
      </c>
      <c r="C84">
        <f>IF('Monthly Ranks'!C83&lt;=8, 1/8,0)</f>
        <v>0</v>
      </c>
      <c r="D84">
        <f>IF('Monthly Ranks'!D83&lt;=8, 1/8,0)</f>
        <v>0</v>
      </c>
      <c r="E84">
        <f>IF('Monthly Ranks'!E83&lt;=8, 1/8,0)</f>
        <v>0.125</v>
      </c>
      <c r="F84">
        <f>IF('Monthly Ranks'!F83&lt;=8, 1/8,0)</f>
        <v>0</v>
      </c>
      <c r="G84">
        <f>IF('Monthly Ranks'!G83&lt;=8, 1/8,0)</f>
        <v>0</v>
      </c>
      <c r="H84">
        <f>IF('Monthly Ranks'!H83&lt;=8, 1/8,0)</f>
        <v>0.125</v>
      </c>
      <c r="I84">
        <f>IF('Monthly Ranks'!I83&lt;=8, 1/8,0)</f>
        <v>0</v>
      </c>
      <c r="J84">
        <f>IF('Monthly Ranks'!J83&lt;=8, 1/8,0)</f>
        <v>0.125</v>
      </c>
      <c r="K84">
        <f>IF('Monthly Ranks'!K83&lt;=8, 1/8,0)</f>
        <v>0.125</v>
      </c>
      <c r="L84">
        <f>IF('Monthly Ranks'!L83&lt;=8, 1/8,0)</f>
        <v>0</v>
      </c>
      <c r="M84">
        <f>IF('Monthly Ranks'!M83&lt;=8, 1/8,0)</f>
        <v>0</v>
      </c>
      <c r="N84">
        <f>IF('Monthly Ranks'!N83&lt;=8, 1/8,0)</f>
        <v>0</v>
      </c>
      <c r="O84">
        <f>IF('Monthly Ranks'!O83&lt;=8, 1/8,0)</f>
        <v>0.125</v>
      </c>
      <c r="P84">
        <f>IF('Monthly Ranks'!P83&lt;=8, 1/8,0)</f>
        <v>0.125</v>
      </c>
      <c r="Q84">
        <f>IF('Monthly Ranks'!Q83&lt;=8, 1/8,0)</f>
        <v>0.125</v>
      </c>
      <c r="S84">
        <f t="shared" si="3"/>
        <v>198110</v>
      </c>
      <c r="T84" s="12">
        <f>B84*ReturnData!B95</f>
        <v>1.0749999999999999E-2</v>
      </c>
      <c r="U84" s="12">
        <f>C84*ReturnData!C95</f>
        <v>0</v>
      </c>
      <c r="V84" s="12">
        <f>D84*ReturnData!D95</f>
        <v>0</v>
      </c>
      <c r="W84" s="12">
        <f>E84*ReturnData!E95</f>
        <v>3.65E-3</v>
      </c>
      <c r="X84" s="12">
        <f>F84*ReturnData!F95</f>
        <v>0</v>
      </c>
      <c r="Y84" s="12">
        <f>G84*ReturnData!G95</f>
        <v>0</v>
      </c>
      <c r="Z84" s="12">
        <f>H84*ReturnData!H95</f>
        <v>7.7000000000000002E-3</v>
      </c>
      <c r="AA84" s="12">
        <f>I84*ReturnData!I95</f>
        <v>0</v>
      </c>
      <c r="AB84" s="12">
        <f>J84*ReturnData!J95</f>
        <v>1.7125E-3</v>
      </c>
      <c r="AC84" s="12">
        <f>K84*ReturnData!K95</f>
        <v>9.4500000000000001E-3</v>
      </c>
      <c r="AD84" s="12">
        <f>L84*ReturnData!L95</f>
        <v>0</v>
      </c>
      <c r="AE84" s="12">
        <f>M84*ReturnData!M95</f>
        <v>0</v>
      </c>
      <c r="AF84" s="12">
        <f>N84*ReturnData!N95</f>
        <v>0</v>
      </c>
      <c r="AG84" s="12">
        <f>O84*ReturnData!O95</f>
        <v>6.0999999999999995E-3</v>
      </c>
      <c r="AH84" s="12">
        <f>P84*ReturnData!P95</f>
        <v>7.7749999999999998E-3</v>
      </c>
      <c r="AI84" s="12">
        <f>Q84*ReturnData!Q95</f>
        <v>9.3375000000000003E-3</v>
      </c>
      <c r="AK84">
        <f t="shared" si="4"/>
        <v>198110</v>
      </c>
      <c r="AL84" s="15">
        <f t="shared" si="5"/>
        <v>5.6474999999999997E-2</v>
      </c>
    </row>
    <row r="85" spans="1:38" x14ac:dyDescent="0.25">
      <c r="A85" s="6">
        <f>ReturnData!A96</f>
        <v>198111</v>
      </c>
      <c r="B85">
        <f>IF('Monthly Ranks'!B84&lt;=8, 1/8,0)</f>
        <v>0.125</v>
      </c>
      <c r="C85">
        <f>IF('Monthly Ranks'!C84&lt;=8, 1/8,0)</f>
        <v>0</v>
      </c>
      <c r="D85">
        <f>IF('Monthly Ranks'!D84&lt;=8, 1/8,0)</f>
        <v>0</v>
      </c>
      <c r="E85">
        <f>IF('Monthly Ranks'!E84&lt;=8, 1/8,0)</f>
        <v>0.125</v>
      </c>
      <c r="F85">
        <f>IF('Monthly Ranks'!F84&lt;=8, 1/8,0)</f>
        <v>0.125</v>
      </c>
      <c r="G85">
        <f>IF('Monthly Ranks'!G84&lt;=8, 1/8,0)</f>
        <v>0</v>
      </c>
      <c r="H85">
        <f>IF('Monthly Ranks'!H84&lt;=8, 1/8,0)</f>
        <v>0.125</v>
      </c>
      <c r="I85">
        <f>IF('Monthly Ranks'!I84&lt;=8, 1/8,0)</f>
        <v>0</v>
      </c>
      <c r="J85">
        <f>IF('Monthly Ranks'!J84&lt;=8, 1/8,0)</f>
        <v>0.125</v>
      </c>
      <c r="K85">
        <f>IF('Monthly Ranks'!K84&lt;=8, 1/8,0)</f>
        <v>0</v>
      </c>
      <c r="L85">
        <f>IF('Monthly Ranks'!L84&lt;=8, 1/8,0)</f>
        <v>0</v>
      </c>
      <c r="M85">
        <f>IF('Monthly Ranks'!M84&lt;=8, 1/8,0)</f>
        <v>0</v>
      </c>
      <c r="N85">
        <f>IF('Monthly Ranks'!N84&lt;=8, 1/8,0)</f>
        <v>0</v>
      </c>
      <c r="O85">
        <f>IF('Monthly Ranks'!O84&lt;=8, 1/8,0)</f>
        <v>0.125</v>
      </c>
      <c r="P85">
        <f>IF('Monthly Ranks'!P84&lt;=8, 1/8,0)</f>
        <v>0.125</v>
      </c>
      <c r="Q85">
        <f>IF('Monthly Ranks'!Q84&lt;=8, 1/8,0)</f>
        <v>0.125</v>
      </c>
      <c r="S85">
        <f t="shared" si="3"/>
        <v>198111</v>
      </c>
      <c r="T85" s="12">
        <f>B85*ReturnData!B96</f>
        <v>2.5374999999999998E-3</v>
      </c>
      <c r="U85" s="12">
        <f>C85*ReturnData!C96</f>
        <v>0</v>
      </c>
      <c r="V85" s="12">
        <f>D85*ReturnData!D96</f>
        <v>0</v>
      </c>
      <c r="W85" s="12">
        <f>E85*ReturnData!E96</f>
        <v>2.9999999999999997E-4</v>
      </c>
      <c r="X85" s="12">
        <f>F85*ReturnData!F96</f>
        <v>7.5875000000000005E-3</v>
      </c>
      <c r="Y85" s="12">
        <f>G85*ReturnData!G96</f>
        <v>0</v>
      </c>
      <c r="Z85" s="12">
        <f>H85*ReturnData!H96</f>
        <v>4.6625E-3</v>
      </c>
      <c r="AA85" s="12">
        <f>I85*ReturnData!I96</f>
        <v>0</v>
      </c>
      <c r="AB85" s="12">
        <f>J85*ReturnData!J96</f>
        <v>5.5000000000000005E-3</v>
      </c>
      <c r="AC85" s="12">
        <f>K85*ReturnData!K96</f>
        <v>0</v>
      </c>
      <c r="AD85" s="12">
        <f>L85*ReturnData!L96</f>
        <v>0</v>
      </c>
      <c r="AE85" s="12">
        <f>M85*ReturnData!M96</f>
        <v>0</v>
      </c>
      <c r="AF85" s="12">
        <f>N85*ReturnData!N96</f>
        <v>0</v>
      </c>
      <c r="AG85" s="12">
        <f>O85*ReturnData!O96</f>
        <v>7.4000000000000003E-3</v>
      </c>
      <c r="AH85" s="12">
        <f>P85*ReturnData!P96</f>
        <v>1.1875E-3</v>
      </c>
      <c r="AI85" s="12">
        <f>Q85*ReturnData!Q96</f>
        <v>7.0750000000000006E-3</v>
      </c>
      <c r="AK85">
        <f t="shared" si="4"/>
        <v>198111</v>
      </c>
      <c r="AL85" s="15">
        <f t="shared" si="5"/>
        <v>3.6250000000000004E-2</v>
      </c>
    </row>
    <row r="86" spans="1:38" x14ac:dyDescent="0.25">
      <c r="A86" s="6">
        <f>ReturnData!A97</f>
        <v>198112</v>
      </c>
      <c r="B86">
        <f>IF('Monthly Ranks'!B85&lt;=8, 1/8,0)</f>
        <v>0.125</v>
      </c>
      <c r="C86">
        <f>IF('Monthly Ranks'!C85&lt;=8, 1/8,0)</f>
        <v>0</v>
      </c>
      <c r="D86">
        <f>IF('Monthly Ranks'!D85&lt;=8, 1/8,0)</f>
        <v>0</v>
      </c>
      <c r="E86">
        <f>IF('Monthly Ranks'!E85&lt;=8, 1/8,0)</f>
        <v>0.125</v>
      </c>
      <c r="F86">
        <f>IF('Monthly Ranks'!F85&lt;=8, 1/8,0)</f>
        <v>0.125</v>
      </c>
      <c r="G86">
        <f>IF('Monthly Ranks'!G85&lt;=8, 1/8,0)</f>
        <v>0</v>
      </c>
      <c r="H86">
        <f>IF('Monthly Ranks'!H85&lt;=8, 1/8,0)</f>
        <v>0.125</v>
      </c>
      <c r="I86">
        <f>IF('Monthly Ranks'!I85&lt;=8, 1/8,0)</f>
        <v>0</v>
      </c>
      <c r="J86">
        <f>IF('Monthly Ranks'!J85&lt;=8, 1/8,0)</f>
        <v>0.125</v>
      </c>
      <c r="K86">
        <f>IF('Monthly Ranks'!K85&lt;=8, 1/8,0)</f>
        <v>0</v>
      </c>
      <c r="L86">
        <f>IF('Monthly Ranks'!L85&lt;=8, 1/8,0)</f>
        <v>0</v>
      </c>
      <c r="M86">
        <f>IF('Monthly Ranks'!M85&lt;=8, 1/8,0)</f>
        <v>0</v>
      </c>
      <c r="N86">
        <f>IF('Monthly Ranks'!N85&lt;=8, 1/8,0)</f>
        <v>0</v>
      </c>
      <c r="O86">
        <f>IF('Monthly Ranks'!O85&lt;=8, 1/8,0)</f>
        <v>0.125</v>
      </c>
      <c r="P86">
        <f>IF('Monthly Ranks'!P85&lt;=8, 1/8,0)</f>
        <v>0.125</v>
      </c>
      <c r="Q86">
        <f>IF('Monthly Ranks'!Q85&lt;=8, 1/8,0)</f>
        <v>0.125</v>
      </c>
      <c r="S86">
        <f t="shared" si="3"/>
        <v>198112</v>
      </c>
      <c r="T86" s="12">
        <f>B86*ReturnData!B97</f>
        <v>1.25E-4</v>
      </c>
      <c r="U86" s="12">
        <f>C86*ReturnData!C97</f>
        <v>0</v>
      </c>
      <c r="V86" s="12">
        <f>D86*ReturnData!D97</f>
        <v>0</v>
      </c>
      <c r="W86" s="12">
        <f>E86*ReturnData!E97</f>
        <v>-1.7625E-3</v>
      </c>
      <c r="X86" s="12">
        <f>F86*ReturnData!F97</f>
        <v>-9.5E-4</v>
      </c>
      <c r="Y86" s="12">
        <f>G86*ReturnData!G97</f>
        <v>0</v>
      </c>
      <c r="Z86" s="12">
        <f>H86*ReturnData!H97</f>
        <v>-2.0999999999999999E-3</v>
      </c>
      <c r="AA86" s="12">
        <f>I86*ReturnData!I97</f>
        <v>0</v>
      </c>
      <c r="AB86" s="12">
        <f>J86*ReturnData!J97</f>
        <v>-3.3625E-3</v>
      </c>
      <c r="AC86" s="12">
        <f>K86*ReturnData!K97</f>
        <v>0</v>
      </c>
      <c r="AD86" s="12">
        <f>L86*ReturnData!L97</f>
        <v>0</v>
      </c>
      <c r="AE86" s="12">
        <f>M86*ReturnData!M97</f>
        <v>0</v>
      </c>
      <c r="AF86" s="12">
        <f>N86*ReturnData!N97</f>
        <v>0</v>
      </c>
      <c r="AG86" s="12">
        <f>O86*ReturnData!O97</f>
        <v>-2.9125000000000002E-3</v>
      </c>
      <c r="AH86" s="12">
        <f>P86*ReturnData!P97</f>
        <v>-2.3999999999999998E-3</v>
      </c>
      <c r="AI86" s="12">
        <f>Q86*ReturnData!Q97</f>
        <v>-4.8249999999999994E-3</v>
      </c>
      <c r="AK86">
        <f t="shared" si="4"/>
        <v>198112</v>
      </c>
      <c r="AL86" s="15">
        <f t="shared" si="5"/>
        <v>-1.8187499999999999E-2</v>
      </c>
    </row>
    <row r="87" spans="1:38" x14ac:dyDescent="0.25">
      <c r="A87" s="6">
        <f>ReturnData!A98</f>
        <v>198201</v>
      </c>
      <c r="B87">
        <f>IF('Monthly Ranks'!B86&lt;=8, 1/8,0)</f>
        <v>0.125</v>
      </c>
      <c r="C87">
        <f>IF('Monthly Ranks'!C86&lt;=8, 1/8,0)</f>
        <v>0</v>
      </c>
      <c r="D87">
        <f>IF('Monthly Ranks'!D86&lt;=8, 1/8,0)</f>
        <v>0</v>
      </c>
      <c r="E87">
        <f>IF('Monthly Ranks'!E86&lt;=8, 1/8,0)</f>
        <v>0.125</v>
      </c>
      <c r="F87">
        <f>IF('Monthly Ranks'!F86&lt;=8, 1/8,0)</f>
        <v>0.125</v>
      </c>
      <c r="G87">
        <f>IF('Monthly Ranks'!G86&lt;=8, 1/8,0)</f>
        <v>0</v>
      </c>
      <c r="H87">
        <f>IF('Monthly Ranks'!H86&lt;=8, 1/8,0)</f>
        <v>0.125</v>
      </c>
      <c r="I87">
        <f>IF('Monthly Ranks'!I86&lt;=8, 1/8,0)</f>
        <v>0</v>
      </c>
      <c r="J87">
        <f>IF('Monthly Ranks'!J86&lt;=8, 1/8,0)</f>
        <v>0.125</v>
      </c>
      <c r="K87">
        <f>IF('Monthly Ranks'!K86&lt;=8, 1/8,0)</f>
        <v>0</v>
      </c>
      <c r="L87">
        <f>IF('Monthly Ranks'!L86&lt;=8, 1/8,0)</f>
        <v>0</v>
      </c>
      <c r="M87">
        <f>IF('Monthly Ranks'!M86&lt;=8, 1/8,0)</f>
        <v>0</v>
      </c>
      <c r="N87">
        <f>IF('Monthly Ranks'!N86&lt;=8, 1/8,0)</f>
        <v>0</v>
      </c>
      <c r="O87">
        <f>IF('Monthly Ranks'!O86&lt;=8, 1/8,0)</f>
        <v>0.125</v>
      </c>
      <c r="P87">
        <f>IF('Monthly Ranks'!P86&lt;=8, 1/8,0)</f>
        <v>0.125</v>
      </c>
      <c r="Q87">
        <f>IF('Monthly Ranks'!Q86&lt;=8, 1/8,0)</f>
        <v>0.125</v>
      </c>
      <c r="S87">
        <f t="shared" si="3"/>
        <v>198201</v>
      </c>
      <c r="T87" s="12">
        <f>B87*ReturnData!B98</f>
        <v>-6.4999999999999997E-4</v>
      </c>
      <c r="U87" s="12">
        <f>C87*ReturnData!C98</f>
        <v>0</v>
      </c>
      <c r="V87" s="12">
        <f>D87*ReturnData!D98</f>
        <v>0</v>
      </c>
      <c r="W87" s="12">
        <f>E87*ReturnData!E98</f>
        <v>-3.7500000000000001E-4</v>
      </c>
      <c r="X87" s="12">
        <f>F87*ReturnData!F98</f>
        <v>4.6874999999999998E-3</v>
      </c>
      <c r="Y87" s="12">
        <f>G87*ReturnData!G98</f>
        <v>0</v>
      </c>
      <c r="Z87" s="12">
        <f>H87*ReturnData!H98</f>
        <v>3.0375000000000003E-3</v>
      </c>
      <c r="AA87" s="12">
        <f>I87*ReturnData!I98</f>
        <v>0</v>
      </c>
      <c r="AB87" s="12">
        <f>J87*ReturnData!J98</f>
        <v>-1.1075E-2</v>
      </c>
      <c r="AC87" s="12">
        <f>K87*ReturnData!K98</f>
        <v>0</v>
      </c>
      <c r="AD87" s="12">
        <f>L87*ReturnData!L98</f>
        <v>0</v>
      </c>
      <c r="AE87" s="12">
        <f>M87*ReturnData!M98</f>
        <v>0</v>
      </c>
      <c r="AF87" s="12">
        <f>N87*ReturnData!N98</f>
        <v>0</v>
      </c>
      <c r="AG87" s="12">
        <f>O87*ReturnData!O98</f>
        <v>-8.3750000000000003E-4</v>
      </c>
      <c r="AH87" s="12">
        <f>P87*ReturnData!P98</f>
        <v>1.225E-3</v>
      </c>
      <c r="AI87" s="12">
        <f>Q87*ReturnData!Q98</f>
        <v>-2.7125000000000001E-3</v>
      </c>
      <c r="AK87">
        <f t="shared" si="4"/>
        <v>198201</v>
      </c>
      <c r="AL87" s="15">
        <f t="shared" si="5"/>
        <v>-6.6999999999999994E-3</v>
      </c>
    </row>
    <row r="88" spans="1:38" x14ac:dyDescent="0.25">
      <c r="A88" s="6">
        <f>ReturnData!A99</f>
        <v>198202</v>
      </c>
      <c r="B88">
        <f>IF('Monthly Ranks'!B87&lt;=8, 1/8,0)</f>
        <v>0.125</v>
      </c>
      <c r="C88">
        <f>IF('Monthly Ranks'!C87&lt;=8, 1/8,0)</f>
        <v>0</v>
      </c>
      <c r="D88">
        <f>IF('Monthly Ranks'!D87&lt;=8, 1/8,0)</f>
        <v>0</v>
      </c>
      <c r="E88">
        <f>IF('Monthly Ranks'!E87&lt;=8, 1/8,0)</f>
        <v>0.125</v>
      </c>
      <c r="F88">
        <f>IF('Monthly Ranks'!F87&lt;=8, 1/8,0)</f>
        <v>0.125</v>
      </c>
      <c r="G88">
        <f>IF('Monthly Ranks'!G87&lt;=8, 1/8,0)</f>
        <v>0</v>
      </c>
      <c r="H88">
        <f>IF('Monthly Ranks'!H87&lt;=8, 1/8,0)</f>
        <v>0.125</v>
      </c>
      <c r="I88">
        <f>IF('Monthly Ranks'!I87&lt;=8, 1/8,0)</f>
        <v>0</v>
      </c>
      <c r="J88">
        <f>IF('Monthly Ranks'!J87&lt;=8, 1/8,0)</f>
        <v>0.125</v>
      </c>
      <c r="K88">
        <f>IF('Monthly Ranks'!K87&lt;=8, 1/8,0)</f>
        <v>0</v>
      </c>
      <c r="L88">
        <f>IF('Monthly Ranks'!L87&lt;=8, 1/8,0)</f>
        <v>0</v>
      </c>
      <c r="M88">
        <f>IF('Monthly Ranks'!M87&lt;=8, 1/8,0)</f>
        <v>0</v>
      </c>
      <c r="N88">
        <f>IF('Monthly Ranks'!N87&lt;=8, 1/8,0)</f>
        <v>0</v>
      </c>
      <c r="O88">
        <f>IF('Monthly Ranks'!O87&lt;=8, 1/8,0)</f>
        <v>0.125</v>
      </c>
      <c r="P88">
        <f>IF('Monthly Ranks'!P87&lt;=8, 1/8,0)</f>
        <v>0.125</v>
      </c>
      <c r="Q88">
        <f>IF('Monthly Ranks'!Q87&lt;=8, 1/8,0)</f>
        <v>0.125</v>
      </c>
      <c r="S88">
        <f t="shared" si="3"/>
        <v>198202</v>
      </c>
      <c r="T88" s="12">
        <f>B88*ReturnData!B99</f>
        <v>-9.2500000000000004E-4</v>
      </c>
      <c r="U88" s="12">
        <f>C88*ReturnData!C99</f>
        <v>0</v>
      </c>
      <c r="V88" s="12">
        <f>D88*ReturnData!D99</f>
        <v>0</v>
      </c>
      <c r="W88" s="12">
        <f>E88*ReturnData!E99</f>
        <v>-5.3874999999999999E-3</v>
      </c>
      <c r="X88" s="12">
        <f>F88*ReturnData!F99</f>
        <v>-4.7499999999999999E-3</v>
      </c>
      <c r="Y88" s="12">
        <f>G88*ReturnData!G99</f>
        <v>0</v>
      </c>
      <c r="Z88" s="12">
        <f>H88*ReturnData!H99</f>
        <v>-2.8000000000000004E-3</v>
      </c>
      <c r="AA88" s="12">
        <f>I88*ReturnData!I99</f>
        <v>0</v>
      </c>
      <c r="AB88" s="12">
        <f>J88*ReturnData!J99</f>
        <v>-5.875E-3</v>
      </c>
      <c r="AC88" s="12">
        <f>K88*ReturnData!K99</f>
        <v>0</v>
      </c>
      <c r="AD88" s="12">
        <f>L88*ReturnData!L99</f>
        <v>0</v>
      </c>
      <c r="AE88" s="12">
        <f>M88*ReturnData!M99</f>
        <v>0</v>
      </c>
      <c r="AF88" s="12">
        <f>N88*ReturnData!N99</f>
        <v>0</v>
      </c>
      <c r="AG88" s="12">
        <f>O88*ReturnData!O99</f>
        <v>-4.4999999999999999E-4</v>
      </c>
      <c r="AH88" s="12">
        <f>P88*ReturnData!P99</f>
        <v>-1.0125000000000002E-3</v>
      </c>
      <c r="AI88" s="12">
        <f>Q88*ReturnData!Q99</f>
        <v>-3.65E-3</v>
      </c>
      <c r="AK88">
        <f t="shared" si="4"/>
        <v>198202</v>
      </c>
      <c r="AL88" s="15">
        <f t="shared" si="5"/>
        <v>-2.4849999999999997E-2</v>
      </c>
    </row>
    <row r="89" spans="1:38" x14ac:dyDescent="0.25">
      <c r="A89" s="6">
        <f>ReturnData!A100</f>
        <v>198203</v>
      </c>
      <c r="B89">
        <f>IF('Monthly Ranks'!B88&lt;=8, 1/8,0)</f>
        <v>0.125</v>
      </c>
      <c r="C89">
        <f>IF('Monthly Ranks'!C88&lt;=8, 1/8,0)</f>
        <v>0</v>
      </c>
      <c r="D89">
        <f>IF('Monthly Ranks'!D88&lt;=8, 1/8,0)</f>
        <v>0</v>
      </c>
      <c r="E89">
        <f>IF('Monthly Ranks'!E88&lt;=8, 1/8,0)</f>
        <v>0.125</v>
      </c>
      <c r="F89">
        <f>IF('Monthly Ranks'!F88&lt;=8, 1/8,0)</f>
        <v>0.125</v>
      </c>
      <c r="G89">
        <f>IF('Monthly Ranks'!G88&lt;=8, 1/8,0)</f>
        <v>0</v>
      </c>
      <c r="H89">
        <f>IF('Monthly Ranks'!H88&lt;=8, 1/8,0)</f>
        <v>0.125</v>
      </c>
      <c r="I89">
        <f>IF('Monthly Ranks'!I88&lt;=8, 1/8,0)</f>
        <v>0</v>
      </c>
      <c r="J89">
        <f>IF('Monthly Ranks'!J88&lt;=8, 1/8,0)</f>
        <v>0</v>
      </c>
      <c r="K89">
        <f>IF('Monthly Ranks'!K88&lt;=8, 1/8,0)</f>
        <v>0.125</v>
      </c>
      <c r="L89">
        <f>IF('Monthly Ranks'!L88&lt;=8, 1/8,0)</f>
        <v>0</v>
      </c>
      <c r="M89">
        <f>IF('Monthly Ranks'!M88&lt;=8, 1/8,0)</f>
        <v>0</v>
      </c>
      <c r="N89">
        <f>IF('Monthly Ranks'!N88&lt;=8, 1/8,0)</f>
        <v>0</v>
      </c>
      <c r="O89">
        <f>IF('Monthly Ranks'!O88&lt;=8, 1/8,0)</f>
        <v>0.125</v>
      </c>
      <c r="P89">
        <f>IF('Monthly Ranks'!P88&lt;=8, 1/8,0)</f>
        <v>0.125</v>
      </c>
      <c r="Q89">
        <f>IF('Monthly Ranks'!Q88&lt;=8, 1/8,0)</f>
        <v>0.125</v>
      </c>
      <c r="S89">
        <f t="shared" si="3"/>
        <v>198203</v>
      </c>
      <c r="T89" s="12">
        <f>B89*ReturnData!B100</f>
        <v>4.2750000000000002E-3</v>
      </c>
      <c r="U89" s="12">
        <f>C89*ReturnData!C100</f>
        <v>0</v>
      </c>
      <c r="V89" s="12">
        <f>D89*ReturnData!D100</f>
        <v>0</v>
      </c>
      <c r="W89" s="12">
        <f>E89*ReturnData!E100</f>
        <v>7.000000000000001E-4</v>
      </c>
      <c r="X89" s="12">
        <f>F89*ReturnData!F100</f>
        <v>2.9625000000000003E-3</v>
      </c>
      <c r="Y89" s="12">
        <f>G89*ReturnData!G100</f>
        <v>0</v>
      </c>
      <c r="Z89" s="12">
        <f>H89*ReturnData!H100</f>
        <v>-1.5249999999999999E-3</v>
      </c>
      <c r="AA89" s="12">
        <f>I89*ReturnData!I100</f>
        <v>0</v>
      </c>
      <c r="AB89" s="12">
        <f>J89*ReturnData!J100</f>
        <v>0</v>
      </c>
      <c r="AC89" s="12">
        <f>K89*ReturnData!K100</f>
        <v>-7.8000000000000005E-3</v>
      </c>
      <c r="AD89" s="12">
        <f>L89*ReturnData!L100</f>
        <v>0</v>
      </c>
      <c r="AE89" s="12">
        <f>M89*ReturnData!M100</f>
        <v>0</v>
      </c>
      <c r="AF89" s="12">
        <f>N89*ReturnData!N100</f>
        <v>0</v>
      </c>
      <c r="AG89" s="12">
        <f>O89*ReturnData!O100</f>
        <v>2.075E-3</v>
      </c>
      <c r="AH89" s="12">
        <f>P89*ReturnData!P100</f>
        <v>7.2499999999999995E-3</v>
      </c>
      <c r="AI89" s="12">
        <f>Q89*ReturnData!Q100</f>
        <v>-1.325E-3</v>
      </c>
      <c r="AK89">
        <f t="shared" si="4"/>
        <v>198203</v>
      </c>
      <c r="AL89" s="15">
        <f t="shared" si="5"/>
        <v>6.6124999999999986E-3</v>
      </c>
    </row>
    <row r="90" spans="1:38" x14ac:dyDescent="0.25">
      <c r="A90" s="6">
        <f>ReturnData!A101</f>
        <v>198204</v>
      </c>
      <c r="B90">
        <f>IF('Monthly Ranks'!B89&lt;=8, 1/8,0)</f>
        <v>0.125</v>
      </c>
      <c r="C90">
        <f>IF('Monthly Ranks'!C89&lt;=8, 1/8,0)</f>
        <v>0</v>
      </c>
      <c r="D90">
        <f>IF('Monthly Ranks'!D89&lt;=8, 1/8,0)</f>
        <v>0</v>
      </c>
      <c r="E90">
        <f>IF('Monthly Ranks'!E89&lt;=8, 1/8,0)</f>
        <v>0.125</v>
      </c>
      <c r="F90">
        <f>IF('Monthly Ranks'!F89&lt;=8, 1/8,0)</f>
        <v>0.125</v>
      </c>
      <c r="G90">
        <f>IF('Monthly Ranks'!G89&lt;=8, 1/8,0)</f>
        <v>0</v>
      </c>
      <c r="H90">
        <f>IF('Monthly Ranks'!H89&lt;=8, 1/8,0)</f>
        <v>0.125</v>
      </c>
      <c r="I90">
        <f>IF('Monthly Ranks'!I89&lt;=8, 1/8,0)</f>
        <v>0</v>
      </c>
      <c r="J90">
        <f>IF('Monthly Ranks'!J89&lt;=8, 1/8,0)</f>
        <v>0</v>
      </c>
      <c r="K90">
        <f>IF('Monthly Ranks'!K89&lt;=8, 1/8,0)</f>
        <v>0</v>
      </c>
      <c r="L90">
        <f>IF('Monthly Ranks'!L89&lt;=8, 1/8,0)</f>
        <v>0.125</v>
      </c>
      <c r="M90">
        <f>IF('Monthly Ranks'!M89&lt;=8, 1/8,0)</f>
        <v>0</v>
      </c>
      <c r="N90">
        <f>IF('Monthly Ranks'!N89&lt;=8, 1/8,0)</f>
        <v>0</v>
      </c>
      <c r="O90">
        <f>IF('Monthly Ranks'!O89&lt;=8, 1/8,0)</f>
        <v>0.125</v>
      </c>
      <c r="P90">
        <f>IF('Monthly Ranks'!P89&lt;=8, 1/8,0)</f>
        <v>0.125</v>
      </c>
      <c r="Q90">
        <f>IF('Monthly Ranks'!Q89&lt;=8, 1/8,0)</f>
        <v>0.125</v>
      </c>
      <c r="S90">
        <f t="shared" si="3"/>
        <v>198204</v>
      </c>
      <c r="T90" s="12">
        <f>B90*ReturnData!B101</f>
        <v>8.4749999999999999E-3</v>
      </c>
      <c r="U90" s="12">
        <f>C90*ReturnData!C101</f>
        <v>0</v>
      </c>
      <c r="V90" s="12">
        <f>D90*ReturnData!D101</f>
        <v>0</v>
      </c>
      <c r="W90" s="12">
        <f>E90*ReturnData!E101</f>
        <v>9.8875000000000005E-3</v>
      </c>
      <c r="X90" s="12">
        <f>F90*ReturnData!F101</f>
        <v>1.475E-3</v>
      </c>
      <c r="Y90" s="12">
        <f>G90*ReturnData!G101</f>
        <v>0</v>
      </c>
      <c r="Z90" s="12">
        <f>H90*ReturnData!H101</f>
        <v>8.0125000000000005E-3</v>
      </c>
      <c r="AA90" s="12">
        <f>I90*ReturnData!I101</f>
        <v>0</v>
      </c>
      <c r="AB90" s="12">
        <f>J90*ReturnData!J101</f>
        <v>0</v>
      </c>
      <c r="AC90" s="12">
        <f>K90*ReturnData!K101</f>
        <v>0</v>
      </c>
      <c r="AD90" s="12">
        <f>L90*ReturnData!L101</f>
        <v>7.2124999999999993E-3</v>
      </c>
      <c r="AE90" s="12">
        <f>M90*ReturnData!M101</f>
        <v>0</v>
      </c>
      <c r="AF90" s="12">
        <f>N90*ReturnData!N101</f>
        <v>0</v>
      </c>
      <c r="AG90" s="12">
        <f>O90*ReturnData!O101</f>
        <v>4.7999999999999996E-3</v>
      </c>
      <c r="AH90" s="12">
        <f>P90*ReturnData!P101</f>
        <v>7.2624999999999999E-3</v>
      </c>
      <c r="AI90" s="12">
        <f>Q90*ReturnData!Q101</f>
        <v>4.0999999999999995E-3</v>
      </c>
      <c r="AK90">
        <f t="shared" si="4"/>
        <v>198204</v>
      </c>
      <c r="AL90" s="15">
        <f t="shared" si="5"/>
        <v>5.1224999999999993E-2</v>
      </c>
    </row>
    <row r="91" spans="1:38" x14ac:dyDescent="0.25">
      <c r="A91" s="6">
        <f>ReturnData!A102</f>
        <v>198205</v>
      </c>
      <c r="B91">
        <f>IF('Monthly Ranks'!B90&lt;=8, 1/8,0)</f>
        <v>0.125</v>
      </c>
      <c r="C91">
        <f>IF('Monthly Ranks'!C90&lt;=8, 1/8,0)</f>
        <v>0</v>
      </c>
      <c r="D91">
        <f>IF('Monthly Ranks'!D90&lt;=8, 1/8,0)</f>
        <v>0</v>
      </c>
      <c r="E91">
        <f>IF('Monthly Ranks'!E90&lt;=8, 1/8,0)</f>
        <v>0.125</v>
      </c>
      <c r="F91">
        <f>IF('Monthly Ranks'!F90&lt;=8, 1/8,0)</f>
        <v>0.125</v>
      </c>
      <c r="G91">
        <f>IF('Monthly Ranks'!G90&lt;=8, 1/8,0)</f>
        <v>0</v>
      </c>
      <c r="H91">
        <f>IF('Monthly Ranks'!H90&lt;=8, 1/8,0)</f>
        <v>0.125</v>
      </c>
      <c r="I91">
        <f>IF('Monthly Ranks'!I90&lt;=8, 1/8,0)</f>
        <v>0</v>
      </c>
      <c r="J91">
        <f>IF('Monthly Ranks'!J90&lt;=8, 1/8,0)</f>
        <v>0</v>
      </c>
      <c r="K91">
        <f>IF('Monthly Ranks'!K90&lt;=8, 1/8,0)</f>
        <v>0</v>
      </c>
      <c r="L91">
        <f>IF('Monthly Ranks'!L90&lt;=8, 1/8,0)</f>
        <v>0</v>
      </c>
      <c r="M91">
        <f>IF('Monthly Ranks'!M90&lt;=8, 1/8,0)</f>
        <v>0.125</v>
      </c>
      <c r="N91">
        <f>IF('Monthly Ranks'!N90&lt;=8, 1/8,0)</f>
        <v>0</v>
      </c>
      <c r="O91">
        <f>IF('Monthly Ranks'!O90&lt;=8, 1/8,0)</f>
        <v>0.125</v>
      </c>
      <c r="P91">
        <f>IF('Monthly Ranks'!P90&lt;=8, 1/8,0)</f>
        <v>0.125</v>
      </c>
      <c r="Q91">
        <f>IF('Monthly Ranks'!Q90&lt;=8, 1/8,0)</f>
        <v>0.125</v>
      </c>
      <c r="S91">
        <f t="shared" si="3"/>
        <v>198205</v>
      </c>
      <c r="T91" s="12">
        <f>B91*ReturnData!B102</f>
        <v>-3.0000000000000001E-3</v>
      </c>
      <c r="U91" s="12">
        <f>C91*ReturnData!C102</f>
        <v>0</v>
      </c>
      <c r="V91" s="12">
        <f>D91*ReturnData!D102</f>
        <v>0</v>
      </c>
      <c r="W91" s="12">
        <f>E91*ReturnData!E102</f>
        <v>-1.4624999999999998E-3</v>
      </c>
      <c r="X91" s="12">
        <f>F91*ReturnData!F102</f>
        <v>-2.8375000000000002E-3</v>
      </c>
      <c r="Y91" s="12">
        <f>G91*ReturnData!G102</f>
        <v>0</v>
      </c>
      <c r="Z91" s="12">
        <f>H91*ReturnData!H102</f>
        <v>-3.9750000000000002E-3</v>
      </c>
      <c r="AA91" s="12">
        <f>I91*ReturnData!I102</f>
        <v>0</v>
      </c>
      <c r="AB91" s="12">
        <f>J91*ReturnData!J102</f>
        <v>0</v>
      </c>
      <c r="AC91" s="12">
        <f>K91*ReturnData!K102</f>
        <v>0</v>
      </c>
      <c r="AD91" s="12">
        <f>L91*ReturnData!L102</f>
        <v>0</v>
      </c>
      <c r="AE91" s="12">
        <f>M91*ReturnData!M102</f>
        <v>-4.3749999999999995E-4</v>
      </c>
      <c r="AF91" s="12">
        <f>N91*ReturnData!N102</f>
        <v>0</v>
      </c>
      <c r="AG91" s="12">
        <f>O91*ReturnData!O102</f>
        <v>-6.4999999999999997E-4</v>
      </c>
      <c r="AH91" s="12">
        <f>P91*ReturnData!P102</f>
        <v>-3.4875000000000001E-3</v>
      </c>
      <c r="AI91" s="12">
        <f>Q91*ReturnData!Q102</f>
        <v>-6.9375000000000001E-3</v>
      </c>
      <c r="AK91">
        <f t="shared" si="4"/>
        <v>198205</v>
      </c>
      <c r="AL91" s="15">
        <f t="shared" si="5"/>
        <v>-2.2787499999999999E-2</v>
      </c>
    </row>
    <row r="92" spans="1:38" x14ac:dyDescent="0.25">
      <c r="A92" s="6">
        <f>ReturnData!A103</f>
        <v>198206</v>
      </c>
      <c r="B92">
        <f>IF('Monthly Ranks'!B91&lt;=8, 1/8,0)</f>
        <v>0.125</v>
      </c>
      <c r="C92">
        <f>IF('Monthly Ranks'!C91&lt;=8, 1/8,0)</f>
        <v>0</v>
      </c>
      <c r="D92">
        <f>IF('Monthly Ranks'!D91&lt;=8, 1/8,0)</f>
        <v>0.125</v>
      </c>
      <c r="E92">
        <f>IF('Monthly Ranks'!E91&lt;=8, 1/8,0)</f>
        <v>0.125</v>
      </c>
      <c r="F92">
        <f>IF('Monthly Ranks'!F91&lt;=8, 1/8,0)</f>
        <v>0.125</v>
      </c>
      <c r="G92">
        <f>IF('Monthly Ranks'!G91&lt;=8, 1/8,0)</f>
        <v>0</v>
      </c>
      <c r="H92">
        <f>IF('Monthly Ranks'!H91&lt;=8, 1/8,0)</f>
        <v>0.125</v>
      </c>
      <c r="I92">
        <f>IF('Monthly Ranks'!I91&lt;=8, 1/8,0)</f>
        <v>0</v>
      </c>
      <c r="J92">
        <f>IF('Monthly Ranks'!J91&lt;=8, 1/8,0)</f>
        <v>0</v>
      </c>
      <c r="K92">
        <f>IF('Monthly Ranks'!K91&lt;=8, 1/8,0)</f>
        <v>0</v>
      </c>
      <c r="L92">
        <f>IF('Monthly Ranks'!L91&lt;=8, 1/8,0)</f>
        <v>0</v>
      </c>
      <c r="M92">
        <f>IF('Monthly Ranks'!M91&lt;=8, 1/8,0)</f>
        <v>0</v>
      </c>
      <c r="N92">
        <f>IF('Monthly Ranks'!N91&lt;=8, 1/8,0)</f>
        <v>0</v>
      </c>
      <c r="O92">
        <f>IF('Monthly Ranks'!O91&lt;=8, 1/8,0)</f>
        <v>0.125</v>
      </c>
      <c r="P92">
        <f>IF('Monthly Ranks'!P91&lt;=8, 1/8,0)</f>
        <v>0.125</v>
      </c>
      <c r="Q92">
        <f>IF('Monthly Ranks'!Q91&lt;=8, 1/8,0)</f>
        <v>0.125</v>
      </c>
      <c r="S92">
        <f t="shared" si="3"/>
        <v>198206</v>
      </c>
      <c r="T92" s="12">
        <f>B92*ReturnData!B103</f>
        <v>2.5000000000000001E-3</v>
      </c>
      <c r="U92" s="12">
        <f>C92*ReturnData!C103</f>
        <v>0</v>
      </c>
      <c r="V92" s="12">
        <f>D92*ReturnData!D103</f>
        <v>-8.1000000000000013E-3</v>
      </c>
      <c r="W92" s="12">
        <f>E92*ReturnData!E103</f>
        <v>1.0625000000000001E-3</v>
      </c>
      <c r="X92" s="12">
        <f>F92*ReturnData!F103</f>
        <v>3.1125000000000002E-3</v>
      </c>
      <c r="Y92" s="12">
        <f>G92*ReturnData!G103</f>
        <v>0</v>
      </c>
      <c r="Z92" s="12">
        <f>H92*ReturnData!H103</f>
        <v>-7.6249999999999994E-4</v>
      </c>
      <c r="AA92" s="12">
        <f>I92*ReturnData!I103</f>
        <v>0</v>
      </c>
      <c r="AB92" s="12">
        <f>J92*ReturnData!J103</f>
        <v>0</v>
      </c>
      <c r="AC92" s="12">
        <f>K92*ReturnData!K103</f>
        <v>0</v>
      </c>
      <c r="AD92" s="12">
        <f>L92*ReturnData!L103</f>
        <v>0</v>
      </c>
      <c r="AE92" s="12">
        <f>M92*ReturnData!M103</f>
        <v>0</v>
      </c>
      <c r="AF92" s="12">
        <f>N92*ReturnData!N103</f>
        <v>0</v>
      </c>
      <c r="AG92" s="12">
        <f>O92*ReturnData!O103</f>
        <v>-2.7624999999999998E-3</v>
      </c>
      <c r="AH92" s="12">
        <f>P92*ReturnData!P103</f>
        <v>4.5374999999999999E-3</v>
      </c>
      <c r="AI92" s="12">
        <f>Q92*ReturnData!Q103</f>
        <v>-3.0999999999999999E-3</v>
      </c>
      <c r="AK92">
        <f t="shared" si="4"/>
        <v>198206</v>
      </c>
      <c r="AL92" s="15">
        <f t="shared" si="5"/>
        <v>-3.5124999999999996E-3</v>
      </c>
    </row>
    <row r="93" spans="1:38" x14ac:dyDescent="0.25">
      <c r="A93" s="6">
        <f>ReturnData!A104</f>
        <v>198207</v>
      </c>
      <c r="B93">
        <f>IF('Monthly Ranks'!B92&lt;=8, 1/8,0)</f>
        <v>0.125</v>
      </c>
      <c r="C93">
        <f>IF('Monthly Ranks'!C92&lt;=8, 1/8,0)</f>
        <v>0</v>
      </c>
      <c r="D93">
        <f>IF('Monthly Ranks'!D92&lt;=8, 1/8,0)</f>
        <v>0</v>
      </c>
      <c r="E93">
        <f>IF('Monthly Ranks'!E92&lt;=8, 1/8,0)</f>
        <v>0.125</v>
      </c>
      <c r="F93">
        <f>IF('Monthly Ranks'!F92&lt;=8, 1/8,0)</f>
        <v>0.125</v>
      </c>
      <c r="G93">
        <f>IF('Monthly Ranks'!G92&lt;=8, 1/8,0)</f>
        <v>0</v>
      </c>
      <c r="H93">
        <f>IF('Monthly Ranks'!H92&lt;=8, 1/8,0)</f>
        <v>0.125</v>
      </c>
      <c r="I93">
        <f>IF('Monthly Ranks'!I92&lt;=8, 1/8,0)</f>
        <v>0</v>
      </c>
      <c r="J93">
        <f>IF('Monthly Ranks'!J92&lt;=8, 1/8,0)</f>
        <v>0</v>
      </c>
      <c r="K93">
        <f>IF('Monthly Ranks'!K92&lt;=8, 1/8,0)</f>
        <v>0</v>
      </c>
      <c r="L93">
        <f>IF('Monthly Ranks'!L92&lt;=8, 1/8,0)</f>
        <v>0</v>
      </c>
      <c r="M93">
        <f>IF('Monthly Ranks'!M92&lt;=8, 1/8,0)</f>
        <v>0.125</v>
      </c>
      <c r="N93">
        <f>IF('Monthly Ranks'!N92&lt;=8, 1/8,0)</f>
        <v>0</v>
      </c>
      <c r="O93">
        <f>IF('Monthly Ranks'!O92&lt;=8, 1/8,0)</f>
        <v>0.125</v>
      </c>
      <c r="P93">
        <f>IF('Monthly Ranks'!P92&lt;=8, 1/8,0)</f>
        <v>0.125</v>
      </c>
      <c r="Q93">
        <f>IF('Monthly Ranks'!Q92&lt;=8, 1/8,0)</f>
        <v>0.125</v>
      </c>
      <c r="S93">
        <f t="shared" si="3"/>
        <v>198207</v>
      </c>
      <c r="T93" s="12">
        <f>B93*ReturnData!B104</f>
        <v>2.4250000000000001E-3</v>
      </c>
      <c r="U93" s="12">
        <f>C93*ReturnData!C104</f>
        <v>0</v>
      </c>
      <c r="V93" s="12">
        <f>D93*ReturnData!D104</f>
        <v>0</v>
      </c>
      <c r="W93" s="12">
        <f>E93*ReturnData!E104</f>
        <v>-5.9999999999999995E-4</v>
      </c>
      <c r="X93" s="12">
        <f>F93*ReturnData!F104</f>
        <v>2.4124999999999997E-3</v>
      </c>
      <c r="Y93" s="12">
        <f>G93*ReturnData!G104</f>
        <v>0</v>
      </c>
      <c r="Z93" s="12">
        <f>H93*ReturnData!H104</f>
        <v>-8.1250000000000007E-4</v>
      </c>
      <c r="AA93" s="12">
        <f>I93*ReturnData!I104</f>
        <v>0</v>
      </c>
      <c r="AB93" s="12">
        <f>J93*ReturnData!J104</f>
        <v>0</v>
      </c>
      <c r="AC93" s="12">
        <f>K93*ReturnData!K104</f>
        <v>0</v>
      </c>
      <c r="AD93" s="12">
        <f>L93*ReturnData!L104</f>
        <v>0</v>
      </c>
      <c r="AE93" s="12">
        <f>M93*ReturnData!M104</f>
        <v>-4.8124999999999999E-3</v>
      </c>
      <c r="AF93" s="12">
        <f>N93*ReturnData!N104</f>
        <v>0</v>
      </c>
      <c r="AG93" s="12">
        <f>O93*ReturnData!O104</f>
        <v>-3.2124999999999996E-3</v>
      </c>
      <c r="AH93" s="12">
        <f>P93*ReturnData!P104</f>
        <v>8.5000000000000006E-4</v>
      </c>
      <c r="AI93" s="12">
        <f>Q93*ReturnData!Q104</f>
        <v>-3.7499999999999999E-3</v>
      </c>
      <c r="AK93">
        <f t="shared" si="4"/>
        <v>198207</v>
      </c>
      <c r="AL93" s="15">
        <f t="shared" si="5"/>
        <v>-7.4999999999999997E-3</v>
      </c>
    </row>
    <row r="94" spans="1:38" x14ac:dyDescent="0.25">
      <c r="A94" s="6">
        <f>ReturnData!A105</f>
        <v>198208</v>
      </c>
      <c r="B94">
        <f>IF('Monthly Ranks'!B93&lt;=8, 1/8,0)</f>
        <v>0.125</v>
      </c>
      <c r="C94">
        <f>IF('Monthly Ranks'!C93&lt;=8, 1/8,0)</f>
        <v>0</v>
      </c>
      <c r="D94">
        <f>IF('Monthly Ranks'!D93&lt;=8, 1/8,0)</f>
        <v>0</v>
      </c>
      <c r="E94">
        <f>IF('Monthly Ranks'!E93&lt;=8, 1/8,0)</f>
        <v>0.125</v>
      </c>
      <c r="F94">
        <f>IF('Monthly Ranks'!F93&lt;=8, 1/8,0)</f>
        <v>0.125</v>
      </c>
      <c r="G94">
        <f>IF('Monthly Ranks'!G93&lt;=8, 1/8,0)</f>
        <v>0</v>
      </c>
      <c r="H94">
        <f>IF('Monthly Ranks'!H93&lt;=8, 1/8,0)</f>
        <v>0.125</v>
      </c>
      <c r="I94">
        <f>IF('Monthly Ranks'!I93&lt;=8, 1/8,0)</f>
        <v>0</v>
      </c>
      <c r="J94">
        <f>IF('Monthly Ranks'!J93&lt;=8, 1/8,0)</f>
        <v>0</v>
      </c>
      <c r="K94">
        <f>IF('Monthly Ranks'!K93&lt;=8, 1/8,0)</f>
        <v>0</v>
      </c>
      <c r="L94">
        <f>IF('Monthly Ranks'!L93&lt;=8, 1/8,0)</f>
        <v>0</v>
      </c>
      <c r="M94">
        <f>IF('Monthly Ranks'!M93&lt;=8, 1/8,0)</f>
        <v>0.125</v>
      </c>
      <c r="N94">
        <f>IF('Monthly Ranks'!N93&lt;=8, 1/8,0)</f>
        <v>0</v>
      </c>
      <c r="O94">
        <f>IF('Monthly Ranks'!O93&lt;=8, 1/8,0)</f>
        <v>0.125</v>
      </c>
      <c r="P94">
        <f>IF('Monthly Ranks'!P93&lt;=8, 1/8,0)</f>
        <v>0.125</v>
      </c>
      <c r="Q94">
        <f>IF('Monthly Ranks'!Q93&lt;=8, 1/8,0)</f>
        <v>0.125</v>
      </c>
      <c r="S94">
        <f t="shared" si="3"/>
        <v>198208</v>
      </c>
      <c r="T94" s="12">
        <f>B94*ReturnData!B105</f>
        <v>8.6999999999999994E-3</v>
      </c>
      <c r="U94" s="12">
        <f>C94*ReturnData!C105</f>
        <v>0</v>
      </c>
      <c r="V94" s="12">
        <f>D94*ReturnData!D105</f>
        <v>0</v>
      </c>
      <c r="W94" s="12">
        <f>E94*ReturnData!E105</f>
        <v>1.3349999999999999E-2</v>
      </c>
      <c r="X94" s="12">
        <f>F94*ReturnData!F105</f>
        <v>1.455E-2</v>
      </c>
      <c r="Y94" s="12">
        <f>G94*ReturnData!G105</f>
        <v>0</v>
      </c>
      <c r="Z94" s="12">
        <f>H94*ReturnData!H105</f>
        <v>1.4737499999999999E-2</v>
      </c>
      <c r="AA94" s="12">
        <f>I94*ReturnData!I105</f>
        <v>0</v>
      </c>
      <c r="AB94" s="12">
        <f>J94*ReturnData!J105</f>
        <v>0</v>
      </c>
      <c r="AC94" s="12">
        <f>K94*ReturnData!K105</f>
        <v>0</v>
      </c>
      <c r="AD94" s="12">
        <f>L94*ReturnData!L105</f>
        <v>0</v>
      </c>
      <c r="AE94" s="12">
        <f>M94*ReturnData!M105</f>
        <v>2.0025000000000001E-2</v>
      </c>
      <c r="AF94" s="12">
        <f>N94*ReturnData!N105</f>
        <v>0</v>
      </c>
      <c r="AG94" s="12">
        <f>O94*ReturnData!O105</f>
        <v>1.4999999999999999E-2</v>
      </c>
      <c r="AH94" s="12">
        <f>P94*ReturnData!P105</f>
        <v>1.4537500000000002E-2</v>
      </c>
      <c r="AI94" s="12">
        <f>Q94*ReturnData!Q105</f>
        <v>1.4337500000000001E-2</v>
      </c>
      <c r="AK94">
        <f t="shared" si="4"/>
        <v>198208</v>
      </c>
      <c r="AL94" s="15">
        <f t="shared" si="5"/>
        <v>0.11523749999999999</v>
      </c>
    </row>
    <row r="95" spans="1:38" x14ac:dyDescent="0.25">
      <c r="A95" s="6">
        <f>ReturnData!A106</f>
        <v>198209</v>
      </c>
      <c r="B95">
        <f>IF('Monthly Ranks'!B94&lt;=8, 1/8,0)</f>
        <v>0.125</v>
      </c>
      <c r="C95">
        <f>IF('Monthly Ranks'!C94&lt;=8, 1/8,0)</f>
        <v>0</v>
      </c>
      <c r="D95">
        <f>IF('Monthly Ranks'!D94&lt;=8, 1/8,0)</f>
        <v>0</v>
      </c>
      <c r="E95">
        <f>IF('Monthly Ranks'!E94&lt;=8, 1/8,0)</f>
        <v>0.125</v>
      </c>
      <c r="F95">
        <f>IF('Monthly Ranks'!F94&lt;=8, 1/8,0)</f>
        <v>0.125</v>
      </c>
      <c r="G95">
        <f>IF('Monthly Ranks'!G94&lt;=8, 1/8,0)</f>
        <v>0</v>
      </c>
      <c r="H95">
        <f>IF('Monthly Ranks'!H94&lt;=8, 1/8,0)</f>
        <v>0.125</v>
      </c>
      <c r="I95">
        <f>IF('Monthly Ranks'!I94&lt;=8, 1/8,0)</f>
        <v>0</v>
      </c>
      <c r="J95">
        <f>IF('Monthly Ranks'!J94&lt;=8, 1/8,0)</f>
        <v>0</v>
      </c>
      <c r="K95">
        <f>IF('Monthly Ranks'!K94&lt;=8, 1/8,0)</f>
        <v>0</v>
      </c>
      <c r="L95">
        <f>IF('Monthly Ranks'!L94&lt;=8, 1/8,0)</f>
        <v>0</v>
      </c>
      <c r="M95">
        <f>IF('Monthly Ranks'!M94&lt;=8, 1/8,0)</f>
        <v>0.125</v>
      </c>
      <c r="N95">
        <f>IF('Monthly Ranks'!N94&lt;=8, 1/8,0)</f>
        <v>0</v>
      </c>
      <c r="O95">
        <f>IF('Monthly Ranks'!O94&lt;=8, 1/8,0)</f>
        <v>0.125</v>
      </c>
      <c r="P95">
        <f>IF('Monthly Ranks'!P94&lt;=8, 1/8,0)</f>
        <v>0.125</v>
      </c>
      <c r="Q95">
        <f>IF('Monthly Ranks'!Q94&lt;=8, 1/8,0)</f>
        <v>0.125</v>
      </c>
      <c r="S95">
        <f t="shared" si="3"/>
        <v>198209</v>
      </c>
      <c r="T95" s="12">
        <f>B95*ReturnData!B106</f>
        <v>5.0249999999999991E-3</v>
      </c>
      <c r="U95" s="12">
        <f>C95*ReturnData!C106</f>
        <v>0</v>
      </c>
      <c r="V95" s="12">
        <f>D95*ReturnData!D106</f>
        <v>0</v>
      </c>
      <c r="W95" s="12">
        <f>E95*ReturnData!E106</f>
        <v>1.0449999999999999E-2</v>
      </c>
      <c r="X95" s="12">
        <f>F95*ReturnData!F106</f>
        <v>1.3750000000000001E-4</v>
      </c>
      <c r="Y95" s="12">
        <f>G95*ReturnData!G106</f>
        <v>0</v>
      </c>
      <c r="Z95" s="12">
        <f>H95*ReturnData!H106</f>
        <v>2.875E-3</v>
      </c>
      <c r="AA95" s="12">
        <f>I95*ReturnData!I106</f>
        <v>0</v>
      </c>
      <c r="AB95" s="12">
        <f>J95*ReturnData!J106</f>
        <v>0</v>
      </c>
      <c r="AC95" s="12">
        <f>K95*ReturnData!K106</f>
        <v>0</v>
      </c>
      <c r="AD95" s="12">
        <f>L95*ReturnData!L106</f>
        <v>0</v>
      </c>
      <c r="AE95" s="12">
        <f>M95*ReturnData!M106</f>
        <v>-1.6750000000000001E-3</v>
      </c>
      <c r="AF95" s="12">
        <f>N95*ReturnData!N106</f>
        <v>0</v>
      </c>
      <c r="AG95" s="12">
        <f>O95*ReturnData!O106</f>
        <v>1.325E-3</v>
      </c>
      <c r="AH95" s="12">
        <f>P95*ReturnData!P106</f>
        <v>6.0999999999999995E-3</v>
      </c>
      <c r="AI95" s="12">
        <f>Q95*ReturnData!Q106</f>
        <v>7.5125000000000001E-3</v>
      </c>
      <c r="AK95">
        <f t="shared" si="4"/>
        <v>198209</v>
      </c>
      <c r="AL95" s="15">
        <f t="shared" si="5"/>
        <v>3.175E-2</v>
      </c>
    </row>
    <row r="96" spans="1:38" x14ac:dyDescent="0.25">
      <c r="A96" s="6">
        <f>ReturnData!A107</f>
        <v>198210</v>
      </c>
      <c r="B96">
        <f>IF('Monthly Ranks'!B95&lt;=8, 1/8,0)</f>
        <v>0.125</v>
      </c>
      <c r="C96">
        <f>IF('Monthly Ranks'!C95&lt;=8, 1/8,0)</f>
        <v>0</v>
      </c>
      <c r="D96">
        <f>IF('Monthly Ranks'!D95&lt;=8, 1/8,0)</f>
        <v>0</v>
      </c>
      <c r="E96">
        <f>IF('Monthly Ranks'!E95&lt;=8, 1/8,0)</f>
        <v>0.125</v>
      </c>
      <c r="F96">
        <f>IF('Monthly Ranks'!F95&lt;=8, 1/8,0)</f>
        <v>0.125</v>
      </c>
      <c r="G96">
        <f>IF('Monthly Ranks'!G95&lt;=8, 1/8,0)</f>
        <v>0</v>
      </c>
      <c r="H96">
        <f>IF('Monthly Ranks'!H95&lt;=8, 1/8,0)</f>
        <v>0.125</v>
      </c>
      <c r="I96">
        <f>IF('Monthly Ranks'!I95&lt;=8, 1/8,0)</f>
        <v>0</v>
      </c>
      <c r="J96">
        <f>IF('Monthly Ranks'!J95&lt;=8, 1/8,0)</f>
        <v>0</v>
      </c>
      <c r="K96">
        <f>IF('Monthly Ranks'!K95&lt;=8, 1/8,0)</f>
        <v>0</v>
      </c>
      <c r="L96">
        <f>IF('Monthly Ranks'!L95&lt;=8, 1/8,0)</f>
        <v>0</v>
      </c>
      <c r="M96">
        <f>IF('Monthly Ranks'!M95&lt;=8, 1/8,0)</f>
        <v>0.125</v>
      </c>
      <c r="N96">
        <f>IF('Monthly Ranks'!N95&lt;=8, 1/8,0)</f>
        <v>0.125</v>
      </c>
      <c r="O96">
        <f>IF('Monthly Ranks'!O95&lt;=8, 1/8,0)</f>
        <v>0.125</v>
      </c>
      <c r="P96">
        <f>IF('Monthly Ranks'!P95&lt;=8, 1/8,0)</f>
        <v>0.125</v>
      </c>
      <c r="Q96">
        <f>IF('Monthly Ranks'!Q95&lt;=8, 1/8,0)</f>
        <v>0</v>
      </c>
      <c r="S96">
        <f t="shared" si="3"/>
        <v>198210</v>
      </c>
      <c r="T96" s="12">
        <f>B96*ReturnData!B107</f>
        <v>9.2250000000000006E-3</v>
      </c>
      <c r="U96" s="12">
        <f>C96*ReturnData!C107</f>
        <v>0</v>
      </c>
      <c r="V96" s="12">
        <f>D96*ReturnData!D107</f>
        <v>0</v>
      </c>
      <c r="W96" s="12">
        <f>E96*ReturnData!E107</f>
        <v>1.76125E-2</v>
      </c>
      <c r="X96" s="12">
        <f>F96*ReturnData!F107</f>
        <v>1.5975E-2</v>
      </c>
      <c r="Y96" s="12">
        <f>G96*ReturnData!G107</f>
        <v>0</v>
      </c>
      <c r="Z96" s="12">
        <f>H96*ReturnData!H107</f>
        <v>1.1325E-2</v>
      </c>
      <c r="AA96" s="12">
        <f>I96*ReturnData!I107</f>
        <v>0</v>
      </c>
      <c r="AB96" s="12">
        <f>J96*ReturnData!J107</f>
        <v>0</v>
      </c>
      <c r="AC96" s="12">
        <f>K96*ReturnData!K107</f>
        <v>0</v>
      </c>
      <c r="AD96" s="12">
        <f>L96*ReturnData!L107</f>
        <v>0</v>
      </c>
      <c r="AE96" s="12">
        <f>M96*ReturnData!M107</f>
        <v>2.1150000000000002E-2</v>
      </c>
      <c r="AF96" s="12">
        <f>N96*ReturnData!N107</f>
        <v>1.99125E-2</v>
      </c>
      <c r="AG96" s="12">
        <f>O96*ReturnData!O107</f>
        <v>5.9125000000000002E-3</v>
      </c>
      <c r="AH96" s="12">
        <f>P96*ReturnData!P107</f>
        <v>2.07875E-2</v>
      </c>
      <c r="AI96" s="12">
        <f>Q96*ReturnData!Q107</f>
        <v>0</v>
      </c>
      <c r="AK96">
        <f t="shared" si="4"/>
        <v>198210</v>
      </c>
      <c r="AL96" s="15">
        <f t="shared" si="5"/>
        <v>0.12190000000000001</v>
      </c>
    </row>
    <row r="97" spans="1:38" x14ac:dyDescent="0.25">
      <c r="A97" s="6">
        <f>ReturnData!A108</f>
        <v>198211</v>
      </c>
      <c r="B97">
        <f>IF('Monthly Ranks'!B96&lt;=8, 1/8,0)</f>
        <v>0.125</v>
      </c>
      <c r="C97">
        <f>IF('Monthly Ranks'!C96&lt;=8, 1/8,0)</f>
        <v>0</v>
      </c>
      <c r="D97">
        <f>IF('Monthly Ranks'!D96&lt;=8, 1/8,0)</f>
        <v>0</v>
      </c>
      <c r="E97">
        <f>IF('Monthly Ranks'!E96&lt;=8, 1/8,0)</f>
        <v>0.125</v>
      </c>
      <c r="F97">
        <f>IF('Monthly Ranks'!F96&lt;=8, 1/8,0)</f>
        <v>0.125</v>
      </c>
      <c r="G97">
        <f>IF('Monthly Ranks'!G96&lt;=8, 1/8,0)</f>
        <v>0</v>
      </c>
      <c r="H97">
        <f>IF('Monthly Ranks'!H96&lt;=8, 1/8,0)</f>
        <v>0.125</v>
      </c>
      <c r="I97">
        <f>IF('Monthly Ranks'!I96&lt;=8, 1/8,0)</f>
        <v>0</v>
      </c>
      <c r="J97">
        <f>IF('Monthly Ranks'!J96&lt;=8, 1/8,0)</f>
        <v>0</v>
      </c>
      <c r="K97">
        <f>IF('Monthly Ranks'!K96&lt;=8, 1/8,0)</f>
        <v>0</v>
      </c>
      <c r="L97">
        <f>IF('Monthly Ranks'!L96&lt;=8, 1/8,0)</f>
        <v>0</v>
      </c>
      <c r="M97">
        <f>IF('Monthly Ranks'!M96&lt;=8, 1/8,0)</f>
        <v>0.125</v>
      </c>
      <c r="N97">
        <f>IF('Monthly Ranks'!N96&lt;=8, 1/8,0)</f>
        <v>0</v>
      </c>
      <c r="O97">
        <f>IF('Monthly Ranks'!O96&lt;=8, 1/8,0)</f>
        <v>0.125</v>
      </c>
      <c r="P97">
        <f>IF('Monthly Ranks'!P96&lt;=8, 1/8,0)</f>
        <v>0.125</v>
      </c>
      <c r="Q97">
        <f>IF('Monthly Ranks'!Q96&lt;=8, 1/8,0)</f>
        <v>0.125</v>
      </c>
      <c r="S97">
        <f t="shared" si="3"/>
        <v>198211</v>
      </c>
      <c r="T97" s="12">
        <f>B97*ReturnData!B108</f>
        <v>6.6E-3</v>
      </c>
      <c r="U97" s="12">
        <f>C97*ReturnData!C108</f>
        <v>0</v>
      </c>
      <c r="V97" s="12">
        <f>D97*ReturnData!D108</f>
        <v>0</v>
      </c>
      <c r="W97" s="12">
        <f>E97*ReturnData!E108</f>
        <v>1.04125E-2</v>
      </c>
      <c r="X97" s="12">
        <f>F97*ReturnData!F108</f>
        <v>1.1537500000000001E-2</v>
      </c>
      <c r="Y97" s="12">
        <f>G97*ReturnData!G108</f>
        <v>0</v>
      </c>
      <c r="Z97" s="12">
        <f>H97*ReturnData!H108</f>
        <v>4.1749999999999999E-3</v>
      </c>
      <c r="AA97" s="12">
        <f>I97*ReturnData!I108</f>
        <v>0</v>
      </c>
      <c r="AB97" s="12">
        <f>J97*ReturnData!J108</f>
        <v>0</v>
      </c>
      <c r="AC97" s="12">
        <f>K97*ReturnData!K108</f>
        <v>0</v>
      </c>
      <c r="AD97" s="12">
        <f>L97*ReturnData!L108</f>
        <v>0</v>
      </c>
      <c r="AE97" s="12">
        <f>M97*ReturnData!M108</f>
        <v>9.8375000000000008E-3</v>
      </c>
      <c r="AF97" s="12">
        <f>N97*ReturnData!N108</f>
        <v>0</v>
      </c>
      <c r="AG97" s="12">
        <f>O97*ReturnData!O108</f>
        <v>2.0000000000000001E-4</v>
      </c>
      <c r="AH97" s="12">
        <f>P97*ReturnData!P108</f>
        <v>1.3875E-2</v>
      </c>
      <c r="AI97" s="12">
        <f>Q97*ReturnData!Q108</f>
        <v>8.1875000000000003E-3</v>
      </c>
      <c r="AK97">
        <f t="shared" si="4"/>
        <v>198211</v>
      </c>
      <c r="AL97" s="15">
        <f t="shared" si="5"/>
        <v>6.4824999999999994E-2</v>
      </c>
    </row>
    <row r="98" spans="1:38" x14ac:dyDescent="0.25">
      <c r="A98" s="6">
        <f>ReturnData!A109</f>
        <v>198212</v>
      </c>
      <c r="B98">
        <f>IF('Monthly Ranks'!B97&lt;=8, 1/8,0)</f>
        <v>0.125</v>
      </c>
      <c r="C98">
        <f>IF('Monthly Ranks'!C97&lt;=8, 1/8,0)</f>
        <v>0</v>
      </c>
      <c r="D98">
        <f>IF('Monthly Ranks'!D97&lt;=8, 1/8,0)</f>
        <v>0</v>
      </c>
      <c r="E98">
        <f>IF('Monthly Ranks'!E97&lt;=8, 1/8,0)</f>
        <v>0.125</v>
      </c>
      <c r="F98">
        <f>IF('Monthly Ranks'!F97&lt;=8, 1/8,0)</f>
        <v>0.125</v>
      </c>
      <c r="G98">
        <f>IF('Monthly Ranks'!G97&lt;=8, 1/8,0)</f>
        <v>0</v>
      </c>
      <c r="H98">
        <f>IF('Monthly Ranks'!H97&lt;=8, 1/8,0)</f>
        <v>0.125</v>
      </c>
      <c r="I98">
        <f>IF('Monthly Ranks'!I97&lt;=8, 1/8,0)</f>
        <v>0</v>
      </c>
      <c r="J98">
        <f>IF('Monthly Ranks'!J97&lt;=8, 1/8,0)</f>
        <v>0</v>
      </c>
      <c r="K98">
        <f>IF('Monthly Ranks'!K97&lt;=8, 1/8,0)</f>
        <v>0</v>
      </c>
      <c r="L98">
        <f>IF('Monthly Ranks'!L97&lt;=8, 1/8,0)</f>
        <v>0.125</v>
      </c>
      <c r="M98">
        <f>IF('Monthly Ranks'!M97&lt;=8, 1/8,0)</f>
        <v>0.125</v>
      </c>
      <c r="N98">
        <f>IF('Monthly Ranks'!N97&lt;=8, 1/8,0)</f>
        <v>0.125</v>
      </c>
      <c r="O98">
        <f>IF('Monthly Ranks'!O97&lt;=8, 1/8,0)</f>
        <v>0</v>
      </c>
      <c r="P98">
        <f>IF('Monthly Ranks'!P97&lt;=8, 1/8,0)</f>
        <v>0.125</v>
      </c>
      <c r="Q98">
        <f>IF('Monthly Ranks'!Q97&lt;=8, 1/8,0)</f>
        <v>0</v>
      </c>
      <c r="S98">
        <f t="shared" si="3"/>
        <v>198212</v>
      </c>
      <c r="T98" s="12">
        <f>B98*ReturnData!B109</f>
        <v>8.5000000000000006E-4</v>
      </c>
      <c r="U98" s="12">
        <f>C98*ReturnData!C109</f>
        <v>0</v>
      </c>
      <c r="V98" s="12">
        <f>D98*ReturnData!D109</f>
        <v>0</v>
      </c>
      <c r="W98" s="12">
        <f>E98*ReturnData!E109</f>
        <v>2.15E-3</v>
      </c>
      <c r="X98" s="12">
        <f>F98*ReturnData!F109</f>
        <v>-2.7750000000000001E-3</v>
      </c>
      <c r="Y98" s="12">
        <f>G98*ReturnData!G109</f>
        <v>0</v>
      </c>
      <c r="Z98" s="12">
        <f>H98*ReturnData!H109</f>
        <v>-9.1250000000000001E-4</v>
      </c>
      <c r="AA98" s="12">
        <f>I98*ReturnData!I109</f>
        <v>0</v>
      </c>
      <c r="AB98" s="12">
        <f>J98*ReturnData!J109</f>
        <v>0</v>
      </c>
      <c r="AC98" s="12">
        <f>K98*ReturnData!K109</f>
        <v>0</v>
      </c>
      <c r="AD98" s="12">
        <f>L98*ReturnData!L109</f>
        <v>4.8875000000000004E-3</v>
      </c>
      <c r="AE98" s="12">
        <f>M98*ReturnData!M109</f>
        <v>6.6125000000000003E-3</v>
      </c>
      <c r="AF98" s="12">
        <f>N98*ReturnData!N109</f>
        <v>1.4249999999999998E-3</v>
      </c>
      <c r="AG98" s="12">
        <f>O98*ReturnData!O109</f>
        <v>0</v>
      </c>
      <c r="AH98" s="12">
        <f>P98*ReturnData!P109</f>
        <v>-3.5875E-3</v>
      </c>
      <c r="AI98" s="12">
        <f>Q98*ReturnData!Q109</f>
        <v>0</v>
      </c>
      <c r="AK98">
        <f t="shared" si="4"/>
        <v>198212</v>
      </c>
      <c r="AL98" s="15">
        <f t="shared" si="5"/>
        <v>8.6499999999999997E-3</v>
      </c>
    </row>
    <row r="99" spans="1:38" x14ac:dyDescent="0.25">
      <c r="A99" s="6">
        <f>ReturnData!A110</f>
        <v>198301</v>
      </c>
      <c r="B99">
        <f>IF('Monthly Ranks'!B98&lt;=8, 1/8,0)</f>
        <v>0.125</v>
      </c>
      <c r="C99">
        <f>IF('Monthly Ranks'!C98&lt;=8, 1/8,0)</f>
        <v>0</v>
      </c>
      <c r="D99">
        <f>IF('Monthly Ranks'!D98&lt;=8, 1/8,0)</f>
        <v>0</v>
      </c>
      <c r="E99">
        <f>IF('Monthly Ranks'!E98&lt;=8, 1/8,0)</f>
        <v>0.125</v>
      </c>
      <c r="F99">
        <f>IF('Monthly Ranks'!F98&lt;=8, 1/8,0)</f>
        <v>0.125</v>
      </c>
      <c r="G99">
        <f>IF('Monthly Ranks'!G98&lt;=8, 1/8,0)</f>
        <v>0</v>
      </c>
      <c r="H99">
        <f>IF('Monthly Ranks'!H98&lt;=8, 1/8,0)</f>
        <v>0.125</v>
      </c>
      <c r="I99">
        <f>IF('Monthly Ranks'!I98&lt;=8, 1/8,0)</f>
        <v>0</v>
      </c>
      <c r="J99">
        <f>IF('Monthly Ranks'!J98&lt;=8, 1/8,0)</f>
        <v>0</v>
      </c>
      <c r="K99">
        <f>IF('Monthly Ranks'!K98&lt;=8, 1/8,0)</f>
        <v>0</v>
      </c>
      <c r="L99">
        <f>IF('Monthly Ranks'!L98&lt;=8, 1/8,0)</f>
        <v>0.125</v>
      </c>
      <c r="M99">
        <f>IF('Monthly Ranks'!M98&lt;=8, 1/8,0)</f>
        <v>0.125</v>
      </c>
      <c r="N99">
        <f>IF('Monthly Ranks'!N98&lt;=8, 1/8,0)</f>
        <v>0.125</v>
      </c>
      <c r="O99">
        <f>IF('Monthly Ranks'!O98&lt;=8, 1/8,0)</f>
        <v>0</v>
      </c>
      <c r="P99">
        <f>IF('Monthly Ranks'!P98&lt;=8, 1/8,0)</f>
        <v>0.125</v>
      </c>
      <c r="Q99">
        <f>IF('Monthly Ranks'!Q98&lt;=8, 1/8,0)</f>
        <v>0</v>
      </c>
      <c r="S99">
        <f t="shared" si="3"/>
        <v>198301</v>
      </c>
      <c r="T99" s="12">
        <f>B99*ReturnData!B110</f>
        <v>-1.6249999999999999E-4</v>
      </c>
      <c r="U99" s="12">
        <f>C99*ReturnData!C110</f>
        <v>0</v>
      </c>
      <c r="V99" s="12">
        <f>D99*ReturnData!D110</f>
        <v>0</v>
      </c>
      <c r="W99" s="12">
        <f>E99*ReturnData!E110</f>
        <v>3.7499999999999997E-5</v>
      </c>
      <c r="X99" s="12">
        <f>F99*ReturnData!F110</f>
        <v>6.5125000000000001E-3</v>
      </c>
      <c r="Y99" s="12">
        <f>G99*ReturnData!G110</f>
        <v>0</v>
      </c>
      <c r="Z99" s="12">
        <f>H99*ReturnData!H110</f>
        <v>2.225E-3</v>
      </c>
      <c r="AA99" s="12">
        <f>I99*ReturnData!I110</f>
        <v>0</v>
      </c>
      <c r="AB99" s="12">
        <f>J99*ReturnData!J110</f>
        <v>0</v>
      </c>
      <c r="AC99" s="12">
        <f>K99*ReturnData!K110</f>
        <v>0</v>
      </c>
      <c r="AD99" s="12">
        <f>L99*ReturnData!L110</f>
        <v>9.8750000000000001E-3</v>
      </c>
      <c r="AE99" s="12">
        <f>M99*ReturnData!M110</f>
        <v>2.9499999999999999E-3</v>
      </c>
      <c r="AF99" s="12">
        <f>N99*ReturnData!N110</f>
        <v>8.6999999999999994E-3</v>
      </c>
      <c r="AG99" s="12">
        <f>O99*ReturnData!O110</f>
        <v>0</v>
      </c>
      <c r="AH99" s="12">
        <f>P99*ReturnData!P110</f>
        <v>5.2499999999999997E-4</v>
      </c>
      <c r="AI99" s="12">
        <f>Q99*ReturnData!Q110</f>
        <v>0</v>
      </c>
      <c r="AK99">
        <f t="shared" si="4"/>
        <v>198301</v>
      </c>
      <c r="AL99" s="15">
        <f t="shared" si="5"/>
        <v>3.0662500000000002E-2</v>
      </c>
    </row>
    <row r="100" spans="1:38" x14ac:dyDescent="0.25">
      <c r="A100" s="6">
        <f>ReturnData!A111</f>
        <v>198302</v>
      </c>
      <c r="B100">
        <f>IF('Monthly Ranks'!B99&lt;=8, 1/8,0)</f>
        <v>0.125</v>
      </c>
      <c r="C100">
        <f>IF('Monthly Ranks'!C99&lt;=8, 1/8,0)</f>
        <v>0</v>
      </c>
      <c r="D100">
        <f>IF('Monthly Ranks'!D99&lt;=8, 1/8,0)</f>
        <v>0</v>
      </c>
      <c r="E100">
        <f>IF('Monthly Ranks'!E99&lt;=8, 1/8,0)</f>
        <v>0.125</v>
      </c>
      <c r="F100">
        <f>IF('Monthly Ranks'!F99&lt;=8, 1/8,0)</f>
        <v>0.125</v>
      </c>
      <c r="G100">
        <f>IF('Monthly Ranks'!G99&lt;=8, 1/8,0)</f>
        <v>0</v>
      </c>
      <c r="H100">
        <f>IF('Monthly Ranks'!H99&lt;=8, 1/8,0)</f>
        <v>0</v>
      </c>
      <c r="I100">
        <f>IF('Monthly Ranks'!I99&lt;=8, 1/8,0)</f>
        <v>0.125</v>
      </c>
      <c r="J100">
        <f>IF('Monthly Ranks'!J99&lt;=8, 1/8,0)</f>
        <v>0</v>
      </c>
      <c r="K100">
        <f>IF('Monthly Ranks'!K99&lt;=8, 1/8,0)</f>
        <v>0</v>
      </c>
      <c r="L100">
        <f>IF('Monthly Ranks'!L99&lt;=8, 1/8,0)</f>
        <v>0.125</v>
      </c>
      <c r="M100">
        <f>IF('Monthly Ranks'!M99&lt;=8, 1/8,0)</f>
        <v>0.125</v>
      </c>
      <c r="N100">
        <f>IF('Monthly Ranks'!N99&lt;=8, 1/8,0)</f>
        <v>0.125</v>
      </c>
      <c r="O100">
        <f>IF('Monthly Ranks'!O99&lt;=8, 1/8,0)</f>
        <v>0</v>
      </c>
      <c r="P100">
        <f>IF('Monthly Ranks'!P99&lt;=8, 1/8,0)</f>
        <v>0.125</v>
      </c>
      <c r="Q100">
        <f>IF('Monthly Ranks'!Q99&lt;=8, 1/8,0)</f>
        <v>0</v>
      </c>
      <c r="S100">
        <f t="shared" si="3"/>
        <v>198302</v>
      </c>
      <c r="T100" s="12">
        <f>B100*ReturnData!B111</f>
        <v>2.1124999999999998E-3</v>
      </c>
      <c r="U100" s="12">
        <f>C100*ReturnData!C111</f>
        <v>0</v>
      </c>
      <c r="V100" s="12">
        <f>D100*ReturnData!D111</f>
        <v>0</v>
      </c>
      <c r="W100" s="12">
        <f>E100*ReturnData!E111</f>
        <v>1.07125E-2</v>
      </c>
      <c r="X100" s="12">
        <f>F100*ReturnData!F111</f>
        <v>8.5249999999999996E-3</v>
      </c>
      <c r="Y100" s="12">
        <f>G100*ReturnData!G111</f>
        <v>0</v>
      </c>
      <c r="Z100" s="12">
        <f>H100*ReturnData!H111</f>
        <v>0</v>
      </c>
      <c r="AA100" s="12">
        <f>I100*ReturnData!I111</f>
        <v>5.4250000000000001E-3</v>
      </c>
      <c r="AB100" s="12">
        <f>J100*ReturnData!J111</f>
        <v>0</v>
      </c>
      <c r="AC100" s="12">
        <f>K100*ReturnData!K111</f>
        <v>0</v>
      </c>
      <c r="AD100" s="12">
        <f>L100*ReturnData!L111</f>
        <v>3.6875000000000002E-3</v>
      </c>
      <c r="AE100" s="12">
        <f>M100*ReturnData!M111</f>
        <v>2.1375000000000001E-3</v>
      </c>
      <c r="AF100" s="12">
        <f>N100*ReturnData!N111</f>
        <v>7.175E-3</v>
      </c>
      <c r="AG100" s="12">
        <f>O100*ReturnData!O111</f>
        <v>0</v>
      </c>
      <c r="AH100" s="12">
        <f>P100*ReturnData!P111</f>
        <v>9.9375000000000002E-3</v>
      </c>
      <c r="AI100" s="12">
        <f>Q100*ReturnData!Q111</f>
        <v>0</v>
      </c>
      <c r="AK100">
        <f t="shared" si="4"/>
        <v>198302</v>
      </c>
      <c r="AL100" s="15">
        <f t="shared" si="5"/>
        <v>4.97125E-2</v>
      </c>
    </row>
    <row r="101" spans="1:38" x14ac:dyDescent="0.25">
      <c r="A101" s="6">
        <f>ReturnData!A112</f>
        <v>198303</v>
      </c>
      <c r="B101">
        <f>IF('Monthly Ranks'!B100&lt;=8, 1/8,0)</f>
        <v>0</v>
      </c>
      <c r="C101">
        <f>IF('Monthly Ranks'!C100&lt;=8, 1/8,0)</f>
        <v>0.125</v>
      </c>
      <c r="D101">
        <f>IF('Monthly Ranks'!D100&lt;=8, 1/8,0)</f>
        <v>0</v>
      </c>
      <c r="E101">
        <f>IF('Monthly Ranks'!E100&lt;=8, 1/8,0)</f>
        <v>0.125</v>
      </c>
      <c r="F101">
        <f>IF('Monthly Ranks'!F100&lt;=8, 1/8,0)</f>
        <v>0.125</v>
      </c>
      <c r="G101">
        <f>IF('Monthly Ranks'!G100&lt;=8, 1/8,0)</f>
        <v>0</v>
      </c>
      <c r="H101">
        <f>IF('Monthly Ranks'!H100&lt;=8, 1/8,0)</f>
        <v>0</v>
      </c>
      <c r="I101">
        <f>IF('Monthly Ranks'!I100&lt;=8, 1/8,0)</f>
        <v>0.125</v>
      </c>
      <c r="J101">
        <f>IF('Monthly Ranks'!J100&lt;=8, 1/8,0)</f>
        <v>0</v>
      </c>
      <c r="K101">
        <f>IF('Monthly Ranks'!K100&lt;=8, 1/8,0)</f>
        <v>0</v>
      </c>
      <c r="L101">
        <f>IF('Monthly Ranks'!L100&lt;=8, 1/8,0)</f>
        <v>0.125</v>
      </c>
      <c r="M101">
        <f>IF('Monthly Ranks'!M100&lt;=8, 1/8,0)</f>
        <v>0.125</v>
      </c>
      <c r="N101">
        <f>IF('Monthly Ranks'!N100&lt;=8, 1/8,0)</f>
        <v>0.125</v>
      </c>
      <c r="O101">
        <f>IF('Monthly Ranks'!O100&lt;=8, 1/8,0)</f>
        <v>0</v>
      </c>
      <c r="P101">
        <f>IF('Monthly Ranks'!P100&lt;=8, 1/8,0)</f>
        <v>0.125</v>
      </c>
      <c r="Q101">
        <f>IF('Monthly Ranks'!Q100&lt;=8, 1/8,0)</f>
        <v>0</v>
      </c>
      <c r="S101">
        <f t="shared" si="3"/>
        <v>198303</v>
      </c>
      <c r="T101" s="12">
        <f>B101*ReturnData!B112</f>
        <v>0</v>
      </c>
      <c r="U101" s="12">
        <f>C101*ReturnData!C112</f>
        <v>4.7375000000000004E-3</v>
      </c>
      <c r="V101" s="12">
        <f>D101*ReturnData!D112</f>
        <v>0</v>
      </c>
      <c r="W101" s="12">
        <f>E101*ReturnData!E112</f>
        <v>1.4325000000000001E-2</v>
      </c>
      <c r="X101" s="12">
        <f>F101*ReturnData!F112</f>
        <v>-3.0499999999999998E-3</v>
      </c>
      <c r="Y101" s="12">
        <f>G101*ReturnData!G112</f>
        <v>0</v>
      </c>
      <c r="Z101" s="12">
        <f>H101*ReturnData!H112</f>
        <v>0</v>
      </c>
      <c r="AA101" s="12">
        <f>I101*ReturnData!I112</f>
        <v>7.3000000000000001E-3</v>
      </c>
      <c r="AB101" s="12">
        <f>J101*ReturnData!J112</f>
        <v>0</v>
      </c>
      <c r="AC101" s="12">
        <f>K101*ReturnData!K112</f>
        <v>0</v>
      </c>
      <c r="AD101" s="12">
        <f>L101*ReturnData!L112</f>
        <v>5.375E-4</v>
      </c>
      <c r="AE101" s="12">
        <f>M101*ReturnData!M112</f>
        <v>-7.000000000000001E-4</v>
      </c>
      <c r="AF101" s="12">
        <f>N101*ReturnData!N112</f>
        <v>5.0124999999999996E-3</v>
      </c>
      <c r="AG101" s="12">
        <f>O101*ReturnData!O112</f>
        <v>0</v>
      </c>
      <c r="AH101" s="12">
        <f>P101*ReturnData!P112</f>
        <v>1.23375E-2</v>
      </c>
      <c r="AI101" s="12">
        <f>Q101*ReturnData!Q112</f>
        <v>0</v>
      </c>
      <c r="AK101">
        <f t="shared" si="4"/>
        <v>198303</v>
      </c>
      <c r="AL101" s="15">
        <f t="shared" si="5"/>
        <v>4.0500000000000001E-2</v>
      </c>
    </row>
    <row r="102" spans="1:38" x14ac:dyDescent="0.25">
      <c r="A102" s="6">
        <f>ReturnData!A113</f>
        <v>198304</v>
      </c>
      <c r="B102">
        <f>IF('Monthly Ranks'!B101&lt;=8, 1/8,0)</f>
        <v>0</v>
      </c>
      <c r="C102">
        <f>IF('Monthly Ranks'!C101&lt;=8, 1/8,0)</f>
        <v>0.125</v>
      </c>
      <c r="D102">
        <f>IF('Monthly Ranks'!D101&lt;=8, 1/8,0)</f>
        <v>0</v>
      </c>
      <c r="E102">
        <f>IF('Monthly Ranks'!E101&lt;=8, 1/8,0)</f>
        <v>0.125</v>
      </c>
      <c r="F102">
        <f>IF('Monthly Ranks'!F101&lt;=8, 1/8,0)</f>
        <v>0.125</v>
      </c>
      <c r="G102">
        <f>IF('Monthly Ranks'!G101&lt;=8, 1/8,0)</f>
        <v>0</v>
      </c>
      <c r="H102">
        <f>IF('Monthly Ranks'!H101&lt;=8, 1/8,0)</f>
        <v>0</v>
      </c>
      <c r="I102">
        <f>IF('Monthly Ranks'!I101&lt;=8, 1/8,0)</f>
        <v>0.125</v>
      </c>
      <c r="J102">
        <f>IF('Monthly Ranks'!J101&lt;=8, 1/8,0)</f>
        <v>0</v>
      </c>
      <c r="K102">
        <f>IF('Monthly Ranks'!K101&lt;=8, 1/8,0)</f>
        <v>0</v>
      </c>
      <c r="L102">
        <f>IF('Monthly Ranks'!L101&lt;=8, 1/8,0)</f>
        <v>0.125</v>
      </c>
      <c r="M102">
        <f>IF('Monthly Ranks'!M101&lt;=8, 1/8,0)</f>
        <v>0.125</v>
      </c>
      <c r="N102">
        <f>IF('Monthly Ranks'!N101&lt;=8, 1/8,0)</f>
        <v>0.125</v>
      </c>
      <c r="O102">
        <f>IF('Monthly Ranks'!O101&lt;=8, 1/8,0)</f>
        <v>0</v>
      </c>
      <c r="P102">
        <f>IF('Monthly Ranks'!P101&lt;=8, 1/8,0)</f>
        <v>0.125</v>
      </c>
      <c r="Q102">
        <f>IF('Monthly Ranks'!Q101&lt;=8, 1/8,0)</f>
        <v>0</v>
      </c>
      <c r="S102">
        <f t="shared" si="3"/>
        <v>198304</v>
      </c>
      <c r="T102" s="12">
        <f>B102*ReturnData!B113</f>
        <v>0</v>
      </c>
      <c r="U102" s="12">
        <f>C102*ReturnData!C113</f>
        <v>1.1362499999999999E-2</v>
      </c>
      <c r="V102" s="12">
        <f>D102*ReturnData!D113</f>
        <v>0</v>
      </c>
      <c r="W102" s="12">
        <f>E102*ReturnData!E113</f>
        <v>1.0437499999999999E-2</v>
      </c>
      <c r="X102" s="12">
        <f>F102*ReturnData!F113</f>
        <v>7.5249999999999996E-3</v>
      </c>
      <c r="Y102" s="12">
        <f>G102*ReturnData!G113</f>
        <v>0</v>
      </c>
      <c r="Z102" s="12">
        <f>H102*ReturnData!H113</f>
        <v>0</v>
      </c>
      <c r="AA102" s="12">
        <f>I102*ReturnData!I113</f>
        <v>6.9375000000000001E-3</v>
      </c>
      <c r="AB102" s="12">
        <f>J102*ReturnData!J113</f>
        <v>0</v>
      </c>
      <c r="AC102" s="12">
        <f>K102*ReturnData!K113</f>
        <v>0</v>
      </c>
      <c r="AD102" s="12">
        <f>L102*ReturnData!L113</f>
        <v>8.6875000000000008E-3</v>
      </c>
      <c r="AE102" s="12">
        <f>M102*ReturnData!M113</f>
        <v>1.9299999999999998E-2</v>
      </c>
      <c r="AF102" s="12">
        <f>N102*ReturnData!N113</f>
        <v>6.2250000000000005E-3</v>
      </c>
      <c r="AG102" s="12">
        <f>O102*ReturnData!O113</f>
        <v>0</v>
      </c>
      <c r="AH102" s="12">
        <f>P102*ReturnData!P113</f>
        <v>1.1425000000000001E-2</v>
      </c>
      <c r="AI102" s="12">
        <f>Q102*ReturnData!Q113</f>
        <v>0</v>
      </c>
      <c r="AK102">
        <f t="shared" si="4"/>
        <v>198304</v>
      </c>
      <c r="AL102" s="15">
        <f t="shared" si="5"/>
        <v>8.1900000000000001E-2</v>
      </c>
    </row>
    <row r="103" spans="1:38" x14ac:dyDescent="0.25">
      <c r="A103" s="6">
        <f>ReturnData!A114</f>
        <v>198305</v>
      </c>
      <c r="B103">
        <f>IF('Monthly Ranks'!B102&lt;=8, 1/8,0)</f>
        <v>0</v>
      </c>
      <c r="C103">
        <f>IF('Monthly Ranks'!C102&lt;=8, 1/8,0)</f>
        <v>0.125</v>
      </c>
      <c r="D103">
        <f>IF('Monthly Ranks'!D102&lt;=8, 1/8,0)</f>
        <v>0</v>
      </c>
      <c r="E103">
        <f>IF('Monthly Ranks'!E102&lt;=8, 1/8,0)</f>
        <v>0.125</v>
      </c>
      <c r="F103">
        <f>IF('Monthly Ranks'!F102&lt;=8, 1/8,0)</f>
        <v>0.125</v>
      </c>
      <c r="G103">
        <f>IF('Monthly Ranks'!G102&lt;=8, 1/8,0)</f>
        <v>0</v>
      </c>
      <c r="H103">
        <f>IF('Monthly Ranks'!H102&lt;=8, 1/8,0)</f>
        <v>0</v>
      </c>
      <c r="I103">
        <f>IF('Monthly Ranks'!I102&lt;=8, 1/8,0)</f>
        <v>0.125</v>
      </c>
      <c r="J103">
        <f>IF('Monthly Ranks'!J102&lt;=8, 1/8,0)</f>
        <v>0</v>
      </c>
      <c r="K103">
        <f>IF('Monthly Ranks'!K102&lt;=8, 1/8,0)</f>
        <v>0</v>
      </c>
      <c r="L103">
        <f>IF('Monthly Ranks'!L102&lt;=8, 1/8,0)</f>
        <v>0.125</v>
      </c>
      <c r="M103">
        <f>IF('Monthly Ranks'!M102&lt;=8, 1/8,0)</f>
        <v>0.125</v>
      </c>
      <c r="N103">
        <f>IF('Monthly Ranks'!N102&lt;=8, 1/8,0)</f>
        <v>0.125</v>
      </c>
      <c r="O103">
        <f>IF('Monthly Ranks'!O102&lt;=8, 1/8,0)</f>
        <v>0</v>
      </c>
      <c r="P103">
        <f>IF('Monthly Ranks'!P102&lt;=8, 1/8,0)</f>
        <v>0.125</v>
      </c>
      <c r="Q103">
        <f>IF('Monthly Ranks'!Q102&lt;=8, 1/8,0)</f>
        <v>0</v>
      </c>
      <c r="S103">
        <f t="shared" si="3"/>
        <v>198305</v>
      </c>
      <c r="T103" s="12">
        <f>B103*ReturnData!B114</f>
        <v>0</v>
      </c>
      <c r="U103" s="12">
        <f>C103*ReturnData!C114</f>
        <v>8.175E-3</v>
      </c>
      <c r="V103" s="12">
        <f>D103*ReturnData!D114</f>
        <v>0</v>
      </c>
      <c r="W103" s="12">
        <f>E103*ReturnData!E114</f>
        <v>1.1375000000000001E-3</v>
      </c>
      <c r="X103" s="12">
        <f>F103*ReturnData!F114</f>
        <v>-5.4749999999999998E-3</v>
      </c>
      <c r="Y103" s="12">
        <f>G103*ReturnData!G114</f>
        <v>0</v>
      </c>
      <c r="Z103" s="12">
        <f>H103*ReturnData!H114</f>
        <v>0</v>
      </c>
      <c r="AA103" s="12">
        <f>I103*ReturnData!I114</f>
        <v>3.5625000000000001E-3</v>
      </c>
      <c r="AB103" s="12">
        <f>J103*ReturnData!J114</f>
        <v>0</v>
      </c>
      <c r="AC103" s="12">
        <f>K103*ReturnData!K114</f>
        <v>0</v>
      </c>
      <c r="AD103" s="12">
        <f>L103*ReturnData!L114</f>
        <v>3.8124999999999999E-3</v>
      </c>
      <c r="AE103" s="12">
        <f>M103*ReturnData!M114</f>
        <v>-2.3250000000000002E-3</v>
      </c>
      <c r="AF103" s="12">
        <f>N103*ReturnData!N114</f>
        <v>4.0875E-3</v>
      </c>
      <c r="AG103" s="12">
        <f>O103*ReturnData!O114</f>
        <v>0</v>
      </c>
      <c r="AH103" s="12">
        <f>P103*ReturnData!P114</f>
        <v>3.7499999999999997E-5</v>
      </c>
      <c r="AI103" s="12">
        <f>Q103*ReturnData!Q114</f>
        <v>0</v>
      </c>
      <c r="AK103">
        <f t="shared" si="4"/>
        <v>198305</v>
      </c>
      <c r="AL103" s="15">
        <f t="shared" si="5"/>
        <v>1.30125E-2</v>
      </c>
    </row>
    <row r="104" spans="1:38" x14ac:dyDescent="0.25">
      <c r="A104" s="6">
        <f>ReturnData!A115</f>
        <v>198306</v>
      </c>
      <c r="B104">
        <f>IF('Monthly Ranks'!B103&lt;=8, 1/8,0)</f>
        <v>0</v>
      </c>
      <c r="C104">
        <f>IF('Monthly Ranks'!C103&lt;=8, 1/8,0)</f>
        <v>0.125</v>
      </c>
      <c r="D104">
        <f>IF('Monthly Ranks'!D103&lt;=8, 1/8,0)</f>
        <v>0</v>
      </c>
      <c r="E104">
        <f>IF('Monthly Ranks'!E103&lt;=8, 1/8,0)</f>
        <v>0.125</v>
      </c>
      <c r="F104">
        <f>IF('Monthly Ranks'!F103&lt;=8, 1/8,0)</f>
        <v>0</v>
      </c>
      <c r="G104">
        <f>IF('Monthly Ranks'!G103&lt;=8, 1/8,0)</f>
        <v>0</v>
      </c>
      <c r="H104">
        <f>IF('Monthly Ranks'!H103&lt;=8, 1/8,0)</f>
        <v>0</v>
      </c>
      <c r="I104">
        <f>IF('Monthly Ranks'!I103&lt;=8, 1/8,0)</f>
        <v>0.125</v>
      </c>
      <c r="J104">
        <f>IF('Monthly Ranks'!J103&lt;=8, 1/8,0)</f>
        <v>0</v>
      </c>
      <c r="K104">
        <f>IF('Monthly Ranks'!K103&lt;=8, 1/8,0)</f>
        <v>0</v>
      </c>
      <c r="L104">
        <f>IF('Monthly Ranks'!L103&lt;=8, 1/8,0)</f>
        <v>0.125</v>
      </c>
      <c r="M104">
        <f>IF('Monthly Ranks'!M103&lt;=8, 1/8,0)</f>
        <v>0.125</v>
      </c>
      <c r="N104">
        <f>IF('Monthly Ranks'!N103&lt;=8, 1/8,0)</f>
        <v>0.125</v>
      </c>
      <c r="O104">
        <f>IF('Monthly Ranks'!O103&lt;=8, 1/8,0)</f>
        <v>0</v>
      </c>
      <c r="P104">
        <f>IF('Monthly Ranks'!P103&lt;=8, 1/8,0)</f>
        <v>0.125</v>
      </c>
      <c r="Q104">
        <f>IF('Monthly Ranks'!Q103&lt;=8, 1/8,0)</f>
        <v>0.125</v>
      </c>
      <c r="S104">
        <f t="shared" si="3"/>
        <v>198306</v>
      </c>
      <c r="T104" s="12">
        <f>B104*ReturnData!B115</f>
        <v>0</v>
      </c>
      <c r="U104" s="12">
        <f>C104*ReturnData!C115</f>
        <v>1.25E-3</v>
      </c>
      <c r="V104" s="12">
        <f>D104*ReturnData!D115</f>
        <v>0</v>
      </c>
      <c r="W104" s="12">
        <f>E104*ReturnData!E115</f>
        <v>1.0737500000000001E-2</v>
      </c>
      <c r="X104" s="12">
        <f>F104*ReturnData!F115</f>
        <v>0</v>
      </c>
      <c r="Y104" s="12">
        <f>G104*ReturnData!G115</f>
        <v>0</v>
      </c>
      <c r="Z104" s="12">
        <f>H104*ReturnData!H115</f>
        <v>0</v>
      </c>
      <c r="AA104" s="12">
        <f>I104*ReturnData!I115</f>
        <v>-2.1250000000000002E-4</v>
      </c>
      <c r="AB104" s="12">
        <f>J104*ReturnData!J115</f>
        <v>0</v>
      </c>
      <c r="AC104" s="12">
        <f>K104*ReturnData!K115</f>
        <v>0</v>
      </c>
      <c r="AD104" s="12">
        <f>L104*ReturnData!L115</f>
        <v>7.1875000000000003E-3</v>
      </c>
      <c r="AE104" s="12">
        <f>M104*ReturnData!M115</f>
        <v>1.5650000000000001E-2</v>
      </c>
      <c r="AF104" s="12">
        <f>N104*ReturnData!N115</f>
        <v>9.5750000000000002E-3</v>
      </c>
      <c r="AG104" s="12">
        <f>O104*ReturnData!O115</f>
        <v>0</v>
      </c>
      <c r="AH104" s="12">
        <f>P104*ReturnData!P115</f>
        <v>7.3000000000000001E-3</v>
      </c>
      <c r="AI104" s="12">
        <f>Q104*ReturnData!Q115</f>
        <v>4.4999999999999999E-4</v>
      </c>
      <c r="AK104">
        <f t="shared" si="4"/>
        <v>198306</v>
      </c>
      <c r="AL104" s="15">
        <f t="shared" si="5"/>
        <v>5.1937500000000004E-2</v>
      </c>
    </row>
    <row r="105" spans="1:38" x14ac:dyDescent="0.25">
      <c r="A105" s="6">
        <f>ReturnData!A116</f>
        <v>198307</v>
      </c>
      <c r="B105">
        <f>IF('Monthly Ranks'!B104&lt;=8, 1/8,0)</f>
        <v>0</v>
      </c>
      <c r="C105">
        <f>IF('Monthly Ranks'!C104&lt;=8, 1/8,0)</f>
        <v>0.125</v>
      </c>
      <c r="D105">
        <f>IF('Monthly Ranks'!D104&lt;=8, 1/8,0)</f>
        <v>0</v>
      </c>
      <c r="E105">
        <f>IF('Monthly Ranks'!E104&lt;=8, 1/8,0)</f>
        <v>0.125</v>
      </c>
      <c r="F105">
        <f>IF('Monthly Ranks'!F104&lt;=8, 1/8,0)</f>
        <v>0</v>
      </c>
      <c r="G105">
        <f>IF('Monthly Ranks'!G104&lt;=8, 1/8,0)</f>
        <v>0</v>
      </c>
      <c r="H105">
        <f>IF('Monthly Ranks'!H104&lt;=8, 1/8,0)</f>
        <v>0</v>
      </c>
      <c r="I105">
        <f>IF('Monthly Ranks'!I104&lt;=8, 1/8,0)</f>
        <v>0.125</v>
      </c>
      <c r="J105">
        <f>IF('Monthly Ranks'!J104&lt;=8, 1/8,0)</f>
        <v>0</v>
      </c>
      <c r="K105">
        <f>IF('Monthly Ranks'!K104&lt;=8, 1/8,0)</f>
        <v>0</v>
      </c>
      <c r="L105">
        <f>IF('Monthly Ranks'!L104&lt;=8, 1/8,0)</f>
        <v>0.125</v>
      </c>
      <c r="M105">
        <f>IF('Monthly Ranks'!M104&lt;=8, 1/8,0)</f>
        <v>0.125</v>
      </c>
      <c r="N105">
        <f>IF('Monthly Ranks'!N104&lt;=8, 1/8,0)</f>
        <v>0.125</v>
      </c>
      <c r="O105">
        <f>IF('Monthly Ranks'!O104&lt;=8, 1/8,0)</f>
        <v>0</v>
      </c>
      <c r="P105">
        <f>IF('Monthly Ranks'!P104&lt;=8, 1/8,0)</f>
        <v>0.125</v>
      </c>
      <c r="Q105">
        <f>IF('Monthly Ranks'!Q104&lt;=8, 1/8,0)</f>
        <v>0.125</v>
      </c>
      <c r="S105">
        <f t="shared" si="3"/>
        <v>198307</v>
      </c>
      <c r="T105" s="12">
        <f>B105*ReturnData!B116</f>
        <v>0</v>
      </c>
      <c r="U105" s="12">
        <f>C105*ReturnData!C116</f>
        <v>-6.2624999999999998E-3</v>
      </c>
      <c r="V105" s="12">
        <f>D105*ReturnData!D116</f>
        <v>0</v>
      </c>
      <c r="W105" s="12">
        <f>E105*ReturnData!E116</f>
        <v>-5.4124999999999998E-3</v>
      </c>
      <c r="X105" s="12">
        <f>F105*ReturnData!F116</f>
        <v>0</v>
      </c>
      <c r="Y105" s="12">
        <f>G105*ReturnData!G116</f>
        <v>0</v>
      </c>
      <c r="Z105" s="12">
        <f>H105*ReturnData!H116</f>
        <v>0</v>
      </c>
      <c r="AA105" s="12">
        <f>I105*ReturnData!I116</f>
        <v>-4.9125000000000002E-3</v>
      </c>
      <c r="AB105" s="12">
        <f>J105*ReturnData!J116</f>
        <v>0</v>
      </c>
      <c r="AC105" s="12">
        <f>K105*ReturnData!K116</f>
        <v>0</v>
      </c>
      <c r="AD105" s="12">
        <f>L105*ReturnData!L116</f>
        <v>-5.9499999999999996E-3</v>
      </c>
      <c r="AE105" s="12">
        <f>M105*ReturnData!M116</f>
        <v>-2.4124999999999997E-3</v>
      </c>
      <c r="AF105" s="12">
        <f>N105*ReturnData!N116</f>
        <v>-6.1875000000000003E-3</v>
      </c>
      <c r="AG105" s="12">
        <f>O105*ReturnData!O116</f>
        <v>0</v>
      </c>
      <c r="AH105" s="12">
        <f>P105*ReturnData!P116</f>
        <v>-2.725E-3</v>
      </c>
      <c r="AI105" s="12">
        <f>Q105*ReturnData!Q116</f>
        <v>-3.5625000000000001E-3</v>
      </c>
      <c r="AK105">
        <f t="shared" si="4"/>
        <v>198307</v>
      </c>
      <c r="AL105" s="15">
        <f t="shared" si="5"/>
        <v>-3.7425E-2</v>
      </c>
    </row>
    <row r="106" spans="1:38" x14ac:dyDescent="0.25">
      <c r="A106" s="6">
        <f>ReturnData!A117</f>
        <v>198308</v>
      </c>
      <c r="B106">
        <f>IF('Monthly Ranks'!B105&lt;=8, 1/8,0)</f>
        <v>0</v>
      </c>
      <c r="C106">
        <f>IF('Monthly Ranks'!C105&lt;=8, 1/8,0)</f>
        <v>0.125</v>
      </c>
      <c r="D106">
        <f>IF('Monthly Ranks'!D105&lt;=8, 1/8,0)</f>
        <v>0</v>
      </c>
      <c r="E106">
        <f>IF('Monthly Ranks'!E105&lt;=8, 1/8,0)</f>
        <v>0.125</v>
      </c>
      <c r="F106">
        <f>IF('Monthly Ranks'!F105&lt;=8, 1/8,0)</f>
        <v>0</v>
      </c>
      <c r="G106">
        <f>IF('Monthly Ranks'!G105&lt;=8, 1/8,0)</f>
        <v>0</v>
      </c>
      <c r="H106">
        <f>IF('Monthly Ranks'!H105&lt;=8, 1/8,0)</f>
        <v>0</v>
      </c>
      <c r="I106">
        <f>IF('Monthly Ranks'!I105&lt;=8, 1/8,0)</f>
        <v>0.125</v>
      </c>
      <c r="J106">
        <f>IF('Monthly Ranks'!J105&lt;=8, 1/8,0)</f>
        <v>0</v>
      </c>
      <c r="K106">
        <f>IF('Monthly Ranks'!K105&lt;=8, 1/8,0)</f>
        <v>0</v>
      </c>
      <c r="L106">
        <f>IF('Monthly Ranks'!L105&lt;=8, 1/8,0)</f>
        <v>0.125</v>
      </c>
      <c r="M106">
        <f>IF('Monthly Ranks'!M105&lt;=8, 1/8,0)</f>
        <v>0.125</v>
      </c>
      <c r="N106">
        <f>IF('Monthly Ranks'!N105&lt;=8, 1/8,0)</f>
        <v>0.125</v>
      </c>
      <c r="O106">
        <f>IF('Monthly Ranks'!O105&lt;=8, 1/8,0)</f>
        <v>0</v>
      </c>
      <c r="P106">
        <f>IF('Monthly Ranks'!P105&lt;=8, 1/8,0)</f>
        <v>0.125</v>
      </c>
      <c r="Q106">
        <f>IF('Monthly Ranks'!Q105&lt;=8, 1/8,0)</f>
        <v>0.125</v>
      </c>
      <c r="S106">
        <f t="shared" si="3"/>
        <v>198308</v>
      </c>
      <c r="T106" s="12">
        <f>B106*ReturnData!B117</f>
        <v>0</v>
      </c>
      <c r="U106" s="12">
        <f>C106*ReturnData!C117</f>
        <v>1.0625000000000001E-3</v>
      </c>
      <c r="V106" s="12">
        <f>D106*ReturnData!D117</f>
        <v>0</v>
      </c>
      <c r="W106" s="12">
        <f>E106*ReturnData!E117</f>
        <v>-5.6999999999999993E-3</v>
      </c>
      <c r="X106" s="12">
        <f>F106*ReturnData!F117</f>
        <v>0</v>
      </c>
      <c r="Y106" s="12">
        <f>G106*ReturnData!G117</f>
        <v>0</v>
      </c>
      <c r="Z106" s="12">
        <f>H106*ReturnData!H117</f>
        <v>0</v>
      </c>
      <c r="AA106" s="12">
        <f>I106*ReturnData!I117</f>
        <v>-5.4874999999999993E-3</v>
      </c>
      <c r="AB106" s="12">
        <f>J106*ReturnData!J117</f>
        <v>0</v>
      </c>
      <c r="AC106" s="12">
        <f>K106*ReturnData!K117</f>
        <v>0</v>
      </c>
      <c r="AD106" s="12">
        <f>L106*ReturnData!L117</f>
        <v>-8.25E-4</v>
      </c>
      <c r="AE106" s="12">
        <f>M106*ReturnData!M117</f>
        <v>-4.5250000000000004E-3</v>
      </c>
      <c r="AF106" s="12">
        <f>N106*ReturnData!N117</f>
        <v>-4.875E-3</v>
      </c>
      <c r="AG106" s="12">
        <f>O106*ReturnData!O117</f>
        <v>0</v>
      </c>
      <c r="AH106" s="12">
        <f>P106*ReturnData!P117</f>
        <v>-6.5624999999999998E-3</v>
      </c>
      <c r="AI106" s="12">
        <f>Q106*ReturnData!Q117</f>
        <v>1.2999999999999999E-3</v>
      </c>
      <c r="AK106">
        <f t="shared" si="4"/>
        <v>198308</v>
      </c>
      <c r="AL106" s="15">
        <f t="shared" si="5"/>
        <v>-2.56125E-2</v>
      </c>
    </row>
    <row r="107" spans="1:38" x14ac:dyDescent="0.25">
      <c r="A107" s="6">
        <f>ReturnData!A118</f>
        <v>198309</v>
      </c>
      <c r="B107">
        <f>IF('Monthly Ranks'!B106&lt;=8, 1/8,0)</f>
        <v>0</v>
      </c>
      <c r="C107">
        <f>IF('Monthly Ranks'!C106&lt;=8, 1/8,0)</f>
        <v>0.125</v>
      </c>
      <c r="D107">
        <f>IF('Monthly Ranks'!D106&lt;=8, 1/8,0)</f>
        <v>0</v>
      </c>
      <c r="E107">
        <f>IF('Monthly Ranks'!E106&lt;=8, 1/8,0)</f>
        <v>0.125</v>
      </c>
      <c r="F107">
        <f>IF('Monthly Ranks'!F106&lt;=8, 1/8,0)</f>
        <v>0</v>
      </c>
      <c r="G107">
        <f>IF('Monthly Ranks'!G106&lt;=8, 1/8,0)</f>
        <v>0</v>
      </c>
      <c r="H107">
        <f>IF('Monthly Ranks'!H106&lt;=8, 1/8,0)</f>
        <v>0</v>
      </c>
      <c r="I107">
        <f>IF('Monthly Ranks'!I106&lt;=8, 1/8,0)</f>
        <v>0.125</v>
      </c>
      <c r="J107">
        <f>IF('Monthly Ranks'!J106&lt;=8, 1/8,0)</f>
        <v>0</v>
      </c>
      <c r="K107">
        <f>IF('Monthly Ranks'!K106&lt;=8, 1/8,0)</f>
        <v>0</v>
      </c>
      <c r="L107">
        <f>IF('Monthly Ranks'!L106&lt;=8, 1/8,0)</f>
        <v>0.125</v>
      </c>
      <c r="M107">
        <f>IF('Monthly Ranks'!M106&lt;=8, 1/8,0)</f>
        <v>0.125</v>
      </c>
      <c r="N107">
        <f>IF('Monthly Ranks'!N106&lt;=8, 1/8,0)</f>
        <v>0.125</v>
      </c>
      <c r="O107">
        <f>IF('Monthly Ranks'!O106&lt;=8, 1/8,0)</f>
        <v>0</v>
      </c>
      <c r="P107">
        <f>IF('Monthly Ranks'!P106&lt;=8, 1/8,0)</f>
        <v>0.125</v>
      </c>
      <c r="Q107">
        <f>IF('Monthly Ranks'!Q106&lt;=8, 1/8,0)</f>
        <v>0.125</v>
      </c>
      <c r="S107">
        <f t="shared" si="3"/>
        <v>198309</v>
      </c>
      <c r="T107" s="12">
        <f>B107*ReturnData!B118</f>
        <v>0</v>
      </c>
      <c r="U107" s="12">
        <f>C107*ReturnData!C118</f>
        <v>-7.2499999999999995E-3</v>
      </c>
      <c r="V107" s="12">
        <f>D107*ReturnData!D118</f>
        <v>0</v>
      </c>
      <c r="W107" s="12">
        <f>E107*ReturnData!E118</f>
        <v>1.9375E-3</v>
      </c>
      <c r="X107" s="12">
        <f>F107*ReturnData!F118</f>
        <v>0</v>
      </c>
      <c r="Y107" s="12">
        <f>G107*ReturnData!G118</f>
        <v>0</v>
      </c>
      <c r="Z107" s="12">
        <f>H107*ReturnData!H118</f>
        <v>0</v>
      </c>
      <c r="AA107" s="12">
        <f>I107*ReturnData!I118</f>
        <v>4.1875000000000002E-3</v>
      </c>
      <c r="AB107" s="12">
        <f>J107*ReturnData!J118</f>
        <v>0</v>
      </c>
      <c r="AC107" s="12">
        <f>K107*ReturnData!K118</f>
        <v>0</v>
      </c>
      <c r="AD107" s="12">
        <f>L107*ReturnData!L118</f>
        <v>3.4499999999999999E-3</v>
      </c>
      <c r="AE107" s="12">
        <f>M107*ReturnData!M118</f>
        <v>6.0875E-3</v>
      </c>
      <c r="AF107" s="12">
        <f>N107*ReturnData!N118</f>
        <v>4.3750000000000004E-3</v>
      </c>
      <c r="AG107" s="12">
        <f>O107*ReturnData!O118</f>
        <v>0</v>
      </c>
      <c r="AH107" s="12">
        <f>P107*ReturnData!P118</f>
        <v>2.6124999999999998E-3</v>
      </c>
      <c r="AI107" s="12">
        <f>Q107*ReturnData!Q118</f>
        <v>2.4375E-3</v>
      </c>
      <c r="AK107">
        <f t="shared" si="4"/>
        <v>198309</v>
      </c>
      <c r="AL107" s="15">
        <f t="shared" si="5"/>
        <v>1.7837499999999999E-2</v>
      </c>
    </row>
    <row r="108" spans="1:38" x14ac:dyDescent="0.25">
      <c r="A108" s="6">
        <f>ReturnData!A119</f>
        <v>198310</v>
      </c>
      <c r="B108">
        <f>IF('Monthly Ranks'!B107&lt;=8, 1/8,0)</f>
        <v>0</v>
      </c>
      <c r="C108">
        <f>IF('Monthly Ranks'!C107&lt;=8, 1/8,0)</f>
        <v>0.125</v>
      </c>
      <c r="D108">
        <f>IF('Monthly Ranks'!D107&lt;=8, 1/8,0)</f>
        <v>0</v>
      </c>
      <c r="E108">
        <f>IF('Monthly Ranks'!E107&lt;=8, 1/8,0)</f>
        <v>0.125</v>
      </c>
      <c r="F108">
        <f>IF('Monthly Ranks'!F107&lt;=8, 1/8,0)</f>
        <v>0</v>
      </c>
      <c r="G108">
        <f>IF('Monthly Ranks'!G107&lt;=8, 1/8,0)</f>
        <v>0.125</v>
      </c>
      <c r="H108">
        <f>IF('Monthly Ranks'!H107&lt;=8, 1/8,0)</f>
        <v>0</v>
      </c>
      <c r="I108">
        <f>IF('Monthly Ranks'!I107&lt;=8, 1/8,0)</f>
        <v>0</v>
      </c>
      <c r="J108">
        <f>IF('Monthly Ranks'!J107&lt;=8, 1/8,0)</f>
        <v>0.125</v>
      </c>
      <c r="K108">
        <f>IF('Monthly Ranks'!K107&lt;=8, 1/8,0)</f>
        <v>0</v>
      </c>
      <c r="L108">
        <f>IF('Monthly Ranks'!L107&lt;=8, 1/8,0)</f>
        <v>0.125</v>
      </c>
      <c r="M108">
        <f>IF('Monthly Ranks'!M107&lt;=8, 1/8,0)</f>
        <v>0.125</v>
      </c>
      <c r="N108">
        <f>IF('Monthly Ranks'!N107&lt;=8, 1/8,0)</f>
        <v>0.125</v>
      </c>
      <c r="O108">
        <f>IF('Monthly Ranks'!O107&lt;=8, 1/8,0)</f>
        <v>0</v>
      </c>
      <c r="P108">
        <f>IF('Monthly Ranks'!P107&lt;=8, 1/8,0)</f>
        <v>0.125</v>
      </c>
      <c r="Q108">
        <f>IF('Monthly Ranks'!Q107&lt;=8, 1/8,0)</f>
        <v>0</v>
      </c>
      <c r="S108">
        <f t="shared" si="3"/>
        <v>198310</v>
      </c>
      <c r="T108" s="12">
        <f>B108*ReturnData!B119</f>
        <v>0</v>
      </c>
      <c r="U108" s="12">
        <f>C108*ReturnData!C119</f>
        <v>-1.19375E-2</v>
      </c>
      <c r="V108" s="12">
        <f>D108*ReturnData!D119</f>
        <v>0</v>
      </c>
      <c r="W108" s="12">
        <f>E108*ReturnData!E119</f>
        <v>-5.6375000000000001E-3</v>
      </c>
      <c r="X108" s="12">
        <f>F108*ReturnData!F119</f>
        <v>0</v>
      </c>
      <c r="Y108" s="12">
        <f>G108*ReturnData!G119</f>
        <v>-3.8500000000000001E-3</v>
      </c>
      <c r="Z108" s="12">
        <f>H108*ReturnData!H119</f>
        <v>0</v>
      </c>
      <c r="AA108" s="12">
        <f>I108*ReturnData!I119</f>
        <v>0</v>
      </c>
      <c r="AB108" s="12">
        <f>J108*ReturnData!J119</f>
        <v>-6.5624999999999998E-3</v>
      </c>
      <c r="AC108" s="12">
        <f>K108*ReturnData!K119</f>
        <v>0</v>
      </c>
      <c r="AD108" s="12">
        <f>L108*ReturnData!L119</f>
        <v>-6.9375000000000001E-3</v>
      </c>
      <c r="AE108" s="12">
        <f>M108*ReturnData!M119</f>
        <v>1.825E-3</v>
      </c>
      <c r="AF108" s="12">
        <f>N108*ReturnData!N119</f>
        <v>-6.3750000000000005E-4</v>
      </c>
      <c r="AG108" s="12">
        <f>O108*ReturnData!O119</f>
        <v>0</v>
      </c>
      <c r="AH108" s="12">
        <f>P108*ReturnData!P119</f>
        <v>-9.2500000000000004E-4</v>
      </c>
      <c r="AI108" s="12">
        <f>Q108*ReturnData!Q119</f>
        <v>0</v>
      </c>
      <c r="AK108">
        <f t="shared" si="4"/>
        <v>198310</v>
      </c>
      <c r="AL108" s="15">
        <f t="shared" si="5"/>
        <v>-3.4662499999999999E-2</v>
      </c>
    </row>
    <row r="109" spans="1:38" x14ac:dyDescent="0.25">
      <c r="A109" s="6">
        <f>ReturnData!A120</f>
        <v>198311</v>
      </c>
      <c r="B109">
        <f>IF('Monthly Ranks'!B108&lt;=8, 1/8,0)</f>
        <v>0</v>
      </c>
      <c r="C109">
        <f>IF('Monthly Ranks'!C108&lt;=8, 1/8,0)</f>
        <v>0</v>
      </c>
      <c r="D109">
        <f>IF('Monthly Ranks'!D108&lt;=8, 1/8,0)</f>
        <v>0</v>
      </c>
      <c r="E109">
        <f>IF('Monthly Ranks'!E108&lt;=8, 1/8,0)</f>
        <v>0.125</v>
      </c>
      <c r="F109">
        <f>IF('Monthly Ranks'!F108&lt;=8, 1/8,0)</f>
        <v>0</v>
      </c>
      <c r="G109">
        <f>IF('Monthly Ranks'!G108&lt;=8, 1/8,0)</f>
        <v>0.125</v>
      </c>
      <c r="H109">
        <f>IF('Monthly Ranks'!H108&lt;=8, 1/8,0)</f>
        <v>0</v>
      </c>
      <c r="I109">
        <f>IF('Monthly Ranks'!I108&lt;=8, 1/8,0)</f>
        <v>0.125</v>
      </c>
      <c r="J109">
        <f>IF('Monthly Ranks'!J108&lt;=8, 1/8,0)</f>
        <v>0.125</v>
      </c>
      <c r="K109">
        <f>IF('Monthly Ranks'!K108&lt;=8, 1/8,0)</f>
        <v>0</v>
      </c>
      <c r="L109">
        <f>IF('Monthly Ranks'!L108&lt;=8, 1/8,0)</f>
        <v>0.125</v>
      </c>
      <c r="M109">
        <f>IF('Monthly Ranks'!M108&lt;=8, 1/8,0)</f>
        <v>0.125</v>
      </c>
      <c r="N109">
        <f>IF('Monthly Ranks'!N108&lt;=8, 1/8,0)</f>
        <v>0.125</v>
      </c>
      <c r="O109">
        <f>IF('Monthly Ranks'!O108&lt;=8, 1/8,0)</f>
        <v>0</v>
      </c>
      <c r="P109">
        <f>IF('Monthly Ranks'!P108&lt;=8, 1/8,0)</f>
        <v>0.125</v>
      </c>
      <c r="Q109">
        <f>IF('Monthly Ranks'!Q108&lt;=8, 1/8,0)</f>
        <v>0</v>
      </c>
      <c r="S109">
        <f t="shared" si="3"/>
        <v>198311</v>
      </c>
      <c r="T109" s="12">
        <f>B109*ReturnData!B120</f>
        <v>0</v>
      </c>
      <c r="U109" s="12">
        <f>C109*ReturnData!C120</f>
        <v>0</v>
      </c>
      <c r="V109" s="12">
        <f>D109*ReturnData!D120</f>
        <v>0</v>
      </c>
      <c r="W109" s="12">
        <f>E109*ReturnData!E120</f>
        <v>4.6250000000000006E-3</v>
      </c>
      <c r="X109" s="12">
        <f>F109*ReturnData!F120</f>
        <v>0</v>
      </c>
      <c r="Y109" s="12">
        <f>G109*ReturnData!G120</f>
        <v>3.4250000000000001E-3</v>
      </c>
      <c r="Z109" s="12">
        <f>H109*ReturnData!H120</f>
        <v>0</v>
      </c>
      <c r="AA109" s="12">
        <f>I109*ReturnData!I120</f>
        <v>9.2624999999999999E-3</v>
      </c>
      <c r="AB109" s="12">
        <f>J109*ReturnData!J120</f>
        <v>1.1899999999999999E-2</v>
      </c>
      <c r="AC109" s="12">
        <f>K109*ReturnData!K120</f>
        <v>0</v>
      </c>
      <c r="AD109" s="12">
        <f>L109*ReturnData!L120</f>
        <v>3.0125E-3</v>
      </c>
      <c r="AE109" s="12">
        <f>M109*ReturnData!M120</f>
        <v>-1.3750000000000001E-4</v>
      </c>
      <c r="AF109" s="12">
        <f>N109*ReturnData!N120</f>
        <v>9.5750000000000002E-3</v>
      </c>
      <c r="AG109" s="12">
        <f>O109*ReturnData!O120</f>
        <v>0</v>
      </c>
      <c r="AH109" s="12">
        <f>P109*ReturnData!P120</f>
        <v>5.5000000000000005E-3</v>
      </c>
      <c r="AI109" s="12">
        <f>Q109*ReturnData!Q120</f>
        <v>0</v>
      </c>
      <c r="AK109">
        <f t="shared" si="4"/>
        <v>198311</v>
      </c>
      <c r="AL109" s="15">
        <f t="shared" si="5"/>
        <v>4.7162500000000003E-2</v>
      </c>
    </row>
    <row r="110" spans="1:38" x14ac:dyDescent="0.25">
      <c r="A110" s="6">
        <f>ReturnData!A121</f>
        <v>198312</v>
      </c>
      <c r="B110">
        <f>IF('Monthly Ranks'!B109&lt;=8, 1/8,0)</f>
        <v>0</v>
      </c>
      <c r="C110">
        <f>IF('Monthly Ranks'!C109&lt;=8, 1/8,0)</f>
        <v>0</v>
      </c>
      <c r="D110">
        <f>IF('Monthly Ranks'!D109&lt;=8, 1/8,0)</f>
        <v>0.125</v>
      </c>
      <c r="E110">
        <f>IF('Monthly Ranks'!E109&lt;=8, 1/8,0)</f>
        <v>0.125</v>
      </c>
      <c r="F110">
        <f>IF('Monthly Ranks'!F109&lt;=8, 1/8,0)</f>
        <v>0</v>
      </c>
      <c r="G110">
        <f>IF('Monthly Ranks'!G109&lt;=8, 1/8,0)</f>
        <v>0.125</v>
      </c>
      <c r="H110">
        <f>IF('Monthly Ranks'!H109&lt;=8, 1/8,0)</f>
        <v>0</v>
      </c>
      <c r="I110">
        <f>IF('Monthly Ranks'!I109&lt;=8, 1/8,0)</f>
        <v>0</v>
      </c>
      <c r="J110">
        <f>IF('Monthly Ranks'!J109&lt;=8, 1/8,0)</f>
        <v>0.125</v>
      </c>
      <c r="K110">
        <f>IF('Monthly Ranks'!K109&lt;=8, 1/8,0)</f>
        <v>0</v>
      </c>
      <c r="L110">
        <f>IF('Monthly Ranks'!L109&lt;=8, 1/8,0)</f>
        <v>0</v>
      </c>
      <c r="M110">
        <f>IF('Monthly Ranks'!M109&lt;=8, 1/8,0)</f>
        <v>0.125</v>
      </c>
      <c r="N110">
        <f>IF('Monthly Ranks'!N109&lt;=8, 1/8,0)</f>
        <v>0.125</v>
      </c>
      <c r="O110">
        <f>IF('Monthly Ranks'!O109&lt;=8, 1/8,0)</f>
        <v>0.125</v>
      </c>
      <c r="P110">
        <f>IF('Monthly Ranks'!P109&lt;=8, 1/8,0)</f>
        <v>0.125</v>
      </c>
      <c r="Q110">
        <f>IF('Monthly Ranks'!Q109&lt;=8, 1/8,0)</f>
        <v>0</v>
      </c>
      <c r="S110">
        <f t="shared" si="3"/>
        <v>198312</v>
      </c>
      <c r="T110" s="12">
        <f>B110*ReturnData!B121</f>
        <v>0</v>
      </c>
      <c r="U110" s="12">
        <f>C110*ReturnData!C121</f>
        <v>0</v>
      </c>
      <c r="V110" s="12">
        <f>D110*ReturnData!D121</f>
        <v>2.725E-3</v>
      </c>
      <c r="W110" s="12">
        <f>E110*ReturnData!E121</f>
        <v>-3.7624999999999998E-3</v>
      </c>
      <c r="X110" s="12">
        <f>F110*ReturnData!F121</f>
        <v>0</v>
      </c>
      <c r="Y110" s="12">
        <f>G110*ReturnData!G121</f>
        <v>-3.9500000000000004E-3</v>
      </c>
      <c r="Z110" s="12">
        <f>H110*ReturnData!H121</f>
        <v>0</v>
      </c>
      <c r="AA110" s="12">
        <f>I110*ReturnData!I121</f>
        <v>0</v>
      </c>
      <c r="AB110" s="12">
        <f>J110*ReturnData!J121</f>
        <v>1.3500000000000001E-3</v>
      </c>
      <c r="AC110" s="12">
        <f>K110*ReturnData!K121</f>
        <v>0</v>
      </c>
      <c r="AD110" s="12">
        <f>L110*ReturnData!L121</f>
        <v>0</v>
      </c>
      <c r="AE110" s="12">
        <f>M110*ReturnData!M121</f>
        <v>1.5499999999999999E-3</v>
      </c>
      <c r="AF110" s="12">
        <f>N110*ReturnData!N121</f>
        <v>-1.3125000000000001E-3</v>
      </c>
      <c r="AG110" s="12">
        <f>O110*ReturnData!O121</f>
        <v>-4.6125000000000003E-3</v>
      </c>
      <c r="AH110" s="12">
        <f>P110*ReturnData!P121</f>
        <v>-7.1999999999999998E-3</v>
      </c>
      <c r="AI110" s="12">
        <f>Q110*ReturnData!Q121</f>
        <v>0</v>
      </c>
      <c r="AK110">
        <f t="shared" si="4"/>
        <v>198312</v>
      </c>
      <c r="AL110" s="15">
        <f t="shared" si="5"/>
        <v>-1.5212500000000002E-2</v>
      </c>
    </row>
    <row r="111" spans="1:38" x14ac:dyDescent="0.25">
      <c r="A111" s="6">
        <f>ReturnData!A122</f>
        <v>198401</v>
      </c>
      <c r="B111">
        <f>IF('Monthly Ranks'!B110&lt;=8, 1/8,0)</f>
        <v>0</v>
      </c>
      <c r="C111">
        <f>IF('Monthly Ranks'!C110&lt;=8, 1/8,0)</f>
        <v>0</v>
      </c>
      <c r="D111">
        <f>IF('Monthly Ranks'!D110&lt;=8, 1/8,0)</f>
        <v>0</v>
      </c>
      <c r="E111">
        <f>IF('Monthly Ranks'!E110&lt;=8, 1/8,0)</f>
        <v>0.125</v>
      </c>
      <c r="F111">
        <f>IF('Monthly Ranks'!F110&lt;=8, 1/8,0)</f>
        <v>0</v>
      </c>
      <c r="G111">
        <f>IF('Monthly Ranks'!G110&lt;=8, 1/8,0)</f>
        <v>0.125</v>
      </c>
      <c r="H111">
        <f>IF('Monthly Ranks'!H110&lt;=8, 1/8,0)</f>
        <v>0</v>
      </c>
      <c r="I111">
        <f>IF('Monthly Ranks'!I110&lt;=8, 1/8,0)</f>
        <v>0</v>
      </c>
      <c r="J111">
        <f>IF('Monthly Ranks'!J110&lt;=8, 1/8,0)</f>
        <v>0.125</v>
      </c>
      <c r="K111">
        <f>IF('Monthly Ranks'!K110&lt;=8, 1/8,0)</f>
        <v>0.125</v>
      </c>
      <c r="L111">
        <f>IF('Monthly Ranks'!L110&lt;=8, 1/8,0)</f>
        <v>0</v>
      </c>
      <c r="M111">
        <f>IF('Monthly Ranks'!M110&lt;=8, 1/8,0)</f>
        <v>0.125</v>
      </c>
      <c r="N111">
        <f>IF('Monthly Ranks'!N110&lt;=8, 1/8,0)</f>
        <v>0.125</v>
      </c>
      <c r="O111">
        <f>IF('Monthly Ranks'!O110&lt;=8, 1/8,0)</f>
        <v>0</v>
      </c>
      <c r="P111">
        <f>IF('Monthly Ranks'!P110&lt;=8, 1/8,0)</f>
        <v>0.125</v>
      </c>
      <c r="Q111">
        <f>IF('Monthly Ranks'!Q110&lt;=8, 1/8,0)</f>
        <v>0.125</v>
      </c>
      <c r="S111">
        <f t="shared" si="3"/>
        <v>198401</v>
      </c>
      <c r="T111" s="12">
        <f>B111*ReturnData!B122</f>
        <v>0</v>
      </c>
      <c r="U111" s="12">
        <f>C111*ReturnData!C122</f>
        <v>0</v>
      </c>
      <c r="V111" s="12">
        <f>D111*ReturnData!D122</f>
        <v>0</v>
      </c>
      <c r="W111" s="12">
        <f>E111*ReturnData!E122</f>
        <v>-8.0499999999999999E-3</v>
      </c>
      <c r="X111" s="12">
        <f>F111*ReturnData!F122</f>
        <v>0</v>
      </c>
      <c r="Y111" s="12">
        <f>G111*ReturnData!G122</f>
        <v>-5.0499999999999998E-3</v>
      </c>
      <c r="Z111" s="12">
        <f>H111*ReturnData!H122</f>
        <v>0</v>
      </c>
      <c r="AA111" s="12">
        <f>I111*ReturnData!I122</f>
        <v>0</v>
      </c>
      <c r="AB111" s="12">
        <f>J111*ReturnData!J122</f>
        <v>-2.4499999999999999E-3</v>
      </c>
      <c r="AC111" s="12">
        <f>K111*ReturnData!K122</f>
        <v>-2.9125000000000002E-3</v>
      </c>
      <c r="AD111" s="12">
        <f>L111*ReturnData!L122</f>
        <v>0</v>
      </c>
      <c r="AE111" s="12">
        <f>M111*ReturnData!M122</f>
        <v>-4.1749999999999999E-3</v>
      </c>
      <c r="AF111" s="12">
        <f>N111*ReturnData!N122</f>
        <v>-4.2125000000000001E-3</v>
      </c>
      <c r="AG111" s="12">
        <f>O111*ReturnData!O122</f>
        <v>0</v>
      </c>
      <c r="AH111" s="12">
        <f>P111*ReturnData!P122</f>
        <v>-7.8750000000000001E-3</v>
      </c>
      <c r="AI111" s="12">
        <f>Q111*ReturnData!Q122</f>
        <v>-5.7499999999999999E-4</v>
      </c>
      <c r="AK111">
        <f t="shared" si="4"/>
        <v>198401</v>
      </c>
      <c r="AL111" s="15">
        <f t="shared" si="5"/>
        <v>-3.5299999999999998E-2</v>
      </c>
    </row>
    <row r="112" spans="1:38" x14ac:dyDescent="0.25">
      <c r="A112" s="6">
        <f>ReturnData!A123</f>
        <v>198402</v>
      </c>
      <c r="B112">
        <f>IF('Monthly Ranks'!B111&lt;=8, 1/8,0)</f>
        <v>0.125</v>
      </c>
      <c r="C112">
        <f>IF('Monthly Ranks'!C111&lt;=8, 1/8,0)</f>
        <v>0</v>
      </c>
      <c r="D112">
        <f>IF('Monthly Ranks'!D111&lt;=8, 1/8,0)</f>
        <v>0</v>
      </c>
      <c r="E112">
        <f>IF('Monthly Ranks'!E111&lt;=8, 1/8,0)</f>
        <v>0.125</v>
      </c>
      <c r="F112">
        <f>IF('Monthly Ranks'!F111&lt;=8, 1/8,0)</f>
        <v>0</v>
      </c>
      <c r="G112">
        <f>IF('Monthly Ranks'!G111&lt;=8, 1/8,0)</f>
        <v>0.125</v>
      </c>
      <c r="H112">
        <f>IF('Monthly Ranks'!H111&lt;=8, 1/8,0)</f>
        <v>0</v>
      </c>
      <c r="I112">
        <f>IF('Monthly Ranks'!I111&lt;=8, 1/8,0)</f>
        <v>0</v>
      </c>
      <c r="J112">
        <f>IF('Monthly Ranks'!J111&lt;=8, 1/8,0)</f>
        <v>0.125</v>
      </c>
      <c r="K112">
        <f>IF('Monthly Ranks'!K111&lt;=8, 1/8,0)</f>
        <v>0</v>
      </c>
      <c r="L112">
        <f>IF('Monthly Ranks'!L111&lt;=8, 1/8,0)</f>
        <v>0</v>
      </c>
      <c r="M112">
        <f>IF('Monthly Ranks'!M111&lt;=8, 1/8,0)</f>
        <v>0.125</v>
      </c>
      <c r="N112">
        <f>IF('Monthly Ranks'!N111&lt;=8, 1/8,0)</f>
        <v>0.125</v>
      </c>
      <c r="O112">
        <f>IF('Monthly Ranks'!O111&lt;=8, 1/8,0)</f>
        <v>0</v>
      </c>
      <c r="P112">
        <f>IF('Monthly Ranks'!P111&lt;=8, 1/8,0)</f>
        <v>0.125</v>
      </c>
      <c r="Q112">
        <f>IF('Monthly Ranks'!Q111&lt;=8, 1/8,0)</f>
        <v>0.125</v>
      </c>
      <c r="S112">
        <f t="shared" si="3"/>
        <v>198402</v>
      </c>
      <c r="T112" s="12">
        <f>B112*ReturnData!B123</f>
        <v>-5.3500000000000006E-3</v>
      </c>
      <c r="U112" s="12">
        <f>C112*ReturnData!C123</f>
        <v>0</v>
      </c>
      <c r="V112" s="12">
        <f>D112*ReturnData!D123</f>
        <v>0</v>
      </c>
      <c r="W112" s="12">
        <f>E112*ReturnData!E123</f>
        <v>-4.45E-3</v>
      </c>
      <c r="X112" s="12">
        <f>F112*ReturnData!F123</f>
        <v>0</v>
      </c>
      <c r="Y112" s="12">
        <f>G112*ReturnData!G123</f>
        <v>-9.0875000000000001E-3</v>
      </c>
      <c r="Z112" s="12">
        <f>H112*ReturnData!H123</f>
        <v>0</v>
      </c>
      <c r="AA112" s="12">
        <f>I112*ReturnData!I123</f>
        <v>0</v>
      </c>
      <c r="AB112" s="12">
        <f>J112*ReturnData!J123</f>
        <v>-9.5374999999999991E-3</v>
      </c>
      <c r="AC112" s="12">
        <f>K112*ReturnData!K123</f>
        <v>0</v>
      </c>
      <c r="AD112" s="12">
        <f>L112*ReturnData!L123</f>
        <v>0</v>
      </c>
      <c r="AE112" s="12">
        <f>M112*ReturnData!M123</f>
        <v>-8.3625000000000001E-3</v>
      </c>
      <c r="AF112" s="12">
        <f>N112*ReturnData!N123</f>
        <v>-9.1000000000000004E-3</v>
      </c>
      <c r="AG112" s="12">
        <f>O112*ReturnData!O123</f>
        <v>0</v>
      </c>
      <c r="AH112" s="12">
        <f>P112*ReturnData!P123</f>
        <v>-5.5500000000000002E-3</v>
      </c>
      <c r="AI112" s="12">
        <f>Q112*ReturnData!Q123</f>
        <v>-5.7499999999999999E-3</v>
      </c>
      <c r="AK112">
        <f t="shared" si="4"/>
        <v>198402</v>
      </c>
      <c r="AL112" s="15">
        <f t="shared" si="5"/>
        <v>-5.7187499999999995E-2</v>
      </c>
    </row>
    <row r="113" spans="1:38" x14ac:dyDescent="0.25">
      <c r="A113" s="6">
        <f>ReturnData!A124</f>
        <v>198403</v>
      </c>
      <c r="B113">
        <f>IF('Monthly Ranks'!B112&lt;=8, 1/8,0)</f>
        <v>0.125</v>
      </c>
      <c r="C113">
        <f>IF('Monthly Ranks'!C112&lt;=8, 1/8,0)</f>
        <v>0</v>
      </c>
      <c r="D113">
        <f>IF('Monthly Ranks'!D112&lt;=8, 1/8,0)</f>
        <v>0.125</v>
      </c>
      <c r="E113">
        <f>IF('Monthly Ranks'!E112&lt;=8, 1/8,0)</f>
        <v>0</v>
      </c>
      <c r="F113">
        <f>IF('Monthly Ranks'!F112&lt;=8, 1/8,0)</f>
        <v>0</v>
      </c>
      <c r="G113">
        <f>IF('Monthly Ranks'!G112&lt;=8, 1/8,0)</f>
        <v>0.125</v>
      </c>
      <c r="H113">
        <f>IF('Monthly Ranks'!H112&lt;=8, 1/8,0)</f>
        <v>0</v>
      </c>
      <c r="I113">
        <f>IF('Monthly Ranks'!I112&lt;=8, 1/8,0)</f>
        <v>0</v>
      </c>
      <c r="J113">
        <f>IF('Monthly Ranks'!J112&lt;=8, 1/8,0)</f>
        <v>0.125</v>
      </c>
      <c r="K113">
        <f>IF('Monthly Ranks'!K112&lt;=8, 1/8,0)</f>
        <v>0.125</v>
      </c>
      <c r="L113">
        <f>IF('Monthly Ranks'!L112&lt;=8, 1/8,0)</f>
        <v>0</v>
      </c>
      <c r="M113">
        <f>IF('Monthly Ranks'!M112&lt;=8, 1/8,0)</f>
        <v>0.125</v>
      </c>
      <c r="N113">
        <f>IF('Monthly Ranks'!N112&lt;=8, 1/8,0)</f>
        <v>0.125</v>
      </c>
      <c r="O113">
        <f>IF('Monthly Ranks'!O112&lt;=8, 1/8,0)</f>
        <v>0</v>
      </c>
      <c r="P113">
        <f>IF('Monthly Ranks'!P112&lt;=8, 1/8,0)</f>
        <v>0</v>
      </c>
      <c r="Q113">
        <f>IF('Monthly Ranks'!Q112&lt;=8, 1/8,0)</f>
        <v>0.125</v>
      </c>
      <c r="S113">
        <f t="shared" si="3"/>
        <v>198403</v>
      </c>
      <c r="T113" s="12">
        <f>B113*ReturnData!B124</f>
        <v>1.4624999999999998E-3</v>
      </c>
      <c r="U113" s="12">
        <f>C113*ReturnData!C124</f>
        <v>0</v>
      </c>
      <c r="V113" s="12">
        <f>D113*ReturnData!D124</f>
        <v>1.2125E-3</v>
      </c>
      <c r="W113" s="12">
        <f>E113*ReturnData!E124</f>
        <v>0</v>
      </c>
      <c r="X113" s="12">
        <f>F113*ReturnData!F124</f>
        <v>0</v>
      </c>
      <c r="Y113" s="12">
        <f>G113*ReturnData!G124</f>
        <v>7.4250000000000002E-3</v>
      </c>
      <c r="Z113" s="12">
        <f>H113*ReturnData!H124</f>
        <v>0</v>
      </c>
      <c r="AA113" s="12">
        <f>I113*ReturnData!I124</f>
        <v>0</v>
      </c>
      <c r="AB113" s="12">
        <f>J113*ReturnData!J124</f>
        <v>7.2750000000000002E-3</v>
      </c>
      <c r="AC113" s="12">
        <f>K113*ReturnData!K124</f>
        <v>4.5874999999999996E-3</v>
      </c>
      <c r="AD113" s="12">
        <f>L113*ReturnData!L124</f>
        <v>0</v>
      </c>
      <c r="AE113" s="12">
        <f>M113*ReturnData!M124</f>
        <v>-3.1874999999999998E-3</v>
      </c>
      <c r="AF113" s="12">
        <f>N113*ReturnData!N124</f>
        <v>-9.6250000000000003E-4</v>
      </c>
      <c r="AG113" s="12">
        <f>O113*ReturnData!O124</f>
        <v>0</v>
      </c>
      <c r="AH113" s="12">
        <f>P113*ReturnData!P124</f>
        <v>0</v>
      </c>
      <c r="AI113" s="12">
        <f>Q113*ReturnData!Q124</f>
        <v>2.575E-3</v>
      </c>
      <c r="AK113">
        <f t="shared" si="4"/>
        <v>198403</v>
      </c>
      <c r="AL113" s="15">
        <f t="shared" si="5"/>
        <v>2.0387500000000003E-2</v>
      </c>
    </row>
    <row r="114" spans="1:38" x14ac:dyDescent="0.25">
      <c r="A114" s="6">
        <f>ReturnData!A125</f>
        <v>198404</v>
      </c>
      <c r="B114">
        <f>IF('Monthly Ranks'!B113&lt;=8, 1/8,0)</f>
        <v>0.125</v>
      </c>
      <c r="C114">
        <f>IF('Monthly Ranks'!C113&lt;=8, 1/8,0)</f>
        <v>0</v>
      </c>
      <c r="D114">
        <f>IF('Monthly Ranks'!D113&lt;=8, 1/8,0)</f>
        <v>0.125</v>
      </c>
      <c r="E114">
        <f>IF('Monthly Ranks'!E113&lt;=8, 1/8,0)</f>
        <v>0</v>
      </c>
      <c r="F114">
        <f>IF('Monthly Ranks'!F113&lt;=8, 1/8,0)</f>
        <v>0</v>
      </c>
      <c r="G114">
        <f>IF('Monthly Ranks'!G113&lt;=8, 1/8,0)</f>
        <v>0.125</v>
      </c>
      <c r="H114">
        <f>IF('Monthly Ranks'!H113&lt;=8, 1/8,0)</f>
        <v>0</v>
      </c>
      <c r="I114">
        <f>IF('Monthly Ranks'!I113&lt;=8, 1/8,0)</f>
        <v>0</v>
      </c>
      <c r="J114">
        <f>IF('Monthly Ranks'!J113&lt;=8, 1/8,0)</f>
        <v>0.125</v>
      </c>
      <c r="K114">
        <f>IF('Monthly Ranks'!K113&lt;=8, 1/8,0)</f>
        <v>0.125</v>
      </c>
      <c r="L114">
        <f>IF('Monthly Ranks'!L113&lt;=8, 1/8,0)</f>
        <v>0</v>
      </c>
      <c r="M114">
        <f>IF('Monthly Ranks'!M113&lt;=8, 1/8,0)</f>
        <v>0.125</v>
      </c>
      <c r="N114">
        <f>IF('Monthly Ranks'!N113&lt;=8, 1/8,0)</f>
        <v>0.125</v>
      </c>
      <c r="O114">
        <f>IF('Monthly Ranks'!O113&lt;=8, 1/8,0)</f>
        <v>0.125</v>
      </c>
      <c r="P114">
        <f>IF('Monthly Ranks'!P113&lt;=8, 1/8,0)</f>
        <v>0</v>
      </c>
      <c r="Q114">
        <f>IF('Monthly Ranks'!Q113&lt;=8, 1/8,0)</f>
        <v>0</v>
      </c>
      <c r="S114">
        <f t="shared" si="3"/>
        <v>198404</v>
      </c>
      <c r="T114" s="12">
        <f>B114*ReturnData!B125</f>
        <v>6.1249999999999998E-4</v>
      </c>
      <c r="U114" s="12">
        <f>C114*ReturnData!C125</f>
        <v>0</v>
      </c>
      <c r="V114" s="12">
        <f>D114*ReturnData!D125</f>
        <v>5.1124999999999999E-3</v>
      </c>
      <c r="W114" s="12">
        <f>E114*ReturnData!E125</f>
        <v>0</v>
      </c>
      <c r="X114" s="12">
        <f>F114*ReturnData!F125</f>
        <v>0</v>
      </c>
      <c r="Y114" s="12">
        <f>G114*ReturnData!G125</f>
        <v>1.5125E-3</v>
      </c>
      <c r="Z114" s="12">
        <f>H114*ReturnData!H125</f>
        <v>0</v>
      </c>
      <c r="AA114" s="12">
        <f>I114*ReturnData!I125</f>
        <v>0</v>
      </c>
      <c r="AB114" s="12">
        <f>J114*ReturnData!J125</f>
        <v>-6.9874999999999998E-3</v>
      </c>
      <c r="AC114" s="12">
        <f>K114*ReturnData!K125</f>
        <v>1.7749999999999999E-3</v>
      </c>
      <c r="AD114" s="12">
        <f>L114*ReturnData!L125</f>
        <v>0</v>
      </c>
      <c r="AE114" s="12">
        <f>M114*ReturnData!M125</f>
        <v>1.8749999999999999E-3</v>
      </c>
      <c r="AF114" s="12">
        <f>N114*ReturnData!N125</f>
        <v>-1.3375000000000001E-3</v>
      </c>
      <c r="AG114" s="12">
        <f>O114*ReturnData!O125</f>
        <v>-5.9999999999999995E-4</v>
      </c>
      <c r="AH114" s="12">
        <f>P114*ReturnData!P125</f>
        <v>0</v>
      </c>
      <c r="AI114" s="12">
        <f>Q114*ReturnData!Q125</f>
        <v>0</v>
      </c>
      <c r="AK114">
        <f t="shared" si="4"/>
        <v>198404</v>
      </c>
      <c r="AL114" s="15">
        <f t="shared" si="5"/>
        <v>1.9624999999999998E-3</v>
      </c>
    </row>
    <row r="115" spans="1:38" x14ac:dyDescent="0.25">
      <c r="A115" s="6">
        <f>ReturnData!A126</f>
        <v>198405</v>
      </c>
      <c r="B115">
        <f>IF('Monthly Ranks'!B114&lt;=8, 1/8,0)</f>
        <v>0.125</v>
      </c>
      <c r="C115">
        <f>IF('Monthly Ranks'!C114&lt;=8, 1/8,0)</f>
        <v>0.125</v>
      </c>
      <c r="D115">
        <f>IF('Monthly Ranks'!D114&lt;=8, 1/8,0)</f>
        <v>0.125</v>
      </c>
      <c r="E115">
        <f>IF('Monthly Ranks'!E114&lt;=8, 1/8,0)</f>
        <v>0</v>
      </c>
      <c r="F115">
        <f>IF('Monthly Ranks'!F114&lt;=8, 1/8,0)</f>
        <v>0</v>
      </c>
      <c r="G115">
        <f>IF('Monthly Ranks'!G114&lt;=8, 1/8,0)</f>
        <v>0.125</v>
      </c>
      <c r="H115">
        <f>IF('Monthly Ranks'!H114&lt;=8, 1/8,0)</f>
        <v>0</v>
      </c>
      <c r="I115">
        <f>IF('Monthly Ranks'!I114&lt;=8, 1/8,0)</f>
        <v>0</v>
      </c>
      <c r="J115">
        <f>IF('Monthly Ranks'!J114&lt;=8, 1/8,0)</f>
        <v>0.125</v>
      </c>
      <c r="K115">
        <f>IF('Monthly Ranks'!K114&lt;=8, 1/8,0)</f>
        <v>0.125</v>
      </c>
      <c r="L115">
        <f>IF('Monthly Ranks'!L114&lt;=8, 1/8,0)</f>
        <v>0</v>
      </c>
      <c r="M115">
        <f>IF('Monthly Ranks'!M114&lt;=8, 1/8,0)</f>
        <v>0</v>
      </c>
      <c r="N115">
        <f>IF('Monthly Ranks'!N114&lt;=8, 1/8,0)</f>
        <v>0.125</v>
      </c>
      <c r="O115">
        <f>IF('Monthly Ranks'!O114&lt;=8, 1/8,0)</f>
        <v>0.125</v>
      </c>
      <c r="P115">
        <f>IF('Monthly Ranks'!P114&lt;=8, 1/8,0)</f>
        <v>0</v>
      </c>
      <c r="Q115">
        <f>IF('Monthly Ranks'!Q114&lt;=8, 1/8,0)</f>
        <v>0</v>
      </c>
      <c r="S115">
        <f t="shared" si="3"/>
        <v>198405</v>
      </c>
      <c r="T115" s="12">
        <f>B115*ReturnData!B126</f>
        <v>-2.3625E-3</v>
      </c>
      <c r="U115" s="12">
        <f>C115*ReturnData!C126</f>
        <v>-9.7124999999999989E-3</v>
      </c>
      <c r="V115" s="12">
        <f>D115*ReturnData!D126</f>
        <v>-5.9750000000000003E-3</v>
      </c>
      <c r="W115" s="12">
        <f>E115*ReturnData!E126</f>
        <v>0</v>
      </c>
      <c r="X115" s="12">
        <f>F115*ReturnData!F126</f>
        <v>0</v>
      </c>
      <c r="Y115" s="12">
        <f>G115*ReturnData!G126</f>
        <v>-8.7875000000000002E-3</v>
      </c>
      <c r="Z115" s="12">
        <f>H115*ReturnData!H126</f>
        <v>0</v>
      </c>
      <c r="AA115" s="12">
        <f>I115*ReturnData!I126</f>
        <v>0</v>
      </c>
      <c r="AB115" s="12">
        <f>J115*ReturnData!J126</f>
        <v>-1.1850000000000001E-2</v>
      </c>
      <c r="AC115" s="12">
        <f>K115*ReturnData!K126</f>
        <v>-5.8125000000000008E-3</v>
      </c>
      <c r="AD115" s="12">
        <f>L115*ReturnData!L126</f>
        <v>0</v>
      </c>
      <c r="AE115" s="12">
        <f>M115*ReturnData!M126</f>
        <v>0</v>
      </c>
      <c r="AF115" s="12">
        <f>N115*ReturnData!N126</f>
        <v>-4.875E-3</v>
      </c>
      <c r="AG115" s="12">
        <f>O115*ReturnData!O126</f>
        <v>-1E-3</v>
      </c>
      <c r="AH115" s="12">
        <f>P115*ReturnData!P126</f>
        <v>0</v>
      </c>
      <c r="AI115" s="12">
        <f>Q115*ReturnData!Q126</f>
        <v>0</v>
      </c>
      <c r="AK115">
        <f t="shared" si="4"/>
        <v>198405</v>
      </c>
      <c r="AL115" s="15">
        <f t="shared" si="5"/>
        <v>-5.0374999999999996E-2</v>
      </c>
    </row>
    <row r="116" spans="1:38" x14ac:dyDescent="0.25">
      <c r="A116" s="6">
        <f>ReturnData!A127</f>
        <v>198406</v>
      </c>
      <c r="B116">
        <f>IF('Monthly Ranks'!B115&lt;=8, 1/8,0)</f>
        <v>0.125</v>
      </c>
      <c r="C116">
        <f>IF('Monthly Ranks'!C115&lt;=8, 1/8,0)</f>
        <v>0</v>
      </c>
      <c r="D116">
        <f>IF('Monthly Ranks'!D115&lt;=8, 1/8,0)</f>
        <v>0.125</v>
      </c>
      <c r="E116">
        <f>IF('Monthly Ranks'!E115&lt;=8, 1/8,0)</f>
        <v>0</v>
      </c>
      <c r="F116">
        <f>IF('Monthly Ranks'!F115&lt;=8, 1/8,0)</f>
        <v>0.125</v>
      </c>
      <c r="G116">
        <f>IF('Monthly Ranks'!G115&lt;=8, 1/8,0)</f>
        <v>0.125</v>
      </c>
      <c r="H116">
        <f>IF('Monthly Ranks'!H115&lt;=8, 1/8,0)</f>
        <v>0.125</v>
      </c>
      <c r="I116">
        <f>IF('Monthly Ranks'!I115&lt;=8, 1/8,0)</f>
        <v>0</v>
      </c>
      <c r="J116">
        <f>IF('Monthly Ranks'!J115&lt;=8, 1/8,0)</f>
        <v>0</v>
      </c>
      <c r="K116">
        <f>IF('Monthly Ranks'!K115&lt;=8, 1/8,0)</f>
        <v>0.125</v>
      </c>
      <c r="L116">
        <f>IF('Monthly Ranks'!L115&lt;=8, 1/8,0)</f>
        <v>0</v>
      </c>
      <c r="M116">
        <f>IF('Monthly Ranks'!M115&lt;=8, 1/8,0)</f>
        <v>0.125</v>
      </c>
      <c r="N116">
        <f>IF('Monthly Ranks'!N115&lt;=8, 1/8,0)</f>
        <v>0</v>
      </c>
      <c r="O116">
        <f>IF('Monthly Ranks'!O115&lt;=8, 1/8,0)</f>
        <v>0.125</v>
      </c>
      <c r="P116">
        <f>IF('Monthly Ranks'!P115&lt;=8, 1/8,0)</f>
        <v>0</v>
      </c>
      <c r="Q116">
        <f>IF('Monthly Ranks'!Q115&lt;=8, 1/8,0)</f>
        <v>0</v>
      </c>
      <c r="S116">
        <f t="shared" si="3"/>
        <v>198406</v>
      </c>
      <c r="T116" s="12">
        <f>B116*ReturnData!B127</f>
        <v>8.1374999999999989E-3</v>
      </c>
      <c r="U116" s="12">
        <f>C116*ReturnData!C127</f>
        <v>0</v>
      </c>
      <c r="V116" s="12">
        <f>D116*ReturnData!D127</f>
        <v>-2.5624999999999997E-3</v>
      </c>
      <c r="W116" s="12">
        <f>E116*ReturnData!E127</f>
        <v>0</v>
      </c>
      <c r="X116" s="12">
        <f>F116*ReturnData!F127</f>
        <v>2.1375000000000001E-3</v>
      </c>
      <c r="Y116" s="12">
        <f>G116*ReturnData!G127</f>
        <v>3.6249999999999998E-4</v>
      </c>
      <c r="Z116" s="12">
        <f>H116*ReturnData!H127</f>
        <v>7.0125000000000005E-3</v>
      </c>
      <c r="AA116" s="12">
        <f>I116*ReturnData!I127</f>
        <v>0</v>
      </c>
      <c r="AB116" s="12">
        <f>J116*ReturnData!J127</f>
        <v>0</v>
      </c>
      <c r="AC116" s="12">
        <f>K116*ReturnData!K127</f>
        <v>1.3975E-2</v>
      </c>
      <c r="AD116" s="12">
        <f>L116*ReturnData!L127</f>
        <v>0</v>
      </c>
      <c r="AE116" s="12">
        <f>M116*ReturnData!M127</f>
        <v>4.0999999999999995E-3</v>
      </c>
      <c r="AF116" s="12">
        <f>N116*ReturnData!N127</f>
        <v>0</v>
      </c>
      <c r="AG116" s="12">
        <f>O116*ReturnData!O127</f>
        <v>5.6250000000000007E-4</v>
      </c>
      <c r="AH116" s="12">
        <f>P116*ReturnData!P127</f>
        <v>0</v>
      </c>
      <c r="AI116" s="12">
        <f>Q116*ReturnData!Q127</f>
        <v>0</v>
      </c>
      <c r="AK116">
        <f t="shared" si="4"/>
        <v>198406</v>
      </c>
      <c r="AL116" s="15">
        <f t="shared" si="5"/>
        <v>3.3724999999999998E-2</v>
      </c>
    </row>
    <row r="117" spans="1:38" x14ac:dyDescent="0.25">
      <c r="A117" s="6">
        <f>ReturnData!A128</f>
        <v>198407</v>
      </c>
      <c r="B117">
        <f>IF('Monthly Ranks'!B116&lt;=8, 1/8,0)</f>
        <v>0.125</v>
      </c>
      <c r="C117">
        <f>IF('Monthly Ranks'!C116&lt;=8, 1/8,0)</f>
        <v>0</v>
      </c>
      <c r="D117">
        <f>IF('Monthly Ranks'!D116&lt;=8, 1/8,0)</f>
        <v>0.125</v>
      </c>
      <c r="E117">
        <f>IF('Monthly Ranks'!E116&lt;=8, 1/8,0)</f>
        <v>0</v>
      </c>
      <c r="F117">
        <f>IF('Monthly Ranks'!F116&lt;=8, 1/8,0)</f>
        <v>0.125</v>
      </c>
      <c r="G117">
        <f>IF('Monthly Ranks'!G116&lt;=8, 1/8,0)</f>
        <v>0.125</v>
      </c>
      <c r="H117">
        <f>IF('Monthly Ranks'!H116&lt;=8, 1/8,0)</f>
        <v>0.125</v>
      </c>
      <c r="I117">
        <f>IF('Monthly Ranks'!I116&lt;=8, 1/8,0)</f>
        <v>0</v>
      </c>
      <c r="J117">
        <f>IF('Monthly Ranks'!J116&lt;=8, 1/8,0)</f>
        <v>0.125</v>
      </c>
      <c r="K117">
        <f>IF('Monthly Ranks'!K116&lt;=8, 1/8,0)</f>
        <v>0.125</v>
      </c>
      <c r="L117">
        <f>IF('Monthly Ranks'!L116&lt;=8, 1/8,0)</f>
        <v>0</v>
      </c>
      <c r="M117">
        <f>IF('Monthly Ranks'!M116&lt;=8, 1/8,0)</f>
        <v>0</v>
      </c>
      <c r="N117">
        <f>IF('Monthly Ranks'!N116&lt;=8, 1/8,0)</f>
        <v>0</v>
      </c>
      <c r="O117">
        <f>IF('Monthly Ranks'!O116&lt;=8, 1/8,0)</f>
        <v>0.125</v>
      </c>
      <c r="P117">
        <f>IF('Monthly Ranks'!P116&lt;=8, 1/8,0)</f>
        <v>0</v>
      </c>
      <c r="Q117">
        <f>IF('Monthly Ranks'!Q116&lt;=8, 1/8,0)</f>
        <v>0</v>
      </c>
      <c r="S117">
        <f t="shared" si="3"/>
        <v>198407</v>
      </c>
      <c r="T117" s="12">
        <f>B117*ReturnData!B128</f>
        <v>-1.2625E-3</v>
      </c>
      <c r="U117" s="12">
        <f>C117*ReturnData!C128</f>
        <v>0</v>
      </c>
      <c r="V117" s="12">
        <f>D117*ReturnData!D128</f>
        <v>-9.4750000000000008E-3</v>
      </c>
      <c r="W117" s="12">
        <f>E117*ReturnData!E128</f>
        <v>0</v>
      </c>
      <c r="X117" s="12">
        <f>F117*ReturnData!F128</f>
        <v>3.6249999999999998E-4</v>
      </c>
      <c r="Y117" s="12">
        <f>G117*ReturnData!G128</f>
        <v>-2.5875E-3</v>
      </c>
      <c r="Z117" s="12">
        <f>H117*ReturnData!H128</f>
        <v>-4.0875E-3</v>
      </c>
      <c r="AA117" s="12">
        <f>I117*ReturnData!I128</f>
        <v>0</v>
      </c>
      <c r="AB117" s="12">
        <f>J117*ReturnData!J128</f>
        <v>-1.1537500000000001E-2</v>
      </c>
      <c r="AC117" s="12">
        <f>K117*ReturnData!K128</f>
        <v>-3.075E-3</v>
      </c>
      <c r="AD117" s="12">
        <f>L117*ReturnData!L128</f>
        <v>0</v>
      </c>
      <c r="AE117" s="12">
        <f>M117*ReturnData!M128</f>
        <v>0</v>
      </c>
      <c r="AF117" s="12">
        <f>N117*ReturnData!N128</f>
        <v>0</v>
      </c>
      <c r="AG117" s="12">
        <f>O117*ReturnData!O128</f>
        <v>-1.2500000000000001E-5</v>
      </c>
      <c r="AH117" s="12">
        <f>P117*ReturnData!P128</f>
        <v>0</v>
      </c>
      <c r="AI117" s="12">
        <f>Q117*ReturnData!Q128</f>
        <v>0</v>
      </c>
      <c r="AK117">
        <f t="shared" si="4"/>
        <v>198407</v>
      </c>
      <c r="AL117" s="15">
        <f t="shared" si="5"/>
        <v>-3.1675000000000002E-2</v>
      </c>
    </row>
    <row r="118" spans="1:38" x14ac:dyDescent="0.25">
      <c r="A118" s="6">
        <f>ReturnData!A129</f>
        <v>198408</v>
      </c>
      <c r="B118">
        <f>IF('Monthly Ranks'!B117&lt;=8, 1/8,0)</f>
        <v>0.125</v>
      </c>
      <c r="C118">
        <f>IF('Monthly Ranks'!C117&lt;=8, 1/8,0)</f>
        <v>0</v>
      </c>
      <c r="D118">
        <f>IF('Monthly Ranks'!D117&lt;=8, 1/8,0)</f>
        <v>0.125</v>
      </c>
      <c r="E118">
        <f>IF('Monthly Ranks'!E117&lt;=8, 1/8,0)</f>
        <v>0</v>
      </c>
      <c r="F118">
        <f>IF('Monthly Ranks'!F117&lt;=8, 1/8,0)</f>
        <v>0.125</v>
      </c>
      <c r="G118">
        <f>IF('Monthly Ranks'!G117&lt;=8, 1/8,0)</f>
        <v>0</v>
      </c>
      <c r="H118">
        <f>IF('Monthly Ranks'!H117&lt;=8, 1/8,0)</f>
        <v>0.125</v>
      </c>
      <c r="I118">
        <f>IF('Monthly Ranks'!I117&lt;=8, 1/8,0)</f>
        <v>0</v>
      </c>
      <c r="J118">
        <f>IF('Monthly Ranks'!J117&lt;=8, 1/8,0)</f>
        <v>0</v>
      </c>
      <c r="K118">
        <f>IF('Monthly Ranks'!K117&lt;=8, 1/8,0)</f>
        <v>0.125</v>
      </c>
      <c r="L118">
        <f>IF('Monthly Ranks'!L117&lt;=8, 1/8,0)</f>
        <v>0</v>
      </c>
      <c r="M118">
        <f>IF('Monthly Ranks'!M117&lt;=8, 1/8,0)</f>
        <v>0</v>
      </c>
      <c r="N118">
        <f>IF('Monthly Ranks'!N117&lt;=8, 1/8,0)</f>
        <v>0.125</v>
      </c>
      <c r="O118">
        <f>IF('Monthly Ranks'!O117&lt;=8, 1/8,0)</f>
        <v>0.125</v>
      </c>
      <c r="P118">
        <f>IF('Monthly Ranks'!P117&lt;=8, 1/8,0)</f>
        <v>0</v>
      </c>
      <c r="Q118">
        <f>IF('Monthly Ranks'!Q117&lt;=8, 1/8,0)</f>
        <v>0.125</v>
      </c>
      <c r="S118">
        <f t="shared" si="3"/>
        <v>198408</v>
      </c>
      <c r="T118" s="12">
        <f>B118*ReturnData!B129</f>
        <v>9.1999999999999998E-3</v>
      </c>
      <c r="U118" s="12">
        <f>C118*ReturnData!C129</f>
        <v>0</v>
      </c>
      <c r="V118" s="12">
        <f>D118*ReturnData!D129</f>
        <v>1.74875E-2</v>
      </c>
      <c r="W118" s="12">
        <f>E118*ReturnData!E129</f>
        <v>0</v>
      </c>
      <c r="X118" s="12">
        <f>F118*ReturnData!F129</f>
        <v>1.14375E-2</v>
      </c>
      <c r="Y118" s="12">
        <f>G118*ReturnData!G129</f>
        <v>0</v>
      </c>
      <c r="Z118" s="12">
        <f>H118*ReturnData!H129</f>
        <v>1.0012500000000001E-2</v>
      </c>
      <c r="AA118" s="12">
        <f>I118*ReturnData!I129</f>
        <v>0</v>
      </c>
      <c r="AB118" s="12">
        <f>J118*ReturnData!J129</f>
        <v>0</v>
      </c>
      <c r="AC118" s="12">
        <f>K118*ReturnData!K129</f>
        <v>1.27125E-2</v>
      </c>
      <c r="AD118" s="12">
        <f>L118*ReturnData!L129</f>
        <v>0</v>
      </c>
      <c r="AE118" s="12">
        <f>M118*ReturnData!M129</f>
        <v>0</v>
      </c>
      <c r="AF118" s="12">
        <f>N118*ReturnData!N129</f>
        <v>1.5375000000000002E-2</v>
      </c>
      <c r="AG118" s="12">
        <f>O118*ReturnData!O129</f>
        <v>9.7000000000000003E-3</v>
      </c>
      <c r="AH118" s="12">
        <f>P118*ReturnData!P129</f>
        <v>0</v>
      </c>
      <c r="AI118" s="12">
        <f>Q118*ReturnData!Q129</f>
        <v>1.38E-2</v>
      </c>
      <c r="AK118">
        <f t="shared" si="4"/>
        <v>198408</v>
      </c>
      <c r="AL118" s="15">
        <f t="shared" si="5"/>
        <v>9.9725000000000008E-2</v>
      </c>
    </row>
    <row r="119" spans="1:38" x14ac:dyDescent="0.25">
      <c r="A119" s="6">
        <f>ReturnData!A130</f>
        <v>198409</v>
      </c>
      <c r="B119">
        <f>IF('Monthly Ranks'!B118&lt;=8, 1/8,0)</f>
        <v>0.125</v>
      </c>
      <c r="C119">
        <f>IF('Monthly Ranks'!C118&lt;=8, 1/8,0)</f>
        <v>0</v>
      </c>
      <c r="D119">
        <f>IF('Monthly Ranks'!D118&lt;=8, 1/8,0)</f>
        <v>0.125</v>
      </c>
      <c r="E119">
        <f>IF('Monthly Ranks'!E118&lt;=8, 1/8,0)</f>
        <v>0</v>
      </c>
      <c r="F119">
        <f>IF('Monthly Ranks'!F118&lt;=8, 1/8,0)</f>
        <v>0.125</v>
      </c>
      <c r="G119">
        <f>IF('Monthly Ranks'!G118&lt;=8, 1/8,0)</f>
        <v>0</v>
      </c>
      <c r="H119">
        <f>IF('Monthly Ranks'!H118&lt;=8, 1/8,0)</f>
        <v>0.125</v>
      </c>
      <c r="I119">
        <f>IF('Monthly Ranks'!I118&lt;=8, 1/8,0)</f>
        <v>0</v>
      </c>
      <c r="J119">
        <f>IF('Monthly Ranks'!J118&lt;=8, 1/8,0)</f>
        <v>0</v>
      </c>
      <c r="K119">
        <f>IF('Monthly Ranks'!K118&lt;=8, 1/8,0)</f>
        <v>0.125</v>
      </c>
      <c r="L119">
        <f>IF('Monthly Ranks'!L118&lt;=8, 1/8,0)</f>
        <v>0</v>
      </c>
      <c r="M119">
        <f>IF('Monthly Ranks'!M118&lt;=8, 1/8,0)</f>
        <v>0.125</v>
      </c>
      <c r="N119">
        <f>IF('Monthly Ranks'!N118&lt;=8, 1/8,0)</f>
        <v>0.125</v>
      </c>
      <c r="O119">
        <f>IF('Monthly Ranks'!O118&lt;=8, 1/8,0)</f>
        <v>0.125</v>
      </c>
      <c r="P119">
        <f>IF('Monthly Ranks'!P118&lt;=8, 1/8,0)</f>
        <v>0</v>
      </c>
      <c r="Q119">
        <f>IF('Monthly Ranks'!Q118&lt;=8, 1/8,0)</f>
        <v>0</v>
      </c>
      <c r="S119">
        <f t="shared" si="3"/>
        <v>198409</v>
      </c>
      <c r="T119" s="12">
        <f>B119*ReturnData!B130</f>
        <v>3.075E-3</v>
      </c>
      <c r="U119" s="12">
        <f>C119*ReturnData!C130</f>
        <v>0</v>
      </c>
      <c r="V119" s="12">
        <f>D119*ReturnData!D130</f>
        <v>2.7125000000000001E-3</v>
      </c>
      <c r="W119" s="12">
        <f>E119*ReturnData!E130</f>
        <v>0</v>
      </c>
      <c r="X119" s="12">
        <f>F119*ReturnData!F130</f>
        <v>-3.6625000000000004E-3</v>
      </c>
      <c r="Y119" s="12">
        <f>G119*ReturnData!G130</f>
        <v>0</v>
      </c>
      <c r="Z119" s="12">
        <f>H119*ReturnData!H130</f>
        <v>-1.5499999999999999E-3</v>
      </c>
      <c r="AA119" s="12">
        <f>I119*ReturnData!I130</f>
        <v>0</v>
      </c>
      <c r="AB119" s="12">
        <f>J119*ReturnData!J130</f>
        <v>0</v>
      </c>
      <c r="AC119" s="12">
        <f>K119*ReturnData!K130</f>
        <v>-2.7000000000000001E-3</v>
      </c>
      <c r="AD119" s="12">
        <f>L119*ReturnData!L130</f>
        <v>0</v>
      </c>
      <c r="AE119" s="12">
        <f>M119*ReturnData!M130</f>
        <v>3.1624999999999999E-3</v>
      </c>
      <c r="AF119" s="12">
        <f>N119*ReturnData!N130</f>
        <v>-1.0874999999999999E-3</v>
      </c>
      <c r="AG119" s="12">
        <f>O119*ReturnData!O130</f>
        <v>6.025E-3</v>
      </c>
      <c r="AH119" s="12">
        <f>P119*ReturnData!P130</f>
        <v>0</v>
      </c>
      <c r="AI119" s="12">
        <f>Q119*ReturnData!Q130</f>
        <v>0</v>
      </c>
      <c r="AK119">
        <f t="shared" si="4"/>
        <v>198409</v>
      </c>
      <c r="AL119" s="15">
        <f t="shared" si="5"/>
        <v>5.9749999999999994E-3</v>
      </c>
    </row>
    <row r="120" spans="1:38" x14ac:dyDescent="0.25">
      <c r="A120" s="6">
        <f>ReturnData!A131</f>
        <v>198410</v>
      </c>
      <c r="B120">
        <f>IF('Monthly Ranks'!B119&lt;=8, 1/8,0)</f>
        <v>0.125</v>
      </c>
      <c r="C120">
        <f>IF('Monthly Ranks'!C119&lt;=8, 1/8,0)</f>
        <v>0</v>
      </c>
      <c r="D120">
        <f>IF('Monthly Ranks'!D119&lt;=8, 1/8,0)</f>
        <v>0.125</v>
      </c>
      <c r="E120">
        <f>IF('Monthly Ranks'!E119&lt;=8, 1/8,0)</f>
        <v>0</v>
      </c>
      <c r="F120">
        <f>IF('Monthly Ranks'!F119&lt;=8, 1/8,0)</f>
        <v>0.125</v>
      </c>
      <c r="G120">
        <f>IF('Monthly Ranks'!G119&lt;=8, 1/8,0)</f>
        <v>0</v>
      </c>
      <c r="H120">
        <f>IF('Monthly Ranks'!H119&lt;=8, 1/8,0)</f>
        <v>0.125</v>
      </c>
      <c r="I120">
        <f>IF('Monthly Ranks'!I119&lt;=8, 1/8,0)</f>
        <v>0</v>
      </c>
      <c r="J120">
        <f>IF('Monthly Ranks'!J119&lt;=8, 1/8,0)</f>
        <v>0</v>
      </c>
      <c r="K120">
        <f>IF('Monthly Ranks'!K119&lt;=8, 1/8,0)</f>
        <v>0.125</v>
      </c>
      <c r="L120">
        <f>IF('Monthly Ranks'!L119&lt;=8, 1/8,0)</f>
        <v>0</v>
      </c>
      <c r="M120">
        <f>IF('Monthly Ranks'!M119&lt;=8, 1/8,0)</f>
        <v>0.125</v>
      </c>
      <c r="N120">
        <f>IF('Monthly Ranks'!N119&lt;=8, 1/8,0)</f>
        <v>0.125</v>
      </c>
      <c r="O120">
        <f>IF('Monthly Ranks'!O119&lt;=8, 1/8,0)</f>
        <v>0.125</v>
      </c>
      <c r="P120">
        <f>IF('Monthly Ranks'!P119&lt;=8, 1/8,0)</f>
        <v>0</v>
      </c>
      <c r="Q120">
        <f>IF('Monthly Ranks'!Q119&lt;=8, 1/8,0)</f>
        <v>0</v>
      </c>
      <c r="S120">
        <f t="shared" si="3"/>
        <v>198410</v>
      </c>
      <c r="T120" s="12">
        <f>B120*ReturnData!B131</f>
        <v>2.7000000000000001E-3</v>
      </c>
      <c r="U120" s="12">
        <f>C120*ReturnData!C131</f>
        <v>0</v>
      </c>
      <c r="V120" s="12">
        <f>D120*ReturnData!D131</f>
        <v>-5.3249999999999999E-3</v>
      </c>
      <c r="W120" s="12">
        <f>E120*ReturnData!E131</f>
        <v>0</v>
      </c>
      <c r="X120" s="12">
        <f>F120*ReturnData!F131</f>
        <v>8.0000000000000004E-4</v>
      </c>
      <c r="Y120" s="12">
        <f>G120*ReturnData!G131</f>
        <v>0</v>
      </c>
      <c r="Z120" s="12">
        <f>H120*ReturnData!H131</f>
        <v>3.6625000000000004E-3</v>
      </c>
      <c r="AA120" s="12">
        <f>I120*ReturnData!I131</f>
        <v>0</v>
      </c>
      <c r="AB120" s="12">
        <f>J120*ReturnData!J131</f>
        <v>0</v>
      </c>
      <c r="AC120" s="12">
        <f>K120*ReturnData!K131</f>
        <v>1.1749999999999998E-3</v>
      </c>
      <c r="AD120" s="12">
        <f>L120*ReturnData!L131</f>
        <v>0</v>
      </c>
      <c r="AE120" s="12">
        <f>M120*ReturnData!M131</f>
        <v>3.7125000000000001E-3</v>
      </c>
      <c r="AF120" s="12">
        <f>N120*ReturnData!N131</f>
        <v>5.7125000000000006E-3</v>
      </c>
      <c r="AG120" s="12">
        <f>O120*ReturnData!O131</f>
        <v>4.1749999999999999E-3</v>
      </c>
      <c r="AH120" s="12">
        <f>P120*ReturnData!P131</f>
        <v>0</v>
      </c>
      <c r="AI120" s="12">
        <f>Q120*ReturnData!Q131</f>
        <v>0</v>
      </c>
      <c r="AK120">
        <f t="shared" si="4"/>
        <v>198410</v>
      </c>
      <c r="AL120" s="15">
        <f t="shared" si="5"/>
        <v>1.6612500000000002E-2</v>
      </c>
    </row>
    <row r="121" spans="1:38" x14ac:dyDescent="0.25">
      <c r="A121" s="6">
        <f>ReturnData!A132</f>
        <v>198411</v>
      </c>
      <c r="B121">
        <f>IF('Monthly Ranks'!B120&lt;=8, 1/8,0)</f>
        <v>0.125</v>
      </c>
      <c r="C121">
        <f>IF('Monthly Ranks'!C120&lt;=8, 1/8,0)</f>
        <v>0</v>
      </c>
      <c r="D121">
        <f>IF('Monthly Ranks'!D120&lt;=8, 1/8,0)</f>
        <v>0.125</v>
      </c>
      <c r="E121">
        <f>IF('Monthly Ranks'!E120&lt;=8, 1/8,0)</f>
        <v>0</v>
      </c>
      <c r="F121">
        <f>IF('Monthly Ranks'!F120&lt;=8, 1/8,0)</f>
        <v>0.125</v>
      </c>
      <c r="G121">
        <f>IF('Monthly Ranks'!G120&lt;=8, 1/8,0)</f>
        <v>0</v>
      </c>
      <c r="H121">
        <f>IF('Monthly Ranks'!H120&lt;=8, 1/8,0)</f>
        <v>0</v>
      </c>
      <c r="I121">
        <f>IF('Monthly Ranks'!I120&lt;=8, 1/8,0)</f>
        <v>0</v>
      </c>
      <c r="J121">
        <f>IF('Monthly Ranks'!J120&lt;=8, 1/8,0)</f>
        <v>0</v>
      </c>
      <c r="K121">
        <f>IF('Monthly Ranks'!K120&lt;=8, 1/8,0)</f>
        <v>0.125</v>
      </c>
      <c r="L121">
        <f>IF('Monthly Ranks'!L120&lt;=8, 1/8,0)</f>
        <v>0</v>
      </c>
      <c r="M121">
        <f>IF('Monthly Ranks'!M120&lt;=8, 1/8,0)</f>
        <v>0.125</v>
      </c>
      <c r="N121">
        <f>IF('Monthly Ranks'!N120&lt;=8, 1/8,0)</f>
        <v>0.125</v>
      </c>
      <c r="O121">
        <f>IF('Monthly Ranks'!O120&lt;=8, 1/8,0)</f>
        <v>0.125</v>
      </c>
      <c r="P121">
        <f>IF('Monthly Ranks'!P120&lt;=8, 1/8,0)</f>
        <v>0</v>
      </c>
      <c r="Q121">
        <f>IF('Monthly Ranks'!Q120&lt;=8, 1/8,0)</f>
        <v>0.125</v>
      </c>
      <c r="S121">
        <f t="shared" si="3"/>
        <v>198411</v>
      </c>
      <c r="T121" s="12">
        <f>B121*ReturnData!B132</f>
        <v>-3.7500000000000001E-4</v>
      </c>
      <c r="U121" s="12">
        <f>C121*ReturnData!C132</f>
        <v>0</v>
      </c>
      <c r="V121" s="12">
        <f>D121*ReturnData!D132</f>
        <v>-1.4249999999999998E-3</v>
      </c>
      <c r="W121" s="12">
        <f>E121*ReturnData!E132</f>
        <v>0</v>
      </c>
      <c r="X121" s="12">
        <f>F121*ReturnData!F132</f>
        <v>-1.9375E-3</v>
      </c>
      <c r="Y121" s="12">
        <f>G121*ReturnData!G132</f>
        <v>0</v>
      </c>
      <c r="Z121" s="12">
        <f>H121*ReturnData!H132</f>
        <v>0</v>
      </c>
      <c r="AA121" s="12">
        <f>I121*ReturnData!I132</f>
        <v>0</v>
      </c>
      <c r="AB121" s="12">
        <f>J121*ReturnData!J132</f>
        <v>0</v>
      </c>
      <c r="AC121" s="12">
        <f>K121*ReturnData!K132</f>
        <v>-3.2624999999999998E-3</v>
      </c>
      <c r="AD121" s="12">
        <f>L121*ReturnData!L132</f>
        <v>0</v>
      </c>
      <c r="AE121" s="12">
        <f>M121*ReturnData!M132</f>
        <v>-3.725E-3</v>
      </c>
      <c r="AF121" s="12">
        <f>N121*ReturnData!N132</f>
        <v>-3.9874999999999997E-3</v>
      </c>
      <c r="AG121" s="12">
        <f>O121*ReturnData!O132</f>
        <v>3.8250000000000003E-3</v>
      </c>
      <c r="AH121" s="12">
        <f>P121*ReturnData!P132</f>
        <v>0</v>
      </c>
      <c r="AI121" s="12">
        <f>Q121*ReturnData!Q132</f>
        <v>4.3749999999999995E-4</v>
      </c>
      <c r="AK121">
        <f t="shared" si="4"/>
        <v>198411</v>
      </c>
      <c r="AL121" s="15">
        <f t="shared" si="5"/>
        <v>-1.0449999999999997E-2</v>
      </c>
    </row>
    <row r="122" spans="1:38" x14ac:dyDescent="0.25">
      <c r="A122" s="6">
        <f>ReturnData!A133</f>
        <v>198412</v>
      </c>
      <c r="B122">
        <f>IF('Monthly Ranks'!B121&lt;=8, 1/8,0)</f>
        <v>0.125</v>
      </c>
      <c r="C122">
        <f>IF('Monthly Ranks'!C121&lt;=8, 1/8,0)</f>
        <v>0</v>
      </c>
      <c r="D122">
        <f>IF('Monthly Ranks'!D121&lt;=8, 1/8,0)</f>
        <v>0.125</v>
      </c>
      <c r="E122">
        <f>IF('Monthly Ranks'!E121&lt;=8, 1/8,0)</f>
        <v>0</v>
      </c>
      <c r="F122">
        <f>IF('Monthly Ranks'!F121&lt;=8, 1/8,0)</f>
        <v>0</v>
      </c>
      <c r="G122">
        <f>IF('Monthly Ranks'!G121&lt;=8, 1/8,0)</f>
        <v>0</v>
      </c>
      <c r="H122">
        <f>IF('Monthly Ranks'!H121&lt;=8, 1/8,0)</f>
        <v>0.125</v>
      </c>
      <c r="I122">
        <f>IF('Monthly Ranks'!I121&lt;=8, 1/8,0)</f>
        <v>0</v>
      </c>
      <c r="J122">
        <f>IF('Monthly Ranks'!J121&lt;=8, 1/8,0)</f>
        <v>0</v>
      </c>
      <c r="K122">
        <f>IF('Monthly Ranks'!K121&lt;=8, 1/8,0)</f>
        <v>0.125</v>
      </c>
      <c r="L122">
        <f>IF('Monthly Ranks'!L121&lt;=8, 1/8,0)</f>
        <v>0</v>
      </c>
      <c r="M122">
        <f>IF('Monthly Ranks'!M121&lt;=8, 1/8,0)</f>
        <v>0.125</v>
      </c>
      <c r="N122">
        <f>IF('Monthly Ranks'!N121&lt;=8, 1/8,0)</f>
        <v>0.125</v>
      </c>
      <c r="O122">
        <f>IF('Monthly Ranks'!O121&lt;=8, 1/8,0)</f>
        <v>0.125</v>
      </c>
      <c r="P122">
        <f>IF('Monthly Ranks'!P121&lt;=8, 1/8,0)</f>
        <v>0</v>
      </c>
      <c r="Q122">
        <f>IF('Monthly Ranks'!Q121&lt;=8, 1/8,0)</f>
        <v>0.125</v>
      </c>
      <c r="S122">
        <f t="shared" si="3"/>
        <v>198412</v>
      </c>
      <c r="T122" s="12">
        <f>B122*ReturnData!B133</f>
        <v>3.0875000000000004E-3</v>
      </c>
      <c r="U122" s="12">
        <f>C122*ReturnData!C133</f>
        <v>0</v>
      </c>
      <c r="V122" s="12">
        <f>D122*ReturnData!D133</f>
        <v>-6.7500000000000004E-4</v>
      </c>
      <c r="W122" s="12">
        <f>E122*ReturnData!E133</f>
        <v>0</v>
      </c>
      <c r="X122" s="12">
        <f>F122*ReturnData!F133</f>
        <v>0</v>
      </c>
      <c r="Y122" s="12">
        <f>G122*ReturnData!G133</f>
        <v>0</v>
      </c>
      <c r="Z122" s="12">
        <f>H122*ReturnData!H133</f>
        <v>3.7375000000000004E-3</v>
      </c>
      <c r="AA122" s="12">
        <f>I122*ReturnData!I133</f>
        <v>0</v>
      </c>
      <c r="AB122" s="12">
        <f>J122*ReturnData!J133</f>
        <v>0</v>
      </c>
      <c r="AC122" s="12">
        <f>K122*ReturnData!K133</f>
        <v>3.0499999999999998E-3</v>
      </c>
      <c r="AD122" s="12">
        <f>L122*ReturnData!L133</f>
        <v>0</v>
      </c>
      <c r="AE122" s="12">
        <f>M122*ReturnData!M133</f>
        <v>6.0499999999999998E-3</v>
      </c>
      <c r="AF122" s="12">
        <f>N122*ReturnData!N133</f>
        <v>5.1624999999999996E-3</v>
      </c>
      <c r="AG122" s="12">
        <f>O122*ReturnData!O133</f>
        <v>3.2875000000000001E-3</v>
      </c>
      <c r="AH122" s="12">
        <f>P122*ReturnData!P133</f>
        <v>0</v>
      </c>
      <c r="AI122" s="12">
        <f>Q122*ReturnData!Q133</f>
        <v>5.6249999999999998E-3</v>
      </c>
      <c r="AK122">
        <f t="shared" si="4"/>
        <v>198412</v>
      </c>
      <c r="AL122" s="15">
        <f t="shared" si="5"/>
        <v>2.9324999999999997E-2</v>
      </c>
    </row>
    <row r="123" spans="1:38" x14ac:dyDescent="0.25">
      <c r="A123" s="6">
        <f>ReturnData!A134</f>
        <v>198501</v>
      </c>
      <c r="B123">
        <f>IF('Monthly Ranks'!B122&lt;=8, 1/8,0)</f>
        <v>0.125</v>
      </c>
      <c r="C123">
        <f>IF('Monthly Ranks'!C122&lt;=8, 1/8,0)</f>
        <v>0</v>
      </c>
      <c r="D123">
        <f>IF('Monthly Ranks'!D122&lt;=8, 1/8,0)</f>
        <v>0.125</v>
      </c>
      <c r="E123">
        <f>IF('Monthly Ranks'!E122&lt;=8, 1/8,0)</f>
        <v>0</v>
      </c>
      <c r="F123">
        <f>IF('Monthly Ranks'!F122&lt;=8, 1/8,0)</f>
        <v>0</v>
      </c>
      <c r="G123">
        <f>IF('Monthly Ranks'!G122&lt;=8, 1/8,0)</f>
        <v>0</v>
      </c>
      <c r="H123">
        <f>IF('Monthly Ranks'!H122&lt;=8, 1/8,0)</f>
        <v>0.125</v>
      </c>
      <c r="I123">
        <f>IF('Monthly Ranks'!I122&lt;=8, 1/8,0)</f>
        <v>0</v>
      </c>
      <c r="J123">
        <f>IF('Monthly Ranks'!J122&lt;=8, 1/8,0)</f>
        <v>0</v>
      </c>
      <c r="K123">
        <f>IF('Monthly Ranks'!K122&lt;=8, 1/8,0)</f>
        <v>0.125</v>
      </c>
      <c r="L123">
        <f>IF('Monthly Ranks'!L122&lt;=8, 1/8,0)</f>
        <v>0</v>
      </c>
      <c r="M123">
        <f>IF('Monthly Ranks'!M122&lt;=8, 1/8,0)</f>
        <v>0.125</v>
      </c>
      <c r="N123">
        <f>IF('Monthly Ranks'!N122&lt;=8, 1/8,0)</f>
        <v>0.125</v>
      </c>
      <c r="O123">
        <f>IF('Monthly Ranks'!O122&lt;=8, 1/8,0)</f>
        <v>0.125</v>
      </c>
      <c r="P123">
        <f>IF('Monthly Ranks'!P122&lt;=8, 1/8,0)</f>
        <v>0</v>
      </c>
      <c r="Q123">
        <f>IF('Monthly Ranks'!Q122&lt;=8, 1/8,0)</f>
        <v>0.125</v>
      </c>
      <c r="S123">
        <f t="shared" si="3"/>
        <v>198501</v>
      </c>
      <c r="T123" s="12">
        <f>B123*ReturnData!B134</f>
        <v>2.4250000000000001E-3</v>
      </c>
      <c r="U123" s="12">
        <f>C123*ReturnData!C134</f>
        <v>0</v>
      </c>
      <c r="V123" s="12">
        <f>D123*ReturnData!D134</f>
        <v>8.3000000000000001E-3</v>
      </c>
      <c r="W123" s="12">
        <f>E123*ReturnData!E134</f>
        <v>0</v>
      </c>
      <c r="X123" s="12">
        <f>F123*ReturnData!F134</f>
        <v>0</v>
      </c>
      <c r="Y123" s="12">
        <f>G123*ReturnData!G134</f>
        <v>0</v>
      </c>
      <c r="Z123" s="12">
        <f>H123*ReturnData!H134</f>
        <v>5.5125E-3</v>
      </c>
      <c r="AA123" s="12">
        <f>I123*ReturnData!I134</f>
        <v>0</v>
      </c>
      <c r="AB123" s="12">
        <f>J123*ReturnData!J134</f>
        <v>0</v>
      </c>
      <c r="AC123" s="12">
        <f>K123*ReturnData!K134</f>
        <v>6.9249999999999997E-3</v>
      </c>
      <c r="AD123" s="12">
        <f>L123*ReturnData!L134</f>
        <v>0</v>
      </c>
      <c r="AE123" s="12">
        <f>M123*ReturnData!M134</f>
        <v>1.1062499999999999E-2</v>
      </c>
      <c r="AF123" s="12">
        <f>N123*ReturnData!N134</f>
        <v>1.2437499999999999E-2</v>
      </c>
      <c r="AG123" s="12">
        <f>O123*ReturnData!O134</f>
        <v>2.9875000000000001E-3</v>
      </c>
      <c r="AH123" s="12">
        <f>P123*ReturnData!P134</f>
        <v>0</v>
      </c>
      <c r="AI123" s="12">
        <f>Q123*ReturnData!Q134</f>
        <v>1.11E-2</v>
      </c>
      <c r="AK123">
        <f t="shared" si="4"/>
        <v>198501</v>
      </c>
      <c r="AL123" s="15">
        <f t="shared" si="5"/>
        <v>6.0749999999999998E-2</v>
      </c>
    </row>
    <row r="124" spans="1:38" x14ac:dyDescent="0.25">
      <c r="A124" s="6">
        <f>ReturnData!A135</f>
        <v>198502</v>
      </c>
      <c r="B124">
        <f>IF('Monthly Ranks'!B123&lt;=8, 1/8,0)</f>
        <v>0.125</v>
      </c>
      <c r="C124">
        <f>IF('Monthly Ranks'!C123&lt;=8, 1/8,0)</f>
        <v>0</v>
      </c>
      <c r="D124">
        <f>IF('Monthly Ranks'!D123&lt;=8, 1/8,0)</f>
        <v>0</v>
      </c>
      <c r="E124">
        <f>IF('Monthly Ranks'!E123&lt;=8, 1/8,0)</f>
        <v>0</v>
      </c>
      <c r="F124">
        <f>IF('Monthly Ranks'!F123&lt;=8, 1/8,0)</f>
        <v>0</v>
      </c>
      <c r="G124">
        <f>IF('Monthly Ranks'!G123&lt;=8, 1/8,0)</f>
        <v>0</v>
      </c>
      <c r="H124">
        <f>IF('Monthly Ranks'!H123&lt;=8, 1/8,0)</f>
        <v>0.125</v>
      </c>
      <c r="I124">
        <f>IF('Monthly Ranks'!I123&lt;=8, 1/8,0)</f>
        <v>0</v>
      </c>
      <c r="J124">
        <f>IF('Monthly Ranks'!J123&lt;=8, 1/8,0)</f>
        <v>0</v>
      </c>
      <c r="K124">
        <f>IF('Monthly Ranks'!K123&lt;=8, 1/8,0)</f>
        <v>0.125</v>
      </c>
      <c r="L124">
        <f>IF('Monthly Ranks'!L123&lt;=8, 1/8,0)</f>
        <v>0</v>
      </c>
      <c r="M124">
        <f>IF('Monthly Ranks'!M123&lt;=8, 1/8,0)</f>
        <v>0.125</v>
      </c>
      <c r="N124">
        <f>IF('Monthly Ranks'!N123&lt;=8, 1/8,0)</f>
        <v>0.125</v>
      </c>
      <c r="O124">
        <f>IF('Monthly Ranks'!O123&lt;=8, 1/8,0)</f>
        <v>0.125</v>
      </c>
      <c r="P124">
        <f>IF('Monthly Ranks'!P123&lt;=8, 1/8,0)</f>
        <v>0.125</v>
      </c>
      <c r="Q124">
        <f>IF('Monthly Ranks'!Q123&lt;=8, 1/8,0)</f>
        <v>0.125</v>
      </c>
      <c r="S124">
        <f t="shared" si="3"/>
        <v>198502</v>
      </c>
      <c r="T124" s="12">
        <f>B124*ReturnData!B135</f>
        <v>6.6874999999999999E-3</v>
      </c>
      <c r="U124" s="12">
        <f>C124*ReturnData!C135</f>
        <v>0</v>
      </c>
      <c r="V124" s="12">
        <f>D124*ReturnData!D135</f>
        <v>0</v>
      </c>
      <c r="W124" s="12">
        <f>E124*ReturnData!E135</f>
        <v>0</v>
      </c>
      <c r="X124" s="12">
        <f>F124*ReturnData!F135</f>
        <v>0</v>
      </c>
      <c r="Y124" s="12">
        <f>G124*ReturnData!G135</f>
        <v>0</v>
      </c>
      <c r="Z124" s="12">
        <f>H124*ReturnData!H135</f>
        <v>5.2249999999999996E-3</v>
      </c>
      <c r="AA124" s="12">
        <f>I124*ReturnData!I135</f>
        <v>0</v>
      </c>
      <c r="AB124" s="12">
        <f>J124*ReturnData!J135</f>
        <v>0</v>
      </c>
      <c r="AC124" s="12">
        <f>K124*ReturnData!K135</f>
        <v>3.5499999999999998E-3</v>
      </c>
      <c r="AD124" s="12">
        <f>L124*ReturnData!L135</f>
        <v>0</v>
      </c>
      <c r="AE124" s="12">
        <f>M124*ReturnData!M135</f>
        <v>-2.9749999999999998E-3</v>
      </c>
      <c r="AF124" s="12">
        <f>N124*ReturnData!N135</f>
        <v>4.9624999999999999E-3</v>
      </c>
      <c r="AG124" s="12">
        <f>O124*ReturnData!O135</f>
        <v>1.725E-3</v>
      </c>
      <c r="AH124" s="12">
        <f>P124*ReturnData!P135</f>
        <v>3.3E-3</v>
      </c>
      <c r="AI124" s="12">
        <f>Q124*ReturnData!Q135</f>
        <v>2.7125000000000001E-3</v>
      </c>
      <c r="AK124">
        <f t="shared" si="4"/>
        <v>198502</v>
      </c>
      <c r="AL124" s="15">
        <f t="shared" si="5"/>
        <v>2.5187500000000002E-2</v>
      </c>
    </row>
    <row r="125" spans="1:38" x14ac:dyDescent="0.25">
      <c r="A125" s="6">
        <f>ReturnData!A136</f>
        <v>198503</v>
      </c>
      <c r="B125">
        <f>IF('Monthly Ranks'!B124&lt;=8, 1/8,0)</f>
        <v>0.125</v>
      </c>
      <c r="C125">
        <f>IF('Monthly Ranks'!C124&lt;=8, 1/8,0)</f>
        <v>0</v>
      </c>
      <c r="D125">
        <f>IF('Monthly Ranks'!D124&lt;=8, 1/8,0)</f>
        <v>0</v>
      </c>
      <c r="E125">
        <f>IF('Monthly Ranks'!E124&lt;=8, 1/8,0)</f>
        <v>0</v>
      </c>
      <c r="F125">
        <f>IF('Monthly Ranks'!F124&lt;=8, 1/8,0)</f>
        <v>0</v>
      </c>
      <c r="G125">
        <f>IF('Monthly Ranks'!G124&lt;=8, 1/8,0)</f>
        <v>0</v>
      </c>
      <c r="H125">
        <f>IF('Monthly Ranks'!H124&lt;=8, 1/8,0)</f>
        <v>0</v>
      </c>
      <c r="I125">
        <f>IF('Monthly Ranks'!I124&lt;=8, 1/8,0)</f>
        <v>0.125</v>
      </c>
      <c r="J125">
        <f>IF('Monthly Ranks'!J124&lt;=8, 1/8,0)</f>
        <v>0</v>
      </c>
      <c r="K125">
        <f>IF('Monthly Ranks'!K124&lt;=8, 1/8,0)</f>
        <v>0.125</v>
      </c>
      <c r="L125">
        <f>IF('Monthly Ranks'!L124&lt;=8, 1/8,0)</f>
        <v>0</v>
      </c>
      <c r="M125">
        <f>IF('Monthly Ranks'!M124&lt;=8, 1/8,0)</f>
        <v>0.125</v>
      </c>
      <c r="N125">
        <f>IF('Monthly Ranks'!N124&lt;=8, 1/8,0)</f>
        <v>0.125</v>
      </c>
      <c r="O125">
        <f>IF('Monthly Ranks'!O124&lt;=8, 1/8,0)</f>
        <v>0.125</v>
      </c>
      <c r="P125">
        <f>IF('Monthly Ranks'!P124&lt;=8, 1/8,0)</f>
        <v>0.125</v>
      </c>
      <c r="Q125">
        <f>IF('Monthly Ranks'!Q124&lt;=8, 1/8,0)</f>
        <v>0.125</v>
      </c>
      <c r="S125">
        <f t="shared" si="3"/>
        <v>198503</v>
      </c>
      <c r="T125" s="12">
        <f>B125*ReturnData!B136</f>
        <v>7.6875000000000008E-3</v>
      </c>
      <c r="U125" s="12">
        <f>C125*ReturnData!C136</f>
        <v>0</v>
      </c>
      <c r="V125" s="12">
        <f>D125*ReturnData!D136</f>
        <v>0</v>
      </c>
      <c r="W125" s="12">
        <f>E125*ReturnData!E136</f>
        <v>0</v>
      </c>
      <c r="X125" s="12">
        <f>F125*ReturnData!F136</f>
        <v>0</v>
      </c>
      <c r="Y125" s="12">
        <f>G125*ReturnData!G136</f>
        <v>0</v>
      </c>
      <c r="Z125" s="12">
        <f>H125*ReturnData!H136</f>
        <v>0</v>
      </c>
      <c r="AA125" s="12">
        <f>I125*ReturnData!I136</f>
        <v>-5.7625000000000003E-3</v>
      </c>
      <c r="AB125" s="12">
        <f>J125*ReturnData!J136</f>
        <v>0</v>
      </c>
      <c r="AC125" s="12">
        <f>K125*ReturnData!K136</f>
        <v>-4.2249999999999996E-3</v>
      </c>
      <c r="AD125" s="12">
        <f>L125*ReturnData!L136</f>
        <v>0</v>
      </c>
      <c r="AE125" s="12">
        <f>M125*ReturnData!M136</f>
        <v>-6.1124999999999999E-3</v>
      </c>
      <c r="AF125" s="12">
        <f>N125*ReturnData!N136</f>
        <v>-4.3E-3</v>
      </c>
      <c r="AG125" s="12">
        <f>O125*ReturnData!O136</f>
        <v>7.6249999999999998E-3</v>
      </c>
      <c r="AH125" s="12">
        <f>P125*ReturnData!P136</f>
        <v>-6.3750000000000005E-4</v>
      </c>
      <c r="AI125" s="12">
        <f>Q125*ReturnData!Q136</f>
        <v>1.125E-4</v>
      </c>
      <c r="AK125">
        <f t="shared" si="4"/>
        <v>198503</v>
      </c>
      <c r="AL125" s="15">
        <f t="shared" si="5"/>
        <v>-5.6125000000000003E-3</v>
      </c>
    </row>
    <row r="126" spans="1:38" x14ac:dyDescent="0.25">
      <c r="A126" s="6">
        <f>ReturnData!A137</f>
        <v>198504</v>
      </c>
      <c r="B126">
        <f>IF('Monthly Ranks'!B125&lt;=8, 1/8,0)</f>
        <v>0.125</v>
      </c>
      <c r="C126">
        <f>IF('Monthly Ranks'!C125&lt;=8, 1/8,0)</f>
        <v>0</v>
      </c>
      <c r="D126">
        <f>IF('Monthly Ranks'!D125&lt;=8, 1/8,0)</f>
        <v>0</v>
      </c>
      <c r="E126">
        <f>IF('Monthly Ranks'!E125&lt;=8, 1/8,0)</f>
        <v>0</v>
      </c>
      <c r="F126">
        <f>IF('Monthly Ranks'!F125&lt;=8, 1/8,0)</f>
        <v>0</v>
      </c>
      <c r="G126">
        <f>IF('Monthly Ranks'!G125&lt;=8, 1/8,0)</f>
        <v>0</v>
      </c>
      <c r="H126">
        <f>IF('Monthly Ranks'!H125&lt;=8, 1/8,0)</f>
        <v>0.125</v>
      </c>
      <c r="I126">
        <f>IF('Monthly Ranks'!I125&lt;=8, 1/8,0)</f>
        <v>0</v>
      </c>
      <c r="J126">
        <f>IF('Monthly Ranks'!J125&lt;=8, 1/8,0)</f>
        <v>0</v>
      </c>
      <c r="K126">
        <f>IF('Monthly Ranks'!K125&lt;=8, 1/8,0)</f>
        <v>0.125</v>
      </c>
      <c r="L126">
        <f>IF('Monthly Ranks'!L125&lt;=8, 1/8,0)</f>
        <v>0</v>
      </c>
      <c r="M126">
        <f>IF('Monthly Ranks'!M125&lt;=8, 1/8,0)</f>
        <v>0.125</v>
      </c>
      <c r="N126">
        <f>IF('Monthly Ranks'!N125&lt;=8, 1/8,0)</f>
        <v>0.125</v>
      </c>
      <c r="O126">
        <f>IF('Monthly Ranks'!O125&lt;=8, 1/8,0)</f>
        <v>0.125</v>
      </c>
      <c r="P126">
        <f>IF('Monthly Ranks'!P125&lt;=8, 1/8,0)</f>
        <v>0.125</v>
      </c>
      <c r="Q126">
        <f>IF('Monthly Ranks'!Q125&lt;=8, 1/8,0)</f>
        <v>0.125</v>
      </c>
      <c r="S126">
        <f t="shared" si="3"/>
        <v>198504</v>
      </c>
      <c r="T126" s="12">
        <f>B126*ReturnData!B137</f>
        <v>-1.65E-3</v>
      </c>
      <c r="U126" s="12">
        <f>C126*ReturnData!C137</f>
        <v>0</v>
      </c>
      <c r="V126" s="12">
        <f>D126*ReturnData!D137</f>
        <v>0</v>
      </c>
      <c r="W126" s="12">
        <f>E126*ReturnData!E137</f>
        <v>0</v>
      </c>
      <c r="X126" s="12">
        <f>F126*ReturnData!F137</f>
        <v>0</v>
      </c>
      <c r="Y126" s="12">
        <f>G126*ReturnData!G137</f>
        <v>0</v>
      </c>
      <c r="Z126" s="12">
        <f>H126*ReturnData!H137</f>
        <v>-3.4000000000000002E-3</v>
      </c>
      <c r="AA126" s="12">
        <f>I126*ReturnData!I137</f>
        <v>0</v>
      </c>
      <c r="AB126" s="12">
        <f>J126*ReturnData!J137</f>
        <v>0</v>
      </c>
      <c r="AC126" s="12">
        <f>K126*ReturnData!K137</f>
        <v>-5.4000000000000003E-3</v>
      </c>
      <c r="AD126" s="12">
        <f>L126*ReturnData!L137</f>
        <v>0</v>
      </c>
      <c r="AE126" s="12">
        <f>M126*ReturnData!M137</f>
        <v>-5.2875000000000005E-3</v>
      </c>
      <c r="AF126" s="12">
        <f>N126*ReturnData!N137</f>
        <v>-4.1374999999999997E-3</v>
      </c>
      <c r="AG126" s="12">
        <f>O126*ReturnData!O137</f>
        <v>2.0125E-3</v>
      </c>
      <c r="AH126" s="12">
        <f>P126*ReturnData!P137</f>
        <v>3.5000000000000005E-4</v>
      </c>
      <c r="AI126" s="12">
        <f>Q126*ReturnData!Q137</f>
        <v>3.1749999999999999E-3</v>
      </c>
      <c r="AK126">
        <f t="shared" si="4"/>
        <v>198504</v>
      </c>
      <c r="AL126" s="15">
        <f t="shared" si="5"/>
        <v>-1.43375E-2</v>
      </c>
    </row>
    <row r="127" spans="1:38" x14ac:dyDescent="0.25">
      <c r="A127" s="6">
        <f>ReturnData!A138</f>
        <v>198505</v>
      </c>
      <c r="B127">
        <f>IF('Monthly Ranks'!B126&lt;=8, 1/8,0)</f>
        <v>0.125</v>
      </c>
      <c r="C127">
        <f>IF('Monthly Ranks'!C126&lt;=8, 1/8,0)</f>
        <v>0</v>
      </c>
      <c r="D127">
        <f>IF('Monthly Ranks'!D126&lt;=8, 1/8,0)</f>
        <v>0</v>
      </c>
      <c r="E127">
        <f>IF('Monthly Ranks'!E126&lt;=8, 1/8,0)</f>
        <v>0</v>
      </c>
      <c r="F127">
        <f>IF('Monthly Ranks'!F126&lt;=8, 1/8,0)</f>
        <v>0</v>
      </c>
      <c r="G127">
        <f>IF('Monthly Ranks'!G126&lt;=8, 1/8,0)</f>
        <v>0</v>
      </c>
      <c r="H127">
        <f>IF('Monthly Ranks'!H126&lt;=8, 1/8,0)</f>
        <v>0.125</v>
      </c>
      <c r="I127">
        <f>IF('Monthly Ranks'!I126&lt;=8, 1/8,0)</f>
        <v>0</v>
      </c>
      <c r="J127">
        <f>IF('Monthly Ranks'!J126&lt;=8, 1/8,0)</f>
        <v>0</v>
      </c>
      <c r="K127">
        <f>IF('Monthly Ranks'!K126&lt;=8, 1/8,0)</f>
        <v>0.125</v>
      </c>
      <c r="L127">
        <f>IF('Monthly Ranks'!L126&lt;=8, 1/8,0)</f>
        <v>0</v>
      </c>
      <c r="M127">
        <f>IF('Monthly Ranks'!M126&lt;=8, 1/8,0)</f>
        <v>0.125</v>
      </c>
      <c r="N127">
        <f>IF('Monthly Ranks'!N126&lt;=8, 1/8,0)</f>
        <v>0.125</v>
      </c>
      <c r="O127">
        <f>IF('Monthly Ranks'!O126&lt;=8, 1/8,0)</f>
        <v>0.125</v>
      </c>
      <c r="P127">
        <f>IF('Monthly Ranks'!P126&lt;=8, 1/8,0)</f>
        <v>0.125</v>
      </c>
      <c r="Q127">
        <f>IF('Monthly Ranks'!Q126&lt;=8, 1/8,0)</f>
        <v>0.125</v>
      </c>
      <c r="S127">
        <f t="shared" si="3"/>
        <v>198505</v>
      </c>
      <c r="T127" s="12">
        <f>B127*ReturnData!B138</f>
        <v>1.3387500000000002E-2</v>
      </c>
      <c r="U127" s="12">
        <f>C127*ReturnData!C138</f>
        <v>0</v>
      </c>
      <c r="V127" s="12">
        <f>D127*ReturnData!D138</f>
        <v>0</v>
      </c>
      <c r="W127" s="12">
        <f>E127*ReturnData!E138</f>
        <v>0</v>
      </c>
      <c r="X127" s="12">
        <f>F127*ReturnData!F138</f>
        <v>0</v>
      </c>
      <c r="Y127" s="12">
        <f>G127*ReturnData!G138</f>
        <v>0</v>
      </c>
      <c r="Z127" s="12">
        <f>H127*ReturnData!H138</f>
        <v>8.8000000000000005E-3</v>
      </c>
      <c r="AA127" s="12">
        <f>I127*ReturnData!I138</f>
        <v>0</v>
      </c>
      <c r="AB127" s="12">
        <f>J127*ReturnData!J138</f>
        <v>0</v>
      </c>
      <c r="AC127" s="12">
        <f>K127*ReturnData!K138</f>
        <v>6.8125E-3</v>
      </c>
      <c r="AD127" s="12">
        <f>L127*ReturnData!L138</f>
        <v>0</v>
      </c>
      <c r="AE127" s="12">
        <f>M127*ReturnData!M138</f>
        <v>8.6499999999999997E-3</v>
      </c>
      <c r="AF127" s="12">
        <f>N127*ReturnData!N138</f>
        <v>1.2762500000000001E-2</v>
      </c>
      <c r="AG127" s="12">
        <f>O127*ReturnData!O138</f>
        <v>6.8125E-3</v>
      </c>
      <c r="AH127" s="12">
        <f>P127*ReturnData!P138</f>
        <v>1.4012500000000001E-2</v>
      </c>
      <c r="AI127" s="12">
        <f>Q127*ReturnData!Q138</f>
        <v>7.8000000000000005E-3</v>
      </c>
      <c r="AK127">
        <f t="shared" si="4"/>
        <v>198505</v>
      </c>
      <c r="AL127" s="15">
        <f t="shared" si="5"/>
        <v>7.9037500000000011E-2</v>
      </c>
    </row>
    <row r="128" spans="1:38" x14ac:dyDescent="0.25">
      <c r="A128" s="6">
        <f>ReturnData!A139</f>
        <v>198506</v>
      </c>
      <c r="B128">
        <f>IF('Monthly Ranks'!B127&lt;=8, 1/8,0)</f>
        <v>0.125</v>
      </c>
      <c r="C128">
        <f>IF('Monthly Ranks'!C127&lt;=8, 1/8,0)</f>
        <v>0</v>
      </c>
      <c r="D128">
        <f>IF('Monthly Ranks'!D127&lt;=8, 1/8,0)</f>
        <v>0</v>
      </c>
      <c r="E128">
        <f>IF('Monthly Ranks'!E127&lt;=8, 1/8,0)</f>
        <v>0</v>
      </c>
      <c r="F128">
        <f>IF('Monthly Ranks'!F127&lt;=8, 1/8,0)</f>
        <v>0</v>
      </c>
      <c r="G128">
        <f>IF('Monthly Ranks'!G127&lt;=8, 1/8,0)</f>
        <v>0</v>
      </c>
      <c r="H128">
        <f>IF('Monthly Ranks'!H127&lt;=8, 1/8,0)</f>
        <v>0.125</v>
      </c>
      <c r="I128">
        <f>IF('Monthly Ranks'!I127&lt;=8, 1/8,0)</f>
        <v>0.125</v>
      </c>
      <c r="J128">
        <f>IF('Monthly Ranks'!J127&lt;=8, 1/8,0)</f>
        <v>0</v>
      </c>
      <c r="K128">
        <f>IF('Monthly Ranks'!K127&lt;=8, 1/8,0)</f>
        <v>0</v>
      </c>
      <c r="L128">
        <f>IF('Monthly Ranks'!L127&lt;=8, 1/8,0)</f>
        <v>0</v>
      </c>
      <c r="M128">
        <f>IF('Monthly Ranks'!M127&lt;=8, 1/8,0)</f>
        <v>0.125</v>
      </c>
      <c r="N128">
        <f>IF('Monthly Ranks'!N127&lt;=8, 1/8,0)</f>
        <v>0.125</v>
      </c>
      <c r="O128">
        <f>IF('Monthly Ranks'!O127&lt;=8, 1/8,0)</f>
        <v>0.125</v>
      </c>
      <c r="P128">
        <f>IF('Monthly Ranks'!P127&lt;=8, 1/8,0)</f>
        <v>0.125</v>
      </c>
      <c r="Q128">
        <f>IF('Monthly Ranks'!Q127&lt;=8, 1/8,0)</f>
        <v>0.125</v>
      </c>
      <c r="S128">
        <f t="shared" si="3"/>
        <v>198506</v>
      </c>
      <c r="T128" s="12">
        <f>B128*ReturnData!B139</f>
        <v>4.3E-3</v>
      </c>
      <c r="U128" s="12">
        <f>C128*ReturnData!C139</f>
        <v>0</v>
      </c>
      <c r="V128" s="12">
        <f>D128*ReturnData!D139</f>
        <v>0</v>
      </c>
      <c r="W128" s="12">
        <f>E128*ReturnData!E139</f>
        <v>0</v>
      </c>
      <c r="X128" s="12">
        <f>F128*ReturnData!F139</f>
        <v>0</v>
      </c>
      <c r="Y128" s="12">
        <f>G128*ReturnData!G139</f>
        <v>0</v>
      </c>
      <c r="Z128" s="12">
        <f>H128*ReturnData!H139</f>
        <v>2.3499999999999997E-3</v>
      </c>
      <c r="AA128" s="12">
        <f>I128*ReturnData!I139</f>
        <v>1.075E-3</v>
      </c>
      <c r="AB128" s="12">
        <f>J128*ReturnData!J139</f>
        <v>0</v>
      </c>
      <c r="AC128" s="12">
        <f>K128*ReturnData!K139</f>
        <v>0</v>
      </c>
      <c r="AD128" s="12">
        <f>L128*ReturnData!L139</f>
        <v>0</v>
      </c>
      <c r="AE128" s="12">
        <f>M128*ReturnData!M139</f>
        <v>1.4375E-3</v>
      </c>
      <c r="AF128" s="12">
        <f>N128*ReturnData!N139</f>
        <v>2.8999999999999998E-3</v>
      </c>
      <c r="AG128" s="12">
        <f>O128*ReturnData!O139</f>
        <v>4.5374999999999999E-3</v>
      </c>
      <c r="AH128" s="12">
        <f>P128*ReturnData!P139</f>
        <v>1.6750000000000001E-3</v>
      </c>
      <c r="AI128" s="12">
        <f>Q128*ReturnData!Q139</f>
        <v>3.725E-3</v>
      </c>
      <c r="AK128">
        <f t="shared" si="4"/>
        <v>198506</v>
      </c>
      <c r="AL128" s="15">
        <f t="shared" si="5"/>
        <v>2.1999999999999995E-2</v>
      </c>
    </row>
    <row r="129" spans="1:38" x14ac:dyDescent="0.25">
      <c r="A129" s="6">
        <f>ReturnData!A140</f>
        <v>198507</v>
      </c>
      <c r="B129">
        <f>IF('Monthly Ranks'!B128&lt;=8, 1/8,0)</f>
        <v>0.125</v>
      </c>
      <c r="C129">
        <f>IF('Monthly Ranks'!C128&lt;=8, 1/8,0)</f>
        <v>0</v>
      </c>
      <c r="D129">
        <f>IF('Monthly Ranks'!D128&lt;=8, 1/8,0)</f>
        <v>0</v>
      </c>
      <c r="E129">
        <f>IF('Monthly Ranks'!E128&lt;=8, 1/8,0)</f>
        <v>0</v>
      </c>
      <c r="F129">
        <f>IF('Monthly Ranks'!F128&lt;=8, 1/8,0)</f>
        <v>0</v>
      </c>
      <c r="G129">
        <f>IF('Monthly Ranks'!G128&lt;=8, 1/8,0)</f>
        <v>0</v>
      </c>
      <c r="H129">
        <f>IF('Monthly Ranks'!H128&lt;=8, 1/8,0)</f>
        <v>0.125</v>
      </c>
      <c r="I129">
        <f>IF('Monthly Ranks'!I128&lt;=8, 1/8,0)</f>
        <v>0.125</v>
      </c>
      <c r="J129">
        <f>IF('Monthly Ranks'!J128&lt;=8, 1/8,0)</f>
        <v>0</v>
      </c>
      <c r="K129">
        <f>IF('Monthly Ranks'!K128&lt;=8, 1/8,0)</f>
        <v>0</v>
      </c>
      <c r="L129">
        <f>IF('Monthly Ranks'!L128&lt;=8, 1/8,0)</f>
        <v>0</v>
      </c>
      <c r="M129">
        <f>IF('Monthly Ranks'!M128&lt;=8, 1/8,0)</f>
        <v>0.125</v>
      </c>
      <c r="N129">
        <f>IF('Monthly Ranks'!N128&lt;=8, 1/8,0)</f>
        <v>0.125</v>
      </c>
      <c r="O129">
        <f>IF('Monthly Ranks'!O128&lt;=8, 1/8,0)</f>
        <v>0.125</v>
      </c>
      <c r="P129">
        <f>IF('Monthly Ranks'!P128&lt;=8, 1/8,0)</f>
        <v>0.125</v>
      </c>
      <c r="Q129">
        <f>IF('Monthly Ranks'!Q128&lt;=8, 1/8,0)</f>
        <v>0.125</v>
      </c>
      <c r="S129">
        <f t="shared" si="3"/>
        <v>198507</v>
      </c>
      <c r="T129" s="12">
        <f>B129*ReturnData!B140</f>
        <v>-2.8499999999999997E-3</v>
      </c>
      <c r="U129" s="12">
        <f>C129*ReturnData!C140</f>
        <v>0</v>
      </c>
      <c r="V129" s="12">
        <f>D129*ReturnData!D140</f>
        <v>0</v>
      </c>
      <c r="W129" s="12">
        <f>E129*ReturnData!E140</f>
        <v>0</v>
      </c>
      <c r="X129" s="12">
        <f>F129*ReturnData!F140</f>
        <v>0</v>
      </c>
      <c r="Y129" s="12">
        <f>G129*ReturnData!G140</f>
        <v>0</v>
      </c>
      <c r="Z129" s="12">
        <f>H129*ReturnData!H140</f>
        <v>-1.0375E-3</v>
      </c>
      <c r="AA129" s="12">
        <f>I129*ReturnData!I140</f>
        <v>3.6749999999999999E-3</v>
      </c>
      <c r="AB129" s="12">
        <f>J129*ReturnData!J140</f>
        <v>0</v>
      </c>
      <c r="AC129" s="12">
        <f>K129*ReturnData!K140</f>
        <v>0</v>
      </c>
      <c r="AD129" s="12">
        <f>L129*ReturnData!L140</f>
        <v>0</v>
      </c>
      <c r="AE129" s="12">
        <f>M129*ReturnData!M140</f>
        <v>1.1749999999999998E-3</v>
      </c>
      <c r="AF129" s="12">
        <f>N129*ReturnData!N140</f>
        <v>4.5000000000000005E-3</v>
      </c>
      <c r="AG129" s="12">
        <f>O129*ReturnData!O140</f>
        <v>-5.875E-3</v>
      </c>
      <c r="AH129" s="12">
        <f>P129*ReturnData!P140</f>
        <v>-6.6625E-3</v>
      </c>
      <c r="AI129" s="12">
        <f>Q129*ReturnData!Q140</f>
        <v>-1.7000000000000001E-3</v>
      </c>
      <c r="AK129">
        <f t="shared" si="4"/>
        <v>198507</v>
      </c>
      <c r="AL129" s="15">
        <f t="shared" si="5"/>
        <v>-8.7749999999999998E-3</v>
      </c>
    </row>
    <row r="130" spans="1:38" x14ac:dyDescent="0.25">
      <c r="A130" s="6">
        <f>ReturnData!A141</f>
        <v>198508</v>
      </c>
      <c r="B130">
        <f>IF('Monthly Ranks'!B129&lt;=8, 1/8,0)</f>
        <v>0.125</v>
      </c>
      <c r="C130">
        <f>IF('Monthly Ranks'!C129&lt;=8, 1/8,0)</f>
        <v>0</v>
      </c>
      <c r="D130">
        <f>IF('Monthly Ranks'!D129&lt;=8, 1/8,0)</f>
        <v>0</v>
      </c>
      <c r="E130">
        <f>IF('Monthly Ranks'!E129&lt;=8, 1/8,0)</f>
        <v>0.125</v>
      </c>
      <c r="F130">
        <f>IF('Monthly Ranks'!F129&lt;=8, 1/8,0)</f>
        <v>0</v>
      </c>
      <c r="G130">
        <f>IF('Monthly Ranks'!G129&lt;=8, 1/8,0)</f>
        <v>0</v>
      </c>
      <c r="H130">
        <f>IF('Monthly Ranks'!H129&lt;=8, 1/8,0)</f>
        <v>0.125</v>
      </c>
      <c r="I130">
        <f>IF('Monthly Ranks'!I129&lt;=8, 1/8,0)</f>
        <v>0.125</v>
      </c>
      <c r="J130">
        <f>IF('Monthly Ranks'!J129&lt;=8, 1/8,0)</f>
        <v>0</v>
      </c>
      <c r="K130">
        <f>IF('Monthly Ranks'!K129&lt;=8, 1/8,0)</f>
        <v>0</v>
      </c>
      <c r="L130">
        <f>IF('Monthly Ranks'!L129&lt;=8, 1/8,0)</f>
        <v>0</v>
      </c>
      <c r="M130">
        <f>IF('Monthly Ranks'!M129&lt;=8, 1/8,0)</f>
        <v>0</v>
      </c>
      <c r="N130">
        <f>IF('Monthly Ranks'!N129&lt;=8, 1/8,0)</f>
        <v>0.125</v>
      </c>
      <c r="O130">
        <f>IF('Monthly Ranks'!O129&lt;=8, 1/8,0)</f>
        <v>0.125</v>
      </c>
      <c r="P130">
        <f>IF('Monthly Ranks'!P129&lt;=8, 1/8,0)</f>
        <v>0.125</v>
      </c>
      <c r="Q130">
        <f>IF('Monthly Ranks'!Q129&lt;=8, 1/8,0)</f>
        <v>0.125</v>
      </c>
      <c r="S130">
        <f t="shared" si="3"/>
        <v>198508</v>
      </c>
      <c r="T130" s="12">
        <f>B130*ReturnData!B141</f>
        <v>3.0499999999999998E-3</v>
      </c>
      <c r="U130" s="12">
        <f>C130*ReturnData!C141</f>
        <v>0</v>
      </c>
      <c r="V130" s="12">
        <f>D130*ReturnData!D141</f>
        <v>0</v>
      </c>
      <c r="W130" s="12">
        <f>E130*ReturnData!E141</f>
        <v>1.7875E-3</v>
      </c>
      <c r="X130" s="12">
        <f>F130*ReturnData!F141</f>
        <v>0</v>
      </c>
      <c r="Y130" s="12">
        <f>G130*ReturnData!G141</f>
        <v>0</v>
      </c>
      <c r="Z130" s="12">
        <f>H130*ReturnData!H141</f>
        <v>-2.9999999999999997E-4</v>
      </c>
      <c r="AA130" s="12">
        <f>I130*ReturnData!I141</f>
        <v>-3.3750000000000004E-3</v>
      </c>
      <c r="AB130" s="12">
        <f>J130*ReturnData!J141</f>
        <v>0</v>
      </c>
      <c r="AC130" s="12">
        <f>K130*ReturnData!K141</f>
        <v>0</v>
      </c>
      <c r="AD130" s="12">
        <f>L130*ReturnData!L141</f>
        <v>0</v>
      </c>
      <c r="AE130" s="12">
        <f>M130*ReturnData!M141</f>
        <v>0</v>
      </c>
      <c r="AF130" s="12">
        <f>N130*ReturnData!N141</f>
        <v>-1.0625000000000001E-3</v>
      </c>
      <c r="AG130" s="12">
        <f>O130*ReturnData!O141</f>
        <v>2.3874999999999999E-3</v>
      </c>
      <c r="AH130" s="12">
        <f>P130*ReturnData!P141</f>
        <v>-4.8750000000000003E-4</v>
      </c>
      <c r="AI130" s="12">
        <f>Q130*ReturnData!Q141</f>
        <v>-5.0000000000000001E-4</v>
      </c>
      <c r="AK130">
        <f t="shared" si="4"/>
        <v>198508</v>
      </c>
      <c r="AL130" s="15">
        <f t="shared" si="5"/>
        <v>1.4999999999999992E-3</v>
      </c>
    </row>
    <row r="131" spans="1:38" x14ac:dyDescent="0.25">
      <c r="A131" s="6">
        <f>ReturnData!A142</f>
        <v>198509</v>
      </c>
      <c r="B131">
        <f>IF('Monthly Ranks'!B130&lt;=8, 1/8,0)</f>
        <v>0.125</v>
      </c>
      <c r="C131">
        <f>IF('Monthly Ranks'!C130&lt;=8, 1/8,0)</f>
        <v>0</v>
      </c>
      <c r="D131">
        <f>IF('Monthly Ranks'!D130&lt;=8, 1/8,0)</f>
        <v>0</v>
      </c>
      <c r="E131">
        <f>IF('Monthly Ranks'!E130&lt;=8, 1/8,0)</f>
        <v>0.125</v>
      </c>
      <c r="F131">
        <f>IF('Monthly Ranks'!F130&lt;=8, 1/8,0)</f>
        <v>0</v>
      </c>
      <c r="G131">
        <f>IF('Monthly Ranks'!G130&lt;=8, 1/8,0)</f>
        <v>0</v>
      </c>
      <c r="H131">
        <f>IF('Monthly Ranks'!H130&lt;=8, 1/8,0)</f>
        <v>0.125</v>
      </c>
      <c r="I131">
        <f>IF('Monthly Ranks'!I130&lt;=8, 1/8,0)</f>
        <v>0.125</v>
      </c>
      <c r="J131">
        <f>IF('Monthly Ranks'!J130&lt;=8, 1/8,0)</f>
        <v>0</v>
      </c>
      <c r="K131">
        <f>IF('Monthly Ranks'!K130&lt;=8, 1/8,0)</f>
        <v>0</v>
      </c>
      <c r="L131">
        <f>IF('Monthly Ranks'!L130&lt;=8, 1/8,0)</f>
        <v>0</v>
      </c>
      <c r="M131">
        <f>IF('Monthly Ranks'!M130&lt;=8, 1/8,0)</f>
        <v>0</v>
      </c>
      <c r="N131">
        <f>IF('Monthly Ranks'!N130&lt;=8, 1/8,0)</f>
        <v>0.125</v>
      </c>
      <c r="O131">
        <f>IF('Monthly Ranks'!O130&lt;=8, 1/8,0)</f>
        <v>0.125</v>
      </c>
      <c r="P131">
        <f>IF('Monthly Ranks'!P130&lt;=8, 1/8,0)</f>
        <v>0.125</v>
      </c>
      <c r="Q131">
        <f>IF('Monthly Ranks'!Q130&lt;=8, 1/8,0)</f>
        <v>0.125</v>
      </c>
      <c r="S131">
        <f t="shared" ref="S131:S194" si="6">A131</f>
        <v>198509</v>
      </c>
      <c r="T131" s="12">
        <f>B131*ReturnData!B142</f>
        <v>4.0500000000000006E-3</v>
      </c>
      <c r="U131" s="12">
        <f>C131*ReturnData!C142</f>
        <v>0</v>
      </c>
      <c r="V131" s="12">
        <f>D131*ReturnData!D142</f>
        <v>0</v>
      </c>
      <c r="W131" s="12">
        <f>E131*ReturnData!E142</f>
        <v>-3.4875000000000001E-3</v>
      </c>
      <c r="X131" s="12">
        <f>F131*ReturnData!F142</f>
        <v>0</v>
      </c>
      <c r="Y131" s="12">
        <f>G131*ReturnData!G142</f>
        <v>0</v>
      </c>
      <c r="Z131" s="12">
        <f>H131*ReturnData!H142</f>
        <v>-3.4999999999999996E-3</v>
      </c>
      <c r="AA131" s="12">
        <f>I131*ReturnData!I142</f>
        <v>-5.6000000000000008E-3</v>
      </c>
      <c r="AB131" s="12">
        <f>J131*ReturnData!J142</f>
        <v>0</v>
      </c>
      <c r="AC131" s="12">
        <f>K131*ReturnData!K142</f>
        <v>0</v>
      </c>
      <c r="AD131" s="12">
        <f>L131*ReturnData!L142</f>
        <v>0</v>
      </c>
      <c r="AE131" s="12">
        <f>M131*ReturnData!M142</f>
        <v>0</v>
      </c>
      <c r="AF131" s="12">
        <f>N131*ReturnData!N142</f>
        <v>-9.2750000000000003E-3</v>
      </c>
      <c r="AG131" s="12">
        <f>O131*ReturnData!O142</f>
        <v>-6.6874999999999999E-3</v>
      </c>
      <c r="AH131" s="12">
        <f>P131*ReturnData!P142</f>
        <v>-5.2624999999999998E-3</v>
      </c>
      <c r="AI131" s="12">
        <f>Q131*ReturnData!Q142</f>
        <v>-5.5500000000000002E-3</v>
      </c>
      <c r="AK131">
        <f t="shared" ref="AK131:AK194" si="7">S131</f>
        <v>198509</v>
      </c>
      <c r="AL131" s="15">
        <f t="shared" si="5"/>
        <v>-3.5312500000000004E-2</v>
      </c>
    </row>
    <row r="132" spans="1:38" x14ac:dyDescent="0.25">
      <c r="A132" s="6">
        <f>ReturnData!A143</f>
        <v>198510</v>
      </c>
      <c r="B132">
        <f>IF('Monthly Ranks'!B131&lt;=8, 1/8,0)</f>
        <v>0.125</v>
      </c>
      <c r="C132">
        <f>IF('Monthly Ranks'!C131&lt;=8, 1/8,0)</f>
        <v>0</v>
      </c>
      <c r="D132">
        <f>IF('Monthly Ranks'!D131&lt;=8, 1/8,0)</f>
        <v>0</v>
      </c>
      <c r="E132">
        <f>IF('Monthly Ranks'!E131&lt;=8, 1/8,0)</f>
        <v>0.125</v>
      </c>
      <c r="F132">
        <f>IF('Monthly Ranks'!F131&lt;=8, 1/8,0)</f>
        <v>0</v>
      </c>
      <c r="G132">
        <f>IF('Monthly Ranks'!G131&lt;=8, 1/8,0)</f>
        <v>0.125</v>
      </c>
      <c r="H132">
        <f>IF('Monthly Ranks'!H131&lt;=8, 1/8,0)</f>
        <v>0.125</v>
      </c>
      <c r="I132">
        <f>IF('Monthly Ranks'!I131&lt;=8, 1/8,0)</f>
        <v>0</v>
      </c>
      <c r="J132">
        <f>IF('Monthly Ranks'!J131&lt;=8, 1/8,0)</f>
        <v>0</v>
      </c>
      <c r="K132">
        <f>IF('Monthly Ranks'!K131&lt;=8, 1/8,0)</f>
        <v>0</v>
      </c>
      <c r="L132">
        <f>IF('Monthly Ranks'!L131&lt;=8, 1/8,0)</f>
        <v>0</v>
      </c>
      <c r="M132">
        <f>IF('Monthly Ranks'!M131&lt;=8, 1/8,0)</f>
        <v>0</v>
      </c>
      <c r="N132">
        <f>IF('Monthly Ranks'!N131&lt;=8, 1/8,0)</f>
        <v>0.125</v>
      </c>
      <c r="O132">
        <f>IF('Monthly Ranks'!O131&lt;=8, 1/8,0)</f>
        <v>0.125</v>
      </c>
      <c r="P132">
        <f>IF('Monthly Ranks'!P131&lt;=8, 1/8,0)</f>
        <v>0.125</v>
      </c>
      <c r="Q132">
        <f>IF('Monthly Ranks'!Q131&lt;=8, 1/8,0)</f>
        <v>0.125</v>
      </c>
      <c r="S132">
        <f t="shared" si="6"/>
        <v>198510</v>
      </c>
      <c r="T132" s="12">
        <f>B132*ReturnData!B143</f>
        <v>5.3125000000000004E-3</v>
      </c>
      <c r="U132" s="12">
        <f>C132*ReturnData!C143</f>
        <v>0</v>
      </c>
      <c r="V132" s="12">
        <f>D132*ReturnData!D143</f>
        <v>0</v>
      </c>
      <c r="W132" s="12">
        <f>E132*ReturnData!E143</f>
        <v>9.1125000000000008E-3</v>
      </c>
      <c r="X132" s="12">
        <f>F132*ReturnData!F143</f>
        <v>0</v>
      </c>
      <c r="Y132" s="12">
        <f>G132*ReturnData!G143</f>
        <v>6.1875000000000003E-3</v>
      </c>
      <c r="Z132" s="12">
        <f>H132*ReturnData!H143</f>
        <v>6.1750000000000008E-3</v>
      </c>
      <c r="AA132" s="12">
        <f>I132*ReturnData!I143</f>
        <v>0</v>
      </c>
      <c r="AB132" s="12">
        <f>J132*ReturnData!J143</f>
        <v>0</v>
      </c>
      <c r="AC132" s="12">
        <f>K132*ReturnData!K143</f>
        <v>0</v>
      </c>
      <c r="AD132" s="12">
        <f>L132*ReturnData!L143</f>
        <v>0</v>
      </c>
      <c r="AE132" s="12">
        <f>M132*ReturnData!M143</f>
        <v>0</v>
      </c>
      <c r="AF132" s="12">
        <f>N132*ReturnData!N143</f>
        <v>1.1875E-3</v>
      </c>
      <c r="AG132" s="12">
        <f>O132*ReturnData!O143</f>
        <v>7.9000000000000008E-3</v>
      </c>
      <c r="AH132" s="12">
        <f>P132*ReturnData!P143</f>
        <v>9.5624999999999998E-3</v>
      </c>
      <c r="AI132" s="12">
        <f>Q132*ReturnData!Q143</f>
        <v>9.5875000000000005E-3</v>
      </c>
      <c r="AK132">
        <f t="shared" si="7"/>
        <v>198510</v>
      </c>
      <c r="AL132" s="15">
        <f t="shared" ref="AL132:AL195" si="8">SUM(T132:AI132)</f>
        <v>5.5025000000000004E-2</v>
      </c>
    </row>
    <row r="133" spans="1:38" x14ac:dyDescent="0.25">
      <c r="A133" s="6">
        <f>ReturnData!A144</f>
        <v>198511</v>
      </c>
      <c r="B133">
        <f>IF('Monthly Ranks'!B132&lt;=8, 1/8,0)</f>
        <v>0.125</v>
      </c>
      <c r="C133">
        <f>IF('Monthly Ranks'!C132&lt;=8, 1/8,0)</f>
        <v>0</v>
      </c>
      <c r="D133">
        <f>IF('Monthly Ranks'!D132&lt;=8, 1/8,0)</f>
        <v>0</v>
      </c>
      <c r="E133">
        <f>IF('Monthly Ranks'!E132&lt;=8, 1/8,0)</f>
        <v>0.125</v>
      </c>
      <c r="F133">
        <f>IF('Monthly Ranks'!F132&lt;=8, 1/8,0)</f>
        <v>0</v>
      </c>
      <c r="G133">
        <f>IF('Monthly Ranks'!G132&lt;=8, 1/8,0)</f>
        <v>0.125</v>
      </c>
      <c r="H133">
        <f>IF('Monthly Ranks'!H132&lt;=8, 1/8,0)</f>
        <v>0.125</v>
      </c>
      <c r="I133">
        <f>IF('Monthly Ranks'!I132&lt;=8, 1/8,0)</f>
        <v>0</v>
      </c>
      <c r="J133">
        <f>IF('Monthly Ranks'!J132&lt;=8, 1/8,0)</f>
        <v>0</v>
      </c>
      <c r="K133">
        <f>IF('Monthly Ranks'!K132&lt;=8, 1/8,0)</f>
        <v>0</v>
      </c>
      <c r="L133">
        <f>IF('Monthly Ranks'!L132&lt;=8, 1/8,0)</f>
        <v>0</v>
      </c>
      <c r="M133">
        <f>IF('Monthly Ranks'!M132&lt;=8, 1/8,0)</f>
        <v>0</v>
      </c>
      <c r="N133">
        <f>IF('Monthly Ranks'!N132&lt;=8, 1/8,0)</f>
        <v>0.125</v>
      </c>
      <c r="O133">
        <f>IF('Monthly Ranks'!O132&lt;=8, 1/8,0)</f>
        <v>0.125</v>
      </c>
      <c r="P133">
        <f>IF('Monthly Ranks'!P132&lt;=8, 1/8,0)</f>
        <v>0.125</v>
      </c>
      <c r="Q133">
        <f>IF('Monthly Ranks'!Q132&lt;=8, 1/8,0)</f>
        <v>0.125</v>
      </c>
      <c r="S133">
        <f t="shared" si="6"/>
        <v>198511</v>
      </c>
      <c r="T133" s="12">
        <f>B133*ReturnData!B144</f>
        <v>1.16875E-2</v>
      </c>
      <c r="U133" s="12">
        <f>C133*ReturnData!C144</f>
        <v>0</v>
      </c>
      <c r="V133" s="12">
        <f>D133*ReturnData!D144</f>
        <v>0</v>
      </c>
      <c r="W133" s="12">
        <f>E133*ReturnData!E144</f>
        <v>8.7500000000000008E-3</v>
      </c>
      <c r="X133" s="12">
        <f>F133*ReturnData!F144</f>
        <v>0</v>
      </c>
      <c r="Y133" s="12">
        <f>G133*ReturnData!G144</f>
        <v>7.7249999999999992E-3</v>
      </c>
      <c r="Z133" s="12">
        <f>H133*ReturnData!H144</f>
        <v>1.2875000000000001E-2</v>
      </c>
      <c r="AA133" s="12">
        <f>I133*ReturnData!I144</f>
        <v>0</v>
      </c>
      <c r="AB133" s="12">
        <f>J133*ReturnData!J144</f>
        <v>0</v>
      </c>
      <c r="AC133" s="12">
        <f>K133*ReturnData!K144</f>
        <v>0</v>
      </c>
      <c r="AD133" s="12">
        <f>L133*ReturnData!L144</f>
        <v>0</v>
      </c>
      <c r="AE133" s="12">
        <f>M133*ReturnData!M144</f>
        <v>0</v>
      </c>
      <c r="AF133" s="12">
        <f>N133*ReturnData!N144</f>
        <v>7.8750000000000001E-3</v>
      </c>
      <c r="AG133" s="12">
        <f>O133*ReturnData!O144</f>
        <v>5.3E-3</v>
      </c>
      <c r="AH133" s="12">
        <f>P133*ReturnData!P144</f>
        <v>9.8750000000000001E-3</v>
      </c>
      <c r="AI133" s="12">
        <f>Q133*ReturnData!Q144</f>
        <v>9.5499999999999995E-3</v>
      </c>
      <c r="AK133">
        <f t="shared" si="7"/>
        <v>198511</v>
      </c>
      <c r="AL133" s="15">
        <f t="shared" si="8"/>
        <v>7.3637500000000009E-2</v>
      </c>
    </row>
    <row r="134" spans="1:38" x14ac:dyDescent="0.25">
      <c r="A134" s="6">
        <f>ReturnData!A145</f>
        <v>198512</v>
      </c>
      <c r="B134">
        <f>IF('Monthly Ranks'!B133&lt;=8, 1/8,0)</f>
        <v>0.125</v>
      </c>
      <c r="C134">
        <f>IF('Monthly Ranks'!C133&lt;=8, 1/8,0)</f>
        <v>0</v>
      </c>
      <c r="D134">
        <f>IF('Monthly Ranks'!D133&lt;=8, 1/8,0)</f>
        <v>0.125</v>
      </c>
      <c r="E134">
        <f>IF('Monthly Ranks'!E133&lt;=8, 1/8,0)</f>
        <v>0.125</v>
      </c>
      <c r="F134">
        <f>IF('Monthly Ranks'!F133&lt;=8, 1/8,0)</f>
        <v>0</v>
      </c>
      <c r="G134">
        <f>IF('Monthly Ranks'!G133&lt;=8, 1/8,0)</f>
        <v>0.125</v>
      </c>
      <c r="H134">
        <f>IF('Monthly Ranks'!H133&lt;=8, 1/8,0)</f>
        <v>0.125</v>
      </c>
      <c r="I134">
        <f>IF('Monthly Ranks'!I133&lt;=8, 1/8,0)</f>
        <v>0</v>
      </c>
      <c r="J134">
        <f>IF('Monthly Ranks'!J133&lt;=8, 1/8,0)</f>
        <v>0</v>
      </c>
      <c r="K134">
        <f>IF('Monthly Ranks'!K133&lt;=8, 1/8,0)</f>
        <v>0</v>
      </c>
      <c r="L134">
        <f>IF('Monthly Ranks'!L133&lt;=8, 1/8,0)</f>
        <v>0</v>
      </c>
      <c r="M134">
        <f>IF('Monthly Ranks'!M133&lt;=8, 1/8,0)</f>
        <v>0</v>
      </c>
      <c r="N134">
        <f>IF('Monthly Ranks'!N133&lt;=8, 1/8,0)</f>
        <v>0</v>
      </c>
      <c r="O134">
        <f>IF('Monthly Ranks'!O133&lt;=8, 1/8,0)</f>
        <v>0.125</v>
      </c>
      <c r="P134">
        <f>IF('Monthly Ranks'!P133&lt;=8, 1/8,0)</f>
        <v>0.125</v>
      </c>
      <c r="Q134">
        <f>IF('Monthly Ranks'!Q133&lt;=8, 1/8,0)</f>
        <v>0.125</v>
      </c>
      <c r="S134">
        <f t="shared" si="6"/>
        <v>198512</v>
      </c>
      <c r="T134" s="12">
        <f>B134*ReturnData!B145</f>
        <v>4.8124999999999999E-3</v>
      </c>
      <c r="U134" s="12">
        <f>C134*ReturnData!C145</f>
        <v>0</v>
      </c>
      <c r="V134" s="12">
        <f>D134*ReturnData!D145</f>
        <v>-3.1374999999999997E-3</v>
      </c>
      <c r="W134" s="12">
        <f>E134*ReturnData!E145</f>
        <v>5.0375000000000003E-3</v>
      </c>
      <c r="X134" s="12">
        <f>F134*ReturnData!F145</f>
        <v>0</v>
      </c>
      <c r="Y134" s="12">
        <f>G134*ReturnData!G145</f>
        <v>8.4124999999999998E-3</v>
      </c>
      <c r="Z134" s="12">
        <f>H134*ReturnData!H145</f>
        <v>4.9875000000000006E-3</v>
      </c>
      <c r="AA134" s="12">
        <f>I134*ReturnData!I145</f>
        <v>0</v>
      </c>
      <c r="AB134" s="12">
        <f>J134*ReturnData!J145</f>
        <v>0</v>
      </c>
      <c r="AC134" s="12">
        <f>K134*ReturnData!K145</f>
        <v>0</v>
      </c>
      <c r="AD134" s="12">
        <f>L134*ReturnData!L145</f>
        <v>0</v>
      </c>
      <c r="AE134" s="12">
        <f>M134*ReturnData!M145</f>
        <v>0</v>
      </c>
      <c r="AF134" s="12">
        <f>N134*ReturnData!N145</f>
        <v>0</v>
      </c>
      <c r="AG134" s="12">
        <f>O134*ReturnData!O145</f>
        <v>6.0624999999999993E-3</v>
      </c>
      <c r="AH134" s="12">
        <f>P134*ReturnData!P145</f>
        <v>4.9875000000000006E-3</v>
      </c>
      <c r="AI134" s="12">
        <f>Q134*ReturnData!Q145</f>
        <v>6.2250000000000005E-3</v>
      </c>
      <c r="AK134">
        <f t="shared" si="7"/>
        <v>198512</v>
      </c>
      <c r="AL134" s="15">
        <f t="shared" si="8"/>
        <v>3.7387499999999997E-2</v>
      </c>
    </row>
    <row r="135" spans="1:38" x14ac:dyDescent="0.25">
      <c r="A135" s="6">
        <f>ReturnData!A146</f>
        <v>198601</v>
      </c>
      <c r="B135">
        <f>IF('Monthly Ranks'!B134&lt;=8, 1/8,0)</f>
        <v>0.125</v>
      </c>
      <c r="C135">
        <f>IF('Monthly Ranks'!C134&lt;=8, 1/8,0)</f>
        <v>0</v>
      </c>
      <c r="D135">
        <f>IF('Monthly Ranks'!D134&lt;=8, 1/8,0)</f>
        <v>0.125</v>
      </c>
      <c r="E135">
        <f>IF('Monthly Ranks'!E134&lt;=8, 1/8,0)</f>
        <v>0.125</v>
      </c>
      <c r="F135">
        <f>IF('Monthly Ranks'!F134&lt;=8, 1/8,0)</f>
        <v>0</v>
      </c>
      <c r="G135">
        <f>IF('Monthly Ranks'!G134&lt;=8, 1/8,0)</f>
        <v>0.125</v>
      </c>
      <c r="H135">
        <f>IF('Monthly Ranks'!H134&lt;=8, 1/8,0)</f>
        <v>0.125</v>
      </c>
      <c r="I135">
        <f>IF('Monthly Ranks'!I134&lt;=8, 1/8,0)</f>
        <v>0</v>
      </c>
      <c r="J135">
        <f>IF('Monthly Ranks'!J134&lt;=8, 1/8,0)</f>
        <v>0</v>
      </c>
      <c r="K135">
        <f>IF('Monthly Ranks'!K134&lt;=8, 1/8,0)</f>
        <v>0</v>
      </c>
      <c r="L135">
        <f>IF('Monthly Ranks'!L134&lt;=8, 1/8,0)</f>
        <v>0</v>
      </c>
      <c r="M135">
        <f>IF('Monthly Ranks'!M134&lt;=8, 1/8,0)</f>
        <v>0</v>
      </c>
      <c r="N135">
        <f>IF('Monthly Ranks'!N134&lt;=8, 1/8,0)</f>
        <v>0</v>
      </c>
      <c r="O135">
        <f>IF('Monthly Ranks'!O134&lt;=8, 1/8,0)</f>
        <v>0.125</v>
      </c>
      <c r="P135">
        <f>IF('Monthly Ranks'!P134&lt;=8, 1/8,0)</f>
        <v>0.125</v>
      </c>
      <c r="Q135">
        <f>IF('Monthly Ranks'!Q134&lt;=8, 1/8,0)</f>
        <v>0.125</v>
      </c>
      <c r="S135">
        <f t="shared" si="6"/>
        <v>198601</v>
      </c>
      <c r="T135" s="12">
        <f>B135*ReturnData!B146</f>
        <v>1.4375E-3</v>
      </c>
      <c r="U135" s="12">
        <f>C135*ReturnData!C146</f>
        <v>0</v>
      </c>
      <c r="V135" s="12">
        <f>D135*ReturnData!D146</f>
        <v>-8.6125000000000004E-3</v>
      </c>
      <c r="W135" s="12">
        <f>E135*ReturnData!E146</f>
        <v>6.2375E-3</v>
      </c>
      <c r="X135" s="12">
        <f>F135*ReturnData!F146</f>
        <v>0</v>
      </c>
      <c r="Y135" s="12">
        <f>G135*ReturnData!G146</f>
        <v>2.2500000000000003E-3</v>
      </c>
      <c r="Z135" s="12">
        <f>H135*ReturnData!H146</f>
        <v>1.5625000000000001E-3</v>
      </c>
      <c r="AA135" s="12">
        <f>I135*ReturnData!I146</f>
        <v>0</v>
      </c>
      <c r="AB135" s="12">
        <f>J135*ReturnData!J146</f>
        <v>0</v>
      </c>
      <c r="AC135" s="12">
        <f>K135*ReturnData!K146</f>
        <v>0</v>
      </c>
      <c r="AD135" s="12">
        <f>L135*ReturnData!L146</f>
        <v>0</v>
      </c>
      <c r="AE135" s="12">
        <f>M135*ReturnData!M146</f>
        <v>0</v>
      </c>
      <c r="AF135" s="12">
        <f>N135*ReturnData!N146</f>
        <v>0</v>
      </c>
      <c r="AG135" s="12">
        <f>O135*ReturnData!O146</f>
        <v>4.725E-3</v>
      </c>
      <c r="AH135" s="12">
        <f>P135*ReturnData!P146</f>
        <v>1.7125E-3</v>
      </c>
      <c r="AI135" s="12">
        <f>Q135*ReturnData!Q146</f>
        <v>4.4000000000000003E-3</v>
      </c>
      <c r="AK135">
        <f t="shared" si="7"/>
        <v>198601</v>
      </c>
      <c r="AL135" s="15">
        <f t="shared" si="8"/>
        <v>1.3712499999999999E-2</v>
      </c>
    </row>
    <row r="136" spans="1:38" x14ac:dyDescent="0.25">
      <c r="A136" s="6">
        <f>ReturnData!A147</f>
        <v>198602</v>
      </c>
      <c r="B136">
        <f>IF('Monthly Ranks'!B135&lt;=8, 1/8,0)</f>
        <v>0.125</v>
      </c>
      <c r="C136">
        <f>IF('Monthly Ranks'!C135&lt;=8, 1/8,0)</f>
        <v>0</v>
      </c>
      <c r="D136">
        <f>IF('Monthly Ranks'!D135&lt;=8, 1/8,0)</f>
        <v>0</v>
      </c>
      <c r="E136">
        <f>IF('Monthly Ranks'!E135&lt;=8, 1/8,0)</f>
        <v>0.125</v>
      </c>
      <c r="F136">
        <f>IF('Monthly Ranks'!F135&lt;=8, 1/8,0)</f>
        <v>0.125</v>
      </c>
      <c r="G136">
        <f>IF('Monthly Ranks'!G135&lt;=8, 1/8,0)</f>
        <v>0.125</v>
      </c>
      <c r="H136">
        <f>IF('Monthly Ranks'!H135&lt;=8, 1/8,0)</f>
        <v>0.125</v>
      </c>
      <c r="I136">
        <f>IF('Monthly Ranks'!I135&lt;=8, 1/8,0)</f>
        <v>0</v>
      </c>
      <c r="J136">
        <f>IF('Monthly Ranks'!J135&lt;=8, 1/8,0)</f>
        <v>0</v>
      </c>
      <c r="K136">
        <f>IF('Monthly Ranks'!K135&lt;=8, 1/8,0)</f>
        <v>0</v>
      </c>
      <c r="L136">
        <f>IF('Monthly Ranks'!L135&lt;=8, 1/8,0)</f>
        <v>0</v>
      </c>
      <c r="M136">
        <f>IF('Monthly Ranks'!M135&lt;=8, 1/8,0)</f>
        <v>0</v>
      </c>
      <c r="N136">
        <f>IF('Monthly Ranks'!N135&lt;=8, 1/8,0)</f>
        <v>0</v>
      </c>
      <c r="O136">
        <f>IF('Monthly Ranks'!O135&lt;=8, 1/8,0)</f>
        <v>0.125</v>
      </c>
      <c r="P136">
        <f>IF('Monthly Ranks'!P135&lt;=8, 1/8,0)</f>
        <v>0.125</v>
      </c>
      <c r="Q136">
        <f>IF('Monthly Ranks'!Q135&lt;=8, 1/8,0)</f>
        <v>0.125</v>
      </c>
      <c r="S136">
        <f t="shared" si="6"/>
        <v>198602</v>
      </c>
      <c r="T136" s="12">
        <f>B136*ReturnData!B147</f>
        <v>1.1125000000000001E-2</v>
      </c>
      <c r="U136" s="12">
        <f>C136*ReturnData!C147</f>
        <v>0</v>
      </c>
      <c r="V136" s="12">
        <f>D136*ReturnData!D147</f>
        <v>0</v>
      </c>
      <c r="W136" s="12">
        <f>E136*ReturnData!E147</f>
        <v>1.2475E-2</v>
      </c>
      <c r="X136" s="12">
        <f>F136*ReturnData!F147</f>
        <v>1.4475E-2</v>
      </c>
      <c r="Y136" s="12">
        <f>G136*ReturnData!G147</f>
        <v>1.5162500000000001E-2</v>
      </c>
      <c r="Z136" s="12">
        <f>H136*ReturnData!H147</f>
        <v>1.14625E-2</v>
      </c>
      <c r="AA136" s="12">
        <f>I136*ReturnData!I147</f>
        <v>0</v>
      </c>
      <c r="AB136" s="12">
        <f>J136*ReturnData!J147</f>
        <v>0</v>
      </c>
      <c r="AC136" s="12">
        <f>K136*ReturnData!K147</f>
        <v>0</v>
      </c>
      <c r="AD136" s="12">
        <f>L136*ReturnData!L147</f>
        <v>0</v>
      </c>
      <c r="AE136" s="12">
        <f>M136*ReturnData!M147</f>
        <v>0</v>
      </c>
      <c r="AF136" s="12">
        <f>N136*ReturnData!N147</f>
        <v>0</v>
      </c>
      <c r="AG136" s="12">
        <f>O136*ReturnData!O147</f>
        <v>8.212500000000001E-3</v>
      </c>
      <c r="AH136" s="12">
        <f>P136*ReturnData!P147</f>
        <v>9.300000000000001E-3</v>
      </c>
      <c r="AI136" s="12">
        <f>Q136*ReturnData!Q147</f>
        <v>1.08375E-2</v>
      </c>
      <c r="AK136">
        <f t="shared" si="7"/>
        <v>198602</v>
      </c>
      <c r="AL136" s="15">
        <f t="shared" si="8"/>
        <v>9.3050000000000008E-2</v>
      </c>
    </row>
    <row r="137" spans="1:38" x14ac:dyDescent="0.25">
      <c r="A137" s="6">
        <f>ReturnData!A148</f>
        <v>198603</v>
      </c>
      <c r="B137">
        <f>IF('Monthly Ranks'!B136&lt;=8, 1/8,0)</f>
        <v>0.125</v>
      </c>
      <c r="C137">
        <f>IF('Monthly Ranks'!C136&lt;=8, 1/8,0)</f>
        <v>0</v>
      </c>
      <c r="D137">
        <f>IF('Monthly Ranks'!D136&lt;=8, 1/8,0)</f>
        <v>0</v>
      </c>
      <c r="E137">
        <f>IF('Monthly Ranks'!E136&lt;=8, 1/8,0)</f>
        <v>0.125</v>
      </c>
      <c r="F137">
        <f>IF('Monthly Ranks'!F136&lt;=8, 1/8,0)</f>
        <v>0.125</v>
      </c>
      <c r="G137">
        <f>IF('Monthly Ranks'!G136&lt;=8, 1/8,0)</f>
        <v>0.125</v>
      </c>
      <c r="H137">
        <f>IF('Monthly Ranks'!H136&lt;=8, 1/8,0)</f>
        <v>0.125</v>
      </c>
      <c r="I137">
        <f>IF('Monthly Ranks'!I136&lt;=8, 1/8,0)</f>
        <v>0</v>
      </c>
      <c r="J137">
        <f>IF('Monthly Ranks'!J136&lt;=8, 1/8,0)</f>
        <v>0</v>
      </c>
      <c r="K137">
        <f>IF('Monthly Ranks'!K136&lt;=8, 1/8,0)</f>
        <v>0</v>
      </c>
      <c r="L137">
        <f>IF('Monthly Ranks'!L136&lt;=8, 1/8,0)</f>
        <v>0</v>
      </c>
      <c r="M137">
        <f>IF('Monthly Ranks'!M136&lt;=8, 1/8,0)</f>
        <v>0</v>
      </c>
      <c r="N137">
        <f>IF('Monthly Ranks'!N136&lt;=8, 1/8,0)</f>
        <v>0</v>
      </c>
      <c r="O137">
        <f>IF('Monthly Ranks'!O136&lt;=8, 1/8,0)</f>
        <v>0.125</v>
      </c>
      <c r="P137">
        <f>IF('Monthly Ranks'!P136&lt;=8, 1/8,0)</f>
        <v>0.125</v>
      </c>
      <c r="Q137">
        <f>IF('Monthly Ranks'!Q136&lt;=8, 1/8,0)</f>
        <v>0.125</v>
      </c>
      <c r="S137">
        <f t="shared" si="6"/>
        <v>198603</v>
      </c>
      <c r="T137" s="12">
        <f>B137*ReturnData!B148</f>
        <v>1.0987499999999999E-2</v>
      </c>
      <c r="U137" s="12">
        <f>C137*ReturnData!C148</f>
        <v>0</v>
      </c>
      <c r="V137" s="12">
        <f>D137*ReturnData!D148</f>
        <v>0</v>
      </c>
      <c r="W137" s="12">
        <f>E137*ReturnData!E148</f>
        <v>9.025E-3</v>
      </c>
      <c r="X137" s="12">
        <f>F137*ReturnData!F148</f>
        <v>6.0124999999999996E-3</v>
      </c>
      <c r="Y137" s="12">
        <f>G137*ReturnData!G148</f>
        <v>7.9500000000000005E-3</v>
      </c>
      <c r="Z137" s="12">
        <f>H137*ReturnData!H148</f>
        <v>1.4337500000000001E-2</v>
      </c>
      <c r="AA137" s="12">
        <f>I137*ReturnData!I148</f>
        <v>0</v>
      </c>
      <c r="AB137" s="12">
        <f>J137*ReturnData!J148</f>
        <v>0</v>
      </c>
      <c r="AC137" s="12">
        <f>K137*ReturnData!K148</f>
        <v>0</v>
      </c>
      <c r="AD137" s="12">
        <f>L137*ReturnData!L148</f>
        <v>0</v>
      </c>
      <c r="AE137" s="12">
        <f>M137*ReturnData!M148</f>
        <v>0</v>
      </c>
      <c r="AF137" s="12">
        <f>N137*ReturnData!N148</f>
        <v>0</v>
      </c>
      <c r="AG137" s="12">
        <f>O137*ReturnData!O148</f>
        <v>4.9499999999999995E-3</v>
      </c>
      <c r="AH137" s="12">
        <f>P137*ReturnData!P148</f>
        <v>1.10375E-2</v>
      </c>
      <c r="AI137" s="12">
        <f>Q137*ReturnData!Q148</f>
        <v>7.3375000000000003E-3</v>
      </c>
      <c r="AK137">
        <f t="shared" si="7"/>
        <v>198603</v>
      </c>
      <c r="AL137" s="15">
        <f t="shared" si="8"/>
        <v>7.1637500000000007E-2</v>
      </c>
    </row>
    <row r="138" spans="1:38" x14ac:dyDescent="0.25">
      <c r="A138" s="6">
        <f>ReturnData!A149</f>
        <v>198604</v>
      </c>
      <c r="B138">
        <f>IF('Monthly Ranks'!B137&lt;=8, 1/8,0)</f>
        <v>0.125</v>
      </c>
      <c r="C138">
        <f>IF('Monthly Ranks'!C137&lt;=8, 1/8,0)</f>
        <v>0</v>
      </c>
      <c r="D138">
        <f>IF('Monthly Ranks'!D137&lt;=8, 1/8,0)</f>
        <v>0</v>
      </c>
      <c r="E138">
        <f>IF('Monthly Ranks'!E137&lt;=8, 1/8,0)</f>
        <v>0.125</v>
      </c>
      <c r="F138">
        <f>IF('Monthly Ranks'!F137&lt;=8, 1/8,0)</f>
        <v>0.125</v>
      </c>
      <c r="G138">
        <f>IF('Monthly Ranks'!G137&lt;=8, 1/8,0)</f>
        <v>0.125</v>
      </c>
      <c r="H138">
        <f>IF('Monthly Ranks'!H137&lt;=8, 1/8,0)</f>
        <v>0.125</v>
      </c>
      <c r="I138">
        <f>IF('Monthly Ranks'!I137&lt;=8, 1/8,0)</f>
        <v>0.125</v>
      </c>
      <c r="J138">
        <f>IF('Monthly Ranks'!J137&lt;=8, 1/8,0)</f>
        <v>0</v>
      </c>
      <c r="K138">
        <f>IF('Monthly Ranks'!K137&lt;=8, 1/8,0)</f>
        <v>0</v>
      </c>
      <c r="L138">
        <f>IF('Monthly Ranks'!L137&lt;=8, 1/8,0)</f>
        <v>0</v>
      </c>
      <c r="M138">
        <f>IF('Monthly Ranks'!M137&lt;=8, 1/8,0)</f>
        <v>0.125</v>
      </c>
      <c r="N138">
        <f>IF('Monthly Ranks'!N137&lt;=8, 1/8,0)</f>
        <v>0</v>
      </c>
      <c r="O138">
        <f>IF('Monthly Ranks'!O137&lt;=8, 1/8,0)</f>
        <v>0</v>
      </c>
      <c r="P138">
        <f>IF('Monthly Ranks'!P137&lt;=8, 1/8,0)</f>
        <v>0</v>
      </c>
      <c r="Q138">
        <f>IF('Monthly Ranks'!Q137&lt;=8, 1/8,0)</f>
        <v>0.125</v>
      </c>
      <c r="S138">
        <f t="shared" si="6"/>
        <v>198604</v>
      </c>
      <c r="T138" s="12">
        <f>B138*ReturnData!B149</f>
        <v>6.7500000000000004E-4</v>
      </c>
      <c r="U138" s="12">
        <f>C138*ReturnData!C149</f>
        <v>0</v>
      </c>
      <c r="V138" s="12">
        <f>D138*ReturnData!D149</f>
        <v>0</v>
      </c>
      <c r="W138" s="12">
        <f>E138*ReturnData!E149</f>
        <v>-1.2999999999999999E-3</v>
      </c>
      <c r="X138" s="12">
        <f>F138*ReturnData!F149</f>
        <v>-1.7749999999999999E-3</v>
      </c>
      <c r="Y138" s="12">
        <f>G138*ReturnData!G149</f>
        <v>2.725E-3</v>
      </c>
      <c r="Z138" s="12">
        <f>H138*ReturnData!H149</f>
        <v>3.7500000000000001E-4</v>
      </c>
      <c r="AA138" s="12">
        <f>I138*ReturnData!I149</f>
        <v>-2.3625E-3</v>
      </c>
      <c r="AB138" s="12">
        <f>J138*ReturnData!J149</f>
        <v>0</v>
      </c>
      <c r="AC138" s="12">
        <f>K138*ReturnData!K149</f>
        <v>0</v>
      </c>
      <c r="AD138" s="12">
        <f>L138*ReturnData!L149</f>
        <v>0</v>
      </c>
      <c r="AE138" s="12">
        <f>M138*ReturnData!M149</f>
        <v>-8.3999999999999995E-3</v>
      </c>
      <c r="AF138" s="12">
        <f>N138*ReturnData!N149</f>
        <v>0</v>
      </c>
      <c r="AG138" s="12">
        <f>O138*ReturnData!O149</f>
        <v>0</v>
      </c>
      <c r="AH138" s="12">
        <f>P138*ReturnData!P149</f>
        <v>0</v>
      </c>
      <c r="AI138" s="12">
        <f>Q138*ReturnData!Q149</f>
        <v>-4.1124999999999998E-3</v>
      </c>
      <c r="AK138">
        <f t="shared" si="7"/>
        <v>198604</v>
      </c>
      <c r="AL138" s="15">
        <f t="shared" si="8"/>
        <v>-1.4174999999999998E-2</v>
      </c>
    </row>
    <row r="139" spans="1:38" x14ac:dyDescent="0.25">
      <c r="A139" s="6">
        <f>ReturnData!A150</f>
        <v>198605</v>
      </c>
      <c r="B139">
        <f>IF('Monthly Ranks'!B138&lt;=8, 1/8,0)</f>
        <v>0.125</v>
      </c>
      <c r="C139">
        <f>IF('Monthly Ranks'!C138&lt;=8, 1/8,0)</f>
        <v>0</v>
      </c>
      <c r="D139">
        <f>IF('Monthly Ranks'!D138&lt;=8, 1/8,0)</f>
        <v>0</v>
      </c>
      <c r="E139">
        <f>IF('Monthly Ranks'!E138&lt;=8, 1/8,0)</f>
        <v>0.125</v>
      </c>
      <c r="F139">
        <f>IF('Monthly Ranks'!F138&lt;=8, 1/8,0)</f>
        <v>0.125</v>
      </c>
      <c r="G139">
        <f>IF('Monthly Ranks'!G138&lt;=8, 1/8,0)</f>
        <v>0.125</v>
      </c>
      <c r="H139">
        <f>IF('Monthly Ranks'!H138&lt;=8, 1/8,0)</f>
        <v>0.125</v>
      </c>
      <c r="I139">
        <f>IF('Monthly Ranks'!I138&lt;=8, 1/8,0)</f>
        <v>0.125</v>
      </c>
      <c r="J139">
        <f>IF('Monthly Ranks'!J138&lt;=8, 1/8,0)</f>
        <v>0</v>
      </c>
      <c r="K139">
        <f>IF('Monthly Ranks'!K138&lt;=8, 1/8,0)</f>
        <v>0</v>
      </c>
      <c r="L139">
        <f>IF('Monthly Ranks'!L138&lt;=8, 1/8,0)</f>
        <v>0</v>
      </c>
      <c r="M139">
        <f>IF('Monthly Ranks'!M138&lt;=8, 1/8,0)</f>
        <v>0.125</v>
      </c>
      <c r="N139">
        <f>IF('Monthly Ranks'!N138&lt;=8, 1/8,0)</f>
        <v>0</v>
      </c>
      <c r="O139">
        <f>IF('Monthly Ranks'!O138&lt;=8, 1/8,0)</f>
        <v>0</v>
      </c>
      <c r="P139">
        <f>IF('Monthly Ranks'!P138&lt;=8, 1/8,0)</f>
        <v>0</v>
      </c>
      <c r="Q139">
        <f>IF('Monthly Ranks'!Q138&lt;=8, 1/8,0)</f>
        <v>0.125</v>
      </c>
      <c r="S139">
        <f t="shared" si="6"/>
        <v>198605</v>
      </c>
      <c r="T139" s="12">
        <f>B139*ReturnData!B150</f>
        <v>9.8250000000000004E-3</v>
      </c>
      <c r="U139" s="12">
        <f>C139*ReturnData!C150</f>
        <v>0</v>
      </c>
      <c r="V139" s="12">
        <f>D139*ReturnData!D150</f>
        <v>0</v>
      </c>
      <c r="W139" s="12">
        <f>E139*ReturnData!E150</f>
        <v>9.725000000000001E-3</v>
      </c>
      <c r="X139" s="12">
        <f>F139*ReturnData!F150</f>
        <v>5.4000000000000003E-3</v>
      </c>
      <c r="Y139" s="12">
        <f>G139*ReturnData!G150</f>
        <v>7.2750000000000002E-3</v>
      </c>
      <c r="Z139" s="12">
        <f>H139*ReturnData!H150</f>
        <v>1.065E-2</v>
      </c>
      <c r="AA139" s="12">
        <f>I139*ReturnData!I150</f>
        <v>6.5000000000000006E-3</v>
      </c>
      <c r="AB139" s="12">
        <f>J139*ReturnData!J150</f>
        <v>0</v>
      </c>
      <c r="AC139" s="12">
        <f>K139*ReturnData!K150</f>
        <v>0</v>
      </c>
      <c r="AD139" s="12">
        <f>L139*ReturnData!L150</f>
        <v>0</v>
      </c>
      <c r="AE139" s="12">
        <f>M139*ReturnData!M150</f>
        <v>5.1749999999999999E-3</v>
      </c>
      <c r="AF139" s="12">
        <f>N139*ReturnData!N150</f>
        <v>0</v>
      </c>
      <c r="AG139" s="12">
        <f>O139*ReturnData!O150</f>
        <v>0</v>
      </c>
      <c r="AH139" s="12">
        <f>P139*ReturnData!P150</f>
        <v>0</v>
      </c>
      <c r="AI139" s="12">
        <f>Q139*ReturnData!Q150</f>
        <v>6.2500000000000003E-3</v>
      </c>
      <c r="AK139">
        <f t="shared" si="7"/>
        <v>198605</v>
      </c>
      <c r="AL139" s="15">
        <f t="shared" si="8"/>
        <v>6.08E-2</v>
      </c>
    </row>
    <row r="140" spans="1:38" x14ac:dyDescent="0.25">
      <c r="A140" s="6">
        <f>ReturnData!A151</f>
        <v>198606</v>
      </c>
      <c r="B140">
        <f>IF('Monthly Ranks'!B139&lt;=8, 1/8,0)</f>
        <v>0.125</v>
      </c>
      <c r="C140">
        <f>IF('Monthly Ranks'!C139&lt;=8, 1/8,0)</f>
        <v>0</v>
      </c>
      <c r="D140">
        <f>IF('Monthly Ranks'!D139&lt;=8, 1/8,0)</f>
        <v>0</v>
      </c>
      <c r="E140">
        <f>IF('Monthly Ranks'!E139&lt;=8, 1/8,0)</f>
        <v>0.125</v>
      </c>
      <c r="F140">
        <f>IF('Monthly Ranks'!F139&lt;=8, 1/8,0)</f>
        <v>0.125</v>
      </c>
      <c r="G140">
        <f>IF('Monthly Ranks'!G139&lt;=8, 1/8,0)</f>
        <v>0.125</v>
      </c>
      <c r="H140">
        <f>IF('Monthly Ranks'!H139&lt;=8, 1/8,0)</f>
        <v>0.125</v>
      </c>
      <c r="I140">
        <f>IF('Monthly Ranks'!I139&lt;=8, 1/8,0)</f>
        <v>0.125</v>
      </c>
      <c r="J140">
        <f>IF('Monthly Ranks'!J139&lt;=8, 1/8,0)</f>
        <v>0</v>
      </c>
      <c r="K140">
        <f>IF('Monthly Ranks'!K139&lt;=8, 1/8,0)</f>
        <v>0</v>
      </c>
      <c r="L140">
        <f>IF('Monthly Ranks'!L139&lt;=8, 1/8,0)</f>
        <v>0</v>
      </c>
      <c r="M140">
        <f>IF('Monthly Ranks'!M139&lt;=8, 1/8,0)</f>
        <v>0.125</v>
      </c>
      <c r="N140">
        <f>IF('Monthly Ranks'!N139&lt;=8, 1/8,0)</f>
        <v>0</v>
      </c>
      <c r="O140">
        <f>IF('Monthly Ranks'!O139&lt;=8, 1/8,0)</f>
        <v>0</v>
      </c>
      <c r="P140">
        <f>IF('Monthly Ranks'!P139&lt;=8, 1/8,0)</f>
        <v>0</v>
      </c>
      <c r="Q140">
        <f>IF('Monthly Ranks'!Q139&lt;=8, 1/8,0)</f>
        <v>0.125</v>
      </c>
      <c r="S140">
        <f t="shared" si="6"/>
        <v>198606</v>
      </c>
      <c r="T140" s="12">
        <f>B140*ReturnData!B151</f>
        <v>7.7000000000000002E-3</v>
      </c>
      <c r="U140" s="12">
        <f>C140*ReturnData!C151</f>
        <v>0</v>
      </c>
      <c r="V140" s="12">
        <f>D140*ReturnData!D151</f>
        <v>0</v>
      </c>
      <c r="W140" s="12">
        <f>E140*ReturnData!E151</f>
        <v>5.6249999999999998E-3</v>
      </c>
      <c r="X140" s="12">
        <f>F140*ReturnData!F151</f>
        <v>-7.5000000000000002E-4</v>
      </c>
      <c r="Y140" s="12">
        <f>G140*ReturnData!G151</f>
        <v>8.25E-4</v>
      </c>
      <c r="Z140" s="12">
        <f>H140*ReturnData!H151</f>
        <v>9.0000000000000011E-3</v>
      </c>
      <c r="AA140" s="12">
        <f>I140*ReturnData!I151</f>
        <v>-5.9999999999999995E-4</v>
      </c>
      <c r="AB140" s="12">
        <f>J140*ReturnData!J151</f>
        <v>0</v>
      </c>
      <c r="AC140" s="12">
        <f>K140*ReturnData!K151</f>
        <v>0</v>
      </c>
      <c r="AD140" s="12">
        <f>L140*ReturnData!L151</f>
        <v>0</v>
      </c>
      <c r="AE140" s="12">
        <f>M140*ReturnData!M151</f>
        <v>-3.8749999999999999E-4</v>
      </c>
      <c r="AF140" s="12">
        <f>N140*ReturnData!N151</f>
        <v>0</v>
      </c>
      <c r="AG140" s="12">
        <f>O140*ReturnData!O151</f>
        <v>0</v>
      </c>
      <c r="AH140" s="12">
        <f>P140*ReturnData!P151</f>
        <v>0</v>
      </c>
      <c r="AI140" s="12">
        <f>Q140*ReturnData!Q151</f>
        <v>2.4499999999999999E-3</v>
      </c>
      <c r="AK140">
        <f t="shared" si="7"/>
        <v>198606</v>
      </c>
      <c r="AL140" s="15">
        <f t="shared" si="8"/>
        <v>2.3862500000000002E-2</v>
      </c>
    </row>
    <row r="141" spans="1:38" x14ac:dyDescent="0.25">
      <c r="A141" s="6">
        <f>ReturnData!A152</f>
        <v>198607</v>
      </c>
      <c r="B141">
        <f>IF('Monthly Ranks'!B140&lt;=8, 1/8,0)</f>
        <v>0.125</v>
      </c>
      <c r="C141">
        <f>IF('Monthly Ranks'!C140&lt;=8, 1/8,0)</f>
        <v>0</v>
      </c>
      <c r="D141">
        <f>IF('Monthly Ranks'!D140&lt;=8, 1/8,0)</f>
        <v>0</v>
      </c>
      <c r="E141">
        <f>IF('Monthly Ranks'!E140&lt;=8, 1/8,0)</f>
        <v>0.125</v>
      </c>
      <c r="F141">
        <f>IF('Monthly Ranks'!F140&lt;=8, 1/8,0)</f>
        <v>0.125</v>
      </c>
      <c r="G141">
        <f>IF('Monthly Ranks'!G140&lt;=8, 1/8,0)</f>
        <v>0.125</v>
      </c>
      <c r="H141">
        <f>IF('Monthly Ranks'!H140&lt;=8, 1/8,0)</f>
        <v>0.125</v>
      </c>
      <c r="I141">
        <f>IF('Monthly Ranks'!I140&lt;=8, 1/8,0)</f>
        <v>0.125</v>
      </c>
      <c r="J141">
        <f>IF('Monthly Ranks'!J140&lt;=8, 1/8,0)</f>
        <v>0</v>
      </c>
      <c r="K141">
        <f>IF('Monthly Ranks'!K140&lt;=8, 1/8,0)</f>
        <v>0</v>
      </c>
      <c r="L141">
        <f>IF('Monthly Ranks'!L140&lt;=8, 1/8,0)</f>
        <v>0</v>
      </c>
      <c r="M141">
        <f>IF('Monthly Ranks'!M140&lt;=8, 1/8,0)</f>
        <v>0.125</v>
      </c>
      <c r="N141">
        <f>IF('Monthly Ranks'!N140&lt;=8, 1/8,0)</f>
        <v>0</v>
      </c>
      <c r="O141">
        <f>IF('Monthly Ranks'!O140&lt;=8, 1/8,0)</f>
        <v>0</v>
      </c>
      <c r="P141">
        <f>IF('Monthly Ranks'!P140&lt;=8, 1/8,0)</f>
        <v>0.125</v>
      </c>
      <c r="Q141">
        <f>IF('Monthly Ranks'!Q140&lt;=8, 1/8,0)</f>
        <v>0</v>
      </c>
      <c r="S141">
        <f t="shared" si="6"/>
        <v>198607</v>
      </c>
      <c r="T141" s="12">
        <f>B141*ReturnData!B152</f>
        <v>-6.0499999999999998E-3</v>
      </c>
      <c r="U141" s="12">
        <f>C141*ReturnData!C152</f>
        <v>0</v>
      </c>
      <c r="V141" s="12">
        <f>D141*ReturnData!D152</f>
        <v>0</v>
      </c>
      <c r="W141" s="12">
        <f>E141*ReturnData!E152</f>
        <v>-1.0749999999999999E-2</v>
      </c>
      <c r="X141" s="12">
        <f>F141*ReturnData!F152</f>
        <v>-1.0825E-2</v>
      </c>
      <c r="Y141" s="12">
        <f>G141*ReturnData!G152</f>
        <v>-9.1625000000000005E-3</v>
      </c>
      <c r="Z141" s="12">
        <f>H141*ReturnData!H152</f>
        <v>-5.5125E-3</v>
      </c>
      <c r="AA141" s="12">
        <f>I141*ReturnData!I152</f>
        <v>-1.1512500000000002E-2</v>
      </c>
      <c r="AB141" s="12">
        <f>J141*ReturnData!J152</f>
        <v>0</v>
      </c>
      <c r="AC141" s="12">
        <f>K141*ReturnData!K152</f>
        <v>0</v>
      </c>
      <c r="AD141" s="12">
        <f>L141*ReturnData!L152</f>
        <v>0</v>
      </c>
      <c r="AE141" s="12">
        <f>M141*ReturnData!M152</f>
        <v>-1.09E-2</v>
      </c>
      <c r="AF141" s="12">
        <f>N141*ReturnData!N152</f>
        <v>0</v>
      </c>
      <c r="AG141" s="12">
        <f>O141*ReturnData!O152</f>
        <v>0</v>
      </c>
      <c r="AH141" s="12">
        <f>P141*ReturnData!P152</f>
        <v>-1.18875E-2</v>
      </c>
      <c r="AI141" s="12">
        <f>Q141*ReturnData!Q152</f>
        <v>0</v>
      </c>
      <c r="AK141">
        <f t="shared" si="7"/>
        <v>198607</v>
      </c>
      <c r="AL141" s="15">
        <f t="shared" si="8"/>
        <v>-7.6600000000000001E-2</v>
      </c>
    </row>
    <row r="142" spans="1:38" x14ac:dyDescent="0.25">
      <c r="A142" s="6">
        <f>ReturnData!A153</f>
        <v>198608</v>
      </c>
      <c r="B142">
        <f>IF('Monthly Ranks'!B141&lt;=8, 1/8,0)</f>
        <v>0.125</v>
      </c>
      <c r="C142">
        <f>IF('Monthly Ranks'!C141&lt;=8, 1/8,0)</f>
        <v>0</v>
      </c>
      <c r="D142">
        <f>IF('Monthly Ranks'!D141&lt;=8, 1/8,0)</f>
        <v>0</v>
      </c>
      <c r="E142">
        <f>IF('Monthly Ranks'!E141&lt;=8, 1/8,0)</f>
        <v>0.125</v>
      </c>
      <c r="F142">
        <f>IF('Monthly Ranks'!F141&lt;=8, 1/8,0)</f>
        <v>0</v>
      </c>
      <c r="G142">
        <f>IF('Monthly Ranks'!G141&lt;=8, 1/8,0)</f>
        <v>0.125</v>
      </c>
      <c r="H142">
        <f>IF('Monthly Ranks'!H141&lt;=8, 1/8,0)</f>
        <v>0.125</v>
      </c>
      <c r="I142">
        <f>IF('Monthly Ranks'!I141&lt;=8, 1/8,0)</f>
        <v>0.125</v>
      </c>
      <c r="J142">
        <f>IF('Monthly Ranks'!J141&lt;=8, 1/8,0)</f>
        <v>0</v>
      </c>
      <c r="K142">
        <f>IF('Monthly Ranks'!K141&lt;=8, 1/8,0)</f>
        <v>0</v>
      </c>
      <c r="L142">
        <f>IF('Monthly Ranks'!L141&lt;=8, 1/8,0)</f>
        <v>0</v>
      </c>
      <c r="M142">
        <f>IF('Monthly Ranks'!M141&lt;=8, 1/8,0)</f>
        <v>0.125</v>
      </c>
      <c r="N142">
        <f>IF('Monthly Ranks'!N141&lt;=8, 1/8,0)</f>
        <v>0</v>
      </c>
      <c r="O142">
        <f>IF('Monthly Ranks'!O141&lt;=8, 1/8,0)</f>
        <v>0</v>
      </c>
      <c r="P142">
        <f>IF('Monthly Ranks'!P141&lt;=8, 1/8,0)</f>
        <v>0.125</v>
      </c>
      <c r="Q142">
        <f>IF('Monthly Ranks'!Q141&lt;=8, 1/8,0)</f>
        <v>0.125</v>
      </c>
      <c r="S142">
        <f t="shared" si="6"/>
        <v>198608</v>
      </c>
      <c r="T142" s="12">
        <f>B142*ReturnData!B153</f>
        <v>2.2750000000000001E-3</v>
      </c>
      <c r="U142" s="12">
        <f>C142*ReturnData!C153</f>
        <v>0</v>
      </c>
      <c r="V142" s="12">
        <f>D142*ReturnData!D153</f>
        <v>0</v>
      </c>
      <c r="W142" s="12">
        <f>E142*ReturnData!E153</f>
        <v>3.225E-3</v>
      </c>
      <c r="X142" s="12">
        <f>F142*ReturnData!F153</f>
        <v>0</v>
      </c>
      <c r="Y142" s="12">
        <f>G142*ReturnData!G153</f>
        <v>7.6375000000000002E-3</v>
      </c>
      <c r="Z142" s="12">
        <f>H142*ReturnData!H153</f>
        <v>3.9624999999999999E-3</v>
      </c>
      <c r="AA142" s="12">
        <f>I142*ReturnData!I153</f>
        <v>9.4750000000000008E-3</v>
      </c>
      <c r="AB142" s="12">
        <f>J142*ReturnData!J153</f>
        <v>0</v>
      </c>
      <c r="AC142" s="12">
        <f>K142*ReturnData!K153</f>
        <v>0</v>
      </c>
      <c r="AD142" s="12">
        <f>L142*ReturnData!L153</f>
        <v>0</v>
      </c>
      <c r="AE142" s="12">
        <f>M142*ReturnData!M153</f>
        <v>8.7250000000000001E-3</v>
      </c>
      <c r="AF142" s="12">
        <f>N142*ReturnData!N153</f>
        <v>0</v>
      </c>
      <c r="AG142" s="12">
        <f>O142*ReturnData!O153</f>
        <v>0</v>
      </c>
      <c r="AH142" s="12">
        <f>P142*ReturnData!P153</f>
        <v>1.5249999999999999E-3</v>
      </c>
      <c r="AI142" s="12">
        <f>Q142*ReturnData!Q153</f>
        <v>8.9249999999999989E-3</v>
      </c>
      <c r="AK142">
        <f t="shared" si="7"/>
        <v>198608</v>
      </c>
      <c r="AL142" s="15">
        <f t="shared" si="8"/>
        <v>4.5749999999999999E-2</v>
      </c>
    </row>
    <row r="143" spans="1:38" x14ac:dyDescent="0.25">
      <c r="A143" s="6">
        <f>ReturnData!A154</f>
        <v>198609</v>
      </c>
      <c r="B143">
        <f>IF('Monthly Ranks'!B142&lt;=8, 1/8,0)</f>
        <v>0.125</v>
      </c>
      <c r="C143">
        <f>IF('Monthly Ranks'!C142&lt;=8, 1/8,0)</f>
        <v>0</v>
      </c>
      <c r="D143">
        <f>IF('Monthly Ranks'!D142&lt;=8, 1/8,0)</f>
        <v>0</v>
      </c>
      <c r="E143">
        <f>IF('Monthly Ranks'!E142&lt;=8, 1/8,0)</f>
        <v>0.125</v>
      </c>
      <c r="F143">
        <f>IF('Monthly Ranks'!F142&lt;=8, 1/8,0)</f>
        <v>0</v>
      </c>
      <c r="G143">
        <f>IF('Monthly Ranks'!G142&lt;=8, 1/8,0)</f>
        <v>0.125</v>
      </c>
      <c r="H143">
        <f>IF('Monthly Ranks'!H142&lt;=8, 1/8,0)</f>
        <v>0.125</v>
      </c>
      <c r="I143">
        <f>IF('Monthly Ranks'!I142&lt;=8, 1/8,0)</f>
        <v>0.125</v>
      </c>
      <c r="J143">
        <f>IF('Monthly Ranks'!J142&lt;=8, 1/8,0)</f>
        <v>0</v>
      </c>
      <c r="K143">
        <f>IF('Monthly Ranks'!K142&lt;=8, 1/8,0)</f>
        <v>0</v>
      </c>
      <c r="L143">
        <f>IF('Monthly Ranks'!L142&lt;=8, 1/8,0)</f>
        <v>0</v>
      </c>
      <c r="M143">
        <f>IF('Monthly Ranks'!M142&lt;=8, 1/8,0)</f>
        <v>0</v>
      </c>
      <c r="N143">
        <f>IF('Monthly Ranks'!N142&lt;=8, 1/8,0)</f>
        <v>0</v>
      </c>
      <c r="O143">
        <f>IF('Monthly Ranks'!O142&lt;=8, 1/8,0)</f>
        <v>0.125</v>
      </c>
      <c r="P143">
        <f>IF('Monthly Ranks'!P142&lt;=8, 1/8,0)</f>
        <v>0.125</v>
      </c>
      <c r="Q143">
        <f>IF('Monthly Ranks'!Q142&lt;=8, 1/8,0)</f>
        <v>0.125</v>
      </c>
      <c r="S143">
        <f t="shared" si="6"/>
        <v>198609</v>
      </c>
      <c r="T143" s="12">
        <f>B143*ReturnData!B154</f>
        <v>-1.4212499999999999E-2</v>
      </c>
      <c r="U143" s="12">
        <f>C143*ReturnData!C154</f>
        <v>0</v>
      </c>
      <c r="V143" s="12">
        <f>D143*ReturnData!D154</f>
        <v>0</v>
      </c>
      <c r="W143" s="12">
        <f>E143*ReturnData!E154</f>
        <v>-1.0925000000000001E-2</v>
      </c>
      <c r="X143" s="12">
        <f>F143*ReturnData!F154</f>
        <v>0</v>
      </c>
      <c r="Y143" s="12">
        <f>G143*ReturnData!G154</f>
        <v>-6.1750000000000008E-3</v>
      </c>
      <c r="Z143" s="12">
        <f>H143*ReturnData!H154</f>
        <v>-1.6112500000000002E-2</v>
      </c>
      <c r="AA143" s="12">
        <f>I143*ReturnData!I154</f>
        <v>-8.7375000000000005E-3</v>
      </c>
      <c r="AB143" s="12">
        <f>J143*ReturnData!J154</f>
        <v>0</v>
      </c>
      <c r="AC143" s="12">
        <f>K143*ReturnData!K154</f>
        <v>0</v>
      </c>
      <c r="AD143" s="12">
        <f>L143*ReturnData!L154</f>
        <v>0</v>
      </c>
      <c r="AE143" s="12">
        <f>M143*ReturnData!M154</f>
        <v>0</v>
      </c>
      <c r="AF143" s="12">
        <f>N143*ReturnData!N154</f>
        <v>0</v>
      </c>
      <c r="AG143" s="12">
        <f>O143*ReturnData!O154</f>
        <v>-1.1362499999999999E-2</v>
      </c>
      <c r="AH143" s="12">
        <f>P143*ReturnData!P154</f>
        <v>-1.0749999999999999E-2</v>
      </c>
      <c r="AI143" s="12">
        <f>Q143*ReturnData!Q154</f>
        <v>-1.2937499999999999E-2</v>
      </c>
      <c r="AK143">
        <f t="shared" si="7"/>
        <v>198609</v>
      </c>
      <c r="AL143" s="15">
        <f t="shared" si="8"/>
        <v>-9.1212500000000002E-2</v>
      </c>
    </row>
    <row r="144" spans="1:38" x14ac:dyDescent="0.25">
      <c r="A144" s="6">
        <f>ReturnData!A155</f>
        <v>198610</v>
      </c>
      <c r="B144">
        <f>IF('Monthly Ranks'!B143&lt;=8, 1/8,0)</f>
        <v>0.125</v>
      </c>
      <c r="C144">
        <f>IF('Monthly Ranks'!C143&lt;=8, 1/8,0)</f>
        <v>0</v>
      </c>
      <c r="D144">
        <f>IF('Monthly Ranks'!D143&lt;=8, 1/8,0)</f>
        <v>0</v>
      </c>
      <c r="E144">
        <f>IF('Monthly Ranks'!E143&lt;=8, 1/8,0)</f>
        <v>0.125</v>
      </c>
      <c r="F144">
        <f>IF('Monthly Ranks'!F143&lt;=8, 1/8,0)</f>
        <v>0</v>
      </c>
      <c r="G144">
        <f>IF('Monthly Ranks'!G143&lt;=8, 1/8,0)</f>
        <v>0.125</v>
      </c>
      <c r="H144">
        <f>IF('Monthly Ranks'!H143&lt;=8, 1/8,0)</f>
        <v>0.125</v>
      </c>
      <c r="I144">
        <f>IF('Monthly Ranks'!I143&lt;=8, 1/8,0)</f>
        <v>0.125</v>
      </c>
      <c r="J144">
        <f>IF('Monthly Ranks'!J143&lt;=8, 1/8,0)</f>
        <v>0</v>
      </c>
      <c r="K144">
        <f>IF('Monthly Ranks'!K143&lt;=8, 1/8,0)</f>
        <v>0</v>
      </c>
      <c r="L144">
        <f>IF('Monthly Ranks'!L143&lt;=8, 1/8,0)</f>
        <v>0</v>
      </c>
      <c r="M144">
        <f>IF('Monthly Ranks'!M143&lt;=8, 1/8,0)</f>
        <v>0</v>
      </c>
      <c r="N144">
        <f>IF('Monthly Ranks'!N143&lt;=8, 1/8,0)</f>
        <v>0</v>
      </c>
      <c r="O144">
        <f>IF('Monthly Ranks'!O143&lt;=8, 1/8,0)</f>
        <v>0.125</v>
      </c>
      <c r="P144">
        <f>IF('Monthly Ranks'!P143&lt;=8, 1/8,0)</f>
        <v>0.125</v>
      </c>
      <c r="Q144">
        <f>IF('Monthly Ranks'!Q143&lt;=8, 1/8,0)</f>
        <v>0.125</v>
      </c>
      <c r="S144">
        <f t="shared" si="6"/>
        <v>198610</v>
      </c>
      <c r="T144" s="12">
        <f>B144*ReturnData!B155</f>
        <v>1.24E-2</v>
      </c>
      <c r="U144" s="12">
        <f>C144*ReturnData!C155</f>
        <v>0</v>
      </c>
      <c r="V144" s="12">
        <f>D144*ReturnData!D155</f>
        <v>0</v>
      </c>
      <c r="W144" s="12">
        <f>E144*ReturnData!E155</f>
        <v>9.1749999999999991E-3</v>
      </c>
      <c r="X144" s="12">
        <f>F144*ReturnData!F155</f>
        <v>0</v>
      </c>
      <c r="Y144" s="12">
        <f>G144*ReturnData!G155</f>
        <v>1.0212499999999999E-2</v>
      </c>
      <c r="Z144" s="12">
        <f>H144*ReturnData!H155</f>
        <v>1.1225000000000001E-2</v>
      </c>
      <c r="AA144" s="12">
        <f>I144*ReturnData!I155</f>
        <v>8.4375000000000006E-3</v>
      </c>
      <c r="AB144" s="12">
        <f>J144*ReturnData!J155</f>
        <v>0</v>
      </c>
      <c r="AC144" s="12">
        <f>K144*ReturnData!K155</f>
        <v>0</v>
      </c>
      <c r="AD144" s="12">
        <f>L144*ReturnData!L155</f>
        <v>0</v>
      </c>
      <c r="AE144" s="12">
        <f>M144*ReturnData!M155</f>
        <v>0</v>
      </c>
      <c r="AF144" s="12">
        <f>N144*ReturnData!N155</f>
        <v>0</v>
      </c>
      <c r="AG144" s="12">
        <f>O144*ReturnData!O155</f>
        <v>6.5624999999999998E-3</v>
      </c>
      <c r="AH144" s="12">
        <f>P144*ReturnData!P155</f>
        <v>9.8999999999999991E-3</v>
      </c>
      <c r="AI144" s="12">
        <f>Q144*ReturnData!Q155</f>
        <v>4.2875000000000005E-3</v>
      </c>
      <c r="AK144">
        <f t="shared" si="7"/>
        <v>198610</v>
      </c>
      <c r="AL144" s="15">
        <f t="shared" si="8"/>
        <v>7.2199999999999986E-2</v>
      </c>
    </row>
    <row r="145" spans="1:38" x14ac:dyDescent="0.25">
      <c r="A145" s="6">
        <f>ReturnData!A156</f>
        <v>198611</v>
      </c>
      <c r="B145">
        <f>IF('Monthly Ranks'!B144&lt;=8, 1/8,0)</f>
        <v>0.125</v>
      </c>
      <c r="C145">
        <f>IF('Monthly Ranks'!C144&lt;=8, 1/8,0)</f>
        <v>0</v>
      </c>
      <c r="D145">
        <f>IF('Monthly Ranks'!D144&lt;=8, 1/8,0)</f>
        <v>0</v>
      </c>
      <c r="E145">
        <f>IF('Monthly Ranks'!E144&lt;=8, 1/8,0)</f>
        <v>0.125</v>
      </c>
      <c r="F145">
        <f>IF('Monthly Ranks'!F144&lt;=8, 1/8,0)</f>
        <v>0.125</v>
      </c>
      <c r="G145">
        <f>IF('Monthly Ranks'!G144&lt;=8, 1/8,0)</f>
        <v>0.125</v>
      </c>
      <c r="H145">
        <f>IF('Monthly Ranks'!H144&lt;=8, 1/8,0)</f>
        <v>0.125</v>
      </c>
      <c r="I145">
        <f>IF('Monthly Ranks'!I144&lt;=8, 1/8,0)</f>
        <v>0.125</v>
      </c>
      <c r="J145">
        <f>IF('Monthly Ranks'!J144&lt;=8, 1/8,0)</f>
        <v>0</v>
      </c>
      <c r="K145">
        <f>IF('Monthly Ranks'!K144&lt;=8, 1/8,0)</f>
        <v>0</v>
      </c>
      <c r="L145">
        <f>IF('Monthly Ranks'!L144&lt;=8, 1/8,0)</f>
        <v>0</v>
      </c>
      <c r="M145">
        <f>IF('Monthly Ranks'!M144&lt;=8, 1/8,0)</f>
        <v>0</v>
      </c>
      <c r="N145">
        <f>IF('Monthly Ranks'!N144&lt;=8, 1/8,0)</f>
        <v>0</v>
      </c>
      <c r="O145">
        <f>IF('Monthly Ranks'!O144&lt;=8, 1/8,0)</f>
        <v>0.125</v>
      </c>
      <c r="P145">
        <f>IF('Monthly Ranks'!P144&lt;=8, 1/8,0)</f>
        <v>0.125</v>
      </c>
      <c r="Q145">
        <f>IF('Monthly Ranks'!Q144&lt;=8, 1/8,0)</f>
        <v>0</v>
      </c>
      <c r="S145">
        <f t="shared" si="6"/>
        <v>198611</v>
      </c>
      <c r="T145" s="12">
        <f>B145*ReturnData!B156</f>
        <v>4.6250000000000002E-4</v>
      </c>
      <c r="U145" s="12">
        <f>C145*ReturnData!C156</f>
        <v>0</v>
      </c>
      <c r="V145" s="12">
        <f>D145*ReturnData!D156</f>
        <v>0</v>
      </c>
      <c r="W145" s="12">
        <f>E145*ReturnData!E156</f>
        <v>3.9500000000000004E-3</v>
      </c>
      <c r="X145" s="12">
        <f>F145*ReturnData!F156</f>
        <v>9.0749999999999997E-3</v>
      </c>
      <c r="Y145" s="12">
        <f>G145*ReturnData!G156</f>
        <v>5.0375000000000003E-3</v>
      </c>
      <c r="Z145" s="12">
        <f>H145*ReturnData!H156</f>
        <v>2.8499999999999997E-3</v>
      </c>
      <c r="AA145" s="12">
        <f>I145*ReturnData!I156</f>
        <v>3.2500000000000003E-3</v>
      </c>
      <c r="AB145" s="12">
        <f>J145*ReturnData!J156</f>
        <v>0</v>
      </c>
      <c r="AC145" s="12">
        <f>K145*ReturnData!K156</f>
        <v>0</v>
      </c>
      <c r="AD145" s="12">
        <f>L145*ReturnData!L156</f>
        <v>0</v>
      </c>
      <c r="AE145" s="12">
        <f>M145*ReturnData!M156</f>
        <v>0</v>
      </c>
      <c r="AF145" s="12">
        <f>N145*ReturnData!N156</f>
        <v>0</v>
      </c>
      <c r="AG145" s="12">
        <f>O145*ReturnData!O156</f>
        <v>6.8750000000000007E-4</v>
      </c>
      <c r="AH145" s="12">
        <f>P145*ReturnData!P156</f>
        <v>2.4124999999999997E-3</v>
      </c>
      <c r="AI145" s="12">
        <f>Q145*ReturnData!Q156</f>
        <v>0</v>
      </c>
      <c r="AK145">
        <f t="shared" si="7"/>
        <v>198611</v>
      </c>
      <c r="AL145" s="15">
        <f t="shared" si="8"/>
        <v>2.7725E-2</v>
      </c>
    </row>
    <row r="146" spans="1:38" x14ac:dyDescent="0.25">
      <c r="A146" s="6">
        <f>ReturnData!A157</f>
        <v>198612</v>
      </c>
      <c r="B146">
        <f>IF('Monthly Ranks'!B145&lt;=8, 1/8,0)</f>
        <v>0.125</v>
      </c>
      <c r="C146">
        <f>IF('Monthly Ranks'!C145&lt;=8, 1/8,0)</f>
        <v>0</v>
      </c>
      <c r="D146">
        <f>IF('Monthly Ranks'!D145&lt;=8, 1/8,0)</f>
        <v>0</v>
      </c>
      <c r="E146">
        <f>IF('Monthly Ranks'!E145&lt;=8, 1/8,0)</f>
        <v>0.125</v>
      </c>
      <c r="F146">
        <f>IF('Monthly Ranks'!F145&lt;=8, 1/8,0)</f>
        <v>0</v>
      </c>
      <c r="G146">
        <f>IF('Monthly Ranks'!G145&lt;=8, 1/8,0)</f>
        <v>0.125</v>
      </c>
      <c r="H146">
        <f>IF('Monthly Ranks'!H145&lt;=8, 1/8,0)</f>
        <v>0.125</v>
      </c>
      <c r="I146">
        <f>IF('Monthly Ranks'!I145&lt;=8, 1/8,0)</f>
        <v>0.125</v>
      </c>
      <c r="J146">
        <f>IF('Monthly Ranks'!J145&lt;=8, 1/8,0)</f>
        <v>0</v>
      </c>
      <c r="K146">
        <f>IF('Monthly Ranks'!K145&lt;=8, 1/8,0)</f>
        <v>0</v>
      </c>
      <c r="L146">
        <f>IF('Monthly Ranks'!L145&lt;=8, 1/8,0)</f>
        <v>0</v>
      </c>
      <c r="M146">
        <f>IF('Monthly Ranks'!M145&lt;=8, 1/8,0)</f>
        <v>0.125</v>
      </c>
      <c r="N146">
        <f>IF('Monthly Ranks'!N145&lt;=8, 1/8,0)</f>
        <v>0</v>
      </c>
      <c r="O146">
        <f>IF('Monthly Ranks'!O145&lt;=8, 1/8,0)</f>
        <v>0.125</v>
      </c>
      <c r="P146">
        <f>IF('Monthly Ranks'!P145&lt;=8, 1/8,0)</f>
        <v>0.125</v>
      </c>
      <c r="Q146">
        <f>IF('Monthly Ranks'!Q145&lt;=8, 1/8,0)</f>
        <v>0</v>
      </c>
      <c r="S146">
        <f t="shared" si="6"/>
        <v>198612</v>
      </c>
      <c r="T146" s="12">
        <f>B146*ReturnData!B157</f>
        <v>-3.3E-3</v>
      </c>
      <c r="U146" s="12">
        <f>C146*ReturnData!C157</f>
        <v>0</v>
      </c>
      <c r="V146" s="12">
        <f>D146*ReturnData!D157</f>
        <v>0</v>
      </c>
      <c r="W146" s="12">
        <f>E146*ReturnData!E157</f>
        <v>-5.6625E-3</v>
      </c>
      <c r="X146" s="12">
        <f>F146*ReturnData!F157</f>
        <v>0</v>
      </c>
      <c r="Y146" s="12">
        <f>G146*ReturnData!G157</f>
        <v>-4.8124999999999999E-3</v>
      </c>
      <c r="Z146" s="12">
        <f>H146*ReturnData!H157</f>
        <v>-2.2499999999999999E-4</v>
      </c>
      <c r="AA146" s="12">
        <f>I146*ReturnData!I157</f>
        <v>-3.6125000000000003E-3</v>
      </c>
      <c r="AB146" s="12">
        <f>J146*ReturnData!J157</f>
        <v>0</v>
      </c>
      <c r="AC146" s="12">
        <f>K146*ReturnData!K157</f>
        <v>0</v>
      </c>
      <c r="AD146" s="12">
        <f>L146*ReturnData!L157</f>
        <v>0</v>
      </c>
      <c r="AE146" s="12">
        <f>M146*ReturnData!M157</f>
        <v>-6.3499999999999997E-3</v>
      </c>
      <c r="AF146" s="12">
        <f>N146*ReturnData!N157</f>
        <v>0</v>
      </c>
      <c r="AG146" s="12">
        <f>O146*ReturnData!O157</f>
        <v>-4.1124999999999998E-3</v>
      </c>
      <c r="AH146" s="12">
        <f>P146*ReturnData!P157</f>
        <v>-8.6374999999999993E-3</v>
      </c>
      <c r="AI146" s="12">
        <f>Q146*ReturnData!Q157</f>
        <v>0</v>
      </c>
      <c r="AK146">
        <f t="shared" si="7"/>
        <v>198612</v>
      </c>
      <c r="AL146" s="15">
        <f t="shared" si="8"/>
        <v>-3.6712499999999995E-2</v>
      </c>
    </row>
    <row r="147" spans="1:38" x14ac:dyDescent="0.25">
      <c r="A147" s="6">
        <f>ReturnData!A158</f>
        <v>198701</v>
      </c>
      <c r="B147">
        <f>IF('Monthly Ranks'!B146&lt;=8, 1/8,0)</f>
        <v>0.125</v>
      </c>
      <c r="C147">
        <f>IF('Monthly Ranks'!C146&lt;=8, 1/8,0)</f>
        <v>0</v>
      </c>
      <c r="D147">
        <f>IF('Monthly Ranks'!D146&lt;=8, 1/8,0)</f>
        <v>0</v>
      </c>
      <c r="E147">
        <f>IF('Monthly Ranks'!E146&lt;=8, 1/8,0)</f>
        <v>0.125</v>
      </c>
      <c r="F147">
        <f>IF('Monthly Ranks'!F146&lt;=8, 1/8,0)</f>
        <v>0</v>
      </c>
      <c r="G147">
        <f>IF('Monthly Ranks'!G146&lt;=8, 1/8,0)</f>
        <v>0.125</v>
      </c>
      <c r="H147">
        <f>IF('Monthly Ranks'!H146&lt;=8, 1/8,0)</f>
        <v>0.125</v>
      </c>
      <c r="I147">
        <f>IF('Monthly Ranks'!I146&lt;=8, 1/8,0)</f>
        <v>0.125</v>
      </c>
      <c r="J147">
        <f>IF('Monthly Ranks'!J146&lt;=8, 1/8,0)</f>
        <v>0</v>
      </c>
      <c r="K147">
        <f>IF('Monthly Ranks'!K146&lt;=8, 1/8,0)</f>
        <v>0</v>
      </c>
      <c r="L147">
        <f>IF('Monthly Ranks'!L146&lt;=8, 1/8,0)</f>
        <v>0</v>
      </c>
      <c r="M147">
        <f>IF('Monthly Ranks'!M146&lt;=8, 1/8,0)</f>
        <v>0.125</v>
      </c>
      <c r="N147">
        <f>IF('Monthly Ranks'!N146&lt;=8, 1/8,0)</f>
        <v>0</v>
      </c>
      <c r="O147">
        <f>IF('Monthly Ranks'!O146&lt;=8, 1/8,0)</f>
        <v>0.125</v>
      </c>
      <c r="P147">
        <f>IF('Monthly Ranks'!P146&lt;=8, 1/8,0)</f>
        <v>0.125</v>
      </c>
      <c r="Q147">
        <f>IF('Monthly Ranks'!Q146&lt;=8, 1/8,0)</f>
        <v>0</v>
      </c>
      <c r="S147">
        <f t="shared" si="6"/>
        <v>198701</v>
      </c>
      <c r="T147" s="12">
        <f>B147*ReturnData!B158</f>
        <v>1.70125E-2</v>
      </c>
      <c r="U147" s="12">
        <f>C147*ReturnData!C158</f>
        <v>0</v>
      </c>
      <c r="V147" s="12">
        <f>D147*ReturnData!D158</f>
        <v>0</v>
      </c>
      <c r="W147" s="12">
        <f>E147*ReturnData!E158</f>
        <v>1.32E-2</v>
      </c>
      <c r="X147" s="12">
        <f>F147*ReturnData!F158</f>
        <v>0</v>
      </c>
      <c r="Y147" s="12">
        <f>G147*ReturnData!G158</f>
        <v>1.8912500000000002E-2</v>
      </c>
      <c r="Z147" s="12">
        <f>H147*ReturnData!H158</f>
        <v>1.84625E-2</v>
      </c>
      <c r="AA147" s="12">
        <f>I147*ReturnData!I158</f>
        <v>2.1099999999999997E-2</v>
      </c>
      <c r="AB147" s="12">
        <f>J147*ReturnData!J158</f>
        <v>0</v>
      </c>
      <c r="AC147" s="12">
        <f>K147*ReturnData!K158</f>
        <v>0</v>
      </c>
      <c r="AD147" s="12">
        <f>L147*ReturnData!L158</f>
        <v>0</v>
      </c>
      <c r="AE147" s="12">
        <f>M147*ReturnData!M158</f>
        <v>2.4700000000000003E-2</v>
      </c>
      <c r="AF147" s="12">
        <f>N147*ReturnData!N158</f>
        <v>0</v>
      </c>
      <c r="AG147" s="12">
        <f>O147*ReturnData!O158</f>
        <v>1.1625000000000002E-2</v>
      </c>
      <c r="AH147" s="12">
        <f>P147*ReturnData!P158</f>
        <v>1.3274999999999999E-2</v>
      </c>
      <c r="AI147" s="12">
        <f>Q147*ReturnData!Q158</f>
        <v>0</v>
      </c>
      <c r="AK147">
        <f t="shared" si="7"/>
        <v>198701</v>
      </c>
      <c r="AL147" s="15">
        <f t="shared" si="8"/>
        <v>0.13828750000000001</v>
      </c>
    </row>
    <row r="148" spans="1:38" x14ac:dyDescent="0.25">
      <c r="A148" s="6">
        <f>ReturnData!A159</f>
        <v>198702</v>
      </c>
      <c r="B148">
        <f>IF('Monthly Ranks'!B147&lt;=8, 1/8,0)</f>
        <v>0.125</v>
      </c>
      <c r="C148">
        <f>IF('Monthly Ranks'!C147&lt;=8, 1/8,0)</f>
        <v>0</v>
      </c>
      <c r="D148">
        <f>IF('Monthly Ranks'!D147&lt;=8, 1/8,0)</f>
        <v>0.125</v>
      </c>
      <c r="E148">
        <f>IF('Monthly Ranks'!E147&lt;=8, 1/8,0)</f>
        <v>0.125</v>
      </c>
      <c r="F148">
        <f>IF('Monthly Ranks'!F147&lt;=8, 1/8,0)</f>
        <v>0.125</v>
      </c>
      <c r="G148">
        <f>IF('Monthly Ranks'!G147&lt;=8, 1/8,0)</f>
        <v>0.125</v>
      </c>
      <c r="H148">
        <f>IF('Monthly Ranks'!H147&lt;=8, 1/8,0)</f>
        <v>0.125</v>
      </c>
      <c r="I148">
        <f>IF('Monthly Ranks'!I147&lt;=8, 1/8,0)</f>
        <v>0.125</v>
      </c>
      <c r="J148">
        <f>IF('Monthly Ranks'!J147&lt;=8, 1/8,0)</f>
        <v>0</v>
      </c>
      <c r="K148">
        <f>IF('Monthly Ranks'!K147&lt;=8, 1/8,0)</f>
        <v>0</v>
      </c>
      <c r="L148">
        <f>IF('Monthly Ranks'!L147&lt;=8, 1/8,0)</f>
        <v>0</v>
      </c>
      <c r="M148">
        <f>IF('Monthly Ranks'!M147&lt;=8, 1/8,0)</f>
        <v>0</v>
      </c>
      <c r="N148">
        <f>IF('Monthly Ranks'!N147&lt;=8, 1/8,0)</f>
        <v>0</v>
      </c>
      <c r="O148">
        <f>IF('Monthly Ranks'!O147&lt;=8, 1/8,0)</f>
        <v>0.125</v>
      </c>
      <c r="P148">
        <f>IF('Monthly Ranks'!P147&lt;=8, 1/8,0)</f>
        <v>0</v>
      </c>
      <c r="Q148">
        <f>IF('Monthly Ranks'!Q147&lt;=8, 1/8,0)</f>
        <v>0</v>
      </c>
      <c r="S148">
        <f t="shared" si="6"/>
        <v>198702</v>
      </c>
      <c r="T148" s="12">
        <f>B148*ReturnData!B159</f>
        <v>5.5125E-3</v>
      </c>
      <c r="U148" s="12">
        <f>C148*ReturnData!C159</f>
        <v>0</v>
      </c>
      <c r="V148" s="12">
        <f>D148*ReturnData!D159</f>
        <v>-1.8500000000000001E-3</v>
      </c>
      <c r="W148" s="12">
        <f>E148*ReturnData!E159</f>
        <v>1.40625E-2</v>
      </c>
      <c r="X148" s="12">
        <f>F148*ReturnData!F159</f>
        <v>5.5374999999999999E-3</v>
      </c>
      <c r="Y148" s="12">
        <f>G148*ReturnData!G159</f>
        <v>6.7625000000000003E-3</v>
      </c>
      <c r="Z148" s="12">
        <f>H148*ReturnData!H159</f>
        <v>9.5250000000000005E-3</v>
      </c>
      <c r="AA148" s="12">
        <f>I148*ReturnData!I159</f>
        <v>4.7875000000000001E-3</v>
      </c>
      <c r="AB148" s="12">
        <f>J148*ReturnData!J159</f>
        <v>0</v>
      </c>
      <c r="AC148" s="12">
        <f>K148*ReturnData!K159</f>
        <v>0</v>
      </c>
      <c r="AD148" s="12">
        <f>L148*ReturnData!L159</f>
        <v>0</v>
      </c>
      <c r="AE148" s="12">
        <f>M148*ReturnData!M159</f>
        <v>0</v>
      </c>
      <c r="AF148" s="12">
        <f>N148*ReturnData!N159</f>
        <v>0</v>
      </c>
      <c r="AG148" s="12">
        <f>O148*ReturnData!O159</f>
        <v>-2.6750000000000003E-3</v>
      </c>
      <c r="AH148" s="12">
        <f>P148*ReturnData!P159</f>
        <v>0</v>
      </c>
      <c r="AI148" s="12">
        <f>Q148*ReturnData!Q159</f>
        <v>0</v>
      </c>
      <c r="AK148">
        <f t="shared" si="7"/>
        <v>198702</v>
      </c>
      <c r="AL148" s="15">
        <f t="shared" si="8"/>
        <v>4.1662500000000005E-2</v>
      </c>
    </row>
    <row r="149" spans="1:38" x14ac:dyDescent="0.25">
      <c r="A149" s="6">
        <f>ReturnData!A160</f>
        <v>198703</v>
      </c>
      <c r="B149">
        <f>IF('Monthly Ranks'!B148&lt;=8, 1/8,0)</f>
        <v>0.125</v>
      </c>
      <c r="C149">
        <f>IF('Monthly Ranks'!C148&lt;=8, 1/8,0)</f>
        <v>0.125</v>
      </c>
      <c r="D149">
        <f>IF('Monthly Ranks'!D148&lt;=8, 1/8,0)</f>
        <v>0.125</v>
      </c>
      <c r="E149">
        <f>IF('Monthly Ranks'!E148&lt;=8, 1/8,0)</f>
        <v>0</v>
      </c>
      <c r="F149">
        <f>IF('Monthly Ranks'!F148&lt;=8, 1/8,0)</f>
        <v>0.125</v>
      </c>
      <c r="G149">
        <f>IF('Monthly Ranks'!G148&lt;=8, 1/8,0)</f>
        <v>0.125</v>
      </c>
      <c r="H149">
        <f>IF('Monthly Ranks'!H148&lt;=8, 1/8,0)</f>
        <v>0.125</v>
      </c>
      <c r="I149">
        <f>IF('Monthly Ranks'!I148&lt;=8, 1/8,0)</f>
        <v>0.125</v>
      </c>
      <c r="J149">
        <f>IF('Monthly Ranks'!J148&lt;=8, 1/8,0)</f>
        <v>0</v>
      </c>
      <c r="K149">
        <f>IF('Monthly Ranks'!K148&lt;=8, 1/8,0)</f>
        <v>0</v>
      </c>
      <c r="L149">
        <f>IF('Monthly Ranks'!L148&lt;=8, 1/8,0)</f>
        <v>0</v>
      </c>
      <c r="M149">
        <f>IF('Monthly Ranks'!M148&lt;=8, 1/8,0)</f>
        <v>0</v>
      </c>
      <c r="N149">
        <f>IF('Monthly Ranks'!N148&lt;=8, 1/8,0)</f>
        <v>0</v>
      </c>
      <c r="O149">
        <f>IF('Monthly Ranks'!O148&lt;=8, 1/8,0)</f>
        <v>0.125</v>
      </c>
      <c r="P149">
        <f>IF('Monthly Ranks'!P148&lt;=8, 1/8,0)</f>
        <v>0</v>
      </c>
      <c r="Q149">
        <f>IF('Monthly Ranks'!Q148&lt;=8, 1/8,0)</f>
        <v>0</v>
      </c>
      <c r="S149">
        <f t="shared" si="6"/>
        <v>198703</v>
      </c>
      <c r="T149" s="12">
        <f>B149*ReturnData!B160</f>
        <v>2.875E-3</v>
      </c>
      <c r="U149" s="12">
        <f>C149*ReturnData!C160</f>
        <v>1.9424999999999998E-2</v>
      </c>
      <c r="V149" s="12">
        <f>D149*ReturnData!D160</f>
        <v>1.50875E-2</v>
      </c>
      <c r="W149" s="12">
        <f>E149*ReturnData!E160</f>
        <v>0</v>
      </c>
      <c r="X149" s="12">
        <f>F149*ReturnData!F160</f>
        <v>1.9875000000000001E-3</v>
      </c>
      <c r="Y149" s="12">
        <f>G149*ReturnData!G160</f>
        <v>6.8500000000000002E-3</v>
      </c>
      <c r="Z149" s="12">
        <f>H149*ReturnData!H160</f>
        <v>5.1249999999999993E-4</v>
      </c>
      <c r="AA149" s="12">
        <f>I149*ReturnData!I160</f>
        <v>6.1624999999999996E-3</v>
      </c>
      <c r="AB149" s="12">
        <f>J149*ReturnData!J160</f>
        <v>0</v>
      </c>
      <c r="AC149" s="12">
        <f>K149*ReturnData!K160</f>
        <v>0</v>
      </c>
      <c r="AD149" s="12">
        <f>L149*ReturnData!L160</f>
        <v>0</v>
      </c>
      <c r="AE149" s="12">
        <f>M149*ReturnData!M160</f>
        <v>0</v>
      </c>
      <c r="AF149" s="12">
        <f>N149*ReturnData!N160</f>
        <v>0</v>
      </c>
      <c r="AG149" s="12">
        <f>O149*ReturnData!O160</f>
        <v>-2.0874999999999999E-3</v>
      </c>
      <c r="AH149" s="12">
        <f>P149*ReturnData!P160</f>
        <v>0</v>
      </c>
      <c r="AI149" s="12">
        <f>Q149*ReturnData!Q160</f>
        <v>0</v>
      </c>
      <c r="AK149">
        <f t="shared" si="7"/>
        <v>198703</v>
      </c>
      <c r="AL149" s="15">
        <f t="shared" si="8"/>
        <v>5.0812500000000003E-2</v>
      </c>
    </row>
    <row r="150" spans="1:38" x14ac:dyDescent="0.25">
      <c r="A150" s="6">
        <f>ReturnData!A161</f>
        <v>198704</v>
      </c>
      <c r="B150">
        <f>IF('Monthly Ranks'!B149&lt;=8, 1/8,0)</f>
        <v>0.125</v>
      </c>
      <c r="C150">
        <f>IF('Monthly Ranks'!C149&lt;=8, 1/8,0)</f>
        <v>0.125</v>
      </c>
      <c r="D150">
        <f>IF('Monthly Ranks'!D149&lt;=8, 1/8,0)</f>
        <v>0.125</v>
      </c>
      <c r="E150">
        <f>IF('Monthly Ranks'!E149&lt;=8, 1/8,0)</f>
        <v>0.125</v>
      </c>
      <c r="F150">
        <f>IF('Monthly Ranks'!F149&lt;=8, 1/8,0)</f>
        <v>0.125</v>
      </c>
      <c r="G150">
        <f>IF('Monthly Ranks'!G149&lt;=8, 1/8,0)</f>
        <v>0.125</v>
      </c>
      <c r="H150">
        <f>IF('Monthly Ranks'!H149&lt;=8, 1/8,0)</f>
        <v>0.125</v>
      </c>
      <c r="I150">
        <f>IF('Monthly Ranks'!I149&lt;=8, 1/8,0)</f>
        <v>0</v>
      </c>
      <c r="J150">
        <f>IF('Monthly Ranks'!J149&lt;=8, 1/8,0)</f>
        <v>0</v>
      </c>
      <c r="K150">
        <f>IF('Monthly Ranks'!K149&lt;=8, 1/8,0)</f>
        <v>0</v>
      </c>
      <c r="L150">
        <f>IF('Monthly Ranks'!L149&lt;=8, 1/8,0)</f>
        <v>0</v>
      </c>
      <c r="M150">
        <f>IF('Monthly Ranks'!M149&lt;=8, 1/8,0)</f>
        <v>0</v>
      </c>
      <c r="N150">
        <f>IF('Monthly Ranks'!N149&lt;=8, 1/8,0)</f>
        <v>0</v>
      </c>
      <c r="O150">
        <f>IF('Monthly Ranks'!O149&lt;=8, 1/8,0)</f>
        <v>0</v>
      </c>
      <c r="P150">
        <f>IF('Monthly Ranks'!P149&lt;=8, 1/8,0)</f>
        <v>0.125</v>
      </c>
      <c r="Q150">
        <f>IF('Monthly Ranks'!Q149&lt;=8, 1/8,0)</f>
        <v>0</v>
      </c>
      <c r="S150">
        <f t="shared" si="6"/>
        <v>198704</v>
      </c>
      <c r="T150" s="12">
        <f>B150*ReturnData!B161</f>
        <v>-5.6125000000000003E-3</v>
      </c>
      <c r="U150" s="12">
        <f>C150*ReturnData!C161</f>
        <v>3.6625000000000004E-3</v>
      </c>
      <c r="V150" s="12">
        <f>D150*ReturnData!D161</f>
        <v>7.1249999999999992E-4</v>
      </c>
      <c r="W150" s="12">
        <f>E150*ReturnData!E161</f>
        <v>-2.1375000000000001E-3</v>
      </c>
      <c r="X150" s="12">
        <f>F150*ReturnData!F161</f>
        <v>-1.0874999999999999E-3</v>
      </c>
      <c r="Y150" s="12">
        <f>G150*ReturnData!G161</f>
        <v>1.4249999999999998E-3</v>
      </c>
      <c r="Z150" s="12">
        <f>H150*ReturnData!H161</f>
        <v>-3.3250000000000003E-3</v>
      </c>
      <c r="AA150" s="12">
        <f>I150*ReturnData!I161</f>
        <v>0</v>
      </c>
      <c r="AB150" s="12">
        <f>J150*ReturnData!J161</f>
        <v>0</v>
      </c>
      <c r="AC150" s="12">
        <f>K150*ReturnData!K161</f>
        <v>0</v>
      </c>
      <c r="AD150" s="12">
        <f>L150*ReturnData!L161</f>
        <v>0</v>
      </c>
      <c r="AE150" s="12">
        <f>M150*ReturnData!M161</f>
        <v>0</v>
      </c>
      <c r="AF150" s="12">
        <f>N150*ReturnData!N161</f>
        <v>0</v>
      </c>
      <c r="AG150" s="12">
        <f>O150*ReturnData!O161</f>
        <v>0</v>
      </c>
      <c r="AH150" s="12">
        <f>P150*ReturnData!P161</f>
        <v>-2.5500000000000002E-3</v>
      </c>
      <c r="AI150" s="12">
        <f>Q150*ReturnData!Q161</f>
        <v>0</v>
      </c>
      <c r="AK150">
        <f t="shared" si="7"/>
        <v>198704</v>
      </c>
      <c r="AL150" s="15">
        <f t="shared" si="8"/>
        <v>-8.9125000000000003E-3</v>
      </c>
    </row>
    <row r="151" spans="1:38" x14ac:dyDescent="0.25">
      <c r="A151" s="6">
        <f>ReturnData!A162</f>
        <v>198705</v>
      </c>
      <c r="B151">
        <f>IF('Monthly Ranks'!B150&lt;=8, 1/8,0)</f>
        <v>0.125</v>
      </c>
      <c r="C151">
        <f>IF('Monthly Ranks'!C150&lt;=8, 1/8,0)</f>
        <v>0.125</v>
      </c>
      <c r="D151">
        <f>IF('Monthly Ranks'!D150&lt;=8, 1/8,0)</f>
        <v>0.125</v>
      </c>
      <c r="E151">
        <f>IF('Monthly Ranks'!E150&lt;=8, 1/8,0)</f>
        <v>0.125</v>
      </c>
      <c r="F151">
        <f>IF('Monthly Ranks'!F150&lt;=8, 1/8,0)</f>
        <v>0.125</v>
      </c>
      <c r="G151">
        <f>IF('Monthly Ranks'!G150&lt;=8, 1/8,0)</f>
        <v>0.125</v>
      </c>
      <c r="H151">
        <f>IF('Monthly Ranks'!H150&lt;=8, 1/8,0)</f>
        <v>0.125</v>
      </c>
      <c r="I151">
        <f>IF('Monthly Ranks'!I150&lt;=8, 1/8,0)</f>
        <v>0.125</v>
      </c>
      <c r="J151">
        <f>IF('Monthly Ranks'!J150&lt;=8, 1/8,0)</f>
        <v>0</v>
      </c>
      <c r="K151">
        <f>IF('Monthly Ranks'!K150&lt;=8, 1/8,0)</f>
        <v>0</v>
      </c>
      <c r="L151">
        <f>IF('Monthly Ranks'!L150&lt;=8, 1/8,0)</f>
        <v>0</v>
      </c>
      <c r="M151">
        <f>IF('Monthly Ranks'!M150&lt;=8, 1/8,0)</f>
        <v>0</v>
      </c>
      <c r="N151">
        <f>IF('Monthly Ranks'!N150&lt;=8, 1/8,0)</f>
        <v>0</v>
      </c>
      <c r="O151">
        <f>IF('Monthly Ranks'!O150&lt;=8, 1/8,0)</f>
        <v>0</v>
      </c>
      <c r="P151">
        <f>IF('Monthly Ranks'!P150&lt;=8, 1/8,0)</f>
        <v>0</v>
      </c>
      <c r="Q151">
        <f>IF('Monthly Ranks'!Q150&lt;=8, 1/8,0)</f>
        <v>0</v>
      </c>
      <c r="S151">
        <f t="shared" si="6"/>
        <v>198705</v>
      </c>
      <c r="T151" s="12">
        <f>B151*ReturnData!B162</f>
        <v>2.7125000000000001E-3</v>
      </c>
      <c r="U151" s="12">
        <f>C151*ReturnData!C162</f>
        <v>-3.8500000000000001E-3</v>
      </c>
      <c r="V151" s="12">
        <f>D151*ReturnData!D162</f>
        <v>3.3874999999999999E-3</v>
      </c>
      <c r="W151" s="12">
        <f>E151*ReturnData!E162</f>
        <v>1.7875E-3</v>
      </c>
      <c r="X151" s="12">
        <f>F151*ReturnData!F162</f>
        <v>1.0125000000000002E-3</v>
      </c>
      <c r="Y151" s="12">
        <f>G151*ReturnData!G162</f>
        <v>7.1249999999999992E-4</v>
      </c>
      <c r="Z151" s="12">
        <f>H151*ReturnData!H162</f>
        <v>1.8374999999999999E-3</v>
      </c>
      <c r="AA151" s="12">
        <f>I151*ReturnData!I162</f>
        <v>-2.3125000000000003E-3</v>
      </c>
      <c r="AB151" s="12">
        <f>J151*ReturnData!J162</f>
        <v>0</v>
      </c>
      <c r="AC151" s="12">
        <f>K151*ReturnData!K162</f>
        <v>0</v>
      </c>
      <c r="AD151" s="12">
        <f>L151*ReturnData!L162</f>
        <v>0</v>
      </c>
      <c r="AE151" s="12">
        <f>M151*ReturnData!M162</f>
        <v>0</v>
      </c>
      <c r="AF151" s="12">
        <f>N151*ReturnData!N162</f>
        <v>0</v>
      </c>
      <c r="AG151" s="12">
        <f>O151*ReturnData!O162</f>
        <v>0</v>
      </c>
      <c r="AH151" s="12">
        <f>P151*ReturnData!P162</f>
        <v>0</v>
      </c>
      <c r="AI151" s="12">
        <f>Q151*ReturnData!Q162</f>
        <v>0</v>
      </c>
      <c r="AK151">
        <f t="shared" si="7"/>
        <v>198705</v>
      </c>
      <c r="AL151" s="15">
        <f t="shared" si="8"/>
        <v>5.2874999999999988E-3</v>
      </c>
    </row>
    <row r="152" spans="1:38" x14ac:dyDescent="0.25">
      <c r="A152" s="6">
        <f>ReturnData!A163</f>
        <v>198706</v>
      </c>
      <c r="B152">
        <f>IF('Monthly Ranks'!B151&lt;=8, 1/8,0)</f>
        <v>0</v>
      </c>
      <c r="C152">
        <f>IF('Monthly Ranks'!C151&lt;=8, 1/8,0)</f>
        <v>0.125</v>
      </c>
      <c r="D152">
        <f>IF('Monthly Ranks'!D151&lt;=8, 1/8,0)</f>
        <v>0.125</v>
      </c>
      <c r="E152">
        <f>IF('Monthly Ranks'!E151&lt;=8, 1/8,0)</f>
        <v>0</v>
      </c>
      <c r="F152">
        <f>IF('Monthly Ranks'!F151&lt;=8, 1/8,0)</f>
        <v>0.125</v>
      </c>
      <c r="G152">
        <f>IF('Monthly Ranks'!G151&lt;=8, 1/8,0)</f>
        <v>0.125</v>
      </c>
      <c r="H152">
        <f>IF('Monthly Ranks'!H151&lt;=8, 1/8,0)</f>
        <v>0.125</v>
      </c>
      <c r="I152">
        <f>IF('Monthly Ranks'!I151&lt;=8, 1/8,0)</f>
        <v>0</v>
      </c>
      <c r="J152">
        <f>IF('Monthly Ranks'!J151&lt;=8, 1/8,0)</f>
        <v>0.125</v>
      </c>
      <c r="K152">
        <f>IF('Monthly Ranks'!K151&lt;=8, 1/8,0)</f>
        <v>0</v>
      </c>
      <c r="L152">
        <f>IF('Monthly Ranks'!L151&lt;=8, 1/8,0)</f>
        <v>0.125</v>
      </c>
      <c r="M152">
        <f>IF('Monthly Ranks'!M151&lt;=8, 1/8,0)</f>
        <v>0.125</v>
      </c>
      <c r="N152">
        <f>IF('Monthly Ranks'!N151&lt;=8, 1/8,0)</f>
        <v>0</v>
      </c>
      <c r="O152">
        <f>IF('Monthly Ranks'!O151&lt;=8, 1/8,0)</f>
        <v>0</v>
      </c>
      <c r="P152">
        <f>IF('Monthly Ranks'!P151&lt;=8, 1/8,0)</f>
        <v>0</v>
      </c>
      <c r="Q152">
        <f>IF('Monthly Ranks'!Q151&lt;=8, 1/8,0)</f>
        <v>0</v>
      </c>
      <c r="S152">
        <f t="shared" si="6"/>
        <v>198706</v>
      </c>
      <c r="T152" s="12">
        <f>B152*ReturnData!B163</f>
        <v>0</v>
      </c>
      <c r="U152" s="12">
        <f>C152*ReturnData!C163</f>
        <v>-1.7499999999999998E-3</v>
      </c>
      <c r="V152" s="12">
        <f>D152*ReturnData!D163</f>
        <v>7.4750000000000007E-3</v>
      </c>
      <c r="W152" s="12">
        <f>E152*ReturnData!E163</f>
        <v>0</v>
      </c>
      <c r="X152" s="12">
        <f>F152*ReturnData!F163</f>
        <v>5.0499999999999998E-3</v>
      </c>
      <c r="Y152" s="12">
        <f>G152*ReturnData!G163</f>
        <v>6.0750000000000005E-3</v>
      </c>
      <c r="Z152" s="12">
        <f>H152*ReturnData!H163</f>
        <v>6.1500000000000001E-3</v>
      </c>
      <c r="AA152" s="12">
        <f>I152*ReturnData!I163</f>
        <v>0</v>
      </c>
      <c r="AB152" s="12">
        <f>J152*ReturnData!J163</f>
        <v>4.5624999999999997E-3</v>
      </c>
      <c r="AC152" s="12">
        <f>K152*ReturnData!K163</f>
        <v>0</v>
      </c>
      <c r="AD152" s="12">
        <f>L152*ReturnData!L163</f>
        <v>1.1125E-3</v>
      </c>
      <c r="AE152" s="12">
        <f>M152*ReturnData!M163</f>
        <v>2.8625E-3</v>
      </c>
      <c r="AF152" s="12">
        <f>N152*ReturnData!N163</f>
        <v>0</v>
      </c>
      <c r="AG152" s="12">
        <f>O152*ReturnData!O163</f>
        <v>0</v>
      </c>
      <c r="AH152" s="12">
        <f>P152*ReturnData!P163</f>
        <v>0</v>
      </c>
      <c r="AI152" s="12">
        <f>Q152*ReturnData!Q163</f>
        <v>0</v>
      </c>
      <c r="AK152">
        <f t="shared" si="7"/>
        <v>198706</v>
      </c>
      <c r="AL152" s="15">
        <f t="shared" si="8"/>
        <v>3.1537499999999996E-2</v>
      </c>
    </row>
    <row r="153" spans="1:38" x14ac:dyDescent="0.25">
      <c r="A153" s="6">
        <f>ReturnData!A164</f>
        <v>198707</v>
      </c>
      <c r="B153">
        <f>IF('Monthly Ranks'!B152&lt;=8, 1/8,0)</f>
        <v>0</v>
      </c>
      <c r="C153">
        <f>IF('Monthly Ranks'!C152&lt;=8, 1/8,0)</f>
        <v>0.125</v>
      </c>
      <c r="D153">
        <f>IF('Monthly Ranks'!D152&lt;=8, 1/8,0)</f>
        <v>0.125</v>
      </c>
      <c r="E153">
        <f>IF('Monthly Ranks'!E152&lt;=8, 1/8,0)</f>
        <v>0</v>
      </c>
      <c r="F153">
        <f>IF('Monthly Ranks'!F152&lt;=8, 1/8,0)</f>
        <v>0.125</v>
      </c>
      <c r="G153">
        <f>IF('Monthly Ranks'!G152&lt;=8, 1/8,0)</f>
        <v>0.125</v>
      </c>
      <c r="H153">
        <f>IF('Monthly Ranks'!H152&lt;=8, 1/8,0)</f>
        <v>0.125</v>
      </c>
      <c r="I153">
        <f>IF('Monthly Ranks'!I152&lt;=8, 1/8,0)</f>
        <v>0</v>
      </c>
      <c r="J153">
        <f>IF('Monthly Ranks'!J152&lt;=8, 1/8,0)</f>
        <v>0.125</v>
      </c>
      <c r="K153">
        <f>IF('Monthly Ranks'!K152&lt;=8, 1/8,0)</f>
        <v>0</v>
      </c>
      <c r="L153">
        <f>IF('Monthly Ranks'!L152&lt;=8, 1/8,0)</f>
        <v>0.125</v>
      </c>
      <c r="M153">
        <f>IF('Monthly Ranks'!M152&lt;=8, 1/8,0)</f>
        <v>0.125</v>
      </c>
      <c r="N153">
        <f>IF('Monthly Ranks'!N152&lt;=8, 1/8,0)</f>
        <v>0</v>
      </c>
      <c r="O153">
        <f>IF('Monthly Ranks'!O152&lt;=8, 1/8,0)</f>
        <v>0</v>
      </c>
      <c r="P153">
        <f>IF('Monthly Ranks'!P152&lt;=8, 1/8,0)</f>
        <v>0</v>
      </c>
      <c r="Q153">
        <f>IF('Monthly Ranks'!Q152&lt;=8, 1/8,0)</f>
        <v>0</v>
      </c>
      <c r="S153">
        <f t="shared" si="6"/>
        <v>198707</v>
      </c>
      <c r="T153" s="12">
        <f>B153*ReturnData!B164</f>
        <v>0</v>
      </c>
      <c r="U153" s="12">
        <f>C153*ReturnData!C164</f>
        <v>2.0674999999999999E-2</v>
      </c>
      <c r="V153" s="12">
        <f>D153*ReturnData!D164</f>
        <v>3.3500000000000001E-3</v>
      </c>
      <c r="W153" s="12">
        <f>E153*ReturnData!E164</f>
        <v>0</v>
      </c>
      <c r="X153" s="12">
        <f>F153*ReturnData!F164</f>
        <v>7.8250000000000004E-3</v>
      </c>
      <c r="Y153" s="12">
        <f>G153*ReturnData!G164</f>
        <v>7.5624999999999998E-3</v>
      </c>
      <c r="Z153" s="12">
        <f>H153*ReturnData!H164</f>
        <v>7.3250000000000008E-3</v>
      </c>
      <c r="AA153" s="12">
        <f>I153*ReturnData!I164</f>
        <v>0</v>
      </c>
      <c r="AB153" s="12">
        <f>J153*ReturnData!J164</f>
        <v>2.4300000000000002E-2</v>
      </c>
      <c r="AC153" s="12">
        <f>K153*ReturnData!K164</f>
        <v>0</v>
      </c>
      <c r="AD153" s="12">
        <f>L153*ReturnData!L164</f>
        <v>3.7499999999999999E-3</v>
      </c>
      <c r="AE153" s="12">
        <f>M153*ReturnData!M164</f>
        <v>7.7625000000000003E-3</v>
      </c>
      <c r="AF153" s="12">
        <f>N153*ReturnData!N164</f>
        <v>0</v>
      </c>
      <c r="AG153" s="12">
        <f>O153*ReturnData!O164</f>
        <v>0</v>
      </c>
      <c r="AH153" s="12">
        <f>P153*ReturnData!P164</f>
        <v>0</v>
      </c>
      <c r="AI153" s="12">
        <f>Q153*ReturnData!Q164</f>
        <v>0</v>
      </c>
      <c r="AK153">
        <f t="shared" si="7"/>
        <v>198707</v>
      </c>
      <c r="AL153" s="15">
        <f t="shared" si="8"/>
        <v>8.2550000000000012E-2</v>
      </c>
    </row>
    <row r="154" spans="1:38" x14ac:dyDescent="0.25">
      <c r="A154" s="6">
        <f>ReturnData!A165</f>
        <v>198708</v>
      </c>
      <c r="B154">
        <f>IF('Monthly Ranks'!B153&lt;=8, 1/8,0)</f>
        <v>0</v>
      </c>
      <c r="C154">
        <f>IF('Monthly Ranks'!C153&lt;=8, 1/8,0)</f>
        <v>0.125</v>
      </c>
      <c r="D154">
        <f>IF('Monthly Ranks'!D153&lt;=8, 1/8,0)</f>
        <v>0.125</v>
      </c>
      <c r="E154">
        <f>IF('Monthly Ranks'!E153&lt;=8, 1/8,0)</f>
        <v>0</v>
      </c>
      <c r="F154">
        <f>IF('Monthly Ranks'!F153&lt;=8, 1/8,0)</f>
        <v>0.125</v>
      </c>
      <c r="G154">
        <f>IF('Monthly Ranks'!G153&lt;=8, 1/8,0)</f>
        <v>0.125</v>
      </c>
      <c r="H154">
        <f>IF('Monthly Ranks'!H153&lt;=8, 1/8,0)</f>
        <v>0</v>
      </c>
      <c r="I154">
        <f>IF('Monthly Ranks'!I153&lt;=8, 1/8,0)</f>
        <v>0.125</v>
      </c>
      <c r="J154">
        <f>IF('Monthly Ranks'!J153&lt;=8, 1/8,0)</f>
        <v>0.125</v>
      </c>
      <c r="K154">
        <f>IF('Monthly Ranks'!K153&lt;=8, 1/8,0)</f>
        <v>0</v>
      </c>
      <c r="L154">
        <f>IF('Monthly Ranks'!L153&lt;=8, 1/8,0)</f>
        <v>0.125</v>
      </c>
      <c r="M154">
        <f>IF('Monthly Ranks'!M153&lt;=8, 1/8,0)</f>
        <v>0.125</v>
      </c>
      <c r="N154">
        <f>IF('Monthly Ranks'!N153&lt;=8, 1/8,0)</f>
        <v>0</v>
      </c>
      <c r="O154">
        <f>IF('Monthly Ranks'!O153&lt;=8, 1/8,0)</f>
        <v>0</v>
      </c>
      <c r="P154">
        <f>IF('Monthly Ranks'!P153&lt;=8, 1/8,0)</f>
        <v>0</v>
      </c>
      <c r="Q154">
        <f>IF('Monthly Ranks'!Q153&lt;=8, 1/8,0)</f>
        <v>0</v>
      </c>
      <c r="S154">
        <f t="shared" si="6"/>
        <v>198708</v>
      </c>
      <c r="T154" s="12">
        <f>B154*ReturnData!B165</f>
        <v>0</v>
      </c>
      <c r="U154" s="12">
        <f>C154*ReturnData!C165</f>
        <v>-3.4875000000000001E-3</v>
      </c>
      <c r="V154" s="12">
        <f>D154*ReturnData!D165</f>
        <v>2.9125000000000002E-3</v>
      </c>
      <c r="W154" s="12">
        <f>E154*ReturnData!E165</f>
        <v>0</v>
      </c>
      <c r="X154" s="12">
        <f>F154*ReturnData!F165</f>
        <v>7.8000000000000005E-3</v>
      </c>
      <c r="Y154" s="12">
        <f>G154*ReturnData!G165</f>
        <v>3.2875000000000001E-3</v>
      </c>
      <c r="Z154" s="12">
        <f>H154*ReturnData!H165</f>
        <v>0</v>
      </c>
      <c r="AA154" s="12">
        <f>I154*ReturnData!I165</f>
        <v>2.6624999999999999E-3</v>
      </c>
      <c r="AB154" s="12">
        <f>J154*ReturnData!J165</f>
        <v>-5.4625000000000003E-3</v>
      </c>
      <c r="AC154" s="12">
        <f>K154*ReturnData!K165</f>
        <v>0</v>
      </c>
      <c r="AD154" s="12">
        <f>L154*ReturnData!L165</f>
        <v>7.9749999999999995E-3</v>
      </c>
      <c r="AE154" s="12">
        <f>M154*ReturnData!M165</f>
        <v>6.5000000000000006E-3</v>
      </c>
      <c r="AF154" s="12">
        <f>N154*ReturnData!N165</f>
        <v>0</v>
      </c>
      <c r="AG154" s="12">
        <f>O154*ReturnData!O165</f>
        <v>0</v>
      </c>
      <c r="AH154" s="12">
        <f>P154*ReturnData!P165</f>
        <v>0</v>
      </c>
      <c r="AI154" s="12">
        <f>Q154*ReturnData!Q165</f>
        <v>0</v>
      </c>
      <c r="AK154">
        <f t="shared" si="7"/>
        <v>198708</v>
      </c>
      <c r="AL154" s="15">
        <f t="shared" si="8"/>
        <v>2.2187499999999999E-2</v>
      </c>
    </row>
    <row r="155" spans="1:38" x14ac:dyDescent="0.25">
      <c r="A155" s="6">
        <f>ReturnData!A166</f>
        <v>198709</v>
      </c>
      <c r="B155">
        <f>IF('Monthly Ranks'!B154&lt;=8, 1/8,0)</f>
        <v>0</v>
      </c>
      <c r="C155">
        <f>IF('Monthly Ranks'!C154&lt;=8, 1/8,0)</f>
        <v>0.125</v>
      </c>
      <c r="D155">
        <f>IF('Monthly Ranks'!D154&lt;=8, 1/8,0)</f>
        <v>0.125</v>
      </c>
      <c r="E155">
        <f>IF('Monthly Ranks'!E154&lt;=8, 1/8,0)</f>
        <v>0.125</v>
      </c>
      <c r="F155">
        <f>IF('Monthly Ranks'!F154&lt;=8, 1/8,0)</f>
        <v>0.125</v>
      </c>
      <c r="G155">
        <f>IF('Monthly Ranks'!G154&lt;=8, 1/8,0)</f>
        <v>0.125</v>
      </c>
      <c r="H155">
        <f>IF('Monthly Ranks'!H154&lt;=8, 1/8,0)</f>
        <v>0</v>
      </c>
      <c r="I155">
        <f>IF('Monthly Ranks'!I154&lt;=8, 1/8,0)</f>
        <v>0.125</v>
      </c>
      <c r="J155">
        <f>IF('Monthly Ranks'!J154&lt;=8, 1/8,0)</f>
        <v>0.125</v>
      </c>
      <c r="K155">
        <f>IF('Monthly Ranks'!K154&lt;=8, 1/8,0)</f>
        <v>0</v>
      </c>
      <c r="L155">
        <f>IF('Monthly Ranks'!L154&lt;=8, 1/8,0)</f>
        <v>0</v>
      </c>
      <c r="M155">
        <f>IF('Monthly Ranks'!M154&lt;=8, 1/8,0)</f>
        <v>0.125</v>
      </c>
      <c r="N155">
        <f>IF('Monthly Ranks'!N154&lt;=8, 1/8,0)</f>
        <v>0</v>
      </c>
      <c r="O155">
        <f>IF('Monthly Ranks'!O154&lt;=8, 1/8,0)</f>
        <v>0</v>
      </c>
      <c r="P155">
        <f>IF('Monthly Ranks'!P154&lt;=8, 1/8,0)</f>
        <v>0</v>
      </c>
      <c r="Q155">
        <f>IF('Monthly Ranks'!Q154&lt;=8, 1/8,0)</f>
        <v>0</v>
      </c>
      <c r="S155">
        <f t="shared" si="6"/>
        <v>198709</v>
      </c>
      <c r="T155" s="12">
        <f>B155*ReturnData!B166</f>
        <v>0</v>
      </c>
      <c r="U155" s="12">
        <f>C155*ReturnData!C166</f>
        <v>4.9875000000000006E-3</v>
      </c>
      <c r="V155" s="12">
        <f>D155*ReturnData!D166</f>
        <v>-4.725E-3</v>
      </c>
      <c r="W155" s="12">
        <f>E155*ReturnData!E166</f>
        <v>-8.1875000000000003E-3</v>
      </c>
      <c r="X155" s="12">
        <f>F155*ReturnData!F166</f>
        <v>-1.25E-3</v>
      </c>
      <c r="Y155" s="12">
        <f>G155*ReturnData!G166</f>
        <v>-5.375E-4</v>
      </c>
      <c r="Z155" s="12">
        <f>H155*ReturnData!H166</f>
        <v>0</v>
      </c>
      <c r="AA155" s="12">
        <f>I155*ReturnData!I166</f>
        <v>-2.1875000000000002E-3</v>
      </c>
      <c r="AB155" s="12">
        <f>J155*ReturnData!J166</f>
        <v>5.1249999999999993E-3</v>
      </c>
      <c r="AC155" s="12">
        <f>K155*ReturnData!K166</f>
        <v>0</v>
      </c>
      <c r="AD155" s="12">
        <f>L155*ReturnData!L166</f>
        <v>0</v>
      </c>
      <c r="AE155" s="12">
        <f>M155*ReturnData!M166</f>
        <v>-9.3875E-3</v>
      </c>
      <c r="AF155" s="12">
        <f>N155*ReturnData!N166</f>
        <v>0</v>
      </c>
      <c r="AG155" s="12">
        <f>O155*ReturnData!O166</f>
        <v>0</v>
      </c>
      <c r="AH155" s="12">
        <f>P155*ReturnData!P166</f>
        <v>0</v>
      </c>
      <c r="AI155" s="12">
        <f>Q155*ReturnData!Q166</f>
        <v>0</v>
      </c>
      <c r="AK155">
        <f t="shared" si="7"/>
        <v>198709</v>
      </c>
      <c r="AL155" s="15">
        <f t="shared" si="8"/>
        <v>-1.61625E-2</v>
      </c>
    </row>
    <row r="156" spans="1:38" x14ac:dyDescent="0.25">
      <c r="A156" s="6">
        <f>ReturnData!A167</f>
        <v>198710</v>
      </c>
      <c r="B156">
        <f>IF('Monthly Ranks'!B155&lt;=8, 1/8,0)</f>
        <v>0</v>
      </c>
      <c r="C156">
        <f>IF('Monthly Ranks'!C155&lt;=8, 1/8,0)</f>
        <v>0.125</v>
      </c>
      <c r="D156">
        <f>IF('Monthly Ranks'!D155&lt;=8, 1/8,0)</f>
        <v>0.125</v>
      </c>
      <c r="E156">
        <f>IF('Monthly Ranks'!E155&lt;=8, 1/8,0)</f>
        <v>0</v>
      </c>
      <c r="F156">
        <f>IF('Monthly Ranks'!F155&lt;=8, 1/8,0)</f>
        <v>0.125</v>
      </c>
      <c r="G156">
        <f>IF('Monthly Ranks'!G155&lt;=8, 1/8,0)</f>
        <v>0.125</v>
      </c>
      <c r="H156">
        <f>IF('Monthly Ranks'!H155&lt;=8, 1/8,0)</f>
        <v>0.125</v>
      </c>
      <c r="I156">
        <f>IF('Monthly Ranks'!I155&lt;=8, 1/8,0)</f>
        <v>0</v>
      </c>
      <c r="J156">
        <f>IF('Monthly Ranks'!J155&lt;=8, 1/8,0)</f>
        <v>0.125</v>
      </c>
      <c r="K156">
        <f>IF('Monthly Ranks'!K155&lt;=8, 1/8,0)</f>
        <v>0</v>
      </c>
      <c r="L156">
        <f>IF('Monthly Ranks'!L155&lt;=8, 1/8,0)</f>
        <v>0.125</v>
      </c>
      <c r="M156">
        <f>IF('Monthly Ranks'!M155&lt;=8, 1/8,0)</f>
        <v>0.125</v>
      </c>
      <c r="N156">
        <f>IF('Monthly Ranks'!N155&lt;=8, 1/8,0)</f>
        <v>0</v>
      </c>
      <c r="O156">
        <f>IF('Monthly Ranks'!O155&lt;=8, 1/8,0)</f>
        <v>0</v>
      </c>
      <c r="P156">
        <f>IF('Monthly Ranks'!P155&lt;=8, 1/8,0)</f>
        <v>0</v>
      </c>
      <c r="Q156">
        <f>IF('Monthly Ranks'!Q155&lt;=8, 1/8,0)</f>
        <v>0</v>
      </c>
      <c r="S156">
        <f t="shared" si="6"/>
        <v>198710</v>
      </c>
      <c r="T156" s="12">
        <f>B156*ReturnData!B167</f>
        <v>0</v>
      </c>
      <c r="U156" s="12">
        <f>C156*ReturnData!C167</f>
        <v>-4.0062499999999994E-2</v>
      </c>
      <c r="V156" s="12">
        <f>D156*ReturnData!D167</f>
        <v>-2.28375E-2</v>
      </c>
      <c r="W156" s="12">
        <f>E156*ReturnData!E167</f>
        <v>0</v>
      </c>
      <c r="X156" s="12">
        <f>F156*ReturnData!F167</f>
        <v>-3.1600000000000003E-2</v>
      </c>
      <c r="Y156" s="12">
        <f>G156*ReturnData!G167</f>
        <v>-3.4887500000000002E-2</v>
      </c>
      <c r="Z156" s="12">
        <f>H156*ReturnData!H167</f>
        <v>-2.3875E-2</v>
      </c>
      <c r="AA156" s="12">
        <f>I156*ReturnData!I167</f>
        <v>0</v>
      </c>
      <c r="AB156" s="12">
        <f>J156*ReturnData!J167</f>
        <v>-3.8249999999999999E-2</v>
      </c>
      <c r="AC156" s="12">
        <f>K156*ReturnData!K167</f>
        <v>0</v>
      </c>
      <c r="AD156" s="12">
        <f>L156*ReturnData!L167</f>
        <v>-3.3887500000000001E-2</v>
      </c>
      <c r="AE156" s="12">
        <f>M156*ReturnData!M167</f>
        <v>-3.39E-2</v>
      </c>
      <c r="AF156" s="12">
        <f>N156*ReturnData!N167</f>
        <v>0</v>
      </c>
      <c r="AG156" s="12">
        <f>O156*ReturnData!O167</f>
        <v>0</v>
      </c>
      <c r="AH156" s="12">
        <f>P156*ReturnData!P167</f>
        <v>0</v>
      </c>
      <c r="AI156" s="12">
        <f>Q156*ReturnData!Q167</f>
        <v>0</v>
      </c>
      <c r="AK156">
        <f t="shared" si="7"/>
        <v>198710</v>
      </c>
      <c r="AL156" s="15">
        <f t="shared" si="8"/>
        <v>-0.25929999999999997</v>
      </c>
    </row>
    <row r="157" spans="1:38" x14ac:dyDescent="0.25">
      <c r="A157" s="6">
        <f>ReturnData!A168</f>
        <v>198711</v>
      </c>
      <c r="B157">
        <f>IF('Monthly Ranks'!B156&lt;=8, 1/8,0)</f>
        <v>0</v>
      </c>
      <c r="C157">
        <f>IF('Monthly Ranks'!C156&lt;=8, 1/8,0)</f>
        <v>0.125</v>
      </c>
      <c r="D157">
        <f>IF('Monthly Ranks'!D156&lt;=8, 1/8,0)</f>
        <v>0.125</v>
      </c>
      <c r="E157">
        <f>IF('Monthly Ranks'!E156&lt;=8, 1/8,0)</f>
        <v>0</v>
      </c>
      <c r="F157">
        <f>IF('Monthly Ranks'!F156&lt;=8, 1/8,0)</f>
        <v>0.125</v>
      </c>
      <c r="G157">
        <f>IF('Monthly Ranks'!G156&lt;=8, 1/8,0)</f>
        <v>0.125</v>
      </c>
      <c r="H157">
        <f>IF('Monthly Ranks'!H156&lt;=8, 1/8,0)</f>
        <v>0.125</v>
      </c>
      <c r="I157">
        <f>IF('Monthly Ranks'!I156&lt;=8, 1/8,0)</f>
        <v>0</v>
      </c>
      <c r="J157">
        <f>IF('Monthly Ranks'!J156&lt;=8, 1/8,0)</f>
        <v>0.125</v>
      </c>
      <c r="K157">
        <f>IF('Monthly Ranks'!K156&lt;=8, 1/8,0)</f>
        <v>0</v>
      </c>
      <c r="L157">
        <f>IF('Monthly Ranks'!L156&lt;=8, 1/8,0)</f>
        <v>0.125</v>
      </c>
      <c r="M157">
        <f>IF('Monthly Ranks'!M156&lt;=8, 1/8,0)</f>
        <v>0.125</v>
      </c>
      <c r="N157">
        <f>IF('Monthly Ranks'!N156&lt;=8, 1/8,0)</f>
        <v>0</v>
      </c>
      <c r="O157">
        <f>IF('Monthly Ranks'!O156&lt;=8, 1/8,0)</f>
        <v>0</v>
      </c>
      <c r="P157">
        <f>IF('Monthly Ranks'!P156&lt;=8, 1/8,0)</f>
        <v>0</v>
      </c>
      <c r="Q157">
        <f>IF('Monthly Ranks'!Q156&lt;=8, 1/8,0)</f>
        <v>0</v>
      </c>
      <c r="S157">
        <f t="shared" si="6"/>
        <v>198711</v>
      </c>
      <c r="T157" s="12">
        <f>B157*ReturnData!B168</f>
        <v>0</v>
      </c>
      <c r="U157" s="12">
        <f>C157*ReturnData!C168</f>
        <v>7.3124999999999996E-3</v>
      </c>
      <c r="V157" s="12">
        <f>D157*ReturnData!D168</f>
        <v>-1.37E-2</v>
      </c>
      <c r="W157" s="12">
        <f>E157*ReturnData!E168</f>
        <v>0</v>
      </c>
      <c r="X157" s="12">
        <f>F157*ReturnData!F168</f>
        <v>-1.37E-2</v>
      </c>
      <c r="Y157" s="12">
        <f>G157*ReturnData!G168</f>
        <v>-6.7749999999999998E-3</v>
      </c>
      <c r="Z157" s="12">
        <f>H157*ReturnData!H168</f>
        <v>-1.1825E-2</v>
      </c>
      <c r="AA157" s="12">
        <f>I157*ReturnData!I168</f>
        <v>0</v>
      </c>
      <c r="AB157" s="12">
        <f>J157*ReturnData!J168</f>
        <v>3.2124999999999996E-3</v>
      </c>
      <c r="AC157" s="12">
        <f>K157*ReturnData!K168</f>
        <v>0</v>
      </c>
      <c r="AD157" s="12">
        <f>L157*ReturnData!L168</f>
        <v>-1.035E-2</v>
      </c>
      <c r="AE157" s="12">
        <f>M157*ReturnData!M168</f>
        <v>-8.3625000000000001E-3</v>
      </c>
      <c r="AF157" s="12">
        <f>N157*ReturnData!N168</f>
        <v>0</v>
      </c>
      <c r="AG157" s="12">
        <f>O157*ReturnData!O168</f>
        <v>0</v>
      </c>
      <c r="AH157" s="12">
        <f>P157*ReturnData!P168</f>
        <v>0</v>
      </c>
      <c r="AI157" s="12">
        <f>Q157*ReturnData!Q168</f>
        <v>0</v>
      </c>
      <c r="AK157">
        <f t="shared" si="7"/>
        <v>198711</v>
      </c>
      <c r="AL157" s="15">
        <f t="shared" si="8"/>
        <v>-5.41875E-2</v>
      </c>
    </row>
    <row r="158" spans="1:38" x14ac:dyDescent="0.25">
      <c r="A158" s="6">
        <f>ReturnData!A169</f>
        <v>198712</v>
      </c>
      <c r="B158">
        <f>IF('Monthly Ranks'!B157&lt;=8, 1/8,0)</f>
        <v>0.125</v>
      </c>
      <c r="C158">
        <f>IF('Monthly Ranks'!C157&lt;=8, 1/8,0)</f>
        <v>0.125</v>
      </c>
      <c r="D158">
        <f>IF('Monthly Ranks'!D157&lt;=8, 1/8,0)</f>
        <v>0.125</v>
      </c>
      <c r="E158">
        <f>IF('Monthly Ranks'!E157&lt;=8, 1/8,0)</f>
        <v>0</v>
      </c>
      <c r="F158">
        <f>IF('Monthly Ranks'!F157&lt;=8, 1/8,0)</f>
        <v>0.125</v>
      </c>
      <c r="G158">
        <f>IF('Monthly Ranks'!G157&lt;=8, 1/8,0)</f>
        <v>0.125</v>
      </c>
      <c r="H158">
        <f>IF('Monthly Ranks'!H157&lt;=8, 1/8,0)</f>
        <v>0.125</v>
      </c>
      <c r="I158">
        <f>IF('Monthly Ranks'!I157&lt;=8, 1/8,0)</f>
        <v>0</v>
      </c>
      <c r="J158">
        <f>IF('Monthly Ranks'!J157&lt;=8, 1/8,0)</f>
        <v>0.125</v>
      </c>
      <c r="K158">
        <f>IF('Monthly Ranks'!K157&lt;=8, 1/8,0)</f>
        <v>0</v>
      </c>
      <c r="L158">
        <f>IF('Monthly Ranks'!L157&lt;=8, 1/8,0)</f>
        <v>0.125</v>
      </c>
      <c r="M158">
        <f>IF('Monthly Ranks'!M157&lt;=8, 1/8,0)</f>
        <v>0</v>
      </c>
      <c r="N158">
        <f>IF('Monthly Ranks'!N157&lt;=8, 1/8,0)</f>
        <v>0</v>
      </c>
      <c r="O158">
        <f>IF('Monthly Ranks'!O157&lt;=8, 1/8,0)</f>
        <v>0</v>
      </c>
      <c r="P158">
        <f>IF('Monthly Ranks'!P157&lt;=8, 1/8,0)</f>
        <v>0</v>
      </c>
      <c r="Q158">
        <f>IF('Monthly Ranks'!Q157&lt;=8, 1/8,0)</f>
        <v>0</v>
      </c>
      <c r="S158">
        <f t="shared" si="6"/>
        <v>198712</v>
      </c>
      <c r="T158" s="12">
        <f>B158*ReturnData!B169</f>
        <v>9.725000000000001E-3</v>
      </c>
      <c r="U158" s="12">
        <f>C158*ReturnData!C169</f>
        <v>7.5500000000000003E-3</v>
      </c>
      <c r="V158" s="12">
        <f>D158*ReturnData!D169</f>
        <v>7.7000000000000002E-3</v>
      </c>
      <c r="W158" s="12">
        <f>E158*ReturnData!E169</f>
        <v>0</v>
      </c>
      <c r="X158" s="12">
        <f>F158*ReturnData!F169</f>
        <v>1.07125E-2</v>
      </c>
      <c r="Y158" s="12">
        <f>G158*ReturnData!G169</f>
        <v>1.8624999999999999E-2</v>
      </c>
      <c r="Z158" s="12">
        <f>H158*ReturnData!H169</f>
        <v>7.1125000000000008E-3</v>
      </c>
      <c r="AA158" s="12">
        <f>I158*ReturnData!I169</f>
        <v>0</v>
      </c>
      <c r="AB158" s="12">
        <f>J158*ReturnData!J169</f>
        <v>1.315E-2</v>
      </c>
      <c r="AC158" s="12">
        <f>K158*ReturnData!K169</f>
        <v>0</v>
      </c>
      <c r="AD158" s="12">
        <f>L158*ReturnData!L169</f>
        <v>1.47875E-2</v>
      </c>
      <c r="AE158" s="12">
        <f>M158*ReturnData!M169</f>
        <v>0</v>
      </c>
      <c r="AF158" s="12">
        <f>N158*ReturnData!N169</f>
        <v>0</v>
      </c>
      <c r="AG158" s="12">
        <f>O158*ReturnData!O169</f>
        <v>0</v>
      </c>
      <c r="AH158" s="12">
        <f>P158*ReturnData!P169</f>
        <v>0</v>
      </c>
      <c r="AI158" s="12">
        <f>Q158*ReturnData!Q169</f>
        <v>0</v>
      </c>
      <c r="AK158">
        <f t="shared" si="7"/>
        <v>198712</v>
      </c>
      <c r="AL158" s="15">
        <f t="shared" si="8"/>
        <v>8.9362499999999997E-2</v>
      </c>
    </row>
    <row r="159" spans="1:38" x14ac:dyDescent="0.25">
      <c r="A159" s="6">
        <f>ReturnData!A170</f>
        <v>198801</v>
      </c>
      <c r="B159">
        <f>IF('Monthly Ranks'!B158&lt;=8, 1/8,0)</f>
        <v>0.125</v>
      </c>
      <c r="C159">
        <f>IF('Monthly Ranks'!C158&lt;=8, 1/8,0)</f>
        <v>0.125</v>
      </c>
      <c r="D159">
        <f>IF('Monthly Ranks'!D158&lt;=8, 1/8,0)</f>
        <v>0.125</v>
      </c>
      <c r="E159">
        <f>IF('Monthly Ranks'!E158&lt;=8, 1/8,0)</f>
        <v>0</v>
      </c>
      <c r="F159">
        <f>IF('Monthly Ranks'!F158&lt;=8, 1/8,0)</f>
        <v>0</v>
      </c>
      <c r="G159">
        <f>IF('Monthly Ranks'!G158&lt;=8, 1/8,0)</f>
        <v>0.125</v>
      </c>
      <c r="H159">
        <f>IF('Monthly Ranks'!H158&lt;=8, 1/8,0)</f>
        <v>0.125</v>
      </c>
      <c r="I159">
        <f>IF('Monthly Ranks'!I158&lt;=8, 1/8,0)</f>
        <v>0</v>
      </c>
      <c r="J159">
        <f>IF('Monthly Ranks'!J158&lt;=8, 1/8,0)</f>
        <v>0.125</v>
      </c>
      <c r="K159">
        <f>IF('Monthly Ranks'!K158&lt;=8, 1/8,0)</f>
        <v>0</v>
      </c>
      <c r="L159">
        <f>IF('Monthly Ranks'!L158&lt;=8, 1/8,0)</f>
        <v>0.125</v>
      </c>
      <c r="M159">
        <f>IF('Monthly Ranks'!M158&lt;=8, 1/8,0)</f>
        <v>0.125</v>
      </c>
      <c r="N159">
        <f>IF('Monthly Ranks'!N158&lt;=8, 1/8,0)</f>
        <v>0</v>
      </c>
      <c r="O159">
        <f>IF('Monthly Ranks'!O158&lt;=8, 1/8,0)</f>
        <v>0</v>
      </c>
      <c r="P159">
        <f>IF('Monthly Ranks'!P158&lt;=8, 1/8,0)</f>
        <v>0</v>
      </c>
      <c r="Q159">
        <f>IF('Monthly Ranks'!Q158&lt;=8, 1/8,0)</f>
        <v>0</v>
      </c>
      <c r="S159">
        <f t="shared" si="6"/>
        <v>198801</v>
      </c>
      <c r="T159" s="12">
        <f>B159*ReturnData!B170</f>
        <v>3.7624999999999998E-3</v>
      </c>
      <c r="U159" s="12">
        <f>C159*ReturnData!C170</f>
        <v>-9.8375000000000008E-3</v>
      </c>
      <c r="V159" s="12">
        <f>D159*ReturnData!D170</f>
        <v>1.1200000000000002E-2</v>
      </c>
      <c r="W159" s="12">
        <f>E159*ReturnData!E170</f>
        <v>0</v>
      </c>
      <c r="X159" s="12">
        <f>F159*ReturnData!F170</f>
        <v>0</v>
      </c>
      <c r="Y159" s="12">
        <f>G159*ReturnData!G170</f>
        <v>-3.3124999999999999E-3</v>
      </c>
      <c r="Z159" s="12">
        <f>H159*ReturnData!H170</f>
        <v>6.9249999999999997E-3</v>
      </c>
      <c r="AA159" s="12">
        <f>I159*ReturnData!I170</f>
        <v>0</v>
      </c>
      <c r="AB159" s="12">
        <f>J159*ReturnData!J170</f>
        <v>-4.2500000000000003E-3</v>
      </c>
      <c r="AC159" s="12">
        <f>K159*ReturnData!K170</f>
        <v>0</v>
      </c>
      <c r="AD159" s="12">
        <f>L159*ReturnData!L170</f>
        <v>-2.3999999999999998E-3</v>
      </c>
      <c r="AE159" s="12">
        <f>M159*ReturnData!M170</f>
        <v>9.7999999999999997E-3</v>
      </c>
      <c r="AF159" s="12">
        <f>N159*ReturnData!N170</f>
        <v>0</v>
      </c>
      <c r="AG159" s="12">
        <f>O159*ReturnData!O170</f>
        <v>0</v>
      </c>
      <c r="AH159" s="12">
        <f>P159*ReturnData!P170</f>
        <v>0</v>
      </c>
      <c r="AI159" s="12">
        <f>Q159*ReturnData!Q170</f>
        <v>0</v>
      </c>
      <c r="AK159">
        <f t="shared" si="7"/>
        <v>198801</v>
      </c>
      <c r="AL159" s="15">
        <f t="shared" si="8"/>
        <v>1.18875E-2</v>
      </c>
    </row>
    <row r="160" spans="1:38" x14ac:dyDescent="0.25">
      <c r="A160" s="6">
        <f>ReturnData!A171</f>
        <v>198802</v>
      </c>
      <c r="B160">
        <f>IF('Monthly Ranks'!B159&lt;=8, 1/8,0)</f>
        <v>0.125</v>
      </c>
      <c r="C160">
        <f>IF('Monthly Ranks'!C159&lt;=8, 1/8,0)</f>
        <v>0.125</v>
      </c>
      <c r="D160">
        <f>IF('Monthly Ranks'!D159&lt;=8, 1/8,0)</f>
        <v>0.125</v>
      </c>
      <c r="E160">
        <f>IF('Monthly Ranks'!E159&lt;=8, 1/8,0)</f>
        <v>0</v>
      </c>
      <c r="F160">
        <f>IF('Monthly Ranks'!F159&lt;=8, 1/8,0)</f>
        <v>0</v>
      </c>
      <c r="G160">
        <f>IF('Monthly Ranks'!G159&lt;=8, 1/8,0)</f>
        <v>0.125</v>
      </c>
      <c r="H160">
        <f>IF('Monthly Ranks'!H159&lt;=8, 1/8,0)</f>
        <v>0.125</v>
      </c>
      <c r="I160">
        <f>IF('Monthly Ranks'!I159&lt;=8, 1/8,0)</f>
        <v>0</v>
      </c>
      <c r="J160">
        <f>IF('Monthly Ranks'!J159&lt;=8, 1/8,0)</f>
        <v>0.125</v>
      </c>
      <c r="K160">
        <f>IF('Monthly Ranks'!K159&lt;=8, 1/8,0)</f>
        <v>0</v>
      </c>
      <c r="L160">
        <f>IF('Monthly Ranks'!L159&lt;=8, 1/8,0)</f>
        <v>0.125</v>
      </c>
      <c r="M160">
        <f>IF('Monthly Ranks'!M159&lt;=8, 1/8,0)</f>
        <v>0.125</v>
      </c>
      <c r="N160">
        <f>IF('Monthly Ranks'!N159&lt;=8, 1/8,0)</f>
        <v>0</v>
      </c>
      <c r="O160">
        <f>IF('Monthly Ranks'!O159&lt;=8, 1/8,0)</f>
        <v>0</v>
      </c>
      <c r="P160">
        <f>IF('Monthly Ranks'!P159&lt;=8, 1/8,0)</f>
        <v>0</v>
      </c>
      <c r="Q160">
        <f>IF('Monthly Ranks'!Q159&lt;=8, 1/8,0)</f>
        <v>0</v>
      </c>
      <c r="S160">
        <f t="shared" si="6"/>
        <v>198802</v>
      </c>
      <c r="T160" s="12">
        <f>B160*ReturnData!B171</f>
        <v>5.8499999999999993E-3</v>
      </c>
      <c r="U160" s="12">
        <f>C160*ReturnData!C171</f>
        <v>9.6749999999999996E-3</v>
      </c>
      <c r="V160" s="12">
        <f>D160*ReturnData!D171</f>
        <v>3.7499999999999999E-3</v>
      </c>
      <c r="W160" s="12">
        <f>E160*ReturnData!E171</f>
        <v>0</v>
      </c>
      <c r="X160" s="12">
        <f>F160*ReturnData!F171</f>
        <v>0</v>
      </c>
      <c r="Y160" s="12">
        <f>G160*ReturnData!G171</f>
        <v>1.0475000000000002E-2</v>
      </c>
      <c r="Z160" s="12">
        <f>H160*ReturnData!H171</f>
        <v>4.7625000000000002E-3</v>
      </c>
      <c r="AA160" s="12">
        <f>I160*ReturnData!I171</f>
        <v>0</v>
      </c>
      <c r="AB160" s="12">
        <f>J160*ReturnData!J171</f>
        <v>1.2012499999999999E-2</v>
      </c>
      <c r="AC160" s="12">
        <f>K160*ReturnData!K171</f>
        <v>0</v>
      </c>
      <c r="AD160" s="12">
        <f>L160*ReturnData!L171</f>
        <v>9.7874999999999993E-3</v>
      </c>
      <c r="AE160" s="12">
        <f>M160*ReturnData!M171</f>
        <v>9.4625000000000004E-3</v>
      </c>
      <c r="AF160" s="12">
        <f>N160*ReturnData!N171</f>
        <v>0</v>
      </c>
      <c r="AG160" s="12">
        <f>O160*ReturnData!O171</f>
        <v>0</v>
      </c>
      <c r="AH160" s="12">
        <f>P160*ReturnData!P171</f>
        <v>0</v>
      </c>
      <c r="AI160" s="12">
        <f>Q160*ReturnData!Q171</f>
        <v>0</v>
      </c>
      <c r="AK160">
        <f t="shared" si="7"/>
        <v>198802</v>
      </c>
      <c r="AL160" s="15">
        <f t="shared" si="8"/>
        <v>6.5775E-2</v>
      </c>
    </row>
    <row r="161" spans="1:38" x14ac:dyDescent="0.25">
      <c r="A161" s="6">
        <f>ReturnData!A172</f>
        <v>198803</v>
      </c>
      <c r="B161">
        <f>IF('Monthly Ranks'!B160&lt;=8, 1/8,0)</f>
        <v>0.125</v>
      </c>
      <c r="C161">
        <f>IF('Monthly Ranks'!C160&lt;=8, 1/8,0)</f>
        <v>0.125</v>
      </c>
      <c r="D161">
        <f>IF('Monthly Ranks'!D160&lt;=8, 1/8,0)</f>
        <v>0.125</v>
      </c>
      <c r="E161">
        <f>IF('Monthly Ranks'!E160&lt;=8, 1/8,0)</f>
        <v>0</v>
      </c>
      <c r="F161">
        <f>IF('Monthly Ranks'!F160&lt;=8, 1/8,0)</f>
        <v>0</v>
      </c>
      <c r="G161">
        <f>IF('Monthly Ranks'!G160&lt;=8, 1/8,0)</f>
        <v>0.125</v>
      </c>
      <c r="H161">
        <f>IF('Monthly Ranks'!H160&lt;=8, 1/8,0)</f>
        <v>0.125</v>
      </c>
      <c r="I161">
        <f>IF('Monthly Ranks'!I160&lt;=8, 1/8,0)</f>
        <v>0</v>
      </c>
      <c r="J161">
        <f>IF('Monthly Ranks'!J160&lt;=8, 1/8,0)</f>
        <v>0.125</v>
      </c>
      <c r="K161">
        <f>IF('Monthly Ranks'!K160&lt;=8, 1/8,0)</f>
        <v>0</v>
      </c>
      <c r="L161">
        <f>IF('Monthly Ranks'!L160&lt;=8, 1/8,0)</f>
        <v>0</v>
      </c>
      <c r="M161">
        <f>IF('Monthly Ranks'!M160&lt;=8, 1/8,0)</f>
        <v>0.125</v>
      </c>
      <c r="N161">
        <f>IF('Monthly Ranks'!N160&lt;=8, 1/8,0)</f>
        <v>0</v>
      </c>
      <c r="O161">
        <f>IF('Monthly Ranks'!O160&lt;=8, 1/8,0)</f>
        <v>0.125</v>
      </c>
      <c r="P161">
        <f>IF('Monthly Ranks'!P160&lt;=8, 1/8,0)</f>
        <v>0</v>
      </c>
      <c r="Q161">
        <f>IF('Monthly Ranks'!Q160&lt;=8, 1/8,0)</f>
        <v>0</v>
      </c>
      <c r="S161">
        <f t="shared" si="6"/>
        <v>198803</v>
      </c>
      <c r="T161" s="12">
        <f>B161*ReturnData!B172</f>
        <v>-3.2499999999999999E-4</v>
      </c>
      <c r="U161" s="12">
        <f>C161*ReturnData!C172</f>
        <v>1.0825E-2</v>
      </c>
      <c r="V161" s="12">
        <f>D161*ReturnData!D172</f>
        <v>2.5624999999999997E-3</v>
      </c>
      <c r="W161" s="12">
        <f>E161*ReturnData!E172</f>
        <v>0</v>
      </c>
      <c r="X161" s="12">
        <f>F161*ReturnData!F172</f>
        <v>0</v>
      </c>
      <c r="Y161" s="12">
        <f>G161*ReturnData!G172</f>
        <v>-2.4499999999999999E-3</v>
      </c>
      <c r="Z161" s="12">
        <f>H161*ReturnData!H172</f>
        <v>-4.9249999999999997E-3</v>
      </c>
      <c r="AA161" s="12">
        <f>I161*ReturnData!I172</f>
        <v>0</v>
      </c>
      <c r="AB161" s="12">
        <f>J161*ReturnData!J172</f>
        <v>-4.45E-3</v>
      </c>
      <c r="AC161" s="12">
        <f>K161*ReturnData!K172</f>
        <v>0</v>
      </c>
      <c r="AD161" s="12">
        <f>L161*ReturnData!L172</f>
        <v>0</v>
      </c>
      <c r="AE161" s="12">
        <f>M161*ReturnData!M172</f>
        <v>-1.6375000000000001E-3</v>
      </c>
      <c r="AF161" s="12">
        <f>N161*ReturnData!N172</f>
        <v>0</v>
      </c>
      <c r="AG161" s="12">
        <f>O161*ReturnData!O172</f>
        <v>-3.9750000000000002E-3</v>
      </c>
      <c r="AH161" s="12">
        <f>P161*ReturnData!P172</f>
        <v>0</v>
      </c>
      <c r="AI161" s="12">
        <f>Q161*ReturnData!Q172</f>
        <v>0</v>
      </c>
      <c r="AK161">
        <f t="shared" si="7"/>
        <v>198803</v>
      </c>
      <c r="AL161" s="15">
        <f t="shared" si="8"/>
        <v>-4.375000000000003E-3</v>
      </c>
    </row>
    <row r="162" spans="1:38" x14ac:dyDescent="0.25">
      <c r="A162" s="6">
        <f>ReturnData!A173</f>
        <v>198804</v>
      </c>
      <c r="B162">
        <f>IF('Monthly Ranks'!B161&lt;=8, 1/8,0)</f>
        <v>0.125</v>
      </c>
      <c r="C162">
        <f>IF('Monthly Ranks'!C161&lt;=8, 1/8,0)</f>
        <v>0</v>
      </c>
      <c r="D162">
        <f>IF('Monthly Ranks'!D161&lt;=8, 1/8,0)</f>
        <v>0.125</v>
      </c>
      <c r="E162">
        <f>IF('Monthly Ranks'!E161&lt;=8, 1/8,0)</f>
        <v>0</v>
      </c>
      <c r="F162">
        <f>IF('Monthly Ranks'!F161&lt;=8, 1/8,0)</f>
        <v>0</v>
      </c>
      <c r="G162">
        <f>IF('Monthly Ranks'!G161&lt;=8, 1/8,0)</f>
        <v>0.125</v>
      </c>
      <c r="H162">
        <f>IF('Monthly Ranks'!H161&lt;=8, 1/8,0)</f>
        <v>0.125</v>
      </c>
      <c r="I162">
        <f>IF('Monthly Ranks'!I161&lt;=8, 1/8,0)</f>
        <v>0</v>
      </c>
      <c r="J162">
        <f>IF('Monthly Ranks'!J161&lt;=8, 1/8,0)</f>
        <v>0.125</v>
      </c>
      <c r="K162">
        <f>IF('Monthly Ranks'!K161&lt;=8, 1/8,0)</f>
        <v>0.125</v>
      </c>
      <c r="L162">
        <f>IF('Monthly Ranks'!L161&lt;=8, 1/8,0)</f>
        <v>0</v>
      </c>
      <c r="M162">
        <f>IF('Monthly Ranks'!M161&lt;=8, 1/8,0)</f>
        <v>0.125</v>
      </c>
      <c r="N162">
        <f>IF('Monthly Ranks'!N161&lt;=8, 1/8,0)</f>
        <v>0</v>
      </c>
      <c r="O162">
        <f>IF('Monthly Ranks'!O161&lt;=8, 1/8,0)</f>
        <v>0.125</v>
      </c>
      <c r="P162">
        <f>IF('Monthly Ranks'!P161&lt;=8, 1/8,0)</f>
        <v>0</v>
      </c>
      <c r="Q162">
        <f>IF('Monthly Ranks'!Q161&lt;=8, 1/8,0)</f>
        <v>0</v>
      </c>
      <c r="S162">
        <f t="shared" si="6"/>
        <v>198804</v>
      </c>
      <c r="T162" s="12">
        <f>B162*ReturnData!B173</f>
        <v>1.4999999999999999E-4</v>
      </c>
      <c r="U162" s="12">
        <f>C162*ReturnData!C173</f>
        <v>0</v>
      </c>
      <c r="V162" s="12">
        <f>D162*ReturnData!D173</f>
        <v>5.6375000000000001E-3</v>
      </c>
      <c r="W162" s="12">
        <f>E162*ReturnData!E173</f>
        <v>0</v>
      </c>
      <c r="X162" s="12">
        <f>F162*ReturnData!F173</f>
        <v>0</v>
      </c>
      <c r="Y162" s="12">
        <f>G162*ReturnData!G173</f>
        <v>2.2374999999999999E-3</v>
      </c>
      <c r="Z162" s="12">
        <f>H162*ReturnData!H173</f>
        <v>-1.8374999999999999E-3</v>
      </c>
      <c r="AA162" s="12">
        <f>I162*ReturnData!I173</f>
        <v>0</v>
      </c>
      <c r="AB162" s="12">
        <f>J162*ReturnData!J173</f>
        <v>7.0999999999999995E-3</v>
      </c>
      <c r="AC162" s="12">
        <f>K162*ReturnData!K173</f>
        <v>-5.7499999999999999E-4</v>
      </c>
      <c r="AD162" s="12">
        <f>L162*ReturnData!L173</f>
        <v>0</v>
      </c>
      <c r="AE162" s="12">
        <f>M162*ReturnData!M173</f>
        <v>4.875E-3</v>
      </c>
      <c r="AF162" s="12">
        <f>N162*ReturnData!N173</f>
        <v>0</v>
      </c>
      <c r="AG162" s="12">
        <f>O162*ReturnData!O173</f>
        <v>-3.6249999999999998E-4</v>
      </c>
      <c r="AH162" s="12">
        <f>P162*ReturnData!P173</f>
        <v>0</v>
      </c>
      <c r="AI162" s="12">
        <f>Q162*ReturnData!Q173</f>
        <v>0</v>
      </c>
      <c r="AK162">
        <f t="shared" si="7"/>
        <v>198804</v>
      </c>
      <c r="AL162" s="15">
        <f t="shared" si="8"/>
        <v>1.7225000000000004E-2</v>
      </c>
    </row>
    <row r="163" spans="1:38" x14ac:dyDescent="0.25">
      <c r="A163" s="6">
        <f>ReturnData!A174</f>
        <v>198805</v>
      </c>
      <c r="B163">
        <f>IF('Monthly Ranks'!B162&lt;=8, 1/8,0)</f>
        <v>0.125</v>
      </c>
      <c r="C163">
        <f>IF('Monthly Ranks'!C162&lt;=8, 1/8,0)</f>
        <v>0.125</v>
      </c>
      <c r="D163">
        <f>IF('Monthly Ranks'!D162&lt;=8, 1/8,0)</f>
        <v>0.125</v>
      </c>
      <c r="E163">
        <f>IF('Monthly Ranks'!E162&lt;=8, 1/8,0)</f>
        <v>0</v>
      </c>
      <c r="F163">
        <f>IF('Monthly Ranks'!F162&lt;=8, 1/8,0)</f>
        <v>0</v>
      </c>
      <c r="G163">
        <f>IF('Monthly Ranks'!G162&lt;=8, 1/8,0)</f>
        <v>0.125</v>
      </c>
      <c r="H163">
        <f>IF('Monthly Ranks'!H162&lt;=8, 1/8,0)</f>
        <v>0</v>
      </c>
      <c r="I163">
        <f>IF('Monthly Ranks'!I162&lt;=8, 1/8,0)</f>
        <v>0.125</v>
      </c>
      <c r="J163">
        <f>IF('Monthly Ranks'!J162&lt;=8, 1/8,0)</f>
        <v>0.125</v>
      </c>
      <c r="K163">
        <f>IF('Monthly Ranks'!K162&lt;=8, 1/8,0)</f>
        <v>0.125</v>
      </c>
      <c r="L163">
        <f>IF('Monthly Ranks'!L162&lt;=8, 1/8,0)</f>
        <v>0</v>
      </c>
      <c r="M163">
        <f>IF('Monthly Ranks'!M162&lt;=8, 1/8,0)</f>
        <v>0</v>
      </c>
      <c r="N163">
        <f>IF('Monthly Ranks'!N162&lt;=8, 1/8,0)</f>
        <v>0.125</v>
      </c>
      <c r="O163">
        <f>IF('Monthly Ranks'!O162&lt;=8, 1/8,0)</f>
        <v>0</v>
      </c>
      <c r="P163">
        <f>IF('Monthly Ranks'!P162&lt;=8, 1/8,0)</f>
        <v>0</v>
      </c>
      <c r="Q163">
        <f>IF('Monthly Ranks'!Q162&lt;=8, 1/8,0)</f>
        <v>0</v>
      </c>
      <c r="S163">
        <f t="shared" si="6"/>
        <v>198805</v>
      </c>
      <c r="T163" s="12">
        <f>B163*ReturnData!B174</f>
        <v>-1.3750000000000001E-4</v>
      </c>
      <c r="U163" s="12">
        <f>C163*ReturnData!C174</f>
        <v>6.1249999999999998E-4</v>
      </c>
      <c r="V163" s="12">
        <f>D163*ReturnData!D174</f>
        <v>-5.7499999999999999E-4</v>
      </c>
      <c r="W163" s="12">
        <f>E163*ReturnData!E174</f>
        <v>0</v>
      </c>
      <c r="X163" s="12">
        <f>F163*ReturnData!F174</f>
        <v>0</v>
      </c>
      <c r="Y163" s="12">
        <f>G163*ReturnData!G174</f>
        <v>-2.7125000000000001E-3</v>
      </c>
      <c r="Z163" s="12">
        <f>H163*ReturnData!H174</f>
        <v>0</v>
      </c>
      <c r="AA163" s="12">
        <f>I163*ReturnData!I174</f>
        <v>-1.4624999999999998E-3</v>
      </c>
      <c r="AB163" s="12">
        <f>J163*ReturnData!J174</f>
        <v>-6.8750000000000007E-4</v>
      </c>
      <c r="AC163" s="12">
        <f>K163*ReturnData!K174</f>
        <v>-7.000000000000001E-4</v>
      </c>
      <c r="AD163" s="12">
        <f>L163*ReturnData!L174</f>
        <v>0</v>
      </c>
      <c r="AE163" s="12">
        <f>M163*ReturnData!M174</f>
        <v>0</v>
      </c>
      <c r="AF163" s="12">
        <f>N163*ReturnData!N174</f>
        <v>-6.2500000000000001E-5</v>
      </c>
      <c r="AG163" s="12">
        <f>O163*ReturnData!O174</f>
        <v>0</v>
      </c>
      <c r="AH163" s="12">
        <f>P163*ReturnData!P174</f>
        <v>0</v>
      </c>
      <c r="AI163" s="12">
        <f>Q163*ReturnData!Q174</f>
        <v>0</v>
      </c>
      <c r="AK163">
        <f t="shared" si="7"/>
        <v>198805</v>
      </c>
      <c r="AL163" s="15">
        <f t="shared" si="8"/>
        <v>-5.7249999999999992E-3</v>
      </c>
    </row>
    <row r="164" spans="1:38" x14ac:dyDescent="0.25">
      <c r="A164" s="6">
        <f>ReturnData!A175</f>
        <v>198806</v>
      </c>
      <c r="B164">
        <f>IF('Monthly Ranks'!B163&lt;=8, 1/8,0)</f>
        <v>0.125</v>
      </c>
      <c r="C164">
        <f>IF('Monthly Ranks'!C163&lt;=8, 1/8,0)</f>
        <v>0.125</v>
      </c>
      <c r="D164">
        <f>IF('Monthly Ranks'!D163&lt;=8, 1/8,0)</f>
        <v>0.125</v>
      </c>
      <c r="E164">
        <f>IF('Monthly Ranks'!E163&lt;=8, 1/8,0)</f>
        <v>0</v>
      </c>
      <c r="F164">
        <f>IF('Monthly Ranks'!F163&lt;=8, 1/8,0)</f>
        <v>0</v>
      </c>
      <c r="G164">
        <f>IF('Monthly Ranks'!G163&lt;=8, 1/8,0)</f>
        <v>0.125</v>
      </c>
      <c r="H164">
        <f>IF('Monthly Ranks'!H163&lt;=8, 1/8,0)</f>
        <v>0</v>
      </c>
      <c r="I164">
        <f>IF('Monthly Ranks'!I163&lt;=8, 1/8,0)</f>
        <v>0.125</v>
      </c>
      <c r="J164">
        <f>IF('Monthly Ranks'!J163&lt;=8, 1/8,0)</f>
        <v>0.125</v>
      </c>
      <c r="K164">
        <f>IF('Monthly Ranks'!K163&lt;=8, 1/8,0)</f>
        <v>0</v>
      </c>
      <c r="L164">
        <f>IF('Monthly Ranks'!L163&lt;=8, 1/8,0)</f>
        <v>0</v>
      </c>
      <c r="M164">
        <f>IF('Monthly Ranks'!M163&lt;=8, 1/8,0)</f>
        <v>0.125</v>
      </c>
      <c r="N164">
        <f>IF('Monthly Ranks'!N163&lt;=8, 1/8,0)</f>
        <v>0</v>
      </c>
      <c r="O164">
        <f>IF('Monthly Ranks'!O163&lt;=8, 1/8,0)</f>
        <v>0.125</v>
      </c>
      <c r="P164">
        <f>IF('Monthly Ranks'!P163&lt;=8, 1/8,0)</f>
        <v>0</v>
      </c>
      <c r="Q164">
        <f>IF('Monthly Ranks'!Q163&lt;=8, 1/8,0)</f>
        <v>0</v>
      </c>
      <c r="S164">
        <f t="shared" si="6"/>
        <v>198806</v>
      </c>
      <c r="T164" s="12">
        <f>B164*ReturnData!B175</f>
        <v>2.7750000000000001E-3</v>
      </c>
      <c r="U164" s="12">
        <f>C164*ReturnData!C175</f>
        <v>2.15E-3</v>
      </c>
      <c r="V164" s="12">
        <f>D164*ReturnData!D175</f>
        <v>-2.2750000000000001E-3</v>
      </c>
      <c r="W164" s="12">
        <f>E164*ReturnData!E175</f>
        <v>0</v>
      </c>
      <c r="X164" s="12">
        <f>F164*ReturnData!F175</f>
        <v>0</v>
      </c>
      <c r="Y164" s="12">
        <f>G164*ReturnData!G175</f>
        <v>1.2275000000000001E-2</v>
      </c>
      <c r="Z164" s="12">
        <f>H164*ReturnData!H175</f>
        <v>0</v>
      </c>
      <c r="AA164" s="12">
        <f>I164*ReturnData!I175</f>
        <v>1.1275E-2</v>
      </c>
      <c r="AB164" s="12">
        <f>J164*ReturnData!J175</f>
        <v>8.1124999999999999E-3</v>
      </c>
      <c r="AC164" s="12">
        <f>K164*ReturnData!K175</f>
        <v>0</v>
      </c>
      <c r="AD164" s="12">
        <f>L164*ReturnData!L175</f>
        <v>0</v>
      </c>
      <c r="AE164" s="12">
        <f>M164*ReturnData!M175</f>
        <v>1.085E-2</v>
      </c>
      <c r="AF164" s="12">
        <f>N164*ReturnData!N175</f>
        <v>0</v>
      </c>
      <c r="AG164" s="12">
        <f>O164*ReturnData!O175</f>
        <v>4.0249999999999999E-3</v>
      </c>
      <c r="AH164" s="12">
        <f>P164*ReturnData!P175</f>
        <v>0</v>
      </c>
      <c r="AI164" s="12">
        <f>Q164*ReturnData!Q175</f>
        <v>0</v>
      </c>
      <c r="AK164">
        <f t="shared" si="7"/>
        <v>198806</v>
      </c>
      <c r="AL164" s="15">
        <f t="shared" si="8"/>
        <v>4.9187500000000002E-2</v>
      </c>
    </row>
    <row r="165" spans="1:38" x14ac:dyDescent="0.25">
      <c r="A165" s="6">
        <f>ReturnData!A176</f>
        <v>198807</v>
      </c>
      <c r="B165">
        <f>IF('Monthly Ranks'!B164&lt;=8, 1/8,0)</f>
        <v>0</v>
      </c>
      <c r="C165">
        <f>IF('Monthly Ranks'!C164&lt;=8, 1/8,0)</f>
        <v>0.125</v>
      </c>
      <c r="D165">
        <f>IF('Monthly Ranks'!D164&lt;=8, 1/8,0)</f>
        <v>0.125</v>
      </c>
      <c r="E165">
        <f>IF('Monthly Ranks'!E164&lt;=8, 1/8,0)</f>
        <v>0</v>
      </c>
      <c r="F165">
        <f>IF('Monthly Ranks'!F164&lt;=8, 1/8,0)</f>
        <v>0</v>
      </c>
      <c r="G165">
        <f>IF('Monthly Ranks'!G164&lt;=8, 1/8,0)</f>
        <v>0.125</v>
      </c>
      <c r="H165">
        <f>IF('Monthly Ranks'!H164&lt;=8, 1/8,0)</f>
        <v>0</v>
      </c>
      <c r="I165">
        <f>IF('Monthly Ranks'!I164&lt;=8, 1/8,0)</f>
        <v>0.125</v>
      </c>
      <c r="J165">
        <f>IF('Monthly Ranks'!J164&lt;=8, 1/8,0)</f>
        <v>0.125</v>
      </c>
      <c r="K165">
        <f>IF('Monthly Ranks'!K164&lt;=8, 1/8,0)</f>
        <v>0.125</v>
      </c>
      <c r="L165">
        <f>IF('Monthly Ranks'!L164&lt;=8, 1/8,0)</f>
        <v>0</v>
      </c>
      <c r="M165">
        <f>IF('Monthly Ranks'!M164&lt;=8, 1/8,0)</f>
        <v>0.125</v>
      </c>
      <c r="N165">
        <f>IF('Monthly Ranks'!N164&lt;=8, 1/8,0)</f>
        <v>0</v>
      </c>
      <c r="O165">
        <f>IF('Monthly Ranks'!O164&lt;=8, 1/8,0)</f>
        <v>0.125</v>
      </c>
      <c r="P165">
        <f>IF('Monthly Ranks'!P164&lt;=8, 1/8,0)</f>
        <v>0</v>
      </c>
      <c r="Q165">
        <f>IF('Monthly Ranks'!Q164&lt;=8, 1/8,0)</f>
        <v>0</v>
      </c>
      <c r="S165">
        <f t="shared" si="6"/>
        <v>198807</v>
      </c>
      <c r="T165" s="12">
        <f>B165*ReturnData!B176</f>
        <v>0</v>
      </c>
      <c r="U165" s="12">
        <f>C165*ReturnData!C176</f>
        <v>-1.6375000000000001E-3</v>
      </c>
      <c r="V165" s="12">
        <f>D165*ReturnData!D176</f>
        <v>4.45E-3</v>
      </c>
      <c r="W165" s="12">
        <f>E165*ReturnData!E176</f>
        <v>0</v>
      </c>
      <c r="X165" s="12">
        <f>F165*ReturnData!F176</f>
        <v>0</v>
      </c>
      <c r="Y165" s="12">
        <f>G165*ReturnData!G176</f>
        <v>-5.1249999999999993E-3</v>
      </c>
      <c r="Z165" s="12">
        <f>H165*ReturnData!H176</f>
        <v>0</v>
      </c>
      <c r="AA165" s="12">
        <f>I165*ReturnData!I176</f>
        <v>-3.4250000000000001E-3</v>
      </c>
      <c r="AB165" s="12">
        <f>J165*ReturnData!J176</f>
        <v>1.8625E-3</v>
      </c>
      <c r="AC165" s="12">
        <f>K165*ReturnData!K176</f>
        <v>-1.5499999999999999E-3</v>
      </c>
      <c r="AD165" s="12">
        <f>L165*ReturnData!L176</f>
        <v>0</v>
      </c>
      <c r="AE165" s="12">
        <f>M165*ReturnData!M176</f>
        <v>-8.7499999999999991E-4</v>
      </c>
      <c r="AF165" s="12">
        <f>N165*ReturnData!N176</f>
        <v>0</v>
      </c>
      <c r="AG165" s="12">
        <f>O165*ReturnData!O176</f>
        <v>-2.7500000000000002E-4</v>
      </c>
      <c r="AH165" s="12">
        <f>P165*ReturnData!P176</f>
        <v>0</v>
      </c>
      <c r="AI165" s="12">
        <f>Q165*ReturnData!Q176</f>
        <v>0</v>
      </c>
      <c r="AK165">
        <f t="shared" si="7"/>
        <v>198807</v>
      </c>
      <c r="AL165" s="15">
        <f t="shared" si="8"/>
        <v>-6.5749999999999992E-3</v>
      </c>
    </row>
    <row r="166" spans="1:38" x14ac:dyDescent="0.25">
      <c r="A166" s="6">
        <f>ReturnData!A177</f>
        <v>198808</v>
      </c>
      <c r="B166">
        <f>IF('Monthly Ranks'!B165&lt;=8, 1/8,0)</f>
        <v>0</v>
      </c>
      <c r="C166">
        <f>IF('Monthly Ranks'!C165&lt;=8, 1/8,0)</f>
        <v>0.125</v>
      </c>
      <c r="D166">
        <f>IF('Monthly Ranks'!D165&lt;=8, 1/8,0)</f>
        <v>0</v>
      </c>
      <c r="E166">
        <f>IF('Monthly Ranks'!E165&lt;=8, 1/8,0)</f>
        <v>0</v>
      </c>
      <c r="F166">
        <f>IF('Monthly Ranks'!F165&lt;=8, 1/8,0)</f>
        <v>0</v>
      </c>
      <c r="G166">
        <f>IF('Monthly Ranks'!G165&lt;=8, 1/8,0)</f>
        <v>0.125</v>
      </c>
      <c r="H166">
        <f>IF('Monthly Ranks'!H165&lt;=8, 1/8,0)</f>
        <v>0</v>
      </c>
      <c r="I166">
        <f>IF('Monthly Ranks'!I165&lt;=8, 1/8,0)</f>
        <v>0.125</v>
      </c>
      <c r="J166">
        <f>IF('Monthly Ranks'!J165&lt;=8, 1/8,0)</f>
        <v>0.125</v>
      </c>
      <c r="K166">
        <f>IF('Monthly Ranks'!K165&lt;=8, 1/8,0)</f>
        <v>0.125</v>
      </c>
      <c r="L166">
        <f>IF('Monthly Ranks'!L165&lt;=8, 1/8,0)</f>
        <v>0</v>
      </c>
      <c r="M166">
        <f>IF('Monthly Ranks'!M165&lt;=8, 1/8,0)</f>
        <v>0.125</v>
      </c>
      <c r="N166">
        <f>IF('Monthly Ranks'!N165&lt;=8, 1/8,0)</f>
        <v>0</v>
      </c>
      <c r="O166">
        <f>IF('Monthly Ranks'!O165&lt;=8, 1/8,0)</f>
        <v>0.125</v>
      </c>
      <c r="P166">
        <f>IF('Monthly Ranks'!P165&lt;=8, 1/8,0)</f>
        <v>0</v>
      </c>
      <c r="Q166">
        <f>IF('Monthly Ranks'!Q165&lt;=8, 1/8,0)</f>
        <v>0.125</v>
      </c>
      <c r="S166">
        <f t="shared" si="6"/>
        <v>198808</v>
      </c>
      <c r="T166" s="12">
        <f>B166*ReturnData!B177</f>
        <v>0</v>
      </c>
      <c r="U166" s="12">
        <f>C166*ReturnData!C177</f>
        <v>-5.6375000000000001E-3</v>
      </c>
      <c r="V166" s="12">
        <f>D166*ReturnData!D177</f>
        <v>0</v>
      </c>
      <c r="W166" s="12">
        <f>E166*ReturnData!E177</f>
        <v>0</v>
      </c>
      <c r="X166" s="12">
        <f>F166*ReturnData!F177</f>
        <v>0</v>
      </c>
      <c r="Y166" s="12">
        <f>G166*ReturnData!G177</f>
        <v>-5.1624999999999996E-3</v>
      </c>
      <c r="Z166" s="12">
        <f>H166*ReturnData!H177</f>
        <v>0</v>
      </c>
      <c r="AA166" s="12">
        <f>I166*ReturnData!I177</f>
        <v>-4.4124999999999998E-3</v>
      </c>
      <c r="AB166" s="12">
        <f>J166*ReturnData!J177</f>
        <v>-6.2250000000000005E-3</v>
      </c>
      <c r="AC166" s="12">
        <f>K166*ReturnData!K177</f>
        <v>-1.1999999999999999E-3</v>
      </c>
      <c r="AD166" s="12">
        <f>L166*ReturnData!L177</f>
        <v>0</v>
      </c>
      <c r="AE166" s="12">
        <f>M166*ReturnData!M177</f>
        <v>-8.2874999999999997E-3</v>
      </c>
      <c r="AF166" s="12">
        <f>N166*ReturnData!N177</f>
        <v>0</v>
      </c>
      <c r="AG166" s="12">
        <f>O166*ReturnData!O177</f>
        <v>-1.4999999999999999E-4</v>
      </c>
      <c r="AH166" s="12">
        <f>P166*ReturnData!P177</f>
        <v>0</v>
      </c>
      <c r="AI166" s="12">
        <f>Q166*ReturnData!Q177</f>
        <v>-5.0000000000000002E-5</v>
      </c>
      <c r="AK166">
        <f t="shared" si="7"/>
        <v>198808</v>
      </c>
      <c r="AL166" s="15">
        <f t="shared" si="8"/>
        <v>-3.1125000000000003E-2</v>
      </c>
    </row>
    <row r="167" spans="1:38" x14ac:dyDescent="0.25">
      <c r="A167" s="6">
        <f>ReturnData!A178</f>
        <v>198809</v>
      </c>
      <c r="B167">
        <f>IF('Monthly Ranks'!B166&lt;=8, 1/8,0)</f>
        <v>0</v>
      </c>
      <c r="C167">
        <f>IF('Monthly Ranks'!C166&lt;=8, 1/8,0)</f>
        <v>0.125</v>
      </c>
      <c r="D167">
        <f>IF('Monthly Ranks'!D166&lt;=8, 1/8,0)</f>
        <v>0.125</v>
      </c>
      <c r="E167">
        <f>IF('Monthly Ranks'!E166&lt;=8, 1/8,0)</f>
        <v>0</v>
      </c>
      <c r="F167">
        <f>IF('Monthly Ranks'!F166&lt;=8, 1/8,0)</f>
        <v>0</v>
      </c>
      <c r="G167">
        <f>IF('Monthly Ranks'!G166&lt;=8, 1/8,0)</f>
        <v>0</v>
      </c>
      <c r="H167">
        <f>IF('Monthly Ranks'!H166&lt;=8, 1/8,0)</f>
        <v>0</v>
      </c>
      <c r="I167">
        <f>IF('Monthly Ranks'!I166&lt;=8, 1/8,0)</f>
        <v>0.125</v>
      </c>
      <c r="J167">
        <f>IF('Monthly Ranks'!J166&lt;=8, 1/8,0)</f>
        <v>0.125</v>
      </c>
      <c r="K167">
        <f>IF('Monthly Ranks'!K166&lt;=8, 1/8,0)</f>
        <v>0.125</v>
      </c>
      <c r="L167">
        <f>IF('Monthly Ranks'!L166&lt;=8, 1/8,0)</f>
        <v>0</v>
      </c>
      <c r="M167">
        <f>IF('Monthly Ranks'!M166&lt;=8, 1/8,0)</f>
        <v>0.125</v>
      </c>
      <c r="N167">
        <f>IF('Monthly Ranks'!N166&lt;=8, 1/8,0)</f>
        <v>0.125</v>
      </c>
      <c r="O167">
        <f>IF('Monthly Ranks'!O166&lt;=8, 1/8,0)</f>
        <v>0.125</v>
      </c>
      <c r="P167">
        <f>IF('Monthly Ranks'!P166&lt;=8, 1/8,0)</f>
        <v>0</v>
      </c>
      <c r="Q167">
        <f>IF('Monthly Ranks'!Q166&lt;=8, 1/8,0)</f>
        <v>0</v>
      </c>
      <c r="S167">
        <f t="shared" si="6"/>
        <v>198809</v>
      </c>
      <c r="T167" s="12">
        <f>B167*ReturnData!B178</f>
        <v>0</v>
      </c>
      <c r="U167" s="12">
        <f>C167*ReturnData!C178</f>
        <v>-2.9875000000000001E-3</v>
      </c>
      <c r="V167" s="12">
        <f>D167*ReturnData!D178</f>
        <v>-2.875E-3</v>
      </c>
      <c r="W167" s="12">
        <f>E167*ReturnData!E178</f>
        <v>0</v>
      </c>
      <c r="X167" s="12">
        <f>F167*ReturnData!F178</f>
        <v>0</v>
      </c>
      <c r="Y167" s="12">
        <f>G167*ReturnData!G178</f>
        <v>0</v>
      </c>
      <c r="Z167" s="12">
        <f>H167*ReturnData!H178</f>
        <v>0</v>
      </c>
      <c r="AA167" s="12">
        <f>I167*ReturnData!I178</f>
        <v>5.2499999999999997E-4</v>
      </c>
      <c r="AB167" s="12">
        <f>J167*ReturnData!J178</f>
        <v>9.7500000000000006E-4</v>
      </c>
      <c r="AC167" s="12">
        <f>K167*ReturnData!K178</f>
        <v>5.3500000000000006E-3</v>
      </c>
      <c r="AD167" s="12">
        <f>L167*ReturnData!L178</f>
        <v>0</v>
      </c>
      <c r="AE167" s="12">
        <f>M167*ReturnData!M178</f>
        <v>5.1000000000000004E-3</v>
      </c>
      <c r="AF167" s="12">
        <f>N167*ReturnData!N178</f>
        <v>8.0374999999999995E-3</v>
      </c>
      <c r="AG167" s="12">
        <f>O167*ReturnData!O178</f>
        <v>3.3374999999999998E-3</v>
      </c>
      <c r="AH167" s="12">
        <f>P167*ReturnData!P178</f>
        <v>0</v>
      </c>
      <c r="AI167" s="12">
        <f>Q167*ReturnData!Q178</f>
        <v>0</v>
      </c>
      <c r="AK167">
        <f t="shared" si="7"/>
        <v>198809</v>
      </c>
      <c r="AL167" s="15">
        <f t="shared" si="8"/>
        <v>1.7462500000000002E-2</v>
      </c>
    </row>
    <row r="168" spans="1:38" x14ac:dyDescent="0.25">
      <c r="A168" s="6">
        <f>ReturnData!A179</f>
        <v>198810</v>
      </c>
      <c r="B168">
        <f>IF('Monthly Ranks'!B167&lt;=8, 1/8,0)</f>
        <v>0.125</v>
      </c>
      <c r="C168">
        <f>IF('Monthly Ranks'!C167&lt;=8, 1/8,0)</f>
        <v>0</v>
      </c>
      <c r="D168">
        <f>IF('Monthly Ranks'!D167&lt;=8, 1/8,0)</f>
        <v>0.125</v>
      </c>
      <c r="E168">
        <f>IF('Monthly Ranks'!E167&lt;=8, 1/8,0)</f>
        <v>0.125</v>
      </c>
      <c r="F168">
        <f>IF('Monthly Ranks'!F167&lt;=8, 1/8,0)</f>
        <v>0</v>
      </c>
      <c r="G168">
        <f>IF('Monthly Ranks'!G167&lt;=8, 1/8,0)</f>
        <v>0</v>
      </c>
      <c r="H168">
        <f>IF('Monthly Ranks'!H167&lt;=8, 1/8,0)</f>
        <v>0</v>
      </c>
      <c r="I168">
        <f>IF('Monthly Ranks'!I167&lt;=8, 1/8,0)</f>
        <v>0.125</v>
      </c>
      <c r="J168">
        <f>IF('Monthly Ranks'!J167&lt;=8, 1/8,0)</f>
        <v>0.125</v>
      </c>
      <c r="K168">
        <f>IF('Monthly Ranks'!K167&lt;=8, 1/8,0)</f>
        <v>0</v>
      </c>
      <c r="L168">
        <f>IF('Monthly Ranks'!L167&lt;=8, 1/8,0)</f>
        <v>0</v>
      </c>
      <c r="M168">
        <f>IF('Monthly Ranks'!M167&lt;=8, 1/8,0)</f>
        <v>0.125</v>
      </c>
      <c r="N168">
        <f>IF('Monthly Ranks'!N167&lt;=8, 1/8,0)</f>
        <v>0</v>
      </c>
      <c r="O168">
        <f>IF('Monthly Ranks'!O167&lt;=8, 1/8,0)</f>
        <v>0.125</v>
      </c>
      <c r="P168">
        <f>IF('Monthly Ranks'!P167&lt;=8, 1/8,0)</f>
        <v>0</v>
      </c>
      <c r="Q168">
        <f>IF('Monthly Ranks'!Q167&lt;=8, 1/8,0)</f>
        <v>0.125</v>
      </c>
      <c r="S168">
        <f t="shared" si="6"/>
        <v>198810</v>
      </c>
      <c r="T168" s="12">
        <f>B168*ReturnData!B179</f>
        <v>1.5587500000000001E-2</v>
      </c>
      <c r="U168" s="12">
        <f>C168*ReturnData!C179</f>
        <v>0</v>
      </c>
      <c r="V168" s="12">
        <f>D168*ReturnData!D179</f>
        <v>2.3E-3</v>
      </c>
      <c r="W168" s="12">
        <f>E168*ReturnData!E179</f>
        <v>1.4624999999999998E-3</v>
      </c>
      <c r="X168" s="12">
        <f>F168*ReturnData!F179</f>
        <v>0</v>
      </c>
      <c r="Y168" s="12">
        <f>G168*ReturnData!G179</f>
        <v>0</v>
      </c>
      <c r="Z168" s="12">
        <f>H168*ReturnData!H179</f>
        <v>0</v>
      </c>
      <c r="AA168" s="12">
        <f>I168*ReturnData!I179</f>
        <v>-3.7499999999999997E-5</v>
      </c>
      <c r="AB168" s="12">
        <f>J168*ReturnData!J179</f>
        <v>5.3874999999999999E-3</v>
      </c>
      <c r="AC168" s="12">
        <f>K168*ReturnData!K179</f>
        <v>0</v>
      </c>
      <c r="AD168" s="12">
        <f>L168*ReturnData!L179</f>
        <v>0</v>
      </c>
      <c r="AE168" s="12">
        <f>M168*ReturnData!M179</f>
        <v>6.2124999999999993E-3</v>
      </c>
      <c r="AF168" s="12">
        <f>N168*ReturnData!N179</f>
        <v>0</v>
      </c>
      <c r="AG168" s="12">
        <f>O168*ReturnData!O179</f>
        <v>3.15E-3</v>
      </c>
      <c r="AH168" s="12">
        <f>P168*ReturnData!P179</f>
        <v>0</v>
      </c>
      <c r="AI168" s="12">
        <f>Q168*ReturnData!Q179</f>
        <v>-2.375E-4</v>
      </c>
      <c r="AK168">
        <f t="shared" si="7"/>
        <v>198810</v>
      </c>
      <c r="AL168" s="15">
        <f t="shared" si="8"/>
        <v>3.3824999999999994E-2</v>
      </c>
    </row>
    <row r="169" spans="1:38" x14ac:dyDescent="0.25">
      <c r="A169" s="6">
        <f>ReturnData!A180</f>
        <v>198811</v>
      </c>
      <c r="B169">
        <f>IF('Monthly Ranks'!B168&lt;=8, 1/8,0)</f>
        <v>0.125</v>
      </c>
      <c r="C169">
        <f>IF('Monthly Ranks'!C168&lt;=8, 1/8,0)</f>
        <v>0</v>
      </c>
      <c r="D169">
        <f>IF('Monthly Ranks'!D168&lt;=8, 1/8,0)</f>
        <v>0</v>
      </c>
      <c r="E169">
        <f>IF('Monthly Ranks'!E168&lt;=8, 1/8,0)</f>
        <v>0.125</v>
      </c>
      <c r="F169">
        <f>IF('Monthly Ranks'!F168&lt;=8, 1/8,0)</f>
        <v>0</v>
      </c>
      <c r="G169">
        <f>IF('Monthly Ranks'!G168&lt;=8, 1/8,0)</f>
        <v>0</v>
      </c>
      <c r="H169">
        <f>IF('Monthly Ranks'!H168&lt;=8, 1/8,0)</f>
        <v>0</v>
      </c>
      <c r="I169">
        <f>IF('Monthly Ranks'!I168&lt;=8, 1/8,0)</f>
        <v>0.125</v>
      </c>
      <c r="J169">
        <f>IF('Monthly Ranks'!J168&lt;=8, 1/8,0)</f>
        <v>0.125</v>
      </c>
      <c r="K169">
        <f>IF('Monthly Ranks'!K168&lt;=8, 1/8,0)</f>
        <v>0.125</v>
      </c>
      <c r="L169">
        <f>IF('Monthly Ranks'!L168&lt;=8, 1/8,0)</f>
        <v>0</v>
      </c>
      <c r="M169">
        <f>IF('Monthly Ranks'!M168&lt;=8, 1/8,0)</f>
        <v>0.125</v>
      </c>
      <c r="N169">
        <f>IF('Monthly Ranks'!N168&lt;=8, 1/8,0)</f>
        <v>0.125</v>
      </c>
      <c r="O169">
        <f>IF('Monthly Ranks'!O168&lt;=8, 1/8,0)</f>
        <v>0</v>
      </c>
      <c r="P169">
        <f>IF('Monthly Ranks'!P168&lt;=8, 1/8,0)</f>
        <v>0.125</v>
      </c>
      <c r="Q169">
        <f>IF('Monthly Ranks'!Q168&lt;=8, 1/8,0)</f>
        <v>0</v>
      </c>
      <c r="S169">
        <f t="shared" si="6"/>
        <v>198811</v>
      </c>
      <c r="T169" s="12">
        <f>B169*ReturnData!B180</f>
        <v>-7.000000000000001E-4</v>
      </c>
      <c r="U169" s="12">
        <f>C169*ReturnData!C180</f>
        <v>0</v>
      </c>
      <c r="V169" s="12">
        <f>D169*ReturnData!D180</f>
        <v>0</v>
      </c>
      <c r="W169" s="12">
        <f>E169*ReturnData!E180</f>
        <v>-6.6E-3</v>
      </c>
      <c r="X169" s="12">
        <f>F169*ReturnData!F180</f>
        <v>0</v>
      </c>
      <c r="Y169" s="12">
        <f>G169*ReturnData!G180</f>
        <v>0</v>
      </c>
      <c r="Z169" s="12">
        <f>H169*ReturnData!H180</f>
        <v>0</v>
      </c>
      <c r="AA169" s="12">
        <f>I169*ReturnData!I180</f>
        <v>-3.9624999999999999E-3</v>
      </c>
      <c r="AB169" s="12">
        <f>J169*ReturnData!J180</f>
        <v>-2.2750000000000001E-3</v>
      </c>
      <c r="AC169" s="12">
        <f>K169*ReturnData!K180</f>
        <v>-2.875E-4</v>
      </c>
      <c r="AD169" s="12">
        <f>L169*ReturnData!L180</f>
        <v>0</v>
      </c>
      <c r="AE169" s="12">
        <f>M169*ReturnData!M180</f>
        <v>-1.25E-4</v>
      </c>
      <c r="AF169" s="12">
        <f>N169*ReturnData!N180</f>
        <v>-1.8124999999999999E-3</v>
      </c>
      <c r="AG169" s="12">
        <f>O169*ReturnData!O180</f>
        <v>0</v>
      </c>
      <c r="AH169" s="12">
        <f>P169*ReturnData!P180</f>
        <v>-3.1749999999999999E-3</v>
      </c>
      <c r="AI169" s="12">
        <f>Q169*ReturnData!Q180</f>
        <v>0</v>
      </c>
      <c r="AK169">
        <f t="shared" si="7"/>
        <v>198811</v>
      </c>
      <c r="AL169" s="15">
        <f t="shared" si="8"/>
        <v>-1.8937499999999999E-2</v>
      </c>
    </row>
    <row r="170" spans="1:38" x14ac:dyDescent="0.25">
      <c r="A170" s="6">
        <f>ReturnData!A181</f>
        <v>198812</v>
      </c>
      <c r="B170">
        <f>IF('Monthly Ranks'!B169&lt;=8, 1/8,0)</f>
        <v>0.125</v>
      </c>
      <c r="C170">
        <f>IF('Monthly Ranks'!C169&lt;=8, 1/8,0)</f>
        <v>0</v>
      </c>
      <c r="D170">
        <f>IF('Monthly Ranks'!D169&lt;=8, 1/8,0)</f>
        <v>0</v>
      </c>
      <c r="E170">
        <f>IF('Monthly Ranks'!E169&lt;=8, 1/8,0)</f>
        <v>0.125</v>
      </c>
      <c r="F170">
        <f>IF('Monthly Ranks'!F169&lt;=8, 1/8,0)</f>
        <v>0</v>
      </c>
      <c r="G170">
        <f>IF('Monthly Ranks'!G169&lt;=8, 1/8,0)</f>
        <v>0</v>
      </c>
      <c r="H170">
        <f>IF('Monthly Ranks'!H169&lt;=8, 1/8,0)</f>
        <v>0</v>
      </c>
      <c r="I170">
        <f>IF('Monthly Ranks'!I169&lt;=8, 1/8,0)</f>
        <v>0.125</v>
      </c>
      <c r="J170">
        <f>IF('Monthly Ranks'!J169&lt;=8, 1/8,0)</f>
        <v>0.125</v>
      </c>
      <c r="K170">
        <f>IF('Monthly Ranks'!K169&lt;=8, 1/8,0)</f>
        <v>0.125</v>
      </c>
      <c r="L170">
        <f>IF('Monthly Ranks'!L169&lt;=8, 1/8,0)</f>
        <v>0</v>
      </c>
      <c r="M170">
        <f>IF('Monthly Ranks'!M169&lt;=8, 1/8,0)</f>
        <v>0.125</v>
      </c>
      <c r="N170">
        <f>IF('Monthly Ranks'!N169&lt;=8, 1/8,0)</f>
        <v>0.125</v>
      </c>
      <c r="O170">
        <f>IF('Monthly Ranks'!O169&lt;=8, 1/8,0)</f>
        <v>0</v>
      </c>
      <c r="P170">
        <f>IF('Monthly Ranks'!P169&lt;=8, 1/8,0)</f>
        <v>0.125</v>
      </c>
      <c r="Q170">
        <f>IF('Monthly Ranks'!Q169&lt;=8, 1/8,0)</f>
        <v>0</v>
      </c>
      <c r="S170">
        <f t="shared" si="6"/>
        <v>198812</v>
      </c>
      <c r="T170" s="12">
        <f>B170*ReturnData!B181</f>
        <v>3.1250000000000002E-3</v>
      </c>
      <c r="U170" s="12">
        <f>C170*ReturnData!C181</f>
        <v>0</v>
      </c>
      <c r="V170" s="12">
        <f>D170*ReturnData!D181</f>
        <v>0</v>
      </c>
      <c r="W170" s="12">
        <f>E170*ReturnData!E181</f>
        <v>7.9874999999999998E-3</v>
      </c>
      <c r="X170" s="12">
        <f>F170*ReturnData!F181</f>
        <v>0</v>
      </c>
      <c r="Y170" s="12">
        <f>G170*ReturnData!G181</f>
        <v>0</v>
      </c>
      <c r="Z170" s="12">
        <f>H170*ReturnData!H181</f>
        <v>0</v>
      </c>
      <c r="AA170" s="12">
        <f>I170*ReturnData!I181</f>
        <v>4.7625000000000002E-3</v>
      </c>
      <c r="AB170" s="12">
        <f>J170*ReturnData!J181</f>
        <v>5.0749999999999997E-3</v>
      </c>
      <c r="AC170" s="12">
        <f>K170*ReturnData!K181</f>
        <v>3.225E-3</v>
      </c>
      <c r="AD170" s="12">
        <f>L170*ReturnData!L181</f>
        <v>0</v>
      </c>
      <c r="AE170" s="12">
        <f>M170*ReturnData!M181</f>
        <v>-7.1249999999999992E-4</v>
      </c>
      <c r="AF170" s="12">
        <f>N170*ReturnData!N181</f>
        <v>1.7499999999999998E-3</v>
      </c>
      <c r="AG170" s="12">
        <f>O170*ReturnData!O181</f>
        <v>0</v>
      </c>
      <c r="AH170" s="12">
        <f>P170*ReturnData!P181</f>
        <v>1.5249999999999999E-3</v>
      </c>
      <c r="AI170" s="12">
        <f>Q170*ReturnData!Q181</f>
        <v>0</v>
      </c>
      <c r="AK170">
        <f t="shared" si="7"/>
        <v>198812</v>
      </c>
      <c r="AL170" s="15">
        <f t="shared" si="8"/>
        <v>2.6737499999999997E-2</v>
      </c>
    </row>
    <row r="171" spans="1:38" x14ac:dyDescent="0.25">
      <c r="A171" s="6">
        <f>ReturnData!A182</f>
        <v>198901</v>
      </c>
      <c r="B171">
        <f>IF('Monthly Ranks'!B170&lt;=8, 1/8,0)</f>
        <v>0.125</v>
      </c>
      <c r="C171">
        <f>IF('Monthly Ranks'!C170&lt;=8, 1/8,0)</f>
        <v>0</v>
      </c>
      <c r="D171">
        <f>IF('Monthly Ranks'!D170&lt;=8, 1/8,0)</f>
        <v>0.125</v>
      </c>
      <c r="E171">
        <f>IF('Monthly Ranks'!E170&lt;=8, 1/8,0)</f>
        <v>0.125</v>
      </c>
      <c r="F171">
        <f>IF('Monthly Ranks'!F170&lt;=8, 1/8,0)</f>
        <v>0</v>
      </c>
      <c r="G171">
        <f>IF('Monthly Ranks'!G170&lt;=8, 1/8,0)</f>
        <v>0</v>
      </c>
      <c r="H171">
        <f>IF('Monthly Ranks'!H170&lt;=8, 1/8,0)</f>
        <v>0</v>
      </c>
      <c r="I171">
        <f>IF('Monthly Ranks'!I170&lt;=8, 1/8,0)</f>
        <v>0.125</v>
      </c>
      <c r="J171">
        <f>IF('Monthly Ranks'!J170&lt;=8, 1/8,0)</f>
        <v>0</v>
      </c>
      <c r="K171">
        <f>IF('Monthly Ranks'!K170&lt;=8, 1/8,0)</f>
        <v>0.125</v>
      </c>
      <c r="L171">
        <f>IF('Monthly Ranks'!L170&lt;=8, 1/8,0)</f>
        <v>0</v>
      </c>
      <c r="M171">
        <f>IF('Monthly Ranks'!M170&lt;=8, 1/8,0)</f>
        <v>0.125</v>
      </c>
      <c r="N171">
        <f>IF('Monthly Ranks'!N170&lt;=8, 1/8,0)</f>
        <v>0.125</v>
      </c>
      <c r="O171">
        <f>IF('Monthly Ranks'!O170&lt;=8, 1/8,0)</f>
        <v>0</v>
      </c>
      <c r="P171">
        <f>IF('Monthly Ranks'!P170&lt;=8, 1/8,0)</f>
        <v>0.125</v>
      </c>
      <c r="Q171">
        <f>IF('Monthly Ranks'!Q170&lt;=8, 1/8,0)</f>
        <v>0</v>
      </c>
      <c r="S171">
        <f t="shared" si="6"/>
        <v>198901</v>
      </c>
      <c r="T171" s="12">
        <f>B171*ReturnData!B182</f>
        <v>6.3375000000000003E-3</v>
      </c>
      <c r="U171" s="12">
        <f>C171*ReturnData!C182</f>
        <v>0</v>
      </c>
      <c r="V171" s="12">
        <f>D171*ReturnData!D182</f>
        <v>7.8624999999999997E-3</v>
      </c>
      <c r="W171" s="12">
        <f>E171*ReturnData!E182</f>
        <v>6.5375000000000008E-3</v>
      </c>
      <c r="X171" s="12">
        <f>F171*ReturnData!F182</f>
        <v>0</v>
      </c>
      <c r="Y171" s="12">
        <f>G171*ReturnData!G182</f>
        <v>0</v>
      </c>
      <c r="Z171" s="12">
        <f>H171*ReturnData!H182</f>
        <v>0</v>
      </c>
      <c r="AA171" s="12">
        <f>I171*ReturnData!I182</f>
        <v>7.5249999999999996E-3</v>
      </c>
      <c r="AB171" s="12">
        <f>J171*ReturnData!J182</f>
        <v>0</v>
      </c>
      <c r="AC171" s="12">
        <f>K171*ReturnData!K182</f>
        <v>4.5250000000000004E-3</v>
      </c>
      <c r="AD171" s="12">
        <f>L171*ReturnData!L182</f>
        <v>0</v>
      </c>
      <c r="AE171" s="12">
        <f>M171*ReturnData!M182</f>
        <v>1.12625E-2</v>
      </c>
      <c r="AF171" s="12">
        <f>N171*ReturnData!N182</f>
        <v>9.6625000000000009E-3</v>
      </c>
      <c r="AG171" s="12">
        <f>O171*ReturnData!O182</f>
        <v>0</v>
      </c>
      <c r="AH171" s="12">
        <f>P171*ReturnData!P182</f>
        <v>7.9500000000000005E-3</v>
      </c>
      <c r="AI171" s="12">
        <f>Q171*ReturnData!Q182</f>
        <v>0</v>
      </c>
      <c r="AK171">
        <f t="shared" si="7"/>
        <v>198901</v>
      </c>
      <c r="AL171" s="15">
        <f t="shared" si="8"/>
        <v>6.1662500000000009E-2</v>
      </c>
    </row>
    <row r="172" spans="1:38" x14ac:dyDescent="0.25">
      <c r="A172" s="6">
        <f>ReturnData!A183</f>
        <v>198902</v>
      </c>
      <c r="B172">
        <f>IF('Monthly Ranks'!B171&lt;=8, 1/8,0)</f>
        <v>0.125</v>
      </c>
      <c r="C172">
        <f>IF('Monthly Ranks'!C171&lt;=8, 1/8,0)</f>
        <v>0</v>
      </c>
      <c r="D172">
        <f>IF('Monthly Ranks'!D171&lt;=8, 1/8,0)</f>
        <v>0</v>
      </c>
      <c r="E172">
        <f>IF('Monthly Ranks'!E171&lt;=8, 1/8,0)</f>
        <v>0.125</v>
      </c>
      <c r="F172">
        <f>IF('Monthly Ranks'!F171&lt;=8, 1/8,0)</f>
        <v>0</v>
      </c>
      <c r="G172">
        <f>IF('Monthly Ranks'!G171&lt;=8, 1/8,0)</f>
        <v>0</v>
      </c>
      <c r="H172">
        <f>IF('Monthly Ranks'!H171&lt;=8, 1/8,0)</f>
        <v>0</v>
      </c>
      <c r="I172">
        <f>IF('Monthly Ranks'!I171&lt;=8, 1/8,0)</f>
        <v>0.125</v>
      </c>
      <c r="J172">
        <f>IF('Monthly Ranks'!J171&lt;=8, 1/8,0)</f>
        <v>0.125</v>
      </c>
      <c r="K172">
        <f>IF('Monthly Ranks'!K171&lt;=8, 1/8,0)</f>
        <v>0.125</v>
      </c>
      <c r="L172">
        <f>IF('Monthly Ranks'!L171&lt;=8, 1/8,0)</f>
        <v>0</v>
      </c>
      <c r="M172">
        <f>IF('Monthly Ranks'!M171&lt;=8, 1/8,0)</f>
        <v>0.125</v>
      </c>
      <c r="N172">
        <f>IF('Monthly Ranks'!N171&lt;=8, 1/8,0)</f>
        <v>0.125</v>
      </c>
      <c r="O172">
        <f>IF('Monthly Ranks'!O171&lt;=8, 1/8,0)</f>
        <v>0</v>
      </c>
      <c r="P172">
        <f>IF('Monthly Ranks'!P171&lt;=8, 1/8,0)</f>
        <v>0.125</v>
      </c>
      <c r="Q172">
        <f>IF('Monthly Ranks'!Q171&lt;=8, 1/8,0)</f>
        <v>0</v>
      </c>
      <c r="S172">
        <f t="shared" si="6"/>
        <v>198902</v>
      </c>
      <c r="T172" s="12">
        <f>B172*ReturnData!B183</f>
        <v>-2.0250000000000003E-3</v>
      </c>
      <c r="U172" s="12">
        <f>C172*ReturnData!C183</f>
        <v>0</v>
      </c>
      <c r="V172" s="12">
        <f>D172*ReturnData!D183</f>
        <v>0</v>
      </c>
      <c r="W172" s="12">
        <f>E172*ReturnData!E183</f>
        <v>3.8124999999999999E-3</v>
      </c>
      <c r="X172" s="12">
        <f>F172*ReturnData!F183</f>
        <v>0</v>
      </c>
      <c r="Y172" s="12">
        <f>G172*ReturnData!G183</f>
        <v>0</v>
      </c>
      <c r="Z172" s="12">
        <f>H172*ReturnData!H183</f>
        <v>0</v>
      </c>
      <c r="AA172" s="12">
        <f>I172*ReturnData!I183</f>
        <v>8.25E-4</v>
      </c>
      <c r="AB172" s="12">
        <f>J172*ReturnData!J183</f>
        <v>-4.5125E-3</v>
      </c>
      <c r="AC172" s="12">
        <f>K172*ReturnData!K183</f>
        <v>-1.0125000000000002E-3</v>
      </c>
      <c r="AD172" s="12">
        <f>L172*ReturnData!L183</f>
        <v>0</v>
      </c>
      <c r="AE172" s="12">
        <f>M172*ReturnData!M183</f>
        <v>-5.8875000000000004E-3</v>
      </c>
      <c r="AF172" s="12">
        <f>N172*ReturnData!N183</f>
        <v>-2.9999999999999997E-4</v>
      </c>
      <c r="AG172" s="12">
        <f>O172*ReturnData!O183</f>
        <v>0</v>
      </c>
      <c r="AH172" s="12">
        <f>P172*ReturnData!P183</f>
        <v>-2.2750000000000001E-3</v>
      </c>
      <c r="AI172" s="12">
        <f>Q172*ReturnData!Q183</f>
        <v>0</v>
      </c>
      <c r="AK172">
        <f t="shared" si="7"/>
        <v>198902</v>
      </c>
      <c r="AL172" s="15">
        <f t="shared" si="8"/>
        <v>-1.1375000000000003E-2</v>
      </c>
    </row>
    <row r="173" spans="1:38" x14ac:dyDescent="0.25">
      <c r="A173" s="6">
        <f>ReturnData!A184</f>
        <v>198903</v>
      </c>
      <c r="B173">
        <f>IF('Monthly Ranks'!B172&lt;=8, 1/8,0)</f>
        <v>0.125</v>
      </c>
      <c r="C173">
        <f>IF('Monthly Ranks'!C172&lt;=8, 1/8,0)</f>
        <v>0</v>
      </c>
      <c r="D173">
        <f>IF('Monthly Ranks'!D172&lt;=8, 1/8,0)</f>
        <v>0</v>
      </c>
      <c r="E173">
        <f>IF('Monthly Ranks'!E172&lt;=8, 1/8,0)</f>
        <v>0.125</v>
      </c>
      <c r="F173">
        <f>IF('Monthly Ranks'!F172&lt;=8, 1/8,0)</f>
        <v>0</v>
      </c>
      <c r="G173">
        <f>IF('Monthly Ranks'!G172&lt;=8, 1/8,0)</f>
        <v>0.125</v>
      </c>
      <c r="H173">
        <f>IF('Monthly Ranks'!H172&lt;=8, 1/8,0)</f>
        <v>0</v>
      </c>
      <c r="I173">
        <f>IF('Monthly Ranks'!I172&lt;=8, 1/8,0)</f>
        <v>0</v>
      </c>
      <c r="J173">
        <f>IF('Monthly Ranks'!J172&lt;=8, 1/8,0)</f>
        <v>0.125</v>
      </c>
      <c r="K173">
        <f>IF('Monthly Ranks'!K172&lt;=8, 1/8,0)</f>
        <v>0.125</v>
      </c>
      <c r="L173">
        <f>IF('Monthly Ranks'!L172&lt;=8, 1/8,0)</f>
        <v>0</v>
      </c>
      <c r="M173">
        <f>IF('Monthly Ranks'!M172&lt;=8, 1/8,0)</f>
        <v>0.125</v>
      </c>
      <c r="N173">
        <f>IF('Monthly Ranks'!N172&lt;=8, 1/8,0)</f>
        <v>0.125</v>
      </c>
      <c r="O173">
        <f>IF('Monthly Ranks'!O172&lt;=8, 1/8,0)</f>
        <v>0</v>
      </c>
      <c r="P173">
        <f>IF('Monthly Ranks'!P172&lt;=8, 1/8,0)</f>
        <v>0.125</v>
      </c>
      <c r="Q173">
        <f>IF('Monthly Ranks'!Q172&lt;=8, 1/8,0)</f>
        <v>0</v>
      </c>
      <c r="S173">
        <f t="shared" si="6"/>
        <v>198903</v>
      </c>
      <c r="T173" s="12">
        <f>B173*ReturnData!B184</f>
        <v>6.4624999999999995E-3</v>
      </c>
      <c r="U173" s="12">
        <f>C173*ReturnData!C184</f>
        <v>0</v>
      </c>
      <c r="V173" s="12">
        <f>D173*ReturnData!D184</f>
        <v>0</v>
      </c>
      <c r="W173" s="12">
        <f>E173*ReturnData!E184</f>
        <v>5.5374999999999999E-3</v>
      </c>
      <c r="X173" s="12">
        <f>F173*ReturnData!F184</f>
        <v>0</v>
      </c>
      <c r="Y173" s="12">
        <f>G173*ReturnData!G184</f>
        <v>2.9749999999999998E-3</v>
      </c>
      <c r="Z173" s="12">
        <f>H173*ReturnData!H184</f>
        <v>0</v>
      </c>
      <c r="AA173" s="12">
        <f>I173*ReturnData!I184</f>
        <v>0</v>
      </c>
      <c r="AB173" s="12">
        <f>J173*ReturnData!J184</f>
        <v>-2.4250000000000001E-3</v>
      </c>
      <c r="AC173" s="12">
        <f>K173*ReturnData!K184</f>
        <v>4.0999999999999995E-3</v>
      </c>
      <c r="AD173" s="12">
        <f>L173*ReturnData!L184</f>
        <v>0</v>
      </c>
      <c r="AE173" s="12">
        <f>M173*ReturnData!M184</f>
        <v>-3.075E-3</v>
      </c>
      <c r="AF173" s="12">
        <f>N173*ReturnData!N184</f>
        <v>1.2125E-3</v>
      </c>
      <c r="AG173" s="12">
        <f>O173*ReturnData!O184</f>
        <v>0</v>
      </c>
      <c r="AH173" s="12">
        <f>P173*ReturnData!P184</f>
        <v>3.8500000000000001E-3</v>
      </c>
      <c r="AI173" s="12">
        <f>Q173*ReturnData!Q184</f>
        <v>0</v>
      </c>
      <c r="AK173">
        <f t="shared" si="7"/>
        <v>198903</v>
      </c>
      <c r="AL173" s="15">
        <f t="shared" si="8"/>
        <v>1.8637499999999998E-2</v>
      </c>
    </row>
    <row r="174" spans="1:38" x14ac:dyDescent="0.25">
      <c r="A174" s="6">
        <f>ReturnData!A185</f>
        <v>198904</v>
      </c>
      <c r="B174">
        <f>IF('Monthly Ranks'!B173&lt;=8, 1/8,0)</f>
        <v>0.125</v>
      </c>
      <c r="C174">
        <f>IF('Monthly Ranks'!C173&lt;=8, 1/8,0)</f>
        <v>0</v>
      </c>
      <c r="D174">
        <f>IF('Monthly Ranks'!D173&lt;=8, 1/8,0)</f>
        <v>0</v>
      </c>
      <c r="E174">
        <f>IF('Monthly Ranks'!E173&lt;=8, 1/8,0)</f>
        <v>0.125</v>
      </c>
      <c r="F174">
        <f>IF('Monthly Ranks'!F173&lt;=8, 1/8,0)</f>
        <v>0.125</v>
      </c>
      <c r="G174">
        <f>IF('Monthly Ranks'!G173&lt;=8, 1/8,0)</f>
        <v>0.125</v>
      </c>
      <c r="H174">
        <f>IF('Monthly Ranks'!H173&lt;=8, 1/8,0)</f>
        <v>0</v>
      </c>
      <c r="I174">
        <f>IF('Monthly Ranks'!I173&lt;=8, 1/8,0)</f>
        <v>0</v>
      </c>
      <c r="J174">
        <f>IF('Monthly Ranks'!J173&lt;=8, 1/8,0)</f>
        <v>0.125</v>
      </c>
      <c r="K174">
        <f>IF('Monthly Ranks'!K173&lt;=8, 1/8,0)</f>
        <v>0</v>
      </c>
      <c r="L174">
        <f>IF('Monthly Ranks'!L173&lt;=8, 1/8,0)</f>
        <v>0</v>
      </c>
      <c r="M174">
        <f>IF('Monthly Ranks'!M173&lt;=8, 1/8,0)</f>
        <v>0.125</v>
      </c>
      <c r="N174">
        <f>IF('Monthly Ranks'!N173&lt;=8, 1/8,0)</f>
        <v>0.125</v>
      </c>
      <c r="O174">
        <f>IF('Monthly Ranks'!O173&lt;=8, 1/8,0)</f>
        <v>0</v>
      </c>
      <c r="P174">
        <f>IF('Monthly Ranks'!P173&lt;=8, 1/8,0)</f>
        <v>0.125</v>
      </c>
      <c r="Q174">
        <f>IF('Monthly Ranks'!Q173&lt;=8, 1/8,0)</f>
        <v>0</v>
      </c>
      <c r="S174">
        <f t="shared" si="6"/>
        <v>198904</v>
      </c>
      <c r="T174" s="12">
        <f>B174*ReturnData!B185</f>
        <v>7.1875000000000003E-3</v>
      </c>
      <c r="U174" s="12">
        <f>C174*ReturnData!C185</f>
        <v>0</v>
      </c>
      <c r="V174" s="12">
        <f>D174*ReturnData!D185</f>
        <v>0</v>
      </c>
      <c r="W174" s="12">
        <f>E174*ReturnData!E185</f>
        <v>2.7750000000000001E-3</v>
      </c>
      <c r="X174" s="12">
        <f>F174*ReturnData!F185</f>
        <v>7.6500000000000005E-3</v>
      </c>
      <c r="Y174" s="12">
        <f>G174*ReturnData!G185</f>
        <v>6.3875000000000008E-3</v>
      </c>
      <c r="Z174" s="12">
        <f>H174*ReturnData!H185</f>
        <v>0</v>
      </c>
      <c r="AA174" s="12">
        <f>I174*ReturnData!I185</f>
        <v>0</v>
      </c>
      <c r="AB174" s="12">
        <f>J174*ReturnData!J185</f>
        <v>4.1749999999999999E-3</v>
      </c>
      <c r="AC174" s="12">
        <f>K174*ReturnData!K185</f>
        <v>0</v>
      </c>
      <c r="AD174" s="12">
        <f>L174*ReturnData!L185</f>
        <v>0</v>
      </c>
      <c r="AE174" s="12">
        <f>M174*ReturnData!M185</f>
        <v>-4.75E-4</v>
      </c>
      <c r="AF174" s="12">
        <f>N174*ReturnData!N185</f>
        <v>6.025E-3</v>
      </c>
      <c r="AG174" s="12">
        <f>O174*ReturnData!O185</f>
        <v>0</v>
      </c>
      <c r="AH174" s="12">
        <f>P174*ReturnData!P185</f>
        <v>7.2250000000000005E-3</v>
      </c>
      <c r="AI174" s="12">
        <f>Q174*ReturnData!Q185</f>
        <v>0</v>
      </c>
      <c r="AK174">
        <f t="shared" si="7"/>
        <v>198904</v>
      </c>
      <c r="AL174" s="15">
        <f t="shared" si="8"/>
        <v>4.0950000000000007E-2</v>
      </c>
    </row>
    <row r="175" spans="1:38" x14ac:dyDescent="0.25">
      <c r="A175" s="6">
        <f>ReturnData!A186</f>
        <v>198905</v>
      </c>
      <c r="B175">
        <f>IF('Monthly Ranks'!B174&lt;=8, 1/8,0)</f>
        <v>0.125</v>
      </c>
      <c r="C175">
        <f>IF('Monthly Ranks'!C174&lt;=8, 1/8,0)</f>
        <v>0</v>
      </c>
      <c r="D175">
        <f>IF('Monthly Ranks'!D174&lt;=8, 1/8,0)</f>
        <v>0</v>
      </c>
      <c r="E175">
        <f>IF('Monthly Ranks'!E174&lt;=8, 1/8,0)</f>
        <v>0.125</v>
      </c>
      <c r="F175">
        <f>IF('Monthly Ranks'!F174&lt;=8, 1/8,0)</f>
        <v>0.125</v>
      </c>
      <c r="G175">
        <f>IF('Monthly Ranks'!G174&lt;=8, 1/8,0)</f>
        <v>0</v>
      </c>
      <c r="H175">
        <f>IF('Monthly Ranks'!H174&lt;=8, 1/8,0)</f>
        <v>0.125</v>
      </c>
      <c r="I175">
        <f>IF('Monthly Ranks'!I174&lt;=8, 1/8,0)</f>
        <v>0</v>
      </c>
      <c r="J175">
        <f>IF('Monthly Ranks'!J174&lt;=8, 1/8,0)</f>
        <v>0</v>
      </c>
      <c r="K175">
        <f>IF('Monthly Ranks'!K174&lt;=8, 1/8,0)</f>
        <v>0.125</v>
      </c>
      <c r="L175">
        <f>IF('Monthly Ranks'!L174&lt;=8, 1/8,0)</f>
        <v>0</v>
      </c>
      <c r="M175">
        <f>IF('Monthly Ranks'!M174&lt;=8, 1/8,0)</f>
        <v>0</v>
      </c>
      <c r="N175">
        <f>IF('Monthly Ranks'!N174&lt;=8, 1/8,0)</f>
        <v>0.125</v>
      </c>
      <c r="O175">
        <f>IF('Monthly Ranks'!O174&lt;=8, 1/8,0)</f>
        <v>0</v>
      </c>
      <c r="P175">
        <f>IF('Monthly Ranks'!P174&lt;=8, 1/8,0)</f>
        <v>0.125</v>
      </c>
      <c r="Q175">
        <f>IF('Monthly Ranks'!Q174&lt;=8, 1/8,0)</f>
        <v>0.125</v>
      </c>
      <c r="S175">
        <f t="shared" si="6"/>
        <v>198905</v>
      </c>
      <c r="T175" s="12">
        <f>B175*ReturnData!B186</f>
        <v>7.5374999999999999E-3</v>
      </c>
      <c r="U175" s="12">
        <f>C175*ReturnData!C186</f>
        <v>0</v>
      </c>
      <c r="V175" s="12">
        <f>D175*ReturnData!D186</f>
        <v>0</v>
      </c>
      <c r="W175" s="12">
        <f>E175*ReturnData!E186</f>
        <v>4.0249999999999999E-3</v>
      </c>
      <c r="X175" s="12">
        <f>F175*ReturnData!F186</f>
        <v>1.3625E-3</v>
      </c>
      <c r="Y175" s="12">
        <f>G175*ReturnData!G186</f>
        <v>0</v>
      </c>
      <c r="Z175" s="12">
        <f>H175*ReturnData!H186</f>
        <v>5.5125E-3</v>
      </c>
      <c r="AA175" s="12">
        <f>I175*ReturnData!I186</f>
        <v>0</v>
      </c>
      <c r="AB175" s="12">
        <f>J175*ReturnData!J186</f>
        <v>0</v>
      </c>
      <c r="AC175" s="12">
        <f>K175*ReturnData!K186</f>
        <v>4.0999999999999995E-3</v>
      </c>
      <c r="AD175" s="12">
        <f>L175*ReturnData!L186</f>
        <v>0</v>
      </c>
      <c r="AE175" s="12">
        <f>M175*ReturnData!M186</f>
        <v>0</v>
      </c>
      <c r="AF175" s="12">
        <f>N175*ReturnData!N186</f>
        <v>3.5375000000000003E-3</v>
      </c>
      <c r="AG175" s="12">
        <f>O175*ReturnData!O186</f>
        <v>0</v>
      </c>
      <c r="AH175" s="12">
        <f>P175*ReturnData!P186</f>
        <v>7.2624999999999999E-3</v>
      </c>
      <c r="AI175" s="12">
        <f>Q175*ReturnData!Q186</f>
        <v>5.0749999999999997E-3</v>
      </c>
      <c r="AK175">
        <f t="shared" si="7"/>
        <v>198905</v>
      </c>
      <c r="AL175" s="15">
        <f t="shared" si="8"/>
        <v>3.8412500000000002E-2</v>
      </c>
    </row>
    <row r="176" spans="1:38" x14ac:dyDescent="0.25">
      <c r="A176" s="6">
        <f>ReturnData!A187</f>
        <v>198906</v>
      </c>
      <c r="B176">
        <f>IF('Monthly Ranks'!B175&lt;=8, 1/8,0)</f>
        <v>0.125</v>
      </c>
      <c r="C176">
        <f>IF('Monthly Ranks'!C175&lt;=8, 1/8,0)</f>
        <v>0</v>
      </c>
      <c r="D176">
        <f>IF('Monthly Ranks'!D175&lt;=8, 1/8,0)</f>
        <v>0</v>
      </c>
      <c r="E176">
        <f>IF('Monthly Ranks'!E175&lt;=8, 1/8,0)</f>
        <v>0.125</v>
      </c>
      <c r="F176">
        <f>IF('Monthly Ranks'!F175&lt;=8, 1/8,0)</f>
        <v>0</v>
      </c>
      <c r="G176">
        <f>IF('Monthly Ranks'!G175&lt;=8, 1/8,0)</f>
        <v>0.125</v>
      </c>
      <c r="H176">
        <f>IF('Monthly Ranks'!H175&lt;=8, 1/8,0)</f>
        <v>0.125</v>
      </c>
      <c r="I176">
        <f>IF('Monthly Ranks'!I175&lt;=8, 1/8,0)</f>
        <v>0</v>
      </c>
      <c r="J176">
        <f>IF('Monthly Ranks'!J175&lt;=8, 1/8,0)</f>
        <v>0</v>
      </c>
      <c r="K176">
        <f>IF('Monthly Ranks'!K175&lt;=8, 1/8,0)</f>
        <v>0.125</v>
      </c>
      <c r="L176">
        <f>IF('Monthly Ranks'!L175&lt;=8, 1/8,0)</f>
        <v>0</v>
      </c>
      <c r="M176">
        <f>IF('Monthly Ranks'!M175&lt;=8, 1/8,0)</f>
        <v>0</v>
      </c>
      <c r="N176">
        <f>IF('Monthly Ranks'!N175&lt;=8, 1/8,0)</f>
        <v>0.125</v>
      </c>
      <c r="O176">
        <f>IF('Monthly Ranks'!O175&lt;=8, 1/8,0)</f>
        <v>0</v>
      </c>
      <c r="P176">
        <f>IF('Monthly Ranks'!P175&lt;=8, 1/8,0)</f>
        <v>0.125</v>
      </c>
      <c r="Q176">
        <f>IF('Monthly Ranks'!Q175&lt;=8, 1/8,0)</f>
        <v>0.125</v>
      </c>
      <c r="S176">
        <f t="shared" si="6"/>
        <v>198906</v>
      </c>
      <c r="T176" s="12">
        <f>B176*ReturnData!B187</f>
        <v>1.075E-3</v>
      </c>
      <c r="U176" s="12">
        <f>C176*ReturnData!C187</f>
        <v>0</v>
      </c>
      <c r="V176" s="12">
        <f>D176*ReturnData!D187</f>
        <v>0</v>
      </c>
      <c r="W176" s="12">
        <f>E176*ReturnData!E187</f>
        <v>-9.875000000000001E-4</v>
      </c>
      <c r="X176" s="12">
        <f>F176*ReturnData!F187</f>
        <v>0</v>
      </c>
      <c r="Y176" s="12">
        <f>G176*ReturnData!G187</f>
        <v>-3.3750000000000004E-3</v>
      </c>
      <c r="Z176" s="12">
        <f>H176*ReturnData!H187</f>
        <v>-1.8374999999999999E-3</v>
      </c>
      <c r="AA176" s="12">
        <f>I176*ReturnData!I187</f>
        <v>0</v>
      </c>
      <c r="AB176" s="12">
        <f>J176*ReturnData!J187</f>
        <v>0</v>
      </c>
      <c r="AC176" s="12">
        <f>K176*ReturnData!K187</f>
        <v>-1.5625000000000001E-3</v>
      </c>
      <c r="AD176" s="12">
        <f>L176*ReturnData!L187</f>
        <v>0</v>
      </c>
      <c r="AE176" s="12">
        <f>M176*ReturnData!M187</f>
        <v>0</v>
      </c>
      <c r="AF176" s="12">
        <f>N176*ReturnData!N187</f>
        <v>-3.2124999999999996E-3</v>
      </c>
      <c r="AG176" s="12">
        <f>O176*ReturnData!O187</f>
        <v>0</v>
      </c>
      <c r="AH176" s="12">
        <f>P176*ReturnData!P187</f>
        <v>-2.7875E-3</v>
      </c>
      <c r="AI176" s="12">
        <f>Q176*ReturnData!Q187</f>
        <v>1.1250000000000001E-3</v>
      </c>
      <c r="AK176">
        <f t="shared" si="7"/>
        <v>198906</v>
      </c>
      <c r="AL176" s="15">
        <f t="shared" si="8"/>
        <v>-1.15625E-2</v>
      </c>
    </row>
    <row r="177" spans="1:38" x14ac:dyDescent="0.25">
      <c r="A177" s="6">
        <f>ReturnData!A188</f>
        <v>198907</v>
      </c>
      <c r="B177">
        <f>IF('Monthly Ranks'!B176&lt;=8, 1/8,0)</f>
        <v>0.125</v>
      </c>
      <c r="C177">
        <f>IF('Monthly Ranks'!C176&lt;=8, 1/8,0)</f>
        <v>0</v>
      </c>
      <c r="D177">
        <f>IF('Monthly Ranks'!D176&lt;=8, 1/8,0)</f>
        <v>0.125</v>
      </c>
      <c r="E177">
        <f>IF('Monthly Ranks'!E176&lt;=8, 1/8,0)</f>
        <v>0.125</v>
      </c>
      <c r="F177">
        <f>IF('Monthly Ranks'!F176&lt;=8, 1/8,0)</f>
        <v>0</v>
      </c>
      <c r="G177">
        <f>IF('Monthly Ranks'!G176&lt;=8, 1/8,0)</f>
        <v>0</v>
      </c>
      <c r="H177">
        <f>IF('Monthly Ranks'!H176&lt;=8, 1/8,0)</f>
        <v>0.125</v>
      </c>
      <c r="I177">
        <f>IF('Monthly Ranks'!I176&lt;=8, 1/8,0)</f>
        <v>0</v>
      </c>
      <c r="J177">
        <f>IF('Monthly Ranks'!J176&lt;=8, 1/8,0)</f>
        <v>0</v>
      </c>
      <c r="K177">
        <f>IF('Monthly Ranks'!K176&lt;=8, 1/8,0)</f>
        <v>0.125</v>
      </c>
      <c r="L177">
        <f>IF('Monthly Ranks'!L176&lt;=8, 1/8,0)</f>
        <v>0</v>
      </c>
      <c r="M177">
        <f>IF('Monthly Ranks'!M176&lt;=8, 1/8,0)</f>
        <v>0</v>
      </c>
      <c r="N177">
        <f>IF('Monthly Ranks'!N176&lt;=8, 1/8,0)</f>
        <v>0.125</v>
      </c>
      <c r="O177">
        <f>IF('Monthly Ranks'!O176&lt;=8, 1/8,0)</f>
        <v>0</v>
      </c>
      <c r="P177">
        <f>IF('Monthly Ranks'!P176&lt;=8, 1/8,0)</f>
        <v>0.125</v>
      </c>
      <c r="Q177">
        <f>IF('Monthly Ranks'!Q176&lt;=8, 1/8,0)</f>
        <v>0.125</v>
      </c>
      <c r="S177">
        <f t="shared" si="6"/>
        <v>198907</v>
      </c>
      <c r="T177" s="12">
        <f>B177*ReturnData!B188</f>
        <v>1.6987499999999999E-2</v>
      </c>
      <c r="U177" s="12">
        <f>C177*ReturnData!C188</f>
        <v>0</v>
      </c>
      <c r="V177" s="12">
        <f>D177*ReturnData!D188</f>
        <v>4.875E-3</v>
      </c>
      <c r="W177" s="12">
        <f>E177*ReturnData!E188</f>
        <v>1.06125E-2</v>
      </c>
      <c r="X177" s="12">
        <f>F177*ReturnData!F188</f>
        <v>0</v>
      </c>
      <c r="Y177" s="12">
        <f>G177*ReturnData!G188</f>
        <v>0</v>
      </c>
      <c r="Z177" s="12">
        <f>H177*ReturnData!H188</f>
        <v>1.74875E-2</v>
      </c>
      <c r="AA177" s="12">
        <f>I177*ReturnData!I188</f>
        <v>0</v>
      </c>
      <c r="AB177" s="12">
        <f>J177*ReturnData!J188</f>
        <v>0</v>
      </c>
      <c r="AC177" s="12">
        <f>K177*ReturnData!K188</f>
        <v>8.3874999999999991E-3</v>
      </c>
      <c r="AD177" s="12">
        <f>L177*ReturnData!L188</f>
        <v>0</v>
      </c>
      <c r="AE177" s="12">
        <f>M177*ReturnData!M188</f>
        <v>0</v>
      </c>
      <c r="AF177" s="12">
        <f>N177*ReturnData!N188</f>
        <v>9.3749999999999997E-3</v>
      </c>
      <c r="AG177" s="12">
        <f>O177*ReturnData!O188</f>
        <v>0</v>
      </c>
      <c r="AH177" s="12">
        <f>P177*ReturnData!P188</f>
        <v>1.2512499999999999E-2</v>
      </c>
      <c r="AI177" s="12">
        <f>Q177*ReturnData!Q188</f>
        <v>1.0137499999999999E-2</v>
      </c>
      <c r="AK177">
        <f t="shared" si="7"/>
        <v>198907</v>
      </c>
      <c r="AL177" s="15">
        <f t="shared" si="8"/>
        <v>9.0374999999999997E-2</v>
      </c>
    </row>
    <row r="178" spans="1:38" x14ac:dyDescent="0.25">
      <c r="A178" s="6">
        <f>ReturnData!A189</f>
        <v>198908</v>
      </c>
      <c r="B178">
        <f>IF('Monthly Ranks'!B177&lt;=8, 1/8,0)</f>
        <v>0.125</v>
      </c>
      <c r="C178">
        <f>IF('Monthly Ranks'!C177&lt;=8, 1/8,0)</f>
        <v>0</v>
      </c>
      <c r="D178">
        <f>IF('Monthly Ranks'!D177&lt;=8, 1/8,0)</f>
        <v>0</v>
      </c>
      <c r="E178">
        <f>IF('Monthly Ranks'!E177&lt;=8, 1/8,0)</f>
        <v>0.125</v>
      </c>
      <c r="F178">
        <f>IF('Monthly Ranks'!F177&lt;=8, 1/8,0)</f>
        <v>0</v>
      </c>
      <c r="G178">
        <f>IF('Monthly Ranks'!G177&lt;=8, 1/8,0)</f>
        <v>0</v>
      </c>
      <c r="H178">
        <f>IF('Monthly Ranks'!H177&lt;=8, 1/8,0)</f>
        <v>0.125</v>
      </c>
      <c r="I178">
        <f>IF('Monthly Ranks'!I177&lt;=8, 1/8,0)</f>
        <v>0</v>
      </c>
      <c r="J178">
        <f>IF('Monthly Ranks'!J177&lt;=8, 1/8,0)</f>
        <v>0</v>
      </c>
      <c r="K178">
        <f>IF('Monthly Ranks'!K177&lt;=8, 1/8,0)</f>
        <v>0.125</v>
      </c>
      <c r="L178">
        <f>IF('Monthly Ranks'!L177&lt;=8, 1/8,0)</f>
        <v>0</v>
      </c>
      <c r="M178">
        <f>IF('Monthly Ranks'!M177&lt;=8, 1/8,0)</f>
        <v>0</v>
      </c>
      <c r="N178">
        <f>IF('Monthly Ranks'!N177&lt;=8, 1/8,0)</f>
        <v>0.125</v>
      </c>
      <c r="O178">
        <f>IF('Monthly Ranks'!O177&lt;=8, 1/8,0)</f>
        <v>0.125</v>
      </c>
      <c r="P178">
        <f>IF('Monthly Ranks'!P177&lt;=8, 1/8,0)</f>
        <v>0.125</v>
      </c>
      <c r="Q178">
        <f>IF('Monthly Ranks'!Q177&lt;=8, 1/8,0)</f>
        <v>0.125</v>
      </c>
      <c r="S178">
        <f t="shared" si="6"/>
        <v>198908</v>
      </c>
      <c r="T178" s="12">
        <f>B178*ReturnData!B189</f>
        <v>-5.1124999999999999E-3</v>
      </c>
      <c r="U178" s="12">
        <f>C178*ReturnData!C189</f>
        <v>0</v>
      </c>
      <c r="V178" s="12">
        <f>D178*ReturnData!D189</f>
        <v>0</v>
      </c>
      <c r="W178" s="12">
        <f>E178*ReturnData!E189</f>
        <v>5.6375000000000001E-3</v>
      </c>
      <c r="X178" s="12">
        <f>F178*ReturnData!F189</f>
        <v>0</v>
      </c>
      <c r="Y178" s="12">
        <f>G178*ReturnData!G189</f>
        <v>0</v>
      </c>
      <c r="Z178" s="12">
        <f>H178*ReturnData!H189</f>
        <v>1.5625000000000001E-3</v>
      </c>
      <c r="AA178" s="12">
        <f>I178*ReturnData!I189</f>
        <v>0</v>
      </c>
      <c r="AB178" s="12">
        <f>J178*ReturnData!J189</f>
        <v>0</v>
      </c>
      <c r="AC178" s="12">
        <f>K178*ReturnData!K189</f>
        <v>6.4000000000000003E-3</v>
      </c>
      <c r="AD178" s="12">
        <f>L178*ReturnData!L189</f>
        <v>0</v>
      </c>
      <c r="AE178" s="12">
        <f>M178*ReturnData!M189</f>
        <v>0</v>
      </c>
      <c r="AF178" s="12">
        <f>N178*ReturnData!N189</f>
        <v>9.9124999999999994E-3</v>
      </c>
      <c r="AG178" s="12">
        <f>O178*ReturnData!O189</f>
        <v>-1E-3</v>
      </c>
      <c r="AH178" s="12">
        <f>P178*ReturnData!P189</f>
        <v>3.2875000000000001E-3</v>
      </c>
      <c r="AI178" s="12">
        <f>Q178*ReturnData!Q189</f>
        <v>2.4875000000000001E-3</v>
      </c>
      <c r="AK178">
        <f t="shared" si="7"/>
        <v>198908</v>
      </c>
      <c r="AL178" s="15">
        <f t="shared" si="8"/>
        <v>2.3174999999999998E-2</v>
      </c>
    </row>
    <row r="179" spans="1:38" x14ac:dyDescent="0.25">
      <c r="A179" s="6">
        <f>ReturnData!A190</f>
        <v>198909</v>
      </c>
      <c r="B179">
        <f>IF('Monthly Ranks'!B178&lt;=8, 1/8,0)</f>
        <v>0.125</v>
      </c>
      <c r="C179">
        <f>IF('Monthly Ranks'!C178&lt;=8, 1/8,0)</f>
        <v>0</v>
      </c>
      <c r="D179">
        <f>IF('Monthly Ranks'!D178&lt;=8, 1/8,0)</f>
        <v>0</v>
      </c>
      <c r="E179">
        <f>IF('Monthly Ranks'!E178&lt;=8, 1/8,0)</f>
        <v>0.125</v>
      </c>
      <c r="F179">
        <f>IF('Monthly Ranks'!F178&lt;=8, 1/8,0)</f>
        <v>0.125</v>
      </c>
      <c r="G179">
        <f>IF('Monthly Ranks'!G178&lt;=8, 1/8,0)</f>
        <v>0.125</v>
      </c>
      <c r="H179">
        <f>IF('Monthly Ranks'!H178&lt;=8, 1/8,0)</f>
        <v>0.125</v>
      </c>
      <c r="I179">
        <f>IF('Monthly Ranks'!I178&lt;=8, 1/8,0)</f>
        <v>0</v>
      </c>
      <c r="J179">
        <f>IF('Monthly Ranks'!J178&lt;=8, 1/8,0)</f>
        <v>0</v>
      </c>
      <c r="K179">
        <f>IF('Monthly Ranks'!K178&lt;=8, 1/8,0)</f>
        <v>0</v>
      </c>
      <c r="L179">
        <f>IF('Monthly Ranks'!L178&lt;=8, 1/8,0)</f>
        <v>0</v>
      </c>
      <c r="M179">
        <f>IF('Monthly Ranks'!M178&lt;=8, 1/8,0)</f>
        <v>0</v>
      </c>
      <c r="N179">
        <f>IF('Monthly Ranks'!N178&lt;=8, 1/8,0)</f>
        <v>0.125</v>
      </c>
      <c r="O179">
        <f>IF('Monthly Ranks'!O178&lt;=8, 1/8,0)</f>
        <v>0</v>
      </c>
      <c r="P179">
        <f>IF('Monthly Ranks'!P178&lt;=8, 1/8,0)</f>
        <v>0.125</v>
      </c>
      <c r="Q179">
        <f>IF('Monthly Ranks'!Q178&lt;=8, 1/8,0)</f>
        <v>0.125</v>
      </c>
      <c r="S179">
        <f t="shared" si="6"/>
        <v>198909</v>
      </c>
      <c r="T179" s="12">
        <f>B179*ReturnData!B190</f>
        <v>-2.1250000000000002E-4</v>
      </c>
      <c r="U179" s="12">
        <f>C179*ReturnData!C190</f>
        <v>0</v>
      </c>
      <c r="V179" s="12">
        <f>D179*ReturnData!D190</f>
        <v>0</v>
      </c>
      <c r="W179" s="12">
        <f>E179*ReturnData!E190</f>
        <v>1.8875000000000001E-3</v>
      </c>
      <c r="X179" s="12">
        <f>F179*ReturnData!F190</f>
        <v>-3.225E-3</v>
      </c>
      <c r="Y179" s="12">
        <f>G179*ReturnData!G190</f>
        <v>-4.3249999999999999E-3</v>
      </c>
      <c r="Z179" s="12">
        <f>H179*ReturnData!H190</f>
        <v>1.7125E-3</v>
      </c>
      <c r="AA179" s="12">
        <f>I179*ReturnData!I190</f>
        <v>0</v>
      </c>
      <c r="AB179" s="12">
        <f>J179*ReturnData!J190</f>
        <v>0</v>
      </c>
      <c r="AC179" s="12">
        <f>K179*ReturnData!K190</f>
        <v>0</v>
      </c>
      <c r="AD179" s="12">
        <f>L179*ReturnData!L190</f>
        <v>0</v>
      </c>
      <c r="AE179" s="12">
        <f>M179*ReturnData!M190</f>
        <v>0</v>
      </c>
      <c r="AF179" s="12">
        <f>N179*ReturnData!N190</f>
        <v>-3.3E-3</v>
      </c>
      <c r="AG179" s="12">
        <f>O179*ReturnData!O190</f>
        <v>0</v>
      </c>
      <c r="AH179" s="12">
        <f>P179*ReturnData!P190</f>
        <v>-3.0625000000000001E-3</v>
      </c>
      <c r="AI179" s="12">
        <f>Q179*ReturnData!Q190</f>
        <v>2.6250000000000002E-3</v>
      </c>
      <c r="AK179">
        <f t="shared" si="7"/>
        <v>198909</v>
      </c>
      <c r="AL179" s="15">
        <f t="shared" si="8"/>
        <v>-7.899999999999999E-3</v>
      </c>
    </row>
    <row r="180" spans="1:38" x14ac:dyDescent="0.25">
      <c r="A180" s="6">
        <f>ReturnData!A191</f>
        <v>198910</v>
      </c>
      <c r="B180">
        <f>IF('Monthly Ranks'!B179&lt;=8, 1/8,0)</f>
        <v>0.125</v>
      </c>
      <c r="C180">
        <f>IF('Monthly Ranks'!C179&lt;=8, 1/8,0)</f>
        <v>0</v>
      </c>
      <c r="D180">
        <f>IF('Monthly Ranks'!D179&lt;=8, 1/8,0)</f>
        <v>0</v>
      </c>
      <c r="E180">
        <f>IF('Monthly Ranks'!E179&lt;=8, 1/8,0)</f>
        <v>0.125</v>
      </c>
      <c r="F180">
        <f>IF('Monthly Ranks'!F179&lt;=8, 1/8,0)</f>
        <v>0</v>
      </c>
      <c r="G180">
        <f>IF('Monthly Ranks'!G179&lt;=8, 1/8,0)</f>
        <v>0.125</v>
      </c>
      <c r="H180">
        <f>IF('Monthly Ranks'!H179&lt;=8, 1/8,0)</f>
        <v>0.125</v>
      </c>
      <c r="I180">
        <f>IF('Monthly Ranks'!I179&lt;=8, 1/8,0)</f>
        <v>0.125</v>
      </c>
      <c r="J180">
        <f>IF('Monthly Ranks'!J179&lt;=8, 1/8,0)</f>
        <v>0.125</v>
      </c>
      <c r="K180">
        <f>IF('Monthly Ranks'!K179&lt;=8, 1/8,0)</f>
        <v>0</v>
      </c>
      <c r="L180">
        <f>IF('Monthly Ranks'!L179&lt;=8, 1/8,0)</f>
        <v>0</v>
      </c>
      <c r="M180">
        <f>IF('Monthly Ranks'!M179&lt;=8, 1/8,0)</f>
        <v>0</v>
      </c>
      <c r="N180">
        <f>IF('Monthly Ranks'!N179&lt;=8, 1/8,0)</f>
        <v>0.125</v>
      </c>
      <c r="O180">
        <f>IF('Monthly Ranks'!O179&lt;=8, 1/8,0)</f>
        <v>0</v>
      </c>
      <c r="P180">
        <f>IF('Monthly Ranks'!P179&lt;=8, 1/8,0)</f>
        <v>0.125</v>
      </c>
      <c r="Q180">
        <f>IF('Monthly Ranks'!Q179&lt;=8, 1/8,0)</f>
        <v>0</v>
      </c>
      <c r="S180">
        <f t="shared" si="6"/>
        <v>198910</v>
      </c>
      <c r="T180" s="12">
        <f>B180*ReturnData!B191</f>
        <v>-1.8374999999999999E-3</v>
      </c>
      <c r="U180" s="12">
        <f>C180*ReturnData!C191</f>
        <v>0</v>
      </c>
      <c r="V180" s="12">
        <f>D180*ReturnData!D191</f>
        <v>0</v>
      </c>
      <c r="W180" s="12">
        <f>E180*ReturnData!E191</f>
        <v>-6.9874999999999998E-3</v>
      </c>
      <c r="X180" s="12">
        <f>F180*ReturnData!F191</f>
        <v>0</v>
      </c>
      <c r="Y180" s="12">
        <f>G180*ReturnData!G191</f>
        <v>-7.2874999999999997E-3</v>
      </c>
      <c r="Z180" s="12">
        <f>H180*ReturnData!H191</f>
        <v>1.725E-3</v>
      </c>
      <c r="AA180" s="12">
        <f>I180*ReturnData!I191</f>
        <v>-9.2624999999999999E-3</v>
      </c>
      <c r="AB180" s="12">
        <f>J180*ReturnData!J191</f>
        <v>-1.1512500000000002E-2</v>
      </c>
      <c r="AC180" s="12">
        <f>K180*ReturnData!K191</f>
        <v>0</v>
      </c>
      <c r="AD180" s="12">
        <f>L180*ReturnData!L191</f>
        <v>0</v>
      </c>
      <c r="AE180" s="12">
        <f>M180*ReturnData!M191</f>
        <v>0</v>
      </c>
      <c r="AF180" s="12">
        <f>N180*ReturnData!N191</f>
        <v>-9.0749999999999997E-3</v>
      </c>
      <c r="AG180" s="12">
        <f>O180*ReturnData!O191</f>
        <v>0</v>
      </c>
      <c r="AH180" s="12">
        <f>P180*ReturnData!P191</f>
        <v>-4.6999999999999993E-3</v>
      </c>
      <c r="AI180" s="12">
        <f>Q180*ReturnData!Q191</f>
        <v>0</v>
      </c>
      <c r="AK180">
        <f t="shared" si="7"/>
        <v>198910</v>
      </c>
      <c r="AL180" s="15">
        <f t="shared" si="8"/>
        <v>-4.8937499999999995E-2</v>
      </c>
    </row>
    <row r="181" spans="1:38" x14ac:dyDescent="0.25">
      <c r="A181" s="6">
        <f>ReturnData!A192</f>
        <v>198911</v>
      </c>
      <c r="B181">
        <f>IF('Monthly Ranks'!B180&lt;=8, 1/8,0)</f>
        <v>0.125</v>
      </c>
      <c r="C181">
        <f>IF('Monthly Ranks'!C180&lt;=8, 1/8,0)</f>
        <v>0</v>
      </c>
      <c r="D181">
        <f>IF('Monthly Ranks'!D180&lt;=8, 1/8,0)</f>
        <v>0</v>
      </c>
      <c r="E181">
        <f>IF('Monthly Ranks'!E180&lt;=8, 1/8,0)</f>
        <v>0.125</v>
      </c>
      <c r="F181">
        <f>IF('Monthly Ranks'!F180&lt;=8, 1/8,0)</f>
        <v>0</v>
      </c>
      <c r="G181">
        <f>IF('Monthly Ranks'!G180&lt;=8, 1/8,0)</f>
        <v>0.125</v>
      </c>
      <c r="H181">
        <f>IF('Monthly Ranks'!H180&lt;=8, 1/8,0)</f>
        <v>0.125</v>
      </c>
      <c r="I181">
        <f>IF('Monthly Ranks'!I180&lt;=8, 1/8,0)</f>
        <v>0.125</v>
      </c>
      <c r="J181">
        <f>IF('Monthly Ranks'!J180&lt;=8, 1/8,0)</f>
        <v>0</v>
      </c>
      <c r="K181">
        <f>IF('Monthly Ranks'!K180&lt;=8, 1/8,0)</f>
        <v>0</v>
      </c>
      <c r="L181">
        <f>IF('Monthly Ranks'!L180&lt;=8, 1/8,0)</f>
        <v>0</v>
      </c>
      <c r="M181">
        <f>IF('Monthly Ranks'!M180&lt;=8, 1/8,0)</f>
        <v>0</v>
      </c>
      <c r="N181">
        <f>IF('Monthly Ranks'!N180&lt;=8, 1/8,0)</f>
        <v>0.125</v>
      </c>
      <c r="O181">
        <f>IF('Monthly Ranks'!O180&lt;=8, 1/8,0)</f>
        <v>0</v>
      </c>
      <c r="P181">
        <f>IF('Monthly Ranks'!P180&lt;=8, 1/8,0)</f>
        <v>0.125</v>
      </c>
      <c r="Q181">
        <f>IF('Monthly Ranks'!Q180&lt;=8, 1/8,0)</f>
        <v>0.125</v>
      </c>
      <c r="S181">
        <f t="shared" si="6"/>
        <v>198911</v>
      </c>
      <c r="T181" s="12">
        <f>B181*ReturnData!B192</f>
        <v>4.4875000000000002E-3</v>
      </c>
      <c r="U181" s="12">
        <f>C181*ReturnData!C192</f>
        <v>0</v>
      </c>
      <c r="V181" s="12">
        <f>D181*ReturnData!D192</f>
        <v>0</v>
      </c>
      <c r="W181" s="12">
        <f>E181*ReturnData!E192</f>
        <v>-1.075E-3</v>
      </c>
      <c r="X181" s="12">
        <f>F181*ReturnData!F192</f>
        <v>0</v>
      </c>
      <c r="Y181" s="12">
        <f>G181*ReturnData!G192</f>
        <v>3.15E-3</v>
      </c>
      <c r="Z181" s="12">
        <f>H181*ReturnData!H192</f>
        <v>4.15E-3</v>
      </c>
      <c r="AA181" s="12">
        <f>I181*ReturnData!I192</f>
        <v>3.5875E-3</v>
      </c>
      <c r="AB181" s="12">
        <f>J181*ReturnData!J192</f>
        <v>0</v>
      </c>
      <c r="AC181" s="12">
        <f>K181*ReturnData!K192</f>
        <v>0</v>
      </c>
      <c r="AD181" s="12">
        <f>L181*ReturnData!L192</f>
        <v>0</v>
      </c>
      <c r="AE181" s="12">
        <f>M181*ReturnData!M192</f>
        <v>0</v>
      </c>
      <c r="AF181" s="12">
        <f>N181*ReturnData!N192</f>
        <v>-2.3E-3</v>
      </c>
      <c r="AG181" s="12">
        <f>O181*ReturnData!O192</f>
        <v>0</v>
      </c>
      <c r="AH181" s="12">
        <f>P181*ReturnData!P192</f>
        <v>1.6000000000000001E-3</v>
      </c>
      <c r="AI181" s="12">
        <f>Q181*ReturnData!Q192</f>
        <v>-6.4999999999999997E-4</v>
      </c>
      <c r="AK181">
        <f t="shared" si="7"/>
        <v>198911</v>
      </c>
      <c r="AL181" s="15">
        <f t="shared" si="8"/>
        <v>1.2950000000000001E-2</v>
      </c>
    </row>
    <row r="182" spans="1:38" x14ac:dyDescent="0.25">
      <c r="A182" s="6">
        <f>ReturnData!A193</f>
        <v>198912</v>
      </c>
      <c r="B182">
        <f>IF('Monthly Ranks'!B181&lt;=8, 1/8,0)</f>
        <v>0.125</v>
      </c>
      <c r="C182">
        <f>IF('Monthly Ranks'!C181&lt;=8, 1/8,0)</f>
        <v>0</v>
      </c>
      <c r="D182">
        <f>IF('Monthly Ranks'!D181&lt;=8, 1/8,0)</f>
        <v>0.125</v>
      </c>
      <c r="E182">
        <f>IF('Monthly Ranks'!E181&lt;=8, 1/8,0)</f>
        <v>0.125</v>
      </c>
      <c r="F182">
        <f>IF('Monthly Ranks'!F181&lt;=8, 1/8,0)</f>
        <v>0</v>
      </c>
      <c r="G182">
        <f>IF('Monthly Ranks'!G181&lt;=8, 1/8,0)</f>
        <v>0.125</v>
      </c>
      <c r="H182">
        <f>IF('Monthly Ranks'!H181&lt;=8, 1/8,0)</f>
        <v>0.125</v>
      </c>
      <c r="I182">
        <f>IF('Monthly Ranks'!I181&lt;=8, 1/8,0)</f>
        <v>0.125</v>
      </c>
      <c r="J182">
        <f>IF('Monthly Ranks'!J181&lt;=8, 1/8,0)</f>
        <v>0</v>
      </c>
      <c r="K182">
        <f>IF('Monthly Ranks'!K181&lt;=8, 1/8,0)</f>
        <v>0</v>
      </c>
      <c r="L182">
        <f>IF('Monthly Ranks'!L181&lt;=8, 1/8,0)</f>
        <v>0</v>
      </c>
      <c r="M182">
        <f>IF('Monthly Ranks'!M181&lt;=8, 1/8,0)</f>
        <v>0</v>
      </c>
      <c r="N182">
        <f>IF('Monthly Ranks'!N181&lt;=8, 1/8,0)</f>
        <v>0</v>
      </c>
      <c r="O182">
        <f>IF('Monthly Ranks'!O181&lt;=8, 1/8,0)</f>
        <v>0</v>
      </c>
      <c r="P182">
        <f>IF('Monthly Ranks'!P181&lt;=8, 1/8,0)</f>
        <v>0.125</v>
      </c>
      <c r="Q182">
        <f>IF('Monthly Ranks'!Q181&lt;=8, 1/8,0)</f>
        <v>0.125</v>
      </c>
      <c r="S182">
        <f t="shared" si="6"/>
        <v>198912</v>
      </c>
      <c r="T182" s="12">
        <f>B182*ReturnData!B193</f>
        <v>3.4875000000000001E-3</v>
      </c>
      <c r="U182" s="12">
        <f>C182*ReturnData!C193</f>
        <v>0</v>
      </c>
      <c r="V182" s="12">
        <f>D182*ReturnData!D193</f>
        <v>7.4750000000000007E-3</v>
      </c>
      <c r="W182" s="12">
        <f>E182*ReturnData!E193</f>
        <v>-1.4249999999999998E-3</v>
      </c>
      <c r="X182" s="12">
        <f>F182*ReturnData!F193</f>
        <v>0</v>
      </c>
      <c r="Y182" s="12">
        <f>G182*ReturnData!G193</f>
        <v>5.5374999999999999E-3</v>
      </c>
      <c r="Z182" s="12">
        <f>H182*ReturnData!H193</f>
        <v>1.4000000000000002E-3</v>
      </c>
      <c r="AA182" s="12">
        <f>I182*ReturnData!I193</f>
        <v>1.4999999999999999E-4</v>
      </c>
      <c r="AB182" s="12">
        <f>J182*ReturnData!J193</f>
        <v>0</v>
      </c>
      <c r="AC182" s="12">
        <f>K182*ReturnData!K193</f>
        <v>0</v>
      </c>
      <c r="AD182" s="12">
        <f>L182*ReturnData!L193</f>
        <v>0</v>
      </c>
      <c r="AE182" s="12">
        <f>M182*ReturnData!M193</f>
        <v>0</v>
      </c>
      <c r="AF182" s="12">
        <f>N182*ReturnData!N193</f>
        <v>0</v>
      </c>
      <c r="AG182" s="12">
        <f>O182*ReturnData!O193</f>
        <v>0</v>
      </c>
      <c r="AH182" s="12">
        <f>P182*ReturnData!P193</f>
        <v>9.6250000000000003E-4</v>
      </c>
      <c r="AI182" s="12">
        <f>Q182*ReturnData!Q193</f>
        <v>-3.1250000000000002E-3</v>
      </c>
      <c r="AK182">
        <f t="shared" si="7"/>
        <v>198912</v>
      </c>
      <c r="AL182" s="15">
        <f t="shared" si="8"/>
        <v>1.4462500000000007E-2</v>
      </c>
    </row>
    <row r="183" spans="1:38" x14ac:dyDescent="0.25">
      <c r="A183" s="6">
        <f>ReturnData!A194</f>
        <v>199001</v>
      </c>
      <c r="B183">
        <f>IF('Monthly Ranks'!B182&lt;=8, 1/8,0)</f>
        <v>0.125</v>
      </c>
      <c r="C183">
        <f>IF('Monthly Ranks'!C182&lt;=8, 1/8,0)</f>
        <v>0.125</v>
      </c>
      <c r="D183">
        <f>IF('Monthly Ranks'!D182&lt;=8, 1/8,0)</f>
        <v>0.125</v>
      </c>
      <c r="E183">
        <f>IF('Monthly Ranks'!E182&lt;=8, 1/8,0)</f>
        <v>0.125</v>
      </c>
      <c r="F183">
        <f>IF('Monthly Ranks'!F182&lt;=8, 1/8,0)</f>
        <v>0</v>
      </c>
      <c r="G183">
        <f>IF('Monthly Ranks'!G182&lt;=8, 1/8,0)</f>
        <v>0</v>
      </c>
      <c r="H183">
        <f>IF('Monthly Ranks'!H182&lt;=8, 1/8,0)</f>
        <v>0.125</v>
      </c>
      <c r="I183">
        <f>IF('Monthly Ranks'!I182&lt;=8, 1/8,0)</f>
        <v>0</v>
      </c>
      <c r="J183">
        <f>IF('Monthly Ranks'!J182&lt;=8, 1/8,0)</f>
        <v>0</v>
      </c>
      <c r="K183">
        <f>IF('Monthly Ranks'!K182&lt;=8, 1/8,0)</f>
        <v>0</v>
      </c>
      <c r="L183">
        <f>IF('Monthly Ranks'!L182&lt;=8, 1/8,0)</f>
        <v>0</v>
      </c>
      <c r="M183">
        <f>IF('Monthly Ranks'!M182&lt;=8, 1/8,0)</f>
        <v>0</v>
      </c>
      <c r="N183">
        <f>IF('Monthly Ranks'!N182&lt;=8, 1/8,0)</f>
        <v>0</v>
      </c>
      <c r="O183">
        <f>IF('Monthly Ranks'!O182&lt;=8, 1/8,0)</f>
        <v>0.125</v>
      </c>
      <c r="P183">
        <f>IF('Monthly Ranks'!P182&lt;=8, 1/8,0)</f>
        <v>0.125</v>
      </c>
      <c r="Q183">
        <f>IF('Monthly Ranks'!Q182&lt;=8, 1/8,0)</f>
        <v>0.125</v>
      </c>
      <c r="S183">
        <f t="shared" si="6"/>
        <v>199001</v>
      </c>
      <c r="T183" s="12">
        <f>B183*ReturnData!B194</f>
        <v>-1.2037500000000001E-2</v>
      </c>
      <c r="U183" s="12">
        <f>C183*ReturnData!C194</f>
        <v>5.2249999999999996E-3</v>
      </c>
      <c r="V183" s="12">
        <f>D183*ReturnData!D194</f>
        <v>-5.4374999999999996E-3</v>
      </c>
      <c r="W183" s="12">
        <f>E183*ReturnData!E194</f>
        <v>-1.2237499999999998E-2</v>
      </c>
      <c r="X183" s="12">
        <f>F183*ReturnData!F194</f>
        <v>0</v>
      </c>
      <c r="Y183" s="12">
        <f>G183*ReturnData!G194</f>
        <v>0</v>
      </c>
      <c r="Z183" s="12">
        <f>H183*ReturnData!H194</f>
        <v>-8.8625000000000006E-3</v>
      </c>
      <c r="AA183" s="12">
        <f>I183*ReturnData!I194</f>
        <v>0</v>
      </c>
      <c r="AB183" s="12">
        <f>J183*ReturnData!J194</f>
        <v>0</v>
      </c>
      <c r="AC183" s="12">
        <f>K183*ReturnData!K194</f>
        <v>0</v>
      </c>
      <c r="AD183" s="12">
        <f>L183*ReturnData!L194</f>
        <v>0</v>
      </c>
      <c r="AE183" s="12">
        <f>M183*ReturnData!M194</f>
        <v>0</v>
      </c>
      <c r="AF183" s="12">
        <f>N183*ReturnData!N194</f>
        <v>0</v>
      </c>
      <c r="AG183" s="12">
        <f>O183*ReturnData!O194</f>
        <v>-6.6749999999999995E-3</v>
      </c>
      <c r="AH183" s="12">
        <f>P183*ReturnData!P194</f>
        <v>-7.5624999999999998E-3</v>
      </c>
      <c r="AI183" s="12">
        <f>Q183*ReturnData!Q194</f>
        <v>-1.2225E-2</v>
      </c>
      <c r="AK183">
        <f t="shared" si="7"/>
        <v>199001</v>
      </c>
      <c r="AL183" s="15">
        <f t="shared" si="8"/>
        <v>-5.9812499999999998E-2</v>
      </c>
    </row>
    <row r="184" spans="1:38" x14ac:dyDescent="0.25">
      <c r="A184" s="6">
        <f>ReturnData!A195</f>
        <v>199002</v>
      </c>
      <c r="B184">
        <f>IF('Monthly Ranks'!B183&lt;=8, 1/8,0)</f>
        <v>0.125</v>
      </c>
      <c r="C184">
        <f>IF('Monthly Ranks'!C183&lt;=8, 1/8,0)</f>
        <v>0.125</v>
      </c>
      <c r="D184">
        <f>IF('Monthly Ranks'!D183&lt;=8, 1/8,0)</f>
        <v>0.125</v>
      </c>
      <c r="E184">
        <f>IF('Monthly Ranks'!E183&lt;=8, 1/8,0)</f>
        <v>0.125</v>
      </c>
      <c r="F184">
        <f>IF('Monthly Ranks'!F183&lt;=8, 1/8,0)</f>
        <v>0</v>
      </c>
      <c r="G184">
        <f>IF('Monthly Ranks'!G183&lt;=8, 1/8,0)</f>
        <v>0</v>
      </c>
      <c r="H184">
        <f>IF('Monthly Ranks'!H183&lt;=8, 1/8,0)</f>
        <v>0.125</v>
      </c>
      <c r="I184">
        <f>IF('Monthly Ranks'!I183&lt;=8, 1/8,0)</f>
        <v>0</v>
      </c>
      <c r="J184">
        <f>IF('Monthly Ranks'!J183&lt;=8, 1/8,0)</f>
        <v>0</v>
      </c>
      <c r="K184">
        <f>IF('Monthly Ranks'!K183&lt;=8, 1/8,0)</f>
        <v>0</v>
      </c>
      <c r="L184">
        <f>IF('Monthly Ranks'!L183&lt;=8, 1/8,0)</f>
        <v>0</v>
      </c>
      <c r="M184">
        <f>IF('Monthly Ranks'!M183&lt;=8, 1/8,0)</f>
        <v>0</v>
      </c>
      <c r="N184">
        <f>IF('Monthly Ranks'!N183&lt;=8, 1/8,0)</f>
        <v>0</v>
      </c>
      <c r="O184">
        <f>IF('Monthly Ranks'!O183&lt;=8, 1/8,0)</f>
        <v>0.125</v>
      </c>
      <c r="P184">
        <f>IF('Monthly Ranks'!P183&lt;=8, 1/8,0)</f>
        <v>0.125</v>
      </c>
      <c r="Q184">
        <f>IF('Monthly Ranks'!Q183&lt;=8, 1/8,0)</f>
        <v>0.125</v>
      </c>
      <c r="S184">
        <f t="shared" si="6"/>
        <v>199002</v>
      </c>
      <c r="T184" s="12">
        <f>B184*ReturnData!B195</f>
        <v>-3.6249999999999998E-4</v>
      </c>
      <c r="U184" s="12">
        <f>C184*ReturnData!C195</f>
        <v>1.25E-4</v>
      </c>
      <c r="V184" s="12">
        <f>D184*ReturnData!D195</f>
        <v>3.9125000000000002E-3</v>
      </c>
      <c r="W184" s="12">
        <f>E184*ReturnData!E195</f>
        <v>2.5999999999999999E-3</v>
      </c>
      <c r="X184" s="12">
        <f>F184*ReturnData!F195</f>
        <v>0</v>
      </c>
      <c r="Y184" s="12">
        <f>G184*ReturnData!G195</f>
        <v>0</v>
      </c>
      <c r="Z184" s="12">
        <f>H184*ReturnData!H195</f>
        <v>-2.8249999999999998E-3</v>
      </c>
      <c r="AA184" s="12">
        <f>I184*ReturnData!I195</f>
        <v>0</v>
      </c>
      <c r="AB184" s="12">
        <f>J184*ReturnData!J195</f>
        <v>0</v>
      </c>
      <c r="AC184" s="12">
        <f>K184*ReturnData!K195</f>
        <v>0</v>
      </c>
      <c r="AD184" s="12">
        <f>L184*ReturnData!L195</f>
        <v>0</v>
      </c>
      <c r="AE184" s="12">
        <f>M184*ReturnData!M195</f>
        <v>0</v>
      </c>
      <c r="AF184" s="12">
        <f>N184*ReturnData!N195</f>
        <v>0</v>
      </c>
      <c r="AG184" s="12">
        <f>O184*ReturnData!O195</f>
        <v>2.6249999999999998E-4</v>
      </c>
      <c r="AH184" s="12">
        <f>P184*ReturnData!P195</f>
        <v>2.1124999999999998E-3</v>
      </c>
      <c r="AI184" s="12">
        <f>Q184*ReturnData!Q195</f>
        <v>2.8999999999999998E-3</v>
      </c>
      <c r="AK184">
        <f t="shared" si="7"/>
        <v>199002</v>
      </c>
      <c r="AL184" s="15">
        <f t="shared" si="8"/>
        <v>8.7250000000000001E-3</v>
      </c>
    </row>
    <row r="185" spans="1:38" x14ac:dyDescent="0.25">
      <c r="A185" s="6">
        <f>ReturnData!A196</f>
        <v>199003</v>
      </c>
      <c r="B185">
        <f>IF('Monthly Ranks'!B184&lt;=8, 1/8,0)</f>
        <v>0.125</v>
      </c>
      <c r="C185">
        <f>IF('Monthly Ranks'!C184&lt;=8, 1/8,0)</f>
        <v>0.125</v>
      </c>
      <c r="D185">
        <f>IF('Monthly Ranks'!D184&lt;=8, 1/8,0)</f>
        <v>0.125</v>
      </c>
      <c r="E185">
        <f>IF('Monthly Ranks'!E184&lt;=8, 1/8,0)</f>
        <v>0</v>
      </c>
      <c r="F185">
        <f>IF('Monthly Ranks'!F184&lt;=8, 1/8,0)</f>
        <v>0</v>
      </c>
      <c r="G185">
        <f>IF('Monthly Ranks'!G184&lt;=8, 1/8,0)</f>
        <v>0</v>
      </c>
      <c r="H185">
        <f>IF('Monthly Ranks'!H184&lt;=8, 1/8,0)</f>
        <v>0.125</v>
      </c>
      <c r="I185">
        <f>IF('Monthly Ranks'!I184&lt;=8, 1/8,0)</f>
        <v>0.125</v>
      </c>
      <c r="J185">
        <f>IF('Monthly Ranks'!J184&lt;=8, 1/8,0)</f>
        <v>0</v>
      </c>
      <c r="K185">
        <f>IF('Monthly Ranks'!K184&lt;=8, 1/8,0)</f>
        <v>0.125</v>
      </c>
      <c r="L185">
        <f>IF('Monthly Ranks'!L184&lt;=8, 1/8,0)</f>
        <v>0</v>
      </c>
      <c r="M185">
        <f>IF('Monthly Ranks'!M184&lt;=8, 1/8,0)</f>
        <v>0</v>
      </c>
      <c r="N185">
        <f>IF('Monthly Ranks'!N184&lt;=8, 1/8,0)</f>
        <v>0</v>
      </c>
      <c r="O185">
        <f>IF('Monthly Ranks'!O184&lt;=8, 1/8,0)</f>
        <v>0.125</v>
      </c>
      <c r="P185">
        <f>IF('Monthly Ranks'!P184&lt;=8, 1/8,0)</f>
        <v>0.125</v>
      </c>
      <c r="Q185">
        <f>IF('Monthly Ranks'!Q184&lt;=8, 1/8,0)</f>
        <v>0</v>
      </c>
      <c r="S185">
        <f t="shared" si="6"/>
        <v>199003</v>
      </c>
      <c r="T185" s="12">
        <f>B185*ReturnData!B196</f>
        <v>6.9375000000000001E-3</v>
      </c>
      <c r="U185" s="12">
        <f>C185*ReturnData!C196</f>
        <v>-6.1375000000000006E-3</v>
      </c>
      <c r="V185" s="12">
        <f>D185*ReturnData!D196</f>
        <v>-8.25E-4</v>
      </c>
      <c r="W185" s="12">
        <f>E185*ReturnData!E196</f>
        <v>0</v>
      </c>
      <c r="X185" s="12">
        <f>F185*ReturnData!F196</f>
        <v>0</v>
      </c>
      <c r="Y185" s="12">
        <f>G185*ReturnData!G196</f>
        <v>0</v>
      </c>
      <c r="Z185" s="12">
        <f>H185*ReturnData!H196</f>
        <v>5.5500000000000002E-3</v>
      </c>
      <c r="AA185" s="12">
        <f>I185*ReturnData!I196</f>
        <v>6.3499999999999997E-3</v>
      </c>
      <c r="AB185" s="12">
        <f>J185*ReturnData!J196</f>
        <v>0</v>
      </c>
      <c r="AC185" s="12">
        <f>K185*ReturnData!K196</f>
        <v>6.1250000000000002E-3</v>
      </c>
      <c r="AD185" s="12">
        <f>L185*ReturnData!L196</f>
        <v>0</v>
      </c>
      <c r="AE185" s="12">
        <f>M185*ReturnData!M196</f>
        <v>0</v>
      </c>
      <c r="AF185" s="12">
        <f>N185*ReturnData!N196</f>
        <v>0</v>
      </c>
      <c r="AG185" s="12">
        <f>O185*ReturnData!O196</f>
        <v>-9.3749999999999997E-4</v>
      </c>
      <c r="AH185" s="12">
        <f>P185*ReturnData!P196</f>
        <v>6.4375000000000005E-3</v>
      </c>
      <c r="AI185" s="12">
        <f>Q185*ReturnData!Q196</f>
        <v>0</v>
      </c>
      <c r="AK185">
        <f t="shared" si="7"/>
        <v>199003</v>
      </c>
      <c r="AL185" s="15">
        <f t="shared" si="8"/>
        <v>2.35E-2</v>
      </c>
    </row>
    <row r="186" spans="1:38" x14ac:dyDescent="0.25">
      <c r="A186" s="6">
        <f>ReturnData!A197</f>
        <v>199004</v>
      </c>
      <c r="B186">
        <f>IF('Monthly Ranks'!B185&lt;=8, 1/8,0)</f>
        <v>0.125</v>
      </c>
      <c r="C186">
        <f>IF('Monthly Ranks'!C185&lt;=8, 1/8,0)</f>
        <v>0.125</v>
      </c>
      <c r="D186">
        <f>IF('Monthly Ranks'!D185&lt;=8, 1/8,0)</f>
        <v>0.125</v>
      </c>
      <c r="E186">
        <f>IF('Monthly Ranks'!E185&lt;=8, 1/8,0)</f>
        <v>0</v>
      </c>
      <c r="F186">
        <f>IF('Monthly Ranks'!F185&lt;=8, 1/8,0)</f>
        <v>0</v>
      </c>
      <c r="G186">
        <f>IF('Monthly Ranks'!G185&lt;=8, 1/8,0)</f>
        <v>0</v>
      </c>
      <c r="H186">
        <f>IF('Monthly Ranks'!H185&lt;=8, 1/8,0)</f>
        <v>0.125</v>
      </c>
      <c r="I186">
        <f>IF('Monthly Ranks'!I185&lt;=8, 1/8,0)</f>
        <v>0.125</v>
      </c>
      <c r="J186">
        <f>IF('Monthly Ranks'!J185&lt;=8, 1/8,0)</f>
        <v>0</v>
      </c>
      <c r="K186">
        <f>IF('Monthly Ranks'!K185&lt;=8, 1/8,0)</f>
        <v>0</v>
      </c>
      <c r="L186">
        <f>IF('Monthly Ranks'!L185&lt;=8, 1/8,0)</f>
        <v>0.125</v>
      </c>
      <c r="M186">
        <f>IF('Monthly Ranks'!M185&lt;=8, 1/8,0)</f>
        <v>0</v>
      </c>
      <c r="N186">
        <f>IF('Monthly Ranks'!N185&lt;=8, 1/8,0)</f>
        <v>0</v>
      </c>
      <c r="O186">
        <f>IF('Monthly Ranks'!O185&lt;=8, 1/8,0)</f>
        <v>0.125</v>
      </c>
      <c r="P186">
        <f>IF('Monthly Ranks'!P185&lt;=8, 1/8,0)</f>
        <v>0.125</v>
      </c>
      <c r="Q186">
        <f>IF('Monthly Ranks'!Q185&lt;=8, 1/8,0)</f>
        <v>0</v>
      </c>
      <c r="S186">
        <f t="shared" si="6"/>
        <v>199004</v>
      </c>
      <c r="T186" s="12">
        <f>B186*ReturnData!B197</f>
        <v>6.8750000000000007E-4</v>
      </c>
      <c r="U186" s="12">
        <f>C186*ReturnData!C197</f>
        <v>-1.0925000000000001E-2</v>
      </c>
      <c r="V186" s="12">
        <f>D186*ReturnData!D197</f>
        <v>-4.3750000000000004E-3</v>
      </c>
      <c r="W186" s="12">
        <f>E186*ReturnData!E197</f>
        <v>0</v>
      </c>
      <c r="X186" s="12">
        <f>F186*ReturnData!F197</f>
        <v>0</v>
      </c>
      <c r="Y186" s="12">
        <f>G186*ReturnData!G197</f>
        <v>0</v>
      </c>
      <c r="Z186" s="12">
        <f>H186*ReturnData!H197</f>
        <v>2.2125000000000001E-3</v>
      </c>
      <c r="AA186" s="12">
        <f>I186*ReturnData!I197</f>
        <v>-2.7750000000000001E-3</v>
      </c>
      <c r="AB186" s="12">
        <f>J186*ReturnData!J197</f>
        <v>0</v>
      </c>
      <c r="AC186" s="12">
        <f>K186*ReturnData!K197</f>
        <v>0</v>
      </c>
      <c r="AD186" s="12">
        <f>L186*ReturnData!L197</f>
        <v>-1.7625E-3</v>
      </c>
      <c r="AE186" s="12">
        <f>M186*ReturnData!M197</f>
        <v>0</v>
      </c>
      <c r="AF186" s="12">
        <f>N186*ReturnData!N197</f>
        <v>0</v>
      </c>
      <c r="AG186" s="12">
        <f>O186*ReturnData!O197</f>
        <v>-6.875E-3</v>
      </c>
      <c r="AH186" s="12">
        <f>P186*ReturnData!P197</f>
        <v>-2.7750000000000001E-3</v>
      </c>
      <c r="AI186" s="12">
        <f>Q186*ReturnData!Q197</f>
        <v>0</v>
      </c>
      <c r="AK186">
        <f t="shared" si="7"/>
        <v>199004</v>
      </c>
      <c r="AL186" s="15">
        <f t="shared" si="8"/>
        <v>-2.65875E-2</v>
      </c>
    </row>
    <row r="187" spans="1:38" x14ac:dyDescent="0.25">
      <c r="A187" s="6">
        <f>ReturnData!A198</f>
        <v>199005</v>
      </c>
      <c r="B187">
        <f>IF('Monthly Ranks'!B186&lt;=8, 1/8,0)</f>
        <v>0.125</v>
      </c>
      <c r="C187">
        <f>IF('Monthly Ranks'!C186&lt;=8, 1/8,0)</f>
        <v>0.125</v>
      </c>
      <c r="D187">
        <f>IF('Monthly Ranks'!D186&lt;=8, 1/8,0)</f>
        <v>0.125</v>
      </c>
      <c r="E187">
        <f>IF('Monthly Ranks'!E186&lt;=8, 1/8,0)</f>
        <v>0</v>
      </c>
      <c r="F187">
        <f>IF('Monthly Ranks'!F186&lt;=8, 1/8,0)</f>
        <v>0</v>
      </c>
      <c r="G187">
        <f>IF('Monthly Ranks'!G186&lt;=8, 1/8,0)</f>
        <v>0</v>
      </c>
      <c r="H187">
        <f>IF('Monthly Ranks'!H186&lt;=8, 1/8,0)</f>
        <v>0.125</v>
      </c>
      <c r="I187">
        <f>IF('Monthly Ranks'!I186&lt;=8, 1/8,0)</f>
        <v>0.125</v>
      </c>
      <c r="J187">
        <f>IF('Monthly Ranks'!J186&lt;=8, 1/8,0)</f>
        <v>0</v>
      </c>
      <c r="K187">
        <f>IF('Monthly Ranks'!K186&lt;=8, 1/8,0)</f>
        <v>0.125</v>
      </c>
      <c r="L187">
        <f>IF('Monthly Ranks'!L186&lt;=8, 1/8,0)</f>
        <v>0</v>
      </c>
      <c r="M187">
        <f>IF('Monthly Ranks'!M186&lt;=8, 1/8,0)</f>
        <v>0</v>
      </c>
      <c r="N187">
        <f>IF('Monthly Ranks'!N186&lt;=8, 1/8,0)</f>
        <v>0</v>
      </c>
      <c r="O187">
        <f>IF('Monthly Ranks'!O186&lt;=8, 1/8,0)</f>
        <v>0.125</v>
      </c>
      <c r="P187">
        <f>IF('Monthly Ranks'!P186&lt;=8, 1/8,0)</f>
        <v>0.125</v>
      </c>
      <c r="Q187">
        <f>IF('Monthly Ranks'!Q186&lt;=8, 1/8,0)</f>
        <v>0</v>
      </c>
      <c r="S187">
        <f t="shared" si="6"/>
        <v>199005</v>
      </c>
      <c r="T187" s="12">
        <f>B187*ReturnData!B198</f>
        <v>1.44875E-2</v>
      </c>
      <c r="U187" s="12">
        <f>C187*ReturnData!C198</f>
        <v>9.8499999999999994E-3</v>
      </c>
      <c r="V187" s="12">
        <f>D187*ReturnData!D198</f>
        <v>7.7124999999999997E-3</v>
      </c>
      <c r="W187" s="12">
        <f>E187*ReturnData!E198</f>
        <v>0</v>
      </c>
      <c r="X187" s="12">
        <f>F187*ReturnData!F198</f>
        <v>0</v>
      </c>
      <c r="Y187" s="12">
        <f>G187*ReturnData!G198</f>
        <v>0</v>
      </c>
      <c r="Z187" s="12">
        <f>H187*ReturnData!H198</f>
        <v>1.2975E-2</v>
      </c>
      <c r="AA187" s="12">
        <f>I187*ReturnData!I198</f>
        <v>1.39375E-2</v>
      </c>
      <c r="AB187" s="12">
        <f>J187*ReturnData!J198</f>
        <v>0</v>
      </c>
      <c r="AC187" s="12">
        <f>K187*ReturnData!K198</f>
        <v>9.9249999999999998E-3</v>
      </c>
      <c r="AD187" s="12">
        <f>L187*ReturnData!L198</f>
        <v>0</v>
      </c>
      <c r="AE187" s="12">
        <f>M187*ReturnData!M198</f>
        <v>0</v>
      </c>
      <c r="AF187" s="12">
        <f>N187*ReturnData!N198</f>
        <v>0</v>
      </c>
      <c r="AG187" s="12">
        <f>O187*ReturnData!O198</f>
        <v>6.7874999999999993E-3</v>
      </c>
      <c r="AH187" s="12">
        <f>P187*ReturnData!P198</f>
        <v>1.4512499999999999E-2</v>
      </c>
      <c r="AI187" s="12">
        <f>Q187*ReturnData!Q198</f>
        <v>0</v>
      </c>
      <c r="AK187">
        <f t="shared" si="7"/>
        <v>199005</v>
      </c>
      <c r="AL187" s="15">
        <f t="shared" si="8"/>
        <v>9.018749999999999E-2</v>
      </c>
    </row>
    <row r="188" spans="1:38" x14ac:dyDescent="0.25">
      <c r="A188" s="6">
        <f>ReturnData!A199</f>
        <v>199006</v>
      </c>
      <c r="B188">
        <f>IF('Monthly Ranks'!B187&lt;=8, 1/8,0)</f>
        <v>0.125</v>
      </c>
      <c r="C188">
        <f>IF('Monthly Ranks'!C187&lt;=8, 1/8,0)</f>
        <v>0.125</v>
      </c>
      <c r="D188">
        <f>IF('Monthly Ranks'!D187&lt;=8, 1/8,0)</f>
        <v>0.125</v>
      </c>
      <c r="E188">
        <f>IF('Monthly Ranks'!E187&lt;=8, 1/8,0)</f>
        <v>0</v>
      </c>
      <c r="F188">
        <f>IF('Monthly Ranks'!F187&lt;=8, 1/8,0)</f>
        <v>0</v>
      </c>
      <c r="G188">
        <f>IF('Monthly Ranks'!G187&lt;=8, 1/8,0)</f>
        <v>0</v>
      </c>
      <c r="H188">
        <f>IF('Monthly Ranks'!H187&lt;=8, 1/8,0)</f>
        <v>0.125</v>
      </c>
      <c r="I188">
        <f>IF('Monthly Ranks'!I187&lt;=8, 1/8,0)</f>
        <v>0.125</v>
      </c>
      <c r="J188">
        <f>IF('Monthly Ranks'!J187&lt;=8, 1/8,0)</f>
        <v>0</v>
      </c>
      <c r="K188">
        <f>IF('Monthly Ranks'!K187&lt;=8, 1/8,0)</f>
        <v>0.125</v>
      </c>
      <c r="L188">
        <f>IF('Monthly Ranks'!L187&lt;=8, 1/8,0)</f>
        <v>0</v>
      </c>
      <c r="M188">
        <f>IF('Monthly Ranks'!M187&lt;=8, 1/8,0)</f>
        <v>0</v>
      </c>
      <c r="N188">
        <f>IF('Monthly Ranks'!N187&lt;=8, 1/8,0)</f>
        <v>0</v>
      </c>
      <c r="O188">
        <f>IF('Monthly Ranks'!O187&lt;=8, 1/8,0)</f>
        <v>0.125</v>
      </c>
      <c r="P188">
        <f>IF('Monthly Ranks'!P187&lt;=8, 1/8,0)</f>
        <v>0.125</v>
      </c>
      <c r="Q188">
        <f>IF('Monthly Ranks'!Q187&lt;=8, 1/8,0)</f>
        <v>0</v>
      </c>
      <c r="S188">
        <f t="shared" si="6"/>
        <v>199006</v>
      </c>
      <c r="T188" s="12">
        <f>B188*ReturnData!B199</f>
        <v>2.2750000000000001E-3</v>
      </c>
      <c r="U188" s="12">
        <f>C188*ReturnData!C199</f>
        <v>-7.0374999999999995E-3</v>
      </c>
      <c r="V188" s="12">
        <f>D188*ReturnData!D199</f>
        <v>-2.5875E-3</v>
      </c>
      <c r="W188" s="12">
        <f>E188*ReturnData!E199</f>
        <v>0</v>
      </c>
      <c r="X188" s="12">
        <f>F188*ReturnData!F199</f>
        <v>0</v>
      </c>
      <c r="Y188" s="12">
        <f>G188*ReturnData!G199</f>
        <v>0</v>
      </c>
      <c r="Z188" s="12">
        <f>H188*ReturnData!H199</f>
        <v>6.4249999999999993E-3</v>
      </c>
      <c r="AA188" s="12">
        <f>I188*ReturnData!I199</f>
        <v>-3.2500000000000003E-3</v>
      </c>
      <c r="AB188" s="12">
        <f>J188*ReturnData!J199</f>
        <v>0</v>
      </c>
      <c r="AC188" s="12">
        <f>K188*ReturnData!K199</f>
        <v>1.3875000000000001E-3</v>
      </c>
      <c r="AD188" s="12">
        <f>L188*ReturnData!L199</f>
        <v>0</v>
      </c>
      <c r="AE188" s="12">
        <f>M188*ReturnData!M199</f>
        <v>0</v>
      </c>
      <c r="AF188" s="12">
        <f>N188*ReturnData!N199</f>
        <v>0</v>
      </c>
      <c r="AG188" s="12">
        <f>O188*ReturnData!O199</f>
        <v>9.3749999999999997E-4</v>
      </c>
      <c r="AH188" s="12">
        <f>P188*ReturnData!P199</f>
        <v>2.2000000000000001E-3</v>
      </c>
      <c r="AI188" s="12">
        <f>Q188*ReturnData!Q199</f>
        <v>0</v>
      </c>
      <c r="AK188">
        <f t="shared" si="7"/>
        <v>199006</v>
      </c>
      <c r="AL188" s="15">
        <f t="shared" si="8"/>
        <v>3.5000000000000005E-4</v>
      </c>
    </row>
    <row r="189" spans="1:38" x14ac:dyDescent="0.25">
      <c r="A189" s="6">
        <f>ReturnData!A200</f>
        <v>199007</v>
      </c>
      <c r="B189">
        <f>IF('Monthly Ranks'!B188&lt;=8, 1/8,0)</f>
        <v>0.125</v>
      </c>
      <c r="C189">
        <f>IF('Monthly Ranks'!C188&lt;=8, 1/8,0)</f>
        <v>0.125</v>
      </c>
      <c r="D189">
        <f>IF('Monthly Ranks'!D188&lt;=8, 1/8,0)</f>
        <v>0.125</v>
      </c>
      <c r="E189">
        <f>IF('Monthly Ranks'!E188&lt;=8, 1/8,0)</f>
        <v>0</v>
      </c>
      <c r="F189">
        <f>IF('Monthly Ranks'!F188&lt;=8, 1/8,0)</f>
        <v>0</v>
      </c>
      <c r="G189">
        <f>IF('Monthly Ranks'!G188&lt;=8, 1/8,0)</f>
        <v>0</v>
      </c>
      <c r="H189">
        <f>IF('Monthly Ranks'!H188&lt;=8, 1/8,0)</f>
        <v>0.125</v>
      </c>
      <c r="I189">
        <f>IF('Monthly Ranks'!I188&lt;=8, 1/8,0)</f>
        <v>0.125</v>
      </c>
      <c r="J189">
        <f>IF('Monthly Ranks'!J188&lt;=8, 1/8,0)</f>
        <v>0</v>
      </c>
      <c r="K189">
        <f>IF('Monthly Ranks'!K188&lt;=8, 1/8,0)</f>
        <v>0.125</v>
      </c>
      <c r="L189">
        <f>IF('Monthly Ranks'!L188&lt;=8, 1/8,0)</f>
        <v>0.125</v>
      </c>
      <c r="M189">
        <f>IF('Monthly Ranks'!M188&lt;=8, 1/8,0)</f>
        <v>0</v>
      </c>
      <c r="N189">
        <f>IF('Monthly Ranks'!N188&lt;=8, 1/8,0)</f>
        <v>0</v>
      </c>
      <c r="O189">
        <f>IF('Monthly Ranks'!O188&lt;=8, 1/8,0)</f>
        <v>0</v>
      </c>
      <c r="P189">
        <f>IF('Monthly Ranks'!P188&lt;=8, 1/8,0)</f>
        <v>0.125</v>
      </c>
      <c r="Q189">
        <f>IF('Monthly Ranks'!Q188&lt;=8, 1/8,0)</f>
        <v>0</v>
      </c>
      <c r="S189">
        <f t="shared" si="6"/>
        <v>199007</v>
      </c>
      <c r="T189" s="12">
        <f>B189*ReturnData!B200</f>
        <v>4.0000000000000002E-4</v>
      </c>
      <c r="U189" s="12">
        <f>C189*ReturnData!C200</f>
        <v>1.16125E-2</v>
      </c>
      <c r="V189" s="12">
        <f>D189*ReturnData!D200</f>
        <v>1.03E-2</v>
      </c>
      <c r="W189" s="12">
        <f>E189*ReturnData!E200</f>
        <v>0</v>
      </c>
      <c r="X189" s="12">
        <f>F189*ReturnData!F200</f>
        <v>0</v>
      </c>
      <c r="Y189" s="12">
        <f>G189*ReturnData!G200</f>
        <v>0</v>
      </c>
      <c r="Z189" s="12">
        <f>H189*ReturnData!H200</f>
        <v>3.6875000000000002E-3</v>
      </c>
      <c r="AA189" s="12">
        <f>I189*ReturnData!I200</f>
        <v>6.4999999999999997E-4</v>
      </c>
      <c r="AB189" s="12">
        <f>J189*ReturnData!J200</f>
        <v>0</v>
      </c>
      <c r="AC189" s="12">
        <f>K189*ReturnData!K200</f>
        <v>-2.075E-3</v>
      </c>
      <c r="AD189" s="12">
        <f>L189*ReturnData!L200</f>
        <v>-4.5374999999999999E-3</v>
      </c>
      <c r="AE189" s="12">
        <f>M189*ReturnData!M200</f>
        <v>0</v>
      </c>
      <c r="AF189" s="12">
        <f>N189*ReturnData!N200</f>
        <v>0</v>
      </c>
      <c r="AG189" s="12">
        <f>O189*ReturnData!O200</f>
        <v>0</v>
      </c>
      <c r="AH189" s="12">
        <f>P189*ReturnData!P200</f>
        <v>-4.5374999999999999E-3</v>
      </c>
      <c r="AI189" s="12">
        <f>Q189*ReturnData!Q200</f>
        <v>0</v>
      </c>
      <c r="AK189">
        <f t="shared" si="7"/>
        <v>199007</v>
      </c>
      <c r="AL189" s="15">
        <f t="shared" si="8"/>
        <v>1.55E-2</v>
      </c>
    </row>
    <row r="190" spans="1:38" x14ac:dyDescent="0.25">
      <c r="A190" s="6">
        <f>ReturnData!A201</f>
        <v>199008</v>
      </c>
      <c r="B190">
        <f>IF('Monthly Ranks'!B189&lt;=8, 1/8,0)</f>
        <v>0.125</v>
      </c>
      <c r="C190">
        <f>IF('Monthly Ranks'!C189&lt;=8, 1/8,0)</f>
        <v>0.125</v>
      </c>
      <c r="D190">
        <f>IF('Monthly Ranks'!D189&lt;=8, 1/8,0)</f>
        <v>0.125</v>
      </c>
      <c r="E190">
        <f>IF('Monthly Ranks'!E189&lt;=8, 1/8,0)</f>
        <v>0</v>
      </c>
      <c r="F190">
        <f>IF('Monthly Ranks'!F189&lt;=8, 1/8,0)</f>
        <v>0</v>
      </c>
      <c r="G190">
        <f>IF('Monthly Ranks'!G189&lt;=8, 1/8,0)</f>
        <v>0</v>
      </c>
      <c r="H190">
        <f>IF('Monthly Ranks'!H189&lt;=8, 1/8,0)</f>
        <v>0.125</v>
      </c>
      <c r="I190">
        <f>IF('Monthly Ranks'!I189&lt;=8, 1/8,0)</f>
        <v>0.125</v>
      </c>
      <c r="J190">
        <f>IF('Monthly Ranks'!J189&lt;=8, 1/8,0)</f>
        <v>0</v>
      </c>
      <c r="K190">
        <f>IF('Monthly Ranks'!K189&lt;=8, 1/8,0)</f>
        <v>0.125</v>
      </c>
      <c r="L190">
        <f>IF('Monthly Ranks'!L189&lt;=8, 1/8,0)</f>
        <v>0.125</v>
      </c>
      <c r="M190">
        <f>IF('Monthly Ranks'!M189&lt;=8, 1/8,0)</f>
        <v>0</v>
      </c>
      <c r="N190">
        <f>IF('Monthly Ranks'!N189&lt;=8, 1/8,0)</f>
        <v>0</v>
      </c>
      <c r="O190">
        <f>IF('Monthly Ranks'!O189&lt;=8, 1/8,0)</f>
        <v>0</v>
      </c>
      <c r="P190">
        <f>IF('Monthly Ranks'!P189&lt;=8, 1/8,0)</f>
        <v>0.125</v>
      </c>
      <c r="Q190">
        <f>IF('Monthly Ranks'!Q189&lt;=8, 1/8,0)</f>
        <v>0</v>
      </c>
      <c r="S190">
        <f t="shared" si="6"/>
        <v>199008</v>
      </c>
      <c r="T190" s="12">
        <f>B190*ReturnData!B201</f>
        <v>-8.2874999999999997E-3</v>
      </c>
      <c r="U190" s="12">
        <f>C190*ReturnData!C201</f>
        <v>-8.6750000000000004E-3</v>
      </c>
      <c r="V190" s="12">
        <f>D190*ReturnData!D201</f>
        <v>-1.5125E-3</v>
      </c>
      <c r="W190" s="12">
        <f>E190*ReturnData!E201</f>
        <v>0</v>
      </c>
      <c r="X190" s="12">
        <f>F190*ReturnData!F201</f>
        <v>0</v>
      </c>
      <c r="Y190" s="12">
        <f>G190*ReturnData!G201</f>
        <v>0</v>
      </c>
      <c r="Z190" s="12">
        <f>H190*ReturnData!H201</f>
        <v>-9.0000000000000011E-3</v>
      </c>
      <c r="AA190" s="12">
        <f>I190*ReturnData!I201</f>
        <v>-1.49625E-2</v>
      </c>
      <c r="AB190" s="12">
        <f>J190*ReturnData!J201</f>
        <v>0</v>
      </c>
      <c r="AC190" s="12">
        <f>K190*ReturnData!K201</f>
        <v>-1.56875E-2</v>
      </c>
      <c r="AD190" s="12">
        <f>L190*ReturnData!L201</f>
        <v>-1.5975E-2</v>
      </c>
      <c r="AE190" s="12">
        <f>M190*ReturnData!M201</f>
        <v>0</v>
      </c>
      <c r="AF190" s="12">
        <f>N190*ReturnData!N201</f>
        <v>0</v>
      </c>
      <c r="AG190" s="12">
        <f>O190*ReturnData!O201</f>
        <v>0</v>
      </c>
      <c r="AH190" s="12">
        <f>P190*ReturnData!P201</f>
        <v>-1.61E-2</v>
      </c>
      <c r="AI190" s="12">
        <f>Q190*ReturnData!Q201</f>
        <v>0</v>
      </c>
      <c r="AK190">
        <f t="shared" si="7"/>
        <v>199008</v>
      </c>
      <c r="AL190" s="15">
        <f t="shared" si="8"/>
        <v>-9.0200000000000002E-2</v>
      </c>
    </row>
    <row r="191" spans="1:38" x14ac:dyDescent="0.25">
      <c r="A191" s="6">
        <f>ReturnData!A202</f>
        <v>199009</v>
      </c>
      <c r="B191">
        <f>IF('Monthly Ranks'!B190&lt;=8, 1/8,0)</f>
        <v>0.125</v>
      </c>
      <c r="C191">
        <f>IF('Monthly Ranks'!C190&lt;=8, 1/8,0)</f>
        <v>0.125</v>
      </c>
      <c r="D191">
        <f>IF('Monthly Ranks'!D190&lt;=8, 1/8,0)</f>
        <v>0.125</v>
      </c>
      <c r="E191">
        <f>IF('Monthly Ranks'!E190&lt;=8, 1/8,0)</f>
        <v>0</v>
      </c>
      <c r="F191">
        <f>IF('Monthly Ranks'!F190&lt;=8, 1/8,0)</f>
        <v>0</v>
      </c>
      <c r="G191">
        <f>IF('Monthly Ranks'!G190&lt;=8, 1/8,0)</f>
        <v>0</v>
      </c>
      <c r="H191">
        <f>IF('Monthly Ranks'!H190&lt;=8, 1/8,0)</f>
        <v>0.125</v>
      </c>
      <c r="I191">
        <f>IF('Monthly Ranks'!I190&lt;=8, 1/8,0)</f>
        <v>0</v>
      </c>
      <c r="J191">
        <f>IF('Monthly Ranks'!J190&lt;=8, 1/8,0)</f>
        <v>0</v>
      </c>
      <c r="K191">
        <f>IF('Monthly Ranks'!K190&lt;=8, 1/8,0)</f>
        <v>0.125</v>
      </c>
      <c r="L191">
        <f>IF('Monthly Ranks'!L190&lt;=8, 1/8,0)</f>
        <v>0.125</v>
      </c>
      <c r="M191">
        <f>IF('Monthly Ranks'!M190&lt;=8, 1/8,0)</f>
        <v>0</v>
      </c>
      <c r="N191">
        <f>IF('Monthly Ranks'!N190&lt;=8, 1/8,0)</f>
        <v>0</v>
      </c>
      <c r="O191">
        <f>IF('Monthly Ranks'!O190&lt;=8, 1/8,0)</f>
        <v>0.125</v>
      </c>
      <c r="P191">
        <f>IF('Monthly Ranks'!P190&lt;=8, 1/8,0)</f>
        <v>0.125</v>
      </c>
      <c r="Q191">
        <f>IF('Monthly Ranks'!Q190&lt;=8, 1/8,0)</f>
        <v>0</v>
      </c>
      <c r="S191">
        <f t="shared" si="6"/>
        <v>199009</v>
      </c>
      <c r="T191" s="12">
        <f>B191*ReturnData!B202</f>
        <v>-3.875E-3</v>
      </c>
      <c r="U191" s="12">
        <f>C191*ReturnData!C202</f>
        <v>-1.8124999999999999E-3</v>
      </c>
      <c r="V191" s="12">
        <f>D191*ReturnData!D202</f>
        <v>-2.0250000000000003E-3</v>
      </c>
      <c r="W191" s="12">
        <f>E191*ReturnData!E202</f>
        <v>0</v>
      </c>
      <c r="X191" s="12">
        <f>F191*ReturnData!F202</f>
        <v>0</v>
      </c>
      <c r="Y191" s="12">
        <f>G191*ReturnData!G202</f>
        <v>0</v>
      </c>
      <c r="Z191" s="12">
        <f>H191*ReturnData!H202</f>
        <v>-5.7250000000000001E-3</v>
      </c>
      <c r="AA191" s="12">
        <f>I191*ReturnData!I202</f>
        <v>0</v>
      </c>
      <c r="AB191" s="12">
        <f>J191*ReturnData!J202</f>
        <v>0</v>
      </c>
      <c r="AC191" s="12">
        <f>K191*ReturnData!K202</f>
        <v>-1.20625E-2</v>
      </c>
      <c r="AD191" s="12">
        <f>L191*ReturnData!L202</f>
        <v>-9.325E-3</v>
      </c>
      <c r="AE191" s="12">
        <f>M191*ReturnData!M202</f>
        <v>0</v>
      </c>
      <c r="AF191" s="12">
        <f>N191*ReturnData!N202</f>
        <v>0</v>
      </c>
      <c r="AG191" s="12">
        <f>O191*ReturnData!O202</f>
        <v>5.9999999999999995E-4</v>
      </c>
      <c r="AH191" s="12">
        <f>P191*ReturnData!P202</f>
        <v>-1.1712499999999999E-2</v>
      </c>
      <c r="AI191" s="12">
        <f>Q191*ReturnData!Q202</f>
        <v>0</v>
      </c>
      <c r="AK191">
        <f t="shared" si="7"/>
        <v>199009</v>
      </c>
      <c r="AL191" s="15">
        <f t="shared" si="8"/>
        <v>-4.5937499999999999E-2</v>
      </c>
    </row>
    <row r="192" spans="1:38" x14ac:dyDescent="0.25">
      <c r="A192" s="6">
        <f>ReturnData!A203</f>
        <v>199010</v>
      </c>
      <c r="B192">
        <f>IF('Monthly Ranks'!B191&lt;=8, 1/8,0)</f>
        <v>0.125</v>
      </c>
      <c r="C192">
        <f>IF('Monthly Ranks'!C191&lt;=8, 1/8,0)</f>
        <v>0.125</v>
      </c>
      <c r="D192">
        <f>IF('Monthly Ranks'!D191&lt;=8, 1/8,0)</f>
        <v>0.125</v>
      </c>
      <c r="E192">
        <f>IF('Monthly Ranks'!E191&lt;=8, 1/8,0)</f>
        <v>0</v>
      </c>
      <c r="F192">
        <f>IF('Monthly Ranks'!F191&lt;=8, 1/8,0)</f>
        <v>0</v>
      </c>
      <c r="G192">
        <f>IF('Monthly Ranks'!G191&lt;=8, 1/8,0)</f>
        <v>0</v>
      </c>
      <c r="H192">
        <f>IF('Monthly Ranks'!H191&lt;=8, 1/8,0)</f>
        <v>0.125</v>
      </c>
      <c r="I192">
        <f>IF('Monthly Ranks'!I191&lt;=8, 1/8,0)</f>
        <v>0</v>
      </c>
      <c r="J192">
        <f>IF('Monthly Ranks'!J191&lt;=8, 1/8,0)</f>
        <v>0</v>
      </c>
      <c r="K192">
        <f>IF('Monthly Ranks'!K191&lt;=8, 1/8,0)</f>
        <v>0.125</v>
      </c>
      <c r="L192">
        <f>IF('Monthly Ranks'!L191&lt;=8, 1/8,0)</f>
        <v>0.125</v>
      </c>
      <c r="M192">
        <f>IF('Monthly Ranks'!M191&lt;=8, 1/8,0)</f>
        <v>0</v>
      </c>
      <c r="N192">
        <f>IF('Monthly Ranks'!N191&lt;=8, 1/8,0)</f>
        <v>0</v>
      </c>
      <c r="O192">
        <f>IF('Monthly Ranks'!O191&lt;=8, 1/8,0)</f>
        <v>0.125</v>
      </c>
      <c r="P192">
        <f>IF('Monthly Ranks'!P191&lt;=8, 1/8,0)</f>
        <v>0.125</v>
      </c>
      <c r="Q192">
        <f>IF('Monthly Ranks'!Q191&lt;=8, 1/8,0)</f>
        <v>0</v>
      </c>
      <c r="S192">
        <f t="shared" si="6"/>
        <v>199010</v>
      </c>
      <c r="T192" s="12">
        <f>B192*ReturnData!B203</f>
        <v>5.3374999999999994E-3</v>
      </c>
      <c r="U192" s="12">
        <f>C192*ReturnData!C203</f>
        <v>-2.00625E-2</v>
      </c>
      <c r="V192" s="12">
        <f>D192*ReturnData!D203</f>
        <v>-5.0625000000000002E-3</v>
      </c>
      <c r="W192" s="12">
        <f>E192*ReturnData!E203</f>
        <v>0</v>
      </c>
      <c r="X192" s="12">
        <f>F192*ReturnData!F203</f>
        <v>0</v>
      </c>
      <c r="Y192" s="12">
        <f>G192*ReturnData!G203</f>
        <v>0</v>
      </c>
      <c r="Z192" s="12">
        <f>H192*ReturnData!H203</f>
        <v>3.5625000000000001E-3</v>
      </c>
      <c r="AA192" s="12">
        <f>I192*ReturnData!I203</f>
        <v>0</v>
      </c>
      <c r="AB192" s="12">
        <f>J192*ReturnData!J203</f>
        <v>0</v>
      </c>
      <c r="AC192" s="12">
        <f>K192*ReturnData!K203</f>
        <v>-3.8500000000000001E-3</v>
      </c>
      <c r="AD192" s="12">
        <f>L192*ReturnData!L203</f>
        <v>-5.8999999999999999E-3</v>
      </c>
      <c r="AE192" s="12">
        <f>M192*ReturnData!M203</f>
        <v>0</v>
      </c>
      <c r="AF192" s="12">
        <f>N192*ReturnData!N203</f>
        <v>0</v>
      </c>
      <c r="AG192" s="12">
        <f>O192*ReturnData!O203</f>
        <v>9.0375000000000004E-3</v>
      </c>
      <c r="AH192" s="12">
        <f>P192*ReturnData!P203</f>
        <v>-3.7125000000000001E-3</v>
      </c>
      <c r="AI192" s="12">
        <f>Q192*ReturnData!Q203</f>
        <v>0</v>
      </c>
      <c r="AK192">
        <f t="shared" si="7"/>
        <v>199010</v>
      </c>
      <c r="AL192" s="15">
        <f t="shared" si="8"/>
        <v>-2.0650000000000002E-2</v>
      </c>
    </row>
    <row r="193" spans="1:38" x14ac:dyDescent="0.25">
      <c r="A193" s="6">
        <f>ReturnData!A204</f>
        <v>199011</v>
      </c>
      <c r="B193">
        <f>IF('Monthly Ranks'!B192&lt;=8, 1/8,0)</f>
        <v>0.125</v>
      </c>
      <c r="C193">
        <f>IF('Monthly Ranks'!C192&lt;=8, 1/8,0)</f>
        <v>0.125</v>
      </c>
      <c r="D193">
        <f>IF('Monthly Ranks'!D192&lt;=8, 1/8,0)</f>
        <v>0.125</v>
      </c>
      <c r="E193">
        <f>IF('Monthly Ranks'!E192&lt;=8, 1/8,0)</f>
        <v>0</v>
      </c>
      <c r="F193">
        <f>IF('Monthly Ranks'!F192&lt;=8, 1/8,0)</f>
        <v>0</v>
      </c>
      <c r="G193">
        <f>IF('Monthly Ranks'!G192&lt;=8, 1/8,0)</f>
        <v>0</v>
      </c>
      <c r="H193">
        <f>IF('Monthly Ranks'!H192&lt;=8, 1/8,0)</f>
        <v>0.125</v>
      </c>
      <c r="I193">
        <f>IF('Monthly Ranks'!I192&lt;=8, 1/8,0)</f>
        <v>0.125</v>
      </c>
      <c r="J193">
        <f>IF('Monthly Ranks'!J192&lt;=8, 1/8,0)</f>
        <v>0.125</v>
      </c>
      <c r="K193">
        <f>IF('Monthly Ranks'!K192&lt;=8, 1/8,0)</f>
        <v>0.125</v>
      </c>
      <c r="L193">
        <f>IF('Monthly Ranks'!L192&lt;=8, 1/8,0)</f>
        <v>0</v>
      </c>
      <c r="M193">
        <f>IF('Monthly Ranks'!M192&lt;=8, 1/8,0)</f>
        <v>0</v>
      </c>
      <c r="N193">
        <f>IF('Monthly Ranks'!N192&lt;=8, 1/8,0)</f>
        <v>0</v>
      </c>
      <c r="O193">
        <f>IF('Monthly Ranks'!O192&lt;=8, 1/8,0)</f>
        <v>0.125</v>
      </c>
      <c r="P193">
        <f>IF('Monthly Ranks'!P192&lt;=8, 1/8,0)</f>
        <v>0</v>
      </c>
      <c r="Q193">
        <f>IF('Monthly Ranks'!Q192&lt;=8, 1/8,0)</f>
        <v>0</v>
      </c>
      <c r="S193">
        <f t="shared" si="6"/>
        <v>199011</v>
      </c>
      <c r="T193" s="12">
        <f>B193*ReturnData!B204</f>
        <v>6.4624999999999995E-3</v>
      </c>
      <c r="U193" s="12">
        <f>C193*ReturnData!C204</f>
        <v>-2.6624999999999999E-3</v>
      </c>
      <c r="V193" s="12">
        <f>D193*ReturnData!D204</f>
        <v>2.1124999999999998E-3</v>
      </c>
      <c r="W193" s="12">
        <f>E193*ReturnData!E204</f>
        <v>0</v>
      </c>
      <c r="X193" s="12">
        <f>F193*ReturnData!F204</f>
        <v>0</v>
      </c>
      <c r="Y193" s="12">
        <f>G193*ReturnData!G204</f>
        <v>0</v>
      </c>
      <c r="Z193" s="12">
        <f>H193*ReturnData!H204</f>
        <v>1.0575000000000001E-2</v>
      </c>
      <c r="AA193" s="12">
        <f>I193*ReturnData!I204</f>
        <v>1.26125E-2</v>
      </c>
      <c r="AB193" s="12">
        <f>J193*ReturnData!J204</f>
        <v>3.6625000000000004E-3</v>
      </c>
      <c r="AC193" s="12">
        <f>K193*ReturnData!K204</f>
        <v>0.01</v>
      </c>
      <c r="AD193" s="12">
        <f>L193*ReturnData!L204</f>
        <v>0</v>
      </c>
      <c r="AE193" s="12">
        <f>M193*ReturnData!M204</f>
        <v>0</v>
      </c>
      <c r="AF193" s="12">
        <f>N193*ReturnData!N204</f>
        <v>0</v>
      </c>
      <c r="AG193" s="12">
        <f>O193*ReturnData!O204</f>
        <v>2.8625E-3</v>
      </c>
      <c r="AH193" s="12">
        <f>P193*ReturnData!P204</f>
        <v>0</v>
      </c>
      <c r="AI193" s="12">
        <f>Q193*ReturnData!Q204</f>
        <v>0</v>
      </c>
      <c r="AK193">
        <f t="shared" si="7"/>
        <v>199011</v>
      </c>
      <c r="AL193" s="15">
        <f t="shared" si="8"/>
        <v>4.5624999999999999E-2</v>
      </c>
    </row>
    <row r="194" spans="1:38" x14ac:dyDescent="0.25">
      <c r="A194" s="6">
        <f>ReturnData!A205</f>
        <v>199012</v>
      </c>
      <c r="B194">
        <f>IF('Monthly Ranks'!B193&lt;=8, 1/8,0)</f>
        <v>0.125</v>
      </c>
      <c r="C194">
        <f>IF('Monthly Ranks'!C193&lt;=8, 1/8,0)</f>
        <v>0</v>
      </c>
      <c r="D194">
        <f>IF('Monthly Ranks'!D193&lt;=8, 1/8,0)</f>
        <v>0.125</v>
      </c>
      <c r="E194">
        <f>IF('Monthly Ranks'!E193&lt;=8, 1/8,0)</f>
        <v>0</v>
      </c>
      <c r="F194">
        <f>IF('Monthly Ranks'!F193&lt;=8, 1/8,0)</f>
        <v>0</v>
      </c>
      <c r="G194">
        <f>IF('Monthly Ranks'!G193&lt;=8, 1/8,0)</f>
        <v>0</v>
      </c>
      <c r="H194">
        <f>IF('Monthly Ranks'!H193&lt;=8, 1/8,0)</f>
        <v>0.125</v>
      </c>
      <c r="I194">
        <f>IF('Monthly Ranks'!I193&lt;=8, 1/8,0)</f>
        <v>0</v>
      </c>
      <c r="J194">
        <f>IF('Monthly Ranks'!J193&lt;=8, 1/8,0)</f>
        <v>0</v>
      </c>
      <c r="K194">
        <f>IF('Monthly Ranks'!K193&lt;=8, 1/8,0)</f>
        <v>0.125</v>
      </c>
      <c r="L194">
        <f>IF('Monthly Ranks'!L193&lt;=8, 1/8,0)</f>
        <v>0.125</v>
      </c>
      <c r="M194">
        <f>IF('Monthly Ranks'!M193&lt;=8, 1/8,0)</f>
        <v>0</v>
      </c>
      <c r="N194">
        <f>IF('Monthly Ranks'!N193&lt;=8, 1/8,0)</f>
        <v>0.125</v>
      </c>
      <c r="O194">
        <f>IF('Monthly Ranks'!O193&lt;=8, 1/8,0)</f>
        <v>0.125</v>
      </c>
      <c r="P194">
        <f>IF('Monthly Ranks'!P193&lt;=8, 1/8,0)</f>
        <v>0.125</v>
      </c>
      <c r="Q194">
        <f>IF('Monthly Ranks'!Q193&lt;=8, 1/8,0)</f>
        <v>0</v>
      </c>
      <c r="S194">
        <f t="shared" si="6"/>
        <v>199012</v>
      </c>
      <c r="T194" s="12">
        <f>B194*ReturnData!B205</f>
        <v>4.9375E-3</v>
      </c>
      <c r="U194" s="12">
        <f>C194*ReturnData!C205</f>
        <v>0</v>
      </c>
      <c r="V194" s="12">
        <f>D194*ReturnData!D205</f>
        <v>-2.5124999999999995E-3</v>
      </c>
      <c r="W194" s="12">
        <f>E194*ReturnData!E205</f>
        <v>0</v>
      </c>
      <c r="X194" s="12">
        <f>F194*ReturnData!F205</f>
        <v>0</v>
      </c>
      <c r="Y194" s="12">
        <f>G194*ReturnData!G205</f>
        <v>0</v>
      </c>
      <c r="Z194" s="12">
        <f>H194*ReturnData!H205</f>
        <v>3.8874999999999999E-3</v>
      </c>
      <c r="AA194" s="12">
        <f>I194*ReturnData!I205</f>
        <v>0</v>
      </c>
      <c r="AB194" s="12">
        <f>J194*ReturnData!J205</f>
        <v>0</v>
      </c>
      <c r="AC194" s="12">
        <f>K194*ReturnData!K205</f>
        <v>1.3500000000000001E-3</v>
      </c>
      <c r="AD194" s="12">
        <f>L194*ReturnData!L205</f>
        <v>5.7374999999999995E-3</v>
      </c>
      <c r="AE194" s="12">
        <f>M194*ReturnData!M205</f>
        <v>0</v>
      </c>
      <c r="AF194" s="12">
        <f>N194*ReturnData!N205</f>
        <v>5.8999999999999999E-3</v>
      </c>
      <c r="AG194" s="12">
        <f>O194*ReturnData!O205</f>
        <v>9.7500000000000006E-4</v>
      </c>
      <c r="AH194" s="12">
        <f>P194*ReturnData!P205</f>
        <v>3.5375000000000003E-3</v>
      </c>
      <c r="AI194" s="12">
        <f>Q194*ReturnData!Q205</f>
        <v>0</v>
      </c>
      <c r="AK194">
        <f t="shared" si="7"/>
        <v>199012</v>
      </c>
      <c r="AL194" s="15">
        <f t="shared" si="8"/>
        <v>2.38125E-2</v>
      </c>
    </row>
    <row r="195" spans="1:38" x14ac:dyDescent="0.25">
      <c r="A195" s="6">
        <f>ReturnData!A206</f>
        <v>199101</v>
      </c>
      <c r="B195">
        <f>IF('Monthly Ranks'!B194&lt;=8, 1/8,0)</f>
        <v>0.125</v>
      </c>
      <c r="C195">
        <f>IF('Monthly Ranks'!C194&lt;=8, 1/8,0)</f>
        <v>0</v>
      </c>
      <c r="D195">
        <f>IF('Monthly Ranks'!D194&lt;=8, 1/8,0)</f>
        <v>0.125</v>
      </c>
      <c r="E195">
        <f>IF('Monthly Ranks'!E194&lt;=8, 1/8,0)</f>
        <v>0</v>
      </c>
      <c r="F195">
        <f>IF('Monthly Ranks'!F194&lt;=8, 1/8,0)</f>
        <v>0</v>
      </c>
      <c r="G195">
        <f>IF('Monthly Ranks'!G194&lt;=8, 1/8,0)</f>
        <v>0</v>
      </c>
      <c r="H195">
        <f>IF('Monthly Ranks'!H194&lt;=8, 1/8,0)</f>
        <v>0.125</v>
      </c>
      <c r="I195">
        <f>IF('Monthly Ranks'!I194&lt;=8, 1/8,0)</f>
        <v>0.125</v>
      </c>
      <c r="J195">
        <f>IF('Monthly Ranks'!J194&lt;=8, 1/8,0)</f>
        <v>0</v>
      </c>
      <c r="K195">
        <f>IF('Monthly Ranks'!K194&lt;=8, 1/8,0)</f>
        <v>0.125</v>
      </c>
      <c r="L195">
        <f>IF('Monthly Ranks'!L194&lt;=8, 1/8,0)</f>
        <v>0.125</v>
      </c>
      <c r="M195">
        <f>IF('Monthly Ranks'!M194&lt;=8, 1/8,0)</f>
        <v>0</v>
      </c>
      <c r="N195">
        <f>IF('Monthly Ranks'!N194&lt;=8, 1/8,0)</f>
        <v>0</v>
      </c>
      <c r="O195">
        <f>IF('Monthly Ranks'!O194&lt;=8, 1/8,0)</f>
        <v>0.125</v>
      </c>
      <c r="P195">
        <f>IF('Monthly Ranks'!P194&lt;=8, 1/8,0)</f>
        <v>0.125</v>
      </c>
      <c r="Q195">
        <f>IF('Monthly Ranks'!Q194&lt;=8, 1/8,0)</f>
        <v>0</v>
      </c>
      <c r="S195">
        <f t="shared" ref="S195:S258" si="9">A195</f>
        <v>199101</v>
      </c>
      <c r="T195" s="12">
        <f>B195*ReturnData!B206</f>
        <v>4.4749999999999998E-3</v>
      </c>
      <c r="U195" s="12">
        <f>C195*ReturnData!C206</f>
        <v>0</v>
      </c>
      <c r="V195" s="12">
        <f>D195*ReturnData!D206</f>
        <v>-2.5875E-3</v>
      </c>
      <c r="W195" s="12">
        <f>E195*ReturnData!E206</f>
        <v>0</v>
      </c>
      <c r="X195" s="12">
        <f>F195*ReturnData!F206</f>
        <v>0</v>
      </c>
      <c r="Y195" s="12">
        <f>G195*ReturnData!G206</f>
        <v>0</v>
      </c>
      <c r="Z195" s="12">
        <f>H195*ReturnData!H206</f>
        <v>2.4875000000000001E-3</v>
      </c>
      <c r="AA195" s="12">
        <f>I195*ReturnData!I206</f>
        <v>1.0175E-2</v>
      </c>
      <c r="AB195" s="12">
        <f>J195*ReturnData!J206</f>
        <v>0</v>
      </c>
      <c r="AC195" s="12">
        <f>K195*ReturnData!K206</f>
        <v>1.4250000000000001E-2</v>
      </c>
      <c r="AD195" s="12">
        <f>L195*ReturnData!L206</f>
        <v>1.5724999999999999E-2</v>
      </c>
      <c r="AE195" s="12">
        <f>M195*ReturnData!M206</f>
        <v>0</v>
      </c>
      <c r="AF195" s="12">
        <f>N195*ReturnData!N206</f>
        <v>0</v>
      </c>
      <c r="AG195" s="12">
        <f>O195*ReturnData!O206</f>
        <v>-1.7125E-3</v>
      </c>
      <c r="AH195" s="12">
        <f>P195*ReturnData!P206</f>
        <v>1.33125E-2</v>
      </c>
      <c r="AI195" s="12">
        <f>Q195*ReturnData!Q206</f>
        <v>0</v>
      </c>
      <c r="AK195">
        <f t="shared" ref="AK195:AK258" si="10">S195</f>
        <v>199101</v>
      </c>
      <c r="AL195" s="15">
        <f t="shared" si="8"/>
        <v>5.6124999999999994E-2</v>
      </c>
    </row>
    <row r="196" spans="1:38" x14ac:dyDescent="0.25">
      <c r="A196" s="6">
        <f>ReturnData!A207</f>
        <v>199102</v>
      </c>
      <c r="B196">
        <f>IF('Monthly Ranks'!B195&lt;=8, 1/8,0)</f>
        <v>0.125</v>
      </c>
      <c r="C196">
        <f>IF('Monthly Ranks'!C195&lt;=8, 1/8,0)</f>
        <v>0</v>
      </c>
      <c r="D196">
        <f>IF('Monthly Ranks'!D195&lt;=8, 1/8,0)</f>
        <v>0.125</v>
      </c>
      <c r="E196">
        <f>IF('Monthly Ranks'!E195&lt;=8, 1/8,0)</f>
        <v>0</v>
      </c>
      <c r="F196">
        <f>IF('Monthly Ranks'!F195&lt;=8, 1/8,0)</f>
        <v>0</v>
      </c>
      <c r="G196">
        <f>IF('Monthly Ranks'!G195&lt;=8, 1/8,0)</f>
        <v>0</v>
      </c>
      <c r="H196">
        <f>IF('Monthly Ranks'!H195&lt;=8, 1/8,0)</f>
        <v>0.125</v>
      </c>
      <c r="I196">
        <f>IF('Monthly Ranks'!I195&lt;=8, 1/8,0)</f>
        <v>0.125</v>
      </c>
      <c r="J196">
        <f>IF('Monthly Ranks'!J195&lt;=8, 1/8,0)</f>
        <v>0</v>
      </c>
      <c r="K196">
        <f>IF('Monthly Ranks'!K195&lt;=8, 1/8,0)</f>
        <v>0.125</v>
      </c>
      <c r="L196">
        <f>IF('Monthly Ranks'!L195&lt;=8, 1/8,0)</f>
        <v>0.125</v>
      </c>
      <c r="M196">
        <f>IF('Monthly Ranks'!M195&lt;=8, 1/8,0)</f>
        <v>0</v>
      </c>
      <c r="N196">
        <f>IF('Monthly Ranks'!N195&lt;=8, 1/8,0)</f>
        <v>0</v>
      </c>
      <c r="O196">
        <f>IF('Monthly Ranks'!O195&lt;=8, 1/8,0)</f>
        <v>0.125</v>
      </c>
      <c r="P196">
        <f>IF('Monthly Ranks'!P195&lt;=8, 1/8,0)</f>
        <v>0.125</v>
      </c>
      <c r="Q196">
        <f>IF('Monthly Ranks'!Q195&lt;=8, 1/8,0)</f>
        <v>0</v>
      </c>
      <c r="S196">
        <f t="shared" si="9"/>
        <v>199102</v>
      </c>
      <c r="T196" s="12">
        <f>B196*ReturnData!B207</f>
        <v>1.43E-2</v>
      </c>
      <c r="U196" s="12">
        <f>C196*ReturnData!C207</f>
        <v>0</v>
      </c>
      <c r="V196" s="12">
        <f>D196*ReturnData!D207</f>
        <v>1.0762499999999999E-2</v>
      </c>
      <c r="W196" s="12">
        <f>E196*ReturnData!E207</f>
        <v>0</v>
      </c>
      <c r="X196" s="12">
        <f>F196*ReturnData!F207</f>
        <v>0</v>
      </c>
      <c r="Y196" s="12">
        <f>G196*ReturnData!G207</f>
        <v>0</v>
      </c>
      <c r="Z196" s="12">
        <f>H196*ReturnData!H207</f>
        <v>1.1162499999999999E-2</v>
      </c>
      <c r="AA196" s="12">
        <f>I196*ReturnData!I207</f>
        <v>1.4737499999999999E-2</v>
      </c>
      <c r="AB196" s="12">
        <f>J196*ReturnData!J207</f>
        <v>0</v>
      </c>
      <c r="AC196" s="12">
        <f>K196*ReturnData!K207</f>
        <v>7.4375000000000005E-3</v>
      </c>
      <c r="AD196" s="12">
        <f>L196*ReturnData!L207</f>
        <v>8.0874999999999992E-3</v>
      </c>
      <c r="AE196" s="12">
        <f>M196*ReturnData!M207</f>
        <v>0</v>
      </c>
      <c r="AF196" s="12">
        <f>N196*ReturnData!N207</f>
        <v>0</v>
      </c>
      <c r="AG196" s="12">
        <f>O196*ReturnData!O207</f>
        <v>6.0499999999999998E-3</v>
      </c>
      <c r="AH196" s="12">
        <f>P196*ReturnData!P207</f>
        <v>1.0262500000000001E-2</v>
      </c>
      <c r="AI196" s="12">
        <f>Q196*ReturnData!Q207</f>
        <v>0</v>
      </c>
      <c r="AK196">
        <f t="shared" si="10"/>
        <v>199102</v>
      </c>
      <c r="AL196" s="15">
        <f t="shared" ref="AL196:AL259" si="11">SUM(T196:AI196)</f>
        <v>8.2800000000000012E-2</v>
      </c>
    </row>
    <row r="197" spans="1:38" x14ac:dyDescent="0.25">
      <c r="A197" s="6">
        <f>ReturnData!A208</f>
        <v>199103</v>
      </c>
      <c r="B197">
        <f>IF('Monthly Ranks'!B196&lt;=8, 1/8,0)</f>
        <v>0.125</v>
      </c>
      <c r="C197">
        <f>IF('Monthly Ranks'!C196&lt;=8, 1/8,0)</f>
        <v>0</v>
      </c>
      <c r="D197">
        <f>IF('Monthly Ranks'!D196&lt;=8, 1/8,0)</f>
        <v>0</v>
      </c>
      <c r="E197">
        <f>IF('Monthly Ranks'!E196&lt;=8, 1/8,0)</f>
        <v>0</v>
      </c>
      <c r="F197">
        <f>IF('Monthly Ranks'!F196&lt;=8, 1/8,0)</f>
        <v>0</v>
      </c>
      <c r="G197">
        <f>IF('Monthly Ranks'!G196&lt;=8, 1/8,0)</f>
        <v>0</v>
      </c>
      <c r="H197">
        <f>IF('Monthly Ranks'!H196&lt;=8, 1/8,0)</f>
        <v>0.125</v>
      </c>
      <c r="I197">
        <f>IF('Monthly Ranks'!I196&lt;=8, 1/8,0)</f>
        <v>0.125</v>
      </c>
      <c r="J197">
        <f>IF('Monthly Ranks'!J196&lt;=8, 1/8,0)</f>
        <v>0</v>
      </c>
      <c r="K197">
        <f>IF('Monthly Ranks'!K196&lt;=8, 1/8,0)</f>
        <v>0.125</v>
      </c>
      <c r="L197">
        <f>IF('Monthly Ranks'!L196&lt;=8, 1/8,0)</f>
        <v>0.125</v>
      </c>
      <c r="M197">
        <f>IF('Monthly Ranks'!M196&lt;=8, 1/8,0)</f>
        <v>0</v>
      </c>
      <c r="N197">
        <f>IF('Monthly Ranks'!N196&lt;=8, 1/8,0)</f>
        <v>0.125</v>
      </c>
      <c r="O197">
        <f>IF('Monthly Ranks'!O196&lt;=8, 1/8,0)</f>
        <v>0.125</v>
      </c>
      <c r="P197">
        <f>IF('Monthly Ranks'!P196&lt;=8, 1/8,0)</f>
        <v>0.125</v>
      </c>
      <c r="Q197">
        <f>IF('Monthly Ranks'!Q196&lt;=8, 1/8,0)</f>
        <v>0</v>
      </c>
      <c r="S197">
        <f t="shared" si="9"/>
        <v>199103</v>
      </c>
      <c r="T197" s="12">
        <f>B197*ReturnData!B208</f>
        <v>7.3000000000000001E-3</v>
      </c>
      <c r="U197" s="12">
        <f>C197*ReturnData!C208</f>
        <v>0</v>
      </c>
      <c r="V197" s="12">
        <f>D197*ReturnData!D208</f>
        <v>0</v>
      </c>
      <c r="W197" s="12">
        <f>E197*ReturnData!E208</f>
        <v>0</v>
      </c>
      <c r="X197" s="12">
        <f>F197*ReturnData!F208</f>
        <v>0</v>
      </c>
      <c r="Y197" s="12">
        <f>G197*ReturnData!G208</f>
        <v>0</v>
      </c>
      <c r="Z197" s="12">
        <f>H197*ReturnData!H208</f>
        <v>5.2875000000000005E-3</v>
      </c>
      <c r="AA197" s="12">
        <f>I197*ReturnData!I208</f>
        <v>2.0000000000000001E-4</v>
      </c>
      <c r="AB197" s="12">
        <f>J197*ReturnData!J208</f>
        <v>0</v>
      </c>
      <c r="AC197" s="12">
        <f>K197*ReturnData!K208</f>
        <v>5.0124999999999996E-3</v>
      </c>
      <c r="AD197" s="12">
        <f>L197*ReturnData!L208</f>
        <v>-5.7499999999999999E-4</v>
      </c>
      <c r="AE197" s="12">
        <f>M197*ReturnData!M208</f>
        <v>0</v>
      </c>
      <c r="AF197" s="12">
        <f>N197*ReturnData!N208</f>
        <v>1.2500000000000001E-5</v>
      </c>
      <c r="AG197" s="12">
        <f>O197*ReturnData!O208</f>
        <v>2.1375000000000001E-3</v>
      </c>
      <c r="AH197" s="12">
        <f>P197*ReturnData!P208</f>
        <v>1.21E-2</v>
      </c>
      <c r="AI197" s="12">
        <f>Q197*ReturnData!Q208</f>
        <v>0</v>
      </c>
      <c r="AK197">
        <f t="shared" si="10"/>
        <v>199103</v>
      </c>
      <c r="AL197" s="15">
        <f t="shared" si="11"/>
        <v>3.1475000000000003E-2</v>
      </c>
    </row>
    <row r="198" spans="1:38" x14ac:dyDescent="0.25">
      <c r="A198" s="6">
        <f>ReturnData!A209</f>
        <v>199104</v>
      </c>
      <c r="B198">
        <f>IF('Monthly Ranks'!B197&lt;=8, 1/8,0)</f>
        <v>0.125</v>
      </c>
      <c r="C198">
        <f>IF('Monthly Ranks'!C197&lt;=8, 1/8,0)</f>
        <v>0</v>
      </c>
      <c r="D198">
        <f>IF('Monthly Ranks'!D197&lt;=8, 1/8,0)</f>
        <v>0</v>
      </c>
      <c r="E198">
        <f>IF('Monthly Ranks'!E197&lt;=8, 1/8,0)</f>
        <v>0.125</v>
      </c>
      <c r="F198">
        <f>IF('Monthly Ranks'!F197&lt;=8, 1/8,0)</f>
        <v>0</v>
      </c>
      <c r="G198">
        <f>IF('Monthly Ranks'!G197&lt;=8, 1/8,0)</f>
        <v>0</v>
      </c>
      <c r="H198">
        <f>IF('Monthly Ranks'!H197&lt;=8, 1/8,0)</f>
        <v>0.125</v>
      </c>
      <c r="I198">
        <f>IF('Monthly Ranks'!I197&lt;=8, 1/8,0)</f>
        <v>0.125</v>
      </c>
      <c r="J198">
        <f>IF('Monthly Ranks'!J197&lt;=8, 1/8,0)</f>
        <v>0</v>
      </c>
      <c r="K198">
        <f>IF('Monthly Ranks'!K197&lt;=8, 1/8,0)</f>
        <v>0.125</v>
      </c>
      <c r="L198">
        <f>IF('Monthly Ranks'!L197&lt;=8, 1/8,0)</f>
        <v>0.125</v>
      </c>
      <c r="M198">
        <f>IF('Monthly Ranks'!M197&lt;=8, 1/8,0)</f>
        <v>0</v>
      </c>
      <c r="N198">
        <f>IF('Monthly Ranks'!N197&lt;=8, 1/8,0)</f>
        <v>0</v>
      </c>
      <c r="O198">
        <f>IF('Monthly Ranks'!O197&lt;=8, 1/8,0)</f>
        <v>0.125</v>
      </c>
      <c r="P198">
        <f>IF('Monthly Ranks'!P197&lt;=8, 1/8,0)</f>
        <v>0.125</v>
      </c>
      <c r="Q198">
        <f>IF('Monthly Ranks'!Q197&lt;=8, 1/8,0)</f>
        <v>0</v>
      </c>
      <c r="S198">
        <f t="shared" si="9"/>
        <v>199104</v>
      </c>
      <c r="T198" s="12">
        <f>B198*ReturnData!B209</f>
        <v>-2.0499999999999997E-3</v>
      </c>
      <c r="U198" s="12">
        <f>C198*ReturnData!C209</f>
        <v>0</v>
      </c>
      <c r="V198" s="12">
        <f>D198*ReturnData!D209</f>
        <v>0</v>
      </c>
      <c r="W198" s="12">
        <f>E198*ReturnData!E209</f>
        <v>2.2875E-3</v>
      </c>
      <c r="X198" s="12">
        <f>F198*ReturnData!F209</f>
        <v>0</v>
      </c>
      <c r="Y198" s="12">
        <f>G198*ReturnData!G209</f>
        <v>0</v>
      </c>
      <c r="Z198" s="12">
        <f>H198*ReturnData!H209</f>
        <v>-9.5E-4</v>
      </c>
      <c r="AA198" s="12">
        <f>I198*ReturnData!I209</f>
        <v>5.7499999999999999E-4</v>
      </c>
      <c r="AB198" s="12">
        <f>J198*ReturnData!J209</f>
        <v>0</v>
      </c>
      <c r="AC198" s="12">
        <f>K198*ReturnData!K209</f>
        <v>5.9999999999999995E-4</v>
      </c>
      <c r="AD198" s="12">
        <f>L198*ReturnData!L209</f>
        <v>-2.9499999999999999E-3</v>
      </c>
      <c r="AE198" s="12">
        <f>M198*ReturnData!M209</f>
        <v>0</v>
      </c>
      <c r="AF198" s="12">
        <f>N198*ReturnData!N209</f>
        <v>0</v>
      </c>
      <c r="AG198" s="12">
        <f>O198*ReturnData!O209</f>
        <v>-5.0000000000000002E-5</v>
      </c>
      <c r="AH198" s="12">
        <f>P198*ReturnData!P209</f>
        <v>2.4624999999999998E-3</v>
      </c>
      <c r="AI198" s="12">
        <f>Q198*ReturnData!Q209</f>
        <v>0</v>
      </c>
      <c r="AK198">
        <f t="shared" si="10"/>
        <v>199104</v>
      </c>
      <c r="AL198" s="15">
        <f t="shared" si="11"/>
        <v>-7.499999999999998E-5</v>
      </c>
    </row>
    <row r="199" spans="1:38" x14ac:dyDescent="0.25">
      <c r="A199" s="6">
        <f>ReturnData!A210</f>
        <v>199105</v>
      </c>
      <c r="B199">
        <f>IF('Monthly Ranks'!B198&lt;=8, 1/8,0)</f>
        <v>0.125</v>
      </c>
      <c r="C199">
        <f>IF('Monthly Ranks'!C198&lt;=8, 1/8,0)</f>
        <v>0</v>
      </c>
      <c r="D199">
        <f>IF('Monthly Ranks'!D198&lt;=8, 1/8,0)</f>
        <v>0</v>
      </c>
      <c r="E199">
        <f>IF('Monthly Ranks'!E198&lt;=8, 1/8,0)</f>
        <v>0.125</v>
      </c>
      <c r="F199">
        <f>IF('Monthly Ranks'!F198&lt;=8, 1/8,0)</f>
        <v>0.125</v>
      </c>
      <c r="G199">
        <f>IF('Monthly Ranks'!G198&lt;=8, 1/8,0)</f>
        <v>0</v>
      </c>
      <c r="H199">
        <f>IF('Monthly Ranks'!H198&lt;=8, 1/8,0)</f>
        <v>0.125</v>
      </c>
      <c r="I199">
        <f>IF('Monthly Ranks'!I198&lt;=8, 1/8,0)</f>
        <v>0.125</v>
      </c>
      <c r="J199">
        <f>IF('Monthly Ranks'!J198&lt;=8, 1/8,0)</f>
        <v>0</v>
      </c>
      <c r="K199">
        <f>IF('Monthly Ranks'!K198&lt;=8, 1/8,0)</f>
        <v>0</v>
      </c>
      <c r="L199">
        <f>IF('Monthly Ranks'!L198&lt;=8, 1/8,0)</f>
        <v>0</v>
      </c>
      <c r="M199">
        <f>IF('Monthly Ranks'!M198&lt;=8, 1/8,0)</f>
        <v>0</v>
      </c>
      <c r="N199">
        <f>IF('Monthly Ranks'!N198&lt;=8, 1/8,0)</f>
        <v>0</v>
      </c>
      <c r="O199">
        <f>IF('Monthly Ranks'!O198&lt;=8, 1/8,0)</f>
        <v>0.125</v>
      </c>
      <c r="P199">
        <f>IF('Monthly Ranks'!P198&lt;=8, 1/8,0)</f>
        <v>0.125</v>
      </c>
      <c r="Q199">
        <f>IF('Monthly Ranks'!Q198&lt;=8, 1/8,0)</f>
        <v>0.125</v>
      </c>
      <c r="S199">
        <f t="shared" si="9"/>
        <v>199105</v>
      </c>
      <c r="T199" s="12">
        <f>B199*ReturnData!B210</f>
        <v>4.0875E-3</v>
      </c>
      <c r="U199" s="12">
        <f>C199*ReturnData!C210</f>
        <v>0</v>
      </c>
      <c r="V199" s="12">
        <f>D199*ReturnData!D210</f>
        <v>0</v>
      </c>
      <c r="W199" s="12">
        <f>E199*ReturnData!E210</f>
        <v>3.875E-3</v>
      </c>
      <c r="X199" s="12">
        <f>F199*ReturnData!F210</f>
        <v>6.8625000000000005E-3</v>
      </c>
      <c r="Y199" s="12">
        <f>G199*ReturnData!G210</f>
        <v>0</v>
      </c>
      <c r="Z199" s="12">
        <f>H199*ReturnData!H210</f>
        <v>5.1000000000000004E-3</v>
      </c>
      <c r="AA199" s="12">
        <f>I199*ReturnData!I210</f>
        <v>1.0800000000000001E-2</v>
      </c>
      <c r="AB199" s="12">
        <f>J199*ReturnData!J210</f>
        <v>0</v>
      </c>
      <c r="AC199" s="12">
        <f>K199*ReturnData!K210</f>
        <v>0</v>
      </c>
      <c r="AD199" s="12">
        <f>L199*ReturnData!L210</f>
        <v>0</v>
      </c>
      <c r="AE199" s="12">
        <f>M199*ReturnData!M210</f>
        <v>0</v>
      </c>
      <c r="AF199" s="12">
        <f>N199*ReturnData!N210</f>
        <v>0</v>
      </c>
      <c r="AG199" s="12">
        <f>O199*ReturnData!O210</f>
        <v>1.875E-4</v>
      </c>
      <c r="AH199" s="12">
        <f>P199*ReturnData!P210</f>
        <v>9.6749999999999996E-3</v>
      </c>
      <c r="AI199" s="12">
        <f>Q199*ReturnData!Q210</f>
        <v>5.8250000000000003E-3</v>
      </c>
      <c r="AK199">
        <f t="shared" si="10"/>
        <v>199105</v>
      </c>
      <c r="AL199" s="15">
        <f t="shared" si="11"/>
        <v>4.6412499999999995E-2</v>
      </c>
    </row>
    <row r="200" spans="1:38" x14ac:dyDescent="0.25">
      <c r="A200" s="6">
        <f>ReturnData!A211</f>
        <v>199106</v>
      </c>
      <c r="B200">
        <f>IF('Monthly Ranks'!B199&lt;=8, 1/8,0)</f>
        <v>0.125</v>
      </c>
      <c r="C200">
        <f>IF('Monthly Ranks'!C199&lt;=8, 1/8,0)</f>
        <v>0</v>
      </c>
      <c r="D200">
        <f>IF('Monthly Ranks'!D199&lt;=8, 1/8,0)</f>
        <v>0.125</v>
      </c>
      <c r="E200">
        <f>IF('Monthly Ranks'!E199&lt;=8, 1/8,0)</f>
        <v>0.125</v>
      </c>
      <c r="F200">
        <f>IF('Monthly Ranks'!F199&lt;=8, 1/8,0)</f>
        <v>0</v>
      </c>
      <c r="G200">
        <f>IF('Monthly Ranks'!G199&lt;=8, 1/8,0)</f>
        <v>0.125</v>
      </c>
      <c r="H200">
        <f>IF('Monthly Ranks'!H199&lt;=8, 1/8,0)</f>
        <v>0.125</v>
      </c>
      <c r="I200">
        <f>IF('Monthly Ranks'!I199&lt;=8, 1/8,0)</f>
        <v>0</v>
      </c>
      <c r="J200">
        <f>IF('Monthly Ranks'!J199&lt;=8, 1/8,0)</f>
        <v>0</v>
      </c>
      <c r="K200">
        <f>IF('Monthly Ranks'!K199&lt;=8, 1/8,0)</f>
        <v>0</v>
      </c>
      <c r="L200">
        <f>IF('Monthly Ranks'!L199&lt;=8, 1/8,0)</f>
        <v>0</v>
      </c>
      <c r="M200">
        <f>IF('Monthly Ranks'!M199&lt;=8, 1/8,0)</f>
        <v>0</v>
      </c>
      <c r="N200">
        <f>IF('Monthly Ranks'!N199&lt;=8, 1/8,0)</f>
        <v>0</v>
      </c>
      <c r="O200">
        <f>IF('Monthly Ranks'!O199&lt;=8, 1/8,0)</f>
        <v>0.125</v>
      </c>
      <c r="P200">
        <f>IF('Monthly Ranks'!P199&lt;=8, 1/8,0)</f>
        <v>0.125</v>
      </c>
      <c r="Q200">
        <f>IF('Monthly Ranks'!Q199&lt;=8, 1/8,0)</f>
        <v>0.125</v>
      </c>
      <c r="S200">
        <f t="shared" si="9"/>
        <v>199106</v>
      </c>
      <c r="T200" s="12">
        <f>B200*ReturnData!B211</f>
        <v>-5.7250000000000001E-3</v>
      </c>
      <c r="U200" s="12">
        <f>C200*ReturnData!C211</f>
        <v>0</v>
      </c>
      <c r="V200" s="12">
        <f>D200*ReturnData!D211</f>
        <v>-4.7499999999999999E-3</v>
      </c>
      <c r="W200" s="12">
        <f>E200*ReturnData!E211</f>
        <v>-1.9625000000000003E-3</v>
      </c>
      <c r="X200" s="12">
        <f>F200*ReturnData!F211</f>
        <v>0</v>
      </c>
      <c r="Y200" s="12">
        <f>G200*ReturnData!G211</f>
        <v>-4.6625E-3</v>
      </c>
      <c r="Z200" s="12">
        <f>H200*ReturnData!H211</f>
        <v>-5.5874999999999996E-3</v>
      </c>
      <c r="AA200" s="12">
        <f>I200*ReturnData!I211</f>
        <v>0</v>
      </c>
      <c r="AB200" s="12">
        <f>J200*ReturnData!J211</f>
        <v>0</v>
      </c>
      <c r="AC200" s="12">
        <f>K200*ReturnData!K211</f>
        <v>0</v>
      </c>
      <c r="AD200" s="12">
        <f>L200*ReturnData!L211</f>
        <v>0</v>
      </c>
      <c r="AE200" s="12">
        <f>M200*ReturnData!M211</f>
        <v>0</v>
      </c>
      <c r="AF200" s="12">
        <f>N200*ReturnData!N211</f>
        <v>0</v>
      </c>
      <c r="AG200" s="12">
        <f>O200*ReturnData!O211</f>
        <v>-2.9625000000000003E-3</v>
      </c>
      <c r="AH200" s="12">
        <f>P200*ReturnData!P211</f>
        <v>-6.1250000000000002E-3</v>
      </c>
      <c r="AI200" s="12">
        <f>Q200*ReturnData!Q211</f>
        <v>-6.6500000000000005E-3</v>
      </c>
      <c r="AK200">
        <f t="shared" si="10"/>
        <v>199106</v>
      </c>
      <c r="AL200" s="15">
        <f t="shared" si="11"/>
        <v>-3.8425000000000001E-2</v>
      </c>
    </row>
    <row r="201" spans="1:38" x14ac:dyDescent="0.25">
      <c r="A201" s="6">
        <f>ReturnData!A212</f>
        <v>199107</v>
      </c>
      <c r="B201">
        <f>IF('Monthly Ranks'!B200&lt;=8, 1/8,0)</f>
        <v>0.125</v>
      </c>
      <c r="C201">
        <f>IF('Monthly Ranks'!C200&lt;=8, 1/8,0)</f>
        <v>0</v>
      </c>
      <c r="D201">
        <f>IF('Monthly Ranks'!D200&lt;=8, 1/8,0)</f>
        <v>0</v>
      </c>
      <c r="E201">
        <f>IF('Monthly Ranks'!E200&lt;=8, 1/8,0)</f>
        <v>0.125</v>
      </c>
      <c r="F201">
        <f>IF('Monthly Ranks'!F200&lt;=8, 1/8,0)</f>
        <v>0.125</v>
      </c>
      <c r="G201">
        <f>IF('Monthly Ranks'!G200&lt;=8, 1/8,0)</f>
        <v>0.125</v>
      </c>
      <c r="H201">
        <f>IF('Monthly Ranks'!H200&lt;=8, 1/8,0)</f>
        <v>0.125</v>
      </c>
      <c r="I201">
        <f>IF('Monthly Ranks'!I200&lt;=8, 1/8,0)</f>
        <v>0.125</v>
      </c>
      <c r="J201">
        <f>IF('Monthly Ranks'!J200&lt;=8, 1/8,0)</f>
        <v>0</v>
      </c>
      <c r="K201">
        <f>IF('Monthly Ranks'!K200&lt;=8, 1/8,0)</f>
        <v>0</v>
      </c>
      <c r="L201">
        <f>IF('Monthly Ranks'!L200&lt;=8, 1/8,0)</f>
        <v>0</v>
      </c>
      <c r="M201">
        <f>IF('Monthly Ranks'!M200&lt;=8, 1/8,0)</f>
        <v>0</v>
      </c>
      <c r="N201">
        <f>IF('Monthly Ranks'!N200&lt;=8, 1/8,0)</f>
        <v>0</v>
      </c>
      <c r="O201">
        <f>IF('Monthly Ranks'!O200&lt;=8, 1/8,0)</f>
        <v>0</v>
      </c>
      <c r="P201">
        <f>IF('Monthly Ranks'!P200&lt;=8, 1/8,0)</f>
        <v>0.125</v>
      </c>
      <c r="Q201">
        <f>IF('Monthly Ranks'!Q200&lt;=8, 1/8,0)</f>
        <v>0.125</v>
      </c>
      <c r="S201">
        <f t="shared" si="9"/>
        <v>199107</v>
      </c>
      <c r="T201" s="12">
        <f>B201*ReturnData!B212</f>
        <v>8.2375E-3</v>
      </c>
      <c r="U201" s="12">
        <f>C201*ReturnData!C212</f>
        <v>0</v>
      </c>
      <c r="V201" s="12">
        <f>D201*ReturnData!D212</f>
        <v>0</v>
      </c>
      <c r="W201" s="12">
        <f>E201*ReturnData!E212</f>
        <v>7.2499999999999995E-3</v>
      </c>
      <c r="X201" s="12">
        <f>F201*ReturnData!F212</f>
        <v>4.5000000000000005E-3</v>
      </c>
      <c r="Y201" s="12">
        <f>G201*ReturnData!G212</f>
        <v>6.6374999999999993E-3</v>
      </c>
      <c r="Z201" s="12">
        <f>H201*ReturnData!H212</f>
        <v>9.6499999999999989E-3</v>
      </c>
      <c r="AA201" s="12">
        <f>I201*ReturnData!I212</f>
        <v>6.6E-3</v>
      </c>
      <c r="AB201" s="12">
        <f>J201*ReturnData!J212</f>
        <v>0</v>
      </c>
      <c r="AC201" s="12">
        <f>K201*ReturnData!K212</f>
        <v>0</v>
      </c>
      <c r="AD201" s="12">
        <f>L201*ReturnData!L212</f>
        <v>0</v>
      </c>
      <c r="AE201" s="12">
        <f>M201*ReturnData!M212</f>
        <v>0</v>
      </c>
      <c r="AF201" s="12">
        <f>N201*ReturnData!N212</f>
        <v>0</v>
      </c>
      <c r="AG201" s="12">
        <f>O201*ReturnData!O212</f>
        <v>0</v>
      </c>
      <c r="AH201" s="12">
        <f>P201*ReturnData!P212</f>
        <v>6.3375000000000003E-3</v>
      </c>
      <c r="AI201" s="12">
        <f>Q201*ReturnData!Q212</f>
        <v>7.1875000000000003E-3</v>
      </c>
      <c r="AK201">
        <f t="shared" si="10"/>
        <v>199107</v>
      </c>
      <c r="AL201" s="15">
        <f t="shared" si="11"/>
        <v>5.6399999999999999E-2</v>
      </c>
    </row>
    <row r="202" spans="1:38" x14ac:dyDescent="0.25">
      <c r="A202" s="6">
        <f>ReturnData!A213</f>
        <v>199108</v>
      </c>
      <c r="B202">
        <f>IF('Monthly Ranks'!B201&lt;=8, 1/8,0)</f>
        <v>0.125</v>
      </c>
      <c r="C202">
        <f>IF('Monthly Ranks'!C201&lt;=8, 1/8,0)</f>
        <v>0</v>
      </c>
      <c r="D202">
        <f>IF('Monthly Ranks'!D201&lt;=8, 1/8,0)</f>
        <v>0</v>
      </c>
      <c r="E202">
        <f>IF('Monthly Ranks'!E201&lt;=8, 1/8,0)</f>
        <v>0.125</v>
      </c>
      <c r="F202">
        <f>IF('Monthly Ranks'!F201&lt;=8, 1/8,0)</f>
        <v>0</v>
      </c>
      <c r="G202">
        <f>IF('Monthly Ranks'!G201&lt;=8, 1/8,0)</f>
        <v>0.125</v>
      </c>
      <c r="H202">
        <f>IF('Monthly Ranks'!H201&lt;=8, 1/8,0)</f>
        <v>0.125</v>
      </c>
      <c r="I202">
        <f>IF('Monthly Ranks'!I201&lt;=8, 1/8,0)</f>
        <v>0.125</v>
      </c>
      <c r="J202">
        <f>IF('Monthly Ranks'!J201&lt;=8, 1/8,0)</f>
        <v>0</v>
      </c>
      <c r="K202">
        <f>IF('Monthly Ranks'!K201&lt;=8, 1/8,0)</f>
        <v>0.125</v>
      </c>
      <c r="L202">
        <f>IF('Monthly Ranks'!L201&lt;=8, 1/8,0)</f>
        <v>0</v>
      </c>
      <c r="M202">
        <f>IF('Monthly Ranks'!M201&lt;=8, 1/8,0)</f>
        <v>0</v>
      </c>
      <c r="N202">
        <f>IF('Monthly Ranks'!N201&lt;=8, 1/8,0)</f>
        <v>0</v>
      </c>
      <c r="O202">
        <f>IF('Monthly Ranks'!O201&lt;=8, 1/8,0)</f>
        <v>0</v>
      </c>
      <c r="P202">
        <f>IF('Monthly Ranks'!P201&lt;=8, 1/8,0)</f>
        <v>0.125</v>
      </c>
      <c r="Q202">
        <f>IF('Monthly Ranks'!Q201&lt;=8, 1/8,0)</f>
        <v>0.125</v>
      </c>
      <c r="S202">
        <f t="shared" si="9"/>
        <v>199108</v>
      </c>
      <c r="T202" s="12">
        <f>B202*ReturnData!B213</f>
        <v>7.3750000000000005E-3</v>
      </c>
      <c r="U202" s="12">
        <f>C202*ReturnData!C213</f>
        <v>0</v>
      </c>
      <c r="V202" s="12">
        <f>D202*ReturnData!D213</f>
        <v>0</v>
      </c>
      <c r="W202" s="12">
        <f>E202*ReturnData!E213</f>
        <v>7.5125000000000001E-3</v>
      </c>
      <c r="X202" s="12">
        <f>F202*ReturnData!F213</f>
        <v>0</v>
      </c>
      <c r="Y202" s="12">
        <f>G202*ReturnData!G213</f>
        <v>1.0625000000000001E-3</v>
      </c>
      <c r="Z202" s="12">
        <f>H202*ReturnData!H213</f>
        <v>4.0500000000000006E-3</v>
      </c>
      <c r="AA202" s="12">
        <f>I202*ReturnData!I213</f>
        <v>4.5624999999999997E-3</v>
      </c>
      <c r="AB202" s="12">
        <f>J202*ReturnData!J213</f>
        <v>0</v>
      </c>
      <c r="AC202" s="12">
        <f>K202*ReturnData!K213</f>
        <v>3.5750000000000001E-3</v>
      </c>
      <c r="AD202" s="12">
        <f>L202*ReturnData!L213</f>
        <v>0</v>
      </c>
      <c r="AE202" s="12">
        <f>M202*ReturnData!M213</f>
        <v>0</v>
      </c>
      <c r="AF202" s="12">
        <f>N202*ReturnData!N213</f>
        <v>0</v>
      </c>
      <c r="AG202" s="12">
        <f>O202*ReturnData!O213</f>
        <v>0</v>
      </c>
      <c r="AH202" s="12">
        <f>P202*ReturnData!P213</f>
        <v>5.2375000000000008E-3</v>
      </c>
      <c r="AI202" s="12">
        <f>Q202*ReturnData!Q213</f>
        <v>5.5625000000000006E-3</v>
      </c>
      <c r="AK202">
        <f t="shared" si="10"/>
        <v>199108</v>
      </c>
      <c r="AL202" s="15">
        <f t="shared" si="11"/>
        <v>3.89375E-2</v>
      </c>
    </row>
    <row r="203" spans="1:38" x14ac:dyDescent="0.25">
      <c r="A203" s="6">
        <f>ReturnData!A214</f>
        <v>199109</v>
      </c>
      <c r="B203">
        <f>IF('Monthly Ranks'!B202&lt;=8, 1/8,0)</f>
        <v>0.125</v>
      </c>
      <c r="C203">
        <f>IF('Monthly Ranks'!C202&lt;=8, 1/8,0)</f>
        <v>0</v>
      </c>
      <c r="D203">
        <f>IF('Monthly Ranks'!D202&lt;=8, 1/8,0)</f>
        <v>0</v>
      </c>
      <c r="E203">
        <f>IF('Monthly Ranks'!E202&lt;=8, 1/8,0)</f>
        <v>0.125</v>
      </c>
      <c r="F203">
        <f>IF('Monthly Ranks'!F202&lt;=8, 1/8,0)</f>
        <v>0</v>
      </c>
      <c r="G203">
        <f>IF('Monthly Ranks'!G202&lt;=8, 1/8,0)</f>
        <v>0.125</v>
      </c>
      <c r="H203">
        <f>IF('Monthly Ranks'!H202&lt;=8, 1/8,0)</f>
        <v>0.125</v>
      </c>
      <c r="I203">
        <f>IF('Monthly Ranks'!I202&lt;=8, 1/8,0)</f>
        <v>0.125</v>
      </c>
      <c r="J203">
        <f>IF('Monthly Ranks'!J202&lt;=8, 1/8,0)</f>
        <v>0</v>
      </c>
      <c r="K203">
        <f>IF('Monthly Ranks'!K202&lt;=8, 1/8,0)</f>
        <v>0.125</v>
      </c>
      <c r="L203">
        <f>IF('Monthly Ranks'!L202&lt;=8, 1/8,0)</f>
        <v>0</v>
      </c>
      <c r="M203">
        <f>IF('Monthly Ranks'!M202&lt;=8, 1/8,0)</f>
        <v>0</v>
      </c>
      <c r="N203">
        <f>IF('Monthly Ranks'!N202&lt;=8, 1/8,0)</f>
        <v>0</v>
      </c>
      <c r="O203">
        <f>IF('Monthly Ranks'!O202&lt;=8, 1/8,0)</f>
        <v>0</v>
      </c>
      <c r="P203">
        <f>IF('Monthly Ranks'!P202&lt;=8, 1/8,0)</f>
        <v>0.125</v>
      </c>
      <c r="Q203">
        <f>IF('Monthly Ranks'!Q202&lt;=8, 1/8,0)</f>
        <v>0.125</v>
      </c>
      <c r="S203">
        <f t="shared" si="9"/>
        <v>199109</v>
      </c>
      <c r="T203" s="12">
        <f>B203*ReturnData!B214</f>
        <v>-4.8875000000000004E-3</v>
      </c>
      <c r="U203" s="12">
        <f>C203*ReturnData!C214</f>
        <v>0</v>
      </c>
      <c r="V203" s="12">
        <f>D203*ReturnData!D214</f>
        <v>0</v>
      </c>
      <c r="W203" s="12">
        <f>E203*ReturnData!E214</f>
        <v>4.0124999999999996E-3</v>
      </c>
      <c r="X203" s="12">
        <f>F203*ReturnData!F214</f>
        <v>0</v>
      </c>
      <c r="Y203" s="12">
        <f>G203*ReturnData!G214</f>
        <v>-4.0999999999999995E-3</v>
      </c>
      <c r="Z203" s="12">
        <f>H203*ReturnData!H214</f>
        <v>-7.8750000000000001E-4</v>
      </c>
      <c r="AA203" s="12">
        <f>I203*ReturnData!I214</f>
        <v>-3.6625000000000004E-3</v>
      </c>
      <c r="AB203" s="12">
        <f>J203*ReturnData!J214</f>
        <v>0</v>
      </c>
      <c r="AC203" s="12">
        <f>K203*ReturnData!K214</f>
        <v>-1.0874999999999999E-3</v>
      </c>
      <c r="AD203" s="12">
        <f>L203*ReturnData!L214</f>
        <v>0</v>
      </c>
      <c r="AE203" s="12">
        <f>M203*ReturnData!M214</f>
        <v>0</v>
      </c>
      <c r="AF203" s="12">
        <f>N203*ReturnData!N214</f>
        <v>0</v>
      </c>
      <c r="AG203" s="12">
        <f>O203*ReturnData!O214</f>
        <v>0</v>
      </c>
      <c r="AH203" s="12">
        <f>P203*ReturnData!P214</f>
        <v>-4.8249999999999994E-3</v>
      </c>
      <c r="AI203" s="12">
        <f>Q203*ReturnData!Q214</f>
        <v>-3.1250000000000001E-4</v>
      </c>
      <c r="AK203">
        <f t="shared" si="10"/>
        <v>199109</v>
      </c>
      <c r="AL203" s="15">
        <f t="shared" si="11"/>
        <v>-1.5650000000000001E-2</v>
      </c>
    </row>
    <row r="204" spans="1:38" x14ac:dyDescent="0.25">
      <c r="A204" s="6">
        <f>ReturnData!A215</f>
        <v>199110</v>
      </c>
      <c r="B204">
        <f>IF('Monthly Ranks'!B203&lt;=8, 1/8,0)</f>
        <v>0.125</v>
      </c>
      <c r="C204">
        <f>IF('Monthly Ranks'!C203&lt;=8, 1/8,0)</f>
        <v>0</v>
      </c>
      <c r="D204">
        <f>IF('Monthly Ranks'!D203&lt;=8, 1/8,0)</f>
        <v>0</v>
      </c>
      <c r="E204">
        <f>IF('Monthly Ranks'!E203&lt;=8, 1/8,0)</f>
        <v>0.125</v>
      </c>
      <c r="F204">
        <f>IF('Monthly Ranks'!F203&lt;=8, 1/8,0)</f>
        <v>0</v>
      </c>
      <c r="G204">
        <f>IF('Monthly Ranks'!G203&lt;=8, 1/8,0)</f>
        <v>0.125</v>
      </c>
      <c r="H204">
        <f>IF('Monthly Ranks'!H203&lt;=8, 1/8,0)</f>
        <v>0.125</v>
      </c>
      <c r="I204">
        <f>IF('Monthly Ranks'!I203&lt;=8, 1/8,0)</f>
        <v>0.125</v>
      </c>
      <c r="J204">
        <f>IF('Monthly Ranks'!J203&lt;=8, 1/8,0)</f>
        <v>0</v>
      </c>
      <c r="K204">
        <f>IF('Monthly Ranks'!K203&lt;=8, 1/8,0)</f>
        <v>0.125</v>
      </c>
      <c r="L204">
        <f>IF('Monthly Ranks'!L203&lt;=8, 1/8,0)</f>
        <v>0</v>
      </c>
      <c r="M204">
        <f>IF('Monthly Ranks'!M203&lt;=8, 1/8,0)</f>
        <v>0</v>
      </c>
      <c r="N204">
        <f>IF('Monthly Ranks'!N203&lt;=8, 1/8,0)</f>
        <v>0</v>
      </c>
      <c r="O204">
        <f>IF('Monthly Ranks'!O203&lt;=8, 1/8,0)</f>
        <v>0</v>
      </c>
      <c r="P204">
        <f>IF('Monthly Ranks'!P203&lt;=8, 1/8,0)</f>
        <v>0.125</v>
      </c>
      <c r="Q204">
        <f>IF('Monthly Ranks'!Q203&lt;=8, 1/8,0)</f>
        <v>0.125</v>
      </c>
      <c r="S204">
        <f t="shared" si="9"/>
        <v>199110</v>
      </c>
      <c r="T204" s="12">
        <f>B204*ReturnData!B215</f>
        <v>-1.4999999999999999E-4</v>
      </c>
      <c r="U204" s="12">
        <f>C204*ReturnData!C215</f>
        <v>0</v>
      </c>
      <c r="V204" s="12">
        <f>D204*ReturnData!D215</f>
        <v>0</v>
      </c>
      <c r="W204" s="12">
        <f>E204*ReturnData!E215</f>
        <v>-4.2875000000000005E-3</v>
      </c>
      <c r="X204" s="12">
        <f>F204*ReturnData!F215</f>
        <v>0</v>
      </c>
      <c r="Y204" s="12">
        <f>G204*ReturnData!G215</f>
        <v>3.0125E-3</v>
      </c>
      <c r="Z204" s="12">
        <f>H204*ReturnData!H215</f>
        <v>5.6999999999999993E-3</v>
      </c>
      <c r="AA204" s="12">
        <f>I204*ReturnData!I215</f>
        <v>-3.4000000000000002E-3</v>
      </c>
      <c r="AB204" s="12">
        <f>J204*ReturnData!J215</f>
        <v>0</v>
      </c>
      <c r="AC204" s="12">
        <f>K204*ReturnData!K215</f>
        <v>-1.5125E-3</v>
      </c>
      <c r="AD204" s="12">
        <f>L204*ReturnData!L215</f>
        <v>0</v>
      </c>
      <c r="AE204" s="12">
        <f>M204*ReturnData!M215</f>
        <v>0</v>
      </c>
      <c r="AF204" s="12">
        <f>N204*ReturnData!N215</f>
        <v>0</v>
      </c>
      <c r="AG204" s="12">
        <f>O204*ReturnData!O215</f>
        <v>0</v>
      </c>
      <c r="AH204" s="12">
        <f>P204*ReturnData!P215</f>
        <v>-3.5999999999999999E-3</v>
      </c>
      <c r="AI204" s="12">
        <f>Q204*ReturnData!Q215</f>
        <v>2.575E-3</v>
      </c>
      <c r="AK204">
        <f t="shared" si="10"/>
        <v>199110</v>
      </c>
      <c r="AL204" s="15">
        <f t="shared" si="11"/>
        <v>-1.6625000000000008E-3</v>
      </c>
    </row>
    <row r="205" spans="1:38" x14ac:dyDescent="0.25">
      <c r="A205" s="6">
        <f>ReturnData!A216</f>
        <v>199111</v>
      </c>
      <c r="B205">
        <f>IF('Monthly Ranks'!B204&lt;=8, 1/8,0)</f>
        <v>0</v>
      </c>
      <c r="C205">
        <f>IF('Monthly Ranks'!C204&lt;=8, 1/8,0)</f>
        <v>0</v>
      </c>
      <c r="D205">
        <f>IF('Monthly Ranks'!D204&lt;=8, 1/8,0)</f>
        <v>0</v>
      </c>
      <c r="E205">
        <f>IF('Monthly Ranks'!E204&lt;=8, 1/8,0)</f>
        <v>0.125</v>
      </c>
      <c r="F205">
        <f>IF('Monthly Ranks'!F204&lt;=8, 1/8,0)</f>
        <v>0.125</v>
      </c>
      <c r="G205">
        <f>IF('Monthly Ranks'!G204&lt;=8, 1/8,0)</f>
        <v>0.125</v>
      </c>
      <c r="H205">
        <f>IF('Monthly Ranks'!H204&lt;=8, 1/8,0)</f>
        <v>0.125</v>
      </c>
      <c r="I205">
        <f>IF('Monthly Ranks'!I204&lt;=8, 1/8,0)</f>
        <v>0.125</v>
      </c>
      <c r="J205">
        <f>IF('Monthly Ranks'!J204&lt;=8, 1/8,0)</f>
        <v>0</v>
      </c>
      <c r="K205">
        <f>IF('Monthly Ranks'!K204&lt;=8, 1/8,0)</f>
        <v>0.125</v>
      </c>
      <c r="L205">
        <f>IF('Monthly Ranks'!L204&lt;=8, 1/8,0)</f>
        <v>0</v>
      </c>
      <c r="M205">
        <f>IF('Monthly Ranks'!M204&lt;=8, 1/8,0)</f>
        <v>0</v>
      </c>
      <c r="N205">
        <f>IF('Monthly Ranks'!N204&lt;=8, 1/8,0)</f>
        <v>0</v>
      </c>
      <c r="O205">
        <f>IF('Monthly Ranks'!O204&lt;=8, 1/8,0)</f>
        <v>0</v>
      </c>
      <c r="P205">
        <f>IF('Monthly Ranks'!P204&lt;=8, 1/8,0)</f>
        <v>0.125</v>
      </c>
      <c r="Q205">
        <f>IF('Monthly Ranks'!Q204&lt;=8, 1/8,0)</f>
        <v>0.125</v>
      </c>
      <c r="S205">
        <f t="shared" si="9"/>
        <v>199111</v>
      </c>
      <c r="T205" s="12">
        <f>B205*ReturnData!B216</f>
        <v>0</v>
      </c>
      <c r="U205" s="12">
        <f>C205*ReturnData!C216</f>
        <v>0</v>
      </c>
      <c r="V205" s="12">
        <f>D205*ReturnData!D216</f>
        <v>0</v>
      </c>
      <c r="W205" s="12">
        <f>E205*ReturnData!E216</f>
        <v>-4.8625000000000005E-3</v>
      </c>
      <c r="X205" s="12">
        <f>F205*ReturnData!F216</f>
        <v>-2.2000000000000001E-3</v>
      </c>
      <c r="Y205" s="12">
        <f>G205*ReturnData!G216</f>
        <v>-7.1875000000000003E-3</v>
      </c>
      <c r="Z205" s="12">
        <f>H205*ReturnData!H216</f>
        <v>-2.5875E-3</v>
      </c>
      <c r="AA205" s="12">
        <f>I205*ReturnData!I216</f>
        <v>-3.0875000000000004E-3</v>
      </c>
      <c r="AB205" s="12">
        <f>J205*ReturnData!J216</f>
        <v>0</v>
      </c>
      <c r="AC205" s="12">
        <f>K205*ReturnData!K216</f>
        <v>-6.6125000000000003E-3</v>
      </c>
      <c r="AD205" s="12">
        <f>L205*ReturnData!L216</f>
        <v>0</v>
      </c>
      <c r="AE205" s="12">
        <f>M205*ReturnData!M216</f>
        <v>0</v>
      </c>
      <c r="AF205" s="12">
        <f>N205*ReturnData!N216</f>
        <v>0</v>
      </c>
      <c r="AG205" s="12">
        <f>O205*ReturnData!O216</f>
        <v>0</v>
      </c>
      <c r="AH205" s="12">
        <f>P205*ReturnData!P216</f>
        <v>-1.3500000000000001E-3</v>
      </c>
      <c r="AI205" s="12">
        <f>Q205*ReturnData!Q216</f>
        <v>-6.5125000000000001E-3</v>
      </c>
      <c r="AK205">
        <f t="shared" si="10"/>
        <v>199111</v>
      </c>
      <c r="AL205" s="15">
        <f t="shared" si="11"/>
        <v>-3.44E-2</v>
      </c>
    </row>
    <row r="206" spans="1:38" x14ac:dyDescent="0.25">
      <c r="A206" s="6">
        <f>ReturnData!A217</f>
        <v>199112</v>
      </c>
      <c r="B206">
        <f>IF('Monthly Ranks'!B205&lt;=8, 1/8,0)</f>
        <v>0</v>
      </c>
      <c r="C206">
        <f>IF('Monthly Ranks'!C205&lt;=8, 1/8,0)</f>
        <v>0</v>
      </c>
      <c r="D206">
        <f>IF('Monthly Ranks'!D205&lt;=8, 1/8,0)</f>
        <v>0</v>
      </c>
      <c r="E206">
        <f>IF('Monthly Ranks'!E205&lt;=8, 1/8,0)</f>
        <v>0.125</v>
      </c>
      <c r="F206">
        <f>IF('Monthly Ranks'!F205&lt;=8, 1/8,0)</f>
        <v>0.125</v>
      </c>
      <c r="G206">
        <f>IF('Monthly Ranks'!G205&lt;=8, 1/8,0)</f>
        <v>0</v>
      </c>
      <c r="H206">
        <f>IF('Monthly Ranks'!H205&lt;=8, 1/8,0)</f>
        <v>0.125</v>
      </c>
      <c r="I206">
        <f>IF('Monthly Ranks'!I205&lt;=8, 1/8,0)</f>
        <v>0.125</v>
      </c>
      <c r="J206">
        <f>IF('Monthly Ranks'!J205&lt;=8, 1/8,0)</f>
        <v>0</v>
      </c>
      <c r="K206">
        <f>IF('Monthly Ranks'!K205&lt;=8, 1/8,0)</f>
        <v>0.125</v>
      </c>
      <c r="L206">
        <f>IF('Monthly Ranks'!L205&lt;=8, 1/8,0)</f>
        <v>0</v>
      </c>
      <c r="M206">
        <f>IF('Monthly Ranks'!M205&lt;=8, 1/8,0)</f>
        <v>0</v>
      </c>
      <c r="N206">
        <f>IF('Monthly Ranks'!N205&lt;=8, 1/8,0)</f>
        <v>0.125</v>
      </c>
      <c r="O206">
        <f>IF('Monthly Ranks'!O205&lt;=8, 1/8,0)</f>
        <v>0</v>
      </c>
      <c r="P206">
        <f>IF('Monthly Ranks'!P205&lt;=8, 1/8,0)</f>
        <v>0.125</v>
      </c>
      <c r="Q206">
        <f>IF('Monthly Ranks'!Q205&lt;=8, 1/8,0)</f>
        <v>0.125</v>
      </c>
      <c r="S206">
        <f t="shared" si="9"/>
        <v>199112</v>
      </c>
      <c r="T206" s="12">
        <f>B206*ReturnData!B217</f>
        <v>0</v>
      </c>
      <c r="U206" s="12">
        <f>C206*ReturnData!C217</f>
        <v>0</v>
      </c>
      <c r="V206" s="12">
        <f>D206*ReturnData!D217</f>
        <v>0</v>
      </c>
      <c r="W206" s="12">
        <f>E206*ReturnData!E217</f>
        <v>1.8124999999999999E-2</v>
      </c>
      <c r="X206" s="12">
        <f>F206*ReturnData!F217</f>
        <v>1.2962499999999998E-2</v>
      </c>
      <c r="Y206" s="12">
        <f>G206*ReturnData!G217</f>
        <v>0</v>
      </c>
      <c r="Z206" s="12">
        <f>H206*ReturnData!H217</f>
        <v>1.9699999999999999E-2</v>
      </c>
      <c r="AA206" s="12">
        <f>I206*ReturnData!I217</f>
        <v>1.9325000000000002E-2</v>
      </c>
      <c r="AB206" s="12">
        <f>J206*ReturnData!J217</f>
        <v>0</v>
      </c>
      <c r="AC206" s="12">
        <f>K206*ReturnData!K217</f>
        <v>1.3100000000000001E-2</v>
      </c>
      <c r="AD206" s="12">
        <f>L206*ReturnData!L217</f>
        <v>0</v>
      </c>
      <c r="AE206" s="12">
        <f>M206*ReturnData!M217</f>
        <v>0</v>
      </c>
      <c r="AF206" s="12">
        <f>N206*ReturnData!N217</f>
        <v>1.485E-2</v>
      </c>
      <c r="AG206" s="12">
        <f>O206*ReturnData!O217</f>
        <v>0</v>
      </c>
      <c r="AH206" s="12">
        <f>P206*ReturnData!P217</f>
        <v>1.66E-2</v>
      </c>
      <c r="AI206" s="12">
        <f>Q206*ReturnData!Q217</f>
        <v>1.6712499999999998E-2</v>
      </c>
      <c r="AK206">
        <f t="shared" si="10"/>
        <v>199112</v>
      </c>
      <c r="AL206" s="15">
        <f t="shared" si="11"/>
        <v>0.13137499999999999</v>
      </c>
    </row>
    <row r="207" spans="1:38" x14ac:dyDescent="0.25">
      <c r="A207" s="6">
        <f>ReturnData!A218</f>
        <v>199201</v>
      </c>
      <c r="B207">
        <f>IF('Monthly Ranks'!B206&lt;=8, 1/8,0)</f>
        <v>0.125</v>
      </c>
      <c r="C207">
        <f>IF('Monthly Ranks'!C206&lt;=8, 1/8,0)</f>
        <v>0</v>
      </c>
      <c r="D207">
        <f>IF('Monthly Ranks'!D206&lt;=8, 1/8,0)</f>
        <v>0</v>
      </c>
      <c r="E207">
        <f>IF('Monthly Ranks'!E206&lt;=8, 1/8,0)</f>
        <v>0.125</v>
      </c>
      <c r="F207">
        <f>IF('Monthly Ranks'!F206&lt;=8, 1/8,0)</f>
        <v>0.125</v>
      </c>
      <c r="G207">
        <f>IF('Monthly Ranks'!G206&lt;=8, 1/8,0)</f>
        <v>0</v>
      </c>
      <c r="H207">
        <f>IF('Monthly Ranks'!H206&lt;=8, 1/8,0)</f>
        <v>0.125</v>
      </c>
      <c r="I207">
        <f>IF('Monthly Ranks'!I206&lt;=8, 1/8,0)</f>
        <v>0.125</v>
      </c>
      <c r="J207">
        <f>IF('Monthly Ranks'!J206&lt;=8, 1/8,0)</f>
        <v>0</v>
      </c>
      <c r="K207">
        <f>IF('Monthly Ranks'!K206&lt;=8, 1/8,0)</f>
        <v>0.125</v>
      </c>
      <c r="L207">
        <f>IF('Monthly Ranks'!L206&lt;=8, 1/8,0)</f>
        <v>0</v>
      </c>
      <c r="M207">
        <f>IF('Monthly Ranks'!M206&lt;=8, 1/8,0)</f>
        <v>0</v>
      </c>
      <c r="N207">
        <f>IF('Monthly Ranks'!N206&lt;=8, 1/8,0)</f>
        <v>0</v>
      </c>
      <c r="O207">
        <f>IF('Monthly Ranks'!O206&lt;=8, 1/8,0)</f>
        <v>0</v>
      </c>
      <c r="P207">
        <f>IF('Monthly Ranks'!P206&lt;=8, 1/8,0)</f>
        <v>0.125</v>
      </c>
      <c r="Q207">
        <f>IF('Monthly Ranks'!Q206&lt;=8, 1/8,0)</f>
        <v>0.125</v>
      </c>
      <c r="S207">
        <f t="shared" si="9"/>
        <v>199201</v>
      </c>
      <c r="T207" s="12">
        <f>B207*ReturnData!B218</f>
        <v>-5.8999999999999999E-3</v>
      </c>
      <c r="U207" s="12">
        <f>C207*ReturnData!C218</f>
        <v>0</v>
      </c>
      <c r="V207" s="12">
        <f>D207*ReturnData!D218</f>
        <v>0</v>
      </c>
      <c r="W207" s="12">
        <f>E207*ReturnData!E218</f>
        <v>7.2375E-3</v>
      </c>
      <c r="X207" s="12">
        <f>F207*ReturnData!F218</f>
        <v>6.1250000000000002E-3</v>
      </c>
      <c r="Y207" s="12">
        <f>G207*ReturnData!G218</f>
        <v>0</v>
      </c>
      <c r="Z207" s="12">
        <f>H207*ReturnData!H218</f>
        <v>-5.7749999999999998E-3</v>
      </c>
      <c r="AA207" s="12">
        <f>I207*ReturnData!I218</f>
        <v>3.3750000000000004E-3</v>
      </c>
      <c r="AB207" s="12">
        <f>J207*ReturnData!J218</f>
        <v>0</v>
      </c>
      <c r="AC207" s="12">
        <f>K207*ReturnData!K218</f>
        <v>4.6874999999999998E-3</v>
      </c>
      <c r="AD207" s="12">
        <f>L207*ReturnData!L218</f>
        <v>0</v>
      </c>
      <c r="AE207" s="12">
        <f>M207*ReturnData!M218</f>
        <v>0</v>
      </c>
      <c r="AF207" s="12">
        <f>N207*ReturnData!N218</f>
        <v>0</v>
      </c>
      <c r="AG207" s="12">
        <f>O207*ReturnData!O218</f>
        <v>0</v>
      </c>
      <c r="AH207" s="12">
        <f>P207*ReturnData!P218</f>
        <v>1.15E-3</v>
      </c>
      <c r="AI207" s="12">
        <f>Q207*ReturnData!Q218</f>
        <v>1.0125000000000002E-3</v>
      </c>
      <c r="AK207">
        <f t="shared" si="10"/>
        <v>199201</v>
      </c>
      <c r="AL207" s="15">
        <f t="shared" si="11"/>
        <v>1.1912500000000001E-2</v>
      </c>
    </row>
    <row r="208" spans="1:38" x14ac:dyDescent="0.25">
      <c r="A208" s="6">
        <f>ReturnData!A219</f>
        <v>199202</v>
      </c>
      <c r="B208">
        <f>IF('Monthly Ranks'!B207&lt;=8, 1/8,0)</f>
        <v>0.125</v>
      </c>
      <c r="C208">
        <f>IF('Monthly Ranks'!C207&lt;=8, 1/8,0)</f>
        <v>0</v>
      </c>
      <c r="D208">
        <f>IF('Monthly Ranks'!D207&lt;=8, 1/8,0)</f>
        <v>0</v>
      </c>
      <c r="E208">
        <f>IF('Monthly Ranks'!E207&lt;=8, 1/8,0)</f>
        <v>0.125</v>
      </c>
      <c r="F208">
        <f>IF('Monthly Ranks'!F207&lt;=8, 1/8,0)</f>
        <v>0.125</v>
      </c>
      <c r="G208">
        <f>IF('Monthly Ranks'!G207&lt;=8, 1/8,0)</f>
        <v>0</v>
      </c>
      <c r="H208">
        <f>IF('Monthly Ranks'!H207&lt;=8, 1/8,0)</f>
        <v>0.125</v>
      </c>
      <c r="I208">
        <f>IF('Monthly Ranks'!I207&lt;=8, 1/8,0)</f>
        <v>0.125</v>
      </c>
      <c r="J208">
        <f>IF('Monthly Ranks'!J207&lt;=8, 1/8,0)</f>
        <v>0</v>
      </c>
      <c r="K208">
        <f>IF('Monthly Ranks'!K207&lt;=8, 1/8,0)</f>
        <v>0.125</v>
      </c>
      <c r="L208">
        <f>IF('Monthly Ranks'!L207&lt;=8, 1/8,0)</f>
        <v>0</v>
      </c>
      <c r="M208">
        <f>IF('Monthly Ranks'!M207&lt;=8, 1/8,0)</f>
        <v>0</v>
      </c>
      <c r="N208">
        <f>IF('Monthly Ranks'!N207&lt;=8, 1/8,0)</f>
        <v>0</v>
      </c>
      <c r="O208">
        <f>IF('Monthly Ranks'!O207&lt;=8, 1/8,0)</f>
        <v>0</v>
      </c>
      <c r="P208">
        <f>IF('Monthly Ranks'!P207&lt;=8, 1/8,0)</f>
        <v>0.125</v>
      </c>
      <c r="Q208">
        <f>IF('Monthly Ranks'!Q207&lt;=8, 1/8,0)</f>
        <v>0.125</v>
      </c>
      <c r="S208">
        <f t="shared" si="9"/>
        <v>199202</v>
      </c>
      <c r="T208" s="12">
        <f>B208*ReturnData!B219</f>
        <v>6.2500000000000001E-5</v>
      </c>
      <c r="U208" s="12">
        <f>C208*ReturnData!C219</f>
        <v>0</v>
      </c>
      <c r="V208" s="12">
        <f>D208*ReturnData!D219</f>
        <v>0</v>
      </c>
      <c r="W208" s="12">
        <f>E208*ReturnData!E219</f>
        <v>5.1249999999999993E-3</v>
      </c>
      <c r="X208" s="12">
        <f>F208*ReturnData!F219</f>
        <v>2.6249999999999998E-4</v>
      </c>
      <c r="Y208" s="12">
        <f>G208*ReturnData!G219</f>
        <v>0</v>
      </c>
      <c r="Z208" s="12">
        <f>H208*ReturnData!H219</f>
        <v>-1.7000000000000001E-3</v>
      </c>
      <c r="AA208" s="12">
        <f>I208*ReturnData!I219</f>
        <v>2.2625000000000002E-3</v>
      </c>
      <c r="AB208" s="12">
        <f>J208*ReturnData!J219</f>
        <v>0</v>
      </c>
      <c r="AC208" s="12">
        <f>K208*ReturnData!K219</f>
        <v>4.1124999999999998E-3</v>
      </c>
      <c r="AD208" s="12">
        <f>L208*ReturnData!L219</f>
        <v>0</v>
      </c>
      <c r="AE208" s="12">
        <f>M208*ReturnData!M219</f>
        <v>0</v>
      </c>
      <c r="AF208" s="12">
        <f>N208*ReturnData!N219</f>
        <v>0</v>
      </c>
      <c r="AG208" s="12">
        <f>O208*ReturnData!O219</f>
        <v>0</v>
      </c>
      <c r="AH208" s="12">
        <f>P208*ReturnData!P219</f>
        <v>3.0375000000000003E-3</v>
      </c>
      <c r="AI208" s="12">
        <f>Q208*ReturnData!Q219</f>
        <v>3.6625000000000004E-3</v>
      </c>
      <c r="AK208">
        <f t="shared" si="10"/>
        <v>199202</v>
      </c>
      <c r="AL208" s="15">
        <f t="shared" si="11"/>
        <v>1.6825E-2</v>
      </c>
    </row>
    <row r="209" spans="1:38" x14ac:dyDescent="0.25">
      <c r="A209" s="6">
        <f>ReturnData!A220</f>
        <v>199203</v>
      </c>
      <c r="B209">
        <f>IF('Monthly Ranks'!B208&lt;=8, 1/8,0)</f>
        <v>0.125</v>
      </c>
      <c r="C209">
        <f>IF('Monthly Ranks'!C208&lt;=8, 1/8,0)</f>
        <v>0</v>
      </c>
      <c r="D209">
        <f>IF('Monthly Ranks'!D208&lt;=8, 1/8,0)</f>
        <v>0</v>
      </c>
      <c r="E209">
        <f>IF('Monthly Ranks'!E208&lt;=8, 1/8,0)</f>
        <v>0.125</v>
      </c>
      <c r="F209">
        <f>IF('Monthly Ranks'!F208&lt;=8, 1/8,0)</f>
        <v>0.125</v>
      </c>
      <c r="G209">
        <f>IF('Monthly Ranks'!G208&lt;=8, 1/8,0)</f>
        <v>0</v>
      </c>
      <c r="H209">
        <f>IF('Monthly Ranks'!H208&lt;=8, 1/8,0)</f>
        <v>0.125</v>
      </c>
      <c r="I209">
        <f>IF('Monthly Ranks'!I208&lt;=8, 1/8,0)</f>
        <v>0.125</v>
      </c>
      <c r="J209">
        <f>IF('Monthly Ranks'!J208&lt;=8, 1/8,0)</f>
        <v>0</v>
      </c>
      <c r="K209">
        <f>IF('Monthly Ranks'!K208&lt;=8, 1/8,0)</f>
        <v>0.125</v>
      </c>
      <c r="L209">
        <f>IF('Monthly Ranks'!L208&lt;=8, 1/8,0)</f>
        <v>0</v>
      </c>
      <c r="M209">
        <f>IF('Monthly Ranks'!M208&lt;=8, 1/8,0)</f>
        <v>0</v>
      </c>
      <c r="N209">
        <f>IF('Monthly Ranks'!N208&lt;=8, 1/8,0)</f>
        <v>0</v>
      </c>
      <c r="O209">
        <f>IF('Monthly Ranks'!O208&lt;=8, 1/8,0)</f>
        <v>0</v>
      </c>
      <c r="P209">
        <f>IF('Monthly Ranks'!P208&lt;=8, 1/8,0)</f>
        <v>0.125</v>
      </c>
      <c r="Q209">
        <f>IF('Monthly Ranks'!Q208&lt;=8, 1/8,0)</f>
        <v>0.125</v>
      </c>
      <c r="S209">
        <f t="shared" si="9"/>
        <v>199203</v>
      </c>
      <c r="T209" s="12">
        <f>B209*ReturnData!B220</f>
        <v>-1.8500000000000001E-3</v>
      </c>
      <c r="U209" s="12">
        <f>C209*ReturnData!C220</f>
        <v>0</v>
      </c>
      <c r="V209" s="12">
        <f>D209*ReturnData!D220</f>
        <v>0</v>
      </c>
      <c r="W209" s="12">
        <f>E209*ReturnData!E220</f>
        <v>-1.7499999999999998E-3</v>
      </c>
      <c r="X209" s="12">
        <f>F209*ReturnData!F220</f>
        <v>-4.6125000000000003E-3</v>
      </c>
      <c r="Y209" s="12">
        <f>G209*ReturnData!G220</f>
        <v>0</v>
      </c>
      <c r="Z209" s="12">
        <f>H209*ReturnData!H220</f>
        <v>-5.5249999999999995E-3</v>
      </c>
      <c r="AA209" s="12">
        <f>I209*ReturnData!I220</f>
        <v>-2.2000000000000001E-3</v>
      </c>
      <c r="AB209" s="12">
        <f>J209*ReturnData!J220</f>
        <v>0</v>
      </c>
      <c r="AC209" s="12">
        <f>K209*ReturnData!K220</f>
        <v>-5.3249999999999999E-3</v>
      </c>
      <c r="AD209" s="12">
        <f>L209*ReturnData!L220</f>
        <v>0</v>
      </c>
      <c r="AE209" s="12">
        <f>M209*ReturnData!M220</f>
        <v>0</v>
      </c>
      <c r="AF209" s="12">
        <f>N209*ReturnData!N220</f>
        <v>0</v>
      </c>
      <c r="AG209" s="12">
        <f>O209*ReturnData!O220</f>
        <v>0</v>
      </c>
      <c r="AH209" s="12">
        <f>P209*ReturnData!P220</f>
        <v>-1.9375E-3</v>
      </c>
      <c r="AI209" s="12">
        <f>Q209*ReturnData!Q220</f>
        <v>-1.0375E-3</v>
      </c>
      <c r="AK209">
        <f t="shared" si="10"/>
        <v>199203</v>
      </c>
      <c r="AL209" s="15">
        <f t="shared" si="11"/>
        <v>-2.4237499999999999E-2</v>
      </c>
    </row>
    <row r="210" spans="1:38" x14ac:dyDescent="0.25">
      <c r="A210" s="6">
        <f>ReturnData!A221</f>
        <v>199204</v>
      </c>
      <c r="B210">
        <f>IF('Monthly Ranks'!B209&lt;=8, 1/8,0)</f>
        <v>0</v>
      </c>
      <c r="C210">
        <f>IF('Monthly Ranks'!C209&lt;=8, 1/8,0)</f>
        <v>0</v>
      </c>
      <c r="D210">
        <f>IF('Monthly Ranks'!D209&lt;=8, 1/8,0)</f>
        <v>0</v>
      </c>
      <c r="E210">
        <f>IF('Monthly Ranks'!E209&lt;=8, 1/8,0)</f>
        <v>0.125</v>
      </c>
      <c r="F210">
        <f>IF('Monthly Ranks'!F209&lt;=8, 1/8,0)</f>
        <v>0.125</v>
      </c>
      <c r="G210">
        <f>IF('Monthly Ranks'!G209&lt;=8, 1/8,0)</f>
        <v>0</v>
      </c>
      <c r="H210">
        <f>IF('Monthly Ranks'!H209&lt;=8, 1/8,0)</f>
        <v>0</v>
      </c>
      <c r="I210">
        <f>IF('Monthly Ranks'!I209&lt;=8, 1/8,0)</f>
        <v>0.125</v>
      </c>
      <c r="J210">
        <f>IF('Monthly Ranks'!J209&lt;=8, 1/8,0)</f>
        <v>0</v>
      </c>
      <c r="K210">
        <f>IF('Monthly Ranks'!K209&lt;=8, 1/8,0)</f>
        <v>0.125</v>
      </c>
      <c r="L210">
        <f>IF('Monthly Ranks'!L209&lt;=8, 1/8,0)</f>
        <v>0</v>
      </c>
      <c r="M210">
        <f>IF('Monthly Ranks'!M209&lt;=8, 1/8,0)</f>
        <v>0.125</v>
      </c>
      <c r="N210">
        <f>IF('Monthly Ranks'!N209&lt;=8, 1/8,0)</f>
        <v>0.125</v>
      </c>
      <c r="O210">
        <f>IF('Monthly Ranks'!O209&lt;=8, 1/8,0)</f>
        <v>0</v>
      </c>
      <c r="P210">
        <f>IF('Monthly Ranks'!P209&lt;=8, 1/8,0)</f>
        <v>0.125</v>
      </c>
      <c r="Q210">
        <f>IF('Monthly Ranks'!Q209&lt;=8, 1/8,0)</f>
        <v>0.125</v>
      </c>
      <c r="S210">
        <f t="shared" si="9"/>
        <v>199204</v>
      </c>
      <c r="T210" s="12">
        <f>B210*ReturnData!B221</f>
        <v>0</v>
      </c>
      <c r="U210" s="12">
        <f>C210*ReturnData!C221</f>
        <v>0</v>
      </c>
      <c r="V210" s="12">
        <f>D210*ReturnData!D221</f>
        <v>0</v>
      </c>
      <c r="W210" s="12">
        <f>E210*ReturnData!E221</f>
        <v>-3.7125000000000001E-3</v>
      </c>
      <c r="X210" s="12">
        <f>F210*ReturnData!F221</f>
        <v>3.1250000000000001E-4</v>
      </c>
      <c r="Y210" s="12">
        <f>G210*ReturnData!G221</f>
        <v>0</v>
      </c>
      <c r="Z210" s="12">
        <f>H210*ReturnData!H221</f>
        <v>0</v>
      </c>
      <c r="AA210" s="12">
        <f>I210*ReturnData!I221</f>
        <v>1E-4</v>
      </c>
      <c r="AB210" s="12">
        <f>J210*ReturnData!J221</f>
        <v>0</v>
      </c>
      <c r="AC210" s="12">
        <f>K210*ReturnData!K221</f>
        <v>2.0250000000000003E-3</v>
      </c>
      <c r="AD210" s="12">
        <f>L210*ReturnData!L221</f>
        <v>0</v>
      </c>
      <c r="AE210" s="12">
        <f>M210*ReturnData!M221</f>
        <v>1.2862499999999999E-2</v>
      </c>
      <c r="AF210" s="12">
        <f>N210*ReturnData!N221</f>
        <v>3.4125000000000002E-3</v>
      </c>
      <c r="AG210" s="12">
        <f>O210*ReturnData!O221</f>
        <v>0</v>
      </c>
      <c r="AH210" s="12">
        <f>P210*ReturnData!P221</f>
        <v>-4.9375E-3</v>
      </c>
      <c r="AI210" s="12">
        <f>Q210*ReturnData!Q221</f>
        <v>1.1125E-3</v>
      </c>
      <c r="AK210">
        <f t="shared" si="10"/>
        <v>199204</v>
      </c>
      <c r="AL210" s="15">
        <f t="shared" si="11"/>
        <v>1.1174999999999999E-2</v>
      </c>
    </row>
    <row r="211" spans="1:38" x14ac:dyDescent="0.25">
      <c r="A211" s="6">
        <f>ReturnData!A222</f>
        <v>199205</v>
      </c>
      <c r="B211">
        <f>IF('Monthly Ranks'!B210&lt;=8, 1/8,0)</f>
        <v>0</v>
      </c>
      <c r="C211">
        <f>IF('Monthly Ranks'!C210&lt;=8, 1/8,0)</f>
        <v>0</v>
      </c>
      <c r="D211">
        <f>IF('Monthly Ranks'!D210&lt;=8, 1/8,0)</f>
        <v>0</v>
      </c>
      <c r="E211">
        <f>IF('Monthly Ranks'!E210&lt;=8, 1/8,0)</f>
        <v>0.125</v>
      </c>
      <c r="F211">
        <f>IF('Monthly Ranks'!F210&lt;=8, 1/8,0)</f>
        <v>0.125</v>
      </c>
      <c r="G211">
        <f>IF('Monthly Ranks'!G210&lt;=8, 1/8,0)</f>
        <v>0.125</v>
      </c>
      <c r="H211">
        <f>IF('Monthly Ranks'!H210&lt;=8, 1/8,0)</f>
        <v>0</v>
      </c>
      <c r="I211">
        <f>IF('Monthly Ranks'!I210&lt;=8, 1/8,0)</f>
        <v>0.125</v>
      </c>
      <c r="J211">
        <f>IF('Monthly Ranks'!J210&lt;=8, 1/8,0)</f>
        <v>0</v>
      </c>
      <c r="K211">
        <f>IF('Monthly Ranks'!K210&lt;=8, 1/8,0)</f>
        <v>0.125</v>
      </c>
      <c r="L211">
        <f>IF('Monthly Ranks'!L210&lt;=8, 1/8,0)</f>
        <v>0</v>
      </c>
      <c r="M211">
        <f>IF('Monthly Ranks'!M210&lt;=8, 1/8,0)</f>
        <v>0.125</v>
      </c>
      <c r="N211">
        <f>IF('Monthly Ranks'!N210&lt;=8, 1/8,0)</f>
        <v>0</v>
      </c>
      <c r="O211">
        <f>IF('Monthly Ranks'!O210&lt;=8, 1/8,0)</f>
        <v>0</v>
      </c>
      <c r="P211">
        <f>IF('Monthly Ranks'!P210&lt;=8, 1/8,0)</f>
        <v>0.125</v>
      </c>
      <c r="Q211">
        <f>IF('Monthly Ranks'!Q210&lt;=8, 1/8,0)</f>
        <v>0.125</v>
      </c>
      <c r="S211">
        <f t="shared" si="9"/>
        <v>199205</v>
      </c>
      <c r="T211" s="12">
        <f>B211*ReturnData!B222</f>
        <v>0</v>
      </c>
      <c r="U211" s="12">
        <f>C211*ReturnData!C222</f>
        <v>0</v>
      </c>
      <c r="V211" s="12">
        <f>D211*ReturnData!D222</f>
        <v>0</v>
      </c>
      <c r="W211" s="12">
        <f>E211*ReturnData!E222</f>
        <v>-1.9750000000000002E-3</v>
      </c>
      <c r="X211" s="12">
        <f>F211*ReturnData!F222</f>
        <v>-2.2499999999999999E-4</v>
      </c>
      <c r="Y211" s="12">
        <f>G211*ReturnData!G222</f>
        <v>-1.1875E-3</v>
      </c>
      <c r="Z211" s="12">
        <f>H211*ReturnData!H222</f>
        <v>0</v>
      </c>
      <c r="AA211" s="12">
        <f>I211*ReturnData!I222</f>
        <v>4.2249999999999996E-3</v>
      </c>
      <c r="AB211" s="12">
        <f>J211*ReturnData!J222</f>
        <v>0</v>
      </c>
      <c r="AC211" s="12">
        <f>K211*ReturnData!K222</f>
        <v>-1.4874999999999999E-3</v>
      </c>
      <c r="AD211" s="12">
        <f>L211*ReturnData!L222</f>
        <v>0</v>
      </c>
      <c r="AE211" s="12">
        <f>M211*ReturnData!M222</f>
        <v>-2.2500000000000003E-3</v>
      </c>
      <c r="AF211" s="12">
        <f>N211*ReturnData!N222</f>
        <v>0</v>
      </c>
      <c r="AG211" s="12">
        <f>O211*ReturnData!O222</f>
        <v>0</v>
      </c>
      <c r="AH211" s="12">
        <f>P211*ReturnData!P222</f>
        <v>-8.3750000000000003E-4</v>
      </c>
      <c r="AI211" s="12">
        <f>Q211*ReturnData!Q222</f>
        <v>3.15E-3</v>
      </c>
      <c r="AK211">
        <f t="shared" si="10"/>
        <v>199205</v>
      </c>
      <c r="AL211" s="15">
        <f t="shared" si="11"/>
        <v>-5.8750000000000078E-4</v>
      </c>
    </row>
    <row r="212" spans="1:38" x14ac:dyDescent="0.25">
      <c r="A212" s="6">
        <f>ReturnData!A223</f>
        <v>199206</v>
      </c>
      <c r="B212">
        <f>IF('Monthly Ranks'!B211&lt;=8, 1/8,0)</f>
        <v>0</v>
      </c>
      <c r="C212">
        <f>IF('Monthly Ranks'!C211&lt;=8, 1/8,0)</f>
        <v>0</v>
      </c>
      <c r="D212">
        <f>IF('Monthly Ranks'!D211&lt;=8, 1/8,0)</f>
        <v>0</v>
      </c>
      <c r="E212">
        <f>IF('Monthly Ranks'!E211&lt;=8, 1/8,0)</f>
        <v>0.125</v>
      </c>
      <c r="F212">
        <f>IF('Monthly Ranks'!F211&lt;=8, 1/8,0)</f>
        <v>0.125</v>
      </c>
      <c r="G212">
        <f>IF('Monthly Ranks'!G211&lt;=8, 1/8,0)</f>
        <v>0.125</v>
      </c>
      <c r="H212">
        <f>IF('Monthly Ranks'!H211&lt;=8, 1/8,0)</f>
        <v>0</v>
      </c>
      <c r="I212">
        <f>IF('Monthly Ranks'!I211&lt;=8, 1/8,0)</f>
        <v>0.125</v>
      </c>
      <c r="J212">
        <f>IF('Monthly Ranks'!J211&lt;=8, 1/8,0)</f>
        <v>0</v>
      </c>
      <c r="K212">
        <f>IF('Monthly Ranks'!K211&lt;=8, 1/8,0)</f>
        <v>0.125</v>
      </c>
      <c r="L212">
        <f>IF('Monthly Ranks'!L211&lt;=8, 1/8,0)</f>
        <v>0</v>
      </c>
      <c r="M212">
        <f>IF('Monthly Ranks'!M211&lt;=8, 1/8,0)</f>
        <v>0.125</v>
      </c>
      <c r="N212">
        <f>IF('Monthly Ranks'!N211&lt;=8, 1/8,0)</f>
        <v>0.125</v>
      </c>
      <c r="O212">
        <f>IF('Monthly Ranks'!O211&lt;=8, 1/8,0)</f>
        <v>0</v>
      </c>
      <c r="P212">
        <f>IF('Monthly Ranks'!P211&lt;=8, 1/8,0)</f>
        <v>0</v>
      </c>
      <c r="Q212">
        <f>IF('Monthly Ranks'!Q211&lt;=8, 1/8,0)</f>
        <v>0.125</v>
      </c>
      <c r="S212">
        <f t="shared" si="9"/>
        <v>199206</v>
      </c>
      <c r="T212" s="12">
        <f>B212*ReturnData!B223</f>
        <v>0</v>
      </c>
      <c r="U212" s="12">
        <f>C212*ReturnData!C223</f>
        <v>0</v>
      </c>
      <c r="V212" s="12">
        <f>D212*ReturnData!D223</f>
        <v>0</v>
      </c>
      <c r="W212" s="12">
        <f>E212*ReturnData!E223</f>
        <v>-7.3624999999999993E-3</v>
      </c>
      <c r="X212" s="12">
        <f>F212*ReturnData!F223</f>
        <v>-5.5750000000000001E-3</v>
      </c>
      <c r="Y212" s="12">
        <f>G212*ReturnData!G223</f>
        <v>-5.8625000000000005E-3</v>
      </c>
      <c r="Z212" s="12">
        <f>H212*ReturnData!H223</f>
        <v>0</v>
      </c>
      <c r="AA212" s="12">
        <f>I212*ReturnData!I223</f>
        <v>-6.1750000000000008E-3</v>
      </c>
      <c r="AB212" s="12">
        <f>J212*ReturnData!J223</f>
        <v>0</v>
      </c>
      <c r="AC212" s="12">
        <f>K212*ReturnData!K223</f>
        <v>-8.0874999999999992E-3</v>
      </c>
      <c r="AD212" s="12">
        <f>L212*ReturnData!L223</f>
        <v>0</v>
      </c>
      <c r="AE212" s="12">
        <f>M212*ReturnData!M223</f>
        <v>4.9249999999999997E-3</v>
      </c>
      <c r="AF212" s="12">
        <f>N212*ReturnData!N223</f>
        <v>-5.0375000000000003E-3</v>
      </c>
      <c r="AG212" s="12">
        <f>O212*ReturnData!O223</f>
        <v>0</v>
      </c>
      <c r="AH212" s="12">
        <f>P212*ReturnData!P223</f>
        <v>0</v>
      </c>
      <c r="AI212" s="12">
        <f>Q212*ReturnData!Q223</f>
        <v>1.5249999999999999E-3</v>
      </c>
      <c r="AK212">
        <f t="shared" si="10"/>
        <v>199206</v>
      </c>
      <c r="AL212" s="15">
        <f t="shared" si="11"/>
        <v>-3.1650000000000005E-2</v>
      </c>
    </row>
    <row r="213" spans="1:38" x14ac:dyDescent="0.25">
      <c r="A213" s="6">
        <f>ReturnData!A224</f>
        <v>199207</v>
      </c>
      <c r="B213">
        <f>IF('Monthly Ranks'!B212&lt;=8, 1/8,0)</f>
        <v>0.125</v>
      </c>
      <c r="C213">
        <f>IF('Monthly Ranks'!C212&lt;=8, 1/8,0)</f>
        <v>0</v>
      </c>
      <c r="D213">
        <f>IF('Monthly Ranks'!D212&lt;=8, 1/8,0)</f>
        <v>0</v>
      </c>
      <c r="E213">
        <f>IF('Monthly Ranks'!E212&lt;=8, 1/8,0)</f>
        <v>0.125</v>
      </c>
      <c r="F213">
        <f>IF('Monthly Ranks'!F212&lt;=8, 1/8,0)</f>
        <v>0.125</v>
      </c>
      <c r="G213">
        <f>IF('Monthly Ranks'!G212&lt;=8, 1/8,0)</f>
        <v>0.125</v>
      </c>
      <c r="H213">
        <f>IF('Monthly Ranks'!H212&lt;=8, 1/8,0)</f>
        <v>0.125</v>
      </c>
      <c r="I213">
        <f>IF('Monthly Ranks'!I212&lt;=8, 1/8,0)</f>
        <v>0.125</v>
      </c>
      <c r="J213">
        <f>IF('Monthly Ranks'!J212&lt;=8, 1/8,0)</f>
        <v>0</v>
      </c>
      <c r="K213">
        <f>IF('Monthly Ranks'!K212&lt;=8, 1/8,0)</f>
        <v>0</v>
      </c>
      <c r="L213">
        <f>IF('Monthly Ranks'!L212&lt;=8, 1/8,0)</f>
        <v>0</v>
      </c>
      <c r="M213">
        <f>IF('Monthly Ranks'!M212&lt;=8, 1/8,0)</f>
        <v>0.125</v>
      </c>
      <c r="N213">
        <f>IF('Monthly Ranks'!N212&lt;=8, 1/8,0)</f>
        <v>0</v>
      </c>
      <c r="O213">
        <f>IF('Monthly Ranks'!O212&lt;=8, 1/8,0)</f>
        <v>0</v>
      </c>
      <c r="P213">
        <f>IF('Monthly Ranks'!P212&lt;=8, 1/8,0)</f>
        <v>0</v>
      </c>
      <c r="Q213">
        <f>IF('Monthly Ranks'!Q212&lt;=8, 1/8,0)</f>
        <v>0.125</v>
      </c>
      <c r="S213">
        <f t="shared" si="9"/>
        <v>199207</v>
      </c>
      <c r="T213" s="12">
        <f>B213*ReturnData!B224</f>
        <v>6.3375000000000003E-3</v>
      </c>
      <c r="U213" s="12">
        <f>C213*ReturnData!C224</f>
        <v>0</v>
      </c>
      <c r="V213" s="12">
        <f>D213*ReturnData!D224</f>
        <v>0</v>
      </c>
      <c r="W213" s="12">
        <f>E213*ReturnData!E224</f>
        <v>7.7749999999999998E-3</v>
      </c>
      <c r="X213" s="12">
        <f>F213*ReturnData!F224</f>
        <v>6.3749999999999996E-3</v>
      </c>
      <c r="Y213" s="12">
        <f>G213*ReturnData!G224</f>
        <v>5.1999999999999998E-3</v>
      </c>
      <c r="Z213" s="12">
        <f>H213*ReturnData!H224</f>
        <v>7.6375000000000002E-3</v>
      </c>
      <c r="AA213" s="12">
        <f>I213*ReturnData!I224</f>
        <v>8.1250000000000003E-3</v>
      </c>
      <c r="AB213" s="12">
        <f>J213*ReturnData!J224</f>
        <v>0</v>
      </c>
      <c r="AC213" s="12">
        <f>K213*ReturnData!K224</f>
        <v>0</v>
      </c>
      <c r="AD213" s="12">
        <f>L213*ReturnData!L224</f>
        <v>0</v>
      </c>
      <c r="AE213" s="12">
        <f>M213*ReturnData!M224</f>
        <v>-1.1375000000000001E-3</v>
      </c>
      <c r="AF213" s="12">
        <f>N213*ReturnData!N224</f>
        <v>0</v>
      </c>
      <c r="AG213" s="12">
        <f>O213*ReturnData!O224</f>
        <v>0</v>
      </c>
      <c r="AH213" s="12">
        <f>P213*ReturnData!P224</f>
        <v>0</v>
      </c>
      <c r="AI213" s="12">
        <f>Q213*ReturnData!Q224</f>
        <v>4.3125000000000004E-3</v>
      </c>
      <c r="AK213">
        <f t="shared" si="10"/>
        <v>199207</v>
      </c>
      <c r="AL213" s="15">
        <f t="shared" si="11"/>
        <v>4.4624999999999998E-2</v>
      </c>
    </row>
    <row r="214" spans="1:38" x14ac:dyDescent="0.25">
      <c r="A214" s="6">
        <f>ReturnData!A225</f>
        <v>199208</v>
      </c>
      <c r="B214">
        <f>IF('Monthly Ranks'!B213&lt;=8, 1/8,0)</f>
        <v>0.125</v>
      </c>
      <c r="C214">
        <f>IF('Monthly Ranks'!C213&lt;=8, 1/8,0)</f>
        <v>0</v>
      </c>
      <c r="D214">
        <f>IF('Monthly Ranks'!D213&lt;=8, 1/8,0)</f>
        <v>0</v>
      </c>
      <c r="E214">
        <f>IF('Monthly Ranks'!E213&lt;=8, 1/8,0)</f>
        <v>0.125</v>
      </c>
      <c r="F214">
        <f>IF('Monthly Ranks'!F213&lt;=8, 1/8,0)</f>
        <v>0.125</v>
      </c>
      <c r="G214">
        <f>IF('Monthly Ranks'!G213&lt;=8, 1/8,0)</f>
        <v>0</v>
      </c>
      <c r="H214">
        <f>IF('Monthly Ranks'!H213&lt;=8, 1/8,0)</f>
        <v>0</v>
      </c>
      <c r="I214">
        <f>IF('Monthly Ranks'!I213&lt;=8, 1/8,0)</f>
        <v>0.125</v>
      </c>
      <c r="J214">
        <f>IF('Monthly Ranks'!J213&lt;=8, 1/8,0)</f>
        <v>0.125</v>
      </c>
      <c r="K214">
        <f>IF('Monthly Ranks'!K213&lt;=8, 1/8,0)</f>
        <v>0</v>
      </c>
      <c r="L214">
        <f>IF('Monthly Ranks'!L213&lt;=8, 1/8,0)</f>
        <v>0</v>
      </c>
      <c r="M214">
        <f>IF('Monthly Ranks'!M213&lt;=8, 1/8,0)</f>
        <v>0.125</v>
      </c>
      <c r="N214">
        <f>IF('Monthly Ranks'!N213&lt;=8, 1/8,0)</f>
        <v>0</v>
      </c>
      <c r="O214">
        <f>IF('Monthly Ranks'!O213&lt;=8, 1/8,0)</f>
        <v>0.125</v>
      </c>
      <c r="P214">
        <f>IF('Monthly Ranks'!P213&lt;=8, 1/8,0)</f>
        <v>0</v>
      </c>
      <c r="Q214">
        <f>IF('Monthly Ranks'!Q213&lt;=8, 1/8,0)</f>
        <v>0.125</v>
      </c>
      <c r="S214">
        <f t="shared" si="9"/>
        <v>199208</v>
      </c>
      <c r="T214" s="12">
        <f>B214*ReturnData!B225</f>
        <v>1.9375E-3</v>
      </c>
      <c r="U214" s="12">
        <f>C214*ReturnData!C225</f>
        <v>0</v>
      </c>
      <c r="V214" s="12">
        <f>D214*ReturnData!D225</f>
        <v>0</v>
      </c>
      <c r="W214" s="12">
        <f>E214*ReturnData!E225</f>
        <v>-1.5499999999999999E-3</v>
      </c>
      <c r="X214" s="12">
        <f>F214*ReturnData!F225</f>
        <v>-2.65E-3</v>
      </c>
      <c r="Y214" s="12">
        <f>G214*ReturnData!G225</f>
        <v>0</v>
      </c>
      <c r="Z214" s="12">
        <f>H214*ReturnData!H225</f>
        <v>0</v>
      </c>
      <c r="AA214" s="12">
        <f>I214*ReturnData!I225</f>
        <v>-3.2499999999999999E-4</v>
      </c>
      <c r="AB214" s="12">
        <f>J214*ReturnData!J225</f>
        <v>-1.1425000000000001E-2</v>
      </c>
      <c r="AC214" s="12">
        <f>K214*ReturnData!K225</f>
        <v>0</v>
      </c>
      <c r="AD214" s="12">
        <f>L214*ReturnData!L225</f>
        <v>0</v>
      </c>
      <c r="AE214" s="12">
        <f>M214*ReturnData!M225</f>
        <v>-1.3537500000000001E-2</v>
      </c>
      <c r="AF214" s="12">
        <f>N214*ReturnData!N225</f>
        <v>0</v>
      </c>
      <c r="AG214" s="12">
        <f>O214*ReturnData!O225</f>
        <v>-5.8749999999999991E-4</v>
      </c>
      <c r="AH214" s="12">
        <f>P214*ReturnData!P225</f>
        <v>0</v>
      </c>
      <c r="AI214" s="12">
        <f>Q214*ReturnData!Q225</f>
        <v>-4.1250000000000002E-3</v>
      </c>
      <c r="AK214">
        <f t="shared" si="10"/>
        <v>199208</v>
      </c>
      <c r="AL214" s="15">
        <f t="shared" si="11"/>
        <v>-3.22625E-2</v>
      </c>
    </row>
    <row r="215" spans="1:38" x14ac:dyDescent="0.25">
      <c r="A215" s="6">
        <f>ReturnData!A226</f>
        <v>199209</v>
      </c>
      <c r="B215">
        <f>IF('Monthly Ranks'!B214&lt;=8, 1/8,0)</f>
        <v>0</v>
      </c>
      <c r="C215">
        <f>IF('Monthly Ranks'!C214&lt;=8, 1/8,0)</f>
        <v>0.125</v>
      </c>
      <c r="D215">
        <f>IF('Monthly Ranks'!D214&lt;=8, 1/8,0)</f>
        <v>0</v>
      </c>
      <c r="E215">
        <f>IF('Monthly Ranks'!E214&lt;=8, 1/8,0)</f>
        <v>0.125</v>
      </c>
      <c r="F215">
        <f>IF('Monthly Ranks'!F214&lt;=8, 1/8,0)</f>
        <v>0.125</v>
      </c>
      <c r="G215">
        <f>IF('Monthly Ranks'!G214&lt;=8, 1/8,0)</f>
        <v>0.125</v>
      </c>
      <c r="H215">
        <f>IF('Monthly Ranks'!H214&lt;=8, 1/8,0)</f>
        <v>0</v>
      </c>
      <c r="I215">
        <f>IF('Monthly Ranks'!I214&lt;=8, 1/8,0)</f>
        <v>0.125</v>
      </c>
      <c r="J215">
        <f>IF('Monthly Ranks'!J214&lt;=8, 1/8,0)</f>
        <v>0</v>
      </c>
      <c r="K215">
        <f>IF('Monthly Ranks'!K214&lt;=8, 1/8,0)</f>
        <v>0</v>
      </c>
      <c r="L215">
        <f>IF('Monthly Ranks'!L214&lt;=8, 1/8,0)</f>
        <v>0</v>
      </c>
      <c r="M215">
        <f>IF('Monthly Ranks'!M214&lt;=8, 1/8,0)</f>
        <v>0.125</v>
      </c>
      <c r="N215">
        <f>IF('Monthly Ranks'!N214&lt;=8, 1/8,0)</f>
        <v>0</v>
      </c>
      <c r="O215">
        <f>IF('Monthly Ranks'!O214&lt;=8, 1/8,0)</f>
        <v>0.125</v>
      </c>
      <c r="P215">
        <f>IF('Monthly Ranks'!P214&lt;=8, 1/8,0)</f>
        <v>0</v>
      </c>
      <c r="Q215">
        <f>IF('Monthly Ranks'!Q214&lt;=8, 1/8,0)</f>
        <v>0.125</v>
      </c>
      <c r="S215">
        <f t="shared" si="9"/>
        <v>199209</v>
      </c>
      <c r="T215" s="12">
        <f>B215*ReturnData!B226</f>
        <v>0</v>
      </c>
      <c r="U215" s="12">
        <f>C215*ReturnData!C226</f>
        <v>5.5000000000000003E-4</v>
      </c>
      <c r="V215" s="12">
        <f>D215*ReturnData!D226</f>
        <v>0</v>
      </c>
      <c r="W215" s="12">
        <f>E215*ReturnData!E226</f>
        <v>5.2375000000000008E-3</v>
      </c>
      <c r="X215" s="12">
        <f>F215*ReturnData!F226</f>
        <v>4.1999999999999997E-3</v>
      </c>
      <c r="Y215" s="12">
        <f>G215*ReturnData!G226</f>
        <v>2.875E-4</v>
      </c>
      <c r="Z215" s="12">
        <f>H215*ReturnData!H226</f>
        <v>0</v>
      </c>
      <c r="AA215" s="12">
        <f>I215*ReturnData!I226</f>
        <v>3.1874999999999998E-3</v>
      </c>
      <c r="AB215" s="12">
        <f>J215*ReturnData!J226</f>
        <v>0</v>
      </c>
      <c r="AC215" s="12">
        <f>K215*ReturnData!K226</f>
        <v>0</v>
      </c>
      <c r="AD215" s="12">
        <f>L215*ReturnData!L226</f>
        <v>0</v>
      </c>
      <c r="AE215" s="12">
        <f>M215*ReturnData!M226</f>
        <v>-1.1250000000000001E-3</v>
      </c>
      <c r="AF215" s="12">
        <f>N215*ReturnData!N226</f>
        <v>0</v>
      </c>
      <c r="AG215" s="12">
        <f>O215*ReturnData!O226</f>
        <v>1.0375E-3</v>
      </c>
      <c r="AH215" s="12">
        <f>P215*ReturnData!P226</f>
        <v>0</v>
      </c>
      <c r="AI215" s="12">
        <f>Q215*ReturnData!Q226</f>
        <v>4.1374999999999997E-3</v>
      </c>
      <c r="AK215">
        <f t="shared" si="10"/>
        <v>199209</v>
      </c>
      <c r="AL215" s="15">
        <f t="shared" si="11"/>
        <v>1.7512499999999997E-2</v>
      </c>
    </row>
    <row r="216" spans="1:38" x14ac:dyDescent="0.25">
      <c r="A216" s="6">
        <f>ReturnData!A227</f>
        <v>199210</v>
      </c>
      <c r="B216">
        <f>IF('Monthly Ranks'!B215&lt;=8, 1/8,0)</f>
        <v>0.125</v>
      </c>
      <c r="C216">
        <f>IF('Monthly Ranks'!C215&lt;=8, 1/8,0)</f>
        <v>0</v>
      </c>
      <c r="D216">
        <f>IF('Monthly Ranks'!D215&lt;=8, 1/8,0)</f>
        <v>0</v>
      </c>
      <c r="E216">
        <f>IF('Monthly Ranks'!E215&lt;=8, 1/8,0)</f>
        <v>0.125</v>
      </c>
      <c r="F216">
        <f>IF('Monthly Ranks'!F215&lt;=8, 1/8,0)</f>
        <v>0.125</v>
      </c>
      <c r="G216">
        <f>IF('Monthly Ranks'!G215&lt;=8, 1/8,0)</f>
        <v>0.125</v>
      </c>
      <c r="H216">
        <f>IF('Monthly Ranks'!H215&lt;=8, 1/8,0)</f>
        <v>0</v>
      </c>
      <c r="I216">
        <f>IF('Monthly Ranks'!I215&lt;=8, 1/8,0)</f>
        <v>0.125</v>
      </c>
      <c r="J216">
        <f>IF('Monthly Ranks'!J215&lt;=8, 1/8,0)</f>
        <v>0</v>
      </c>
      <c r="K216">
        <f>IF('Monthly Ranks'!K215&lt;=8, 1/8,0)</f>
        <v>0</v>
      </c>
      <c r="L216">
        <f>IF('Monthly Ranks'!L215&lt;=8, 1/8,0)</f>
        <v>0</v>
      </c>
      <c r="M216">
        <f>IF('Monthly Ranks'!M215&lt;=8, 1/8,0)</f>
        <v>0.125</v>
      </c>
      <c r="N216">
        <f>IF('Monthly Ranks'!N215&lt;=8, 1/8,0)</f>
        <v>0</v>
      </c>
      <c r="O216">
        <f>IF('Monthly Ranks'!O215&lt;=8, 1/8,0)</f>
        <v>0.125</v>
      </c>
      <c r="P216">
        <f>IF('Monthly Ranks'!P215&lt;=8, 1/8,0)</f>
        <v>0</v>
      </c>
      <c r="Q216">
        <f>IF('Monthly Ranks'!Q215&lt;=8, 1/8,0)</f>
        <v>0.125</v>
      </c>
      <c r="S216">
        <f t="shared" si="9"/>
        <v>199210</v>
      </c>
      <c r="T216" s="12">
        <f>B216*ReturnData!B227</f>
        <v>-1.325E-3</v>
      </c>
      <c r="U216" s="12">
        <f>C216*ReturnData!C227</f>
        <v>0</v>
      </c>
      <c r="V216" s="12">
        <f>D216*ReturnData!D227</f>
        <v>0</v>
      </c>
      <c r="W216" s="12">
        <f>E216*ReturnData!E227</f>
        <v>8.25E-4</v>
      </c>
      <c r="X216" s="12">
        <f>F216*ReturnData!F227</f>
        <v>-2.0874999999999999E-3</v>
      </c>
      <c r="Y216" s="12">
        <f>G216*ReturnData!G227</f>
        <v>6.4999999999999997E-4</v>
      </c>
      <c r="Z216" s="12">
        <f>H216*ReturnData!H227</f>
        <v>0</v>
      </c>
      <c r="AA216" s="12">
        <f>I216*ReturnData!I227</f>
        <v>2.875E-3</v>
      </c>
      <c r="AB216" s="12">
        <f>J216*ReturnData!J227</f>
        <v>0</v>
      </c>
      <c r="AC216" s="12">
        <f>K216*ReturnData!K227</f>
        <v>0</v>
      </c>
      <c r="AD216" s="12">
        <f>L216*ReturnData!L227</f>
        <v>0</v>
      </c>
      <c r="AE216" s="12">
        <f>M216*ReturnData!M227</f>
        <v>-3.5000000000000005E-4</v>
      </c>
      <c r="AF216" s="12">
        <f>N216*ReturnData!N227</f>
        <v>0</v>
      </c>
      <c r="AG216" s="12">
        <f>O216*ReturnData!O227</f>
        <v>-5.375E-4</v>
      </c>
      <c r="AH216" s="12">
        <f>P216*ReturnData!P227</f>
        <v>0</v>
      </c>
      <c r="AI216" s="12">
        <f>Q216*ReturnData!Q227</f>
        <v>3.5125E-3</v>
      </c>
      <c r="AK216">
        <f t="shared" si="10"/>
        <v>199210</v>
      </c>
      <c r="AL216" s="15">
        <f t="shared" si="11"/>
        <v>3.5624999999999997E-3</v>
      </c>
    </row>
    <row r="217" spans="1:38" x14ac:dyDescent="0.25">
      <c r="A217" s="6">
        <f>ReturnData!A228</f>
        <v>199211</v>
      </c>
      <c r="B217">
        <f>IF('Monthly Ranks'!B216&lt;=8, 1/8,0)</f>
        <v>0.125</v>
      </c>
      <c r="C217">
        <f>IF('Monthly Ranks'!C216&lt;=8, 1/8,0)</f>
        <v>0</v>
      </c>
      <c r="D217">
        <f>IF('Monthly Ranks'!D216&lt;=8, 1/8,0)</f>
        <v>0</v>
      </c>
      <c r="E217">
        <f>IF('Monthly Ranks'!E216&lt;=8, 1/8,0)</f>
        <v>0.125</v>
      </c>
      <c r="F217">
        <f>IF('Monthly Ranks'!F216&lt;=8, 1/8,0)</f>
        <v>0.125</v>
      </c>
      <c r="G217">
        <f>IF('Monthly Ranks'!G216&lt;=8, 1/8,0)</f>
        <v>0</v>
      </c>
      <c r="H217">
        <f>IF('Monthly Ranks'!H216&lt;=8, 1/8,0)</f>
        <v>0</v>
      </c>
      <c r="I217">
        <f>IF('Monthly Ranks'!I216&lt;=8, 1/8,0)</f>
        <v>0.125</v>
      </c>
      <c r="J217">
        <f>IF('Monthly Ranks'!J216&lt;=8, 1/8,0)</f>
        <v>0</v>
      </c>
      <c r="K217">
        <f>IF('Monthly Ranks'!K216&lt;=8, 1/8,0)</f>
        <v>0</v>
      </c>
      <c r="L217">
        <f>IF('Monthly Ranks'!L216&lt;=8, 1/8,0)</f>
        <v>0</v>
      </c>
      <c r="M217">
        <f>IF('Monthly Ranks'!M216&lt;=8, 1/8,0)</f>
        <v>0.125</v>
      </c>
      <c r="N217">
        <f>IF('Monthly Ranks'!N216&lt;=8, 1/8,0)</f>
        <v>0</v>
      </c>
      <c r="O217">
        <f>IF('Monthly Ranks'!O216&lt;=8, 1/8,0)</f>
        <v>0.125</v>
      </c>
      <c r="P217">
        <f>IF('Monthly Ranks'!P216&lt;=8, 1/8,0)</f>
        <v>0.125</v>
      </c>
      <c r="Q217">
        <f>IF('Monthly Ranks'!Q216&lt;=8, 1/8,0)</f>
        <v>0.125</v>
      </c>
      <c r="S217">
        <f t="shared" si="9"/>
        <v>199211</v>
      </c>
      <c r="T217" s="12">
        <f>B217*ReturnData!B228</f>
        <v>3.5125E-3</v>
      </c>
      <c r="U217" s="12">
        <f>C217*ReturnData!C228</f>
        <v>0</v>
      </c>
      <c r="V217" s="12">
        <f>D217*ReturnData!D228</f>
        <v>0</v>
      </c>
      <c r="W217" s="12">
        <f>E217*ReturnData!E228</f>
        <v>1.085E-2</v>
      </c>
      <c r="X217" s="12">
        <f>F217*ReturnData!F228</f>
        <v>7.8250000000000004E-3</v>
      </c>
      <c r="Y217" s="12">
        <f>G217*ReturnData!G228</f>
        <v>0</v>
      </c>
      <c r="Z217" s="12">
        <f>H217*ReturnData!H228</f>
        <v>0</v>
      </c>
      <c r="AA217" s="12">
        <f>I217*ReturnData!I228</f>
        <v>4.0375000000000003E-3</v>
      </c>
      <c r="AB217" s="12">
        <f>J217*ReturnData!J228</f>
        <v>0</v>
      </c>
      <c r="AC217" s="12">
        <f>K217*ReturnData!K228</f>
        <v>0</v>
      </c>
      <c r="AD217" s="12">
        <f>L217*ReturnData!L228</f>
        <v>0</v>
      </c>
      <c r="AE217" s="12">
        <f>M217*ReturnData!M228</f>
        <v>1.0425E-2</v>
      </c>
      <c r="AF217" s="12">
        <f>N217*ReturnData!N228</f>
        <v>0</v>
      </c>
      <c r="AG217" s="12">
        <f>O217*ReturnData!O228</f>
        <v>-2.875E-4</v>
      </c>
      <c r="AH217" s="12">
        <f>P217*ReturnData!P228</f>
        <v>9.1125000000000008E-3</v>
      </c>
      <c r="AI217" s="12">
        <f>Q217*ReturnData!Q228</f>
        <v>8.212500000000001E-3</v>
      </c>
      <c r="AK217">
        <f t="shared" si="10"/>
        <v>199211</v>
      </c>
      <c r="AL217" s="15">
        <f t="shared" si="11"/>
        <v>5.3687499999999999E-2</v>
      </c>
    </row>
    <row r="218" spans="1:38" x14ac:dyDescent="0.25">
      <c r="A218" s="6">
        <f>ReturnData!A229</f>
        <v>199212</v>
      </c>
      <c r="B218">
        <f>IF('Monthly Ranks'!B217&lt;=8, 1/8,0)</f>
        <v>0.125</v>
      </c>
      <c r="C218">
        <f>IF('Monthly Ranks'!C217&lt;=8, 1/8,0)</f>
        <v>0</v>
      </c>
      <c r="D218">
        <f>IF('Monthly Ranks'!D217&lt;=8, 1/8,0)</f>
        <v>0</v>
      </c>
      <c r="E218">
        <f>IF('Monthly Ranks'!E217&lt;=8, 1/8,0)</f>
        <v>0.125</v>
      </c>
      <c r="F218">
        <f>IF('Monthly Ranks'!F217&lt;=8, 1/8,0)</f>
        <v>0</v>
      </c>
      <c r="G218">
        <f>IF('Monthly Ranks'!G217&lt;=8, 1/8,0)</f>
        <v>0.125</v>
      </c>
      <c r="H218">
        <f>IF('Monthly Ranks'!H217&lt;=8, 1/8,0)</f>
        <v>0</v>
      </c>
      <c r="I218">
        <f>IF('Monthly Ranks'!I217&lt;=8, 1/8,0)</f>
        <v>0.125</v>
      </c>
      <c r="J218">
        <f>IF('Monthly Ranks'!J217&lt;=8, 1/8,0)</f>
        <v>0.125</v>
      </c>
      <c r="K218">
        <f>IF('Monthly Ranks'!K217&lt;=8, 1/8,0)</f>
        <v>0</v>
      </c>
      <c r="L218">
        <f>IF('Monthly Ranks'!L217&lt;=8, 1/8,0)</f>
        <v>0</v>
      </c>
      <c r="M218">
        <f>IF('Monthly Ranks'!M217&lt;=8, 1/8,0)</f>
        <v>0.125</v>
      </c>
      <c r="N218">
        <f>IF('Monthly Ranks'!N217&lt;=8, 1/8,0)</f>
        <v>0</v>
      </c>
      <c r="O218">
        <f>IF('Monthly Ranks'!O217&lt;=8, 1/8,0)</f>
        <v>0</v>
      </c>
      <c r="P218">
        <f>IF('Monthly Ranks'!P217&lt;=8, 1/8,0)</f>
        <v>0.125</v>
      </c>
      <c r="Q218">
        <f>IF('Monthly Ranks'!Q217&lt;=8, 1/8,0)</f>
        <v>0.125</v>
      </c>
      <c r="S218">
        <f t="shared" si="9"/>
        <v>199212</v>
      </c>
      <c r="T218" s="12">
        <f>B218*ReturnData!B229</f>
        <v>4.3749999999999995E-4</v>
      </c>
      <c r="U218" s="12">
        <f>C218*ReturnData!C229</f>
        <v>0</v>
      </c>
      <c r="V218" s="12">
        <f>D218*ReturnData!D229</f>
        <v>0</v>
      </c>
      <c r="W218" s="12">
        <f>E218*ReturnData!E229</f>
        <v>1.6750000000000001E-3</v>
      </c>
      <c r="X218" s="12">
        <f>F218*ReturnData!F229</f>
        <v>0</v>
      </c>
      <c r="Y218" s="12">
        <f>G218*ReturnData!G229</f>
        <v>1.15E-3</v>
      </c>
      <c r="Z218" s="12">
        <f>H218*ReturnData!H229</f>
        <v>0</v>
      </c>
      <c r="AA218" s="12">
        <f>I218*ReturnData!I229</f>
        <v>2.65E-3</v>
      </c>
      <c r="AB218" s="12">
        <f>J218*ReturnData!J229</f>
        <v>5.0499999999999998E-3</v>
      </c>
      <c r="AC218" s="12">
        <f>K218*ReturnData!K229</f>
        <v>0</v>
      </c>
      <c r="AD218" s="12">
        <f>L218*ReturnData!L229</f>
        <v>0</v>
      </c>
      <c r="AE218" s="12">
        <f>M218*ReturnData!M229</f>
        <v>4.7375000000000004E-3</v>
      </c>
      <c r="AF218" s="12">
        <f>N218*ReturnData!N229</f>
        <v>0</v>
      </c>
      <c r="AG218" s="12">
        <f>O218*ReturnData!O229</f>
        <v>0</v>
      </c>
      <c r="AH218" s="12">
        <f>P218*ReturnData!P229</f>
        <v>-6.625E-4</v>
      </c>
      <c r="AI218" s="12">
        <f>Q218*ReturnData!Q229</f>
        <v>5.7625000000000003E-3</v>
      </c>
      <c r="AK218">
        <f t="shared" si="10"/>
        <v>199212</v>
      </c>
      <c r="AL218" s="15">
        <f t="shared" si="11"/>
        <v>2.0799999999999999E-2</v>
      </c>
    </row>
    <row r="219" spans="1:38" x14ac:dyDescent="0.25">
      <c r="A219" s="6">
        <f>ReturnData!A230</f>
        <v>199301</v>
      </c>
      <c r="B219">
        <f>IF('Monthly Ranks'!B218&lt;=8, 1/8,0)</f>
        <v>0</v>
      </c>
      <c r="C219">
        <f>IF('Monthly Ranks'!C218&lt;=8, 1/8,0)</f>
        <v>0</v>
      </c>
      <c r="D219">
        <f>IF('Monthly Ranks'!D218&lt;=8, 1/8,0)</f>
        <v>0</v>
      </c>
      <c r="E219">
        <f>IF('Monthly Ranks'!E218&lt;=8, 1/8,0)</f>
        <v>0.125</v>
      </c>
      <c r="F219">
        <f>IF('Monthly Ranks'!F218&lt;=8, 1/8,0)</f>
        <v>0.125</v>
      </c>
      <c r="G219">
        <f>IF('Monthly Ranks'!G218&lt;=8, 1/8,0)</f>
        <v>0</v>
      </c>
      <c r="H219">
        <f>IF('Monthly Ranks'!H218&lt;=8, 1/8,0)</f>
        <v>0</v>
      </c>
      <c r="I219">
        <f>IF('Monthly Ranks'!I218&lt;=8, 1/8,0)</f>
        <v>0.125</v>
      </c>
      <c r="J219">
        <f>IF('Monthly Ranks'!J218&lt;=8, 1/8,0)</f>
        <v>0.125</v>
      </c>
      <c r="K219">
        <f>IF('Monthly Ranks'!K218&lt;=8, 1/8,0)</f>
        <v>0</v>
      </c>
      <c r="L219">
        <f>IF('Monthly Ranks'!L218&lt;=8, 1/8,0)</f>
        <v>0.125</v>
      </c>
      <c r="M219">
        <f>IF('Monthly Ranks'!M218&lt;=8, 1/8,0)</f>
        <v>0.125</v>
      </c>
      <c r="N219">
        <f>IF('Monthly Ranks'!N218&lt;=8, 1/8,0)</f>
        <v>0</v>
      </c>
      <c r="O219">
        <f>IF('Monthly Ranks'!O218&lt;=8, 1/8,0)</f>
        <v>0</v>
      </c>
      <c r="P219">
        <f>IF('Monthly Ranks'!P218&lt;=8, 1/8,0)</f>
        <v>0.125</v>
      </c>
      <c r="Q219">
        <f>IF('Monthly Ranks'!Q218&lt;=8, 1/8,0)</f>
        <v>0.125</v>
      </c>
      <c r="S219">
        <f t="shared" si="9"/>
        <v>199301</v>
      </c>
      <c r="T219" s="12">
        <f>B219*ReturnData!B230</f>
        <v>0</v>
      </c>
      <c r="U219" s="12">
        <f>C219*ReturnData!C230</f>
        <v>0</v>
      </c>
      <c r="V219" s="12">
        <f>D219*ReturnData!D230</f>
        <v>0</v>
      </c>
      <c r="W219" s="12">
        <f>E219*ReturnData!E230</f>
        <v>2.0000000000000001E-4</v>
      </c>
      <c r="X219" s="12">
        <f>F219*ReturnData!F230</f>
        <v>1.0212499999999999E-2</v>
      </c>
      <c r="Y219" s="12">
        <f>G219*ReturnData!G230</f>
        <v>0</v>
      </c>
      <c r="Z219" s="12">
        <f>H219*ReturnData!H230</f>
        <v>0</v>
      </c>
      <c r="AA219" s="12">
        <f>I219*ReturnData!I230</f>
        <v>-5.8749999999999991E-4</v>
      </c>
      <c r="AB219" s="12">
        <f>J219*ReturnData!J230</f>
        <v>8.1624999999999996E-3</v>
      </c>
      <c r="AC219" s="12">
        <f>K219*ReturnData!K230</f>
        <v>0</v>
      </c>
      <c r="AD219" s="12">
        <f>L219*ReturnData!L230</f>
        <v>5.1375000000000006E-3</v>
      </c>
      <c r="AE219" s="12">
        <f>M219*ReturnData!M230</f>
        <v>1.2275000000000001E-2</v>
      </c>
      <c r="AF219" s="12">
        <f>N219*ReturnData!N230</f>
        <v>0</v>
      </c>
      <c r="AG219" s="12">
        <f>O219*ReturnData!O230</f>
        <v>0</v>
      </c>
      <c r="AH219" s="12">
        <f>P219*ReturnData!P230</f>
        <v>1.2500000000000001E-5</v>
      </c>
      <c r="AI219" s="12">
        <f>Q219*ReturnData!Q230</f>
        <v>4.6750000000000003E-3</v>
      </c>
      <c r="AK219">
        <f t="shared" si="10"/>
        <v>199301</v>
      </c>
      <c r="AL219" s="15">
        <f t="shared" si="11"/>
        <v>4.0087499999999998E-2</v>
      </c>
    </row>
    <row r="220" spans="1:38" x14ac:dyDescent="0.25">
      <c r="A220" s="6">
        <f>ReturnData!A231</f>
        <v>199302</v>
      </c>
      <c r="B220">
        <f>IF('Monthly Ranks'!B219&lt;=8, 1/8,0)</f>
        <v>0</v>
      </c>
      <c r="C220">
        <f>IF('Monthly Ranks'!C219&lt;=8, 1/8,0)</f>
        <v>0</v>
      </c>
      <c r="D220">
        <f>IF('Monthly Ranks'!D219&lt;=8, 1/8,0)</f>
        <v>0.125</v>
      </c>
      <c r="E220">
        <f>IF('Monthly Ranks'!E219&lt;=8, 1/8,0)</f>
        <v>0.125</v>
      </c>
      <c r="F220">
        <f>IF('Monthly Ranks'!F219&lt;=8, 1/8,0)</f>
        <v>0</v>
      </c>
      <c r="G220">
        <f>IF('Monthly Ranks'!G219&lt;=8, 1/8,0)</f>
        <v>0</v>
      </c>
      <c r="H220">
        <f>IF('Monthly Ranks'!H219&lt;=8, 1/8,0)</f>
        <v>0</v>
      </c>
      <c r="I220">
        <f>IF('Monthly Ranks'!I219&lt;=8, 1/8,0)</f>
        <v>0.125</v>
      </c>
      <c r="J220">
        <f>IF('Monthly Ranks'!J219&lt;=8, 1/8,0)</f>
        <v>0.125</v>
      </c>
      <c r="K220">
        <f>IF('Monthly Ranks'!K219&lt;=8, 1/8,0)</f>
        <v>0</v>
      </c>
      <c r="L220">
        <f>IF('Monthly Ranks'!L219&lt;=8, 1/8,0)</f>
        <v>0</v>
      </c>
      <c r="M220">
        <f>IF('Monthly Ranks'!M219&lt;=8, 1/8,0)</f>
        <v>0.125</v>
      </c>
      <c r="N220">
        <f>IF('Monthly Ranks'!N219&lt;=8, 1/8,0)</f>
        <v>0</v>
      </c>
      <c r="O220">
        <f>IF('Monthly Ranks'!O219&lt;=8, 1/8,0)</f>
        <v>0.125</v>
      </c>
      <c r="P220">
        <f>IF('Monthly Ranks'!P219&lt;=8, 1/8,0)</f>
        <v>0.125</v>
      </c>
      <c r="Q220">
        <f>IF('Monthly Ranks'!Q219&lt;=8, 1/8,0)</f>
        <v>0.125</v>
      </c>
      <c r="S220">
        <f t="shared" si="9"/>
        <v>199302</v>
      </c>
      <c r="T220" s="12">
        <f>B220*ReturnData!B231</f>
        <v>0</v>
      </c>
      <c r="U220" s="12">
        <f>C220*ReturnData!C231</f>
        <v>0</v>
      </c>
      <c r="V220" s="12">
        <f>D220*ReturnData!D231</f>
        <v>7.5624999999999998E-3</v>
      </c>
      <c r="W220" s="12">
        <f>E220*ReturnData!E231</f>
        <v>-3.5125E-3</v>
      </c>
      <c r="X220" s="12">
        <f>F220*ReturnData!F231</f>
        <v>0</v>
      </c>
      <c r="Y220" s="12">
        <f>G220*ReturnData!G231</f>
        <v>0</v>
      </c>
      <c r="Z220" s="12">
        <f>H220*ReturnData!H231</f>
        <v>0</v>
      </c>
      <c r="AA220" s="12">
        <f>I220*ReturnData!I231</f>
        <v>5.2249999999999996E-3</v>
      </c>
      <c r="AB220" s="12">
        <f>J220*ReturnData!J231</f>
        <v>-6.4999999999999997E-4</v>
      </c>
      <c r="AC220" s="12">
        <f>K220*ReturnData!K231</f>
        <v>0</v>
      </c>
      <c r="AD220" s="12">
        <f>L220*ReturnData!L231</f>
        <v>0</v>
      </c>
      <c r="AE220" s="12">
        <f>M220*ReturnData!M231</f>
        <v>-3.7499999999999997E-5</v>
      </c>
      <c r="AF220" s="12">
        <f>N220*ReturnData!N231</f>
        <v>0</v>
      </c>
      <c r="AG220" s="12">
        <f>O220*ReturnData!O231</f>
        <v>7.7749999999999998E-3</v>
      </c>
      <c r="AH220" s="12">
        <f>P220*ReturnData!P231</f>
        <v>-1.9250000000000001E-3</v>
      </c>
      <c r="AI220" s="12">
        <f>Q220*ReturnData!Q231</f>
        <v>1.1749999999999998E-3</v>
      </c>
      <c r="AK220">
        <f t="shared" si="10"/>
        <v>199302</v>
      </c>
      <c r="AL220" s="15">
        <f t="shared" si="11"/>
        <v>1.5612499999999998E-2</v>
      </c>
    </row>
    <row r="221" spans="1:38" x14ac:dyDescent="0.25">
      <c r="A221" s="6">
        <f>ReturnData!A232</f>
        <v>199303</v>
      </c>
      <c r="B221">
        <f>IF('Monthly Ranks'!B220&lt;=8, 1/8,0)</f>
        <v>0</v>
      </c>
      <c r="C221">
        <f>IF('Monthly Ranks'!C220&lt;=8, 1/8,0)</f>
        <v>0</v>
      </c>
      <c r="D221">
        <f>IF('Monthly Ranks'!D220&lt;=8, 1/8,0)</f>
        <v>0.125</v>
      </c>
      <c r="E221">
        <f>IF('Monthly Ranks'!E220&lt;=8, 1/8,0)</f>
        <v>0</v>
      </c>
      <c r="F221">
        <f>IF('Monthly Ranks'!F220&lt;=8, 1/8,0)</f>
        <v>0.125</v>
      </c>
      <c r="G221">
        <f>IF('Monthly Ranks'!G220&lt;=8, 1/8,0)</f>
        <v>0</v>
      </c>
      <c r="H221">
        <f>IF('Monthly Ranks'!H220&lt;=8, 1/8,0)</f>
        <v>0</v>
      </c>
      <c r="I221">
        <f>IF('Monthly Ranks'!I220&lt;=8, 1/8,0)</f>
        <v>0.125</v>
      </c>
      <c r="J221">
        <f>IF('Monthly Ranks'!J220&lt;=8, 1/8,0)</f>
        <v>0.125</v>
      </c>
      <c r="K221">
        <f>IF('Monthly Ranks'!K220&lt;=8, 1/8,0)</f>
        <v>0</v>
      </c>
      <c r="L221">
        <f>IF('Monthly Ranks'!L220&lt;=8, 1/8,0)</f>
        <v>0</v>
      </c>
      <c r="M221">
        <f>IF('Monthly Ranks'!M220&lt;=8, 1/8,0)</f>
        <v>0.125</v>
      </c>
      <c r="N221">
        <f>IF('Monthly Ranks'!N220&lt;=8, 1/8,0)</f>
        <v>0</v>
      </c>
      <c r="O221">
        <f>IF('Monthly Ranks'!O220&lt;=8, 1/8,0)</f>
        <v>0.125</v>
      </c>
      <c r="P221">
        <f>IF('Monthly Ranks'!P220&lt;=8, 1/8,0)</f>
        <v>0.125</v>
      </c>
      <c r="Q221">
        <f>IF('Monthly Ranks'!Q220&lt;=8, 1/8,0)</f>
        <v>0.125</v>
      </c>
      <c r="S221">
        <f t="shared" si="9"/>
        <v>199303</v>
      </c>
      <c r="T221" s="12">
        <f>B221*ReturnData!B232</f>
        <v>0</v>
      </c>
      <c r="U221" s="12">
        <f>C221*ReturnData!C232</f>
        <v>0</v>
      </c>
      <c r="V221" s="12">
        <f>D221*ReturnData!D232</f>
        <v>5.0375000000000003E-3</v>
      </c>
      <c r="W221" s="12">
        <f>E221*ReturnData!E232</f>
        <v>0</v>
      </c>
      <c r="X221" s="12">
        <f>F221*ReturnData!F232</f>
        <v>4.0999999999999995E-3</v>
      </c>
      <c r="Y221" s="12">
        <f>G221*ReturnData!G232</f>
        <v>0</v>
      </c>
      <c r="Z221" s="12">
        <f>H221*ReturnData!H232</f>
        <v>0</v>
      </c>
      <c r="AA221" s="12">
        <f>I221*ReturnData!I232</f>
        <v>1.8500000000000001E-3</v>
      </c>
      <c r="AB221" s="12">
        <f>J221*ReturnData!J232</f>
        <v>-9.7500000000000006E-4</v>
      </c>
      <c r="AC221" s="12">
        <f>K221*ReturnData!K232</f>
        <v>0</v>
      </c>
      <c r="AD221" s="12">
        <f>L221*ReturnData!L232</f>
        <v>0</v>
      </c>
      <c r="AE221" s="12">
        <f>M221*ReturnData!M232</f>
        <v>7.0625000000000002E-3</v>
      </c>
      <c r="AF221" s="12">
        <f>N221*ReturnData!N232</f>
        <v>0</v>
      </c>
      <c r="AG221" s="12">
        <f>O221*ReturnData!O232</f>
        <v>2.2000000000000001E-3</v>
      </c>
      <c r="AH221" s="12">
        <f>P221*ReturnData!P232</f>
        <v>3.8250000000000003E-3</v>
      </c>
      <c r="AI221" s="12">
        <f>Q221*ReturnData!Q232</f>
        <v>5.3625000000000001E-3</v>
      </c>
      <c r="AK221">
        <f t="shared" si="10"/>
        <v>199303</v>
      </c>
      <c r="AL221" s="15">
        <f t="shared" si="11"/>
        <v>2.8462500000000002E-2</v>
      </c>
    </row>
    <row r="222" spans="1:38" x14ac:dyDescent="0.25">
      <c r="A222" s="6">
        <f>ReturnData!A233</f>
        <v>199304</v>
      </c>
      <c r="B222">
        <f>IF('Monthly Ranks'!B221&lt;=8, 1/8,0)</f>
        <v>0</v>
      </c>
      <c r="C222">
        <f>IF('Monthly Ranks'!C221&lt;=8, 1/8,0)</f>
        <v>0</v>
      </c>
      <c r="D222">
        <f>IF('Monthly Ranks'!D221&lt;=8, 1/8,0)</f>
        <v>0.125</v>
      </c>
      <c r="E222">
        <f>IF('Monthly Ranks'!E221&lt;=8, 1/8,0)</f>
        <v>0</v>
      </c>
      <c r="F222">
        <f>IF('Monthly Ranks'!F221&lt;=8, 1/8,0)</f>
        <v>0.125</v>
      </c>
      <c r="G222">
        <f>IF('Monthly Ranks'!G221&lt;=8, 1/8,0)</f>
        <v>0</v>
      </c>
      <c r="H222">
        <f>IF('Monthly Ranks'!H221&lt;=8, 1/8,0)</f>
        <v>0</v>
      </c>
      <c r="I222">
        <f>IF('Monthly Ranks'!I221&lt;=8, 1/8,0)</f>
        <v>0.125</v>
      </c>
      <c r="J222">
        <f>IF('Monthly Ranks'!J221&lt;=8, 1/8,0)</f>
        <v>0.125</v>
      </c>
      <c r="K222">
        <f>IF('Monthly Ranks'!K221&lt;=8, 1/8,0)</f>
        <v>0</v>
      </c>
      <c r="L222">
        <f>IF('Monthly Ranks'!L221&lt;=8, 1/8,0)</f>
        <v>0</v>
      </c>
      <c r="M222">
        <f>IF('Monthly Ranks'!M221&lt;=8, 1/8,0)</f>
        <v>0.125</v>
      </c>
      <c r="N222">
        <f>IF('Monthly Ranks'!N221&lt;=8, 1/8,0)</f>
        <v>0.125</v>
      </c>
      <c r="O222">
        <f>IF('Monthly Ranks'!O221&lt;=8, 1/8,0)</f>
        <v>0.125</v>
      </c>
      <c r="P222">
        <f>IF('Monthly Ranks'!P221&lt;=8, 1/8,0)</f>
        <v>0</v>
      </c>
      <c r="Q222">
        <f>IF('Monthly Ranks'!Q221&lt;=8, 1/8,0)</f>
        <v>0.125</v>
      </c>
      <c r="S222">
        <f t="shared" si="9"/>
        <v>199304</v>
      </c>
      <c r="T222" s="12">
        <f>B222*ReturnData!B233</f>
        <v>0</v>
      </c>
      <c r="U222" s="12">
        <f>C222*ReturnData!C233</f>
        <v>0</v>
      </c>
      <c r="V222" s="12">
        <f>D222*ReturnData!D233</f>
        <v>1.325E-3</v>
      </c>
      <c r="W222" s="12">
        <f>E222*ReturnData!E233</f>
        <v>0</v>
      </c>
      <c r="X222" s="12">
        <f>F222*ReturnData!F233</f>
        <v>-7.3750000000000005E-3</v>
      </c>
      <c r="Y222" s="12">
        <f>G222*ReturnData!G233</f>
        <v>0</v>
      </c>
      <c r="Z222" s="12">
        <f>H222*ReturnData!H233</f>
        <v>0</v>
      </c>
      <c r="AA222" s="12">
        <f>I222*ReturnData!I233</f>
        <v>-3.875E-3</v>
      </c>
      <c r="AB222" s="12">
        <f>J222*ReturnData!J233</f>
        <v>-2.7624999999999998E-3</v>
      </c>
      <c r="AC222" s="12">
        <f>K222*ReturnData!K233</f>
        <v>0</v>
      </c>
      <c r="AD222" s="12">
        <f>L222*ReturnData!L233</f>
        <v>0</v>
      </c>
      <c r="AE222" s="12">
        <f>M222*ReturnData!M233</f>
        <v>4.6999999999999993E-3</v>
      </c>
      <c r="AF222" s="12">
        <f>N222*ReturnData!N233</f>
        <v>1.3375000000000001E-3</v>
      </c>
      <c r="AG222" s="12">
        <f>O222*ReturnData!O233</f>
        <v>-1.875E-4</v>
      </c>
      <c r="AH222" s="12">
        <f>P222*ReturnData!P233</f>
        <v>0</v>
      </c>
      <c r="AI222" s="12">
        <f>Q222*ReturnData!Q233</f>
        <v>-4.7375000000000004E-3</v>
      </c>
      <c r="AK222">
        <f t="shared" si="10"/>
        <v>199304</v>
      </c>
      <c r="AL222" s="15">
        <f t="shared" si="11"/>
        <v>-1.1575E-2</v>
      </c>
    </row>
    <row r="223" spans="1:38" x14ac:dyDescent="0.25">
      <c r="A223" s="6">
        <f>ReturnData!A234</f>
        <v>199305</v>
      </c>
      <c r="B223">
        <f>IF('Monthly Ranks'!B222&lt;=8, 1/8,0)</f>
        <v>0</v>
      </c>
      <c r="C223">
        <f>IF('Monthly Ranks'!C222&lt;=8, 1/8,0)</f>
        <v>0.125</v>
      </c>
      <c r="D223">
        <f>IF('Monthly Ranks'!D222&lt;=8, 1/8,0)</f>
        <v>0.125</v>
      </c>
      <c r="E223">
        <f>IF('Monthly Ranks'!E222&lt;=8, 1/8,0)</f>
        <v>0</v>
      </c>
      <c r="F223">
        <f>IF('Monthly Ranks'!F222&lt;=8, 1/8,0)</f>
        <v>0.125</v>
      </c>
      <c r="G223">
        <f>IF('Monthly Ranks'!G222&lt;=8, 1/8,0)</f>
        <v>0</v>
      </c>
      <c r="H223">
        <f>IF('Monthly Ranks'!H222&lt;=8, 1/8,0)</f>
        <v>0</v>
      </c>
      <c r="I223">
        <f>IF('Monthly Ranks'!I222&lt;=8, 1/8,0)</f>
        <v>0.125</v>
      </c>
      <c r="J223">
        <f>IF('Monthly Ranks'!J222&lt;=8, 1/8,0)</f>
        <v>0</v>
      </c>
      <c r="K223">
        <f>IF('Monthly Ranks'!K222&lt;=8, 1/8,0)</f>
        <v>0</v>
      </c>
      <c r="L223">
        <f>IF('Monthly Ranks'!L222&lt;=8, 1/8,0)</f>
        <v>0</v>
      </c>
      <c r="M223">
        <f>IF('Monthly Ranks'!M222&lt;=8, 1/8,0)</f>
        <v>0.125</v>
      </c>
      <c r="N223">
        <f>IF('Monthly Ranks'!N222&lt;=8, 1/8,0)</f>
        <v>0</v>
      </c>
      <c r="O223">
        <f>IF('Monthly Ranks'!O222&lt;=8, 1/8,0)</f>
        <v>0.125</v>
      </c>
      <c r="P223">
        <f>IF('Monthly Ranks'!P222&lt;=8, 1/8,0)</f>
        <v>0.125</v>
      </c>
      <c r="Q223">
        <f>IF('Monthly Ranks'!Q222&lt;=8, 1/8,0)</f>
        <v>0.125</v>
      </c>
      <c r="S223">
        <f t="shared" si="9"/>
        <v>199305</v>
      </c>
      <c r="T223" s="12">
        <f>B223*ReturnData!B234</f>
        <v>0</v>
      </c>
      <c r="U223" s="12">
        <f>C223*ReturnData!C234</f>
        <v>7.5749999999999993E-3</v>
      </c>
      <c r="V223" s="12">
        <f>D223*ReturnData!D234</f>
        <v>2.2000000000000001E-3</v>
      </c>
      <c r="W223" s="12">
        <f>E223*ReturnData!E234</f>
        <v>0</v>
      </c>
      <c r="X223" s="12">
        <f>F223*ReturnData!F234</f>
        <v>4.0625000000000001E-3</v>
      </c>
      <c r="Y223" s="12">
        <f>G223*ReturnData!G234</f>
        <v>0</v>
      </c>
      <c r="Z223" s="12">
        <f>H223*ReturnData!H234</f>
        <v>0</v>
      </c>
      <c r="AA223" s="12">
        <f>I223*ReturnData!I234</f>
        <v>3.6375000000000001E-3</v>
      </c>
      <c r="AB223" s="12">
        <f>J223*ReturnData!J234</f>
        <v>0</v>
      </c>
      <c r="AC223" s="12">
        <f>K223*ReturnData!K234</f>
        <v>0</v>
      </c>
      <c r="AD223" s="12">
        <f>L223*ReturnData!L234</f>
        <v>0</v>
      </c>
      <c r="AE223" s="12">
        <f>M223*ReturnData!M234</f>
        <v>1.3875000000000001E-3</v>
      </c>
      <c r="AF223" s="12">
        <f>N223*ReturnData!N234</f>
        <v>0</v>
      </c>
      <c r="AG223" s="12">
        <f>O223*ReturnData!O234</f>
        <v>-5.0000000000000002E-5</v>
      </c>
      <c r="AH223" s="12">
        <f>P223*ReturnData!P234</f>
        <v>6.8874999999999995E-3</v>
      </c>
      <c r="AI223" s="12">
        <f>Q223*ReturnData!Q234</f>
        <v>5.0000000000000001E-4</v>
      </c>
      <c r="AK223">
        <f t="shared" si="10"/>
        <v>199305</v>
      </c>
      <c r="AL223" s="15">
        <f t="shared" si="11"/>
        <v>2.6199999999999994E-2</v>
      </c>
    </row>
    <row r="224" spans="1:38" x14ac:dyDescent="0.25">
      <c r="A224" s="6">
        <f>ReturnData!A235</f>
        <v>199306</v>
      </c>
      <c r="B224">
        <f>IF('Monthly Ranks'!B223&lt;=8, 1/8,0)</f>
        <v>0</v>
      </c>
      <c r="C224">
        <f>IF('Monthly Ranks'!C223&lt;=8, 1/8,0)</f>
        <v>0</v>
      </c>
      <c r="D224">
        <f>IF('Monthly Ranks'!D223&lt;=8, 1/8,0)</f>
        <v>0.125</v>
      </c>
      <c r="E224">
        <f>IF('Monthly Ranks'!E223&lt;=8, 1/8,0)</f>
        <v>0</v>
      </c>
      <c r="F224">
        <f>IF('Monthly Ranks'!F223&lt;=8, 1/8,0)</f>
        <v>0.125</v>
      </c>
      <c r="G224">
        <f>IF('Monthly Ranks'!G223&lt;=8, 1/8,0)</f>
        <v>0</v>
      </c>
      <c r="H224">
        <f>IF('Monthly Ranks'!H223&lt;=8, 1/8,0)</f>
        <v>0</v>
      </c>
      <c r="I224">
        <f>IF('Monthly Ranks'!I223&lt;=8, 1/8,0)</f>
        <v>0.125</v>
      </c>
      <c r="J224">
        <f>IF('Monthly Ranks'!J223&lt;=8, 1/8,0)</f>
        <v>0</v>
      </c>
      <c r="K224">
        <f>IF('Monthly Ranks'!K223&lt;=8, 1/8,0)</f>
        <v>0</v>
      </c>
      <c r="L224">
        <f>IF('Monthly Ranks'!L223&lt;=8, 1/8,0)</f>
        <v>0</v>
      </c>
      <c r="M224">
        <f>IF('Monthly Ranks'!M223&lt;=8, 1/8,0)</f>
        <v>0.125</v>
      </c>
      <c r="N224">
        <f>IF('Monthly Ranks'!N223&lt;=8, 1/8,0)</f>
        <v>0.125</v>
      </c>
      <c r="O224">
        <f>IF('Monthly Ranks'!O223&lt;=8, 1/8,0)</f>
        <v>0.125</v>
      </c>
      <c r="P224">
        <f>IF('Monthly Ranks'!P223&lt;=8, 1/8,0)</f>
        <v>0.125</v>
      </c>
      <c r="Q224">
        <f>IF('Monthly Ranks'!Q223&lt;=8, 1/8,0)</f>
        <v>0.125</v>
      </c>
      <c r="S224">
        <f t="shared" si="9"/>
        <v>199306</v>
      </c>
      <c r="T224" s="12">
        <f>B224*ReturnData!B235</f>
        <v>0</v>
      </c>
      <c r="U224" s="12">
        <f>C224*ReturnData!C235</f>
        <v>0</v>
      </c>
      <c r="V224" s="12">
        <f>D224*ReturnData!D235</f>
        <v>-1.2999999999999999E-3</v>
      </c>
      <c r="W224" s="12">
        <f>E224*ReturnData!E235</f>
        <v>0</v>
      </c>
      <c r="X224" s="12">
        <f>F224*ReturnData!F235</f>
        <v>-4.2500000000000003E-4</v>
      </c>
      <c r="Y224" s="12">
        <f>G224*ReturnData!G235</f>
        <v>0</v>
      </c>
      <c r="Z224" s="12">
        <f>H224*ReturnData!H235</f>
        <v>0</v>
      </c>
      <c r="AA224" s="12">
        <f>I224*ReturnData!I235</f>
        <v>-2.5875E-3</v>
      </c>
      <c r="AB224" s="12">
        <f>J224*ReturnData!J235</f>
        <v>0</v>
      </c>
      <c r="AC224" s="12">
        <f>K224*ReturnData!K235</f>
        <v>0</v>
      </c>
      <c r="AD224" s="12">
        <f>L224*ReturnData!L235</f>
        <v>0</v>
      </c>
      <c r="AE224" s="12">
        <f>M224*ReturnData!M235</f>
        <v>5.3625000000000001E-3</v>
      </c>
      <c r="AF224" s="12">
        <f>N224*ReturnData!N235</f>
        <v>5.0000000000000001E-4</v>
      </c>
      <c r="AG224" s="12">
        <f>O224*ReturnData!O235</f>
        <v>3.9750000000000002E-3</v>
      </c>
      <c r="AH224" s="12">
        <f>P224*ReturnData!P235</f>
        <v>-4.3750000000000004E-3</v>
      </c>
      <c r="AI224" s="12">
        <f>Q224*ReturnData!Q235</f>
        <v>4.875E-3</v>
      </c>
      <c r="AK224">
        <f t="shared" si="10"/>
        <v>199306</v>
      </c>
      <c r="AL224" s="15">
        <f t="shared" si="11"/>
        <v>6.025E-3</v>
      </c>
    </row>
    <row r="225" spans="1:38" x14ac:dyDescent="0.25">
      <c r="A225" s="6">
        <f>ReturnData!A236</f>
        <v>199307</v>
      </c>
      <c r="B225">
        <f>IF('Monthly Ranks'!B224&lt;=8, 1/8,0)</f>
        <v>0</v>
      </c>
      <c r="C225">
        <f>IF('Monthly Ranks'!C224&lt;=8, 1/8,0)</f>
        <v>0</v>
      </c>
      <c r="D225">
        <f>IF('Monthly Ranks'!D224&lt;=8, 1/8,0)</f>
        <v>0.125</v>
      </c>
      <c r="E225">
        <f>IF('Monthly Ranks'!E224&lt;=8, 1/8,0)</f>
        <v>0</v>
      </c>
      <c r="F225">
        <f>IF('Monthly Ranks'!F224&lt;=8, 1/8,0)</f>
        <v>0.125</v>
      </c>
      <c r="G225">
        <f>IF('Monthly Ranks'!G224&lt;=8, 1/8,0)</f>
        <v>0</v>
      </c>
      <c r="H225">
        <f>IF('Monthly Ranks'!H224&lt;=8, 1/8,0)</f>
        <v>0</v>
      </c>
      <c r="I225">
        <f>IF('Monthly Ranks'!I224&lt;=8, 1/8,0)</f>
        <v>0.125</v>
      </c>
      <c r="J225">
        <f>IF('Monthly Ranks'!J224&lt;=8, 1/8,0)</f>
        <v>0</v>
      </c>
      <c r="K225">
        <f>IF('Monthly Ranks'!K224&lt;=8, 1/8,0)</f>
        <v>0.125</v>
      </c>
      <c r="L225">
        <f>IF('Monthly Ranks'!L224&lt;=8, 1/8,0)</f>
        <v>0</v>
      </c>
      <c r="M225">
        <f>IF('Monthly Ranks'!M224&lt;=8, 1/8,0)</f>
        <v>0.125</v>
      </c>
      <c r="N225">
        <f>IF('Monthly Ranks'!N224&lt;=8, 1/8,0)</f>
        <v>0.125</v>
      </c>
      <c r="O225">
        <f>IF('Monthly Ranks'!O224&lt;=8, 1/8,0)</f>
        <v>0.125</v>
      </c>
      <c r="P225">
        <f>IF('Monthly Ranks'!P224&lt;=8, 1/8,0)</f>
        <v>0</v>
      </c>
      <c r="Q225">
        <f>IF('Monthly Ranks'!Q224&lt;=8, 1/8,0)</f>
        <v>0.125</v>
      </c>
      <c r="S225">
        <f t="shared" si="9"/>
        <v>199307</v>
      </c>
      <c r="T225" s="12">
        <f>B225*ReturnData!B236</f>
        <v>0</v>
      </c>
      <c r="U225" s="12">
        <f>C225*ReturnData!C236</f>
        <v>0</v>
      </c>
      <c r="V225" s="12">
        <f>D225*ReturnData!D236</f>
        <v>5.9999999999999995E-4</v>
      </c>
      <c r="W225" s="12">
        <f>E225*ReturnData!E236</f>
        <v>0</v>
      </c>
      <c r="X225" s="12">
        <f>F225*ReturnData!F236</f>
        <v>2.1749999999999999E-3</v>
      </c>
      <c r="Y225" s="12">
        <f>G225*ReturnData!G236</f>
        <v>0</v>
      </c>
      <c r="Z225" s="12">
        <f>H225*ReturnData!H236</f>
        <v>0</v>
      </c>
      <c r="AA225" s="12">
        <f>I225*ReturnData!I236</f>
        <v>4.6250000000000002E-4</v>
      </c>
      <c r="AB225" s="12">
        <f>J225*ReturnData!J236</f>
        <v>0</v>
      </c>
      <c r="AC225" s="12">
        <f>K225*ReturnData!K236</f>
        <v>-3.4000000000000002E-3</v>
      </c>
      <c r="AD225" s="12">
        <f>L225*ReturnData!L236</f>
        <v>0</v>
      </c>
      <c r="AE225" s="12">
        <f>M225*ReturnData!M236</f>
        <v>3.1624999999999999E-3</v>
      </c>
      <c r="AF225" s="12">
        <f>N225*ReturnData!N236</f>
        <v>4.2624999999999998E-3</v>
      </c>
      <c r="AG225" s="12">
        <f>O225*ReturnData!O236</f>
        <v>2.4250000000000001E-3</v>
      </c>
      <c r="AH225" s="12">
        <f>P225*ReturnData!P236</f>
        <v>0</v>
      </c>
      <c r="AI225" s="12">
        <f>Q225*ReturnData!Q236</f>
        <v>3.0125E-3</v>
      </c>
      <c r="AK225">
        <f t="shared" si="10"/>
        <v>199307</v>
      </c>
      <c r="AL225" s="15">
        <f t="shared" si="11"/>
        <v>1.2699999999999999E-2</v>
      </c>
    </row>
    <row r="226" spans="1:38" x14ac:dyDescent="0.25">
      <c r="A226" s="6">
        <f>ReturnData!A237</f>
        <v>199308</v>
      </c>
      <c r="B226">
        <f>IF('Monthly Ranks'!B225&lt;=8, 1/8,0)</f>
        <v>0</v>
      </c>
      <c r="C226">
        <f>IF('Monthly Ranks'!C225&lt;=8, 1/8,0)</f>
        <v>0</v>
      </c>
      <c r="D226">
        <f>IF('Monthly Ranks'!D225&lt;=8, 1/8,0)</f>
        <v>0.125</v>
      </c>
      <c r="E226">
        <f>IF('Monthly Ranks'!E225&lt;=8, 1/8,0)</f>
        <v>0</v>
      </c>
      <c r="F226">
        <f>IF('Monthly Ranks'!F225&lt;=8, 1/8,0)</f>
        <v>0.125</v>
      </c>
      <c r="G226">
        <f>IF('Monthly Ranks'!G225&lt;=8, 1/8,0)</f>
        <v>0</v>
      </c>
      <c r="H226">
        <f>IF('Monthly Ranks'!H225&lt;=8, 1/8,0)</f>
        <v>0</v>
      </c>
      <c r="I226">
        <f>IF('Monthly Ranks'!I225&lt;=8, 1/8,0)</f>
        <v>0.125</v>
      </c>
      <c r="J226">
        <f>IF('Monthly Ranks'!J225&lt;=8, 1/8,0)</f>
        <v>0</v>
      </c>
      <c r="K226">
        <f>IF('Monthly Ranks'!K225&lt;=8, 1/8,0)</f>
        <v>0</v>
      </c>
      <c r="L226">
        <f>IF('Monthly Ranks'!L225&lt;=8, 1/8,0)</f>
        <v>0.125</v>
      </c>
      <c r="M226">
        <f>IF('Monthly Ranks'!M225&lt;=8, 1/8,0)</f>
        <v>0.125</v>
      </c>
      <c r="N226">
        <f>IF('Monthly Ranks'!N225&lt;=8, 1/8,0)</f>
        <v>0.125</v>
      </c>
      <c r="O226">
        <f>IF('Monthly Ranks'!O225&lt;=8, 1/8,0)</f>
        <v>0.125</v>
      </c>
      <c r="P226">
        <f>IF('Monthly Ranks'!P225&lt;=8, 1/8,0)</f>
        <v>0</v>
      </c>
      <c r="Q226">
        <f>IF('Monthly Ranks'!Q225&lt;=8, 1/8,0)</f>
        <v>0.125</v>
      </c>
      <c r="S226">
        <f t="shared" si="9"/>
        <v>199308</v>
      </c>
      <c r="T226" s="12">
        <f>B226*ReturnData!B237</f>
        <v>0</v>
      </c>
      <c r="U226" s="12">
        <f>C226*ReturnData!C237</f>
        <v>0</v>
      </c>
      <c r="V226" s="12">
        <f>D226*ReturnData!D237</f>
        <v>5.2875000000000005E-3</v>
      </c>
      <c r="W226" s="12">
        <f>E226*ReturnData!E237</f>
        <v>0</v>
      </c>
      <c r="X226" s="12">
        <f>F226*ReturnData!F237</f>
        <v>9.5750000000000002E-3</v>
      </c>
      <c r="Y226" s="12">
        <f>G226*ReturnData!G237</f>
        <v>0</v>
      </c>
      <c r="Z226" s="12">
        <f>H226*ReturnData!H237</f>
        <v>0</v>
      </c>
      <c r="AA226" s="12">
        <f>I226*ReturnData!I237</f>
        <v>4.0875E-3</v>
      </c>
      <c r="AB226" s="12">
        <f>J226*ReturnData!J237</f>
        <v>0</v>
      </c>
      <c r="AC226" s="12">
        <f>K226*ReturnData!K237</f>
        <v>0</v>
      </c>
      <c r="AD226" s="12">
        <f>L226*ReturnData!L237</f>
        <v>7.2874999999999997E-3</v>
      </c>
      <c r="AE226" s="12">
        <f>M226*ReturnData!M237</f>
        <v>-5.375E-4</v>
      </c>
      <c r="AF226" s="12">
        <f>N226*ReturnData!N237</f>
        <v>5.1124999999999999E-3</v>
      </c>
      <c r="AG226" s="12">
        <f>O226*ReturnData!O237</f>
        <v>4.6125000000000003E-3</v>
      </c>
      <c r="AH226" s="12">
        <f>P226*ReturnData!P237</f>
        <v>0</v>
      </c>
      <c r="AI226" s="12">
        <f>Q226*ReturnData!Q237</f>
        <v>3.9125000000000002E-3</v>
      </c>
      <c r="AK226">
        <f t="shared" si="10"/>
        <v>199308</v>
      </c>
      <c r="AL226" s="15">
        <f t="shared" si="11"/>
        <v>3.9337499999999997E-2</v>
      </c>
    </row>
    <row r="227" spans="1:38" x14ac:dyDescent="0.25">
      <c r="A227" s="6">
        <f>ReturnData!A238</f>
        <v>199309</v>
      </c>
      <c r="B227">
        <f>IF('Monthly Ranks'!B226&lt;=8, 1/8,0)</f>
        <v>0</v>
      </c>
      <c r="C227">
        <f>IF('Monthly Ranks'!C226&lt;=8, 1/8,0)</f>
        <v>0.125</v>
      </c>
      <c r="D227">
        <f>IF('Monthly Ranks'!D226&lt;=8, 1/8,0)</f>
        <v>0</v>
      </c>
      <c r="E227">
        <f>IF('Monthly Ranks'!E226&lt;=8, 1/8,0)</f>
        <v>0</v>
      </c>
      <c r="F227">
        <f>IF('Monthly Ranks'!F226&lt;=8, 1/8,0)</f>
        <v>0.125</v>
      </c>
      <c r="G227">
        <f>IF('Monthly Ranks'!G226&lt;=8, 1/8,0)</f>
        <v>0</v>
      </c>
      <c r="H227">
        <f>IF('Monthly Ranks'!H226&lt;=8, 1/8,0)</f>
        <v>0</v>
      </c>
      <c r="I227">
        <f>IF('Monthly Ranks'!I226&lt;=8, 1/8,0)</f>
        <v>0</v>
      </c>
      <c r="J227">
        <f>IF('Monthly Ranks'!J226&lt;=8, 1/8,0)</f>
        <v>0.125</v>
      </c>
      <c r="K227">
        <f>IF('Monthly Ranks'!K226&lt;=8, 1/8,0)</f>
        <v>0</v>
      </c>
      <c r="L227">
        <f>IF('Monthly Ranks'!L226&lt;=8, 1/8,0)</f>
        <v>0.125</v>
      </c>
      <c r="M227">
        <f>IF('Monthly Ranks'!M226&lt;=8, 1/8,0)</f>
        <v>0.125</v>
      </c>
      <c r="N227">
        <f>IF('Monthly Ranks'!N226&lt;=8, 1/8,0)</f>
        <v>0.125</v>
      </c>
      <c r="O227">
        <f>IF('Monthly Ranks'!O226&lt;=8, 1/8,0)</f>
        <v>0.125</v>
      </c>
      <c r="P227">
        <f>IF('Monthly Ranks'!P226&lt;=8, 1/8,0)</f>
        <v>0</v>
      </c>
      <c r="Q227">
        <f>IF('Monthly Ranks'!Q226&lt;=8, 1/8,0)</f>
        <v>0.125</v>
      </c>
      <c r="S227">
        <f t="shared" si="9"/>
        <v>199309</v>
      </c>
      <c r="T227" s="12">
        <f>B227*ReturnData!B238</f>
        <v>0</v>
      </c>
      <c r="U227" s="12">
        <f>C227*ReturnData!C238</f>
        <v>-1.0024999999999999E-2</v>
      </c>
      <c r="V227" s="12">
        <f>D227*ReturnData!D238</f>
        <v>0</v>
      </c>
      <c r="W227" s="12">
        <f>E227*ReturnData!E238</f>
        <v>0</v>
      </c>
      <c r="X227" s="12">
        <f>F227*ReturnData!F238</f>
        <v>-7.7499999999999997E-4</v>
      </c>
      <c r="Y227" s="12">
        <f>G227*ReturnData!G238</f>
        <v>0</v>
      </c>
      <c r="Z227" s="12">
        <f>H227*ReturnData!H238</f>
        <v>0</v>
      </c>
      <c r="AA227" s="12">
        <f>I227*ReturnData!I238</f>
        <v>0</v>
      </c>
      <c r="AB227" s="12">
        <f>J227*ReturnData!J238</f>
        <v>-5.4874999999999993E-3</v>
      </c>
      <c r="AC227" s="12">
        <f>K227*ReturnData!K238</f>
        <v>0</v>
      </c>
      <c r="AD227" s="12">
        <f>L227*ReturnData!L238</f>
        <v>-1.5249999999999999E-3</v>
      </c>
      <c r="AE227" s="12">
        <f>M227*ReturnData!M238</f>
        <v>1.0625000000000001E-3</v>
      </c>
      <c r="AF227" s="12">
        <f>N227*ReturnData!N238</f>
        <v>-8.9999999999999998E-4</v>
      </c>
      <c r="AG227" s="12">
        <f>O227*ReturnData!O238</f>
        <v>-8.0000000000000004E-4</v>
      </c>
      <c r="AH227" s="12">
        <f>P227*ReturnData!P238</f>
        <v>0</v>
      </c>
      <c r="AI227" s="12">
        <f>Q227*ReturnData!Q238</f>
        <v>2.9875000000000001E-3</v>
      </c>
      <c r="AK227">
        <f t="shared" si="10"/>
        <v>199309</v>
      </c>
      <c r="AL227" s="15">
        <f t="shared" si="11"/>
        <v>-1.5462499999999994E-2</v>
      </c>
    </row>
    <row r="228" spans="1:38" x14ac:dyDescent="0.25">
      <c r="A228" s="6">
        <f>ReturnData!A239</f>
        <v>199310</v>
      </c>
      <c r="B228">
        <f>IF('Monthly Ranks'!B227&lt;=8, 1/8,0)</f>
        <v>0</v>
      </c>
      <c r="C228">
        <f>IF('Monthly Ranks'!C227&lt;=8, 1/8,0)</f>
        <v>0.125</v>
      </c>
      <c r="D228">
        <f>IF('Monthly Ranks'!D227&lt;=8, 1/8,0)</f>
        <v>0</v>
      </c>
      <c r="E228">
        <f>IF('Monthly Ranks'!E227&lt;=8, 1/8,0)</f>
        <v>0</v>
      </c>
      <c r="F228">
        <f>IF('Monthly Ranks'!F227&lt;=8, 1/8,0)</f>
        <v>0.125</v>
      </c>
      <c r="G228">
        <f>IF('Monthly Ranks'!G227&lt;=8, 1/8,0)</f>
        <v>0</v>
      </c>
      <c r="H228">
        <f>IF('Monthly Ranks'!H227&lt;=8, 1/8,0)</f>
        <v>0</v>
      </c>
      <c r="I228">
        <f>IF('Monthly Ranks'!I227&lt;=8, 1/8,0)</f>
        <v>0</v>
      </c>
      <c r="J228">
        <f>IF('Monthly Ranks'!J227&lt;=8, 1/8,0)</f>
        <v>0.125</v>
      </c>
      <c r="K228">
        <f>IF('Monthly Ranks'!K227&lt;=8, 1/8,0)</f>
        <v>0</v>
      </c>
      <c r="L228">
        <f>IF('Monthly Ranks'!L227&lt;=8, 1/8,0)</f>
        <v>0.125</v>
      </c>
      <c r="M228">
        <f>IF('Monthly Ranks'!M227&lt;=8, 1/8,0)</f>
        <v>0.125</v>
      </c>
      <c r="N228">
        <f>IF('Monthly Ranks'!N227&lt;=8, 1/8,0)</f>
        <v>0.125</v>
      </c>
      <c r="O228">
        <f>IF('Monthly Ranks'!O227&lt;=8, 1/8,0)</f>
        <v>0.125</v>
      </c>
      <c r="P228">
        <f>IF('Monthly Ranks'!P227&lt;=8, 1/8,0)</f>
        <v>0</v>
      </c>
      <c r="Q228">
        <f>IF('Monthly Ranks'!Q227&lt;=8, 1/8,0)</f>
        <v>0.125</v>
      </c>
      <c r="S228">
        <f t="shared" si="9"/>
        <v>199310</v>
      </c>
      <c r="T228" s="12">
        <f>B228*ReturnData!B239</f>
        <v>0</v>
      </c>
      <c r="U228" s="12">
        <f>C228*ReturnData!C239</f>
        <v>8.3250000000000008E-3</v>
      </c>
      <c r="V228" s="12">
        <f>D228*ReturnData!D239</f>
        <v>0</v>
      </c>
      <c r="W228" s="12">
        <f>E228*ReturnData!E239</f>
        <v>0</v>
      </c>
      <c r="X228" s="12">
        <f>F228*ReturnData!F239</f>
        <v>5.2500000000000003E-3</v>
      </c>
      <c r="Y228" s="12">
        <f>G228*ReturnData!G239</f>
        <v>0</v>
      </c>
      <c r="Z228" s="12">
        <f>H228*ReturnData!H239</f>
        <v>0</v>
      </c>
      <c r="AA228" s="12">
        <f>I228*ReturnData!I239</f>
        <v>0</v>
      </c>
      <c r="AB228" s="12">
        <f>J228*ReturnData!J239</f>
        <v>5.2875000000000005E-3</v>
      </c>
      <c r="AC228" s="12">
        <f>K228*ReturnData!K239</f>
        <v>0</v>
      </c>
      <c r="AD228" s="12">
        <f>L228*ReturnData!L239</f>
        <v>1.2374999999999999E-3</v>
      </c>
      <c r="AE228" s="12">
        <f>M228*ReturnData!M239</f>
        <v>1.2237499999999998E-2</v>
      </c>
      <c r="AF228" s="12">
        <f>N228*ReturnData!N239</f>
        <v>2.8249999999999998E-3</v>
      </c>
      <c r="AG228" s="12">
        <f>O228*ReturnData!O239</f>
        <v>-2.4499999999999999E-3</v>
      </c>
      <c r="AH228" s="12">
        <f>P228*ReturnData!P239</f>
        <v>0</v>
      </c>
      <c r="AI228" s="12">
        <f>Q228*ReturnData!Q239</f>
        <v>-4.7749999999999997E-3</v>
      </c>
      <c r="AK228">
        <f t="shared" si="10"/>
        <v>199310</v>
      </c>
      <c r="AL228" s="15">
        <f t="shared" si="11"/>
        <v>2.7937499999999997E-2</v>
      </c>
    </row>
    <row r="229" spans="1:38" x14ac:dyDescent="0.25">
      <c r="A229" s="6">
        <f>ReturnData!A240</f>
        <v>199311</v>
      </c>
      <c r="B229">
        <f>IF('Monthly Ranks'!B228&lt;=8, 1/8,0)</f>
        <v>0</v>
      </c>
      <c r="C229">
        <f>IF('Monthly Ranks'!C228&lt;=8, 1/8,0)</f>
        <v>0</v>
      </c>
      <c r="D229">
        <f>IF('Monthly Ranks'!D228&lt;=8, 1/8,0)</f>
        <v>0.125</v>
      </c>
      <c r="E229">
        <f>IF('Monthly Ranks'!E228&lt;=8, 1/8,0)</f>
        <v>0</v>
      </c>
      <c r="F229">
        <f>IF('Monthly Ranks'!F228&lt;=8, 1/8,0)</f>
        <v>0.125</v>
      </c>
      <c r="G229">
        <f>IF('Monthly Ranks'!G228&lt;=8, 1/8,0)</f>
        <v>0</v>
      </c>
      <c r="H229">
        <f>IF('Monthly Ranks'!H228&lt;=8, 1/8,0)</f>
        <v>0</v>
      </c>
      <c r="I229">
        <f>IF('Monthly Ranks'!I228&lt;=8, 1/8,0)</f>
        <v>0</v>
      </c>
      <c r="J229">
        <f>IF('Monthly Ranks'!J228&lt;=8, 1/8,0)</f>
        <v>0.125</v>
      </c>
      <c r="K229">
        <f>IF('Monthly Ranks'!K228&lt;=8, 1/8,0)</f>
        <v>0</v>
      </c>
      <c r="L229">
        <f>IF('Monthly Ranks'!L228&lt;=8, 1/8,0)</f>
        <v>0.125</v>
      </c>
      <c r="M229">
        <f>IF('Monthly Ranks'!M228&lt;=8, 1/8,0)</f>
        <v>0.125</v>
      </c>
      <c r="N229">
        <f>IF('Monthly Ranks'!N228&lt;=8, 1/8,0)</f>
        <v>0.125</v>
      </c>
      <c r="O229">
        <f>IF('Monthly Ranks'!O228&lt;=8, 1/8,0)</f>
        <v>0.125</v>
      </c>
      <c r="P229">
        <f>IF('Monthly Ranks'!P228&lt;=8, 1/8,0)</f>
        <v>0</v>
      </c>
      <c r="Q229">
        <f>IF('Monthly Ranks'!Q228&lt;=8, 1/8,0)</f>
        <v>0.125</v>
      </c>
      <c r="S229">
        <f t="shared" si="9"/>
        <v>199311</v>
      </c>
      <c r="T229" s="12">
        <f>B229*ReturnData!B240</f>
        <v>0</v>
      </c>
      <c r="U229" s="12">
        <f>C229*ReturnData!C240</f>
        <v>0</v>
      </c>
      <c r="V229" s="12">
        <f>D229*ReturnData!D240</f>
        <v>-7.4750000000000007E-3</v>
      </c>
      <c r="W229" s="12">
        <f>E229*ReturnData!E240</f>
        <v>0</v>
      </c>
      <c r="X229" s="12">
        <f>F229*ReturnData!F240</f>
        <v>-6.7500000000000004E-4</v>
      </c>
      <c r="Y229" s="12">
        <f>G229*ReturnData!G240</f>
        <v>0</v>
      </c>
      <c r="Z229" s="12">
        <f>H229*ReturnData!H240</f>
        <v>0</v>
      </c>
      <c r="AA229" s="12">
        <f>I229*ReturnData!I240</f>
        <v>0</v>
      </c>
      <c r="AB229" s="12">
        <f>J229*ReturnData!J240</f>
        <v>5.1249999999999993E-4</v>
      </c>
      <c r="AC229" s="12">
        <f>K229*ReturnData!K240</f>
        <v>0</v>
      </c>
      <c r="AD229" s="12">
        <f>L229*ReturnData!L240</f>
        <v>1.0499999999999999E-3</v>
      </c>
      <c r="AE229" s="12">
        <f>M229*ReturnData!M240</f>
        <v>1.9250000000000001E-3</v>
      </c>
      <c r="AF229" s="12">
        <f>N229*ReturnData!N240</f>
        <v>1.5625000000000001E-3</v>
      </c>
      <c r="AG229" s="12">
        <f>O229*ReturnData!O240</f>
        <v>-6.8999999999999999E-3</v>
      </c>
      <c r="AH229" s="12">
        <f>P229*ReturnData!P240</f>
        <v>0</v>
      </c>
      <c r="AI229" s="12">
        <f>Q229*ReturnData!Q240</f>
        <v>-4.8124999999999999E-3</v>
      </c>
      <c r="AK229">
        <f t="shared" si="10"/>
        <v>199311</v>
      </c>
      <c r="AL229" s="15">
        <f t="shared" si="11"/>
        <v>-1.4812500000000003E-2</v>
      </c>
    </row>
    <row r="230" spans="1:38" x14ac:dyDescent="0.25">
      <c r="A230" s="6">
        <f>ReturnData!A241</f>
        <v>199312</v>
      </c>
      <c r="B230">
        <f>IF('Monthly Ranks'!B229&lt;=8, 1/8,0)</f>
        <v>0</v>
      </c>
      <c r="C230">
        <f>IF('Monthly Ranks'!C229&lt;=8, 1/8,0)</f>
        <v>0.125</v>
      </c>
      <c r="D230">
        <f>IF('Monthly Ranks'!D229&lt;=8, 1/8,0)</f>
        <v>0.125</v>
      </c>
      <c r="E230">
        <f>IF('Monthly Ranks'!E229&lt;=8, 1/8,0)</f>
        <v>0</v>
      </c>
      <c r="F230">
        <f>IF('Monthly Ranks'!F229&lt;=8, 1/8,0)</f>
        <v>0.125</v>
      </c>
      <c r="G230">
        <f>IF('Monthly Ranks'!G229&lt;=8, 1/8,0)</f>
        <v>0</v>
      </c>
      <c r="H230">
        <f>IF('Monthly Ranks'!H229&lt;=8, 1/8,0)</f>
        <v>0</v>
      </c>
      <c r="I230">
        <f>IF('Monthly Ranks'!I229&lt;=8, 1/8,0)</f>
        <v>0</v>
      </c>
      <c r="J230">
        <f>IF('Monthly Ranks'!J229&lt;=8, 1/8,0)</f>
        <v>0</v>
      </c>
      <c r="K230">
        <f>IF('Monthly Ranks'!K229&lt;=8, 1/8,0)</f>
        <v>0</v>
      </c>
      <c r="L230">
        <f>IF('Monthly Ranks'!L229&lt;=8, 1/8,0)</f>
        <v>0.125</v>
      </c>
      <c r="M230">
        <f>IF('Monthly Ranks'!M229&lt;=8, 1/8,0)</f>
        <v>0.125</v>
      </c>
      <c r="N230">
        <f>IF('Monthly Ranks'!N229&lt;=8, 1/8,0)</f>
        <v>0.125</v>
      </c>
      <c r="O230">
        <f>IF('Monthly Ranks'!O229&lt;=8, 1/8,0)</f>
        <v>0.125</v>
      </c>
      <c r="P230">
        <f>IF('Monthly Ranks'!P229&lt;=8, 1/8,0)</f>
        <v>0</v>
      </c>
      <c r="Q230">
        <f>IF('Monthly Ranks'!Q229&lt;=8, 1/8,0)</f>
        <v>0.125</v>
      </c>
      <c r="S230">
        <f t="shared" si="9"/>
        <v>199312</v>
      </c>
      <c r="T230" s="12">
        <f>B230*ReturnData!B241</f>
        <v>0</v>
      </c>
      <c r="U230" s="12">
        <f>C230*ReturnData!C241</f>
        <v>1.3387500000000002E-2</v>
      </c>
      <c r="V230" s="12">
        <f>D230*ReturnData!D241</f>
        <v>7.5000000000000002E-4</v>
      </c>
      <c r="W230" s="12">
        <f>E230*ReturnData!E241</f>
        <v>0</v>
      </c>
      <c r="X230" s="12">
        <f>F230*ReturnData!F241</f>
        <v>1.5874999999999999E-3</v>
      </c>
      <c r="Y230" s="12">
        <f>G230*ReturnData!G241</f>
        <v>0</v>
      </c>
      <c r="Z230" s="12">
        <f>H230*ReturnData!H241</f>
        <v>0</v>
      </c>
      <c r="AA230" s="12">
        <f>I230*ReturnData!I241</f>
        <v>0</v>
      </c>
      <c r="AB230" s="12">
        <f>J230*ReturnData!J241</f>
        <v>0</v>
      </c>
      <c r="AC230" s="12">
        <f>K230*ReturnData!K241</f>
        <v>0</v>
      </c>
      <c r="AD230" s="12">
        <f>L230*ReturnData!L241</f>
        <v>6.4375000000000005E-3</v>
      </c>
      <c r="AE230" s="12">
        <f>M230*ReturnData!M241</f>
        <v>5.3E-3</v>
      </c>
      <c r="AF230" s="12">
        <f>N230*ReturnData!N241</f>
        <v>4.6874999999999998E-3</v>
      </c>
      <c r="AG230" s="12">
        <f>O230*ReturnData!O241</f>
        <v>2.0125E-3</v>
      </c>
      <c r="AH230" s="12">
        <f>P230*ReturnData!P241</f>
        <v>0</v>
      </c>
      <c r="AI230" s="12">
        <f>Q230*ReturnData!Q241</f>
        <v>2.8249999999999998E-3</v>
      </c>
      <c r="AK230">
        <f t="shared" si="10"/>
        <v>199312</v>
      </c>
      <c r="AL230" s="15">
        <f t="shared" si="11"/>
        <v>3.69875E-2</v>
      </c>
    </row>
    <row r="231" spans="1:38" x14ac:dyDescent="0.25">
      <c r="A231" s="6">
        <f>ReturnData!A242</f>
        <v>199401</v>
      </c>
      <c r="B231">
        <f>IF('Monthly Ranks'!B230&lt;=8, 1/8,0)</f>
        <v>0</v>
      </c>
      <c r="C231">
        <f>IF('Monthly Ranks'!C230&lt;=8, 1/8,0)</f>
        <v>0.125</v>
      </c>
      <c r="D231">
        <f>IF('Monthly Ranks'!D230&lt;=8, 1/8,0)</f>
        <v>0.125</v>
      </c>
      <c r="E231">
        <f>IF('Monthly Ranks'!E230&lt;=8, 1/8,0)</f>
        <v>0</v>
      </c>
      <c r="F231">
        <f>IF('Monthly Ranks'!F230&lt;=8, 1/8,0)</f>
        <v>0.125</v>
      </c>
      <c r="G231">
        <f>IF('Monthly Ranks'!G230&lt;=8, 1/8,0)</f>
        <v>0</v>
      </c>
      <c r="H231">
        <f>IF('Monthly Ranks'!H230&lt;=8, 1/8,0)</f>
        <v>0</v>
      </c>
      <c r="I231">
        <f>IF('Monthly Ranks'!I230&lt;=8, 1/8,0)</f>
        <v>0</v>
      </c>
      <c r="J231">
        <f>IF('Monthly Ranks'!J230&lt;=8, 1/8,0)</f>
        <v>0</v>
      </c>
      <c r="K231">
        <f>IF('Monthly Ranks'!K230&lt;=8, 1/8,0)</f>
        <v>0.125</v>
      </c>
      <c r="L231">
        <f>IF('Monthly Ranks'!L230&lt;=8, 1/8,0)</f>
        <v>0.125</v>
      </c>
      <c r="M231">
        <f>IF('Monthly Ranks'!M230&lt;=8, 1/8,0)</f>
        <v>0.125</v>
      </c>
      <c r="N231">
        <f>IF('Monthly Ranks'!N230&lt;=8, 1/8,0)</f>
        <v>0.125</v>
      </c>
      <c r="O231">
        <f>IF('Monthly Ranks'!O230&lt;=8, 1/8,0)</f>
        <v>0.125</v>
      </c>
      <c r="P231">
        <f>IF('Monthly Ranks'!P230&lt;=8, 1/8,0)</f>
        <v>0</v>
      </c>
      <c r="Q231">
        <f>IF('Monthly Ranks'!Q230&lt;=8, 1/8,0)</f>
        <v>0</v>
      </c>
      <c r="S231">
        <f t="shared" si="9"/>
        <v>199401</v>
      </c>
      <c r="T231" s="12">
        <f>B231*ReturnData!B242</f>
        <v>0</v>
      </c>
      <c r="U231" s="12">
        <f>C231*ReturnData!C242</f>
        <v>1.1625000000000001E-3</v>
      </c>
      <c r="V231" s="12">
        <f>D231*ReturnData!D242</f>
        <v>6.1124999999999999E-3</v>
      </c>
      <c r="W231" s="12">
        <f>E231*ReturnData!E242</f>
        <v>0</v>
      </c>
      <c r="X231" s="12">
        <f>F231*ReturnData!F242</f>
        <v>2.6250000000000002E-3</v>
      </c>
      <c r="Y231" s="12">
        <f>G231*ReturnData!G242</f>
        <v>0</v>
      </c>
      <c r="Z231" s="12">
        <f>H231*ReturnData!H242</f>
        <v>0</v>
      </c>
      <c r="AA231" s="12">
        <f>I231*ReturnData!I242</f>
        <v>0</v>
      </c>
      <c r="AB231" s="12">
        <f>J231*ReturnData!J242</f>
        <v>0</v>
      </c>
      <c r="AC231" s="12">
        <f>K231*ReturnData!K242</f>
        <v>7.8750000000000001E-4</v>
      </c>
      <c r="AD231" s="12">
        <f>L231*ReturnData!L242</f>
        <v>5.4124999999999998E-3</v>
      </c>
      <c r="AE231" s="12">
        <f>M231*ReturnData!M242</f>
        <v>1.02875E-2</v>
      </c>
      <c r="AF231" s="12">
        <f>N231*ReturnData!N242</f>
        <v>4.7375000000000004E-3</v>
      </c>
      <c r="AG231" s="12">
        <f>O231*ReturnData!O242</f>
        <v>-1.5125E-3</v>
      </c>
      <c r="AH231" s="12">
        <f>P231*ReturnData!P242</f>
        <v>0</v>
      </c>
      <c r="AI231" s="12">
        <f>Q231*ReturnData!Q242</f>
        <v>0</v>
      </c>
      <c r="AK231">
        <f t="shared" si="10"/>
        <v>199401</v>
      </c>
      <c r="AL231" s="15">
        <f t="shared" si="11"/>
        <v>2.96125E-2</v>
      </c>
    </row>
    <row r="232" spans="1:38" x14ac:dyDescent="0.25">
      <c r="A232" s="6">
        <f>ReturnData!A243</f>
        <v>199402</v>
      </c>
      <c r="B232">
        <f>IF('Monthly Ranks'!B231&lt;=8, 1/8,0)</f>
        <v>0</v>
      </c>
      <c r="C232">
        <f>IF('Monthly Ranks'!C231&lt;=8, 1/8,0)</f>
        <v>0.125</v>
      </c>
      <c r="D232">
        <f>IF('Monthly Ranks'!D231&lt;=8, 1/8,0)</f>
        <v>0</v>
      </c>
      <c r="E232">
        <f>IF('Monthly Ranks'!E231&lt;=8, 1/8,0)</f>
        <v>0</v>
      </c>
      <c r="F232">
        <f>IF('Monthly Ranks'!F231&lt;=8, 1/8,0)</f>
        <v>0.125</v>
      </c>
      <c r="G232">
        <f>IF('Monthly Ranks'!G231&lt;=8, 1/8,0)</f>
        <v>0.125</v>
      </c>
      <c r="H232">
        <f>IF('Monthly Ranks'!H231&lt;=8, 1/8,0)</f>
        <v>0</v>
      </c>
      <c r="I232">
        <f>IF('Monthly Ranks'!I231&lt;=8, 1/8,0)</f>
        <v>0.125</v>
      </c>
      <c r="J232">
        <f>IF('Monthly Ranks'!J231&lt;=8, 1/8,0)</f>
        <v>0</v>
      </c>
      <c r="K232">
        <f>IF('Monthly Ranks'!K231&lt;=8, 1/8,0)</f>
        <v>0.125</v>
      </c>
      <c r="L232">
        <f>IF('Monthly Ranks'!L231&lt;=8, 1/8,0)</f>
        <v>0.125</v>
      </c>
      <c r="M232">
        <f>IF('Monthly Ranks'!M231&lt;=8, 1/8,0)</f>
        <v>0.125</v>
      </c>
      <c r="N232">
        <f>IF('Monthly Ranks'!N231&lt;=8, 1/8,0)</f>
        <v>0.125</v>
      </c>
      <c r="O232">
        <f>IF('Monthly Ranks'!O231&lt;=8, 1/8,0)</f>
        <v>0</v>
      </c>
      <c r="P232">
        <f>IF('Monthly Ranks'!P231&lt;=8, 1/8,0)</f>
        <v>0</v>
      </c>
      <c r="Q232">
        <f>IF('Monthly Ranks'!Q231&lt;=8, 1/8,0)</f>
        <v>0</v>
      </c>
      <c r="S232">
        <f t="shared" si="9"/>
        <v>199402</v>
      </c>
      <c r="T232" s="12">
        <f>B232*ReturnData!B243</f>
        <v>0</v>
      </c>
      <c r="U232" s="12">
        <f>C232*ReturnData!C243</f>
        <v>-1.1625000000000001E-3</v>
      </c>
      <c r="V232" s="12">
        <f>D232*ReturnData!D243</f>
        <v>0</v>
      </c>
      <c r="W232" s="12">
        <f>E232*ReturnData!E243</f>
        <v>0</v>
      </c>
      <c r="X232" s="12">
        <f>F232*ReturnData!F243</f>
        <v>-1.7000000000000001E-3</v>
      </c>
      <c r="Y232" s="12">
        <f>G232*ReturnData!G243</f>
        <v>-1.1749999999999998E-3</v>
      </c>
      <c r="Z232" s="12">
        <f>H232*ReturnData!H243</f>
        <v>0</v>
      </c>
      <c r="AA232" s="12">
        <f>I232*ReturnData!I243</f>
        <v>1.7500000000000003E-4</v>
      </c>
      <c r="AB232" s="12">
        <f>J232*ReturnData!J243</f>
        <v>0</v>
      </c>
      <c r="AC232" s="12">
        <f>K232*ReturnData!K243</f>
        <v>-7.3749999999999998E-4</v>
      </c>
      <c r="AD232" s="12">
        <f>L232*ReturnData!L243</f>
        <v>1.1749999999999998E-3</v>
      </c>
      <c r="AE232" s="12">
        <f>M232*ReturnData!M243</f>
        <v>-5.8625000000000005E-3</v>
      </c>
      <c r="AF232" s="12">
        <f>N232*ReturnData!N243</f>
        <v>-2.0625000000000001E-3</v>
      </c>
      <c r="AG232" s="12">
        <f>O232*ReturnData!O243</f>
        <v>0</v>
      </c>
      <c r="AH232" s="12">
        <f>P232*ReturnData!P243</f>
        <v>0</v>
      </c>
      <c r="AI232" s="12">
        <f>Q232*ReturnData!Q243</f>
        <v>0</v>
      </c>
      <c r="AK232">
        <f t="shared" si="10"/>
        <v>199402</v>
      </c>
      <c r="AL232" s="15">
        <f t="shared" si="11"/>
        <v>-1.1350000000000001E-2</v>
      </c>
    </row>
    <row r="233" spans="1:38" x14ac:dyDescent="0.25">
      <c r="A233" s="6">
        <f>ReturnData!A244</f>
        <v>199403</v>
      </c>
      <c r="B233">
        <f>IF('Monthly Ranks'!B232&lt;=8, 1/8,0)</f>
        <v>0</v>
      </c>
      <c r="C233">
        <f>IF('Monthly Ranks'!C232&lt;=8, 1/8,0)</f>
        <v>0.125</v>
      </c>
      <c r="D233">
        <f>IF('Monthly Ranks'!D232&lt;=8, 1/8,0)</f>
        <v>0</v>
      </c>
      <c r="E233">
        <f>IF('Monthly Ranks'!E232&lt;=8, 1/8,0)</f>
        <v>0</v>
      </c>
      <c r="F233">
        <f>IF('Monthly Ranks'!F232&lt;=8, 1/8,0)</f>
        <v>0.125</v>
      </c>
      <c r="G233">
        <f>IF('Monthly Ranks'!G232&lt;=8, 1/8,0)</f>
        <v>0.125</v>
      </c>
      <c r="H233">
        <f>IF('Monthly Ranks'!H232&lt;=8, 1/8,0)</f>
        <v>0</v>
      </c>
      <c r="I233">
        <f>IF('Monthly Ranks'!I232&lt;=8, 1/8,0)</f>
        <v>0</v>
      </c>
      <c r="J233">
        <f>IF('Monthly Ranks'!J232&lt;=8, 1/8,0)</f>
        <v>0.125</v>
      </c>
      <c r="K233">
        <f>IF('Monthly Ranks'!K232&lt;=8, 1/8,0)</f>
        <v>0.125</v>
      </c>
      <c r="L233">
        <f>IF('Monthly Ranks'!L232&lt;=8, 1/8,0)</f>
        <v>0.125</v>
      </c>
      <c r="M233">
        <f>IF('Monthly Ranks'!M232&lt;=8, 1/8,0)</f>
        <v>0.125</v>
      </c>
      <c r="N233">
        <f>IF('Monthly Ranks'!N232&lt;=8, 1/8,0)</f>
        <v>0.125</v>
      </c>
      <c r="O233">
        <f>IF('Monthly Ranks'!O232&lt;=8, 1/8,0)</f>
        <v>0</v>
      </c>
      <c r="P233">
        <f>IF('Monthly Ranks'!P232&lt;=8, 1/8,0)</f>
        <v>0</v>
      </c>
      <c r="Q233">
        <f>IF('Monthly Ranks'!Q232&lt;=8, 1/8,0)</f>
        <v>0</v>
      </c>
      <c r="S233">
        <f t="shared" si="9"/>
        <v>199403</v>
      </c>
      <c r="T233" s="12">
        <f>B233*ReturnData!B244</f>
        <v>0</v>
      </c>
      <c r="U233" s="12">
        <f>C233*ReturnData!C244</f>
        <v>2.2500000000000003E-3</v>
      </c>
      <c r="V233" s="12">
        <f>D233*ReturnData!D244</f>
        <v>0</v>
      </c>
      <c r="W233" s="12">
        <f>E233*ReturnData!E244</f>
        <v>0</v>
      </c>
      <c r="X233" s="12">
        <f>F233*ReturnData!F244</f>
        <v>-4.4000000000000003E-3</v>
      </c>
      <c r="Y233" s="12">
        <f>G233*ReturnData!G244</f>
        <v>-3.7000000000000002E-3</v>
      </c>
      <c r="Z233" s="12">
        <f>H233*ReturnData!H244</f>
        <v>0</v>
      </c>
      <c r="AA233" s="12">
        <f>I233*ReturnData!I244</f>
        <v>0</v>
      </c>
      <c r="AB233" s="12">
        <f>J233*ReturnData!J244</f>
        <v>-7.0499999999999998E-3</v>
      </c>
      <c r="AC233" s="12">
        <f>K233*ReturnData!K244</f>
        <v>-5.5000000000000005E-3</v>
      </c>
      <c r="AD233" s="12">
        <f>L233*ReturnData!L244</f>
        <v>-4.9750000000000003E-3</v>
      </c>
      <c r="AE233" s="12">
        <f>M233*ReturnData!M244</f>
        <v>-8.199999999999999E-3</v>
      </c>
      <c r="AF233" s="12">
        <f>N233*ReturnData!N244</f>
        <v>-6.6249999999999998E-3</v>
      </c>
      <c r="AG233" s="12">
        <f>O233*ReturnData!O244</f>
        <v>0</v>
      </c>
      <c r="AH233" s="12">
        <f>P233*ReturnData!P244</f>
        <v>0</v>
      </c>
      <c r="AI233" s="12">
        <f>Q233*ReturnData!Q244</f>
        <v>0</v>
      </c>
      <c r="AK233">
        <f t="shared" si="10"/>
        <v>199403</v>
      </c>
      <c r="AL233" s="15">
        <f t="shared" si="11"/>
        <v>-3.8199999999999998E-2</v>
      </c>
    </row>
    <row r="234" spans="1:38" x14ac:dyDescent="0.25">
      <c r="A234" s="6">
        <f>ReturnData!A245</f>
        <v>199404</v>
      </c>
      <c r="B234">
        <f>IF('Monthly Ranks'!B233&lt;=8, 1/8,0)</f>
        <v>0</v>
      </c>
      <c r="C234">
        <f>IF('Monthly Ranks'!C233&lt;=8, 1/8,0)</f>
        <v>0.125</v>
      </c>
      <c r="D234">
        <f>IF('Monthly Ranks'!D233&lt;=8, 1/8,0)</f>
        <v>0</v>
      </c>
      <c r="E234">
        <f>IF('Monthly Ranks'!E233&lt;=8, 1/8,0)</f>
        <v>0</v>
      </c>
      <c r="F234">
        <f>IF('Monthly Ranks'!F233&lt;=8, 1/8,0)</f>
        <v>0.125</v>
      </c>
      <c r="G234">
        <f>IF('Monthly Ranks'!G233&lt;=8, 1/8,0)</f>
        <v>0.125</v>
      </c>
      <c r="H234">
        <f>IF('Monthly Ranks'!H233&lt;=8, 1/8,0)</f>
        <v>0</v>
      </c>
      <c r="I234">
        <f>IF('Monthly Ranks'!I233&lt;=8, 1/8,0)</f>
        <v>0</v>
      </c>
      <c r="J234">
        <f>IF('Monthly Ranks'!J233&lt;=8, 1/8,0)</f>
        <v>0.125</v>
      </c>
      <c r="K234">
        <f>IF('Monthly Ranks'!K233&lt;=8, 1/8,0)</f>
        <v>0.125</v>
      </c>
      <c r="L234">
        <f>IF('Monthly Ranks'!L233&lt;=8, 1/8,0)</f>
        <v>0.125</v>
      </c>
      <c r="M234">
        <f>IF('Monthly Ranks'!M233&lt;=8, 1/8,0)</f>
        <v>0.125</v>
      </c>
      <c r="N234">
        <f>IF('Monthly Ranks'!N233&lt;=8, 1/8,0)</f>
        <v>0.125</v>
      </c>
      <c r="O234">
        <f>IF('Monthly Ranks'!O233&lt;=8, 1/8,0)</f>
        <v>0</v>
      </c>
      <c r="P234">
        <f>IF('Monthly Ranks'!P233&lt;=8, 1/8,0)</f>
        <v>0</v>
      </c>
      <c r="Q234">
        <f>IF('Monthly Ranks'!Q233&lt;=8, 1/8,0)</f>
        <v>0</v>
      </c>
      <c r="S234">
        <f t="shared" si="9"/>
        <v>199404</v>
      </c>
      <c r="T234" s="12">
        <f>B234*ReturnData!B245</f>
        <v>0</v>
      </c>
      <c r="U234" s="12">
        <f>C234*ReturnData!C245</f>
        <v>-1.1850000000000001E-2</v>
      </c>
      <c r="V234" s="12">
        <f>D234*ReturnData!D245</f>
        <v>0</v>
      </c>
      <c r="W234" s="12">
        <f>E234*ReturnData!E245</f>
        <v>0</v>
      </c>
      <c r="X234" s="12">
        <f>F234*ReturnData!F245</f>
        <v>-2.075E-3</v>
      </c>
      <c r="Y234" s="12">
        <f>G234*ReturnData!G245</f>
        <v>3.1125000000000002E-3</v>
      </c>
      <c r="Z234" s="12">
        <f>H234*ReturnData!H245</f>
        <v>0</v>
      </c>
      <c r="AA234" s="12">
        <f>I234*ReturnData!I245</f>
        <v>0</v>
      </c>
      <c r="AB234" s="12">
        <f>J234*ReturnData!J245</f>
        <v>-1.1749999999999998E-3</v>
      </c>
      <c r="AC234" s="12">
        <f>K234*ReturnData!K245</f>
        <v>3.3750000000000002E-4</v>
      </c>
      <c r="AD234" s="12">
        <f>L234*ReturnData!L245</f>
        <v>-2.9249999999999996E-3</v>
      </c>
      <c r="AE234" s="12">
        <f>M234*ReturnData!M245</f>
        <v>5.8749999999999991E-4</v>
      </c>
      <c r="AF234" s="12">
        <f>N234*ReturnData!N245</f>
        <v>-5.2499999999999997E-4</v>
      </c>
      <c r="AG234" s="12">
        <f>O234*ReturnData!O245</f>
        <v>0</v>
      </c>
      <c r="AH234" s="12">
        <f>P234*ReturnData!P245</f>
        <v>0</v>
      </c>
      <c r="AI234" s="12">
        <f>Q234*ReturnData!Q245</f>
        <v>0</v>
      </c>
      <c r="AK234">
        <f t="shared" si="10"/>
        <v>199404</v>
      </c>
      <c r="AL234" s="15">
        <f t="shared" si="11"/>
        <v>-1.4512500000000001E-2</v>
      </c>
    </row>
    <row r="235" spans="1:38" x14ac:dyDescent="0.25">
      <c r="A235" s="6">
        <f>ReturnData!A246</f>
        <v>199405</v>
      </c>
      <c r="B235">
        <f>IF('Monthly Ranks'!B234&lt;=8, 1/8,0)</f>
        <v>0</v>
      </c>
      <c r="C235">
        <f>IF('Monthly Ranks'!C234&lt;=8, 1/8,0)</f>
        <v>0.125</v>
      </c>
      <c r="D235">
        <f>IF('Monthly Ranks'!D234&lt;=8, 1/8,0)</f>
        <v>0</v>
      </c>
      <c r="E235">
        <f>IF('Monthly Ranks'!E234&lt;=8, 1/8,0)</f>
        <v>0</v>
      </c>
      <c r="F235">
        <f>IF('Monthly Ranks'!F234&lt;=8, 1/8,0)</f>
        <v>0.125</v>
      </c>
      <c r="G235">
        <f>IF('Monthly Ranks'!G234&lt;=8, 1/8,0)</f>
        <v>0.125</v>
      </c>
      <c r="H235">
        <f>IF('Monthly Ranks'!H234&lt;=8, 1/8,0)</f>
        <v>0</v>
      </c>
      <c r="I235">
        <f>IF('Monthly Ranks'!I234&lt;=8, 1/8,0)</f>
        <v>0</v>
      </c>
      <c r="J235">
        <f>IF('Monthly Ranks'!J234&lt;=8, 1/8,0)</f>
        <v>0.125</v>
      </c>
      <c r="K235">
        <f>IF('Monthly Ranks'!K234&lt;=8, 1/8,0)</f>
        <v>0.125</v>
      </c>
      <c r="L235">
        <f>IF('Monthly Ranks'!L234&lt;=8, 1/8,0)</f>
        <v>0.125</v>
      </c>
      <c r="M235">
        <f>IF('Monthly Ranks'!M234&lt;=8, 1/8,0)</f>
        <v>0.125</v>
      </c>
      <c r="N235">
        <f>IF('Monthly Ranks'!N234&lt;=8, 1/8,0)</f>
        <v>0.125</v>
      </c>
      <c r="O235">
        <f>IF('Monthly Ranks'!O234&lt;=8, 1/8,0)</f>
        <v>0</v>
      </c>
      <c r="P235">
        <f>IF('Monthly Ranks'!P234&lt;=8, 1/8,0)</f>
        <v>0</v>
      </c>
      <c r="Q235">
        <f>IF('Monthly Ranks'!Q234&lt;=8, 1/8,0)</f>
        <v>0</v>
      </c>
      <c r="S235">
        <f t="shared" si="9"/>
        <v>199405</v>
      </c>
      <c r="T235" s="12">
        <f>B235*ReturnData!B246</f>
        <v>0</v>
      </c>
      <c r="U235" s="12">
        <f>C235*ReturnData!C246</f>
        <v>1.0874999999999999E-3</v>
      </c>
      <c r="V235" s="12">
        <f>D235*ReturnData!D246</f>
        <v>0</v>
      </c>
      <c r="W235" s="12">
        <f>E235*ReturnData!E246</f>
        <v>0</v>
      </c>
      <c r="X235" s="12">
        <f>F235*ReturnData!F246</f>
        <v>2.4250000000000001E-3</v>
      </c>
      <c r="Y235" s="12">
        <f>G235*ReturnData!G246</f>
        <v>4.6625E-3</v>
      </c>
      <c r="Z235" s="12">
        <f>H235*ReturnData!H246</f>
        <v>0</v>
      </c>
      <c r="AA235" s="12">
        <f>I235*ReturnData!I246</f>
        <v>0</v>
      </c>
      <c r="AB235" s="12">
        <f>J235*ReturnData!J246</f>
        <v>4.3750000000000004E-3</v>
      </c>
      <c r="AC235" s="12">
        <f>K235*ReturnData!K246</f>
        <v>3.8E-3</v>
      </c>
      <c r="AD235" s="12">
        <f>L235*ReturnData!L246</f>
        <v>5.2499999999999997E-4</v>
      </c>
      <c r="AE235" s="12">
        <f>M235*ReturnData!M246</f>
        <v>-2.725E-3</v>
      </c>
      <c r="AF235" s="12">
        <f>N235*ReturnData!N246</f>
        <v>-5.9999999999999995E-4</v>
      </c>
      <c r="AG235" s="12">
        <f>O235*ReturnData!O246</f>
        <v>0</v>
      </c>
      <c r="AH235" s="12">
        <f>P235*ReturnData!P246</f>
        <v>0</v>
      </c>
      <c r="AI235" s="12">
        <f>Q235*ReturnData!Q246</f>
        <v>0</v>
      </c>
      <c r="AK235">
        <f t="shared" si="10"/>
        <v>199405</v>
      </c>
      <c r="AL235" s="15">
        <f t="shared" si="11"/>
        <v>1.3550000000000001E-2</v>
      </c>
    </row>
    <row r="236" spans="1:38" x14ac:dyDescent="0.25">
      <c r="A236" s="6">
        <f>ReturnData!A247</f>
        <v>199406</v>
      </c>
      <c r="B236">
        <f>IF('Monthly Ranks'!B235&lt;=8, 1/8,0)</f>
        <v>0</v>
      </c>
      <c r="C236">
        <f>IF('Monthly Ranks'!C235&lt;=8, 1/8,0)</f>
        <v>0</v>
      </c>
      <c r="D236">
        <f>IF('Monthly Ranks'!D235&lt;=8, 1/8,0)</f>
        <v>0</v>
      </c>
      <c r="E236">
        <f>IF('Monthly Ranks'!E235&lt;=8, 1/8,0)</f>
        <v>0</v>
      </c>
      <c r="F236">
        <f>IF('Monthly Ranks'!F235&lt;=8, 1/8,0)</f>
        <v>0.125</v>
      </c>
      <c r="G236">
        <f>IF('Monthly Ranks'!G235&lt;=8, 1/8,0)</f>
        <v>0.125</v>
      </c>
      <c r="H236">
        <f>IF('Monthly Ranks'!H235&lt;=8, 1/8,0)</f>
        <v>0</v>
      </c>
      <c r="I236">
        <f>IF('Monthly Ranks'!I235&lt;=8, 1/8,0)</f>
        <v>0</v>
      </c>
      <c r="J236">
        <f>IF('Monthly Ranks'!J235&lt;=8, 1/8,0)</f>
        <v>0.125</v>
      </c>
      <c r="K236">
        <f>IF('Monthly Ranks'!K235&lt;=8, 1/8,0)</f>
        <v>0.125</v>
      </c>
      <c r="L236">
        <f>IF('Monthly Ranks'!L235&lt;=8, 1/8,0)</f>
        <v>0.125</v>
      </c>
      <c r="M236">
        <f>IF('Monthly Ranks'!M235&lt;=8, 1/8,0)</f>
        <v>0.125</v>
      </c>
      <c r="N236">
        <f>IF('Monthly Ranks'!N235&lt;=8, 1/8,0)</f>
        <v>0.125</v>
      </c>
      <c r="O236">
        <f>IF('Monthly Ranks'!O235&lt;=8, 1/8,0)</f>
        <v>0</v>
      </c>
      <c r="P236">
        <f>IF('Monthly Ranks'!P235&lt;=8, 1/8,0)</f>
        <v>0</v>
      </c>
      <c r="Q236">
        <f>IF('Monthly Ranks'!Q235&lt;=8, 1/8,0)</f>
        <v>0.125</v>
      </c>
      <c r="S236">
        <f t="shared" si="9"/>
        <v>199406</v>
      </c>
      <c r="T236" s="12">
        <f>B236*ReturnData!B247</f>
        <v>0</v>
      </c>
      <c r="U236" s="12">
        <f>C236*ReturnData!C247</f>
        <v>0</v>
      </c>
      <c r="V236" s="12">
        <f>D236*ReturnData!D247</f>
        <v>0</v>
      </c>
      <c r="W236" s="12">
        <f>E236*ReturnData!E247</f>
        <v>0</v>
      </c>
      <c r="X236" s="12">
        <f>F236*ReturnData!F247</f>
        <v>-2.8874999999999999E-3</v>
      </c>
      <c r="Y236" s="12">
        <f>G236*ReturnData!G247</f>
        <v>-3.5499999999999998E-3</v>
      </c>
      <c r="Z236" s="12">
        <f>H236*ReturnData!H247</f>
        <v>0</v>
      </c>
      <c r="AA236" s="12">
        <f>I236*ReturnData!I247</f>
        <v>0</v>
      </c>
      <c r="AB236" s="12">
        <f>J236*ReturnData!J247</f>
        <v>1.075E-3</v>
      </c>
      <c r="AC236" s="12">
        <f>K236*ReturnData!K247</f>
        <v>-6.625E-4</v>
      </c>
      <c r="AD236" s="12">
        <f>L236*ReturnData!L247</f>
        <v>-5.6750000000000004E-3</v>
      </c>
      <c r="AE236" s="12">
        <f>M236*ReturnData!M247</f>
        <v>-3.8250000000000003E-3</v>
      </c>
      <c r="AF236" s="12">
        <f>N236*ReturnData!N247</f>
        <v>-2.0625000000000001E-3</v>
      </c>
      <c r="AG236" s="12">
        <f>O236*ReturnData!O247</f>
        <v>0</v>
      </c>
      <c r="AH236" s="12">
        <f>P236*ReturnData!P247</f>
        <v>0</v>
      </c>
      <c r="AI236" s="12">
        <f>Q236*ReturnData!Q247</f>
        <v>-3.2000000000000002E-3</v>
      </c>
      <c r="AK236">
        <f t="shared" si="10"/>
        <v>199406</v>
      </c>
      <c r="AL236" s="15">
        <f t="shared" si="11"/>
        <v>-2.07875E-2</v>
      </c>
    </row>
    <row r="237" spans="1:38" x14ac:dyDescent="0.25">
      <c r="A237" s="6">
        <f>ReturnData!A248</f>
        <v>199407</v>
      </c>
      <c r="B237">
        <f>IF('Monthly Ranks'!B236&lt;=8, 1/8,0)</f>
        <v>0</v>
      </c>
      <c r="C237">
        <f>IF('Monthly Ranks'!C236&lt;=8, 1/8,0)</f>
        <v>0</v>
      </c>
      <c r="D237">
        <f>IF('Monthly Ranks'!D236&lt;=8, 1/8,0)</f>
        <v>0</v>
      </c>
      <c r="E237">
        <f>IF('Monthly Ranks'!E236&lt;=8, 1/8,0)</f>
        <v>0</v>
      </c>
      <c r="F237">
        <f>IF('Monthly Ranks'!F236&lt;=8, 1/8,0)</f>
        <v>0.125</v>
      </c>
      <c r="G237">
        <f>IF('Monthly Ranks'!G236&lt;=8, 1/8,0)</f>
        <v>0.125</v>
      </c>
      <c r="H237">
        <f>IF('Monthly Ranks'!H236&lt;=8, 1/8,0)</f>
        <v>0</v>
      </c>
      <c r="I237">
        <f>IF('Monthly Ranks'!I236&lt;=8, 1/8,0)</f>
        <v>0.125</v>
      </c>
      <c r="J237">
        <f>IF('Monthly Ranks'!J236&lt;=8, 1/8,0)</f>
        <v>0.125</v>
      </c>
      <c r="K237">
        <f>IF('Monthly Ranks'!K236&lt;=8, 1/8,0)</f>
        <v>0.125</v>
      </c>
      <c r="L237">
        <f>IF('Monthly Ranks'!L236&lt;=8, 1/8,0)</f>
        <v>0.125</v>
      </c>
      <c r="M237">
        <f>IF('Monthly Ranks'!M236&lt;=8, 1/8,0)</f>
        <v>0.125</v>
      </c>
      <c r="N237">
        <f>IF('Monthly Ranks'!N236&lt;=8, 1/8,0)</f>
        <v>0.125</v>
      </c>
      <c r="O237">
        <f>IF('Monthly Ranks'!O236&lt;=8, 1/8,0)</f>
        <v>0</v>
      </c>
      <c r="P237">
        <f>IF('Monthly Ranks'!P236&lt;=8, 1/8,0)</f>
        <v>0</v>
      </c>
      <c r="Q237">
        <f>IF('Monthly Ranks'!Q236&lt;=8, 1/8,0)</f>
        <v>0</v>
      </c>
      <c r="S237">
        <f t="shared" si="9"/>
        <v>199407</v>
      </c>
      <c r="T237" s="12">
        <f>B237*ReturnData!B248</f>
        <v>0</v>
      </c>
      <c r="U237" s="12">
        <f>C237*ReturnData!C248</f>
        <v>0</v>
      </c>
      <c r="V237" s="12">
        <f>D237*ReturnData!D248</f>
        <v>0</v>
      </c>
      <c r="W237" s="12">
        <f>E237*ReturnData!E248</f>
        <v>0</v>
      </c>
      <c r="X237" s="12">
        <f>F237*ReturnData!F248</f>
        <v>2.9749999999999998E-3</v>
      </c>
      <c r="Y237" s="12">
        <f>G237*ReturnData!G248</f>
        <v>4.8999999999999998E-3</v>
      </c>
      <c r="Z237" s="12">
        <f>H237*ReturnData!H248</f>
        <v>0</v>
      </c>
      <c r="AA237" s="12">
        <f>I237*ReturnData!I248</f>
        <v>3.4375E-3</v>
      </c>
      <c r="AB237" s="12">
        <f>J237*ReturnData!J248</f>
        <v>8.199999999999999E-3</v>
      </c>
      <c r="AC237" s="12">
        <f>K237*ReturnData!K248</f>
        <v>-9.1250000000000001E-4</v>
      </c>
      <c r="AD237" s="12">
        <f>L237*ReturnData!L248</f>
        <v>5.875E-3</v>
      </c>
      <c r="AE237" s="12">
        <f>M237*ReturnData!M248</f>
        <v>4.6375000000000001E-3</v>
      </c>
      <c r="AF237" s="12">
        <f>N237*ReturnData!N248</f>
        <v>1.2125E-3</v>
      </c>
      <c r="AG237" s="12">
        <f>O237*ReturnData!O248</f>
        <v>0</v>
      </c>
      <c r="AH237" s="12">
        <f>P237*ReturnData!P248</f>
        <v>0</v>
      </c>
      <c r="AI237" s="12">
        <f>Q237*ReturnData!Q248</f>
        <v>0</v>
      </c>
      <c r="AK237">
        <f t="shared" si="10"/>
        <v>199407</v>
      </c>
      <c r="AL237" s="15">
        <f t="shared" si="11"/>
        <v>3.0324999999999998E-2</v>
      </c>
    </row>
    <row r="238" spans="1:38" x14ac:dyDescent="0.25">
      <c r="A238" s="6">
        <f>ReturnData!A249</f>
        <v>199408</v>
      </c>
      <c r="B238">
        <f>IF('Monthly Ranks'!B237&lt;=8, 1/8,0)</f>
        <v>0</v>
      </c>
      <c r="C238">
        <f>IF('Monthly Ranks'!C237&lt;=8, 1/8,0)</f>
        <v>0</v>
      </c>
      <c r="D238">
        <f>IF('Monthly Ranks'!D237&lt;=8, 1/8,0)</f>
        <v>0</v>
      </c>
      <c r="E238">
        <f>IF('Monthly Ranks'!E237&lt;=8, 1/8,0)</f>
        <v>0</v>
      </c>
      <c r="F238">
        <f>IF('Monthly Ranks'!F237&lt;=8, 1/8,0)</f>
        <v>0.125</v>
      </c>
      <c r="G238">
        <f>IF('Monthly Ranks'!G237&lt;=8, 1/8,0)</f>
        <v>0.125</v>
      </c>
      <c r="H238">
        <f>IF('Monthly Ranks'!H237&lt;=8, 1/8,0)</f>
        <v>0.125</v>
      </c>
      <c r="I238">
        <f>IF('Monthly Ranks'!I237&lt;=8, 1/8,0)</f>
        <v>0</v>
      </c>
      <c r="J238">
        <f>IF('Monthly Ranks'!J237&lt;=8, 1/8,0)</f>
        <v>0.125</v>
      </c>
      <c r="K238">
        <f>IF('Monthly Ranks'!K237&lt;=8, 1/8,0)</f>
        <v>0.125</v>
      </c>
      <c r="L238">
        <f>IF('Monthly Ranks'!L237&lt;=8, 1/8,0)</f>
        <v>0.125</v>
      </c>
      <c r="M238">
        <f>IF('Monthly Ranks'!M237&lt;=8, 1/8,0)</f>
        <v>0.125</v>
      </c>
      <c r="N238">
        <f>IF('Monthly Ranks'!N237&lt;=8, 1/8,0)</f>
        <v>0.125</v>
      </c>
      <c r="O238">
        <f>IF('Monthly Ranks'!O237&lt;=8, 1/8,0)</f>
        <v>0</v>
      </c>
      <c r="P238">
        <f>IF('Monthly Ranks'!P237&lt;=8, 1/8,0)</f>
        <v>0</v>
      </c>
      <c r="Q238">
        <f>IF('Monthly Ranks'!Q237&lt;=8, 1/8,0)</f>
        <v>0</v>
      </c>
      <c r="S238">
        <f t="shared" si="9"/>
        <v>199408</v>
      </c>
      <c r="T238" s="12">
        <f>B238*ReturnData!B249</f>
        <v>0</v>
      </c>
      <c r="U238" s="12">
        <f>C238*ReturnData!C249</f>
        <v>0</v>
      </c>
      <c r="V238" s="12">
        <f>D238*ReturnData!D249</f>
        <v>0</v>
      </c>
      <c r="W238" s="12">
        <f>E238*ReturnData!E249</f>
        <v>0</v>
      </c>
      <c r="X238" s="12">
        <f>F238*ReturnData!F249</f>
        <v>5.7250000000000001E-3</v>
      </c>
      <c r="Y238" s="12">
        <f>G238*ReturnData!G249</f>
        <v>7.7625000000000003E-3</v>
      </c>
      <c r="Z238" s="12">
        <f>H238*ReturnData!H249</f>
        <v>1.3375E-2</v>
      </c>
      <c r="AA238" s="12">
        <f>I238*ReturnData!I249</f>
        <v>0</v>
      </c>
      <c r="AB238" s="12">
        <f>J238*ReturnData!J249</f>
        <v>6.6125000000000003E-3</v>
      </c>
      <c r="AC238" s="12">
        <f>K238*ReturnData!K249</f>
        <v>4.2249999999999996E-3</v>
      </c>
      <c r="AD238" s="12">
        <f>L238*ReturnData!L249</f>
        <v>8.2375E-3</v>
      </c>
      <c r="AE238" s="12">
        <f>M238*ReturnData!M249</f>
        <v>-1.5375E-3</v>
      </c>
      <c r="AF238" s="12">
        <f>N238*ReturnData!N249</f>
        <v>4.0625000000000001E-3</v>
      </c>
      <c r="AG238" s="12">
        <f>O238*ReturnData!O249</f>
        <v>0</v>
      </c>
      <c r="AH238" s="12">
        <f>P238*ReturnData!P249</f>
        <v>0</v>
      </c>
      <c r="AI238" s="12">
        <f>Q238*ReturnData!Q249</f>
        <v>0</v>
      </c>
      <c r="AK238">
        <f t="shared" si="10"/>
        <v>199408</v>
      </c>
      <c r="AL238" s="15">
        <f t="shared" si="11"/>
        <v>4.8462500000000006E-2</v>
      </c>
    </row>
    <row r="239" spans="1:38" x14ac:dyDescent="0.25">
      <c r="A239" s="6">
        <f>ReturnData!A250</f>
        <v>199409</v>
      </c>
      <c r="B239">
        <f>IF('Monthly Ranks'!B238&lt;=8, 1/8,0)</f>
        <v>0.125</v>
      </c>
      <c r="C239">
        <f>IF('Monthly Ranks'!C238&lt;=8, 1/8,0)</f>
        <v>0</v>
      </c>
      <c r="D239">
        <f>IF('Monthly Ranks'!D238&lt;=8, 1/8,0)</f>
        <v>0</v>
      </c>
      <c r="E239">
        <f>IF('Monthly Ranks'!E238&lt;=8, 1/8,0)</f>
        <v>0</v>
      </c>
      <c r="F239">
        <f>IF('Monthly Ranks'!F238&lt;=8, 1/8,0)</f>
        <v>0</v>
      </c>
      <c r="G239">
        <f>IF('Monthly Ranks'!G238&lt;=8, 1/8,0)</f>
        <v>0.125</v>
      </c>
      <c r="H239">
        <f>IF('Monthly Ranks'!H238&lt;=8, 1/8,0)</f>
        <v>0.125</v>
      </c>
      <c r="I239">
        <f>IF('Monthly Ranks'!I238&lt;=8, 1/8,0)</f>
        <v>0.125</v>
      </c>
      <c r="J239">
        <f>IF('Monthly Ranks'!J238&lt;=8, 1/8,0)</f>
        <v>0.125</v>
      </c>
      <c r="K239">
        <f>IF('Monthly Ranks'!K238&lt;=8, 1/8,0)</f>
        <v>0.125</v>
      </c>
      <c r="L239">
        <f>IF('Monthly Ranks'!L238&lt;=8, 1/8,0)</f>
        <v>0.125</v>
      </c>
      <c r="M239">
        <f>IF('Monthly Ranks'!M238&lt;=8, 1/8,0)</f>
        <v>0.125</v>
      </c>
      <c r="N239">
        <f>IF('Monthly Ranks'!N238&lt;=8, 1/8,0)</f>
        <v>0</v>
      </c>
      <c r="O239">
        <f>IF('Monthly Ranks'!O238&lt;=8, 1/8,0)</f>
        <v>0</v>
      </c>
      <c r="P239">
        <f>IF('Monthly Ranks'!P238&lt;=8, 1/8,0)</f>
        <v>0</v>
      </c>
      <c r="Q239">
        <f>IF('Monthly Ranks'!Q238&lt;=8, 1/8,0)</f>
        <v>0</v>
      </c>
      <c r="S239">
        <f t="shared" si="9"/>
        <v>199409</v>
      </c>
      <c r="T239" s="12">
        <f>B239*ReturnData!B250</f>
        <v>1.1250000000000001E-3</v>
      </c>
      <c r="U239" s="12">
        <f>C239*ReturnData!C250</f>
        <v>0</v>
      </c>
      <c r="V239" s="12">
        <f>D239*ReturnData!D250</f>
        <v>0</v>
      </c>
      <c r="W239" s="12">
        <f>E239*ReturnData!E250</f>
        <v>0</v>
      </c>
      <c r="X239" s="12">
        <f>F239*ReturnData!F250</f>
        <v>0</v>
      </c>
      <c r="Y239" s="12">
        <f>G239*ReturnData!G250</f>
        <v>-9.7500000000000006E-4</v>
      </c>
      <c r="Z239" s="12">
        <f>H239*ReturnData!H250</f>
        <v>7.8750000000000001E-4</v>
      </c>
      <c r="AA239" s="12">
        <f>I239*ReturnData!I250</f>
        <v>-3.9874999999999997E-3</v>
      </c>
      <c r="AB239" s="12">
        <f>J239*ReturnData!J250</f>
        <v>7.8750000000000001E-4</v>
      </c>
      <c r="AC239" s="12">
        <f>K239*ReturnData!K250</f>
        <v>-3.2124999999999996E-3</v>
      </c>
      <c r="AD239" s="12">
        <f>L239*ReturnData!L250</f>
        <v>-2E-3</v>
      </c>
      <c r="AE239" s="12">
        <f>M239*ReturnData!M250</f>
        <v>-6.6500000000000005E-3</v>
      </c>
      <c r="AF239" s="12">
        <f>N239*ReturnData!N250</f>
        <v>0</v>
      </c>
      <c r="AG239" s="12">
        <f>O239*ReturnData!O250</f>
        <v>0</v>
      </c>
      <c r="AH239" s="12">
        <f>P239*ReturnData!P250</f>
        <v>0</v>
      </c>
      <c r="AI239" s="12">
        <f>Q239*ReturnData!Q250</f>
        <v>0</v>
      </c>
      <c r="AK239">
        <f t="shared" si="10"/>
        <v>199409</v>
      </c>
      <c r="AL239" s="15">
        <f t="shared" si="11"/>
        <v>-1.4124999999999999E-2</v>
      </c>
    </row>
    <row r="240" spans="1:38" x14ac:dyDescent="0.25">
      <c r="A240" s="6">
        <f>ReturnData!A251</f>
        <v>199410</v>
      </c>
      <c r="B240">
        <f>IF('Monthly Ranks'!B239&lt;=8, 1/8,0)</f>
        <v>0.125</v>
      </c>
      <c r="C240">
        <f>IF('Monthly Ranks'!C239&lt;=8, 1/8,0)</f>
        <v>0.125</v>
      </c>
      <c r="D240">
        <f>IF('Monthly Ranks'!D239&lt;=8, 1/8,0)</f>
        <v>0</v>
      </c>
      <c r="E240">
        <f>IF('Monthly Ranks'!E239&lt;=8, 1/8,0)</f>
        <v>0</v>
      </c>
      <c r="F240">
        <f>IF('Monthly Ranks'!F239&lt;=8, 1/8,0)</f>
        <v>0</v>
      </c>
      <c r="G240">
        <f>IF('Monthly Ranks'!G239&lt;=8, 1/8,0)</f>
        <v>0.125</v>
      </c>
      <c r="H240">
        <f>IF('Monthly Ranks'!H239&lt;=8, 1/8,0)</f>
        <v>0.125</v>
      </c>
      <c r="I240">
        <f>IF('Monthly Ranks'!I239&lt;=8, 1/8,0)</f>
        <v>0.125</v>
      </c>
      <c r="J240">
        <f>IF('Monthly Ranks'!J239&lt;=8, 1/8,0)</f>
        <v>0.125</v>
      </c>
      <c r="K240">
        <f>IF('Monthly Ranks'!K239&lt;=8, 1/8,0)</f>
        <v>0.125</v>
      </c>
      <c r="L240">
        <f>IF('Monthly Ranks'!L239&lt;=8, 1/8,0)</f>
        <v>0.125</v>
      </c>
      <c r="M240">
        <f>IF('Monthly Ranks'!M239&lt;=8, 1/8,0)</f>
        <v>0</v>
      </c>
      <c r="N240">
        <f>IF('Monthly Ranks'!N239&lt;=8, 1/8,0)</f>
        <v>0</v>
      </c>
      <c r="O240">
        <f>IF('Monthly Ranks'!O239&lt;=8, 1/8,0)</f>
        <v>0</v>
      </c>
      <c r="P240">
        <f>IF('Monthly Ranks'!P239&lt;=8, 1/8,0)</f>
        <v>0</v>
      </c>
      <c r="Q240">
        <f>IF('Monthly Ranks'!Q239&lt;=8, 1/8,0)</f>
        <v>0</v>
      </c>
      <c r="S240">
        <f t="shared" si="9"/>
        <v>199410</v>
      </c>
      <c r="T240" s="12">
        <f>B240*ReturnData!B251</f>
        <v>3.2000000000000002E-3</v>
      </c>
      <c r="U240" s="12">
        <f>C240*ReturnData!C251</f>
        <v>-1.06E-2</v>
      </c>
      <c r="V240" s="12">
        <f>D240*ReturnData!D251</f>
        <v>0</v>
      </c>
      <c r="W240" s="12">
        <f>E240*ReturnData!E251</f>
        <v>0</v>
      </c>
      <c r="X240" s="12">
        <f>F240*ReturnData!F251</f>
        <v>0</v>
      </c>
      <c r="Y240" s="12">
        <f>G240*ReturnData!G251</f>
        <v>-1.2500000000000001E-5</v>
      </c>
      <c r="Z240" s="12">
        <f>H240*ReturnData!H251</f>
        <v>3.0375000000000003E-3</v>
      </c>
      <c r="AA240" s="12">
        <f>I240*ReturnData!I251</f>
        <v>1.0249999999999999E-3</v>
      </c>
      <c r="AB240" s="12">
        <f>J240*ReturnData!J251</f>
        <v>-4.6500000000000005E-3</v>
      </c>
      <c r="AC240" s="12">
        <f>K240*ReturnData!K251</f>
        <v>2.0125E-3</v>
      </c>
      <c r="AD240" s="12">
        <f>L240*ReturnData!L251</f>
        <v>5.6874999999999998E-3</v>
      </c>
      <c r="AE240" s="12">
        <f>M240*ReturnData!M251</f>
        <v>0</v>
      </c>
      <c r="AF240" s="12">
        <f>N240*ReturnData!N251</f>
        <v>0</v>
      </c>
      <c r="AG240" s="12">
        <f>O240*ReturnData!O251</f>
        <v>0</v>
      </c>
      <c r="AH240" s="12">
        <f>P240*ReturnData!P251</f>
        <v>0</v>
      </c>
      <c r="AI240" s="12">
        <f>Q240*ReturnData!Q251</f>
        <v>0</v>
      </c>
      <c r="AK240">
        <f t="shared" si="10"/>
        <v>199410</v>
      </c>
      <c r="AL240" s="15">
        <f t="shared" si="11"/>
        <v>-2.9999999999999992E-4</v>
      </c>
    </row>
    <row r="241" spans="1:38" x14ac:dyDescent="0.25">
      <c r="A241" s="6">
        <f>ReturnData!A252</f>
        <v>199411</v>
      </c>
      <c r="B241">
        <f>IF('Monthly Ranks'!B240&lt;=8, 1/8,0)</f>
        <v>0.125</v>
      </c>
      <c r="C241">
        <f>IF('Monthly Ranks'!C240&lt;=8, 1/8,0)</f>
        <v>0.125</v>
      </c>
      <c r="D241">
        <f>IF('Monthly Ranks'!D240&lt;=8, 1/8,0)</f>
        <v>0</v>
      </c>
      <c r="E241">
        <f>IF('Monthly Ranks'!E240&lt;=8, 1/8,0)</f>
        <v>0</v>
      </c>
      <c r="F241">
        <f>IF('Monthly Ranks'!F240&lt;=8, 1/8,0)</f>
        <v>0</v>
      </c>
      <c r="G241">
        <f>IF('Monthly Ranks'!G240&lt;=8, 1/8,0)</f>
        <v>0.125</v>
      </c>
      <c r="H241">
        <f>IF('Monthly Ranks'!H240&lt;=8, 1/8,0)</f>
        <v>0.125</v>
      </c>
      <c r="I241">
        <f>IF('Monthly Ranks'!I240&lt;=8, 1/8,0)</f>
        <v>0.125</v>
      </c>
      <c r="J241">
        <f>IF('Monthly Ranks'!J240&lt;=8, 1/8,0)</f>
        <v>0.125</v>
      </c>
      <c r="K241">
        <f>IF('Monthly Ranks'!K240&lt;=8, 1/8,0)</f>
        <v>0.125</v>
      </c>
      <c r="L241">
        <f>IF('Monthly Ranks'!L240&lt;=8, 1/8,0)</f>
        <v>0.125</v>
      </c>
      <c r="M241">
        <f>IF('Monthly Ranks'!M240&lt;=8, 1/8,0)</f>
        <v>0</v>
      </c>
      <c r="N241">
        <f>IF('Monthly Ranks'!N240&lt;=8, 1/8,0)</f>
        <v>0</v>
      </c>
      <c r="O241">
        <f>IF('Monthly Ranks'!O240&lt;=8, 1/8,0)</f>
        <v>0</v>
      </c>
      <c r="P241">
        <f>IF('Monthly Ranks'!P240&lt;=8, 1/8,0)</f>
        <v>0</v>
      </c>
      <c r="Q241">
        <f>IF('Monthly Ranks'!Q240&lt;=8, 1/8,0)</f>
        <v>0</v>
      </c>
      <c r="S241">
        <f t="shared" si="9"/>
        <v>199411</v>
      </c>
      <c r="T241" s="12">
        <f>B241*ReturnData!B252</f>
        <v>-1.1875E-3</v>
      </c>
      <c r="U241" s="12">
        <f>C241*ReturnData!C252</f>
        <v>-1.1787499999999999E-2</v>
      </c>
      <c r="V241" s="12">
        <f>D241*ReturnData!D252</f>
        <v>0</v>
      </c>
      <c r="W241" s="12">
        <f>E241*ReturnData!E252</f>
        <v>0</v>
      </c>
      <c r="X241" s="12">
        <f>F241*ReturnData!F252</f>
        <v>0</v>
      </c>
      <c r="Y241" s="12">
        <f>G241*ReturnData!G252</f>
        <v>-9.6125000000000013E-3</v>
      </c>
      <c r="Z241" s="12">
        <f>H241*ReturnData!H252</f>
        <v>1.2750000000000001E-3</v>
      </c>
      <c r="AA241" s="12">
        <f>I241*ReturnData!I252</f>
        <v>-4.9875000000000006E-3</v>
      </c>
      <c r="AB241" s="12">
        <f>J241*ReturnData!J252</f>
        <v>-1.0587500000000001E-2</v>
      </c>
      <c r="AC241" s="12">
        <f>K241*ReturnData!K252</f>
        <v>-4.4749999999999998E-3</v>
      </c>
      <c r="AD241" s="12">
        <f>L241*ReturnData!L252</f>
        <v>-4.5500000000000002E-3</v>
      </c>
      <c r="AE241" s="12">
        <f>M241*ReturnData!M252</f>
        <v>0</v>
      </c>
      <c r="AF241" s="12">
        <f>N241*ReturnData!N252</f>
        <v>0</v>
      </c>
      <c r="AG241" s="12">
        <f>O241*ReturnData!O252</f>
        <v>0</v>
      </c>
      <c r="AH241" s="12">
        <f>P241*ReturnData!P252</f>
        <v>0</v>
      </c>
      <c r="AI241" s="12">
        <f>Q241*ReturnData!Q252</f>
        <v>0</v>
      </c>
      <c r="AK241">
        <f t="shared" si="10"/>
        <v>199411</v>
      </c>
      <c r="AL241" s="15">
        <f t="shared" si="11"/>
        <v>-4.5912499999999995E-2</v>
      </c>
    </row>
    <row r="242" spans="1:38" x14ac:dyDescent="0.25">
      <c r="A242" s="6">
        <f>ReturnData!A253</f>
        <v>199412</v>
      </c>
      <c r="B242">
        <f>IF('Monthly Ranks'!B241&lt;=8, 1/8,0)</f>
        <v>0.125</v>
      </c>
      <c r="C242">
        <f>IF('Monthly Ranks'!C241&lt;=8, 1/8,0)</f>
        <v>0</v>
      </c>
      <c r="D242">
        <f>IF('Monthly Ranks'!D241&lt;=8, 1/8,0)</f>
        <v>0.125</v>
      </c>
      <c r="E242">
        <f>IF('Monthly Ranks'!E241&lt;=8, 1/8,0)</f>
        <v>0</v>
      </c>
      <c r="F242">
        <f>IF('Monthly Ranks'!F241&lt;=8, 1/8,0)</f>
        <v>0</v>
      </c>
      <c r="G242">
        <f>IF('Monthly Ranks'!G241&lt;=8, 1/8,0)</f>
        <v>0.125</v>
      </c>
      <c r="H242">
        <f>IF('Monthly Ranks'!H241&lt;=8, 1/8,0)</f>
        <v>0.125</v>
      </c>
      <c r="I242">
        <f>IF('Monthly Ranks'!I241&lt;=8, 1/8,0)</f>
        <v>0.125</v>
      </c>
      <c r="J242">
        <f>IF('Monthly Ranks'!J241&lt;=8, 1/8,0)</f>
        <v>0.125</v>
      </c>
      <c r="K242">
        <f>IF('Monthly Ranks'!K241&lt;=8, 1/8,0)</f>
        <v>0</v>
      </c>
      <c r="L242">
        <f>IF('Monthly Ranks'!L241&lt;=8, 1/8,0)</f>
        <v>0.125</v>
      </c>
      <c r="M242">
        <f>IF('Monthly Ranks'!M241&lt;=8, 1/8,0)</f>
        <v>0</v>
      </c>
      <c r="N242">
        <f>IF('Monthly Ranks'!N241&lt;=8, 1/8,0)</f>
        <v>0</v>
      </c>
      <c r="O242">
        <f>IF('Monthly Ranks'!O241&lt;=8, 1/8,0)</f>
        <v>0</v>
      </c>
      <c r="P242">
        <f>IF('Monthly Ranks'!P241&lt;=8, 1/8,0)</f>
        <v>0</v>
      </c>
      <c r="Q242">
        <f>IF('Monthly Ranks'!Q241&lt;=8, 1/8,0)</f>
        <v>0.125</v>
      </c>
      <c r="S242">
        <f t="shared" si="9"/>
        <v>199412</v>
      </c>
      <c r="T242" s="12">
        <f>B242*ReturnData!B253</f>
        <v>1.7625E-3</v>
      </c>
      <c r="U242" s="12">
        <f>C242*ReturnData!C253</f>
        <v>0</v>
      </c>
      <c r="V242" s="12">
        <f>D242*ReturnData!D253</f>
        <v>-8.7499999999999991E-4</v>
      </c>
      <c r="W242" s="12">
        <f>E242*ReturnData!E253</f>
        <v>0</v>
      </c>
      <c r="X242" s="12">
        <f>F242*ReturnData!F253</f>
        <v>0</v>
      </c>
      <c r="Y242" s="12">
        <f>G242*ReturnData!G253</f>
        <v>4.4749999999999998E-3</v>
      </c>
      <c r="Z242" s="12">
        <f>H242*ReturnData!H253</f>
        <v>3.6249999999999998E-4</v>
      </c>
      <c r="AA242" s="12">
        <f>I242*ReturnData!I253</f>
        <v>8.5000000000000006E-4</v>
      </c>
      <c r="AB242" s="12">
        <f>J242*ReturnData!J253</f>
        <v>5.5125E-3</v>
      </c>
      <c r="AC242" s="12">
        <f>K242*ReturnData!K253</f>
        <v>0</v>
      </c>
      <c r="AD242" s="12">
        <f>L242*ReturnData!L253</f>
        <v>4.6375000000000001E-3</v>
      </c>
      <c r="AE242" s="12">
        <f>M242*ReturnData!M253</f>
        <v>0</v>
      </c>
      <c r="AF242" s="12">
        <f>N242*ReturnData!N253</f>
        <v>0</v>
      </c>
      <c r="AG242" s="12">
        <f>O242*ReturnData!O253</f>
        <v>0</v>
      </c>
      <c r="AH242" s="12">
        <f>P242*ReturnData!P253</f>
        <v>0</v>
      </c>
      <c r="AI242" s="12">
        <f>Q242*ReturnData!Q253</f>
        <v>1.6875000000000002E-3</v>
      </c>
      <c r="AK242">
        <f t="shared" si="10"/>
        <v>199412</v>
      </c>
      <c r="AL242" s="15">
        <f t="shared" si="11"/>
        <v>1.8412500000000002E-2</v>
      </c>
    </row>
    <row r="243" spans="1:38" x14ac:dyDescent="0.25">
      <c r="A243" s="6">
        <f>ReturnData!A254</f>
        <v>199501</v>
      </c>
      <c r="B243">
        <f>IF('Monthly Ranks'!B242&lt;=8, 1/8,0)</f>
        <v>0.125</v>
      </c>
      <c r="C243">
        <f>IF('Monthly Ranks'!C242&lt;=8, 1/8,0)</f>
        <v>0</v>
      </c>
      <c r="D243">
        <f>IF('Monthly Ranks'!D242&lt;=8, 1/8,0)</f>
        <v>0.125</v>
      </c>
      <c r="E243">
        <f>IF('Monthly Ranks'!E242&lt;=8, 1/8,0)</f>
        <v>0</v>
      </c>
      <c r="F243">
        <f>IF('Monthly Ranks'!F242&lt;=8, 1/8,0)</f>
        <v>0</v>
      </c>
      <c r="G243">
        <f>IF('Monthly Ranks'!G242&lt;=8, 1/8,0)</f>
        <v>0.125</v>
      </c>
      <c r="H243">
        <f>IF('Monthly Ranks'!H242&lt;=8, 1/8,0)</f>
        <v>0.125</v>
      </c>
      <c r="I243">
        <f>IF('Monthly Ranks'!I242&lt;=8, 1/8,0)</f>
        <v>0.125</v>
      </c>
      <c r="J243">
        <f>IF('Monthly Ranks'!J242&lt;=8, 1/8,0)</f>
        <v>0.125</v>
      </c>
      <c r="K243">
        <f>IF('Monthly Ranks'!K242&lt;=8, 1/8,0)</f>
        <v>0</v>
      </c>
      <c r="L243">
        <f>IF('Monthly Ranks'!L242&lt;=8, 1/8,0)</f>
        <v>0.125</v>
      </c>
      <c r="M243">
        <f>IF('Monthly Ranks'!M242&lt;=8, 1/8,0)</f>
        <v>0</v>
      </c>
      <c r="N243">
        <f>IF('Monthly Ranks'!N242&lt;=8, 1/8,0)</f>
        <v>0</v>
      </c>
      <c r="O243">
        <f>IF('Monthly Ranks'!O242&lt;=8, 1/8,0)</f>
        <v>0</v>
      </c>
      <c r="P243">
        <f>IF('Monthly Ranks'!P242&lt;=8, 1/8,0)</f>
        <v>0</v>
      </c>
      <c r="Q243">
        <f>IF('Monthly Ranks'!Q242&lt;=8, 1/8,0)</f>
        <v>0.125</v>
      </c>
      <c r="S243">
        <f t="shared" si="9"/>
        <v>199501</v>
      </c>
      <c r="T243" s="12">
        <f>B243*ReturnData!B254</f>
        <v>3.1125000000000002E-3</v>
      </c>
      <c r="U243" s="12">
        <f>C243*ReturnData!C254</f>
        <v>0</v>
      </c>
      <c r="V243" s="12">
        <f>D243*ReturnData!D254</f>
        <v>2.9999999999999997E-4</v>
      </c>
      <c r="W243" s="12">
        <f>E243*ReturnData!E254</f>
        <v>0</v>
      </c>
      <c r="X243" s="12">
        <f>F243*ReturnData!F254</f>
        <v>0</v>
      </c>
      <c r="Y243" s="12">
        <f>G243*ReturnData!G254</f>
        <v>-3.2000000000000002E-3</v>
      </c>
      <c r="Z243" s="12">
        <f>H243*ReturnData!H254</f>
        <v>7.3375000000000003E-3</v>
      </c>
      <c r="AA243" s="12">
        <f>I243*ReturnData!I254</f>
        <v>1.5874999999999999E-3</v>
      </c>
      <c r="AB243" s="12">
        <f>J243*ReturnData!J254</f>
        <v>-7.5624999999999998E-3</v>
      </c>
      <c r="AC243" s="12">
        <f>K243*ReturnData!K254</f>
        <v>0</v>
      </c>
      <c r="AD243" s="12">
        <f>L243*ReturnData!L254</f>
        <v>-2.5000000000000001E-4</v>
      </c>
      <c r="AE243" s="12">
        <f>M243*ReturnData!M254</f>
        <v>0</v>
      </c>
      <c r="AF243" s="12">
        <f>N243*ReturnData!N254</f>
        <v>0</v>
      </c>
      <c r="AG243" s="12">
        <f>O243*ReturnData!O254</f>
        <v>0</v>
      </c>
      <c r="AH243" s="12">
        <f>P243*ReturnData!P254</f>
        <v>0</v>
      </c>
      <c r="AI243" s="12">
        <f>Q243*ReturnData!Q254</f>
        <v>7.0625000000000002E-3</v>
      </c>
      <c r="AK243">
        <f t="shared" si="10"/>
        <v>199501</v>
      </c>
      <c r="AL243" s="15">
        <f t="shared" si="11"/>
        <v>8.3875000000000009E-3</v>
      </c>
    </row>
    <row r="244" spans="1:38" x14ac:dyDescent="0.25">
      <c r="A244" s="6">
        <f>ReturnData!A255</f>
        <v>199502</v>
      </c>
      <c r="B244">
        <f>IF('Monthly Ranks'!B243&lt;=8, 1/8,0)</f>
        <v>0.125</v>
      </c>
      <c r="C244">
        <f>IF('Monthly Ranks'!C243&lt;=8, 1/8,0)</f>
        <v>0</v>
      </c>
      <c r="D244">
        <f>IF('Monthly Ranks'!D243&lt;=8, 1/8,0)</f>
        <v>0.125</v>
      </c>
      <c r="E244">
        <f>IF('Monthly Ranks'!E243&lt;=8, 1/8,0)</f>
        <v>0</v>
      </c>
      <c r="F244">
        <f>IF('Monthly Ranks'!F243&lt;=8, 1/8,0)</f>
        <v>0</v>
      </c>
      <c r="G244">
        <f>IF('Monthly Ranks'!G243&lt;=8, 1/8,0)</f>
        <v>0.125</v>
      </c>
      <c r="H244">
        <f>IF('Monthly Ranks'!H243&lt;=8, 1/8,0)</f>
        <v>0.125</v>
      </c>
      <c r="I244">
        <f>IF('Monthly Ranks'!I243&lt;=8, 1/8,0)</f>
        <v>0.125</v>
      </c>
      <c r="J244">
        <f>IF('Monthly Ranks'!J243&lt;=8, 1/8,0)</f>
        <v>0.125</v>
      </c>
      <c r="K244">
        <f>IF('Monthly Ranks'!K243&lt;=8, 1/8,0)</f>
        <v>0.125</v>
      </c>
      <c r="L244">
        <f>IF('Monthly Ranks'!L243&lt;=8, 1/8,0)</f>
        <v>0.125</v>
      </c>
      <c r="M244">
        <f>IF('Monthly Ranks'!M243&lt;=8, 1/8,0)</f>
        <v>0</v>
      </c>
      <c r="N244">
        <f>IF('Monthly Ranks'!N243&lt;=8, 1/8,0)</f>
        <v>0</v>
      </c>
      <c r="O244">
        <f>IF('Monthly Ranks'!O243&lt;=8, 1/8,0)</f>
        <v>0</v>
      </c>
      <c r="P244">
        <f>IF('Monthly Ranks'!P243&lt;=8, 1/8,0)</f>
        <v>0</v>
      </c>
      <c r="Q244">
        <f>IF('Monthly Ranks'!Q243&lt;=8, 1/8,0)</f>
        <v>0</v>
      </c>
      <c r="S244">
        <f t="shared" si="9"/>
        <v>199502</v>
      </c>
      <c r="T244" s="12">
        <f>B244*ReturnData!B255</f>
        <v>3.3625E-3</v>
      </c>
      <c r="U244" s="12">
        <f>C244*ReturnData!C255</f>
        <v>0</v>
      </c>
      <c r="V244" s="12">
        <f>D244*ReturnData!D255</f>
        <v>5.9125000000000002E-3</v>
      </c>
      <c r="W244" s="12">
        <f>E244*ReturnData!E255</f>
        <v>0</v>
      </c>
      <c r="X244" s="12">
        <f>F244*ReturnData!F255</f>
        <v>0</v>
      </c>
      <c r="Y244" s="12">
        <f>G244*ReturnData!G255</f>
        <v>7.5624999999999998E-3</v>
      </c>
      <c r="Z244" s="12">
        <f>H244*ReturnData!H255</f>
        <v>2.1875000000000002E-3</v>
      </c>
      <c r="AA244" s="12">
        <f>I244*ReturnData!I255</f>
        <v>3.4999999999999996E-3</v>
      </c>
      <c r="AB244" s="12">
        <f>J244*ReturnData!J255</f>
        <v>4.3E-3</v>
      </c>
      <c r="AC244" s="12">
        <f>K244*ReturnData!K255</f>
        <v>5.3125000000000004E-3</v>
      </c>
      <c r="AD244" s="12">
        <f>L244*ReturnData!L255</f>
        <v>8.575000000000001E-3</v>
      </c>
      <c r="AE244" s="12">
        <f>M244*ReturnData!M255</f>
        <v>0</v>
      </c>
      <c r="AF244" s="12">
        <f>N244*ReturnData!N255</f>
        <v>0</v>
      </c>
      <c r="AG244" s="12">
        <f>O244*ReturnData!O255</f>
        <v>0</v>
      </c>
      <c r="AH244" s="12">
        <f>P244*ReturnData!P255</f>
        <v>0</v>
      </c>
      <c r="AI244" s="12">
        <f>Q244*ReturnData!Q255</f>
        <v>0</v>
      </c>
      <c r="AK244">
        <f t="shared" si="10"/>
        <v>199502</v>
      </c>
      <c r="AL244" s="15">
        <f t="shared" si="11"/>
        <v>4.0712499999999999E-2</v>
      </c>
    </row>
    <row r="245" spans="1:38" x14ac:dyDescent="0.25">
      <c r="A245" s="6">
        <f>ReturnData!A256</f>
        <v>199503</v>
      </c>
      <c r="B245">
        <f>IF('Monthly Ranks'!B244&lt;=8, 1/8,0)</f>
        <v>0.125</v>
      </c>
      <c r="C245">
        <f>IF('Monthly Ranks'!C244&lt;=8, 1/8,0)</f>
        <v>0</v>
      </c>
      <c r="D245">
        <f>IF('Monthly Ranks'!D244&lt;=8, 1/8,0)</f>
        <v>0.125</v>
      </c>
      <c r="E245">
        <f>IF('Monthly Ranks'!E244&lt;=8, 1/8,0)</f>
        <v>0</v>
      </c>
      <c r="F245">
        <f>IF('Monthly Ranks'!F244&lt;=8, 1/8,0)</f>
        <v>0</v>
      </c>
      <c r="G245">
        <f>IF('Monthly Ranks'!G244&lt;=8, 1/8,0)</f>
        <v>0.125</v>
      </c>
      <c r="H245">
        <f>IF('Monthly Ranks'!H244&lt;=8, 1/8,0)</f>
        <v>0.125</v>
      </c>
      <c r="I245">
        <f>IF('Monthly Ranks'!I244&lt;=8, 1/8,0)</f>
        <v>0</v>
      </c>
      <c r="J245">
        <f>IF('Monthly Ranks'!J244&lt;=8, 1/8,0)</f>
        <v>0</v>
      </c>
      <c r="K245">
        <f>IF('Monthly Ranks'!K244&lt;=8, 1/8,0)</f>
        <v>0.125</v>
      </c>
      <c r="L245">
        <f>IF('Monthly Ranks'!L244&lt;=8, 1/8,0)</f>
        <v>0.125</v>
      </c>
      <c r="M245">
        <f>IF('Monthly Ranks'!M244&lt;=8, 1/8,0)</f>
        <v>0</v>
      </c>
      <c r="N245">
        <f>IF('Monthly Ranks'!N244&lt;=8, 1/8,0)</f>
        <v>0</v>
      </c>
      <c r="O245">
        <f>IF('Monthly Ranks'!O244&lt;=8, 1/8,0)</f>
        <v>0.125</v>
      </c>
      <c r="P245">
        <f>IF('Monthly Ranks'!P244&lt;=8, 1/8,0)</f>
        <v>0</v>
      </c>
      <c r="Q245">
        <f>IF('Monthly Ranks'!Q244&lt;=8, 1/8,0)</f>
        <v>0.125</v>
      </c>
      <c r="S245">
        <f t="shared" si="9"/>
        <v>199503</v>
      </c>
      <c r="T245" s="12">
        <f>B245*ReturnData!B256</f>
        <v>3.8874999999999999E-3</v>
      </c>
      <c r="U245" s="12">
        <f>C245*ReturnData!C256</f>
        <v>0</v>
      </c>
      <c r="V245" s="12">
        <f>D245*ReturnData!D256</f>
        <v>6.4124999999999998E-3</v>
      </c>
      <c r="W245" s="12">
        <f>E245*ReturnData!E256</f>
        <v>0</v>
      </c>
      <c r="X245" s="12">
        <f>F245*ReturnData!F256</f>
        <v>0</v>
      </c>
      <c r="Y245" s="12">
        <f>G245*ReturnData!G256</f>
        <v>7.3499999999999998E-3</v>
      </c>
      <c r="Z245" s="12">
        <f>H245*ReturnData!H256</f>
        <v>2.4124999999999997E-3</v>
      </c>
      <c r="AA245" s="12">
        <f>I245*ReturnData!I256</f>
        <v>0</v>
      </c>
      <c r="AB245" s="12">
        <f>J245*ReturnData!J256</f>
        <v>0</v>
      </c>
      <c r="AC245" s="12">
        <f>K245*ReturnData!K256</f>
        <v>5.5874999999999996E-3</v>
      </c>
      <c r="AD245" s="12">
        <f>L245*ReturnData!L256</f>
        <v>5.2125000000000001E-3</v>
      </c>
      <c r="AE245" s="12">
        <f>M245*ReturnData!M256</f>
        <v>0</v>
      </c>
      <c r="AF245" s="12">
        <f>N245*ReturnData!N256</f>
        <v>0</v>
      </c>
      <c r="AG245" s="12">
        <f>O245*ReturnData!O256</f>
        <v>-2.1875000000000002E-3</v>
      </c>
      <c r="AH245" s="12">
        <f>P245*ReturnData!P256</f>
        <v>0</v>
      </c>
      <c r="AI245" s="12">
        <f>Q245*ReturnData!Q256</f>
        <v>1.475E-3</v>
      </c>
      <c r="AK245">
        <f t="shared" si="10"/>
        <v>199503</v>
      </c>
      <c r="AL245" s="15">
        <f t="shared" si="11"/>
        <v>3.0149999999999993E-2</v>
      </c>
    </row>
    <row r="246" spans="1:38" x14ac:dyDescent="0.25">
      <c r="A246" s="6">
        <f>ReturnData!A257</f>
        <v>199504</v>
      </c>
      <c r="B246">
        <f>IF('Monthly Ranks'!B245&lt;=8, 1/8,0)</f>
        <v>0.125</v>
      </c>
      <c r="C246">
        <f>IF('Monthly Ranks'!C245&lt;=8, 1/8,0)</f>
        <v>0</v>
      </c>
      <c r="D246">
        <f>IF('Monthly Ranks'!D245&lt;=8, 1/8,0)</f>
        <v>0.125</v>
      </c>
      <c r="E246">
        <f>IF('Monthly Ranks'!E245&lt;=8, 1/8,0)</f>
        <v>0</v>
      </c>
      <c r="F246">
        <f>IF('Monthly Ranks'!F245&lt;=8, 1/8,0)</f>
        <v>0</v>
      </c>
      <c r="G246">
        <f>IF('Monthly Ranks'!G245&lt;=8, 1/8,0)</f>
        <v>0.125</v>
      </c>
      <c r="H246">
        <f>IF('Monthly Ranks'!H245&lt;=8, 1/8,0)</f>
        <v>0.125</v>
      </c>
      <c r="I246">
        <f>IF('Monthly Ranks'!I245&lt;=8, 1/8,0)</f>
        <v>0</v>
      </c>
      <c r="J246">
        <f>IF('Monthly Ranks'!J245&lt;=8, 1/8,0)</f>
        <v>0</v>
      </c>
      <c r="K246">
        <f>IF('Monthly Ranks'!K245&lt;=8, 1/8,0)</f>
        <v>0.125</v>
      </c>
      <c r="L246">
        <f>IF('Monthly Ranks'!L245&lt;=8, 1/8,0)</f>
        <v>0.125</v>
      </c>
      <c r="M246">
        <f>IF('Monthly Ranks'!M245&lt;=8, 1/8,0)</f>
        <v>0</v>
      </c>
      <c r="N246">
        <f>IF('Monthly Ranks'!N245&lt;=8, 1/8,0)</f>
        <v>0</v>
      </c>
      <c r="O246">
        <f>IF('Monthly Ranks'!O245&lt;=8, 1/8,0)</f>
        <v>0.125</v>
      </c>
      <c r="P246">
        <f>IF('Monthly Ranks'!P245&lt;=8, 1/8,0)</f>
        <v>0</v>
      </c>
      <c r="Q246">
        <f>IF('Monthly Ranks'!Q245&lt;=8, 1/8,0)</f>
        <v>0.125</v>
      </c>
      <c r="S246">
        <f t="shared" si="9"/>
        <v>199504</v>
      </c>
      <c r="T246" s="12">
        <f>B246*ReturnData!B257</f>
        <v>4.5624999999999997E-3</v>
      </c>
      <c r="U246" s="12">
        <f>C246*ReturnData!C257</f>
        <v>0</v>
      </c>
      <c r="V246" s="12">
        <f>D246*ReturnData!D257</f>
        <v>2.8625E-3</v>
      </c>
      <c r="W246" s="12">
        <f>E246*ReturnData!E257</f>
        <v>0</v>
      </c>
      <c r="X246" s="12">
        <f>F246*ReturnData!F257</f>
        <v>0</v>
      </c>
      <c r="Y246" s="12">
        <f>G246*ReturnData!G257</f>
        <v>3.9500000000000004E-3</v>
      </c>
      <c r="Z246" s="12">
        <f>H246*ReturnData!H257</f>
        <v>4.3375000000000002E-3</v>
      </c>
      <c r="AA246" s="12">
        <f>I246*ReturnData!I257</f>
        <v>0</v>
      </c>
      <c r="AB246" s="12">
        <f>J246*ReturnData!J257</f>
        <v>0</v>
      </c>
      <c r="AC246" s="12">
        <f>K246*ReturnData!K257</f>
        <v>1.4499999999999999E-3</v>
      </c>
      <c r="AD246" s="12">
        <f>L246*ReturnData!L257</f>
        <v>9.9500000000000005E-3</v>
      </c>
      <c r="AE246" s="12">
        <f>M246*ReturnData!M257</f>
        <v>0</v>
      </c>
      <c r="AF246" s="12">
        <f>N246*ReturnData!N257</f>
        <v>0</v>
      </c>
      <c r="AG246" s="12">
        <f>O246*ReturnData!O257</f>
        <v>2.9749999999999998E-3</v>
      </c>
      <c r="AH246" s="12">
        <f>P246*ReturnData!P257</f>
        <v>0</v>
      </c>
      <c r="AI246" s="12">
        <f>Q246*ReturnData!Q257</f>
        <v>2.2374999999999999E-3</v>
      </c>
      <c r="AK246">
        <f t="shared" si="10"/>
        <v>199504</v>
      </c>
      <c r="AL246" s="15">
        <f t="shared" si="11"/>
        <v>3.2325E-2</v>
      </c>
    </row>
    <row r="247" spans="1:38" x14ac:dyDescent="0.25">
      <c r="A247" s="6">
        <f>ReturnData!A258</f>
        <v>199505</v>
      </c>
      <c r="B247">
        <f>IF('Monthly Ranks'!B246&lt;=8, 1/8,0)</f>
        <v>0.125</v>
      </c>
      <c r="C247">
        <f>IF('Monthly Ranks'!C246&lt;=8, 1/8,0)</f>
        <v>0</v>
      </c>
      <c r="D247">
        <f>IF('Monthly Ranks'!D246&lt;=8, 1/8,0)</f>
        <v>0.125</v>
      </c>
      <c r="E247">
        <f>IF('Monthly Ranks'!E246&lt;=8, 1/8,0)</f>
        <v>0</v>
      </c>
      <c r="F247">
        <f>IF('Monthly Ranks'!F246&lt;=8, 1/8,0)</f>
        <v>0.125</v>
      </c>
      <c r="G247">
        <f>IF('Monthly Ranks'!G246&lt;=8, 1/8,0)</f>
        <v>0.125</v>
      </c>
      <c r="H247">
        <f>IF('Monthly Ranks'!H246&lt;=8, 1/8,0)</f>
        <v>0.125</v>
      </c>
      <c r="I247">
        <f>IF('Monthly Ranks'!I246&lt;=8, 1/8,0)</f>
        <v>0</v>
      </c>
      <c r="J247">
        <f>IF('Monthly Ranks'!J246&lt;=8, 1/8,0)</f>
        <v>0</v>
      </c>
      <c r="K247">
        <f>IF('Monthly Ranks'!K246&lt;=8, 1/8,0)</f>
        <v>0.125</v>
      </c>
      <c r="L247">
        <f>IF('Monthly Ranks'!L246&lt;=8, 1/8,0)</f>
        <v>0.125</v>
      </c>
      <c r="M247">
        <f>IF('Monthly Ranks'!M246&lt;=8, 1/8,0)</f>
        <v>0</v>
      </c>
      <c r="N247">
        <f>IF('Monthly Ranks'!N246&lt;=8, 1/8,0)</f>
        <v>0</v>
      </c>
      <c r="O247">
        <f>IF('Monthly Ranks'!O246&lt;=8, 1/8,0)</f>
        <v>0</v>
      </c>
      <c r="P247">
        <f>IF('Monthly Ranks'!P246&lt;=8, 1/8,0)</f>
        <v>0</v>
      </c>
      <c r="Q247">
        <f>IF('Monthly Ranks'!Q246&lt;=8, 1/8,0)</f>
        <v>0.125</v>
      </c>
      <c r="S247">
        <f t="shared" si="9"/>
        <v>199505</v>
      </c>
      <c r="T247" s="12">
        <f>B247*ReturnData!B258</f>
        <v>6.3499999999999997E-3</v>
      </c>
      <c r="U247" s="12">
        <f>C247*ReturnData!C258</f>
        <v>0</v>
      </c>
      <c r="V247" s="12">
        <f>D247*ReturnData!D258</f>
        <v>5.2125000000000001E-3</v>
      </c>
      <c r="W247" s="12">
        <f>E247*ReturnData!E258</f>
        <v>0</v>
      </c>
      <c r="X247" s="12">
        <f>F247*ReturnData!F258</f>
        <v>3.1624999999999999E-3</v>
      </c>
      <c r="Y247" s="12">
        <f>G247*ReturnData!G258</f>
        <v>3.6875000000000002E-3</v>
      </c>
      <c r="Z247" s="12">
        <f>H247*ReturnData!H258</f>
        <v>3.8624999999999996E-3</v>
      </c>
      <c r="AA247" s="12">
        <f>I247*ReturnData!I258</f>
        <v>0</v>
      </c>
      <c r="AB247" s="12">
        <f>J247*ReturnData!J258</f>
        <v>0</v>
      </c>
      <c r="AC247" s="12">
        <f>K247*ReturnData!K258</f>
        <v>6.1375000000000006E-3</v>
      </c>
      <c r="AD247" s="12">
        <f>L247*ReturnData!L258</f>
        <v>4.4124999999999998E-3</v>
      </c>
      <c r="AE247" s="12">
        <f>M247*ReturnData!M258</f>
        <v>0</v>
      </c>
      <c r="AF247" s="12">
        <f>N247*ReturnData!N258</f>
        <v>0</v>
      </c>
      <c r="AG247" s="12">
        <f>O247*ReturnData!O258</f>
        <v>0</v>
      </c>
      <c r="AH247" s="12">
        <f>P247*ReturnData!P258</f>
        <v>0</v>
      </c>
      <c r="AI247" s="12">
        <f>Q247*ReturnData!Q258</f>
        <v>7.7749999999999998E-3</v>
      </c>
      <c r="AK247">
        <f t="shared" si="10"/>
        <v>199505</v>
      </c>
      <c r="AL247" s="15">
        <f t="shared" si="11"/>
        <v>4.0600000000000004E-2</v>
      </c>
    </row>
    <row r="248" spans="1:38" x14ac:dyDescent="0.25">
      <c r="A248" s="6">
        <f>ReturnData!A259</f>
        <v>199506</v>
      </c>
      <c r="B248">
        <f>IF('Monthly Ranks'!B247&lt;=8, 1/8,0)</f>
        <v>0.125</v>
      </c>
      <c r="C248">
        <f>IF('Monthly Ranks'!C247&lt;=8, 1/8,0)</f>
        <v>0</v>
      </c>
      <c r="D248">
        <f>IF('Monthly Ranks'!D247&lt;=8, 1/8,0)</f>
        <v>0.125</v>
      </c>
      <c r="E248">
        <f>IF('Monthly Ranks'!E247&lt;=8, 1/8,0)</f>
        <v>0</v>
      </c>
      <c r="F248">
        <f>IF('Monthly Ranks'!F247&lt;=8, 1/8,0)</f>
        <v>0.125</v>
      </c>
      <c r="G248">
        <f>IF('Monthly Ranks'!G247&lt;=8, 1/8,0)</f>
        <v>0.125</v>
      </c>
      <c r="H248">
        <f>IF('Monthly Ranks'!H247&lt;=8, 1/8,0)</f>
        <v>0.125</v>
      </c>
      <c r="I248">
        <f>IF('Monthly Ranks'!I247&lt;=8, 1/8,0)</f>
        <v>0</v>
      </c>
      <c r="J248">
        <f>IF('Monthly Ranks'!J247&lt;=8, 1/8,0)</f>
        <v>0</v>
      </c>
      <c r="K248">
        <f>IF('Monthly Ranks'!K247&lt;=8, 1/8,0)</f>
        <v>0.125</v>
      </c>
      <c r="L248">
        <f>IF('Monthly Ranks'!L247&lt;=8, 1/8,0)</f>
        <v>0.125</v>
      </c>
      <c r="M248">
        <f>IF('Monthly Ranks'!M247&lt;=8, 1/8,0)</f>
        <v>0</v>
      </c>
      <c r="N248">
        <f>IF('Monthly Ranks'!N247&lt;=8, 1/8,0)</f>
        <v>0.125</v>
      </c>
      <c r="O248">
        <f>IF('Monthly Ranks'!O247&lt;=8, 1/8,0)</f>
        <v>0</v>
      </c>
      <c r="P248">
        <f>IF('Monthly Ranks'!P247&lt;=8, 1/8,0)</f>
        <v>0</v>
      </c>
      <c r="Q248">
        <f>IF('Monthly Ranks'!Q247&lt;=8, 1/8,0)</f>
        <v>0</v>
      </c>
      <c r="S248">
        <f t="shared" si="9"/>
        <v>199506</v>
      </c>
      <c r="T248" s="12">
        <f>B248*ReturnData!B259</f>
        <v>2.2374999999999999E-3</v>
      </c>
      <c r="U248" s="12">
        <f>C248*ReturnData!C259</f>
        <v>0</v>
      </c>
      <c r="V248" s="12">
        <f>D248*ReturnData!D259</f>
        <v>-3.8624999999999996E-3</v>
      </c>
      <c r="W248" s="12">
        <f>E248*ReturnData!E259</f>
        <v>0</v>
      </c>
      <c r="X248" s="12">
        <f>F248*ReturnData!F259</f>
        <v>1E-3</v>
      </c>
      <c r="Y248" s="12">
        <f>G248*ReturnData!G259</f>
        <v>1.8500000000000001E-3</v>
      </c>
      <c r="Z248" s="12">
        <f>H248*ReturnData!H259</f>
        <v>3.7750000000000001E-3</v>
      </c>
      <c r="AA248" s="12">
        <f>I248*ReturnData!I259</f>
        <v>0</v>
      </c>
      <c r="AB248" s="12">
        <f>J248*ReturnData!J259</f>
        <v>0</v>
      </c>
      <c r="AC248" s="12">
        <f>K248*ReturnData!K259</f>
        <v>6.1249999999999998E-4</v>
      </c>
      <c r="AD248" s="12">
        <f>L248*ReturnData!L259</f>
        <v>7.8000000000000005E-3</v>
      </c>
      <c r="AE248" s="12">
        <f>M248*ReturnData!M259</f>
        <v>0</v>
      </c>
      <c r="AF248" s="12">
        <f>N248*ReturnData!N259</f>
        <v>5.2875000000000005E-3</v>
      </c>
      <c r="AG248" s="12">
        <f>O248*ReturnData!O259</f>
        <v>0</v>
      </c>
      <c r="AH248" s="12">
        <f>P248*ReturnData!P259</f>
        <v>0</v>
      </c>
      <c r="AI248" s="12">
        <f>Q248*ReturnData!Q259</f>
        <v>0</v>
      </c>
      <c r="AK248">
        <f t="shared" si="10"/>
        <v>199506</v>
      </c>
      <c r="AL248" s="15">
        <f t="shared" si="11"/>
        <v>1.8700000000000001E-2</v>
      </c>
    </row>
    <row r="249" spans="1:38" x14ac:dyDescent="0.25">
      <c r="A249" s="6">
        <f>ReturnData!A260</f>
        <v>199507</v>
      </c>
      <c r="B249">
        <f>IF('Monthly Ranks'!B248&lt;=8, 1/8,0)</f>
        <v>0.125</v>
      </c>
      <c r="C249">
        <f>IF('Monthly Ranks'!C248&lt;=8, 1/8,0)</f>
        <v>0</v>
      </c>
      <c r="D249">
        <f>IF('Monthly Ranks'!D248&lt;=8, 1/8,0)</f>
        <v>0.125</v>
      </c>
      <c r="E249">
        <f>IF('Monthly Ranks'!E248&lt;=8, 1/8,0)</f>
        <v>0</v>
      </c>
      <c r="F249">
        <f>IF('Monthly Ranks'!F248&lt;=8, 1/8,0)</f>
        <v>0</v>
      </c>
      <c r="G249">
        <f>IF('Monthly Ranks'!G248&lt;=8, 1/8,0)</f>
        <v>0.125</v>
      </c>
      <c r="H249">
        <f>IF('Monthly Ranks'!H248&lt;=8, 1/8,0)</f>
        <v>0.125</v>
      </c>
      <c r="I249">
        <f>IF('Monthly Ranks'!I248&lt;=8, 1/8,0)</f>
        <v>0</v>
      </c>
      <c r="J249">
        <f>IF('Monthly Ranks'!J248&lt;=8, 1/8,0)</f>
        <v>0</v>
      </c>
      <c r="K249">
        <f>IF('Monthly Ranks'!K248&lt;=8, 1/8,0)</f>
        <v>0</v>
      </c>
      <c r="L249">
        <f>IF('Monthly Ranks'!L248&lt;=8, 1/8,0)</f>
        <v>0.125</v>
      </c>
      <c r="M249">
        <f>IF('Monthly Ranks'!M248&lt;=8, 1/8,0)</f>
        <v>0</v>
      </c>
      <c r="N249">
        <f>IF('Monthly Ranks'!N248&lt;=8, 1/8,0)</f>
        <v>0.125</v>
      </c>
      <c r="O249">
        <f>IF('Monthly Ranks'!O248&lt;=8, 1/8,0)</f>
        <v>0.125</v>
      </c>
      <c r="P249">
        <f>IF('Monthly Ranks'!P248&lt;=8, 1/8,0)</f>
        <v>0</v>
      </c>
      <c r="Q249">
        <f>IF('Monthly Ranks'!Q248&lt;=8, 1/8,0)</f>
        <v>0.125</v>
      </c>
      <c r="S249">
        <f t="shared" si="9"/>
        <v>199507</v>
      </c>
      <c r="T249" s="12">
        <f>B249*ReturnData!B260</f>
        <v>6.8750000000000007E-4</v>
      </c>
      <c r="U249" s="12">
        <f>C249*ReturnData!C260</f>
        <v>0</v>
      </c>
      <c r="V249" s="12">
        <f>D249*ReturnData!D260</f>
        <v>2.7500000000000003E-3</v>
      </c>
      <c r="W249" s="12">
        <f>E249*ReturnData!E260</f>
        <v>0</v>
      </c>
      <c r="X249" s="12">
        <f>F249*ReturnData!F260</f>
        <v>0</v>
      </c>
      <c r="Y249" s="12">
        <f>G249*ReturnData!G260</f>
        <v>3.3E-3</v>
      </c>
      <c r="Z249" s="12">
        <f>H249*ReturnData!H260</f>
        <v>3.2124999999999996E-3</v>
      </c>
      <c r="AA249" s="12">
        <f>I249*ReturnData!I260</f>
        <v>0</v>
      </c>
      <c r="AB249" s="12">
        <f>J249*ReturnData!J260</f>
        <v>0</v>
      </c>
      <c r="AC249" s="12">
        <f>K249*ReturnData!K260</f>
        <v>0</v>
      </c>
      <c r="AD249" s="12">
        <f>L249*ReturnData!L260</f>
        <v>9.362500000000001E-3</v>
      </c>
      <c r="AE249" s="12">
        <f>M249*ReturnData!M260</f>
        <v>0</v>
      </c>
      <c r="AF249" s="12">
        <f>N249*ReturnData!N260</f>
        <v>9.5750000000000002E-3</v>
      </c>
      <c r="AG249" s="12">
        <f>O249*ReturnData!O260</f>
        <v>-4.6250000000000002E-4</v>
      </c>
      <c r="AH249" s="12">
        <f>P249*ReturnData!P260</f>
        <v>0</v>
      </c>
      <c r="AI249" s="12">
        <f>Q249*ReturnData!Q260</f>
        <v>5.2375000000000008E-3</v>
      </c>
      <c r="AK249">
        <f t="shared" si="10"/>
        <v>199507</v>
      </c>
      <c r="AL249" s="15">
        <f t="shared" si="11"/>
        <v>3.3662500000000005E-2</v>
      </c>
    </row>
    <row r="250" spans="1:38" x14ac:dyDescent="0.25">
      <c r="A250" s="6">
        <f>ReturnData!A261</f>
        <v>199508</v>
      </c>
      <c r="B250">
        <f>IF('Monthly Ranks'!B249&lt;=8, 1/8,0)</f>
        <v>0.125</v>
      </c>
      <c r="C250">
        <f>IF('Monthly Ranks'!C249&lt;=8, 1/8,0)</f>
        <v>0</v>
      </c>
      <c r="D250">
        <f>IF('Monthly Ranks'!D249&lt;=8, 1/8,0)</f>
        <v>0</v>
      </c>
      <c r="E250">
        <f>IF('Monthly Ranks'!E249&lt;=8, 1/8,0)</f>
        <v>0</v>
      </c>
      <c r="F250">
        <f>IF('Monthly Ranks'!F249&lt;=8, 1/8,0)</f>
        <v>0.125</v>
      </c>
      <c r="G250">
        <f>IF('Monthly Ranks'!G249&lt;=8, 1/8,0)</f>
        <v>0.125</v>
      </c>
      <c r="H250">
        <f>IF('Monthly Ranks'!H249&lt;=8, 1/8,0)</f>
        <v>0.125</v>
      </c>
      <c r="I250">
        <f>IF('Monthly Ranks'!I249&lt;=8, 1/8,0)</f>
        <v>0</v>
      </c>
      <c r="J250">
        <f>IF('Monthly Ranks'!J249&lt;=8, 1/8,0)</f>
        <v>0</v>
      </c>
      <c r="K250">
        <f>IF('Monthly Ranks'!K249&lt;=8, 1/8,0)</f>
        <v>0.125</v>
      </c>
      <c r="L250">
        <f>IF('Monthly Ranks'!L249&lt;=8, 1/8,0)</f>
        <v>0.125</v>
      </c>
      <c r="M250">
        <f>IF('Monthly Ranks'!M249&lt;=8, 1/8,0)</f>
        <v>0</v>
      </c>
      <c r="N250">
        <f>IF('Monthly Ranks'!N249&lt;=8, 1/8,0)</f>
        <v>0.125</v>
      </c>
      <c r="O250">
        <f>IF('Monthly Ranks'!O249&lt;=8, 1/8,0)</f>
        <v>0</v>
      </c>
      <c r="P250">
        <f>IF('Monthly Ranks'!P249&lt;=8, 1/8,0)</f>
        <v>0</v>
      </c>
      <c r="Q250">
        <f>IF('Monthly Ranks'!Q249&lt;=8, 1/8,0)</f>
        <v>0.125</v>
      </c>
      <c r="S250">
        <f t="shared" si="9"/>
        <v>199508</v>
      </c>
      <c r="T250" s="12">
        <f>B250*ReturnData!B261</f>
        <v>1.4999999999999999E-4</v>
      </c>
      <c r="U250" s="12">
        <f>C250*ReturnData!C261</f>
        <v>0</v>
      </c>
      <c r="V250" s="12">
        <f>D250*ReturnData!D261</f>
        <v>0</v>
      </c>
      <c r="W250" s="12">
        <f>E250*ReturnData!E261</f>
        <v>0</v>
      </c>
      <c r="X250" s="12">
        <f>F250*ReturnData!F261</f>
        <v>1.15E-3</v>
      </c>
      <c r="Y250" s="12">
        <f>G250*ReturnData!G261</f>
        <v>-8.7500000000000013E-5</v>
      </c>
      <c r="Z250" s="12">
        <f>H250*ReturnData!H261</f>
        <v>2.5000000000000001E-4</v>
      </c>
      <c r="AA250" s="12">
        <f>I250*ReturnData!I261</f>
        <v>0</v>
      </c>
      <c r="AB250" s="12">
        <f>J250*ReturnData!J261</f>
        <v>0</v>
      </c>
      <c r="AC250" s="12">
        <f>K250*ReturnData!K261</f>
        <v>-1.5499999999999999E-3</v>
      </c>
      <c r="AD250" s="12">
        <f>L250*ReturnData!L261</f>
        <v>-2.1250000000000002E-4</v>
      </c>
      <c r="AE250" s="12">
        <f>M250*ReturnData!M261</f>
        <v>0</v>
      </c>
      <c r="AF250" s="12">
        <f>N250*ReturnData!N261</f>
        <v>-3.3750000000000002E-4</v>
      </c>
      <c r="AG250" s="12">
        <f>O250*ReturnData!O261</f>
        <v>0</v>
      </c>
      <c r="AH250" s="12">
        <f>P250*ReturnData!P261</f>
        <v>0</v>
      </c>
      <c r="AI250" s="12">
        <f>Q250*ReturnData!Q261</f>
        <v>6.5000000000000006E-3</v>
      </c>
      <c r="AK250">
        <f t="shared" si="10"/>
        <v>199508</v>
      </c>
      <c r="AL250" s="15">
        <f t="shared" si="11"/>
        <v>5.8625000000000005E-3</v>
      </c>
    </row>
    <row r="251" spans="1:38" x14ac:dyDescent="0.25">
      <c r="A251" s="6">
        <f>ReturnData!A262</f>
        <v>199509</v>
      </c>
      <c r="B251">
        <f>IF('Monthly Ranks'!B250&lt;=8, 1/8,0)</f>
        <v>0.125</v>
      </c>
      <c r="C251">
        <f>IF('Monthly Ranks'!C250&lt;=8, 1/8,0)</f>
        <v>0</v>
      </c>
      <c r="D251">
        <f>IF('Monthly Ranks'!D250&lt;=8, 1/8,0)</f>
        <v>0.125</v>
      </c>
      <c r="E251">
        <f>IF('Monthly Ranks'!E250&lt;=8, 1/8,0)</f>
        <v>0</v>
      </c>
      <c r="F251">
        <f>IF('Monthly Ranks'!F250&lt;=8, 1/8,0)</f>
        <v>0</v>
      </c>
      <c r="G251">
        <f>IF('Monthly Ranks'!G250&lt;=8, 1/8,0)</f>
        <v>0.125</v>
      </c>
      <c r="H251">
        <f>IF('Monthly Ranks'!H250&lt;=8, 1/8,0)</f>
        <v>0.125</v>
      </c>
      <c r="I251">
        <f>IF('Monthly Ranks'!I250&lt;=8, 1/8,0)</f>
        <v>0</v>
      </c>
      <c r="J251">
        <f>IF('Monthly Ranks'!J250&lt;=8, 1/8,0)</f>
        <v>0</v>
      </c>
      <c r="K251">
        <f>IF('Monthly Ranks'!K250&lt;=8, 1/8,0)</f>
        <v>0.125</v>
      </c>
      <c r="L251">
        <f>IF('Monthly Ranks'!L250&lt;=8, 1/8,0)</f>
        <v>0.125</v>
      </c>
      <c r="M251">
        <f>IF('Monthly Ranks'!M250&lt;=8, 1/8,0)</f>
        <v>0</v>
      </c>
      <c r="N251">
        <f>IF('Monthly Ranks'!N250&lt;=8, 1/8,0)</f>
        <v>0.125</v>
      </c>
      <c r="O251">
        <f>IF('Monthly Ranks'!O250&lt;=8, 1/8,0)</f>
        <v>0</v>
      </c>
      <c r="P251">
        <f>IF('Monthly Ranks'!P250&lt;=8, 1/8,0)</f>
        <v>0</v>
      </c>
      <c r="Q251">
        <f>IF('Monthly Ranks'!Q250&lt;=8, 1/8,0)</f>
        <v>0.125</v>
      </c>
      <c r="S251">
        <f t="shared" si="9"/>
        <v>199509</v>
      </c>
      <c r="T251" s="12">
        <f>B251*ReturnData!B262</f>
        <v>1.01875E-2</v>
      </c>
      <c r="U251" s="12">
        <f>C251*ReturnData!C262</f>
        <v>0</v>
      </c>
      <c r="V251" s="12">
        <f>D251*ReturnData!D262</f>
        <v>1.5499999999999999E-3</v>
      </c>
      <c r="W251" s="12">
        <f>E251*ReturnData!E262</f>
        <v>0</v>
      </c>
      <c r="X251" s="12">
        <f>F251*ReturnData!F262</f>
        <v>0</v>
      </c>
      <c r="Y251" s="12">
        <f>G251*ReturnData!G262</f>
        <v>3.1624999999999999E-3</v>
      </c>
      <c r="Z251" s="12">
        <f>H251*ReturnData!H262</f>
        <v>9.8499999999999994E-3</v>
      </c>
      <c r="AA251" s="12">
        <f>I251*ReturnData!I262</f>
        <v>0</v>
      </c>
      <c r="AB251" s="12">
        <f>J251*ReturnData!J262</f>
        <v>0</v>
      </c>
      <c r="AC251" s="12">
        <f>K251*ReturnData!K262</f>
        <v>-5.0875E-3</v>
      </c>
      <c r="AD251" s="12">
        <f>L251*ReturnData!L262</f>
        <v>1.6250000000000001E-3</v>
      </c>
      <c r="AE251" s="12">
        <f>M251*ReturnData!M262</f>
        <v>0</v>
      </c>
      <c r="AF251" s="12">
        <f>N251*ReturnData!N262</f>
        <v>4.7375000000000004E-3</v>
      </c>
      <c r="AG251" s="12">
        <f>O251*ReturnData!O262</f>
        <v>0</v>
      </c>
      <c r="AH251" s="12">
        <f>P251*ReturnData!P262</f>
        <v>0</v>
      </c>
      <c r="AI251" s="12">
        <f>Q251*ReturnData!Q262</f>
        <v>7.1999999999999998E-3</v>
      </c>
      <c r="AK251">
        <f t="shared" si="10"/>
        <v>199509</v>
      </c>
      <c r="AL251" s="15">
        <f t="shared" si="11"/>
        <v>3.3224999999999998E-2</v>
      </c>
    </row>
    <row r="252" spans="1:38" x14ac:dyDescent="0.25">
      <c r="A252" s="6">
        <f>ReturnData!A263</f>
        <v>199510</v>
      </c>
      <c r="B252">
        <f>IF('Monthly Ranks'!B251&lt;=8, 1/8,0)</f>
        <v>0.125</v>
      </c>
      <c r="C252">
        <f>IF('Monthly Ranks'!C251&lt;=8, 1/8,0)</f>
        <v>0</v>
      </c>
      <c r="D252">
        <f>IF('Monthly Ranks'!D251&lt;=8, 1/8,0)</f>
        <v>0.125</v>
      </c>
      <c r="E252">
        <f>IF('Monthly Ranks'!E251&lt;=8, 1/8,0)</f>
        <v>0</v>
      </c>
      <c r="F252">
        <f>IF('Monthly Ranks'!F251&lt;=8, 1/8,0)</f>
        <v>0</v>
      </c>
      <c r="G252">
        <f>IF('Monthly Ranks'!G251&lt;=8, 1/8,0)</f>
        <v>0</v>
      </c>
      <c r="H252">
        <f>IF('Monthly Ranks'!H251&lt;=8, 1/8,0)</f>
        <v>0.125</v>
      </c>
      <c r="I252">
        <f>IF('Monthly Ranks'!I251&lt;=8, 1/8,0)</f>
        <v>0</v>
      </c>
      <c r="J252">
        <f>IF('Monthly Ranks'!J251&lt;=8, 1/8,0)</f>
        <v>0</v>
      </c>
      <c r="K252">
        <f>IF('Monthly Ranks'!K251&lt;=8, 1/8,0)</f>
        <v>0.125</v>
      </c>
      <c r="L252">
        <f>IF('Monthly Ranks'!L251&lt;=8, 1/8,0)</f>
        <v>0.125</v>
      </c>
      <c r="M252">
        <f>IF('Monthly Ranks'!M251&lt;=8, 1/8,0)</f>
        <v>0</v>
      </c>
      <c r="N252">
        <f>IF('Monthly Ranks'!N251&lt;=8, 1/8,0)</f>
        <v>0.125</v>
      </c>
      <c r="O252">
        <f>IF('Monthly Ranks'!O251&lt;=8, 1/8,0)</f>
        <v>0.125</v>
      </c>
      <c r="P252">
        <f>IF('Monthly Ranks'!P251&lt;=8, 1/8,0)</f>
        <v>0</v>
      </c>
      <c r="Q252">
        <f>IF('Monthly Ranks'!Q251&lt;=8, 1/8,0)</f>
        <v>0.125</v>
      </c>
      <c r="S252">
        <f t="shared" si="9"/>
        <v>199510</v>
      </c>
      <c r="T252" s="12">
        <f>B252*ReturnData!B263</f>
        <v>2.2500000000000003E-3</v>
      </c>
      <c r="U252" s="12">
        <f>C252*ReturnData!C263</f>
        <v>0</v>
      </c>
      <c r="V252" s="12">
        <f>D252*ReturnData!D263</f>
        <v>-2.375E-4</v>
      </c>
      <c r="W252" s="12">
        <f>E252*ReturnData!E263</f>
        <v>0</v>
      </c>
      <c r="X252" s="12">
        <f>F252*ReturnData!F263</f>
        <v>0</v>
      </c>
      <c r="Y252" s="12">
        <f>G252*ReturnData!G263</f>
        <v>0</v>
      </c>
      <c r="Z252" s="12">
        <f>H252*ReturnData!H263</f>
        <v>3.9000000000000003E-3</v>
      </c>
      <c r="AA252" s="12">
        <f>I252*ReturnData!I263</f>
        <v>0</v>
      </c>
      <c r="AB252" s="12">
        <f>J252*ReturnData!J263</f>
        <v>0</v>
      </c>
      <c r="AC252" s="12">
        <f>K252*ReturnData!K263</f>
        <v>-8.3999999999999995E-3</v>
      </c>
      <c r="AD252" s="12">
        <f>L252*ReturnData!L263</f>
        <v>1.1999999999999999E-3</v>
      </c>
      <c r="AE252" s="12">
        <f>M252*ReturnData!M263</f>
        <v>0</v>
      </c>
      <c r="AF252" s="12">
        <f>N252*ReturnData!N263</f>
        <v>-2.6874999999999998E-3</v>
      </c>
      <c r="AG252" s="12">
        <f>O252*ReturnData!O263</f>
        <v>1.8500000000000001E-3</v>
      </c>
      <c r="AH252" s="12">
        <f>P252*ReturnData!P263</f>
        <v>0</v>
      </c>
      <c r="AI252" s="12">
        <f>Q252*ReturnData!Q263</f>
        <v>-2.4124999999999997E-3</v>
      </c>
      <c r="AK252">
        <f t="shared" si="10"/>
        <v>199510</v>
      </c>
      <c r="AL252" s="15">
        <f t="shared" si="11"/>
        <v>-4.5374999999999981E-3</v>
      </c>
    </row>
    <row r="253" spans="1:38" x14ac:dyDescent="0.25">
      <c r="A253" s="6">
        <f>ReturnData!A264</f>
        <v>199511</v>
      </c>
      <c r="B253">
        <f>IF('Monthly Ranks'!B252&lt;=8, 1/8,0)</f>
        <v>0.125</v>
      </c>
      <c r="C253">
        <f>IF('Monthly Ranks'!C252&lt;=8, 1/8,0)</f>
        <v>0</v>
      </c>
      <c r="D253">
        <f>IF('Monthly Ranks'!D252&lt;=8, 1/8,0)</f>
        <v>0</v>
      </c>
      <c r="E253">
        <f>IF('Monthly Ranks'!E252&lt;=8, 1/8,0)</f>
        <v>0</v>
      </c>
      <c r="F253">
        <f>IF('Monthly Ranks'!F252&lt;=8, 1/8,0)</f>
        <v>0.125</v>
      </c>
      <c r="G253">
        <f>IF('Monthly Ranks'!G252&lt;=8, 1/8,0)</f>
        <v>0.125</v>
      </c>
      <c r="H253">
        <f>IF('Monthly Ranks'!H252&lt;=8, 1/8,0)</f>
        <v>0.125</v>
      </c>
      <c r="I253">
        <f>IF('Monthly Ranks'!I252&lt;=8, 1/8,0)</f>
        <v>0</v>
      </c>
      <c r="J253">
        <f>IF('Monthly Ranks'!J252&lt;=8, 1/8,0)</f>
        <v>0</v>
      </c>
      <c r="K253">
        <f>IF('Monthly Ranks'!K252&lt;=8, 1/8,0)</f>
        <v>0</v>
      </c>
      <c r="L253">
        <f>IF('Monthly Ranks'!L252&lt;=8, 1/8,0)</f>
        <v>0.125</v>
      </c>
      <c r="M253">
        <f>IF('Monthly Ranks'!M252&lt;=8, 1/8,0)</f>
        <v>0</v>
      </c>
      <c r="N253">
        <f>IF('Monthly Ranks'!N252&lt;=8, 1/8,0)</f>
        <v>0.125</v>
      </c>
      <c r="O253">
        <f>IF('Monthly Ranks'!O252&lt;=8, 1/8,0)</f>
        <v>0.125</v>
      </c>
      <c r="P253">
        <f>IF('Monthly Ranks'!P252&lt;=8, 1/8,0)</f>
        <v>0</v>
      </c>
      <c r="Q253">
        <f>IF('Monthly Ranks'!Q252&lt;=8, 1/8,0)</f>
        <v>0.125</v>
      </c>
      <c r="S253">
        <f t="shared" si="9"/>
        <v>199511</v>
      </c>
      <c r="T253" s="12">
        <f>B253*ReturnData!B264</f>
        <v>5.3874999999999999E-3</v>
      </c>
      <c r="U253" s="12">
        <f>C253*ReturnData!C264</f>
        <v>0</v>
      </c>
      <c r="V253" s="12">
        <f>D253*ReturnData!D264</f>
        <v>0</v>
      </c>
      <c r="W253" s="12">
        <f>E253*ReturnData!E264</f>
        <v>0</v>
      </c>
      <c r="X253" s="12">
        <f>F253*ReturnData!F264</f>
        <v>6.9375000000000001E-3</v>
      </c>
      <c r="Y253" s="12">
        <f>G253*ReturnData!G264</f>
        <v>7.9625000000000008E-3</v>
      </c>
      <c r="Z253" s="12">
        <f>H253*ReturnData!H264</f>
        <v>6.7250000000000001E-3</v>
      </c>
      <c r="AA253" s="12">
        <f>I253*ReturnData!I264</f>
        <v>0</v>
      </c>
      <c r="AB253" s="12">
        <f>J253*ReturnData!J264</f>
        <v>0</v>
      </c>
      <c r="AC253" s="12">
        <f>K253*ReturnData!K264</f>
        <v>0</v>
      </c>
      <c r="AD253" s="12">
        <f>L253*ReturnData!L264</f>
        <v>1.25E-4</v>
      </c>
      <c r="AE253" s="12">
        <f>M253*ReturnData!M264</f>
        <v>0</v>
      </c>
      <c r="AF253" s="12">
        <f>N253*ReturnData!N264</f>
        <v>9.362500000000001E-3</v>
      </c>
      <c r="AG253" s="12">
        <f>O253*ReturnData!O264</f>
        <v>1.9750000000000002E-3</v>
      </c>
      <c r="AH253" s="12">
        <f>P253*ReturnData!P264</f>
        <v>0</v>
      </c>
      <c r="AI253" s="12">
        <f>Q253*ReturnData!Q264</f>
        <v>8.4499999999999992E-3</v>
      </c>
      <c r="AK253">
        <f t="shared" si="10"/>
        <v>199511</v>
      </c>
      <c r="AL253" s="15">
        <f t="shared" si="11"/>
        <v>4.6925000000000001E-2</v>
      </c>
    </row>
    <row r="254" spans="1:38" x14ac:dyDescent="0.25">
      <c r="A254" s="6">
        <f>ReturnData!A265</f>
        <v>199512</v>
      </c>
      <c r="B254">
        <f>IF('Monthly Ranks'!B253&lt;=8, 1/8,0)</f>
        <v>0.125</v>
      </c>
      <c r="C254">
        <f>IF('Monthly Ranks'!C253&lt;=8, 1/8,0)</f>
        <v>0</v>
      </c>
      <c r="D254">
        <f>IF('Monthly Ranks'!D253&lt;=8, 1/8,0)</f>
        <v>0</v>
      </c>
      <c r="E254">
        <f>IF('Monthly Ranks'!E253&lt;=8, 1/8,0)</f>
        <v>0</v>
      </c>
      <c r="F254">
        <f>IF('Monthly Ranks'!F253&lt;=8, 1/8,0)</f>
        <v>0.125</v>
      </c>
      <c r="G254">
        <f>IF('Monthly Ranks'!G253&lt;=8, 1/8,0)</f>
        <v>0.125</v>
      </c>
      <c r="H254">
        <f>IF('Monthly Ranks'!H253&lt;=8, 1/8,0)</f>
        <v>0.125</v>
      </c>
      <c r="I254">
        <f>IF('Monthly Ranks'!I253&lt;=8, 1/8,0)</f>
        <v>0</v>
      </c>
      <c r="J254">
        <f>IF('Monthly Ranks'!J253&lt;=8, 1/8,0)</f>
        <v>0</v>
      </c>
      <c r="K254">
        <f>IF('Monthly Ranks'!K253&lt;=8, 1/8,0)</f>
        <v>0</v>
      </c>
      <c r="L254">
        <f>IF('Monthly Ranks'!L253&lt;=8, 1/8,0)</f>
        <v>0.125</v>
      </c>
      <c r="M254">
        <f>IF('Monthly Ranks'!M253&lt;=8, 1/8,0)</f>
        <v>0</v>
      </c>
      <c r="N254">
        <f>IF('Monthly Ranks'!N253&lt;=8, 1/8,0)</f>
        <v>0.125</v>
      </c>
      <c r="O254">
        <f>IF('Monthly Ranks'!O253&lt;=8, 1/8,0)</f>
        <v>0.125</v>
      </c>
      <c r="P254">
        <f>IF('Monthly Ranks'!P253&lt;=8, 1/8,0)</f>
        <v>0</v>
      </c>
      <c r="Q254">
        <f>IF('Monthly Ranks'!Q253&lt;=8, 1/8,0)</f>
        <v>0.125</v>
      </c>
      <c r="S254">
        <f t="shared" si="9"/>
        <v>199512</v>
      </c>
      <c r="T254" s="12">
        <f>B254*ReturnData!B265</f>
        <v>1.9E-3</v>
      </c>
      <c r="U254" s="12">
        <f>C254*ReturnData!C265</f>
        <v>0</v>
      </c>
      <c r="V254" s="12">
        <f>D254*ReturnData!D265</f>
        <v>0</v>
      </c>
      <c r="W254" s="12">
        <f>E254*ReturnData!E265</f>
        <v>0</v>
      </c>
      <c r="X254" s="12">
        <f>F254*ReturnData!F265</f>
        <v>-1.6375000000000001E-3</v>
      </c>
      <c r="Y254" s="12">
        <f>G254*ReturnData!G265</f>
        <v>2.5999999999999999E-3</v>
      </c>
      <c r="Z254" s="12">
        <f>H254*ReturnData!H265</f>
        <v>5.0749999999999997E-3</v>
      </c>
      <c r="AA254" s="12">
        <f>I254*ReturnData!I265</f>
        <v>0</v>
      </c>
      <c r="AB254" s="12">
        <f>J254*ReturnData!J265</f>
        <v>0</v>
      </c>
      <c r="AC254" s="12">
        <f>K254*ReturnData!K265</f>
        <v>0</v>
      </c>
      <c r="AD254" s="12">
        <f>L254*ReturnData!L265</f>
        <v>-2.5875E-3</v>
      </c>
      <c r="AE254" s="12">
        <f>M254*ReturnData!M265</f>
        <v>0</v>
      </c>
      <c r="AF254" s="12">
        <f>N254*ReturnData!N265</f>
        <v>1.3625E-3</v>
      </c>
      <c r="AG254" s="12">
        <f>O254*ReturnData!O265</f>
        <v>6.3625000000000001E-3</v>
      </c>
      <c r="AH254" s="12">
        <f>P254*ReturnData!P265</f>
        <v>0</v>
      </c>
      <c r="AI254" s="12">
        <f>Q254*ReturnData!Q265</f>
        <v>1.5625000000000001E-3</v>
      </c>
      <c r="AK254">
        <f t="shared" si="10"/>
        <v>199512</v>
      </c>
      <c r="AL254" s="15">
        <f t="shared" si="11"/>
        <v>1.4637499999999999E-2</v>
      </c>
    </row>
    <row r="255" spans="1:38" x14ac:dyDescent="0.25">
      <c r="A255" s="6">
        <f>ReturnData!A266</f>
        <v>199601</v>
      </c>
      <c r="B255">
        <f>IF('Monthly Ranks'!B254&lt;=8, 1/8,0)</f>
        <v>0.125</v>
      </c>
      <c r="C255">
        <f>IF('Monthly Ranks'!C254&lt;=8, 1/8,0)</f>
        <v>0</v>
      </c>
      <c r="D255">
        <f>IF('Monthly Ranks'!D254&lt;=8, 1/8,0)</f>
        <v>0</v>
      </c>
      <c r="E255">
        <f>IF('Monthly Ranks'!E254&lt;=8, 1/8,0)</f>
        <v>0</v>
      </c>
      <c r="F255">
        <f>IF('Monthly Ranks'!F254&lt;=8, 1/8,0)</f>
        <v>0.125</v>
      </c>
      <c r="G255">
        <f>IF('Monthly Ranks'!G254&lt;=8, 1/8,0)</f>
        <v>0.125</v>
      </c>
      <c r="H255">
        <f>IF('Monthly Ranks'!H254&lt;=8, 1/8,0)</f>
        <v>0.125</v>
      </c>
      <c r="I255">
        <f>IF('Monthly Ranks'!I254&lt;=8, 1/8,0)</f>
        <v>0</v>
      </c>
      <c r="J255">
        <f>IF('Monthly Ranks'!J254&lt;=8, 1/8,0)</f>
        <v>0</v>
      </c>
      <c r="K255">
        <f>IF('Monthly Ranks'!K254&lt;=8, 1/8,0)</f>
        <v>0</v>
      </c>
      <c r="L255">
        <f>IF('Monthly Ranks'!L254&lt;=8, 1/8,0)</f>
        <v>0.125</v>
      </c>
      <c r="M255">
        <f>IF('Monthly Ranks'!M254&lt;=8, 1/8,0)</f>
        <v>0</v>
      </c>
      <c r="N255">
        <f>IF('Monthly Ranks'!N254&lt;=8, 1/8,0)</f>
        <v>0.125</v>
      </c>
      <c r="O255">
        <f>IF('Monthly Ranks'!O254&lt;=8, 1/8,0)</f>
        <v>0.125</v>
      </c>
      <c r="P255">
        <f>IF('Monthly Ranks'!P254&lt;=8, 1/8,0)</f>
        <v>0</v>
      </c>
      <c r="Q255">
        <f>IF('Monthly Ranks'!Q254&lt;=8, 1/8,0)</f>
        <v>0.125</v>
      </c>
      <c r="S255">
        <f t="shared" si="9"/>
        <v>199601</v>
      </c>
      <c r="T255" s="12">
        <f>B255*ReturnData!B266</f>
        <v>3.9000000000000003E-3</v>
      </c>
      <c r="U255" s="12">
        <f>C255*ReturnData!C266</f>
        <v>0</v>
      </c>
      <c r="V255" s="12">
        <f>D255*ReturnData!D266</f>
        <v>0</v>
      </c>
      <c r="W255" s="12">
        <f>E255*ReturnData!E266</f>
        <v>0</v>
      </c>
      <c r="X255" s="12">
        <f>F255*ReturnData!F266</f>
        <v>3.9250000000000005E-3</v>
      </c>
      <c r="Y255" s="12">
        <f>G255*ReturnData!G266</f>
        <v>6.9375000000000001E-3</v>
      </c>
      <c r="Z255" s="12">
        <f>H255*ReturnData!H266</f>
        <v>6.7500000000000008E-3</v>
      </c>
      <c r="AA255" s="12">
        <f>I255*ReturnData!I266</f>
        <v>0</v>
      </c>
      <c r="AB255" s="12">
        <f>J255*ReturnData!J266</f>
        <v>0</v>
      </c>
      <c r="AC255" s="12">
        <f>K255*ReturnData!K266</f>
        <v>0</v>
      </c>
      <c r="AD255" s="12">
        <f>L255*ReturnData!L266</f>
        <v>4.2875000000000005E-3</v>
      </c>
      <c r="AE255" s="12">
        <f>M255*ReturnData!M266</f>
        <v>0</v>
      </c>
      <c r="AF255" s="12">
        <f>N255*ReturnData!N266</f>
        <v>9.7500000000000006E-4</v>
      </c>
      <c r="AG255" s="12">
        <f>O255*ReturnData!O266</f>
        <v>2.3250000000000002E-3</v>
      </c>
      <c r="AH255" s="12">
        <f>P255*ReturnData!P266</f>
        <v>0</v>
      </c>
      <c r="AI255" s="12">
        <f>Q255*ReturnData!Q266</f>
        <v>4.875E-3</v>
      </c>
      <c r="AK255">
        <f t="shared" si="10"/>
        <v>199601</v>
      </c>
      <c r="AL255" s="15">
        <f t="shared" si="11"/>
        <v>3.3975000000000005E-2</v>
      </c>
    </row>
    <row r="256" spans="1:38" x14ac:dyDescent="0.25">
      <c r="A256" s="6">
        <f>ReturnData!A267</f>
        <v>199602</v>
      </c>
      <c r="B256">
        <f>IF('Monthly Ranks'!B255&lt;=8, 1/8,0)</f>
        <v>0.125</v>
      </c>
      <c r="C256">
        <f>IF('Monthly Ranks'!C255&lt;=8, 1/8,0)</f>
        <v>0.125</v>
      </c>
      <c r="D256">
        <f>IF('Monthly Ranks'!D255&lt;=8, 1/8,0)</f>
        <v>0.125</v>
      </c>
      <c r="E256">
        <f>IF('Monthly Ranks'!E255&lt;=8, 1/8,0)</f>
        <v>0</v>
      </c>
      <c r="F256">
        <f>IF('Monthly Ranks'!F255&lt;=8, 1/8,0)</f>
        <v>0</v>
      </c>
      <c r="G256">
        <f>IF('Monthly Ranks'!G255&lt;=8, 1/8,0)</f>
        <v>0.125</v>
      </c>
      <c r="H256">
        <f>IF('Monthly Ranks'!H255&lt;=8, 1/8,0)</f>
        <v>0.125</v>
      </c>
      <c r="I256">
        <f>IF('Monthly Ranks'!I255&lt;=8, 1/8,0)</f>
        <v>0</v>
      </c>
      <c r="J256">
        <f>IF('Monthly Ranks'!J255&lt;=8, 1/8,0)</f>
        <v>0</v>
      </c>
      <c r="K256">
        <f>IF('Monthly Ranks'!K255&lt;=8, 1/8,0)</f>
        <v>0</v>
      </c>
      <c r="L256">
        <f>IF('Monthly Ranks'!L255&lt;=8, 1/8,0)</f>
        <v>0.125</v>
      </c>
      <c r="M256">
        <f>IF('Monthly Ranks'!M255&lt;=8, 1/8,0)</f>
        <v>0</v>
      </c>
      <c r="N256">
        <f>IF('Monthly Ranks'!N255&lt;=8, 1/8,0)</f>
        <v>0.125</v>
      </c>
      <c r="O256">
        <f>IF('Monthly Ranks'!O255&lt;=8, 1/8,0)</f>
        <v>0</v>
      </c>
      <c r="P256">
        <f>IF('Monthly Ranks'!P255&lt;=8, 1/8,0)</f>
        <v>0</v>
      </c>
      <c r="Q256">
        <f>IF('Monthly Ranks'!Q255&lt;=8, 1/8,0)</f>
        <v>0.125</v>
      </c>
      <c r="S256">
        <f t="shared" si="9"/>
        <v>199602</v>
      </c>
      <c r="T256" s="12">
        <f>B256*ReturnData!B267</f>
        <v>4.1124999999999998E-3</v>
      </c>
      <c r="U256" s="12">
        <f>C256*ReturnData!C267</f>
        <v>2.7624999999999998E-3</v>
      </c>
      <c r="V256" s="12">
        <f>D256*ReturnData!D267</f>
        <v>1.3125000000000001E-3</v>
      </c>
      <c r="W256" s="12">
        <f>E256*ReturnData!E267</f>
        <v>0</v>
      </c>
      <c r="X256" s="12">
        <f>F256*ReturnData!F267</f>
        <v>0</v>
      </c>
      <c r="Y256" s="12">
        <f>G256*ReturnData!G267</f>
        <v>3.9375E-3</v>
      </c>
      <c r="Z256" s="12">
        <f>H256*ReturnData!H267</f>
        <v>-1.4124999999999999E-3</v>
      </c>
      <c r="AA256" s="12">
        <f>I256*ReturnData!I267</f>
        <v>0</v>
      </c>
      <c r="AB256" s="12">
        <f>J256*ReturnData!J267</f>
        <v>0</v>
      </c>
      <c r="AC256" s="12">
        <f>K256*ReturnData!K267</f>
        <v>0</v>
      </c>
      <c r="AD256" s="12">
        <f>L256*ReturnData!L267</f>
        <v>5.9874999999999998E-3</v>
      </c>
      <c r="AE256" s="12">
        <f>M256*ReturnData!M267</f>
        <v>0</v>
      </c>
      <c r="AF256" s="12">
        <f>N256*ReturnData!N267</f>
        <v>4.1625000000000004E-3</v>
      </c>
      <c r="AG256" s="12">
        <f>O256*ReturnData!O267</f>
        <v>0</v>
      </c>
      <c r="AH256" s="12">
        <f>P256*ReturnData!P267</f>
        <v>0</v>
      </c>
      <c r="AI256" s="12">
        <f>Q256*ReturnData!Q267</f>
        <v>2.6624999999999999E-3</v>
      </c>
      <c r="AK256">
        <f t="shared" si="10"/>
        <v>199602</v>
      </c>
      <c r="AL256" s="15">
        <f t="shared" si="11"/>
        <v>2.3524999999999997E-2</v>
      </c>
    </row>
    <row r="257" spans="1:38" x14ac:dyDescent="0.25">
      <c r="A257" s="6">
        <f>ReturnData!A268</f>
        <v>199603</v>
      </c>
      <c r="B257">
        <f>IF('Monthly Ranks'!B256&lt;=8, 1/8,0)</f>
        <v>0.125</v>
      </c>
      <c r="C257">
        <f>IF('Monthly Ranks'!C256&lt;=8, 1/8,0)</f>
        <v>0.125</v>
      </c>
      <c r="D257">
        <f>IF('Monthly Ranks'!D256&lt;=8, 1/8,0)</f>
        <v>0</v>
      </c>
      <c r="E257">
        <f>IF('Monthly Ranks'!E256&lt;=8, 1/8,0)</f>
        <v>0</v>
      </c>
      <c r="F257">
        <f>IF('Monthly Ranks'!F256&lt;=8, 1/8,0)</f>
        <v>0</v>
      </c>
      <c r="G257">
        <f>IF('Monthly Ranks'!G256&lt;=8, 1/8,0)</f>
        <v>0.125</v>
      </c>
      <c r="H257">
        <f>IF('Monthly Ranks'!H256&lt;=8, 1/8,0)</f>
        <v>0.125</v>
      </c>
      <c r="I257">
        <f>IF('Monthly Ranks'!I256&lt;=8, 1/8,0)</f>
        <v>0</v>
      </c>
      <c r="J257">
        <f>IF('Monthly Ranks'!J256&lt;=8, 1/8,0)</f>
        <v>0</v>
      </c>
      <c r="K257">
        <f>IF('Monthly Ranks'!K256&lt;=8, 1/8,0)</f>
        <v>0</v>
      </c>
      <c r="L257">
        <f>IF('Monthly Ranks'!L256&lt;=8, 1/8,0)</f>
        <v>0.125</v>
      </c>
      <c r="M257">
        <f>IF('Monthly Ranks'!M256&lt;=8, 1/8,0)</f>
        <v>0</v>
      </c>
      <c r="N257">
        <f>IF('Monthly Ranks'!N256&lt;=8, 1/8,0)</f>
        <v>0.125</v>
      </c>
      <c r="O257">
        <f>IF('Monthly Ranks'!O256&lt;=8, 1/8,0)</f>
        <v>0.125</v>
      </c>
      <c r="P257">
        <f>IF('Monthly Ranks'!P256&lt;=8, 1/8,0)</f>
        <v>0</v>
      </c>
      <c r="Q257">
        <f>IF('Monthly Ranks'!Q256&lt;=8, 1/8,0)</f>
        <v>0.125</v>
      </c>
      <c r="S257">
        <f t="shared" si="9"/>
        <v>199603</v>
      </c>
      <c r="T257" s="12">
        <f>B257*ReturnData!B268</f>
        <v>-1.8500000000000001E-3</v>
      </c>
      <c r="U257" s="12">
        <f>C257*ReturnData!C268</f>
        <v>5.0000000000000002E-5</v>
      </c>
      <c r="V257" s="12">
        <f>D257*ReturnData!D268</f>
        <v>0</v>
      </c>
      <c r="W257" s="12">
        <f>E257*ReturnData!E268</f>
        <v>0</v>
      </c>
      <c r="X257" s="12">
        <f>F257*ReturnData!F268</f>
        <v>0</v>
      </c>
      <c r="Y257" s="12">
        <f>G257*ReturnData!G268</f>
        <v>7.0750000000000006E-3</v>
      </c>
      <c r="Z257" s="12">
        <f>H257*ReturnData!H268</f>
        <v>4.0000000000000002E-4</v>
      </c>
      <c r="AA257" s="12">
        <f>I257*ReturnData!I268</f>
        <v>0</v>
      </c>
      <c r="AB257" s="12">
        <f>J257*ReturnData!J268</f>
        <v>0</v>
      </c>
      <c r="AC257" s="12">
        <f>K257*ReturnData!K268</f>
        <v>0</v>
      </c>
      <c r="AD257" s="12">
        <f>L257*ReturnData!L268</f>
        <v>-2.8499999999999997E-3</v>
      </c>
      <c r="AE257" s="12">
        <f>M257*ReturnData!M268</f>
        <v>0</v>
      </c>
      <c r="AF257" s="12">
        <f>N257*ReturnData!N268</f>
        <v>4.3E-3</v>
      </c>
      <c r="AG257" s="12">
        <f>O257*ReturnData!O268</f>
        <v>-6.3750000000000005E-4</v>
      </c>
      <c r="AH257" s="12">
        <f>P257*ReturnData!P268</f>
        <v>0</v>
      </c>
      <c r="AI257" s="12">
        <f>Q257*ReturnData!Q268</f>
        <v>1.25E-3</v>
      </c>
      <c r="AK257">
        <f t="shared" si="10"/>
        <v>199603</v>
      </c>
      <c r="AL257" s="15">
        <f t="shared" si="11"/>
        <v>7.7375000000000013E-3</v>
      </c>
    </row>
    <row r="258" spans="1:38" x14ac:dyDescent="0.25">
      <c r="A258" s="6">
        <f>ReturnData!A269</f>
        <v>199604</v>
      </c>
      <c r="B258">
        <f>IF('Monthly Ranks'!B257&lt;=8, 1/8,0)</f>
        <v>0.125</v>
      </c>
      <c r="C258">
        <f>IF('Monthly Ranks'!C257&lt;=8, 1/8,0)</f>
        <v>0.125</v>
      </c>
      <c r="D258">
        <f>IF('Monthly Ranks'!D257&lt;=8, 1/8,0)</f>
        <v>0</v>
      </c>
      <c r="E258">
        <f>IF('Monthly Ranks'!E257&lt;=8, 1/8,0)</f>
        <v>0</v>
      </c>
      <c r="F258">
        <f>IF('Monthly Ranks'!F257&lt;=8, 1/8,0)</f>
        <v>0</v>
      </c>
      <c r="G258">
        <f>IF('Monthly Ranks'!G257&lt;=8, 1/8,0)</f>
        <v>0.125</v>
      </c>
      <c r="H258">
        <f>IF('Monthly Ranks'!H257&lt;=8, 1/8,0)</f>
        <v>0.125</v>
      </c>
      <c r="I258">
        <f>IF('Monthly Ranks'!I257&lt;=8, 1/8,0)</f>
        <v>0</v>
      </c>
      <c r="J258">
        <f>IF('Monthly Ranks'!J257&lt;=8, 1/8,0)</f>
        <v>0</v>
      </c>
      <c r="K258">
        <f>IF('Monthly Ranks'!K257&lt;=8, 1/8,0)</f>
        <v>0</v>
      </c>
      <c r="L258">
        <f>IF('Monthly Ranks'!L257&lt;=8, 1/8,0)</f>
        <v>0.125</v>
      </c>
      <c r="M258">
        <f>IF('Monthly Ranks'!M257&lt;=8, 1/8,0)</f>
        <v>0</v>
      </c>
      <c r="N258">
        <f>IF('Monthly Ranks'!N257&lt;=8, 1/8,0)</f>
        <v>0.125</v>
      </c>
      <c r="O258">
        <f>IF('Monthly Ranks'!O257&lt;=8, 1/8,0)</f>
        <v>0.125</v>
      </c>
      <c r="P258">
        <f>IF('Monthly Ranks'!P257&lt;=8, 1/8,0)</f>
        <v>0</v>
      </c>
      <c r="Q258">
        <f>IF('Monthly Ranks'!Q257&lt;=8, 1/8,0)</f>
        <v>0.125</v>
      </c>
      <c r="S258">
        <f t="shared" si="9"/>
        <v>199604</v>
      </c>
      <c r="T258" s="12">
        <f>B258*ReturnData!B269</f>
        <v>-5.6250000000000007E-4</v>
      </c>
      <c r="U258" s="12">
        <f>C258*ReturnData!C269</f>
        <v>1.1125E-3</v>
      </c>
      <c r="V258" s="12">
        <f>D258*ReturnData!D269</f>
        <v>0</v>
      </c>
      <c r="W258" s="12">
        <f>E258*ReturnData!E269</f>
        <v>0</v>
      </c>
      <c r="X258" s="12">
        <f>F258*ReturnData!F269</f>
        <v>0</v>
      </c>
      <c r="Y258" s="12">
        <f>G258*ReturnData!G269</f>
        <v>-1.3750000000000001E-3</v>
      </c>
      <c r="Z258" s="12">
        <f>H258*ReturnData!H269</f>
        <v>-9.7500000000000006E-4</v>
      </c>
      <c r="AA258" s="12">
        <f>I258*ReturnData!I269</f>
        <v>0</v>
      </c>
      <c r="AB258" s="12">
        <f>J258*ReturnData!J269</f>
        <v>0</v>
      </c>
      <c r="AC258" s="12">
        <f>K258*ReturnData!K269</f>
        <v>0</v>
      </c>
      <c r="AD258" s="12">
        <f>L258*ReturnData!L269</f>
        <v>8.3999999999999995E-3</v>
      </c>
      <c r="AE258" s="12">
        <f>M258*ReturnData!M269</f>
        <v>0</v>
      </c>
      <c r="AF258" s="12">
        <f>N258*ReturnData!N269</f>
        <v>2.3125000000000003E-3</v>
      </c>
      <c r="AG258" s="12">
        <f>O258*ReturnData!O269</f>
        <v>-3.3250000000000003E-3</v>
      </c>
      <c r="AH258" s="12">
        <f>P258*ReturnData!P269</f>
        <v>0</v>
      </c>
      <c r="AI258" s="12">
        <f>Q258*ReturnData!Q269</f>
        <v>-1.325E-3</v>
      </c>
      <c r="AK258">
        <f t="shared" si="10"/>
        <v>199604</v>
      </c>
      <c r="AL258" s="15">
        <f t="shared" si="11"/>
        <v>4.2625000000000007E-3</v>
      </c>
    </row>
    <row r="259" spans="1:38" x14ac:dyDescent="0.25">
      <c r="A259" s="6">
        <f>ReturnData!A270</f>
        <v>199605</v>
      </c>
      <c r="B259">
        <f>IF('Monthly Ranks'!B258&lt;=8, 1/8,0)</f>
        <v>0.125</v>
      </c>
      <c r="C259">
        <f>IF('Monthly Ranks'!C258&lt;=8, 1/8,0)</f>
        <v>0.125</v>
      </c>
      <c r="D259">
        <f>IF('Monthly Ranks'!D258&lt;=8, 1/8,0)</f>
        <v>0</v>
      </c>
      <c r="E259">
        <f>IF('Monthly Ranks'!E258&lt;=8, 1/8,0)</f>
        <v>0</v>
      </c>
      <c r="F259">
        <f>IF('Monthly Ranks'!F258&lt;=8, 1/8,0)</f>
        <v>0</v>
      </c>
      <c r="G259">
        <f>IF('Monthly Ranks'!G258&lt;=8, 1/8,0)</f>
        <v>0.125</v>
      </c>
      <c r="H259">
        <f>IF('Monthly Ranks'!H258&lt;=8, 1/8,0)</f>
        <v>0.125</v>
      </c>
      <c r="I259">
        <f>IF('Monthly Ranks'!I258&lt;=8, 1/8,0)</f>
        <v>0</v>
      </c>
      <c r="J259">
        <f>IF('Monthly Ranks'!J258&lt;=8, 1/8,0)</f>
        <v>0</v>
      </c>
      <c r="K259">
        <f>IF('Monthly Ranks'!K258&lt;=8, 1/8,0)</f>
        <v>0</v>
      </c>
      <c r="L259">
        <f>IF('Monthly Ranks'!L258&lt;=8, 1/8,0)</f>
        <v>0.125</v>
      </c>
      <c r="M259">
        <f>IF('Monthly Ranks'!M258&lt;=8, 1/8,0)</f>
        <v>0.125</v>
      </c>
      <c r="N259">
        <f>IF('Monthly Ranks'!N258&lt;=8, 1/8,0)</f>
        <v>0.125</v>
      </c>
      <c r="O259">
        <f>IF('Monthly Ranks'!O258&lt;=8, 1/8,0)</f>
        <v>0</v>
      </c>
      <c r="P259">
        <f>IF('Monthly Ranks'!P258&lt;=8, 1/8,0)</f>
        <v>0</v>
      </c>
      <c r="Q259">
        <f>IF('Monthly Ranks'!Q258&lt;=8, 1/8,0)</f>
        <v>0.125</v>
      </c>
      <c r="S259">
        <f t="shared" ref="S259:S322" si="12">A259</f>
        <v>199605</v>
      </c>
      <c r="T259" s="12">
        <f>B259*ReturnData!B270</f>
        <v>8.9249999999999989E-3</v>
      </c>
      <c r="U259" s="12">
        <f>C259*ReturnData!C270</f>
        <v>5.2500000000000003E-3</v>
      </c>
      <c r="V259" s="12">
        <f>D259*ReturnData!D270</f>
        <v>0</v>
      </c>
      <c r="W259" s="12">
        <f>E259*ReturnData!E270</f>
        <v>0</v>
      </c>
      <c r="X259" s="12">
        <f>F259*ReturnData!F270</f>
        <v>0</v>
      </c>
      <c r="Y259" s="12">
        <f>G259*ReturnData!G270</f>
        <v>-5.5000000000000003E-4</v>
      </c>
      <c r="Z259" s="12">
        <f>H259*ReturnData!H270</f>
        <v>5.7499999999999999E-3</v>
      </c>
      <c r="AA259" s="12">
        <f>I259*ReturnData!I270</f>
        <v>0</v>
      </c>
      <c r="AB259" s="12">
        <f>J259*ReturnData!J270</f>
        <v>0</v>
      </c>
      <c r="AC259" s="12">
        <f>K259*ReturnData!K270</f>
        <v>0</v>
      </c>
      <c r="AD259" s="12">
        <f>L259*ReturnData!L270</f>
        <v>4.4000000000000003E-3</v>
      </c>
      <c r="AE259" s="12">
        <f>M259*ReturnData!M270</f>
        <v>2.0374999999999998E-3</v>
      </c>
      <c r="AF259" s="12">
        <f>N259*ReturnData!N270</f>
        <v>1.1000000000000001E-3</v>
      </c>
      <c r="AG259" s="12">
        <f>O259*ReturnData!O270</f>
        <v>0</v>
      </c>
      <c r="AH259" s="12">
        <f>P259*ReturnData!P270</f>
        <v>0</v>
      </c>
      <c r="AI259" s="12">
        <f>Q259*ReturnData!Q270</f>
        <v>1.8E-3</v>
      </c>
      <c r="AK259">
        <f t="shared" ref="AK259:AK322" si="13">S259</f>
        <v>199605</v>
      </c>
      <c r="AL259" s="15">
        <f t="shared" si="11"/>
        <v>2.8712500000000002E-2</v>
      </c>
    </row>
    <row r="260" spans="1:38" x14ac:dyDescent="0.25">
      <c r="A260" s="6">
        <f>ReturnData!A271</f>
        <v>199606</v>
      </c>
      <c r="B260">
        <f>IF('Monthly Ranks'!B259&lt;=8, 1/8,0)</f>
        <v>0.125</v>
      </c>
      <c r="C260">
        <f>IF('Monthly Ranks'!C259&lt;=8, 1/8,0)</f>
        <v>0.125</v>
      </c>
      <c r="D260">
        <f>IF('Monthly Ranks'!D259&lt;=8, 1/8,0)</f>
        <v>0</v>
      </c>
      <c r="E260">
        <f>IF('Monthly Ranks'!E259&lt;=8, 1/8,0)</f>
        <v>0</v>
      </c>
      <c r="F260">
        <f>IF('Monthly Ranks'!F259&lt;=8, 1/8,0)</f>
        <v>0</v>
      </c>
      <c r="G260">
        <f>IF('Monthly Ranks'!G259&lt;=8, 1/8,0)</f>
        <v>0</v>
      </c>
      <c r="H260">
        <f>IF('Monthly Ranks'!H259&lt;=8, 1/8,0)</f>
        <v>0.125</v>
      </c>
      <c r="I260">
        <f>IF('Monthly Ranks'!I259&lt;=8, 1/8,0)</f>
        <v>0</v>
      </c>
      <c r="J260">
        <f>IF('Monthly Ranks'!J259&lt;=8, 1/8,0)</f>
        <v>0</v>
      </c>
      <c r="K260">
        <f>IF('Monthly Ranks'!K259&lt;=8, 1/8,0)</f>
        <v>0</v>
      </c>
      <c r="L260">
        <f>IF('Monthly Ranks'!L259&lt;=8, 1/8,0)</f>
        <v>0.125</v>
      </c>
      <c r="M260">
        <f>IF('Monthly Ranks'!M259&lt;=8, 1/8,0)</f>
        <v>0.125</v>
      </c>
      <c r="N260">
        <f>IF('Monthly Ranks'!N259&lt;=8, 1/8,0)</f>
        <v>0.125</v>
      </c>
      <c r="O260">
        <f>IF('Monthly Ranks'!O259&lt;=8, 1/8,0)</f>
        <v>0</v>
      </c>
      <c r="P260">
        <f>IF('Monthly Ranks'!P259&lt;=8, 1/8,0)</f>
        <v>0.125</v>
      </c>
      <c r="Q260">
        <f>IF('Monthly Ranks'!Q259&lt;=8, 1/8,0)</f>
        <v>0.125</v>
      </c>
      <c r="S260">
        <f t="shared" si="12"/>
        <v>199606</v>
      </c>
      <c r="T260" s="12">
        <f>B260*ReturnData!B271</f>
        <v>4.8875000000000004E-3</v>
      </c>
      <c r="U260" s="12">
        <f>C260*ReturnData!C271</f>
        <v>-1.30875E-2</v>
      </c>
      <c r="V260" s="12">
        <f>D260*ReturnData!D271</f>
        <v>0</v>
      </c>
      <c r="W260" s="12">
        <f>E260*ReturnData!E271</f>
        <v>0</v>
      </c>
      <c r="X260" s="12">
        <f>F260*ReturnData!F271</f>
        <v>0</v>
      </c>
      <c r="Y260" s="12">
        <f>G260*ReturnData!G271</f>
        <v>0</v>
      </c>
      <c r="Z260" s="12">
        <f>H260*ReturnData!H271</f>
        <v>2.4124999999999997E-3</v>
      </c>
      <c r="AA260" s="12">
        <f>I260*ReturnData!I271</f>
        <v>0</v>
      </c>
      <c r="AB260" s="12">
        <f>J260*ReturnData!J271</f>
        <v>0</v>
      </c>
      <c r="AC260" s="12">
        <f>K260*ReturnData!K271</f>
        <v>0</v>
      </c>
      <c r="AD260" s="12">
        <f>L260*ReturnData!L271</f>
        <v>-5.6874999999999998E-3</v>
      </c>
      <c r="AE260" s="12">
        <f>M260*ReturnData!M271</f>
        <v>-6.4000000000000003E-3</v>
      </c>
      <c r="AF260" s="12">
        <f>N260*ReturnData!N271</f>
        <v>-5.7499999999999999E-4</v>
      </c>
      <c r="AG260" s="12">
        <f>O260*ReturnData!O271</f>
        <v>0</v>
      </c>
      <c r="AH260" s="12">
        <f>P260*ReturnData!P271</f>
        <v>-2.0499999999999997E-3</v>
      </c>
      <c r="AI260" s="12">
        <f>Q260*ReturnData!Q271</f>
        <v>8.5000000000000006E-4</v>
      </c>
      <c r="AK260">
        <f t="shared" si="13"/>
        <v>199606</v>
      </c>
      <c r="AL260" s="15">
        <f t="shared" ref="AL260:AL323" si="14">SUM(T260:AI260)</f>
        <v>-1.9649999999999997E-2</v>
      </c>
    </row>
    <row r="261" spans="1:38" x14ac:dyDescent="0.25">
      <c r="A261" s="6">
        <f>ReturnData!A272</f>
        <v>199607</v>
      </c>
      <c r="B261">
        <f>IF('Monthly Ranks'!B260&lt;=8, 1/8,0)</f>
        <v>0.125</v>
      </c>
      <c r="C261">
        <f>IF('Monthly Ranks'!C260&lt;=8, 1/8,0)</f>
        <v>0.125</v>
      </c>
      <c r="D261">
        <f>IF('Monthly Ranks'!D260&lt;=8, 1/8,0)</f>
        <v>0</v>
      </c>
      <c r="E261">
        <f>IF('Monthly Ranks'!E260&lt;=8, 1/8,0)</f>
        <v>0.125</v>
      </c>
      <c r="F261">
        <f>IF('Monthly Ranks'!F260&lt;=8, 1/8,0)</f>
        <v>0</v>
      </c>
      <c r="G261">
        <f>IF('Monthly Ranks'!G260&lt;=8, 1/8,0)</f>
        <v>0</v>
      </c>
      <c r="H261">
        <f>IF('Monthly Ranks'!H260&lt;=8, 1/8,0)</f>
        <v>0.125</v>
      </c>
      <c r="I261">
        <f>IF('Monthly Ranks'!I260&lt;=8, 1/8,0)</f>
        <v>0</v>
      </c>
      <c r="J261">
        <f>IF('Monthly Ranks'!J260&lt;=8, 1/8,0)</f>
        <v>0</v>
      </c>
      <c r="K261">
        <f>IF('Monthly Ranks'!K260&lt;=8, 1/8,0)</f>
        <v>0</v>
      </c>
      <c r="L261">
        <f>IF('Monthly Ranks'!L260&lt;=8, 1/8,0)</f>
        <v>0.125</v>
      </c>
      <c r="M261">
        <f>IF('Monthly Ranks'!M260&lt;=8, 1/8,0)</f>
        <v>0.125</v>
      </c>
      <c r="N261">
        <f>IF('Monthly Ranks'!N260&lt;=8, 1/8,0)</f>
        <v>0.125</v>
      </c>
      <c r="O261">
        <f>IF('Monthly Ranks'!O260&lt;=8, 1/8,0)</f>
        <v>0</v>
      </c>
      <c r="P261">
        <f>IF('Monthly Ranks'!P260&lt;=8, 1/8,0)</f>
        <v>0</v>
      </c>
      <c r="Q261">
        <f>IF('Monthly Ranks'!Q260&lt;=8, 1/8,0)</f>
        <v>0.125</v>
      </c>
      <c r="S261">
        <f t="shared" si="12"/>
        <v>199607</v>
      </c>
      <c r="T261" s="12">
        <f>B261*ReturnData!B272</f>
        <v>-5.4374999999999996E-3</v>
      </c>
      <c r="U261" s="12">
        <f>C261*ReturnData!C272</f>
        <v>-3.9375E-3</v>
      </c>
      <c r="V261" s="12">
        <f>D261*ReturnData!D272</f>
        <v>0</v>
      </c>
      <c r="W261" s="12">
        <f>E261*ReturnData!E272</f>
        <v>-5.6000000000000008E-3</v>
      </c>
      <c r="X261" s="12">
        <f>F261*ReturnData!F272</f>
        <v>0</v>
      </c>
      <c r="Y261" s="12">
        <f>G261*ReturnData!G272</f>
        <v>0</v>
      </c>
      <c r="Z261" s="12">
        <f>H261*ReturnData!H272</f>
        <v>-4.5125E-3</v>
      </c>
      <c r="AA261" s="12">
        <f>I261*ReturnData!I272</f>
        <v>0</v>
      </c>
      <c r="AB261" s="12">
        <f>J261*ReturnData!J272</f>
        <v>0</v>
      </c>
      <c r="AC261" s="12">
        <f>K261*ReturnData!K272</f>
        <v>0</v>
      </c>
      <c r="AD261" s="12">
        <f>L261*ReturnData!L272</f>
        <v>-7.6749999999999995E-3</v>
      </c>
      <c r="AE261" s="12">
        <f>M261*ReturnData!M272</f>
        <v>-5.6125000000000003E-3</v>
      </c>
      <c r="AF261" s="12">
        <f>N261*ReturnData!N272</f>
        <v>-6.1250000000000002E-3</v>
      </c>
      <c r="AG261" s="12">
        <f>O261*ReturnData!O272</f>
        <v>0</v>
      </c>
      <c r="AH261" s="12">
        <f>P261*ReturnData!P272</f>
        <v>0</v>
      </c>
      <c r="AI261" s="12">
        <f>Q261*ReturnData!Q272</f>
        <v>-3.075E-3</v>
      </c>
      <c r="AK261">
        <f t="shared" si="13"/>
        <v>199607</v>
      </c>
      <c r="AL261" s="15">
        <f t="shared" si="14"/>
        <v>-4.1974999999999998E-2</v>
      </c>
    </row>
    <row r="262" spans="1:38" x14ac:dyDescent="0.25">
      <c r="A262" s="6">
        <f>ReturnData!A273</f>
        <v>199608</v>
      </c>
      <c r="B262">
        <f>IF('Monthly Ranks'!B261&lt;=8, 1/8,0)</f>
        <v>0.125</v>
      </c>
      <c r="C262">
        <f>IF('Monthly Ranks'!C261&lt;=8, 1/8,0)</f>
        <v>0</v>
      </c>
      <c r="D262">
        <f>IF('Monthly Ranks'!D261&lt;=8, 1/8,0)</f>
        <v>0.125</v>
      </c>
      <c r="E262">
        <f>IF('Monthly Ranks'!E261&lt;=8, 1/8,0)</f>
        <v>0.125</v>
      </c>
      <c r="F262">
        <f>IF('Monthly Ranks'!F261&lt;=8, 1/8,0)</f>
        <v>0</v>
      </c>
      <c r="G262">
        <f>IF('Monthly Ranks'!G261&lt;=8, 1/8,0)</f>
        <v>0</v>
      </c>
      <c r="H262">
        <f>IF('Monthly Ranks'!H261&lt;=8, 1/8,0)</f>
        <v>0.125</v>
      </c>
      <c r="I262">
        <f>IF('Monthly Ranks'!I261&lt;=8, 1/8,0)</f>
        <v>0</v>
      </c>
      <c r="J262">
        <f>IF('Monthly Ranks'!J261&lt;=8, 1/8,0)</f>
        <v>0</v>
      </c>
      <c r="K262">
        <f>IF('Monthly Ranks'!K261&lt;=8, 1/8,0)</f>
        <v>0</v>
      </c>
      <c r="L262">
        <f>IF('Monthly Ranks'!L261&lt;=8, 1/8,0)</f>
        <v>0</v>
      </c>
      <c r="M262">
        <f>IF('Monthly Ranks'!M261&lt;=8, 1/8,0)</f>
        <v>0</v>
      </c>
      <c r="N262">
        <f>IF('Monthly Ranks'!N261&lt;=8, 1/8,0)</f>
        <v>0.125</v>
      </c>
      <c r="O262">
        <f>IF('Monthly Ranks'!O261&lt;=8, 1/8,0)</f>
        <v>0.125</v>
      </c>
      <c r="P262">
        <f>IF('Monthly Ranks'!P261&lt;=8, 1/8,0)</f>
        <v>0.125</v>
      </c>
      <c r="Q262">
        <f>IF('Monthly Ranks'!Q261&lt;=8, 1/8,0)</f>
        <v>0.125</v>
      </c>
      <c r="S262">
        <f t="shared" si="12"/>
        <v>199608</v>
      </c>
      <c r="T262" s="12">
        <f>B262*ReturnData!B273</f>
        <v>1.3875000000000001E-3</v>
      </c>
      <c r="U262" s="12">
        <f>C262*ReturnData!C273</f>
        <v>0</v>
      </c>
      <c r="V262" s="12">
        <f>D262*ReturnData!D273</f>
        <v>3.6125000000000003E-3</v>
      </c>
      <c r="W262" s="12">
        <f>E262*ReturnData!E273</f>
        <v>6.45E-3</v>
      </c>
      <c r="X262" s="12">
        <f>F262*ReturnData!F273</f>
        <v>0</v>
      </c>
      <c r="Y262" s="12">
        <f>G262*ReturnData!G273</f>
        <v>0</v>
      </c>
      <c r="Z262" s="12">
        <f>H262*ReturnData!H273</f>
        <v>4.125E-4</v>
      </c>
      <c r="AA262" s="12">
        <f>I262*ReturnData!I273</f>
        <v>0</v>
      </c>
      <c r="AB262" s="12">
        <f>J262*ReturnData!J273</f>
        <v>0</v>
      </c>
      <c r="AC262" s="12">
        <f>K262*ReturnData!K273</f>
        <v>0</v>
      </c>
      <c r="AD262" s="12">
        <f>L262*ReturnData!L273</f>
        <v>0</v>
      </c>
      <c r="AE262" s="12">
        <f>M262*ReturnData!M273</f>
        <v>0</v>
      </c>
      <c r="AF262" s="12">
        <f>N262*ReturnData!N273</f>
        <v>3.9624999999999999E-3</v>
      </c>
      <c r="AG262" s="12">
        <f>O262*ReturnData!O273</f>
        <v>3.6125000000000003E-3</v>
      </c>
      <c r="AH262" s="12">
        <f>P262*ReturnData!P273</f>
        <v>8.4875000000000003E-3</v>
      </c>
      <c r="AI262" s="12">
        <f>Q262*ReturnData!Q273</f>
        <v>5.3249999999999999E-3</v>
      </c>
      <c r="AK262">
        <f t="shared" si="13"/>
        <v>199608</v>
      </c>
      <c r="AL262" s="15">
        <f t="shared" si="14"/>
        <v>3.3250000000000002E-2</v>
      </c>
    </row>
    <row r="263" spans="1:38" x14ac:dyDescent="0.25">
      <c r="A263" s="6">
        <f>ReturnData!A274</f>
        <v>199609</v>
      </c>
      <c r="B263">
        <f>IF('Monthly Ranks'!B262&lt;=8, 1/8,0)</f>
        <v>0.125</v>
      </c>
      <c r="C263">
        <f>IF('Monthly Ranks'!C262&lt;=8, 1/8,0)</f>
        <v>0</v>
      </c>
      <c r="D263">
        <f>IF('Monthly Ranks'!D262&lt;=8, 1/8,0)</f>
        <v>0.125</v>
      </c>
      <c r="E263">
        <f>IF('Monthly Ranks'!E262&lt;=8, 1/8,0)</f>
        <v>0.125</v>
      </c>
      <c r="F263">
        <f>IF('Monthly Ranks'!F262&lt;=8, 1/8,0)</f>
        <v>0</v>
      </c>
      <c r="G263">
        <f>IF('Monthly Ranks'!G262&lt;=8, 1/8,0)</f>
        <v>0</v>
      </c>
      <c r="H263">
        <f>IF('Monthly Ranks'!H262&lt;=8, 1/8,0)</f>
        <v>0.125</v>
      </c>
      <c r="I263">
        <f>IF('Monthly Ranks'!I262&lt;=8, 1/8,0)</f>
        <v>0.125</v>
      </c>
      <c r="J263">
        <f>IF('Monthly Ranks'!J262&lt;=8, 1/8,0)</f>
        <v>0</v>
      </c>
      <c r="K263">
        <f>IF('Monthly Ranks'!K262&lt;=8, 1/8,0)</f>
        <v>0</v>
      </c>
      <c r="L263">
        <f>IF('Monthly Ranks'!L262&lt;=8, 1/8,0)</f>
        <v>0</v>
      </c>
      <c r="M263">
        <f>IF('Monthly Ranks'!M262&lt;=8, 1/8,0)</f>
        <v>0</v>
      </c>
      <c r="N263">
        <f>IF('Monthly Ranks'!N262&lt;=8, 1/8,0)</f>
        <v>0.125</v>
      </c>
      <c r="O263">
        <f>IF('Monthly Ranks'!O262&lt;=8, 1/8,0)</f>
        <v>0</v>
      </c>
      <c r="P263">
        <f>IF('Monthly Ranks'!P262&lt;=8, 1/8,0)</f>
        <v>0.125</v>
      </c>
      <c r="Q263">
        <f>IF('Monthly Ranks'!Q262&lt;=8, 1/8,0)</f>
        <v>0.125</v>
      </c>
      <c r="S263">
        <f t="shared" si="12"/>
        <v>199609</v>
      </c>
      <c r="T263" s="12">
        <f>B263*ReturnData!B274</f>
        <v>5.7749999999999998E-3</v>
      </c>
      <c r="U263" s="12">
        <f>C263*ReturnData!C274</f>
        <v>0</v>
      </c>
      <c r="V263" s="12">
        <f>D263*ReturnData!D274</f>
        <v>4.9624999999999999E-3</v>
      </c>
      <c r="W263" s="12">
        <f>E263*ReturnData!E274</f>
        <v>5.8625000000000005E-3</v>
      </c>
      <c r="X263" s="12">
        <f>F263*ReturnData!F274</f>
        <v>0</v>
      </c>
      <c r="Y263" s="12">
        <f>G263*ReturnData!G274</f>
        <v>0</v>
      </c>
      <c r="Z263" s="12">
        <f>H263*ReturnData!H274</f>
        <v>8.5000000000000006E-3</v>
      </c>
      <c r="AA263" s="12">
        <f>I263*ReturnData!I274</f>
        <v>8.0625000000000002E-3</v>
      </c>
      <c r="AB263" s="12">
        <f>J263*ReturnData!J274</f>
        <v>0</v>
      </c>
      <c r="AC263" s="12">
        <f>K263*ReturnData!K274</f>
        <v>0</v>
      </c>
      <c r="AD263" s="12">
        <f>L263*ReturnData!L274</f>
        <v>0</v>
      </c>
      <c r="AE263" s="12">
        <f>M263*ReturnData!M274</f>
        <v>0</v>
      </c>
      <c r="AF263" s="12">
        <f>N263*ReturnData!N274</f>
        <v>4.3375000000000002E-3</v>
      </c>
      <c r="AG263" s="12">
        <f>O263*ReturnData!O274</f>
        <v>0</v>
      </c>
      <c r="AH263" s="12">
        <f>P263*ReturnData!P274</f>
        <v>3.2750000000000001E-3</v>
      </c>
      <c r="AI263" s="12">
        <f>Q263*ReturnData!Q274</f>
        <v>7.3000000000000001E-3</v>
      </c>
      <c r="AK263">
        <f t="shared" si="13"/>
        <v>199609</v>
      </c>
      <c r="AL263" s="15">
        <f t="shared" si="14"/>
        <v>4.8075E-2</v>
      </c>
    </row>
    <row r="264" spans="1:38" x14ac:dyDescent="0.25">
      <c r="A264" s="6">
        <f>ReturnData!A275</f>
        <v>199610</v>
      </c>
      <c r="B264">
        <f>IF('Monthly Ranks'!B263&lt;=8, 1/8,0)</f>
        <v>0.125</v>
      </c>
      <c r="C264">
        <f>IF('Monthly Ranks'!C263&lt;=8, 1/8,0)</f>
        <v>0</v>
      </c>
      <c r="D264">
        <f>IF('Monthly Ranks'!D263&lt;=8, 1/8,0)</f>
        <v>0.125</v>
      </c>
      <c r="E264">
        <f>IF('Monthly Ranks'!E263&lt;=8, 1/8,0)</f>
        <v>0.125</v>
      </c>
      <c r="F264">
        <f>IF('Monthly Ranks'!F263&lt;=8, 1/8,0)</f>
        <v>0</v>
      </c>
      <c r="G264">
        <f>IF('Monthly Ranks'!G263&lt;=8, 1/8,0)</f>
        <v>0</v>
      </c>
      <c r="H264">
        <f>IF('Monthly Ranks'!H263&lt;=8, 1/8,0)</f>
        <v>0.125</v>
      </c>
      <c r="I264">
        <f>IF('Monthly Ranks'!I263&lt;=8, 1/8,0)</f>
        <v>0.125</v>
      </c>
      <c r="J264">
        <f>IF('Monthly Ranks'!J263&lt;=8, 1/8,0)</f>
        <v>0</v>
      </c>
      <c r="K264">
        <f>IF('Monthly Ranks'!K263&lt;=8, 1/8,0)</f>
        <v>0</v>
      </c>
      <c r="L264">
        <f>IF('Monthly Ranks'!L263&lt;=8, 1/8,0)</f>
        <v>0</v>
      </c>
      <c r="M264">
        <f>IF('Monthly Ranks'!M263&lt;=8, 1/8,0)</f>
        <v>0</v>
      </c>
      <c r="N264">
        <f>IF('Monthly Ranks'!N263&lt;=8, 1/8,0)</f>
        <v>0.125</v>
      </c>
      <c r="O264">
        <f>IF('Monthly Ranks'!O263&lt;=8, 1/8,0)</f>
        <v>0</v>
      </c>
      <c r="P264">
        <f>IF('Monthly Ranks'!P263&lt;=8, 1/8,0)</f>
        <v>0.125</v>
      </c>
      <c r="Q264">
        <f>IF('Monthly Ranks'!Q263&lt;=8, 1/8,0)</f>
        <v>0.125</v>
      </c>
      <c r="S264">
        <f t="shared" si="12"/>
        <v>199610</v>
      </c>
      <c r="T264" s="12">
        <f>B264*ReturnData!B275</f>
        <v>1.7125E-3</v>
      </c>
      <c r="U264" s="12">
        <f>C264*ReturnData!C275</f>
        <v>0</v>
      </c>
      <c r="V264" s="12">
        <f>D264*ReturnData!D275</f>
        <v>7.7749999999999998E-3</v>
      </c>
      <c r="W264" s="12">
        <f>E264*ReturnData!E275</f>
        <v>-3.3750000000000002E-4</v>
      </c>
      <c r="X264" s="12">
        <f>F264*ReturnData!F275</f>
        <v>0</v>
      </c>
      <c r="Y264" s="12">
        <f>G264*ReturnData!G275</f>
        <v>0</v>
      </c>
      <c r="Z264" s="12">
        <f>H264*ReturnData!H275</f>
        <v>2.3499999999999997E-3</v>
      </c>
      <c r="AA264" s="12">
        <f>I264*ReturnData!I275</f>
        <v>1.3375000000000001E-3</v>
      </c>
      <c r="AB264" s="12">
        <f>J264*ReturnData!J275</f>
        <v>0</v>
      </c>
      <c r="AC264" s="12">
        <f>K264*ReturnData!K275</f>
        <v>0</v>
      </c>
      <c r="AD264" s="12">
        <f>L264*ReturnData!L275</f>
        <v>0</v>
      </c>
      <c r="AE264" s="12">
        <f>M264*ReturnData!M275</f>
        <v>0</v>
      </c>
      <c r="AF264" s="12">
        <f>N264*ReturnData!N275</f>
        <v>2.2000000000000001E-3</v>
      </c>
      <c r="AG264" s="12">
        <f>O264*ReturnData!O275</f>
        <v>0</v>
      </c>
      <c r="AH264" s="12">
        <f>P264*ReturnData!P275</f>
        <v>-2.9249999999999996E-3</v>
      </c>
      <c r="AI264" s="12">
        <f>Q264*ReturnData!Q275</f>
        <v>6.8374999999999998E-3</v>
      </c>
      <c r="AK264">
        <f t="shared" si="13"/>
        <v>199610</v>
      </c>
      <c r="AL264" s="15">
        <f t="shared" si="14"/>
        <v>1.8950000000000002E-2</v>
      </c>
    </row>
    <row r="265" spans="1:38" x14ac:dyDescent="0.25">
      <c r="A265" s="6">
        <f>ReturnData!A276</f>
        <v>199611</v>
      </c>
      <c r="B265">
        <f>IF('Monthly Ranks'!B264&lt;=8, 1/8,0)</f>
        <v>0</v>
      </c>
      <c r="C265">
        <f>IF('Monthly Ranks'!C264&lt;=8, 1/8,0)</f>
        <v>0</v>
      </c>
      <c r="D265">
        <f>IF('Monthly Ranks'!D264&lt;=8, 1/8,0)</f>
        <v>0.125</v>
      </c>
      <c r="E265">
        <f>IF('Monthly Ranks'!E264&lt;=8, 1/8,0)</f>
        <v>0.125</v>
      </c>
      <c r="F265">
        <f>IF('Monthly Ranks'!F264&lt;=8, 1/8,0)</f>
        <v>0</v>
      </c>
      <c r="G265">
        <f>IF('Monthly Ranks'!G264&lt;=8, 1/8,0)</f>
        <v>0.125</v>
      </c>
      <c r="H265">
        <f>IF('Monthly Ranks'!H264&lt;=8, 1/8,0)</f>
        <v>0.125</v>
      </c>
      <c r="I265">
        <f>IF('Monthly Ranks'!I264&lt;=8, 1/8,0)</f>
        <v>0.125</v>
      </c>
      <c r="J265">
        <f>IF('Monthly Ranks'!J264&lt;=8, 1/8,0)</f>
        <v>0</v>
      </c>
      <c r="K265">
        <f>IF('Monthly Ranks'!K264&lt;=8, 1/8,0)</f>
        <v>0.125</v>
      </c>
      <c r="L265">
        <f>IF('Monthly Ranks'!L264&lt;=8, 1/8,0)</f>
        <v>0</v>
      </c>
      <c r="M265">
        <f>IF('Monthly Ranks'!M264&lt;=8, 1/8,0)</f>
        <v>0</v>
      </c>
      <c r="N265">
        <f>IF('Monthly Ranks'!N264&lt;=8, 1/8,0)</f>
        <v>0</v>
      </c>
      <c r="O265">
        <f>IF('Monthly Ranks'!O264&lt;=8, 1/8,0)</f>
        <v>0</v>
      </c>
      <c r="P265">
        <f>IF('Monthly Ranks'!P264&lt;=8, 1/8,0)</f>
        <v>0.125</v>
      </c>
      <c r="Q265">
        <f>IF('Monthly Ranks'!Q264&lt;=8, 1/8,0)</f>
        <v>0.125</v>
      </c>
      <c r="S265">
        <f t="shared" si="12"/>
        <v>199611</v>
      </c>
      <c r="T265" s="12">
        <f>B265*ReturnData!B276</f>
        <v>0</v>
      </c>
      <c r="U265" s="12">
        <f>C265*ReturnData!C276</f>
        <v>0</v>
      </c>
      <c r="V265" s="12">
        <f>D265*ReturnData!D276</f>
        <v>6.7374999999999996E-3</v>
      </c>
      <c r="W265" s="12">
        <f>E265*ReturnData!E276</f>
        <v>1.6249999999999999E-4</v>
      </c>
      <c r="X265" s="12">
        <f>F265*ReturnData!F276</f>
        <v>0</v>
      </c>
      <c r="Y265" s="12">
        <f>G265*ReturnData!G276</f>
        <v>5.9250000000000006E-3</v>
      </c>
      <c r="Z265" s="12">
        <f>H265*ReturnData!H276</f>
        <v>1.065E-2</v>
      </c>
      <c r="AA265" s="12">
        <f>I265*ReturnData!I276</f>
        <v>2.8249999999999998E-3</v>
      </c>
      <c r="AB265" s="12">
        <f>J265*ReturnData!J276</f>
        <v>0</v>
      </c>
      <c r="AC265" s="12">
        <f>K265*ReturnData!K276</f>
        <v>7.7625000000000003E-3</v>
      </c>
      <c r="AD265" s="12">
        <f>L265*ReturnData!L276</f>
        <v>0</v>
      </c>
      <c r="AE265" s="12">
        <f>M265*ReturnData!M276</f>
        <v>0</v>
      </c>
      <c r="AF265" s="12">
        <f>N265*ReturnData!N276</f>
        <v>0</v>
      </c>
      <c r="AG265" s="12">
        <f>O265*ReturnData!O276</f>
        <v>0</v>
      </c>
      <c r="AH265" s="12">
        <f>P265*ReturnData!P276</f>
        <v>4.0749999999999996E-3</v>
      </c>
      <c r="AI265" s="12">
        <f>Q265*ReturnData!Q276</f>
        <v>1.0475000000000002E-2</v>
      </c>
      <c r="AK265">
        <f t="shared" si="13"/>
        <v>199611</v>
      </c>
      <c r="AL265" s="15">
        <f t="shared" si="14"/>
        <v>4.8612500000000003E-2</v>
      </c>
    </row>
    <row r="266" spans="1:38" x14ac:dyDescent="0.25">
      <c r="A266" s="6">
        <f>ReturnData!A277</f>
        <v>199612</v>
      </c>
      <c r="B266">
        <f>IF('Monthly Ranks'!B265&lt;=8, 1/8,0)</f>
        <v>0.125</v>
      </c>
      <c r="C266">
        <f>IF('Monthly Ranks'!C265&lt;=8, 1/8,0)</f>
        <v>0</v>
      </c>
      <c r="D266">
        <f>IF('Monthly Ranks'!D265&lt;=8, 1/8,0)</f>
        <v>0.125</v>
      </c>
      <c r="E266">
        <f>IF('Monthly Ranks'!E265&lt;=8, 1/8,0)</f>
        <v>0.125</v>
      </c>
      <c r="F266">
        <f>IF('Monthly Ranks'!F265&lt;=8, 1/8,0)</f>
        <v>0</v>
      </c>
      <c r="G266">
        <f>IF('Monthly Ranks'!G265&lt;=8, 1/8,0)</f>
        <v>0.125</v>
      </c>
      <c r="H266">
        <f>IF('Monthly Ranks'!H265&lt;=8, 1/8,0)</f>
        <v>0.125</v>
      </c>
      <c r="I266">
        <f>IF('Monthly Ranks'!I265&lt;=8, 1/8,0)</f>
        <v>0</v>
      </c>
      <c r="J266">
        <f>IF('Monthly Ranks'!J265&lt;=8, 1/8,0)</f>
        <v>0</v>
      </c>
      <c r="K266">
        <f>IF('Monthly Ranks'!K265&lt;=8, 1/8,0)</f>
        <v>0</v>
      </c>
      <c r="L266">
        <f>IF('Monthly Ranks'!L265&lt;=8, 1/8,0)</f>
        <v>0.125</v>
      </c>
      <c r="M266">
        <f>IF('Monthly Ranks'!M265&lt;=8, 1/8,0)</f>
        <v>0.125</v>
      </c>
      <c r="N266">
        <f>IF('Monthly Ranks'!N265&lt;=8, 1/8,0)</f>
        <v>0</v>
      </c>
      <c r="O266">
        <f>IF('Monthly Ranks'!O265&lt;=8, 1/8,0)</f>
        <v>0</v>
      </c>
      <c r="P266">
        <f>IF('Monthly Ranks'!P265&lt;=8, 1/8,0)</f>
        <v>0</v>
      </c>
      <c r="Q266">
        <f>IF('Monthly Ranks'!Q265&lt;=8, 1/8,0)</f>
        <v>0.125</v>
      </c>
      <c r="S266">
        <f t="shared" si="12"/>
        <v>199612</v>
      </c>
      <c r="T266" s="12">
        <f>B266*ReturnData!B277</f>
        <v>-1.0125000000000002E-3</v>
      </c>
      <c r="U266" s="12">
        <f>C266*ReturnData!C277</f>
        <v>0</v>
      </c>
      <c r="V266" s="12">
        <f>D266*ReturnData!D277</f>
        <v>8.1250000000000007E-4</v>
      </c>
      <c r="W266" s="12">
        <f>E266*ReturnData!E277</f>
        <v>2.65E-3</v>
      </c>
      <c r="X266" s="12">
        <f>F266*ReturnData!F277</f>
        <v>0</v>
      </c>
      <c r="Y266" s="12">
        <f>G266*ReturnData!G277</f>
        <v>-2.2875E-3</v>
      </c>
      <c r="Z266" s="12">
        <f>H266*ReturnData!H277</f>
        <v>-2.2000000000000001E-3</v>
      </c>
      <c r="AA266" s="12">
        <f>I266*ReturnData!I277</f>
        <v>0</v>
      </c>
      <c r="AB266" s="12">
        <f>J266*ReturnData!J277</f>
        <v>0</v>
      </c>
      <c r="AC266" s="12">
        <f>K266*ReturnData!K277</f>
        <v>0</v>
      </c>
      <c r="AD266" s="12">
        <f>L266*ReturnData!L277</f>
        <v>-3.0875000000000004E-3</v>
      </c>
      <c r="AE266" s="12">
        <f>M266*ReturnData!M277</f>
        <v>-3.2124999999999996E-3</v>
      </c>
      <c r="AF266" s="12">
        <f>N266*ReturnData!N277</f>
        <v>0</v>
      </c>
      <c r="AG266" s="12">
        <f>O266*ReturnData!O277</f>
        <v>0</v>
      </c>
      <c r="AH266" s="12">
        <f>P266*ReturnData!P277</f>
        <v>0</v>
      </c>
      <c r="AI266" s="12">
        <f>Q266*ReturnData!Q277</f>
        <v>-2.0874999999999999E-3</v>
      </c>
      <c r="AK266">
        <f t="shared" si="13"/>
        <v>199612</v>
      </c>
      <c r="AL266" s="15">
        <f t="shared" si="14"/>
        <v>-1.0425E-2</v>
      </c>
    </row>
    <row r="267" spans="1:38" x14ac:dyDescent="0.25">
      <c r="A267" s="6">
        <f>ReturnData!A278</f>
        <v>199701</v>
      </c>
      <c r="B267">
        <f>IF('Monthly Ranks'!B266&lt;=8, 1/8,0)</f>
        <v>0.125</v>
      </c>
      <c r="C267">
        <f>IF('Monthly Ranks'!C266&lt;=8, 1/8,0)</f>
        <v>0</v>
      </c>
      <c r="D267">
        <f>IF('Monthly Ranks'!D266&lt;=8, 1/8,0)</f>
        <v>0.125</v>
      </c>
      <c r="E267">
        <f>IF('Monthly Ranks'!E266&lt;=8, 1/8,0)</f>
        <v>0.125</v>
      </c>
      <c r="F267">
        <f>IF('Monthly Ranks'!F266&lt;=8, 1/8,0)</f>
        <v>0</v>
      </c>
      <c r="G267">
        <f>IF('Monthly Ranks'!G266&lt;=8, 1/8,0)</f>
        <v>0.125</v>
      </c>
      <c r="H267">
        <f>IF('Monthly Ranks'!H266&lt;=8, 1/8,0)</f>
        <v>0.125</v>
      </c>
      <c r="I267">
        <f>IF('Monthly Ranks'!I266&lt;=8, 1/8,0)</f>
        <v>0</v>
      </c>
      <c r="J267">
        <f>IF('Monthly Ranks'!J266&lt;=8, 1/8,0)</f>
        <v>0</v>
      </c>
      <c r="K267">
        <f>IF('Monthly Ranks'!K266&lt;=8, 1/8,0)</f>
        <v>0</v>
      </c>
      <c r="L267">
        <f>IF('Monthly Ranks'!L266&lt;=8, 1/8,0)</f>
        <v>0.125</v>
      </c>
      <c r="M267">
        <f>IF('Monthly Ranks'!M266&lt;=8, 1/8,0)</f>
        <v>0</v>
      </c>
      <c r="N267">
        <f>IF('Monthly Ranks'!N266&lt;=8, 1/8,0)</f>
        <v>0</v>
      </c>
      <c r="O267">
        <f>IF('Monthly Ranks'!O266&lt;=8, 1/8,0)</f>
        <v>0</v>
      </c>
      <c r="P267">
        <f>IF('Monthly Ranks'!P266&lt;=8, 1/8,0)</f>
        <v>0.125</v>
      </c>
      <c r="Q267">
        <f>IF('Monthly Ranks'!Q266&lt;=8, 1/8,0)</f>
        <v>0.125</v>
      </c>
      <c r="S267">
        <f t="shared" si="12"/>
        <v>199701</v>
      </c>
      <c r="T267" s="12">
        <f>B267*ReturnData!B278</f>
        <v>8.8999999999999999E-3</v>
      </c>
      <c r="U267" s="12">
        <f>C267*ReturnData!C278</f>
        <v>0</v>
      </c>
      <c r="V267" s="12">
        <f>D267*ReturnData!D278</f>
        <v>5.1500000000000001E-3</v>
      </c>
      <c r="W267" s="12">
        <f>E267*ReturnData!E278</f>
        <v>6.6749999999999995E-3</v>
      </c>
      <c r="X267" s="12">
        <f>F267*ReturnData!F278</f>
        <v>0</v>
      </c>
      <c r="Y267" s="12">
        <f>G267*ReturnData!G278</f>
        <v>5.3125000000000004E-3</v>
      </c>
      <c r="Z267" s="12">
        <f>H267*ReturnData!H278</f>
        <v>1.24125E-2</v>
      </c>
      <c r="AA267" s="12">
        <f>I267*ReturnData!I278</f>
        <v>0</v>
      </c>
      <c r="AB267" s="12">
        <f>J267*ReturnData!J278</f>
        <v>0</v>
      </c>
      <c r="AC267" s="12">
        <f>K267*ReturnData!K278</f>
        <v>0</v>
      </c>
      <c r="AD267" s="12">
        <f>L267*ReturnData!L278</f>
        <v>1.07125E-2</v>
      </c>
      <c r="AE267" s="12">
        <f>M267*ReturnData!M278</f>
        <v>0</v>
      </c>
      <c r="AF267" s="12">
        <f>N267*ReturnData!N278</f>
        <v>0</v>
      </c>
      <c r="AG267" s="12">
        <f>O267*ReturnData!O278</f>
        <v>0</v>
      </c>
      <c r="AH267" s="12">
        <f>P267*ReturnData!P278</f>
        <v>6.4999999999999997E-4</v>
      </c>
      <c r="AI267" s="12">
        <f>Q267*ReturnData!Q278</f>
        <v>8.2874999999999997E-3</v>
      </c>
      <c r="AK267">
        <f t="shared" si="13"/>
        <v>199701</v>
      </c>
      <c r="AL267" s="15">
        <f t="shared" si="14"/>
        <v>5.8099999999999999E-2</v>
      </c>
    </row>
    <row r="268" spans="1:38" x14ac:dyDescent="0.25">
      <c r="A268" s="6">
        <f>ReturnData!A279</f>
        <v>199702</v>
      </c>
      <c r="B268">
        <f>IF('Monthly Ranks'!B267&lt;=8, 1/8,0)</f>
        <v>0.125</v>
      </c>
      <c r="C268">
        <f>IF('Monthly Ranks'!C267&lt;=8, 1/8,0)</f>
        <v>0</v>
      </c>
      <c r="D268">
        <f>IF('Monthly Ranks'!D267&lt;=8, 1/8,0)</f>
        <v>0.125</v>
      </c>
      <c r="E268">
        <f>IF('Monthly Ranks'!E267&lt;=8, 1/8,0)</f>
        <v>0.125</v>
      </c>
      <c r="F268">
        <f>IF('Monthly Ranks'!F267&lt;=8, 1/8,0)</f>
        <v>0</v>
      </c>
      <c r="G268">
        <f>IF('Monthly Ranks'!G267&lt;=8, 1/8,0)</f>
        <v>0</v>
      </c>
      <c r="H268">
        <f>IF('Monthly Ranks'!H267&lt;=8, 1/8,0)</f>
        <v>0</v>
      </c>
      <c r="I268">
        <f>IF('Monthly Ranks'!I267&lt;=8, 1/8,0)</f>
        <v>0</v>
      </c>
      <c r="J268">
        <f>IF('Monthly Ranks'!J267&lt;=8, 1/8,0)</f>
        <v>0</v>
      </c>
      <c r="K268">
        <f>IF('Monthly Ranks'!K267&lt;=8, 1/8,0)</f>
        <v>0.125</v>
      </c>
      <c r="L268">
        <f>IF('Monthly Ranks'!L267&lt;=8, 1/8,0)</f>
        <v>0.125</v>
      </c>
      <c r="M268">
        <f>IF('Monthly Ranks'!M267&lt;=8, 1/8,0)</f>
        <v>0</v>
      </c>
      <c r="N268">
        <f>IF('Monthly Ranks'!N267&lt;=8, 1/8,0)</f>
        <v>0.125</v>
      </c>
      <c r="O268">
        <f>IF('Monthly Ranks'!O267&lt;=8, 1/8,0)</f>
        <v>0</v>
      </c>
      <c r="P268">
        <f>IF('Monthly Ranks'!P267&lt;=8, 1/8,0)</f>
        <v>0.125</v>
      </c>
      <c r="Q268">
        <f>IF('Monthly Ranks'!Q267&lt;=8, 1/8,0)</f>
        <v>0.125</v>
      </c>
      <c r="S268">
        <f t="shared" si="12"/>
        <v>199702</v>
      </c>
      <c r="T268" s="12">
        <f>B268*ReturnData!B279</f>
        <v>3.4499999999999999E-3</v>
      </c>
      <c r="U268" s="12">
        <f>C268*ReturnData!C279</f>
        <v>0</v>
      </c>
      <c r="V268" s="12">
        <f>D268*ReturnData!D279</f>
        <v>-7.1374999999999997E-3</v>
      </c>
      <c r="W268" s="12">
        <f>E268*ReturnData!E279</f>
        <v>3.3750000000000004E-3</v>
      </c>
      <c r="X268" s="12">
        <f>F268*ReturnData!F279</f>
        <v>0</v>
      </c>
      <c r="Y268" s="12">
        <f>G268*ReturnData!G279</f>
        <v>0</v>
      </c>
      <c r="Z268" s="12">
        <f>H268*ReturnData!H279</f>
        <v>0</v>
      </c>
      <c r="AA268" s="12">
        <f>I268*ReturnData!I279</f>
        <v>0</v>
      </c>
      <c r="AB268" s="12">
        <f>J268*ReturnData!J279</f>
        <v>0</v>
      </c>
      <c r="AC268" s="12">
        <f>K268*ReturnData!K279</f>
        <v>-3.3750000000000004E-3</v>
      </c>
      <c r="AD268" s="12">
        <f>L268*ReturnData!L279</f>
        <v>-6.8999999999999999E-3</v>
      </c>
      <c r="AE268" s="12">
        <f>M268*ReturnData!M279</f>
        <v>0</v>
      </c>
      <c r="AF268" s="12">
        <f>N268*ReturnData!N279</f>
        <v>-1.9250000000000001E-3</v>
      </c>
      <c r="AG268" s="12">
        <f>O268*ReturnData!O279</f>
        <v>0</v>
      </c>
      <c r="AH268" s="12">
        <f>P268*ReturnData!P279</f>
        <v>4.6999999999999993E-3</v>
      </c>
      <c r="AI268" s="12">
        <f>Q268*ReturnData!Q279</f>
        <v>4.9499999999999995E-3</v>
      </c>
      <c r="AK268">
        <f t="shared" si="13"/>
        <v>199702</v>
      </c>
      <c r="AL268" s="15">
        <f t="shared" si="14"/>
        <v>-2.8625000000000005E-3</v>
      </c>
    </row>
    <row r="269" spans="1:38" x14ac:dyDescent="0.25">
      <c r="A269" s="6">
        <f>ReturnData!A280</f>
        <v>199703</v>
      </c>
      <c r="B269">
        <f>IF('Monthly Ranks'!B268&lt;=8, 1/8,0)</f>
        <v>0.125</v>
      </c>
      <c r="C269">
        <f>IF('Monthly Ranks'!C268&lt;=8, 1/8,0)</f>
        <v>0</v>
      </c>
      <c r="D269">
        <f>IF('Monthly Ranks'!D268&lt;=8, 1/8,0)</f>
        <v>0.125</v>
      </c>
      <c r="E269">
        <f>IF('Monthly Ranks'!E268&lt;=8, 1/8,0)</f>
        <v>0.125</v>
      </c>
      <c r="F269">
        <f>IF('Monthly Ranks'!F268&lt;=8, 1/8,0)</f>
        <v>0</v>
      </c>
      <c r="G269">
        <f>IF('Monthly Ranks'!G268&lt;=8, 1/8,0)</f>
        <v>0</v>
      </c>
      <c r="H269">
        <f>IF('Monthly Ranks'!H268&lt;=8, 1/8,0)</f>
        <v>0.125</v>
      </c>
      <c r="I269">
        <f>IF('Monthly Ranks'!I268&lt;=8, 1/8,0)</f>
        <v>0.125</v>
      </c>
      <c r="J269">
        <f>IF('Monthly Ranks'!J268&lt;=8, 1/8,0)</f>
        <v>0</v>
      </c>
      <c r="K269">
        <f>IF('Monthly Ranks'!K268&lt;=8, 1/8,0)</f>
        <v>0.125</v>
      </c>
      <c r="L269">
        <f>IF('Monthly Ranks'!L268&lt;=8, 1/8,0)</f>
        <v>0.125</v>
      </c>
      <c r="M269">
        <f>IF('Monthly Ranks'!M268&lt;=8, 1/8,0)</f>
        <v>0</v>
      </c>
      <c r="N269">
        <f>IF('Monthly Ranks'!N268&lt;=8, 1/8,0)</f>
        <v>0</v>
      </c>
      <c r="O269">
        <f>IF('Monthly Ranks'!O268&lt;=8, 1/8,0)</f>
        <v>0</v>
      </c>
      <c r="P269">
        <f>IF('Monthly Ranks'!P268&lt;=8, 1/8,0)</f>
        <v>0</v>
      </c>
      <c r="Q269">
        <f>IF('Monthly Ranks'!Q268&lt;=8, 1/8,0)</f>
        <v>0.125</v>
      </c>
      <c r="S269">
        <f t="shared" si="12"/>
        <v>199703</v>
      </c>
      <c r="T269" s="12">
        <f>B269*ReturnData!B280</f>
        <v>-5.0625000000000002E-3</v>
      </c>
      <c r="U269" s="12">
        <f>C269*ReturnData!C280</f>
        <v>0</v>
      </c>
      <c r="V269" s="12">
        <f>D269*ReturnData!D280</f>
        <v>6.1875000000000003E-3</v>
      </c>
      <c r="W269" s="12">
        <f>E269*ReturnData!E280</f>
        <v>-5.1000000000000004E-3</v>
      </c>
      <c r="X269" s="12">
        <f>F269*ReturnData!F280</f>
        <v>0</v>
      </c>
      <c r="Y269" s="12">
        <f>G269*ReturnData!G280</f>
        <v>0</v>
      </c>
      <c r="Z269" s="12">
        <f>H269*ReturnData!H280</f>
        <v>-9.1125000000000008E-3</v>
      </c>
      <c r="AA269" s="12">
        <f>I269*ReturnData!I280</f>
        <v>-5.4250000000000001E-3</v>
      </c>
      <c r="AB269" s="12">
        <f>J269*ReturnData!J280</f>
        <v>0</v>
      </c>
      <c r="AC269" s="12">
        <f>K269*ReturnData!K280</f>
        <v>-4.9875000000000006E-3</v>
      </c>
      <c r="AD269" s="12">
        <f>L269*ReturnData!L280</f>
        <v>-5.7625000000000003E-3</v>
      </c>
      <c r="AE269" s="12">
        <f>M269*ReturnData!M280</f>
        <v>0</v>
      </c>
      <c r="AF269" s="12">
        <f>N269*ReturnData!N280</f>
        <v>0</v>
      </c>
      <c r="AG269" s="12">
        <f>O269*ReturnData!O280</f>
        <v>0</v>
      </c>
      <c r="AH269" s="12">
        <f>P269*ReturnData!P280</f>
        <v>0</v>
      </c>
      <c r="AI269" s="12">
        <f>Q269*ReturnData!Q280</f>
        <v>-8.175E-3</v>
      </c>
      <c r="AK269">
        <f t="shared" si="13"/>
        <v>199703</v>
      </c>
      <c r="AL269" s="15">
        <f t="shared" si="14"/>
        <v>-3.7437499999999999E-2</v>
      </c>
    </row>
    <row r="270" spans="1:38" x14ac:dyDescent="0.25">
      <c r="A270" s="6">
        <f>ReturnData!A281</f>
        <v>199704</v>
      </c>
      <c r="B270">
        <f>IF('Monthly Ranks'!B269&lt;=8, 1/8,0)</f>
        <v>0.125</v>
      </c>
      <c r="C270">
        <f>IF('Monthly Ranks'!C269&lt;=8, 1/8,0)</f>
        <v>0</v>
      </c>
      <c r="D270">
        <f>IF('Monthly Ranks'!D269&lt;=8, 1/8,0)</f>
        <v>0.125</v>
      </c>
      <c r="E270">
        <f>IF('Monthly Ranks'!E269&lt;=8, 1/8,0)</f>
        <v>0.125</v>
      </c>
      <c r="F270">
        <f>IF('Monthly Ranks'!F269&lt;=8, 1/8,0)</f>
        <v>0.125</v>
      </c>
      <c r="G270">
        <f>IF('Monthly Ranks'!G269&lt;=8, 1/8,0)</f>
        <v>0</v>
      </c>
      <c r="H270">
        <f>IF('Monthly Ranks'!H269&lt;=8, 1/8,0)</f>
        <v>0.125</v>
      </c>
      <c r="I270">
        <f>IF('Monthly Ranks'!I269&lt;=8, 1/8,0)</f>
        <v>0.125</v>
      </c>
      <c r="J270">
        <f>IF('Monthly Ranks'!J269&lt;=8, 1/8,0)</f>
        <v>0</v>
      </c>
      <c r="K270">
        <f>IF('Monthly Ranks'!K269&lt;=8, 1/8,0)</f>
        <v>0</v>
      </c>
      <c r="L270">
        <f>IF('Monthly Ranks'!L269&lt;=8, 1/8,0)</f>
        <v>0.125</v>
      </c>
      <c r="M270">
        <f>IF('Monthly Ranks'!M269&lt;=8, 1/8,0)</f>
        <v>0</v>
      </c>
      <c r="N270">
        <f>IF('Monthly Ranks'!N269&lt;=8, 1/8,0)</f>
        <v>0</v>
      </c>
      <c r="O270">
        <f>IF('Monthly Ranks'!O269&lt;=8, 1/8,0)</f>
        <v>0</v>
      </c>
      <c r="P270">
        <f>IF('Monthly Ranks'!P269&lt;=8, 1/8,0)</f>
        <v>0</v>
      </c>
      <c r="Q270">
        <f>IF('Monthly Ranks'!Q269&lt;=8, 1/8,0)</f>
        <v>0.125</v>
      </c>
      <c r="S270">
        <f t="shared" si="12"/>
        <v>199704</v>
      </c>
      <c r="T270" s="12">
        <f>B270*ReturnData!B281</f>
        <v>9.3749999999999997E-3</v>
      </c>
      <c r="U270" s="12">
        <f>C270*ReturnData!C281</f>
        <v>0</v>
      </c>
      <c r="V270" s="12">
        <f>D270*ReturnData!D281</f>
        <v>6.2500000000000001E-5</v>
      </c>
      <c r="W270" s="12">
        <f>E270*ReturnData!E281</f>
        <v>-4.2125000000000001E-3</v>
      </c>
      <c r="X270" s="12">
        <f>F270*ReturnData!F281</f>
        <v>7.0750000000000006E-3</v>
      </c>
      <c r="Y270" s="12">
        <f>G270*ReturnData!G281</f>
        <v>0</v>
      </c>
      <c r="Z270" s="12">
        <f>H270*ReturnData!H281</f>
        <v>9.5250000000000005E-3</v>
      </c>
      <c r="AA270" s="12">
        <f>I270*ReturnData!I281</f>
        <v>8.3874999999999991E-3</v>
      </c>
      <c r="AB270" s="12">
        <f>J270*ReturnData!J281</f>
        <v>0</v>
      </c>
      <c r="AC270" s="12">
        <f>K270*ReturnData!K281</f>
        <v>0</v>
      </c>
      <c r="AD270" s="12">
        <f>L270*ReturnData!L281</f>
        <v>8.9750000000000003E-3</v>
      </c>
      <c r="AE270" s="12">
        <f>M270*ReturnData!M281</f>
        <v>0</v>
      </c>
      <c r="AF270" s="12">
        <f>N270*ReturnData!N281</f>
        <v>0</v>
      </c>
      <c r="AG270" s="12">
        <f>O270*ReturnData!O281</f>
        <v>0</v>
      </c>
      <c r="AH270" s="12">
        <f>P270*ReturnData!P281</f>
        <v>0</v>
      </c>
      <c r="AI270" s="12">
        <f>Q270*ReturnData!Q281</f>
        <v>7.4750000000000007E-3</v>
      </c>
      <c r="AK270">
        <f t="shared" si="13"/>
        <v>199704</v>
      </c>
      <c r="AL270" s="15">
        <f t="shared" si="14"/>
        <v>4.6662500000000003E-2</v>
      </c>
    </row>
    <row r="271" spans="1:38" x14ac:dyDescent="0.25">
      <c r="A271" s="6">
        <f>ReturnData!A282</f>
        <v>199705</v>
      </c>
      <c r="B271">
        <f>IF('Monthly Ranks'!B270&lt;=8, 1/8,0)</f>
        <v>0.125</v>
      </c>
      <c r="C271">
        <f>IF('Monthly Ranks'!C270&lt;=8, 1/8,0)</f>
        <v>0</v>
      </c>
      <c r="D271">
        <f>IF('Monthly Ranks'!D270&lt;=8, 1/8,0)</f>
        <v>0.125</v>
      </c>
      <c r="E271">
        <f>IF('Monthly Ranks'!E270&lt;=8, 1/8,0)</f>
        <v>0.125</v>
      </c>
      <c r="F271">
        <f>IF('Monthly Ranks'!F270&lt;=8, 1/8,0)</f>
        <v>0</v>
      </c>
      <c r="G271">
        <f>IF('Monthly Ranks'!G270&lt;=8, 1/8,0)</f>
        <v>0</v>
      </c>
      <c r="H271">
        <f>IF('Monthly Ranks'!H270&lt;=8, 1/8,0)</f>
        <v>0.125</v>
      </c>
      <c r="I271">
        <f>IF('Monthly Ranks'!I270&lt;=8, 1/8,0)</f>
        <v>0.125</v>
      </c>
      <c r="J271">
        <f>IF('Monthly Ranks'!J270&lt;=8, 1/8,0)</f>
        <v>0</v>
      </c>
      <c r="K271">
        <f>IF('Monthly Ranks'!K270&lt;=8, 1/8,0)</f>
        <v>0</v>
      </c>
      <c r="L271">
        <f>IF('Monthly Ranks'!L270&lt;=8, 1/8,0)</f>
        <v>0.125</v>
      </c>
      <c r="M271">
        <f>IF('Monthly Ranks'!M270&lt;=8, 1/8,0)</f>
        <v>0</v>
      </c>
      <c r="N271">
        <f>IF('Monthly Ranks'!N270&lt;=8, 1/8,0)</f>
        <v>0.125</v>
      </c>
      <c r="O271">
        <f>IF('Monthly Ranks'!O270&lt;=8, 1/8,0)</f>
        <v>0</v>
      </c>
      <c r="P271">
        <f>IF('Monthly Ranks'!P270&lt;=8, 1/8,0)</f>
        <v>0</v>
      </c>
      <c r="Q271">
        <f>IF('Monthly Ranks'!Q270&lt;=8, 1/8,0)</f>
        <v>0.125</v>
      </c>
      <c r="S271">
        <f t="shared" si="12"/>
        <v>199705</v>
      </c>
      <c r="T271" s="12">
        <f>B271*ReturnData!B282</f>
        <v>5.8625000000000005E-3</v>
      </c>
      <c r="U271" s="12">
        <f>C271*ReturnData!C282</f>
        <v>0</v>
      </c>
      <c r="V271" s="12">
        <f>D271*ReturnData!D282</f>
        <v>9.2125000000000002E-3</v>
      </c>
      <c r="W271" s="12">
        <f>E271*ReturnData!E282</f>
        <v>7.2375E-3</v>
      </c>
      <c r="X271" s="12">
        <f>F271*ReturnData!F282</f>
        <v>0</v>
      </c>
      <c r="Y271" s="12">
        <f>G271*ReturnData!G282</f>
        <v>0</v>
      </c>
      <c r="Z271" s="12">
        <f>H271*ReturnData!H282</f>
        <v>8.8124999999999992E-3</v>
      </c>
      <c r="AA271" s="12">
        <f>I271*ReturnData!I282</f>
        <v>8.1250000000000003E-3</v>
      </c>
      <c r="AB271" s="12">
        <f>J271*ReturnData!J282</f>
        <v>0</v>
      </c>
      <c r="AC271" s="12">
        <f>K271*ReturnData!K282</f>
        <v>0</v>
      </c>
      <c r="AD271" s="12">
        <f>L271*ReturnData!L282</f>
        <v>1.2075000000000001E-2</v>
      </c>
      <c r="AE271" s="12">
        <f>M271*ReturnData!M282</f>
        <v>0</v>
      </c>
      <c r="AF271" s="12">
        <f>N271*ReturnData!N282</f>
        <v>8.1124999999999999E-3</v>
      </c>
      <c r="AG271" s="12">
        <f>O271*ReturnData!O282</f>
        <v>0</v>
      </c>
      <c r="AH271" s="12">
        <f>P271*ReturnData!P282</f>
        <v>0</v>
      </c>
      <c r="AI271" s="12">
        <f>Q271*ReturnData!Q282</f>
        <v>7.2250000000000005E-3</v>
      </c>
      <c r="AK271">
        <f t="shared" si="13"/>
        <v>199705</v>
      </c>
      <c r="AL271" s="15">
        <f t="shared" si="14"/>
        <v>6.66625E-2</v>
      </c>
    </row>
    <row r="272" spans="1:38" x14ac:dyDescent="0.25">
      <c r="A272" s="6">
        <f>ReturnData!A283</f>
        <v>199706</v>
      </c>
      <c r="B272">
        <f>IF('Monthly Ranks'!B271&lt;=8, 1/8,0)</f>
        <v>0.125</v>
      </c>
      <c r="C272">
        <f>IF('Monthly Ranks'!C271&lt;=8, 1/8,0)</f>
        <v>0</v>
      </c>
      <c r="D272">
        <f>IF('Monthly Ranks'!D271&lt;=8, 1/8,0)</f>
        <v>0.125</v>
      </c>
      <c r="E272">
        <f>IF('Monthly Ranks'!E271&lt;=8, 1/8,0)</f>
        <v>0</v>
      </c>
      <c r="F272">
        <f>IF('Monthly Ranks'!F271&lt;=8, 1/8,0)</f>
        <v>0</v>
      </c>
      <c r="G272">
        <f>IF('Monthly Ranks'!G271&lt;=8, 1/8,0)</f>
        <v>0.125</v>
      </c>
      <c r="H272">
        <f>IF('Monthly Ranks'!H271&lt;=8, 1/8,0)</f>
        <v>0.125</v>
      </c>
      <c r="I272">
        <f>IF('Monthly Ranks'!I271&lt;=8, 1/8,0)</f>
        <v>0.125</v>
      </c>
      <c r="J272">
        <f>IF('Monthly Ranks'!J271&lt;=8, 1/8,0)</f>
        <v>0</v>
      </c>
      <c r="K272">
        <f>IF('Monthly Ranks'!K271&lt;=8, 1/8,0)</f>
        <v>0</v>
      </c>
      <c r="L272">
        <f>IF('Monthly Ranks'!L271&lt;=8, 1/8,0)</f>
        <v>0.125</v>
      </c>
      <c r="M272">
        <f>IF('Monthly Ranks'!M271&lt;=8, 1/8,0)</f>
        <v>0</v>
      </c>
      <c r="N272">
        <f>IF('Monthly Ranks'!N271&lt;=8, 1/8,0)</f>
        <v>0.125</v>
      </c>
      <c r="O272">
        <f>IF('Monthly Ranks'!O271&lt;=8, 1/8,0)</f>
        <v>0</v>
      </c>
      <c r="P272">
        <f>IF('Monthly Ranks'!P271&lt;=8, 1/8,0)</f>
        <v>0</v>
      </c>
      <c r="Q272">
        <f>IF('Monthly Ranks'!Q271&lt;=8, 1/8,0)</f>
        <v>0.125</v>
      </c>
      <c r="S272">
        <f t="shared" si="12"/>
        <v>199706</v>
      </c>
      <c r="T272" s="12">
        <f>B272*ReturnData!B283</f>
        <v>3.9874999999999997E-3</v>
      </c>
      <c r="U272" s="12">
        <f>C272*ReturnData!C283</f>
        <v>0</v>
      </c>
      <c r="V272" s="12">
        <f>D272*ReturnData!D283</f>
        <v>1.5375E-3</v>
      </c>
      <c r="W272" s="12">
        <f>E272*ReturnData!E283</f>
        <v>0</v>
      </c>
      <c r="X272" s="12">
        <f>F272*ReturnData!F283</f>
        <v>0</v>
      </c>
      <c r="Y272" s="12">
        <f>G272*ReturnData!G283</f>
        <v>8.3750000000000005E-3</v>
      </c>
      <c r="Z272" s="12">
        <f>H272*ReturnData!H283</f>
        <v>1.0324999999999999E-2</v>
      </c>
      <c r="AA272" s="12">
        <f>I272*ReturnData!I283</f>
        <v>5.9874999999999998E-3</v>
      </c>
      <c r="AB272" s="12">
        <f>J272*ReturnData!J283</f>
        <v>0</v>
      </c>
      <c r="AC272" s="12">
        <f>K272*ReturnData!K283</f>
        <v>0</v>
      </c>
      <c r="AD272" s="12">
        <f>L272*ReturnData!L283</f>
        <v>2.3499999999999997E-3</v>
      </c>
      <c r="AE272" s="12">
        <f>M272*ReturnData!M283</f>
        <v>0</v>
      </c>
      <c r="AF272" s="12">
        <f>N272*ReturnData!N283</f>
        <v>4.45E-3</v>
      </c>
      <c r="AG272" s="12">
        <f>O272*ReturnData!O283</f>
        <v>0</v>
      </c>
      <c r="AH272" s="12">
        <f>P272*ReturnData!P283</f>
        <v>0</v>
      </c>
      <c r="AI272" s="12">
        <f>Q272*ReturnData!Q283</f>
        <v>7.5624999999999998E-3</v>
      </c>
      <c r="AK272">
        <f t="shared" si="13"/>
        <v>199706</v>
      </c>
      <c r="AL272" s="15">
        <f t="shared" si="14"/>
        <v>4.4574999999999997E-2</v>
      </c>
    </row>
    <row r="273" spans="1:38" x14ac:dyDescent="0.25">
      <c r="A273" s="6">
        <f>ReturnData!A284</f>
        <v>199707</v>
      </c>
      <c r="B273">
        <f>IF('Monthly Ranks'!B272&lt;=8, 1/8,0)</f>
        <v>0.125</v>
      </c>
      <c r="C273">
        <f>IF('Monthly Ranks'!C272&lt;=8, 1/8,0)</f>
        <v>0</v>
      </c>
      <c r="D273">
        <f>IF('Monthly Ranks'!D272&lt;=8, 1/8,0)</f>
        <v>0.125</v>
      </c>
      <c r="E273">
        <f>IF('Monthly Ranks'!E272&lt;=8, 1/8,0)</f>
        <v>0</v>
      </c>
      <c r="F273">
        <f>IF('Monthly Ranks'!F272&lt;=8, 1/8,0)</f>
        <v>0</v>
      </c>
      <c r="G273">
        <f>IF('Monthly Ranks'!G272&lt;=8, 1/8,0)</f>
        <v>0.125</v>
      </c>
      <c r="H273">
        <f>IF('Monthly Ranks'!H272&lt;=8, 1/8,0)</f>
        <v>0.125</v>
      </c>
      <c r="I273">
        <f>IF('Monthly Ranks'!I272&lt;=8, 1/8,0)</f>
        <v>0.125</v>
      </c>
      <c r="J273">
        <f>IF('Monthly Ranks'!J272&lt;=8, 1/8,0)</f>
        <v>0</v>
      </c>
      <c r="K273">
        <f>IF('Monthly Ranks'!K272&lt;=8, 1/8,0)</f>
        <v>0</v>
      </c>
      <c r="L273">
        <f>IF('Monthly Ranks'!L272&lt;=8, 1/8,0)</f>
        <v>0.125</v>
      </c>
      <c r="M273">
        <f>IF('Monthly Ranks'!M272&lt;=8, 1/8,0)</f>
        <v>0</v>
      </c>
      <c r="N273">
        <f>IF('Monthly Ranks'!N272&lt;=8, 1/8,0)</f>
        <v>0.125</v>
      </c>
      <c r="O273">
        <f>IF('Monthly Ranks'!O272&lt;=8, 1/8,0)</f>
        <v>0</v>
      </c>
      <c r="P273">
        <f>IF('Monthly Ranks'!P272&lt;=8, 1/8,0)</f>
        <v>0</v>
      </c>
      <c r="Q273">
        <f>IF('Monthly Ranks'!Q272&lt;=8, 1/8,0)</f>
        <v>0.125</v>
      </c>
      <c r="S273">
        <f t="shared" si="12"/>
        <v>199707</v>
      </c>
      <c r="T273" s="12">
        <f>B273*ReturnData!B284</f>
        <v>4.5250000000000004E-3</v>
      </c>
      <c r="U273" s="12">
        <f>C273*ReturnData!C284</f>
        <v>0</v>
      </c>
      <c r="V273" s="12">
        <f>D273*ReturnData!D284</f>
        <v>8.937500000000001E-3</v>
      </c>
      <c r="W273" s="12">
        <f>E273*ReturnData!E284</f>
        <v>0</v>
      </c>
      <c r="X273" s="12">
        <f>F273*ReturnData!F284</f>
        <v>0</v>
      </c>
      <c r="Y273" s="12">
        <f>G273*ReturnData!G284</f>
        <v>8.5249999999999996E-3</v>
      </c>
      <c r="Z273" s="12">
        <f>H273*ReturnData!H284</f>
        <v>3.7874999999999996E-3</v>
      </c>
      <c r="AA273" s="12">
        <f>I273*ReturnData!I284</f>
        <v>1.0974999999999999E-2</v>
      </c>
      <c r="AB273" s="12">
        <f>J273*ReturnData!J284</f>
        <v>0</v>
      </c>
      <c r="AC273" s="12">
        <f>K273*ReturnData!K284</f>
        <v>0</v>
      </c>
      <c r="AD273" s="12">
        <f>L273*ReturnData!L284</f>
        <v>2.0512499999999999E-2</v>
      </c>
      <c r="AE273" s="12">
        <f>M273*ReturnData!M284</f>
        <v>0</v>
      </c>
      <c r="AF273" s="12">
        <f>N273*ReturnData!N284</f>
        <v>9.7625000000000003E-3</v>
      </c>
      <c r="AG273" s="12">
        <f>O273*ReturnData!O284</f>
        <v>0</v>
      </c>
      <c r="AH273" s="12">
        <f>P273*ReturnData!P284</f>
        <v>0</v>
      </c>
      <c r="AI273" s="12">
        <f>Q273*ReturnData!Q284</f>
        <v>1.32125E-2</v>
      </c>
      <c r="AK273">
        <f t="shared" si="13"/>
        <v>199707</v>
      </c>
      <c r="AL273" s="15">
        <f t="shared" si="14"/>
        <v>8.0237500000000003E-2</v>
      </c>
    </row>
    <row r="274" spans="1:38" x14ac:dyDescent="0.25">
      <c r="A274" s="6">
        <f>ReturnData!A285</f>
        <v>199708</v>
      </c>
      <c r="B274">
        <f>IF('Monthly Ranks'!B273&lt;=8, 1/8,0)</f>
        <v>0.125</v>
      </c>
      <c r="C274">
        <f>IF('Monthly Ranks'!C273&lt;=8, 1/8,0)</f>
        <v>0</v>
      </c>
      <c r="D274">
        <f>IF('Monthly Ranks'!D273&lt;=8, 1/8,0)</f>
        <v>0.125</v>
      </c>
      <c r="E274">
        <f>IF('Monthly Ranks'!E273&lt;=8, 1/8,0)</f>
        <v>0</v>
      </c>
      <c r="F274">
        <f>IF('Monthly Ranks'!F273&lt;=8, 1/8,0)</f>
        <v>0</v>
      </c>
      <c r="G274">
        <f>IF('Monthly Ranks'!G273&lt;=8, 1/8,0)</f>
        <v>0.125</v>
      </c>
      <c r="H274">
        <f>IF('Monthly Ranks'!H273&lt;=8, 1/8,0)</f>
        <v>0.125</v>
      </c>
      <c r="I274">
        <f>IF('Monthly Ranks'!I273&lt;=8, 1/8,0)</f>
        <v>0.125</v>
      </c>
      <c r="J274">
        <f>IF('Monthly Ranks'!J273&lt;=8, 1/8,0)</f>
        <v>0</v>
      </c>
      <c r="K274">
        <f>IF('Monthly Ranks'!K273&lt;=8, 1/8,0)</f>
        <v>0.125</v>
      </c>
      <c r="L274">
        <f>IF('Monthly Ranks'!L273&lt;=8, 1/8,0)</f>
        <v>0.125</v>
      </c>
      <c r="M274">
        <f>IF('Monthly Ranks'!M273&lt;=8, 1/8,0)</f>
        <v>0</v>
      </c>
      <c r="N274">
        <f>IF('Monthly Ranks'!N273&lt;=8, 1/8,0)</f>
        <v>0</v>
      </c>
      <c r="O274">
        <f>IF('Monthly Ranks'!O273&lt;=8, 1/8,0)</f>
        <v>0</v>
      </c>
      <c r="P274">
        <f>IF('Monthly Ranks'!P273&lt;=8, 1/8,0)</f>
        <v>0</v>
      </c>
      <c r="Q274">
        <f>IF('Monthly Ranks'!Q273&lt;=8, 1/8,0)</f>
        <v>0.125</v>
      </c>
      <c r="S274">
        <f t="shared" si="12"/>
        <v>199708</v>
      </c>
      <c r="T274" s="12">
        <f>B274*ReturnData!B285</f>
        <v>-1.0449999999999999E-2</v>
      </c>
      <c r="U274" s="12">
        <f>C274*ReturnData!C285</f>
        <v>0</v>
      </c>
      <c r="V274" s="12">
        <f>D274*ReturnData!D285</f>
        <v>4.75E-4</v>
      </c>
      <c r="W274" s="12">
        <f>E274*ReturnData!E285</f>
        <v>0</v>
      </c>
      <c r="X274" s="12">
        <f>F274*ReturnData!F285</f>
        <v>0</v>
      </c>
      <c r="Y274" s="12">
        <f>G274*ReturnData!G285</f>
        <v>-5.6999999999999993E-3</v>
      </c>
      <c r="Z274" s="12">
        <f>H274*ReturnData!H285</f>
        <v>-9.5125000000000001E-3</v>
      </c>
      <c r="AA274" s="12">
        <f>I274*ReturnData!I285</f>
        <v>-7.9625000000000008E-3</v>
      </c>
      <c r="AB274" s="12">
        <f>J274*ReturnData!J285</f>
        <v>0</v>
      </c>
      <c r="AC274" s="12">
        <f>K274*ReturnData!K285</f>
        <v>3.2000000000000002E-3</v>
      </c>
      <c r="AD274" s="12">
        <f>L274*ReturnData!L285</f>
        <v>-2.1124999999999998E-3</v>
      </c>
      <c r="AE274" s="12">
        <f>M274*ReturnData!M285</f>
        <v>0</v>
      </c>
      <c r="AF274" s="12">
        <f>N274*ReturnData!N285</f>
        <v>0</v>
      </c>
      <c r="AG274" s="12">
        <f>O274*ReturnData!O285</f>
        <v>0</v>
      </c>
      <c r="AH274" s="12">
        <f>P274*ReturnData!P285</f>
        <v>0</v>
      </c>
      <c r="AI274" s="12">
        <f>Q274*ReturnData!Q285</f>
        <v>-7.0999999999999995E-3</v>
      </c>
      <c r="AK274">
        <f t="shared" si="13"/>
        <v>199708</v>
      </c>
      <c r="AL274" s="15">
        <f t="shared" si="14"/>
        <v>-3.9162499999999996E-2</v>
      </c>
    </row>
    <row r="275" spans="1:38" x14ac:dyDescent="0.25">
      <c r="A275" s="6">
        <f>ReturnData!A286</f>
        <v>199709</v>
      </c>
      <c r="B275">
        <f>IF('Monthly Ranks'!B274&lt;=8, 1/8,0)</f>
        <v>0.125</v>
      </c>
      <c r="C275">
        <f>IF('Monthly Ranks'!C274&lt;=8, 1/8,0)</f>
        <v>0</v>
      </c>
      <c r="D275">
        <f>IF('Monthly Ranks'!D274&lt;=8, 1/8,0)</f>
        <v>0.125</v>
      </c>
      <c r="E275">
        <f>IF('Monthly Ranks'!E274&lt;=8, 1/8,0)</f>
        <v>0</v>
      </c>
      <c r="F275">
        <f>IF('Monthly Ranks'!F274&lt;=8, 1/8,0)</f>
        <v>0</v>
      </c>
      <c r="G275">
        <f>IF('Monthly Ranks'!G274&lt;=8, 1/8,0)</f>
        <v>0.125</v>
      </c>
      <c r="H275">
        <f>IF('Monthly Ranks'!H274&lt;=8, 1/8,0)</f>
        <v>0.125</v>
      </c>
      <c r="I275">
        <f>IF('Monthly Ranks'!I274&lt;=8, 1/8,0)</f>
        <v>0.125</v>
      </c>
      <c r="J275">
        <f>IF('Monthly Ranks'!J274&lt;=8, 1/8,0)</f>
        <v>0</v>
      </c>
      <c r="K275">
        <f>IF('Monthly Ranks'!K274&lt;=8, 1/8,0)</f>
        <v>0</v>
      </c>
      <c r="L275">
        <f>IF('Monthly Ranks'!L274&lt;=8, 1/8,0)</f>
        <v>0.125</v>
      </c>
      <c r="M275">
        <f>IF('Monthly Ranks'!M274&lt;=8, 1/8,0)</f>
        <v>0</v>
      </c>
      <c r="N275">
        <f>IF('Monthly Ranks'!N274&lt;=8, 1/8,0)</f>
        <v>0.125</v>
      </c>
      <c r="O275">
        <f>IF('Monthly Ranks'!O274&lt;=8, 1/8,0)</f>
        <v>0</v>
      </c>
      <c r="P275">
        <f>IF('Monthly Ranks'!P274&lt;=8, 1/8,0)</f>
        <v>0</v>
      </c>
      <c r="Q275">
        <f>IF('Monthly Ranks'!Q274&lt;=8, 1/8,0)</f>
        <v>0.125</v>
      </c>
      <c r="S275">
        <f t="shared" si="12"/>
        <v>199709</v>
      </c>
      <c r="T275" s="12">
        <f>B275*ReturnData!B286</f>
        <v>8.9625E-3</v>
      </c>
      <c r="U275" s="12">
        <f>C275*ReturnData!C286</f>
        <v>0</v>
      </c>
      <c r="V275" s="12">
        <f>D275*ReturnData!D286</f>
        <v>7.7749999999999998E-3</v>
      </c>
      <c r="W275" s="12">
        <f>E275*ReturnData!E286</f>
        <v>0</v>
      </c>
      <c r="X275" s="12">
        <f>F275*ReturnData!F286</f>
        <v>0</v>
      </c>
      <c r="Y275" s="12">
        <f>G275*ReturnData!G286</f>
        <v>5.7499999999999999E-4</v>
      </c>
      <c r="Z275" s="12">
        <f>H275*ReturnData!H286</f>
        <v>7.3124999999999996E-3</v>
      </c>
      <c r="AA275" s="12">
        <f>I275*ReturnData!I286</f>
        <v>6.875E-3</v>
      </c>
      <c r="AB275" s="12">
        <f>J275*ReturnData!J286</f>
        <v>0</v>
      </c>
      <c r="AC275" s="12">
        <f>K275*ReturnData!K286</f>
        <v>0</v>
      </c>
      <c r="AD275" s="12">
        <f>L275*ReturnData!L286</f>
        <v>5.6750000000000004E-3</v>
      </c>
      <c r="AE275" s="12">
        <f>M275*ReturnData!M286</f>
        <v>0</v>
      </c>
      <c r="AF275" s="12">
        <f>N275*ReturnData!N286</f>
        <v>7.6249999999999998E-3</v>
      </c>
      <c r="AG275" s="12">
        <f>O275*ReturnData!O286</f>
        <v>0</v>
      </c>
      <c r="AH275" s="12">
        <f>P275*ReturnData!P286</f>
        <v>0</v>
      </c>
      <c r="AI275" s="12">
        <f>Q275*ReturnData!Q286</f>
        <v>1.03E-2</v>
      </c>
      <c r="AK275">
        <f t="shared" si="13"/>
        <v>199709</v>
      </c>
      <c r="AL275" s="15">
        <f t="shared" si="14"/>
        <v>5.5099999999999996E-2</v>
      </c>
    </row>
    <row r="276" spans="1:38" x14ac:dyDescent="0.25">
      <c r="A276" s="6">
        <f>ReturnData!A287</f>
        <v>199710</v>
      </c>
      <c r="B276">
        <f>IF('Monthly Ranks'!B275&lt;=8, 1/8,0)</f>
        <v>0</v>
      </c>
      <c r="C276">
        <f>IF('Monthly Ranks'!C275&lt;=8, 1/8,0)</f>
        <v>0</v>
      </c>
      <c r="D276">
        <f>IF('Monthly Ranks'!D275&lt;=8, 1/8,0)</f>
        <v>0.125</v>
      </c>
      <c r="E276">
        <f>IF('Monthly Ranks'!E275&lt;=8, 1/8,0)</f>
        <v>0</v>
      </c>
      <c r="F276">
        <f>IF('Monthly Ranks'!F275&lt;=8, 1/8,0)</f>
        <v>0</v>
      </c>
      <c r="G276">
        <f>IF('Monthly Ranks'!G275&lt;=8, 1/8,0)</f>
        <v>0</v>
      </c>
      <c r="H276">
        <f>IF('Monthly Ranks'!H275&lt;=8, 1/8,0)</f>
        <v>0.125</v>
      </c>
      <c r="I276">
        <f>IF('Monthly Ranks'!I275&lt;=8, 1/8,0)</f>
        <v>0</v>
      </c>
      <c r="J276">
        <f>IF('Monthly Ranks'!J275&lt;=8, 1/8,0)</f>
        <v>0.125</v>
      </c>
      <c r="K276">
        <f>IF('Monthly Ranks'!K275&lt;=8, 1/8,0)</f>
        <v>0.125</v>
      </c>
      <c r="L276">
        <f>IF('Monthly Ranks'!L275&lt;=8, 1/8,0)</f>
        <v>0.125</v>
      </c>
      <c r="M276">
        <f>IF('Monthly Ranks'!M275&lt;=8, 1/8,0)</f>
        <v>0.125</v>
      </c>
      <c r="N276">
        <f>IF('Monthly Ranks'!N275&lt;=8, 1/8,0)</f>
        <v>0.125</v>
      </c>
      <c r="O276">
        <f>IF('Monthly Ranks'!O275&lt;=8, 1/8,0)</f>
        <v>0</v>
      </c>
      <c r="P276">
        <f>IF('Monthly Ranks'!P275&lt;=8, 1/8,0)</f>
        <v>0</v>
      </c>
      <c r="Q276">
        <f>IF('Monthly Ranks'!Q275&lt;=8, 1/8,0)</f>
        <v>0.125</v>
      </c>
      <c r="S276">
        <f t="shared" si="12"/>
        <v>199710</v>
      </c>
      <c r="T276" s="12">
        <f>B276*ReturnData!B287</f>
        <v>0</v>
      </c>
      <c r="U276" s="12">
        <f>C276*ReturnData!C287</f>
        <v>0</v>
      </c>
      <c r="V276" s="12">
        <f>D276*ReturnData!D287</f>
        <v>-2.4124999999999997E-3</v>
      </c>
      <c r="W276" s="12">
        <f>E276*ReturnData!E287</f>
        <v>0</v>
      </c>
      <c r="X276" s="12">
        <f>F276*ReturnData!F287</f>
        <v>0</v>
      </c>
      <c r="Y276" s="12">
        <f>G276*ReturnData!G287</f>
        <v>0</v>
      </c>
      <c r="Z276" s="12">
        <f>H276*ReturnData!H287</f>
        <v>7.3749999999999998E-4</v>
      </c>
      <c r="AA276" s="12">
        <f>I276*ReturnData!I287</f>
        <v>0</v>
      </c>
      <c r="AB276" s="12">
        <f>J276*ReturnData!J287</f>
        <v>-9.6249999999999999E-3</v>
      </c>
      <c r="AC276" s="12">
        <f>K276*ReturnData!K287</f>
        <v>-5.7625000000000003E-3</v>
      </c>
      <c r="AD276" s="12">
        <f>L276*ReturnData!L287</f>
        <v>-1.265E-2</v>
      </c>
      <c r="AE276" s="12">
        <f>M276*ReturnData!M287</f>
        <v>-3.9624999999999999E-3</v>
      </c>
      <c r="AF276" s="12">
        <f>N276*ReturnData!N287</f>
        <v>-7.2750000000000002E-3</v>
      </c>
      <c r="AG276" s="12">
        <f>O276*ReturnData!O287</f>
        <v>0</v>
      </c>
      <c r="AH276" s="12">
        <f>P276*ReturnData!P287</f>
        <v>0</v>
      </c>
      <c r="AI276" s="12">
        <f>Q276*ReturnData!Q287</f>
        <v>-2.5875E-3</v>
      </c>
      <c r="AK276">
        <f t="shared" si="13"/>
        <v>199710</v>
      </c>
      <c r="AL276" s="15">
        <f t="shared" si="14"/>
        <v>-4.35375E-2</v>
      </c>
    </row>
    <row r="277" spans="1:38" x14ac:dyDescent="0.25">
      <c r="A277" s="6">
        <f>ReturnData!A288</f>
        <v>199711</v>
      </c>
      <c r="B277">
        <f>IF('Monthly Ranks'!B276&lt;=8, 1/8,0)</f>
        <v>0</v>
      </c>
      <c r="C277">
        <f>IF('Monthly Ranks'!C276&lt;=8, 1/8,0)</f>
        <v>0</v>
      </c>
      <c r="D277">
        <f>IF('Monthly Ranks'!D276&lt;=8, 1/8,0)</f>
        <v>0.125</v>
      </c>
      <c r="E277">
        <f>IF('Monthly Ranks'!E276&lt;=8, 1/8,0)</f>
        <v>0</v>
      </c>
      <c r="F277">
        <f>IF('Monthly Ranks'!F276&lt;=8, 1/8,0)</f>
        <v>0</v>
      </c>
      <c r="G277">
        <f>IF('Monthly Ranks'!G276&lt;=8, 1/8,0)</f>
        <v>0</v>
      </c>
      <c r="H277">
        <f>IF('Monthly Ranks'!H276&lt;=8, 1/8,0)</f>
        <v>0.125</v>
      </c>
      <c r="I277">
        <f>IF('Monthly Ranks'!I276&lt;=8, 1/8,0)</f>
        <v>0</v>
      </c>
      <c r="J277">
        <f>IF('Monthly Ranks'!J276&lt;=8, 1/8,0)</f>
        <v>0.125</v>
      </c>
      <c r="K277">
        <f>IF('Monthly Ranks'!K276&lt;=8, 1/8,0)</f>
        <v>0.125</v>
      </c>
      <c r="L277">
        <f>IF('Monthly Ranks'!L276&lt;=8, 1/8,0)</f>
        <v>0.125</v>
      </c>
      <c r="M277">
        <f>IF('Monthly Ranks'!M276&lt;=8, 1/8,0)</f>
        <v>0.125</v>
      </c>
      <c r="N277">
        <f>IF('Monthly Ranks'!N276&lt;=8, 1/8,0)</f>
        <v>0.125</v>
      </c>
      <c r="O277">
        <f>IF('Monthly Ranks'!O276&lt;=8, 1/8,0)</f>
        <v>0</v>
      </c>
      <c r="P277">
        <f>IF('Monthly Ranks'!P276&lt;=8, 1/8,0)</f>
        <v>0</v>
      </c>
      <c r="Q277">
        <f>IF('Monthly Ranks'!Q276&lt;=8, 1/8,0)</f>
        <v>0.125</v>
      </c>
      <c r="S277">
        <f t="shared" si="12"/>
        <v>199711</v>
      </c>
      <c r="T277" s="12">
        <f>B277*ReturnData!B288</f>
        <v>0</v>
      </c>
      <c r="U277" s="12">
        <f>C277*ReturnData!C288</f>
        <v>0</v>
      </c>
      <c r="V277" s="12">
        <f>D277*ReturnData!D288</f>
        <v>-4.4124999999999998E-3</v>
      </c>
      <c r="W277" s="12">
        <f>E277*ReturnData!E288</f>
        <v>0</v>
      </c>
      <c r="X277" s="12">
        <f>F277*ReturnData!F288</f>
        <v>0</v>
      </c>
      <c r="Y277" s="12">
        <f>G277*ReturnData!G288</f>
        <v>0</v>
      </c>
      <c r="Z277" s="12">
        <f>H277*ReturnData!H288</f>
        <v>5.9624999999999991E-3</v>
      </c>
      <c r="AA277" s="12">
        <f>I277*ReturnData!I288</f>
        <v>0</v>
      </c>
      <c r="AB277" s="12">
        <f>J277*ReturnData!J288</f>
        <v>-4.3249999999999999E-3</v>
      </c>
      <c r="AC277" s="12">
        <f>K277*ReturnData!K288</f>
        <v>2.2750000000000001E-3</v>
      </c>
      <c r="AD277" s="12">
        <f>L277*ReturnData!L288</f>
        <v>3.4999999999999996E-3</v>
      </c>
      <c r="AE277" s="12">
        <f>M277*ReturnData!M288</f>
        <v>-2.6624999999999999E-3</v>
      </c>
      <c r="AF277" s="12">
        <f>N277*ReturnData!N288</f>
        <v>2.3874999999999999E-3</v>
      </c>
      <c r="AG277" s="12">
        <f>O277*ReturnData!O288</f>
        <v>0</v>
      </c>
      <c r="AH277" s="12">
        <f>P277*ReturnData!P288</f>
        <v>0</v>
      </c>
      <c r="AI277" s="12">
        <f>Q277*ReturnData!Q288</f>
        <v>4.5000000000000005E-3</v>
      </c>
      <c r="AK277">
        <f t="shared" si="13"/>
        <v>199711</v>
      </c>
      <c r="AL277" s="15">
        <f t="shared" si="14"/>
        <v>7.2249999999999997E-3</v>
      </c>
    </row>
    <row r="278" spans="1:38" x14ac:dyDescent="0.25">
      <c r="A278" s="6">
        <f>ReturnData!A289</f>
        <v>199712</v>
      </c>
      <c r="B278">
        <f>IF('Monthly Ranks'!B277&lt;=8, 1/8,0)</f>
        <v>0</v>
      </c>
      <c r="C278">
        <f>IF('Monthly Ranks'!C277&lt;=8, 1/8,0)</f>
        <v>0</v>
      </c>
      <c r="D278">
        <f>IF('Monthly Ranks'!D277&lt;=8, 1/8,0)</f>
        <v>0.125</v>
      </c>
      <c r="E278">
        <f>IF('Monthly Ranks'!E277&lt;=8, 1/8,0)</f>
        <v>0</v>
      </c>
      <c r="F278">
        <f>IF('Monthly Ranks'!F277&lt;=8, 1/8,0)</f>
        <v>0</v>
      </c>
      <c r="G278">
        <f>IF('Monthly Ranks'!G277&lt;=8, 1/8,0)</f>
        <v>0</v>
      </c>
      <c r="H278">
        <f>IF('Monthly Ranks'!H277&lt;=8, 1/8,0)</f>
        <v>0.125</v>
      </c>
      <c r="I278">
        <f>IF('Monthly Ranks'!I277&lt;=8, 1/8,0)</f>
        <v>0.125</v>
      </c>
      <c r="J278">
        <f>IF('Monthly Ranks'!J277&lt;=8, 1/8,0)</f>
        <v>0</v>
      </c>
      <c r="K278">
        <f>IF('Monthly Ranks'!K277&lt;=8, 1/8,0)</f>
        <v>0.125</v>
      </c>
      <c r="L278">
        <f>IF('Monthly Ranks'!L277&lt;=8, 1/8,0)</f>
        <v>0.125</v>
      </c>
      <c r="M278">
        <f>IF('Monthly Ranks'!M277&lt;=8, 1/8,0)</f>
        <v>0.125</v>
      </c>
      <c r="N278">
        <f>IF('Monthly Ranks'!N277&lt;=8, 1/8,0)</f>
        <v>0</v>
      </c>
      <c r="O278">
        <f>IF('Monthly Ranks'!O277&lt;=8, 1/8,0)</f>
        <v>0</v>
      </c>
      <c r="P278">
        <f>IF('Monthly Ranks'!P277&lt;=8, 1/8,0)</f>
        <v>0.125</v>
      </c>
      <c r="Q278">
        <f>IF('Monthly Ranks'!Q277&lt;=8, 1/8,0)</f>
        <v>0.125</v>
      </c>
      <c r="S278">
        <f t="shared" si="12"/>
        <v>199712</v>
      </c>
      <c r="T278" s="12">
        <f>B278*ReturnData!B289</f>
        <v>0</v>
      </c>
      <c r="U278" s="12">
        <f>C278*ReturnData!C289</f>
        <v>0</v>
      </c>
      <c r="V278" s="12">
        <f>D278*ReturnData!D289</f>
        <v>-1.575E-3</v>
      </c>
      <c r="W278" s="12">
        <f>E278*ReturnData!E289</f>
        <v>0</v>
      </c>
      <c r="X278" s="12">
        <f>F278*ReturnData!F289</f>
        <v>0</v>
      </c>
      <c r="Y278" s="12">
        <f>G278*ReturnData!G289</f>
        <v>0</v>
      </c>
      <c r="Z278" s="12">
        <f>H278*ReturnData!H289</f>
        <v>5.5750000000000001E-3</v>
      </c>
      <c r="AA278" s="12">
        <f>I278*ReturnData!I289</f>
        <v>4.6750000000000003E-3</v>
      </c>
      <c r="AB278" s="12">
        <f>J278*ReturnData!J289</f>
        <v>0</v>
      </c>
      <c r="AC278" s="12">
        <f>K278*ReturnData!K289</f>
        <v>9.875000000000001E-4</v>
      </c>
      <c r="AD278" s="12">
        <f>L278*ReturnData!L289</f>
        <v>-4.4875000000000002E-3</v>
      </c>
      <c r="AE278" s="12">
        <f>M278*ReturnData!M289</f>
        <v>5.4749999999999998E-3</v>
      </c>
      <c r="AF278" s="12">
        <f>N278*ReturnData!N289</f>
        <v>0</v>
      </c>
      <c r="AG278" s="12">
        <f>O278*ReturnData!O289</f>
        <v>0</v>
      </c>
      <c r="AH278" s="12">
        <f>P278*ReturnData!P289</f>
        <v>-1.6750000000000001E-3</v>
      </c>
      <c r="AI278" s="12">
        <f>Q278*ReturnData!Q289</f>
        <v>7.1374999999999997E-3</v>
      </c>
      <c r="AK278">
        <f t="shared" si="13"/>
        <v>199712</v>
      </c>
      <c r="AL278" s="15">
        <f t="shared" si="14"/>
        <v>1.6112500000000002E-2</v>
      </c>
    </row>
    <row r="279" spans="1:38" x14ac:dyDescent="0.25">
      <c r="A279" s="6">
        <f>ReturnData!A290</f>
        <v>199801</v>
      </c>
      <c r="B279">
        <f>IF('Monthly Ranks'!B278&lt;=8, 1/8,0)</f>
        <v>0.125</v>
      </c>
      <c r="C279">
        <f>IF('Monthly Ranks'!C278&lt;=8, 1/8,0)</f>
        <v>0</v>
      </c>
      <c r="D279">
        <f>IF('Monthly Ranks'!D278&lt;=8, 1/8,0)</f>
        <v>0.125</v>
      </c>
      <c r="E279">
        <f>IF('Monthly Ranks'!E278&lt;=8, 1/8,0)</f>
        <v>0</v>
      </c>
      <c r="F279">
        <f>IF('Monthly Ranks'!F278&lt;=8, 1/8,0)</f>
        <v>0</v>
      </c>
      <c r="G279">
        <f>IF('Monthly Ranks'!G278&lt;=8, 1/8,0)</f>
        <v>0</v>
      </c>
      <c r="H279">
        <f>IF('Monthly Ranks'!H278&lt;=8, 1/8,0)</f>
        <v>0.125</v>
      </c>
      <c r="I279">
        <f>IF('Monthly Ranks'!I278&lt;=8, 1/8,0)</f>
        <v>0.125</v>
      </c>
      <c r="J279">
        <f>IF('Monthly Ranks'!J278&lt;=8, 1/8,0)</f>
        <v>0</v>
      </c>
      <c r="K279">
        <f>IF('Monthly Ranks'!K278&lt;=8, 1/8,0)</f>
        <v>0</v>
      </c>
      <c r="L279">
        <f>IF('Monthly Ranks'!L278&lt;=8, 1/8,0)</f>
        <v>0.125</v>
      </c>
      <c r="M279">
        <f>IF('Monthly Ranks'!M278&lt;=8, 1/8,0)</f>
        <v>0.125</v>
      </c>
      <c r="N279">
        <f>IF('Monthly Ranks'!N278&lt;=8, 1/8,0)</f>
        <v>0</v>
      </c>
      <c r="O279">
        <f>IF('Monthly Ranks'!O278&lt;=8, 1/8,0)</f>
        <v>0</v>
      </c>
      <c r="P279">
        <f>IF('Monthly Ranks'!P278&lt;=8, 1/8,0)</f>
        <v>0.125</v>
      </c>
      <c r="Q279">
        <f>IF('Monthly Ranks'!Q278&lt;=8, 1/8,0)</f>
        <v>0.125</v>
      </c>
      <c r="S279">
        <f t="shared" si="12"/>
        <v>199801</v>
      </c>
      <c r="T279" s="12">
        <f>B279*ReturnData!B290</f>
        <v>-3.2750000000000001E-3</v>
      </c>
      <c r="U279" s="12">
        <f>C279*ReturnData!C290</f>
        <v>0</v>
      </c>
      <c r="V279" s="12">
        <f>D279*ReturnData!D290</f>
        <v>-7.0875E-3</v>
      </c>
      <c r="W279" s="12">
        <f>E279*ReturnData!E290</f>
        <v>0</v>
      </c>
      <c r="X279" s="12">
        <f>F279*ReturnData!F290</f>
        <v>0</v>
      </c>
      <c r="Y279" s="12">
        <f>G279*ReturnData!G290</f>
        <v>0</v>
      </c>
      <c r="Z279" s="12">
        <f>H279*ReturnData!H290</f>
        <v>5.9874999999999998E-3</v>
      </c>
      <c r="AA279" s="12">
        <f>I279*ReturnData!I290</f>
        <v>1.7125E-3</v>
      </c>
      <c r="AB279" s="12">
        <f>J279*ReturnData!J290</f>
        <v>0</v>
      </c>
      <c r="AC279" s="12">
        <f>K279*ReturnData!K290</f>
        <v>0</v>
      </c>
      <c r="AD279" s="12">
        <f>L279*ReturnData!L290</f>
        <v>5.4874999999999993E-3</v>
      </c>
      <c r="AE279" s="12">
        <f>M279*ReturnData!M290</f>
        <v>4.0000000000000002E-4</v>
      </c>
      <c r="AF279" s="12">
        <f>N279*ReturnData!N290</f>
        <v>0</v>
      </c>
      <c r="AG279" s="12">
        <f>O279*ReturnData!O290</f>
        <v>0</v>
      </c>
      <c r="AH279" s="12">
        <f>P279*ReturnData!P290</f>
        <v>1.575E-3</v>
      </c>
      <c r="AI279" s="12">
        <f>Q279*ReturnData!Q290</f>
        <v>-3.2750000000000001E-3</v>
      </c>
      <c r="AK279">
        <f t="shared" si="13"/>
        <v>199801</v>
      </c>
      <c r="AL279" s="15">
        <f t="shared" si="14"/>
        <v>1.5249999999999986E-3</v>
      </c>
    </row>
    <row r="280" spans="1:38" x14ac:dyDescent="0.25">
      <c r="A280" s="6">
        <f>ReturnData!A291</f>
        <v>199802</v>
      </c>
      <c r="B280">
        <f>IF('Monthly Ranks'!B279&lt;=8, 1/8,0)</f>
        <v>0.125</v>
      </c>
      <c r="C280">
        <f>IF('Monthly Ranks'!C279&lt;=8, 1/8,0)</f>
        <v>0</v>
      </c>
      <c r="D280">
        <f>IF('Monthly Ranks'!D279&lt;=8, 1/8,0)</f>
        <v>0</v>
      </c>
      <c r="E280">
        <f>IF('Monthly Ranks'!E279&lt;=8, 1/8,0)</f>
        <v>0</v>
      </c>
      <c r="F280">
        <f>IF('Monthly Ranks'!F279&lt;=8, 1/8,0)</f>
        <v>0</v>
      </c>
      <c r="G280">
        <f>IF('Monthly Ranks'!G279&lt;=8, 1/8,0)</f>
        <v>0</v>
      </c>
      <c r="H280">
        <f>IF('Monthly Ranks'!H279&lt;=8, 1/8,0)</f>
        <v>0.125</v>
      </c>
      <c r="I280">
        <f>IF('Monthly Ranks'!I279&lt;=8, 1/8,0)</f>
        <v>0.125</v>
      </c>
      <c r="J280">
        <f>IF('Monthly Ranks'!J279&lt;=8, 1/8,0)</f>
        <v>0</v>
      </c>
      <c r="K280">
        <f>IF('Monthly Ranks'!K279&lt;=8, 1/8,0)</f>
        <v>0.125</v>
      </c>
      <c r="L280">
        <f>IF('Monthly Ranks'!L279&lt;=8, 1/8,0)</f>
        <v>0</v>
      </c>
      <c r="M280">
        <f>IF('Monthly Ranks'!M279&lt;=8, 1/8,0)</f>
        <v>0.125</v>
      </c>
      <c r="N280">
        <f>IF('Monthly Ranks'!N279&lt;=8, 1/8,0)</f>
        <v>0</v>
      </c>
      <c r="O280">
        <f>IF('Monthly Ranks'!O279&lt;=8, 1/8,0)</f>
        <v>0.125</v>
      </c>
      <c r="P280">
        <f>IF('Monthly Ranks'!P279&lt;=8, 1/8,0)</f>
        <v>0.125</v>
      </c>
      <c r="Q280">
        <f>IF('Monthly Ranks'!Q279&lt;=8, 1/8,0)</f>
        <v>0.125</v>
      </c>
      <c r="S280">
        <f t="shared" si="12"/>
        <v>199802</v>
      </c>
      <c r="T280" s="12">
        <f>B280*ReturnData!B291</f>
        <v>5.4625000000000003E-3</v>
      </c>
      <c r="U280" s="12">
        <f>C280*ReturnData!C291</f>
        <v>0</v>
      </c>
      <c r="V280" s="12">
        <f>D280*ReturnData!D291</f>
        <v>0</v>
      </c>
      <c r="W280" s="12">
        <f>E280*ReturnData!E291</f>
        <v>0</v>
      </c>
      <c r="X280" s="12">
        <f>F280*ReturnData!F291</f>
        <v>0</v>
      </c>
      <c r="Y280" s="12">
        <f>G280*ReturnData!G291</f>
        <v>0</v>
      </c>
      <c r="Z280" s="12">
        <f>H280*ReturnData!H291</f>
        <v>6.8374999999999998E-3</v>
      </c>
      <c r="AA280" s="12">
        <f>I280*ReturnData!I291</f>
        <v>1.0925000000000001E-2</v>
      </c>
      <c r="AB280" s="12">
        <f>J280*ReturnData!J291</f>
        <v>0</v>
      </c>
      <c r="AC280" s="12">
        <f>K280*ReturnData!K291</f>
        <v>1.0637499999999999E-2</v>
      </c>
      <c r="AD280" s="12">
        <f>L280*ReturnData!L291</f>
        <v>0</v>
      </c>
      <c r="AE280" s="12">
        <f>M280*ReturnData!M291</f>
        <v>1.5962500000000001E-2</v>
      </c>
      <c r="AF280" s="12">
        <f>N280*ReturnData!N291</f>
        <v>0</v>
      </c>
      <c r="AG280" s="12">
        <f>O280*ReturnData!O291</f>
        <v>3.2875000000000001E-3</v>
      </c>
      <c r="AH280" s="12">
        <f>P280*ReturnData!P291</f>
        <v>1.4687499999999999E-2</v>
      </c>
      <c r="AI280" s="12">
        <f>Q280*ReturnData!Q291</f>
        <v>1.11875E-2</v>
      </c>
      <c r="AK280">
        <f t="shared" si="13"/>
        <v>199802</v>
      </c>
      <c r="AL280" s="15">
        <f t="shared" si="14"/>
        <v>7.8987500000000002E-2</v>
      </c>
    </row>
    <row r="281" spans="1:38" x14ac:dyDescent="0.25">
      <c r="A281" s="6">
        <f>ReturnData!A292</f>
        <v>199803</v>
      </c>
      <c r="B281">
        <f>IF('Monthly Ranks'!B280&lt;=8, 1/8,0)</f>
        <v>0</v>
      </c>
      <c r="C281">
        <f>IF('Monthly Ranks'!C280&lt;=8, 1/8,0)</f>
        <v>0</v>
      </c>
      <c r="D281">
        <f>IF('Monthly Ranks'!D280&lt;=8, 1/8,0)</f>
        <v>0</v>
      </c>
      <c r="E281">
        <f>IF('Monthly Ranks'!E280&lt;=8, 1/8,0)</f>
        <v>0</v>
      </c>
      <c r="F281">
        <f>IF('Monthly Ranks'!F280&lt;=8, 1/8,0)</f>
        <v>0</v>
      </c>
      <c r="G281">
        <f>IF('Monthly Ranks'!G280&lt;=8, 1/8,0)</f>
        <v>0</v>
      </c>
      <c r="H281">
        <f>IF('Monthly Ranks'!H280&lt;=8, 1/8,0)</f>
        <v>0.125</v>
      </c>
      <c r="I281">
        <f>IF('Monthly Ranks'!I280&lt;=8, 1/8,0)</f>
        <v>0.125</v>
      </c>
      <c r="J281">
        <f>IF('Monthly Ranks'!J280&lt;=8, 1/8,0)</f>
        <v>0</v>
      </c>
      <c r="K281">
        <f>IF('Monthly Ranks'!K280&lt;=8, 1/8,0)</f>
        <v>0</v>
      </c>
      <c r="L281">
        <f>IF('Monthly Ranks'!L280&lt;=8, 1/8,0)</f>
        <v>0.125</v>
      </c>
      <c r="M281">
        <f>IF('Monthly Ranks'!M280&lt;=8, 1/8,0)</f>
        <v>0.125</v>
      </c>
      <c r="N281">
        <f>IF('Monthly Ranks'!N280&lt;=8, 1/8,0)</f>
        <v>0.125</v>
      </c>
      <c r="O281">
        <f>IF('Monthly Ranks'!O280&lt;=8, 1/8,0)</f>
        <v>0.125</v>
      </c>
      <c r="P281">
        <f>IF('Monthly Ranks'!P280&lt;=8, 1/8,0)</f>
        <v>0.125</v>
      </c>
      <c r="Q281">
        <f>IF('Monthly Ranks'!Q280&lt;=8, 1/8,0)</f>
        <v>0.125</v>
      </c>
      <c r="S281">
        <f t="shared" si="12"/>
        <v>199803</v>
      </c>
      <c r="T281" s="12">
        <f>B281*ReturnData!B292</f>
        <v>0</v>
      </c>
      <c r="U281" s="12">
        <f>C281*ReturnData!C292</f>
        <v>0</v>
      </c>
      <c r="V281" s="12">
        <f>D281*ReturnData!D292</f>
        <v>0</v>
      </c>
      <c r="W281" s="12">
        <f>E281*ReturnData!E292</f>
        <v>0</v>
      </c>
      <c r="X281" s="12">
        <f>F281*ReturnData!F292</f>
        <v>0</v>
      </c>
      <c r="Y281" s="12">
        <f>G281*ReturnData!G292</f>
        <v>0</v>
      </c>
      <c r="Z281" s="12">
        <f>H281*ReturnData!H292</f>
        <v>3.0875000000000004E-3</v>
      </c>
      <c r="AA281" s="12">
        <f>I281*ReturnData!I292</f>
        <v>1.0262500000000001E-2</v>
      </c>
      <c r="AB281" s="12">
        <f>J281*ReturnData!J292</f>
        <v>0</v>
      </c>
      <c r="AC281" s="12">
        <f>K281*ReturnData!K292</f>
        <v>0</v>
      </c>
      <c r="AD281" s="12">
        <f>L281*ReturnData!L292</f>
        <v>-1.1125E-3</v>
      </c>
      <c r="AE281" s="12">
        <f>M281*ReturnData!M292</f>
        <v>7.5500000000000003E-3</v>
      </c>
      <c r="AF281" s="12">
        <f>N281*ReturnData!N292</f>
        <v>4.3249999999999999E-3</v>
      </c>
      <c r="AG281" s="12">
        <f>O281*ReturnData!O292</f>
        <v>8.4375000000000006E-3</v>
      </c>
      <c r="AH281" s="12">
        <f>P281*ReturnData!P292</f>
        <v>8.8874999999999996E-3</v>
      </c>
      <c r="AI281" s="12">
        <f>Q281*ReturnData!Q292</f>
        <v>7.4375000000000005E-3</v>
      </c>
      <c r="AK281">
        <f t="shared" si="13"/>
        <v>199803</v>
      </c>
      <c r="AL281" s="15">
        <f t="shared" si="14"/>
        <v>4.8874999999999995E-2</v>
      </c>
    </row>
    <row r="282" spans="1:38" x14ac:dyDescent="0.25">
      <c r="A282" s="6">
        <f>ReturnData!A293</f>
        <v>199804</v>
      </c>
      <c r="B282">
        <f>IF('Monthly Ranks'!B281&lt;=8, 1/8,0)</f>
        <v>0</v>
      </c>
      <c r="C282">
        <f>IF('Monthly Ranks'!C281&lt;=8, 1/8,0)</f>
        <v>0</v>
      </c>
      <c r="D282">
        <f>IF('Monthly Ranks'!D281&lt;=8, 1/8,0)</f>
        <v>0</v>
      </c>
      <c r="E282">
        <f>IF('Monthly Ranks'!E281&lt;=8, 1/8,0)</f>
        <v>0</v>
      </c>
      <c r="F282">
        <f>IF('Monthly Ranks'!F281&lt;=8, 1/8,0)</f>
        <v>0.125</v>
      </c>
      <c r="G282">
        <f>IF('Monthly Ranks'!G281&lt;=8, 1/8,0)</f>
        <v>0</v>
      </c>
      <c r="H282">
        <f>IF('Monthly Ranks'!H281&lt;=8, 1/8,0)</f>
        <v>0.125</v>
      </c>
      <c r="I282">
        <f>IF('Monthly Ranks'!I281&lt;=8, 1/8,0)</f>
        <v>0.125</v>
      </c>
      <c r="J282">
        <f>IF('Monthly Ranks'!J281&lt;=8, 1/8,0)</f>
        <v>0</v>
      </c>
      <c r="K282">
        <f>IF('Monthly Ranks'!K281&lt;=8, 1/8,0)</f>
        <v>0.125</v>
      </c>
      <c r="L282">
        <f>IF('Monthly Ranks'!L281&lt;=8, 1/8,0)</f>
        <v>0.125</v>
      </c>
      <c r="M282">
        <f>IF('Monthly Ranks'!M281&lt;=8, 1/8,0)</f>
        <v>0.125</v>
      </c>
      <c r="N282">
        <f>IF('Monthly Ranks'!N281&lt;=8, 1/8,0)</f>
        <v>0</v>
      </c>
      <c r="O282">
        <f>IF('Monthly Ranks'!O281&lt;=8, 1/8,0)</f>
        <v>0</v>
      </c>
      <c r="P282">
        <f>IF('Monthly Ranks'!P281&lt;=8, 1/8,0)</f>
        <v>0.125</v>
      </c>
      <c r="Q282">
        <f>IF('Monthly Ranks'!Q281&lt;=8, 1/8,0)</f>
        <v>0.125</v>
      </c>
      <c r="S282">
        <f t="shared" si="12"/>
        <v>199804</v>
      </c>
      <c r="T282" s="12">
        <f>B282*ReturnData!B293</f>
        <v>0</v>
      </c>
      <c r="U282" s="12">
        <f>C282*ReturnData!C293</f>
        <v>0</v>
      </c>
      <c r="V282" s="12">
        <f>D282*ReturnData!D293</f>
        <v>0</v>
      </c>
      <c r="W282" s="12">
        <f>E282*ReturnData!E293</f>
        <v>0</v>
      </c>
      <c r="X282" s="12">
        <f>F282*ReturnData!F293</f>
        <v>4.0875E-3</v>
      </c>
      <c r="Y282" s="12">
        <f>G282*ReturnData!G293</f>
        <v>0</v>
      </c>
      <c r="Z282" s="12">
        <f>H282*ReturnData!H293</f>
        <v>1.0499999999999999E-3</v>
      </c>
      <c r="AA282" s="12">
        <f>I282*ReturnData!I293</f>
        <v>-1.6249999999999999E-4</v>
      </c>
      <c r="AB282" s="12">
        <f>J282*ReturnData!J293</f>
        <v>0</v>
      </c>
      <c r="AC282" s="12">
        <f>K282*ReturnData!K293</f>
        <v>-3.6249999999999998E-3</v>
      </c>
      <c r="AD282" s="12">
        <f>L282*ReturnData!L293</f>
        <v>5.8499999999999993E-3</v>
      </c>
      <c r="AE282" s="12">
        <f>M282*ReturnData!M293</f>
        <v>1.9875000000000001E-3</v>
      </c>
      <c r="AF282" s="12">
        <f>N282*ReturnData!N293</f>
        <v>0</v>
      </c>
      <c r="AG282" s="12">
        <f>O282*ReturnData!O293</f>
        <v>0</v>
      </c>
      <c r="AH282" s="12">
        <f>P282*ReturnData!P293</f>
        <v>-4.0000000000000002E-4</v>
      </c>
      <c r="AI282" s="12">
        <f>Q282*ReturnData!Q293</f>
        <v>2.5374999999999998E-3</v>
      </c>
      <c r="AK282">
        <f t="shared" si="13"/>
        <v>199804</v>
      </c>
      <c r="AL282" s="15">
        <f t="shared" si="14"/>
        <v>1.1325E-2</v>
      </c>
    </row>
    <row r="283" spans="1:38" x14ac:dyDescent="0.25">
      <c r="A283" s="6">
        <f>ReturnData!A294</f>
        <v>199805</v>
      </c>
      <c r="B283">
        <f>IF('Monthly Ranks'!B282&lt;=8, 1/8,0)</f>
        <v>0</v>
      </c>
      <c r="C283">
        <f>IF('Monthly Ranks'!C282&lt;=8, 1/8,0)</f>
        <v>0</v>
      </c>
      <c r="D283">
        <f>IF('Monthly Ranks'!D282&lt;=8, 1/8,0)</f>
        <v>0</v>
      </c>
      <c r="E283">
        <f>IF('Monthly Ranks'!E282&lt;=8, 1/8,0)</f>
        <v>0</v>
      </c>
      <c r="F283">
        <f>IF('Monthly Ranks'!F282&lt;=8, 1/8,0)</f>
        <v>0</v>
      </c>
      <c r="G283">
        <f>IF('Monthly Ranks'!G282&lt;=8, 1/8,0)</f>
        <v>0</v>
      </c>
      <c r="H283">
        <f>IF('Monthly Ranks'!H282&lt;=8, 1/8,0)</f>
        <v>0.125</v>
      </c>
      <c r="I283">
        <f>IF('Monthly Ranks'!I282&lt;=8, 1/8,0)</f>
        <v>0.125</v>
      </c>
      <c r="J283">
        <f>IF('Monthly Ranks'!J282&lt;=8, 1/8,0)</f>
        <v>0</v>
      </c>
      <c r="K283">
        <f>IF('Monthly Ranks'!K282&lt;=8, 1/8,0)</f>
        <v>0.125</v>
      </c>
      <c r="L283">
        <f>IF('Monthly Ranks'!L282&lt;=8, 1/8,0)</f>
        <v>0.125</v>
      </c>
      <c r="M283">
        <f>IF('Monthly Ranks'!M282&lt;=8, 1/8,0)</f>
        <v>0.125</v>
      </c>
      <c r="N283">
        <f>IF('Monthly Ranks'!N282&lt;=8, 1/8,0)</f>
        <v>0</v>
      </c>
      <c r="O283">
        <f>IF('Monthly Ranks'!O282&lt;=8, 1/8,0)</f>
        <v>0.125</v>
      </c>
      <c r="P283">
        <f>IF('Monthly Ranks'!P282&lt;=8, 1/8,0)</f>
        <v>0.125</v>
      </c>
      <c r="Q283">
        <f>IF('Monthly Ranks'!Q282&lt;=8, 1/8,0)</f>
        <v>0.125</v>
      </c>
      <c r="S283">
        <f t="shared" si="12"/>
        <v>199805</v>
      </c>
      <c r="T283" s="12">
        <f>B283*ReturnData!B294</f>
        <v>0</v>
      </c>
      <c r="U283" s="12">
        <f>C283*ReturnData!C294</f>
        <v>0</v>
      </c>
      <c r="V283" s="12">
        <f>D283*ReturnData!D294</f>
        <v>0</v>
      </c>
      <c r="W283" s="12">
        <f>E283*ReturnData!E294</f>
        <v>0</v>
      </c>
      <c r="X283" s="12">
        <f>F283*ReturnData!F294</f>
        <v>0</v>
      </c>
      <c r="Y283" s="12">
        <f>G283*ReturnData!G294</f>
        <v>0</v>
      </c>
      <c r="Z283" s="12">
        <f>H283*ReturnData!H294</f>
        <v>-1.8500000000000001E-3</v>
      </c>
      <c r="AA283" s="12">
        <f>I283*ReturnData!I294</f>
        <v>1.4624999999999998E-3</v>
      </c>
      <c r="AB283" s="12">
        <f>J283*ReturnData!J294</f>
        <v>0</v>
      </c>
      <c r="AC283" s="12">
        <f>K283*ReturnData!K294</f>
        <v>-4.3E-3</v>
      </c>
      <c r="AD283" s="12">
        <f>L283*ReturnData!L294</f>
        <v>-7.6E-3</v>
      </c>
      <c r="AE283" s="12">
        <f>M283*ReturnData!M294</f>
        <v>1.2087499999999999E-2</v>
      </c>
      <c r="AF283" s="12">
        <f>N283*ReturnData!N294</f>
        <v>0</v>
      </c>
      <c r="AG283" s="12">
        <f>O283*ReturnData!O294</f>
        <v>-1.1000000000000001E-3</v>
      </c>
      <c r="AH283" s="12">
        <f>P283*ReturnData!P294</f>
        <v>3.5249999999999999E-3</v>
      </c>
      <c r="AI283" s="12">
        <f>Q283*ReturnData!Q294</f>
        <v>-2.8499999999999997E-3</v>
      </c>
      <c r="AK283">
        <f t="shared" si="13"/>
        <v>199805</v>
      </c>
      <c r="AL283" s="15">
        <f t="shared" si="14"/>
        <v>-6.2500000000000012E-4</v>
      </c>
    </row>
    <row r="284" spans="1:38" x14ac:dyDescent="0.25">
      <c r="A284" s="6">
        <f>ReturnData!A295</f>
        <v>199806</v>
      </c>
      <c r="B284">
        <f>IF('Monthly Ranks'!B283&lt;=8, 1/8,0)</f>
        <v>0</v>
      </c>
      <c r="C284">
        <f>IF('Monthly Ranks'!C283&lt;=8, 1/8,0)</f>
        <v>0</v>
      </c>
      <c r="D284">
        <f>IF('Monthly Ranks'!D283&lt;=8, 1/8,0)</f>
        <v>0</v>
      </c>
      <c r="E284">
        <f>IF('Monthly Ranks'!E283&lt;=8, 1/8,0)</f>
        <v>0</v>
      </c>
      <c r="F284">
        <f>IF('Monthly Ranks'!F283&lt;=8, 1/8,0)</f>
        <v>0.125</v>
      </c>
      <c r="G284">
        <f>IF('Monthly Ranks'!G283&lt;=8, 1/8,0)</f>
        <v>0</v>
      </c>
      <c r="H284">
        <f>IF('Monthly Ranks'!H283&lt;=8, 1/8,0)</f>
        <v>0.125</v>
      </c>
      <c r="I284">
        <f>IF('Monthly Ranks'!I283&lt;=8, 1/8,0)</f>
        <v>0.125</v>
      </c>
      <c r="J284">
        <f>IF('Monthly Ranks'!J283&lt;=8, 1/8,0)</f>
        <v>0</v>
      </c>
      <c r="K284">
        <f>IF('Monthly Ranks'!K283&lt;=8, 1/8,0)</f>
        <v>0</v>
      </c>
      <c r="L284">
        <f>IF('Monthly Ranks'!L283&lt;=8, 1/8,0)</f>
        <v>0.125</v>
      </c>
      <c r="M284">
        <f>IF('Monthly Ranks'!M283&lt;=8, 1/8,0)</f>
        <v>0.125</v>
      </c>
      <c r="N284">
        <f>IF('Monthly Ranks'!N283&lt;=8, 1/8,0)</f>
        <v>0</v>
      </c>
      <c r="O284">
        <f>IF('Monthly Ranks'!O283&lt;=8, 1/8,0)</f>
        <v>0.125</v>
      </c>
      <c r="P284">
        <f>IF('Monthly Ranks'!P283&lt;=8, 1/8,0)</f>
        <v>0.125</v>
      </c>
      <c r="Q284">
        <f>IF('Monthly Ranks'!Q283&lt;=8, 1/8,0)</f>
        <v>0.125</v>
      </c>
      <c r="S284">
        <f t="shared" si="12"/>
        <v>199806</v>
      </c>
      <c r="T284" s="12">
        <f>B284*ReturnData!B295</f>
        <v>0</v>
      </c>
      <c r="U284" s="12">
        <f>C284*ReturnData!C295</f>
        <v>0</v>
      </c>
      <c r="V284" s="12">
        <f>D284*ReturnData!D295</f>
        <v>0</v>
      </c>
      <c r="W284" s="12">
        <f>E284*ReturnData!E295</f>
        <v>0</v>
      </c>
      <c r="X284" s="12">
        <f>F284*ReturnData!F295</f>
        <v>-1E-4</v>
      </c>
      <c r="Y284" s="12">
        <f>G284*ReturnData!G295</f>
        <v>0</v>
      </c>
      <c r="Z284" s="12">
        <f>H284*ReturnData!H295</f>
        <v>9.1625000000000005E-3</v>
      </c>
      <c r="AA284" s="12">
        <f>I284*ReturnData!I295</f>
        <v>1.5874999999999999E-3</v>
      </c>
      <c r="AB284" s="12">
        <f>J284*ReturnData!J295</f>
        <v>0</v>
      </c>
      <c r="AC284" s="12">
        <f>K284*ReturnData!K295</f>
        <v>0</v>
      </c>
      <c r="AD284" s="12">
        <f>L284*ReturnData!L295</f>
        <v>3.4499999999999999E-3</v>
      </c>
      <c r="AE284" s="12">
        <f>M284*ReturnData!M295</f>
        <v>3.6625000000000004E-3</v>
      </c>
      <c r="AF284" s="12">
        <f>N284*ReturnData!N295</f>
        <v>0</v>
      </c>
      <c r="AG284" s="12">
        <f>O284*ReturnData!O295</f>
        <v>3.5125E-3</v>
      </c>
      <c r="AH284" s="12">
        <f>P284*ReturnData!P295</f>
        <v>7.8750000000000001E-3</v>
      </c>
      <c r="AI284" s="12">
        <f>Q284*ReturnData!Q295</f>
        <v>4.5999999999999999E-3</v>
      </c>
      <c r="AK284">
        <f t="shared" si="13"/>
        <v>199806</v>
      </c>
      <c r="AL284" s="15">
        <f t="shared" si="14"/>
        <v>3.3750000000000002E-2</v>
      </c>
    </row>
    <row r="285" spans="1:38" x14ac:dyDescent="0.25">
      <c r="A285" s="6">
        <f>ReturnData!A296</f>
        <v>199807</v>
      </c>
      <c r="B285">
        <f>IF('Monthly Ranks'!B284&lt;=8, 1/8,0)</f>
        <v>0.125</v>
      </c>
      <c r="C285">
        <f>IF('Monthly Ranks'!C284&lt;=8, 1/8,0)</f>
        <v>0</v>
      </c>
      <c r="D285">
        <f>IF('Monthly Ranks'!D284&lt;=8, 1/8,0)</f>
        <v>0</v>
      </c>
      <c r="E285">
        <f>IF('Monthly Ranks'!E284&lt;=8, 1/8,0)</f>
        <v>0</v>
      </c>
      <c r="F285">
        <f>IF('Monthly Ranks'!F284&lt;=8, 1/8,0)</f>
        <v>0</v>
      </c>
      <c r="G285">
        <f>IF('Monthly Ranks'!G284&lt;=8, 1/8,0)</f>
        <v>0</v>
      </c>
      <c r="H285">
        <f>IF('Monthly Ranks'!H284&lt;=8, 1/8,0)</f>
        <v>0.125</v>
      </c>
      <c r="I285">
        <f>IF('Monthly Ranks'!I284&lt;=8, 1/8,0)</f>
        <v>0.125</v>
      </c>
      <c r="J285">
        <f>IF('Monthly Ranks'!J284&lt;=8, 1/8,0)</f>
        <v>0</v>
      </c>
      <c r="K285">
        <f>IF('Monthly Ranks'!K284&lt;=8, 1/8,0)</f>
        <v>0</v>
      </c>
      <c r="L285">
        <f>IF('Monthly Ranks'!L284&lt;=8, 1/8,0)</f>
        <v>0.125</v>
      </c>
      <c r="M285">
        <f>IF('Monthly Ranks'!M284&lt;=8, 1/8,0)</f>
        <v>0.125</v>
      </c>
      <c r="N285">
        <f>IF('Monthly Ranks'!N284&lt;=8, 1/8,0)</f>
        <v>0</v>
      </c>
      <c r="O285">
        <f>IF('Monthly Ranks'!O284&lt;=8, 1/8,0)</f>
        <v>0.125</v>
      </c>
      <c r="P285">
        <f>IF('Monthly Ranks'!P284&lt;=8, 1/8,0)</f>
        <v>0.125</v>
      </c>
      <c r="Q285">
        <f>IF('Monthly Ranks'!Q284&lt;=8, 1/8,0)</f>
        <v>0.125</v>
      </c>
      <c r="S285">
        <f t="shared" si="12"/>
        <v>199807</v>
      </c>
      <c r="T285" s="12">
        <f>B285*ReturnData!B296</f>
        <v>-7.6625E-3</v>
      </c>
      <c r="U285" s="12">
        <f>C285*ReturnData!C296</f>
        <v>0</v>
      </c>
      <c r="V285" s="12">
        <f>D285*ReturnData!D296</f>
        <v>0</v>
      </c>
      <c r="W285" s="12">
        <f>E285*ReturnData!E296</f>
        <v>0</v>
      </c>
      <c r="X285" s="12">
        <f>F285*ReturnData!F296</f>
        <v>0</v>
      </c>
      <c r="Y285" s="12">
        <f>G285*ReturnData!G296</f>
        <v>0</v>
      </c>
      <c r="Z285" s="12">
        <f>H285*ReturnData!H296</f>
        <v>-1.4999999999999999E-4</v>
      </c>
      <c r="AA285" s="12">
        <f>I285*ReturnData!I296</f>
        <v>-4.6625E-3</v>
      </c>
      <c r="AB285" s="12">
        <f>J285*ReturnData!J296</f>
        <v>0</v>
      </c>
      <c r="AC285" s="12">
        <f>K285*ReturnData!K296</f>
        <v>0</v>
      </c>
      <c r="AD285" s="12">
        <f>L285*ReturnData!L296</f>
        <v>1.225E-3</v>
      </c>
      <c r="AE285" s="12">
        <f>M285*ReturnData!M296</f>
        <v>-2.0000000000000001E-4</v>
      </c>
      <c r="AF285" s="12">
        <f>N285*ReturnData!N296</f>
        <v>0</v>
      </c>
      <c r="AG285" s="12">
        <f>O285*ReturnData!O296</f>
        <v>-6.7500000000000008E-3</v>
      </c>
      <c r="AH285" s="12">
        <f>P285*ReturnData!P296</f>
        <v>-2.9749999999999998E-3</v>
      </c>
      <c r="AI285" s="12">
        <f>Q285*ReturnData!Q296</f>
        <v>-1.475E-3</v>
      </c>
      <c r="AK285">
        <f t="shared" si="13"/>
        <v>199807</v>
      </c>
      <c r="AL285" s="15">
        <f t="shared" si="14"/>
        <v>-2.265E-2</v>
      </c>
    </row>
    <row r="286" spans="1:38" x14ac:dyDescent="0.25">
      <c r="A286" s="6">
        <f>ReturnData!A297</f>
        <v>199808</v>
      </c>
      <c r="B286">
        <f>IF('Monthly Ranks'!B285&lt;=8, 1/8,0)</f>
        <v>0.125</v>
      </c>
      <c r="C286">
        <f>IF('Monthly Ranks'!C285&lt;=8, 1/8,0)</f>
        <v>0</v>
      </c>
      <c r="D286">
        <f>IF('Monthly Ranks'!D285&lt;=8, 1/8,0)</f>
        <v>0</v>
      </c>
      <c r="E286">
        <f>IF('Monthly Ranks'!E285&lt;=8, 1/8,0)</f>
        <v>0</v>
      </c>
      <c r="F286">
        <f>IF('Monthly Ranks'!F285&lt;=8, 1/8,0)</f>
        <v>0.125</v>
      </c>
      <c r="G286">
        <f>IF('Monthly Ranks'!G285&lt;=8, 1/8,0)</f>
        <v>0</v>
      </c>
      <c r="H286">
        <f>IF('Monthly Ranks'!H285&lt;=8, 1/8,0)</f>
        <v>0.125</v>
      </c>
      <c r="I286">
        <f>IF('Monthly Ranks'!I285&lt;=8, 1/8,0)</f>
        <v>0.125</v>
      </c>
      <c r="J286">
        <f>IF('Monthly Ranks'!J285&lt;=8, 1/8,0)</f>
        <v>0</v>
      </c>
      <c r="K286">
        <f>IF('Monthly Ranks'!K285&lt;=8, 1/8,0)</f>
        <v>0</v>
      </c>
      <c r="L286">
        <f>IF('Monthly Ranks'!L285&lt;=8, 1/8,0)</f>
        <v>0</v>
      </c>
      <c r="M286">
        <f>IF('Monthly Ranks'!M285&lt;=8, 1/8,0)</f>
        <v>0.125</v>
      </c>
      <c r="N286">
        <f>IF('Monthly Ranks'!N285&lt;=8, 1/8,0)</f>
        <v>0</v>
      </c>
      <c r="O286">
        <f>IF('Monthly Ranks'!O285&lt;=8, 1/8,0)</f>
        <v>0.125</v>
      </c>
      <c r="P286">
        <f>IF('Monthly Ranks'!P285&lt;=8, 1/8,0)</f>
        <v>0.125</v>
      </c>
      <c r="Q286">
        <f>IF('Monthly Ranks'!Q285&lt;=8, 1/8,0)</f>
        <v>0.125</v>
      </c>
      <c r="S286">
        <f t="shared" si="12"/>
        <v>199808</v>
      </c>
      <c r="T286" s="12">
        <f>B286*ReturnData!B297</f>
        <v>-1.8387500000000001E-2</v>
      </c>
      <c r="U286" s="12">
        <f>C286*ReturnData!C297</f>
        <v>0</v>
      </c>
      <c r="V286" s="12">
        <f>D286*ReturnData!D297</f>
        <v>0</v>
      </c>
      <c r="W286" s="12">
        <f>E286*ReturnData!E297</f>
        <v>0</v>
      </c>
      <c r="X286" s="12">
        <f>F286*ReturnData!F297</f>
        <v>-1.7600000000000001E-2</v>
      </c>
      <c r="Y286" s="12">
        <f>G286*ReturnData!G297</f>
        <v>0</v>
      </c>
      <c r="Z286" s="12">
        <f>H286*ReturnData!H297</f>
        <v>-1.2275000000000001E-2</v>
      </c>
      <c r="AA286" s="12">
        <f>I286*ReturnData!I297</f>
        <v>-2.0550000000000002E-2</v>
      </c>
      <c r="AB286" s="12">
        <f>J286*ReturnData!J297</f>
        <v>0</v>
      </c>
      <c r="AC286" s="12">
        <f>K286*ReturnData!K297</f>
        <v>0</v>
      </c>
      <c r="AD286" s="12">
        <f>L286*ReturnData!L297</f>
        <v>0</v>
      </c>
      <c r="AE286" s="12">
        <f>M286*ReturnData!M297</f>
        <v>-2.4362499999999999E-2</v>
      </c>
      <c r="AF286" s="12">
        <f>N286*ReturnData!N297</f>
        <v>0</v>
      </c>
      <c r="AG286" s="12">
        <f>O286*ReturnData!O297</f>
        <v>2.4499999999999999E-3</v>
      </c>
      <c r="AH286" s="12">
        <f>P286*ReturnData!P297</f>
        <v>-1.695E-2</v>
      </c>
      <c r="AI286" s="12">
        <f>Q286*ReturnData!Q297</f>
        <v>-2.7512500000000002E-2</v>
      </c>
      <c r="AK286">
        <f t="shared" si="13"/>
        <v>199808</v>
      </c>
      <c r="AL286" s="15">
        <f t="shared" si="14"/>
        <v>-0.13518750000000002</v>
      </c>
    </row>
    <row r="287" spans="1:38" x14ac:dyDescent="0.25">
      <c r="A287" s="6">
        <f>ReturnData!A298</f>
        <v>199809</v>
      </c>
      <c r="B287">
        <f>IF('Monthly Ranks'!B286&lt;=8, 1/8,0)</f>
        <v>0.125</v>
      </c>
      <c r="C287">
        <f>IF('Monthly Ranks'!C286&lt;=8, 1/8,0)</f>
        <v>0</v>
      </c>
      <c r="D287">
        <f>IF('Monthly Ranks'!D286&lt;=8, 1/8,0)</f>
        <v>0</v>
      </c>
      <c r="E287">
        <f>IF('Monthly Ranks'!E286&lt;=8, 1/8,0)</f>
        <v>0</v>
      </c>
      <c r="F287">
        <f>IF('Monthly Ranks'!F286&lt;=8, 1/8,0)</f>
        <v>0.125</v>
      </c>
      <c r="G287">
        <f>IF('Monthly Ranks'!G286&lt;=8, 1/8,0)</f>
        <v>0</v>
      </c>
      <c r="H287">
        <f>IF('Monthly Ranks'!H286&lt;=8, 1/8,0)</f>
        <v>0.125</v>
      </c>
      <c r="I287">
        <f>IF('Monthly Ranks'!I286&lt;=8, 1/8,0)</f>
        <v>0.125</v>
      </c>
      <c r="J287">
        <f>IF('Monthly Ranks'!J286&lt;=8, 1/8,0)</f>
        <v>0</v>
      </c>
      <c r="K287">
        <f>IF('Monthly Ranks'!K286&lt;=8, 1/8,0)</f>
        <v>0</v>
      </c>
      <c r="L287">
        <f>IF('Monthly Ranks'!L286&lt;=8, 1/8,0)</f>
        <v>0</v>
      </c>
      <c r="M287">
        <f>IF('Monthly Ranks'!M286&lt;=8, 1/8,0)</f>
        <v>0.125</v>
      </c>
      <c r="N287">
        <f>IF('Monthly Ranks'!N286&lt;=8, 1/8,0)</f>
        <v>0</v>
      </c>
      <c r="O287">
        <f>IF('Monthly Ranks'!O286&lt;=8, 1/8,0)</f>
        <v>0.125</v>
      </c>
      <c r="P287">
        <f>IF('Monthly Ranks'!P286&lt;=8, 1/8,0)</f>
        <v>0.125</v>
      </c>
      <c r="Q287">
        <f>IF('Monthly Ranks'!Q286&lt;=8, 1/8,0)</f>
        <v>0.125</v>
      </c>
      <c r="S287">
        <f t="shared" si="12"/>
        <v>199809</v>
      </c>
      <c r="T287" s="12">
        <f>B287*ReturnData!B298</f>
        <v>-8.7500000000000013E-5</v>
      </c>
      <c r="U287" s="12">
        <f>C287*ReturnData!C298</f>
        <v>0</v>
      </c>
      <c r="V287" s="12">
        <f>D287*ReturnData!D298</f>
        <v>0</v>
      </c>
      <c r="W287" s="12">
        <f>E287*ReturnData!E298</f>
        <v>0</v>
      </c>
      <c r="X287" s="12">
        <f>F287*ReturnData!F298</f>
        <v>-3.8124999999999999E-3</v>
      </c>
      <c r="Y287" s="12">
        <f>G287*ReturnData!G298</f>
        <v>0</v>
      </c>
      <c r="Z287" s="12">
        <f>H287*ReturnData!H298</f>
        <v>1.30875E-2</v>
      </c>
      <c r="AA287" s="12">
        <f>I287*ReturnData!I298</f>
        <v>1.125E-4</v>
      </c>
      <c r="AB287" s="12">
        <f>J287*ReturnData!J298</f>
        <v>0</v>
      </c>
      <c r="AC287" s="12">
        <f>K287*ReturnData!K298</f>
        <v>0</v>
      </c>
      <c r="AD287" s="12">
        <f>L287*ReturnData!L298</f>
        <v>0</v>
      </c>
      <c r="AE287" s="12">
        <f>M287*ReturnData!M298</f>
        <v>1.9E-3</v>
      </c>
      <c r="AF287" s="12">
        <f>N287*ReturnData!N298</f>
        <v>0</v>
      </c>
      <c r="AG287" s="12">
        <f>O287*ReturnData!O298</f>
        <v>1.01875E-2</v>
      </c>
      <c r="AH287" s="12">
        <f>P287*ReturnData!P298</f>
        <v>7.4999999999999993E-5</v>
      </c>
      <c r="AI287" s="12">
        <f>Q287*ReturnData!Q298</f>
        <v>2.6624999999999999E-3</v>
      </c>
      <c r="AK287">
        <f t="shared" si="13"/>
        <v>199809</v>
      </c>
      <c r="AL287" s="15">
        <f t="shared" si="14"/>
        <v>2.4125000000000001E-2</v>
      </c>
    </row>
    <row r="288" spans="1:38" x14ac:dyDescent="0.25">
      <c r="A288" s="6">
        <f>ReturnData!A299</f>
        <v>199810</v>
      </c>
      <c r="B288">
        <f>IF('Monthly Ranks'!B287&lt;=8, 1/8,0)</f>
        <v>0.125</v>
      </c>
      <c r="C288">
        <f>IF('Monthly Ranks'!C287&lt;=8, 1/8,0)</f>
        <v>0</v>
      </c>
      <c r="D288">
        <f>IF('Monthly Ranks'!D287&lt;=8, 1/8,0)</f>
        <v>0</v>
      </c>
      <c r="E288">
        <f>IF('Monthly Ranks'!E287&lt;=8, 1/8,0)</f>
        <v>0</v>
      </c>
      <c r="F288">
        <f>IF('Monthly Ranks'!F287&lt;=8, 1/8,0)</f>
        <v>0.125</v>
      </c>
      <c r="G288">
        <f>IF('Monthly Ranks'!G287&lt;=8, 1/8,0)</f>
        <v>0</v>
      </c>
      <c r="H288">
        <f>IF('Monthly Ranks'!H287&lt;=8, 1/8,0)</f>
        <v>0.125</v>
      </c>
      <c r="I288">
        <f>IF('Monthly Ranks'!I287&lt;=8, 1/8,0)</f>
        <v>0.125</v>
      </c>
      <c r="J288">
        <f>IF('Monthly Ranks'!J287&lt;=8, 1/8,0)</f>
        <v>0</v>
      </c>
      <c r="K288">
        <f>IF('Monthly Ranks'!K287&lt;=8, 1/8,0)</f>
        <v>0</v>
      </c>
      <c r="L288">
        <f>IF('Monthly Ranks'!L287&lt;=8, 1/8,0)</f>
        <v>0</v>
      </c>
      <c r="M288">
        <f>IF('Monthly Ranks'!M287&lt;=8, 1/8,0)</f>
        <v>0.125</v>
      </c>
      <c r="N288">
        <f>IF('Monthly Ranks'!N287&lt;=8, 1/8,0)</f>
        <v>0</v>
      </c>
      <c r="O288">
        <f>IF('Monthly Ranks'!O287&lt;=8, 1/8,0)</f>
        <v>0.125</v>
      </c>
      <c r="P288">
        <f>IF('Monthly Ranks'!P287&lt;=8, 1/8,0)</f>
        <v>0.125</v>
      </c>
      <c r="Q288">
        <f>IF('Monthly Ranks'!Q287&lt;=8, 1/8,0)</f>
        <v>0.125</v>
      </c>
      <c r="S288">
        <f t="shared" si="12"/>
        <v>199810</v>
      </c>
      <c r="T288" s="12">
        <f>B288*ReturnData!B299</f>
        <v>1.5487500000000001E-2</v>
      </c>
      <c r="U288" s="12">
        <f>C288*ReturnData!C299</f>
        <v>0</v>
      </c>
      <c r="V288" s="12">
        <f>D288*ReturnData!D299</f>
        <v>0</v>
      </c>
      <c r="W288" s="12">
        <f>E288*ReturnData!E299</f>
        <v>0</v>
      </c>
      <c r="X288" s="12">
        <f>F288*ReturnData!F299</f>
        <v>1.2262500000000001E-2</v>
      </c>
      <c r="Y288" s="12">
        <f>G288*ReturnData!G299</f>
        <v>0</v>
      </c>
      <c r="Z288" s="12">
        <f>H288*ReturnData!H299</f>
        <v>8.0874999999999992E-3</v>
      </c>
      <c r="AA288" s="12">
        <f>I288*ReturnData!I299</f>
        <v>1.3675E-2</v>
      </c>
      <c r="AB288" s="12">
        <f>J288*ReturnData!J299</f>
        <v>0</v>
      </c>
      <c r="AC288" s="12">
        <f>K288*ReturnData!K299</f>
        <v>0</v>
      </c>
      <c r="AD288" s="12">
        <f>L288*ReturnData!L299</f>
        <v>0</v>
      </c>
      <c r="AE288" s="12">
        <f>M288*ReturnData!M299</f>
        <v>1.4650000000000002E-2</v>
      </c>
      <c r="AF288" s="12">
        <f>N288*ReturnData!N299</f>
        <v>0</v>
      </c>
      <c r="AG288" s="12">
        <f>O288*ReturnData!O299</f>
        <v>-2.225E-3</v>
      </c>
      <c r="AH288" s="12">
        <f>P288*ReturnData!P299</f>
        <v>1.5537499999999999E-2</v>
      </c>
      <c r="AI288" s="12">
        <f>Q288*ReturnData!Q299</f>
        <v>1.2575000000000001E-2</v>
      </c>
      <c r="AK288">
        <f t="shared" si="13"/>
        <v>199810</v>
      </c>
      <c r="AL288" s="15">
        <f t="shared" si="14"/>
        <v>9.0050000000000005E-2</v>
      </c>
    </row>
    <row r="289" spans="1:38" x14ac:dyDescent="0.25">
      <c r="A289" s="6">
        <f>ReturnData!A300</f>
        <v>199811</v>
      </c>
      <c r="B289">
        <f>IF('Monthly Ranks'!B288&lt;=8, 1/8,0)</f>
        <v>0.125</v>
      </c>
      <c r="C289">
        <f>IF('Monthly Ranks'!C288&lt;=8, 1/8,0)</f>
        <v>0</v>
      </c>
      <c r="D289">
        <f>IF('Monthly Ranks'!D288&lt;=8, 1/8,0)</f>
        <v>0</v>
      </c>
      <c r="E289">
        <f>IF('Monthly Ranks'!E288&lt;=8, 1/8,0)</f>
        <v>0</v>
      </c>
      <c r="F289">
        <f>IF('Monthly Ranks'!F288&lt;=8, 1/8,0)</f>
        <v>0</v>
      </c>
      <c r="G289">
        <f>IF('Monthly Ranks'!G288&lt;=8, 1/8,0)</f>
        <v>0</v>
      </c>
      <c r="H289">
        <f>IF('Monthly Ranks'!H288&lt;=8, 1/8,0)</f>
        <v>0.125</v>
      </c>
      <c r="I289">
        <f>IF('Monthly Ranks'!I288&lt;=8, 1/8,0)</f>
        <v>0.125</v>
      </c>
      <c r="J289">
        <f>IF('Monthly Ranks'!J288&lt;=8, 1/8,0)</f>
        <v>0</v>
      </c>
      <c r="K289">
        <f>IF('Monthly Ranks'!K288&lt;=8, 1/8,0)</f>
        <v>0</v>
      </c>
      <c r="L289">
        <f>IF('Monthly Ranks'!L288&lt;=8, 1/8,0)</f>
        <v>0.125</v>
      </c>
      <c r="M289">
        <f>IF('Monthly Ranks'!M288&lt;=8, 1/8,0)</f>
        <v>0.125</v>
      </c>
      <c r="N289">
        <f>IF('Monthly Ranks'!N288&lt;=8, 1/8,0)</f>
        <v>0</v>
      </c>
      <c r="O289">
        <f>IF('Monthly Ranks'!O288&lt;=8, 1/8,0)</f>
        <v>0.125</v>
      </c>
      <c r="P289">
        <f>IF('Monthly Ranks'!P288&lt;=8, 1/8,0)</f>
        <v>0.125</v>
      </c>
      <c r="Q289">
        <f>IF('Monthly Ranks'!Q288&lt;=8, 1/8,0)</f>
        <v>0.125</v>
      </c>
      <c r="S289">
        <f t="shared" si="12"/>
        <v>199811</v>
      </c>
      <c r="T289" s="12">
        <f>B289*ReturnData!B300</f>
        <v>6.1375000000000006E-3</v>
      </c>
      <c r="U289" s="12">
        <f>C289*ReturnData!C300</f>
        <v>0</v>
      </c>
      <c r="V289" s="12">
        <f>D289*ReturnData!D300</f>
        <v>0</v>
      </c>
      <c r="W289" s="12">
        <f>E289*ReturnData!E300</f>
        <v>0</v>
      </c>
      <c r="X289" s="12">
        <f>F289*ReturnData!F300</f>
        <v>0</v>
      </c>
      <c r="Y289" s="12">
        <f>G289*ReturnData!G300</f>
        <v>0</v>
      </c>
      <c r="Z289" s="12">
        <f>H289*ReturnData!H300</f>
        <v>7.0625000000000002E-3</v>
      </c>
      <c r="AA289" s="12">
        <f>I289*ReturnData!I300</f>
        <v>1.0162500000000001E-2</v>
      </c>
      <c r="AB289" s="12">
        <f>J289*ReturnData!J300</f>
        <v>0</v>
      </c>
      <c r="AC289" s="12">
        <f>K289*ReturnData!K300</f>
        <v>0</v>
      </c>
      <c r="AD289" s="12">
        <f>L289*ReturnData!L300</f>
        <v>1.0549999999999999E-2</v>
      </c>
      <c r="AE289" s="12">
        <f>M289*ReturnData!M300</f>
        <v>6.9125000000000002E-3</v>
      </c>
      <c r="AF289" s="12">
        <f>N289*ReturnData!N300</f>
        <v>0</v>
      </c>
      <c r="AG289" s="12">
        <f>O289*ReturnData!O300</f>
        <v>1.6750000000000001E-3</v>
      </c>
      <c r="AH289" s="12">
        <f>P289*ReturnData!P300</f>
        <v>1.1924999999999998E-2</v>
      </c>
      <c r="AI289" s="12">
        <f>Q289*ReturnData!Q300</f>
        <v>7.8250000000000004E-3</v>
      </c>
      <c r="AK289">
        <f t="shared" si="13"/>
        <v>199811</v>
      </c>
      <c r="AL289" s="15">
        <f t="shared" si="14"/>
        <v>6.225E-2</v>
      </c>
    </row>
    <row r="290" spans="1:38" x14ac:dyDescent="0.25">
      <c r="A290" s="6">
        <f>ReturnData!A301</f>
        <v>199812</v>
      </c>
      <c r="B290">
        <f>IF('Monthly Ranks'!B289&lt;=8, 1/8,0)</f>
        <v>0</v>
      </c>
      <c r="C290">
        <f>IF('Monthly Ranks'!C289&lt;=8, 1/8,0)</f>
        <v>0</v>
      </c>
      <c r="D290">
        <f>IF('Monthly Ranks'!D289&lt;=8, 1/8,0)</f>
        <v>0</v>
      </c>
      <c r="E290">
        <f>IF('Monthly Ranks'!E289&lt;=8, 1/8,0)</f>
        <v>0</v>
      </c>
      <c r="F290">
        <f>IF('Monthly Ranks'!F289&lt;=8, 1/8,0)</f>
        <v>0.125</v>
      </c>
      <c r="G290">
        <f>IF('Monthly Ranks'!G289&lt;=8, 1/8,0)</f>
        <v>0</v>
      </c>
      <c r="H290">
        <f>IF('Monthly Ranks'!H289&lt;=8, 1/8,0)</f>
        <v>0.125</v>
      </c>
      <c r="I290">
        <f>IF('Monthly Ranks'!I289&lt;=8, 1/8,0)</f>
        <v>0.125</v>
      </c>
      <c r="J290">
        <f>IF('Monthly Ranks'!J289&lt;=8, 1/8,0)</f>
        <v>0</v>
      </c>
      <c r="K290">
        <f>IF('Monthly Ranks'!K289&lt;=8, 1/8,0)</f>
        <v>0</v>
      </c>
      <c r="L290">
        <f>IF('Monthly Ranks'!L289&lt;=8, 1/8,0)</f>
        <v>0.125</v>
      </c>
      <c r="M290">
        <f>IF('Monthly Ranks'!M289&lt;=8, 1/8,0)</f>
        <v>0.125</v>
      </c>
      <c r="N290">
        <f>IF('Monthly Ranks'!N289&lt;=8, 1/8,0)</f>
        <v>0</v>
      </c>
      <c r="O290">
        <f>IF('Monthly Ranks'!O289&lt;=8, 1/8,0)</f>
        <v>0.125</v>
      </c>
      <c r="P290">
        <f>IF('Monthly Ranks'!P289&lt;=8, 1/8,0)</f>
        <v>0.125</v>
      </c>
      <c r="Q290">
        <f>IF('Monthly Ranks'!Q289&lt;=8, 1/8,0)</f>
        <v>0.125</v>
      </c>
      <c r="S290">
        <f t="shared" si="12"/>
        <v>199812</v>
      </c>
      <c r="T290" s="12">
        <f>B290*ReturnData!B301</f>
        <v>0</v>
      </c>
      <c r="U290" s="12">
        <f>C290*ReturnData!C301</f>
        <v>0</v>
      </c>
      <c r="V290" s="12">
        <f>D290*ReturnData!D301</f>
        <v>0</v>
      </c>
      <c r="W290" s="12">
        <f>E290*ReturnData!E301</f>
        <v>0</v>
      </c>
      <c r="X290" s="12">
        <f>F290*ReturnData!F301</f>
        <v>1.3375000000000001E-3</v>
      </c>
      <c r="Y290" s="12">
        <f>G290*ReturnData!G301</f>
        <v>0</v>
      </c>
      <c r="Z290" s="12">
        <f>H290*ReturnData!H301</f>
        <v>4.1875000000000002E-3</v>
      </c>
      <c r="AA290" s="12">
        <f>I290*ReturnData!I301</f>
        <v>1.4262500000000001E-2</v>
      </c>
      <c r="AB290" s="12">
        <f>J290*ReturnData!J301</f>
        <v>0</v>
      </c>
      <c r="AC290" s="12">
        <f>K290*ReturnData!K301</f>
        <v>0</v>
      </c>
      <c r="AD290" s="12">
        <f>L290*ReturnData!L301</f>
        <v>1.49125E-2</v>
      </c>
      <c r="AE290" s="12">
        <f>M290*ReturnData!M301</f>
        <v>5.9125000000000002E-3</v>
      </c>
      <c r="AF290" s="12">
        <f>N290*ReturnData!N301</f>
        <v>0</v>
      </c>
      <c r="AG290" s="12">
        <f>O290*ReturnData!O301</f>
        <v>3.5750000000000001E-3</v>
      </c>
      <c r="AH290" s="12">
        <f>P290*ReturnData!P301</f>
        <v>1.13875E-2</v>
      </c>
      <c r="AI290" s="12">
        <f>Q290*ReturnData!Q301</f>
        <v>3.9624999999999999E-3</v>
      </c>
      <c r="AK290">
        <f t="shared" si="13"/>
        <v>199812</v>
      </c>
      <c r="AL290" s="15">
        <f t="shared" si="14"/>
        <v>5.9537500000000007E-2</v>
      </c>
    </row>
    <row r="291" spans="1:38" x14ac:dyDescent="0.25">
      <c r="A291" s="6">
        <f>ReturnData!A302</f>
        <v>199901</v>
      </c>
      <c r="B291">
        <f>IF('Monthly Ranks'!B290&lt;=8, 1/8,0)</f>
        <v>0.125</v>
      </c>
      <c r="C291">
        <f>IF('Monthly Ranks'!C290&lt;=8, 1/8,0)</f>
        <v>0</v>
      </c>
      <c r="D291">
        <f>IF('Monthly Ranks'!D290&lt;=8, 1/8,0)</f>
        <v>0</v>
      </c>
      <c r="E291">
        <f>IF('Monthly Ranks'!E290&lt;=8, 1/8,0)</f>
        <v>0</v>
      </c>
      <c r="F291">
        <f>IF('Monthly Ranks'!F290&lt;=8, 1/8,0)</f>
        <v>0.125</v>
      </c>
      <c r="G291">
        <f>IF('Monthly Ranks'!G290&lt;=8, 1/8,0)</f>
        <v>0</v>
      </c>
      <c r="H291">
        <f>IF('Monthly Ranks'!H290&lt;=8, 1/8,0)</f>
        <v>0.125</v>
      </c>
      <c r="I291">
        <f>IF('Monthly Ranks'!I290&lt;=8, 1/8,0)</f>
        <v>0.125</v>
      </c>
      <c r="J291">
        <f>IF('Monthly Ranks'!J290&lt;=8, 1/8,0)</f>
        <v>0</v>
      </c>
      <c r="K291">
        <f>IF('Monthly Ranks'!K290&lt;=8, 1/8,0)</f>
        <v>0</v>
      </c>
      <c r="L291">
        <f>IF('Monthly Ranks'!L290&lt;=8, 1/8,0)</f>
        <v>0.125</v>
      </c>
      <c r="M291">
        <f>IF('Monthly Ranks'!M290&lt;=8, 1/8,0)</f>
        <v>0.125</v>
      </c>
      <c r="N291">
        <f>IF('Monthly Ranks'!N290&lt;=8, 1/8,0)</f>
        <v>0</v>
      </c>
      <c r="O291">
        <f>IF('Monthly Ranks'!O290&lt;=8, 1/8,0)</f>
        <v>0</v>
      </c>
      <c r="P291">
        <f>IF('Monthly Ranks'!P290&lt;=8, 1/8,0)</f>
        <v>0.125</v>
      </c>
      <c r="Q291">
        <f>IF('Monthly Ranks'!Q290&lt;=8, 1/8,0)</f>
        <v>0.125</v>
      </c>
      <c r="S291">
        <f t="shared" si="12"/>
        <v>199901</v>
      </c>
      <c r="T291" s="12">
        <f>B291*ReturnData!B302</f>
        <v>-3.3374999999999998E-3</v>
      </c>
      <c r="U291" s="12">
        <f>C291*ReturnData!C302</f>
        <v>0</v>
      </c>
      <c r="V291" s="12">
        <f>D291*ReturnData!D302</f>
        <v>0</v>
      </c>
      <c r="W291" s="12">
        <f>E291*ReturnData!E302</f>
        <v>0</v>
      </c>
      <c r="X291" s="12">
        <f>F291*ReturnData!F302</f>
        <v>-8.6249999999999999E-4</v>
      </c>
      <c r="Y291" s="12">
        <f>G291*ReturnData!G302</f>
        <v>0</v>
      </c>
      <c r="Z291" s="12">
        <f>H291*ReturnData!H302</f>
        <v>-1.8625E-3</v>
      </c>
      <c r="AA291" s="12">
        <f>I291*ReturnData!I302</f>
        <v>7.3124999999999996E-3</v>
      </c>
      <c r="AB291" s="12">
        <f>J291*ReturnData!J302</f>
        <v>0</v>
      </c>
      <c r="AC291" s="12">
        <f>K291*ReturnData!K302</f>
        <v>0</v>
      </c>
      <c r="AD291" s="12">
        <f>L291*ReturnData!L302</f>
        <v>1.4037500000000001E-2</v>
      </c>
      <c r="AE291" s="12">
        <f>M291*ReturnData!M302</f>
        <v>9.8375000000000008E-3</v>
      </c>
      <c r="AF291" s="12">
        <f>N291*ReturnData!N302</f>
        <v>0</v>
      </c>
      <c r="AG291" s="12">
        <f>O291*ReturnData!O302</f>
        <v>0</v>
      </c>
      <c r="AH291" s="12">
        <f>P291*ReturnData!P302</f>
        <v>4.3125000000000004E-3</v>
      </c>
      <c r="AI291" s="12">
        <f>Q291*ReturnData!Q302</f>
        <v>4.0000000000000002E-4</v>
      </c>
      <c r="AK291">
        <f t="shared" si="13"/>
        <v>199901</v>
      </c>
      <c r="AL291" s="15">
        <f t="shared" si="14"/>
        <v>2.9837500000000003E-2</v>
      </c>
    </row>
    <row r="292" spans="1:38" x14ac:dyDescent="0.25">
      <c r="A292" s="6">
        <f>ReturnData!A303</f>
        <v>199902</v>
      </c>
      <c r="B292">
        <f>IF('Monthly Ranks'!B291&lt;=8, 1/8,0)</f>
        <v>0</v>
      </c>
      <c r="C292">
        <f>IF('Monthly Ranks'!C291&lt;=8, 1/8,0)</f>
        <v>0.125</v>
      </c>
      <c r="D292">
        <f>IF('Monthly Ranks'!D291&lt;=8, 1/8,0)</f>
        <v>0</v>
      </c>
      <c r="E292">
        <f>IF('Monthly Ranks'!E291&lt;=8, 1/8,0)</f>
        <v>0</v>
      </c>
      <c r="F292">
        <f>IF('Monthly Ranks'!F291&lt;=8, 1/8,0)</f>
        <v>0</v>
      </c>
      <c r="G292">
        <f>IF('Monthly Ranks'!G291&lt;=8, 1/8,0)</f>
        <v>0</v>
      </c>
      <c r="H292">
        <f>IF('Monthly Ranks'!H291&lt;=8, 1/8,0)</f>
        <v>0.125</v>
      </c>
      <c r="I292">
        <f>IF('Monthly Ranks'!I291&lt;=8, 1/8,0)</f>
        <v>0.125</v>
      </c>
      <c r="J292">
        <f>IF('Monthly Ranks'!J291&lt;=8, 1/8,0)</f>
        <v>0</v>
      </c>
      <c r="K292">
        <f>IF('Monthly Ranks'!K291&lt;=8, 1/8,0)</f>
        <v>0</v>
      </c>
      <c r="L292">
        <f>IF('Monthly Ranks'!L291&lt;=8, 1/8,0)</f>
        <v>0.125</v>
      </c>
      <c r="M292">
        <f>IF('Monthly Ranks'!M291&lt;=8, 1/8,0)</f>
        <v>0.125</v>
      </c>
      <c r="N292">
        <f>IF('Monthly Ranks'!N291&lt;=8, 1/8,0)</f>
        <v>0</v>
      </c>
      <c r="O292">
        <f>IF('Monthly Ranks'!O291&lt;=8, 1/8,0)</f>
        <v>0.125</v>
      </c>
      <c r="P292">
        <f>IF('Monthly Ranks'!P291&lt;=8, 1/8,0)</f>
        <v>0.125</v>
      </c>
      <c r="Q292">
        <f>IF('Monthly Ranks'!Q291&lt;=8, 1/8,0)</f>
        <v>0.125</v>
      </c>
      <c r="S292">
        <f t="shared" si="12"/>
        <v>199902</v>
      </c>
      <c r="T292" s="12">
        <f>B292*ReturnData!B303</f>
        <v>0</v>
      </c>
      <c r="U292" s="12">
        <f>C292*ReturnData!C303</f>
        <v>2.5374999999999998E-3</v>
      </c>
      <c r="V292" s="12">
        <f>D292*ReturnData!D303</f>
        <v>0</v>
      </c>
      <c r="W292" s="12">
        <f>E292*ReturnData!E303</f>
        <v>0</v>
      </c>
      <c r="X292" s="12">
        <f>F292*ReturnData!F303</f>
        <v>0</v>
      </c>
      <c r="Y292" s="12">
        <f>G292*ReturnData!G303</f>
        <v>0</v>
      </c>
      <c r="Z292" s="12">
        <f>H292*ReturnData!H303</f>
        <v>-3.7499999999999997E-5</v>
      </c>
      <c r="AA292" s="12">
        <f>I292*ReturnData!I303</f>
        <v>-6.1750000000000008E-3</v>
      </c>
      <c r="AB292" s="12">
        <f>J292*ReturnData!J303</f>
        <v>0</v>
      </c>
      <c r="AC292" s="12">
        <f>K292*ReturnData!K303</f>
        <v>0</v>
      </c>
      <c r="AD292" s="12">
        <f>L292*ReturnData!L303</f>
        <v>-1.3424999999999999E-2</v>
      </c>
      <c r="AE292" s="12">
        <f>M292*ReturnData!M303</f>
        <v>-5.2500000000000003E-3</v>
      </c>
      <c r="AF292" s="12">
        <f>N292*ReturnData!N303</f>
        <v>0</v>
      </c>
      <c r="AG292" s="12">
        <f>O292*ReturnData!O303</f>
        <v>-4.5250000000000004E-3</v>
      </c>
      <c r="AH292" s="12">
        <f>P292*ReturnData!P303</f>
        <v>8.7500000000000013E-5</v>
      </c>
      <c r="AI292" s="12">
        <f>Q292*ReturnData!Q303</f>
        <v>8.0000000000000004E-4</v>
      </c>
      <c r="AK292">
        <f t="shared" si="13"/>
        <v>199902</v>
      </c>
      <c r="AL292" s="15">
        <f t="shared" si="14"/>
        <v>-2.5987500000000004E-2</v>
      </c>
    </row>
    <row r="293" spans="1:38" x14ac:dyDescent="0.25">
      <c r="A293" s="6">
        <f>ReturnData!A304</f>
        <v>199903</v>
      </c>
      <c r="B293">
        <f>IF('Monthly Ranks'!B292&lt;=8, 1/8,0)</f>
        <v>0</v>
      </c>
      <c r="C293">
        <f>IF('Monthly Ranks'!C292&lt;=8, 1/8,0)</f>
        <v>0.125</v>
      </c>
      <c r="D293">
        <f>IF('Monthly Ranks'!D292&lt;=8, 1/8,0)</f>
        <v>0</v>
      </c>
      <c r="E293">
        <f>IF('Monthly Ranks'!E292&lt;=8, 1/8,0)</f>
        <v>0</v>
      </c>
      <c r="F293">
        <f>IF('Monthly Ranks'!F292&lt;=8, 1/8,0)</f>
        <v>0</v>
      </c>
      <c r="G293">
        <f>IF('Monthly Ranks'!G292&lt;=8, 1/8,0)</f>
        <v>0</v>
      </c>
      <c r="H293">
        <f>IF('Monthly Ranks'!H292&lt;=8, 1/8,0)</f>
        <v>0.125</v>
      </c>
      <c r="I293">
        <f>IF('Monthly Ranks'!I292&lt;=8, 1/8,0)</f>
        <v>0.125</v>
      </c>
      <c r="J293">
        <f>IF('Monthly Ranks'!J292&lt;=8, 1/8,0)</f>
        <v>0</v>
      </c>
      <c r="K293">
        <f>IF('Monthly Ranks'!K292&lt;=8, 1/8,0)</f>
        <v>0</v>
      </c>
      <c r="L293">
        <f>IF('Monthly Ranks'!L292&lt;=8, 1/8,0)</f>
        <v>0.125</v>
      </c>
      <c r="M293">
        <f>IF('Monthly Ranks'!M292&lt;=8, 1/8,0)</f>
        <v>0.125</v>
      </c>
      <c r="N293">
        <f>IF('Monthly Ranks'!N292&lt;=8, 1/8,0)</f>
        <v>0</v>
      </c>
      <c r="O293">
        <f>IF('Monthly Ranks'!O292&lt;=8, 1/8,0)</f>
        <v>0.125</v>
      </c>
      <c r="P293">
        <f>IF('Monthly Ranks'!P292&lt;=8, 1/8,0)</f>
        <v>0.125</v>
      </c>
      <c r="Q293">
        <f>IF('Monthly Ranks'!Q292&lt;=8, 1/8,0)</f>
        <v>0.125</v>
      </c>
      <c r="S293">
        <f t="shared" si="12"/>
        <v>199903</v>
      </c>
      <c r="T293" s="12">
        <f>B293*ReturnData!B304</f>
        <v>0</v>
      </c>
      <c r="U293" s="12">
        <f>C293*ReturnData!C304</f>
        <v>1.6812499999999998E-2</v>
      </c>
      <c r="V293" s="12">
        <f>D293*ReturnData!D304</f>
        <v>0</v>
      </c>
      <c r="W293" s="12">
        <f>E293*ReturnData!E304</f>
        <v>0</v>
      </c>
      <c r="X293" s="12">
        <f>F293*ReturnData!F304</f>
        <v>0</v>
      </c>
      <c r="Y293" s="12">
        <f>G293*ReturnData!G304</f>
        <v>0</v>
      </c>
      <c r="Z293" s="12">
        <f>H293*ReturnData!H304</f>
        <v>2.0625000000000001E-3</v>
      </c>
      <c r="AA293" s="12">
        <f>I293*ReturnData!I304</f>
        <v>5.9375000000000001E-3</v>
      </c>
      <c r="AB293" s="12">
        <f>J293*ReturnData!J304</f>
        <v>0</v>
      </c>
      <c r="AC293" s="12">
        <f>K293*ReturnData!K304</f>
        <v>0</v>
      </c>
      <c r="AD293" s="12">
        <f>L293*ReturnData!L304</f>
        <v>6.6249999999999998E-3</v>
      </c>
      <c r="AE293" s="12">
        <f>M293*ReturnData!M304</f>
        <v>-2E-3</v>
      </c>
      <c r="AF293" s="12">
        <f>N293*ReturnData!N304</f>
        <v>0</v>
      </c>
      <c r="AG293" s="12">
        <f>O293*ReturnData!O304</f>
        <v>-2.0499999999999997E-3</v>
      </c>
      <c r="AH293" s="12">
        <f>P293*ReturnData!P304</f>
        <v>4.7625000000000002E-3</v>
      </c>
      <c r="AI293" s="12">
        <f>Q293*ReturnData!Q304</f>
        <v>3.7624999999999998E-3</v>
      </c>
      <c r="AK293">
        <f t="shared" si="13"/>
        <v>199903</v>
      </c>
      <c r="AL293" s="15">
        <f t="shared" si="14"/>
        <v>3.5912499999999993E-2</v>
      </c>
    </row>
    <row r="294" spans="1:38" x14ac:dyDescent="0.25">
      <c r="A294" s="6">
        <f>ReturnData!A305</f>
        <v>199904</v>
      </c>
      <c r="B294">
        <f>IF('Monthly Ranks'!B293&lt;=8, 1/8,0)</f>
        <v>0</v>
      </c>
      <c r="C294">
        <f>IF('Monthly Ranks'!C293&lt;=8, 1/8,0)</f>
        <v>0.125</v>
      </c>
      <c r="D294">
        <f>IF('Monthly Ranks'!D293&lt;=8, 1/8,0)</f>
        <v>0</v>
      </c>
      <c r="E294">
        <f>IF('Monthly Ranks'!E293&lt;=8, 1/8,0)</f>
        <v>0</v>
      </c>
      <c r="F294">
        <f>IF('Monthly Ranks'!F293&lt;=8, 1/8,0)</f>
        <v>0</v>
      </c>
      <c r="G294">
        <f>IF('Monthly Ranks'!G293&lt;=8, 1/8,0)</f>
        <v>0</v>
      </c>
      <c r="H294">
        <f>IF('Monthly Ranks'!H293&lt;=8, 1/8,0)</f>
        <v>0.125</v>
      </c>
      <c r="I294">
        <f>IF('Monthly Ranks'!I293&lt;=8, 1/8,0)</f>
        <v>0.125</v>
      </c>
      <c r="J294">
        <f>IF('Monthly Ranks'!J293&lt;=8, 1/8,0)</f>
        <v>0</v>
      </c>
      <c r="K294">
        <f>IF('Monthly Ranks'!K293&lt;=8, 1/8,0)</f>
        <v>0</v>
      </c>
      <c r="L294">
        <f>IF('Monthly Ranks'!L293&lt;=8, 1/8,0)</f>
        <v>0.125</v>
      </c>
      <c r="M294">
        <f>IF('Monthly Ranks'!M293&lt;=8, 1/8,0)</f>
        <v>0.125</v>
      </c>
      <c r="N294">
        <f>IF('Monthly Ranks'!N293&lt;=8, 1/8,0)</f>
        <v>0</v>
      </c>
      <c r="O294">
        <f>IF('Monthly Ranks'!O293&lt;=8, 1/8,0)</f>
        <v>0.125</v>
      </c>
      <c r="P294">
        <f>IF('Monthly Ranks'!P293&lt;=8, 1/8,0)</f>
        <v>0.125</v>
      </c>
      <c r="Q294">
        <f>IF('Monthly Ranks'!Q293&lt;=8, 1/8,0)</f>
        <v>0.125</v>
      </c>
      <c r="S294">
        <f t="shared" si="12"/>
        <v>199904</v>
      </c>
      <c r="T294" s="12">
        <f>B294*ReturnData!B305</f>
        <v>0</v>
      </c>
      <c r="U294" s="12">
        <f>C294*ReturnData!C305</f>
        <v>2.7924999999999998E-2</v>
      </c>
      <c r="V294" s="12">
        <f>D294*ReturnData!D305</f>
        <v>0</v>
      </c>
      <c r="W294" s="12">
        <f>E294*ReturnData!E305</f>
        <v>0</v>
      </c>
      <c r="X294" s="12">
        <f>F294*ReturnData!F305</f>
        <v>0</v>
      </c>
      <c r="Y294" s="12">
        <f>G294*ReturnData!G305</f>
        <v>0</v>
      </c>
      <c r="Z294" s="12">
        <f>H294*ReturnData!H305</f>
        <v>-7.2624999999999999E-3</v>
      </c>
      <c r="AA294" s="12">
        <f>I294*ReturnData!I305</f>
        <v>1.2750000000000001E-3</v>
      </c>
      <c r="AB294" s="12">
        <f>J294*ReturnData!J305</f>
        <v>0</v>
      </c>
      <c r="AC294" s="12">
        <f>K294*ReturnData!K305</f>
        <v>0</v>
      </c>
      <c r="AD294" s="12">
        <f>L294*ReturnData!L305</f>
        <v>5.1500000000000001E-3</v>
      </c>
      <c r="AE294" s="12">
        <f>M294*ReturnData!M305</f>
        <v>1.07125E-2</v>
      </c>
      <c r="AF294" s="12">
        <f>N294*ReturnData!N305</f>
        <v>0</v>
      </c>
      <c r="AG294" s="12">
        <f>O294*ReturnData!O305</f>
        <v>9.1874999999999995E-3</v>
      </c>
      <c r="AH294" s="12">
        <f>P294*ReturnData!P305</f>
        <v>-5.0000000000000002E-5</v>
      </c>
      <c r="AI294" s="12">
        <f>Q294*ReturnData!Q305</f>
        <v>7.9124999999999994E-3</v>
      </c>
      <c r="AK294">
        <f t="shared" si="13"/>
        <v>199904</v>
      </c>
      <c r="AL294" s="15">
        <f t="shared" si="14"/>
        <v>5.4849999999999996E-2</v>
      </c>
    </row>
    <row r="295" spans="1:38" x14ac:dyDescent="0.25">
      <c r="A295" s="6">
        <f>ReturnData!A306</f>
        <v>199905</v>
      </c>
      <c r="B295">
        <f>IF('Monthly Ranks'!B294&lt;=8, 1/8,0)</f>
        <v>0</v>
      </c>
      <c r="C295">
        <f>IF('Monthly Ranks'!C294&lt;=8, 1/8,0)</f>
        <v>0.125</v>
      </c>
      <c r="D295">
        <f>IF('Monthly Ranks'!D294&lt;=8, 1/8,0)</f>
        <v>0</v>
      </c>
      <c r="E295">
        <f>IF('Monthly Ranks'!E294&lt;=8, 1/8,0)</f>
        <v>0</v>
      </c>
      <c r="F295">
        <f>IF('Monthly Ranks'!F294&lt;=8, 1/8,0)</f>
        <v>0</v>
      </c>
      <c r="G295">
        <f>IF('Monthly Ranks'!G294&lt;=8, 1/8,0)</f>
        <v>0</v>
      </c>
      <c r="H295">
        <f>IF('Monthly Ranks'!H294&lt;=8, 1/8,0)</f>
        <v>0.125</v>
      </c>
      <c r="I295">
        <f>IF('Monthly Ranks'!I294&lt;=8, 1/8,0)</f>
        <v>0.125</v>
      </c>
      <c r="J295">
        <f>IF('Monthly Ranks'!J294&lt;=8, 1/8,0)</f>
        <v>0</v>
      </c>
      <c r="K295">
        <f>IF('Monthly Ranks'!K294&lt;=8, 1/8,0)</f>
        <v>0</v>
      </c>
      <c r="L295">
        <f>IF('Monthly Ranks'!L294&lt;=8, 1/8,0)</f>
        <v>0.125</v>
      </c>
      <c r="M295">
        <f>IF('Monthly Ranks'!M294&lt;=8, 1/8,0)</f>
        <v>0.125</v>
      </c>
      <c r="N295">
        <f>IF('Monthly Ranks'!N294&lt;=8, 1/8,0)</f>
        <v>0</v>
      </c>
      <c r="O295">
        <f>IF('Monthly Ranks'!O294&lt;=8, 1/8,0)</f>
        <v>0.125</v>
      </c>
      <c r="P295">
        <f>IF('Monthly Ranks'!P294&lt;=8, 1/8,0)</f>
        <v>0.125</v>
      </c>
      <c r="Q295">
        <f>IF('Monthly Ranks'!Q294&lt;=8, 1/8,0)</f>
        <v>0.125</v>
      </c>
      <c r="S295">
        <f t="shared" si="12"/>
        <v>199905</v>
      </c>
      <c r="T295" s="12">
        <f>B295*ReturnData!B306</f>
        <v>0</v>
      </c>
      <c r="U295" s="12">
        <f>C295*ReturnData!C306</f>
        <v>-1.325E-2</v>
      </c>
      <c r="V295" s="12">
        <f>D295*ReturnData!D306</f>
        <v>0</v>
      </c>
      <c r="W295" s="12">
        <f>E295*ReturnData!E306</f>
        <v>0</v>
      </c>
      <c r="X295" s="12">
        <f>F295*ReturnData!F306</f>
        <v>0</v>
      </c>
      <c r="Y295" s="12">
        <f>G295*ReturnData!G306</f>
        <v>0</v>
      </c>
      <c r="Z295" s="12">
        <f>H295*ReturnData!H306</f>
        <v>-2.5000000000000001E-3</v>
      </c>
      <c r="AA295" s="12">
        <f>I295*ReturnData!I306</f>
        <v>-3.3500000000000001E-3</v>
      </c>
      <c r="AB295" s="12">
        <f>J295*ReturnData!J306</f>
        <v>0</v>
      </c>
      <c r="AC295" s="12">
        <f>K295*ReturnData!K306</f>
        <v>0</v>
      </c>
      <c r="AD295" s="12">
        <f>L295*ReturnData!L306</f>
        <v>-6.8750000000000007E-4</v>
      </c>
      <c r="AE295" s="12">
        <f>M295*ReturnData!M306</f>
        <v>-6.7124999999999997E-3</v>
      </c>
      <c r="AF295" s="12">
        <f>N295*ReturnData!N306</f>
        <v>0</v>
      </c>
      <c r="AG295" s="12">
        <f>O295*ReturnData!O306</f>
        <v>8.3999999999999995E-3</v>
      </c>
      <c r="AH295" s="12">
        <f>P295*ReturnData!P306</f>
        <v>-5.1000000000000004E-3</v>
      </c>
      <c r="AI295" s="12">
        <f>Q295*ReturnData!Q306</f>
        <v>-4.8249999999999994E-3</v>
      </c>
      <c r="AK295">
        <f t="shared" si="13"/>
        <v>199905</v>
      </c>
      <c r="AL295" s="15">
        <f t="shared" si="14"/>
        <v>-2.8024999999999998E-2</v>
      </c>
    </row>
    <row r="296" spans="1:38" x14ac:dyDescent="0.25">
      <c r="A296" s="6">
        <f>ReturnData!A307</f>
        <v>199906</v>
      </c>
      <c r="B296">
        <f>IF('Monthly Ranks'!B295&lt;=8, 1/8,0)</f>
        <v>0</v>
      </c>
      <c r="C296">
        <f>IF('Monthly Ranks'!C295&lt;=8, 1/8,0)</f>
        <v>0.125</v>
      </c>
      <c r="D296">
        <f>IF('Monthly Ranks'!D295&lt;=8, 1/8,0)</f>
        <v>0.125</v>
      </c>
      <c r="E296">
        <f>IF('Monthly Ranks'!E295&lt;=8, 1/8,0)</f>
        <v>0</v>
      </c>
      <c r="F296">
        <f>IF('Monthly Ranks'!F295&lt;=8, 1/8,0)</f>
        <v>0</v>
      </c>
      <c r="G296">
        <f>IF('Monthly Ranks'!G295&lt;=8, 1/8,0)</f>
        <v>0</v>
      </c>
      <c r="H296">
        <f>IF('Monthly Ranks'!H295&lt;=8, 1/8,0)</f>
        <v>0.125</v>
      </c>
      <c r="I296">
        <f>IF('Monthly Ranks'!I295&lt;=8, 1/8,0)</f>
        <v>0.125</v>
      </c>
      <c r="J296">
        <f>IF('Monthly Ranks'!J295&lt;=8, 1/8,0)</f>
        <v>0.125</v>
      </c>
      <c r="K296">
        <f>IF('Monthly Ranks'!K295&lt;=8, 1/8,0)</f>
        <v>0</v>
      </c>
      <c r="L296">
        <f>IF('Monthly Ranks'!L295&lt;=8, 1/8,0)</f>
        <v>0.125</v>
      </c>
      <c r="M296">
        <f>IF('Monthly Ranks'!M295&lt;=8, 1/8,0)</f>
        <v>0.125</v>
      </c>
      <c r="N296">
        <f>IF('Monthly Ranks'!N295&lt;=8, 1/8,0)</f>
        <v>0</v>
      </c>
      <c r="O296">
        <f>IF('Monthly Ranks'!O295&lt;=8, 1/8,0)</f>
        <v>0</v>
      </c>
      <c r="P296">
        <f>IF('Monthly Ranks'!P295&lt;=8, 1/8,0)</f>
        <v>0.125</v>
      </c>
      <c r="Q296">
        <f>IF('Monthly Ranks'!Q295&lt;=8, 1/8,0)</f>
        <v>0</v>
      </c>
      <c r="S296">
        <f t="shared" si="12"/>
        <v>199906</v>
      </c>
      <c r="T296" s="12">
        <f>B296*ReturnData!B307</f>
        <v>0</v>
      </c>
      <c r="U296" s="12">
        <f>C296*ReturnData!C307</f>
        <v>-1.06125E-2</v>
      </c>
      <c r="V296" s="12">
        <f>D296*ReturnData!D307</f>
        <v>2.9999999999999997E-4</v>
      </c>
      <c r="W296" s="12">
        <f>E296*ReturnData!E307</f>
        <v>0</v>
      </c>
      <c r="X296" s="12">
        <f>F296*ReturnData!F307</f>
        <v>0</v>
      </c>
      <c r="Y296" s="12">
        <f>G296*ReturnData!G307</f>
        <v>0</v>
      </c>
      <c r="Z296" s="12">
        <f>H296*ReturnData!H307</f>
        <v>5.0375000000000003E-3</v>
      </c>
      <c r="AA296" s="12">
        <f>I296*ReturnData!I307</f>
        <v>-5.6250000000000007E-4</v>
      </c>
      <c r="AB296" s="12">
        <f>J296*ReturnData!J307</f>
        <v>1.1000000000000001E-2</v>
      </c>
      <c r="AC296" s="12">
        <f>K296*ReturnData!K307</f>
        <v>0</v>
      </c>
      <c r="AD296" s="12">
        <f>L296*ReturnData!L307</f>
        <v>1.4450000000000001E-2</v>
      </c>
      <c r="AE296" s="12">
        <f>M296*ReturnData!M307</f>
        <v>-5.7499999999999999E-4</v>
      </c>
      <c r="AF296" s="12">
        <f>N296*ReturnData!N307</f>
        <v>0</v>
      </c>
      <c r="AG296" s="12">
        <f>O296*ReturnData!O307</f>
        <v>0</v>
      </c>
      <c r="AH296" s="12">
        <f>P296*ReturnData!P307</f>
        <v>1.0024999999999999E-2</v>
      </c>
      <c r="AI296" s="12">
        <f>Q296*ReturnData!Q307</f>
        <v>0</v>
      </c>
      <c r="AK296">
        <f t="shared" si="13"/>
        <v>199906</v>
      </c>
      <c r="AL296" s="15">
        <f t="shared" si="14"/>
        <v>2.9062500000000002E-2</v>
      </c>
    </row>
    <row r="297" spans="1:38" x14ac:dyDescent="0.25">
      <c r="A297" s="6">
        <f>ReturnData!A308</f>
        <v>199907</v>
      </c>
      <c r="B297">
        <f>IF('Monthly Ranks'!B296&lt;=8, 1/8,0)</f>
        <v>0</v>
      </c>
      <c r="C297">
        <f>IF('Monthly Ranks'!C296&lt;=8, 1/8,0)</f>
        <v>0.125</v>
      </c>
      <c r="D297">
        <f>IF('Monthly Ranks'!D296&lt;=8, 1/8,0)</f>
        <v>0.125</v>
      </c>
      <c r="E297">
        <f>IF('Monthly Ranks'!E296&lt;=8, 1/8,0)</f>
        <v>0</v>
      </c>
      <c r="F297">
        <f>IF('Monthly Ranks'!F296&lt;=8, 1/8,0)</f>
        <v>0</v>
      </c>
      <c r="G297">
        <f>IF('Monthly Ranks'!G296&lt;=8, 1/8,0)</f>
        <v>0</v>
      </c>
      <c r="H297">
        <f>IF('Monthly Ranks'!H296&lt;=8, 1/8,0)</f>
        <v>0</v>
      </c>
      <c r="I297">
        <f>IF('Monthly Ranks'!I296&lt;=8, 1/8,0)</f>
        <v>0.125</v>
      </c>
      <c r="J297">
        <f>IF('Monthly Ranks'!J296&lt;=8, 1/8,0)</f>
        <v>0.125</v>
      </c>
      <c r="K297">
        <f>IF('Monthly Ranks'!K296&lt;=8, 1/8,0)</f>
        <v>0</v>
      </c>
      <c r="L297">
        <f>IF('Monthly Ranks'!L296&lt;=8, 1/8,0)</f>
        <v>0.125</v>
      </c>
      <c r="M297">
        <f>IF('Monthly Ranks'!M296&lt;=8, 1/8,0)</f>
        <v>0.125</v>
      </c>
      <c r="N297">
        <f>IF('Monthly Ranks'!N296&lt;=8, 1/8,0)</f>
        <v>0</v>
      </c>
      <c r="O297">
        <f>IF('Monthly Ranks'!O296&lt;=8, 1/8,0)</f>
        <v>0.125</v>
      </c>
      <c r="P297">
        <f>IF('Monthly Ranks'!P296&lt;=8, 1/8,0)</f>
        <v>0.125</v>
      </c>
      <c r="Q297">
        <f>IF('Monthly Ranks'!Q296&lt;=8, 1/8,0)</f>
        <v>0</v>
      </c>
      <c r="S297">
        <f t="shared" si="12"/>
        <v>199907</v>
      </c>
      <c r="T297" s="12">
        <f>B297*ReturnData!B308</f>
        <v>0</v>
      </c>
      <c r="U297" s="12">
        <f>C297*ReturnData!C308</f>
        <v>-1.18E-2</v>
      </c>
      <c r="V297" s="12">
        <f>D297*ReturnData!D308</f>
        <v>2.9375E-3</v>
      </c>
      <c r="W297" s="12">
        <f>E297*ReturnData!E308</f>
        <v>0</v>
      </c>
      <c r="X297" s="12">
        <f>F297*ReturnData!F308</f>
        <v>0</v>
      </c>
      <c r="Y297" s="12">
        <f>G297*ReturnData!G308</f>
        <v>0</v>
      </c>
      <c r="Z297" s="12">
        <f>H297*ReturnData!H308</f>
        <v>0</v>
      </c>
      <c r="AA297" s="12">
        <f>I297*ReturnData!I308</f>
        <v>-2.0625000000000001E-3</v>
      </c>
      <c r="AB297" s="12">
        <f>J297*ReturnData!J308</f>
        <v>-1.4249999999999998E-3</v>
      </c>
      <c r="AC297" s="12">
        <f>K297*ReturnData!K308</f>
        <v>0</v>
      </c>
      <c r="AD297" s="12">
        <f>L297*ReturnData!L308</f>
        <v>2.3250000000000002E-3</v>
      </c>
      <c r="AE297" s="12">
        <f>M297*ReturnData!M308</f>
        <v>-8.9750000000000003E-3</v>
      </c>
      <c r="AF297" s="12">
        <f>N297*ReturnData!N308</f>
        <v>0</v>
      </c>
      <c r="AG297" s="12">
        <f>O297*ReturnData!O308</f>
        <v>-5.5000000000000003E-4</v>
      </c>
      <c r="AH297" s="12">
        <f>P297*ReturnData!P308</f>
        <v>-7.6124999999999995E-3</v>
      </c>
      <c r="AI297" s="12">
        <f>Q297*ReturnData!Q308</f>
        <v>0</v>
      </c>
      <c r="AK297">
        <f t="shared" si="13"/>
        <v>199907</v>
      </c>
      <c r="AL297" s="15">
        <f t="shared" si="14"/>
        <v>-2.7162499999999992E-2</v>
      </c>
    </row>
    <row r="298" spans="1:38" x14ac:dyDescent="0.25">
      <c r="A298" s="6">
        <f>ReturnData!A309</f>
        <v>199908</v>
      </c>
      <c r="B298">
        <f>IF('Monthly Ranks'!B297&lt;=8, 1/8,0)</f>
        <v>0</v>
      </c>
      <c r="C298">
        <f>IF('Monthly Ranks'!C297&lt;=8, 1/8,0)</f>
        <v>0.125</v>
      </c>
      <c r="D298">
        <f>IF('Monthly Ranks'!D297&lt;=8, 1/8,0)</f>
        <v>0.125</v>
      </c>
      <c r="E298">
        <f>IF('Monthly Ranks'!E297&lt;=8, 1/8,0)</f>
        <v>0</v>
      </c>
      <c r="F298">
        <f>IF('Monthly Ranks'!F297&lt;=8, 1/8,0)</f>
        <v>0</v>
      </c>
      <c r="G298">
        <f>IF('Monthly Ranks'!G297&lt;=8, 1/8,0)</f>
        <v>0</v>
      </c>
      <c r="H298">
        <f>IF('Monthly Ranks'!H297&lt;=8, 1/8,0)</f>
        <v>0.125</v>
      </c>
      <c r="I298">
        <f>IF('Monthly Ranks'!I297&lt;=8, 1/8,0)</f>
        <v>0.125</v>
      </c>
      <c r="J298">
        <f>IF('Monthly Ranks'!J297&lt;=8, 1/8,0)</f>
        <v>0.125</v>
      </c>
      <c r="K298">
        <f>IF('Monthly Ranks'!K297&lt;=8, 1/8,0)</f>
        <v>0</v>
      </c>
      <c r="L298">
        <f>IF('Monthly Ranks'!L297&lt;=8, 1/8,0)</f>
        <v>0.125</v>
      </c>
      <c r="M298">
        <f>IF('Monthly Ranks'!M297&lt;=8, 1/8,0)</f>
        <v>0</v>
      </c>
      <c r="N298">
        <f>IF('Monthly Ranks'!N297&lt;=8, 1/8,0)</f>
        <v>0.125</v>
      </c>
      <c r="O298">
        <f>IF('Monthly Ranks'!O297&lt;=8, 1/8,0)</f>
        <v>0</v>
      </c>
      <c r="P298">
        <f>IF('Monthly Ranks'!P297&lt;=8, 1/8,0)</f>
        <v>0.125</v>
      </c>
      <c r="Q298">
        <f>IF('Monthly Ranks'!Q297&lt;=8, 1/8,0)</f>
        <v>0</v>
      </c>
      <c r="S298">
        <f t="shared" si="12"/>
        <v>199908</v>
      </c>
      <c r="T298" s="12">
        <f>B298*ReturnData!B309</f>
        <v>0</v>
      </c>
      <c r="U298" s="12">
        <f>C298*ReturnData!C309</f>
        <v>6.6874999999999999E-3</v>
      </c>
      <c r="V298" s="12">
        <f>D298*ReturnData!D309</f>
        <v>1.65E-3</v>
      </c>
      <c r="W298" s="12">
        <f>E298*ReturnData!E309</f>
        <v>0</v>
      </c>
      <c r="X298" s="12">
        <f>F298*ReturnData!F309</f>
        <v>0</v>
      </c>
      <c r="Y298" s="12">
        <f>G298*ReturnData!G309</f>
        <v>0</v>
      </c>
      <c r="Z298" s="12">
        <f>H298*ReturnData!H309</f>
        <v>4.8625000000000005E-3</v>
      </c>
      <c r="AA298" s="12">
        <f>I298*ReturnData!I309</f>
        <v>-4.8999999999999998E-3</v>
      </c>
      <c r="AB298" s="12">
        <f>J298*ReturnData!J309</f>
        <v>-5.9999999999999995E-4</v>
      </c>
      <c r="AC298" s="12">
        <f>K298*ReturnData!K309</f>
        <v>0</v>
      </c>
      <c r="AD298" s="12">
        <f>L298*ReturnData!L309</f>
        <v>8.9750000000000003E-3</v>
      </c>
      <c r="AE298" s="12">
        <f>M298*ReturnData!M309</f>
        <v>0</v>
      </c>
      <c r="AF298" s="12">
        <f>N298*ReturnData!N309</f>
        <v>-5.9499999999999996E-3</v>
      </c>
      <c r="AG298" s="12">
        <f>O298*ReturnData!O309</f>
        <v>0</v>
      </c>
      <c r="AH298" s="12">
        <f>P298*ReturnData!P309</f>
        <v>-7.5749999999999993E-3</v>
      </c>
      <c r="AI298" s="12">
        <f>Q298*ReturnData!Q309</f>
        <v>0</v>
      </c>
      <c r="AK298">
        <f t="shared" si="13"/>
        <v>199908</v>
      </c>
      <c r="AL298" s="15">
        <f t="shared" si="14"/>
        <v>3.1500000000000026E-3</v>
      </c>
    </row>
    <row r="299" spans="1:38" x14ac:dyDescent="0.25">
      <c r="A299" s="6">
        <f>ReturnData!A310</f>
        <v>199909</v>
      </c>
      <c r="B299">
        <f>IF('Monthly Ranks'!B298&lt;=8, 1/8,0)</f>
        <v>0</v>
      </c>
      <c r="C299">
        <f>IF('Monthly Ranks'!C298&lt;=8, 1/8,0)</f>
        <v>0.125</v>
      </c>
      <c r="D299">
        <f>IF('Monthly Ranks'!D298&lt;=8, 1/8,0)</f>
        <v>0.125</v>
      </c>
      <c r="E299">
        <f>IF('Monthly Ranks'!E298&lt;=8, 1/8,0)</f>
        <v>0</v>
      </c>
      <c r="F299">
        <f>IF('Monthly Ranks'!F298&lt;=8, 1/8,0)</f>
        <v>0</v>
      </c>
      <c r="G299">
        <f>IF('Monthly Ranks'!G298&lt;=8, 1/8,0)</f>
        <v>0</v>
      </c>
      <c r="H299">
        <f>IF('Monthly Ranks'!H298&lt;=8, 1/8,0)</f>
        <v>0</v>
      </c>
      <c r="I299">
        <f>IF('Monthly Ranks'!I298&lt;=8, 1/8,0)</f>
        <v>0.125</v>
      </c>
      <c r="J299">
        <f>IF('Monthly Ranks'!J298&lt;=8, 1/8,0)</f>
        <v>0.125</v>
      </c>
      <c r="K299">
        <f>IF('Monthly Ranks'!K298&lt;=8, 1/8,0)</f>
        <v>0.125</v>
      </c>
      <c r="L299">
        <f>IF('Monthly Ranks'!L298&lt;=8, 1/8,0)</f>
        <v>0.125</v>
      </c>
      <c r="M299">
        <f>IF('Monthly Ranks'!M298&lt;=8, 1/8,0)</f>
        <v>0</v>
      </c>
      <c r="N299">
        <f>IF('Monthly Ranks'!N298&lt;=8, 1/8,0)</f>
        <v>0.125</v>
      </c>
      <c r="O299">
        <f>IF('Monthly Ranks'!O298&lt;=8, 1/8,0)</f>
        <v>0</v>
      </c>
      <c r="P299">
        <f>IF('Monthly Ranks'!P298&lt;=8, 1/8,0)</f>
        <v>0.125</v>
      </c>
      <c r="Q299">
        <f>IF('Monthly Ranks'!Q298&lt;=8, 1/8,0)</f>
        <v>0</v>
      </c>
      <c r="S299">
        <f t="shared" si="12"/>
        <v>199909</v>
      </c>
      <c r="T299" s="12">
        <f>B299*ReturnData!B310</f>
        <v>0</v>
      </c>
      <c r="U299" s="12">
        <f>C299*ReturnData!C310</f>
        <v>-4.9624999999999999E-3</v>
      </c>
      <c r="V299" s="12">
        <f>D299*ReturnData!D310</f>
        <v>-4.5750000000000001E-3</v>
      </c>
      <c r="W299" s="12">
        <f>E299*ReturnData!E310</f>
        <v>0</v>
      </c>
      <c r="X299" s="12">
        <f>F299*ReturnData!F310</f>
        <v>0</v>
      </c>
      <c r="Y299" s="12">
        <f>G299*ReturnData!G310</f>
        <v>0</v>
      </c>
      <c r="Z299" s="12">
        <f>H299*ReturnData!H310</f>
        <v>0</v>
      </c>
      <c r="AA299" s="12">
        <f>I299*ReturnData!I310</f>
        <v>-2.0250000000000003E-3</v>
      </c>
      <c r="AB299" s="12">
        <f>J299*ReturnData!J310</f>
        <v>-3.0875000000000004E-3</v>
      </c>
      <c r="AC299" s="12">
        <f>K299*ReturnData!K310</f>
        <v>-3.8E-3</v>
      </c>
      <c r="AD299" s="12">
        <f>L299*ReturnData!L310</f>
        <v>-2E-3</v>
      </c>
      <c r="AE299" s="12">
        <f>M299*ReturnData!M310</f>
        <v>0</v>
      </c>
      <c r="AF299" s="12">
        <f>N299*ReturnData!N310</f>
        <v>-8.1124999999999999E-3</v>
      </c>
      <c r="AG299" s="12">
        <f>O299*ReturnData!O310</f>
        <v>0</v>
      </c>
      <c r="AH299" s="12">
        <f>P299*ReturnData!P310</f>
        <v>1.7875E-3</v>
      </c>
      <c r="AI299" s="12">
        <f>Q299*ReturnData!Q310</f>
        <v>0</v>
      </c>
      <c r="AK299">
        <f t="shared" si="13"/>
        <v>199909</v>
      </c>
      <c r="AL299" s="15">
        <f t="shared" si="14"/>
        <v>-2.6775000000000004E-2</v>
      </c>
    </row>
    <row r="300" spans="1:38" x14ac:dyDescent="0.25">
      <c r="A300" s="6">
        <f>ReturnData!A311</f>
        <v>199910</v>
      </c>
      <c r="B300">
        <f>IF('Monthly Ranks'!B299&lt;=8, 1/8,0)</f>
        <v>0</v>
      </c>
      <c r="C300">
        <f>IF('Monthly Ranks'!C299&lt;=8, 1/8,0)</f>
        <v>0.125</v>
      </c>
      <c r="D300">
        <f>IF('Monthly Ranks'!D299&lt;=8, 1/8,0)</f>
        <v>0.125</v>
      </c>
      <c r="E300">
        <f>IF('Monthly Ranks'!E299&lt;=8, 1/8,0)</f>
        <v>0</v>
      </c>
      <c r="F300">
        <f>IF('Monthly Ranks'!F299&lt;=8, 1/8,0)</f>
        <v>0</v>
      </c>
      <c r="G300">
        <f>IF('Monthly Ranks'!G299&lt;=8, 1/8,0)</f>
        <v>0</v>
      </c>
      <c r="H300">
        <f>IF('Monthly Ranks'!H299&lt;=8, 1/8,0)</f>
        <v>0</v>
      </c>
      <c r="I300">
        <f>IF('Monthly Ranks'!I299&lt;=8, 1/8,0)</f>
        <v>0.125</v>
      </c>
      <c r="J300">
        <f>IF('Monthly Ranks'!J299&lt;=8, 1/8,0)</f>
        <v>0.125</v>
      </c>
      <c r="K300">
        <f>IF('Monthly Ranks'!K299&lt;=8, 1/8,0)</f>
        <v>0</v>
      </c>
      <c r="L300">
        <f>IF('Monthly Ranks'!L299&lt;=8, 1/8,0)</f>
        <v>0.125</v>
      </c>
      <c r="M300">
        <f>IF('Monthly Ranks'!M299&lt;=8, 1/8,0)</f>
        <v>0.125</v>
      </c>
      <c r="N300">
        <f>IF('Monthly Ranks'!N299&lt;=8, 1/8,0)</f>
        <v>0.125</v>
      </c>
      <c r="O300">
        <f>IF('Monthly Ranks'!O299&lt;=8, 1/8,0)</f>
        <v>0</v>
      </c>
      <c r="P300">
        <f>IF('Monthly Ranks'!P299&lt;=8, 1/8,0)</f>
        <v>0.125</v>
      </c>
      <c r="Q300">
        <f>IF('Monthly Ranks'!Q299&lt;=8, 1/8,0)</f>
        <v>0</v>
      </c>
      <c r="S300">
        <f t="shared" si="12"/>
        <v>199910</v>
      </c>
      <c r="T300" s="12">
        <f>B300*ReturnData!B311</f>
        <v>0</v>
      </c>
      <c r="U300" s="12">
        <f>C300*ReturnData!C311</f>
        <v>1.22875E-2</v>
      </c>
      <c r="V300" s="12">
        <f>D300*ReturnData!D311</f>
        <v>-3.1125000000000002E-3</v>
      </c>
      <c r="W300" s="12">
        <f>E300*ReturnData!E311</f>
        <v>0</v>
      </c>
      <c r="X300" s="12">
        <f>F300*ReturnData!F311</f>
        <v>0</v>
      </c>
      <c r="Y300" s="12">
        <f>G300*ReturnData!G311</f>
        <v>0</v>
      </c>
      <c r="Z300" s="12">
        <f>H300*ReturnData!H311</f>
        <v>0</v>
      </c>
      <c r="AA300" s="12">
        <f>I300*ReturnData!I311</f>
        <v>6.2375E-3</v>
      </c>
      <c r="AB300" s="12">
        <f>J300*ReturnData!J311</f>
        <v>1.2750000000000001E-3</v>
      </c>
      <c r="AC300" s="12">
        <f>K300*ReturnData!K311</f>
        <v>0</v>
      </c>
      <c r="AD300" s="12">
        <f>L300*ReturnData!L311</f>
        <v>6.2124999999999993E-3</v>
      </c>
      <c r="AE300" s="12">
        <f>M300*ReturnData!M311</f>
        <v>4.3249999999999999E-3</v>
      </c>
      <c r="AF300" s="12">
        <f>N300*ReturnData!N311</f>
        <v>2.1749999999999999E-3</v>
      </c>
      <c r="AG300" s="12">
        <f>O300*ReturnData!O311</f>
        <v>0</v>
      </c>
      <c r="AH300" s="12">
        <f>P300*ReturnData!P311</f>
        <v>5.3249999999999999E-3</v>
      </c>
      <c r="AI300" s="12">
        <f>Q300*ReturnData!Q311</f>
        <v>0</v>
      </c>
      <c r="AK300">
        <f t="shared" si="13"/>
        <v>199910</v>
      </c>
      <c r="AL300" s="15">
        <f t="shared" si="14"/>
        <v>3.4724999999999999E-2</v>
      </c>
    </row>
    <row r="301" spans="1:38" x14ac:dyDescent="0.25">
      <c r="A301" s="6">
        <f>ReturnData!A312</f>
        <v>199911</v>
      </c>
      <c r="B301">
        <f>IF('Monthly Ranks'!B300&lt;=8, 1/8,0)</f>
        <v>0</v>
      </c>
      <c r="C301">
        <f>IF('Monthly Ranks'!C300&lt;=8, 1/8,0)</f>
        <v>0.125</v>
      </c>
      <c r="D301">
        <f>IF('Monthly Ranks'!D300&lt;=8, 1/8,0)</f>
        <v>0.125</v>
      </c>
      <c r="E301">
        <f>IF('Monthly Ranks'!E300&lt;=8, 1/8,0)</f>
        <v>0</v>
      </c>
      <c r="F301">
        <f>IF('Monthly Ranks'!F300&lt;=8, 1/8,0)</f>
        <v>0</v>
      </c>
      <c r="G301">
        <f>IF('Monthly Ranks'!G300&lt;=8, 1/8,0)</f>
        <v>0.125</v>
      </c>
      <c r="H301">
        <f>IF('Monthly Ranks'!H300&lt;=8, 1/8,0)</f>
        <v>0</v>
      </c>
      <c r="I301">
        <f>IF('Monthly Ranks'!I300&lt;=8, 1/8,0)</f>
        <v>0.125</v>
      </c>
      <c r="J301">
        <f>IF('Monthly Ranks'!J300&lt;=8, 1/8,0)</f>
        <v>0.125</v>
      </c>
      <c r="K301">
        <f>IF('Monthly Ranks'!K300&lt;=8, 1/8,0)</f>
        <v>0.125</v>
      </c>
      <c r="L301">
        <f>IF('Monthly Ranks'!L300&lt;=8, 1/8,0)</f>
        <v>0.125</v>
      </c>
      <c r="M301">
        <f>IF('Monthly Ranks'!M300&lt;=8, 1/8,0)</f>
        <v>0</v>
      </c>
      <c r="N301">
        <f>IF('Monthly Ranks'!N300&lt;=8, 1/8,0)</f>
        <v>0</v>
      </c>
      <c r="O301">
        <f>IF('Monthly Ranks'!O300&lt;=8, 1/8,0)</f>
        <v>0</v>
      </c>
      <c r="P301">
        <f>IF('Monthly Ranks'!P300&lt;=8, 1/8,0)</f>
        <v>0.125</v>
      </c>
      <c r="Q301">
        <f>IF('Monthly Ranks'!Q300&lt;=8, 1/8,0)</f>
        <v>0</v>
      </c>
      <c r="S301">
        <f t="shared" si="12"/>
        <v>199911</v>
      </c>
      <c r="T301" s="12">
        <f>B301*ReturnData!B312</f>
        <v>0</v>
      </c>
      <c r="U301" s="12">
        <f>C301*ReturnData!C312</f>
        <v>1.7500000000000003E-4</v>
      </c>
      <c r="V301" s="12">
        <f>D301*ReturnData!D312</f>
        <v>4.4374999999999996E-3</v>
      </c>
      <c r="W301" s="12">
        <f>E301*ReturnData!E312</f>
        <v>0</v>
      </c>
      <c r="X301" s="12">
        <f>F301*ReturnData!F312</f>
        <v>0</v>
      </c>
      <c r="Y301" s="12">
        <f>G301*ReturnData!G312</f>
        <v>-7.1249999999999992E-4</v>
      </c>
      <c r="Z301" s="12">
        <f>H301*ReturnData!H312</f>
        <v>0</v>
      </c>
      <c r="AA301" s="12">
        <f>I301*ReturnData!I312</f>
        <v>3.2124999999999996E-3</v>
      </c>
      <c r="AB301" s="12">
        <f>J301*ReturnData!J312</f>
        <v>9.1125000000000008E-3</v>
      </c>
      <c r="AC301" s="12">
        <f>K301*ReturnData!K312</f>
        <v>-4.9249999999999997E-3</v>
      </c>
      <c r="AD301" s="12">
        <f>L301*ReturnData!L312</f>
        <v>1.0200000000000001E-2</v>
      </c>
      <c r="AE301" s="12">
        <f>M301*ReturnData!M312</f>
        <v>0</v>
      </c>
      <c r="AF301" s="12">
        <f>N301*ReturnData!N312</f>
        <v>0</v>
      </c>
      <c r="AG301" s="12">
        <f>O301*ReturnData!O312</f>
        <v>0</v>
      </c>
      <c r="AH301" s="12">
        <f>P301*ReturnData!P312</f>
        <v>5.7999999999999996E-3</v>
      </c>
      <c r="AI301" s="12">
        <f>Q301*ReturnData!Q312</f>
        <v>0</v>
      </c>
      <c r="AK301">
        <f t="shared" si="13"/>
        <v>199911</v>
      </c>
      <c r="AL301" s="15">
        <f t="shared" si="14"/>
        <v>2.7300000000000001E-2</v>
      </c>
    </row>
    <row r="302" spans="1:38" x14ac:dyDescent="0.25">
      <c r="A302" s="6">
        <f>ReturnData!A313</f>
        <v>199912</v>
      </c>
      <c r="B302">
        <f>IF('Monthly Ranks'!B301&lt;=8, 1/8,0)</f>
        <v>0</v>
      </c>
      <c r="C302">
        <f>IF('Monthly Ranks'!C301&lt;=8, 1/8,0)</f>
        <v>0.125</v>
      </c>
      <c r="D302">
        <f>IF('Monthly Ranks'!D301&lt;=8, 1/8,0)</f>
        <v>0.125</v>
      </c>
      <c r="E302">
        <f>IF('Monthly Ranks'!E301&lt;=8, 1/8,0)</f>
        <v>0</v>
      </c>
      <c r="F302">
        <f>IF('Monthly Ranks'!F301&lt;=8, 1/8,0)</f>
        <v>0</v>
      </c>
      <c r="G302">
        <f>IF('Monthly Ranks'!G301&lt;=8, 1/8,0)</f>
        <v>0.125</v>
      </c>
      <c r="H302">
        <f>IF('Monthly Ranks'!H301&lt;=8, 1/8,0)</f>
        <v>0</v>
      </c>
      <c r="I302">
        <f>IF('Monthly Ranks'!I301&lt;=8, 1/8,0)</f>
        <v>0.125</v>
      </c>
      <c r="J302">
        <f>IF('Monthly Ranks'!J301&lt;=8, 1/8,0)</f>
        <v>0.125</v>
      </c>
      <c r="K302">
        <f>IF('Monthly Ranks'!K301&lt;=8, 1/8,0)</f>
        <v>0</v>
      </c>
      <c r="L302">
        <f>IF('Monthly Ranks'!L301&lt;=8, 1/8,0)</f>
        <v>0.125</v>
      </c>
      <c r="M302">
        <f>IF('Monthly Ranks'!M301&lt;=8, 1/8,0)</f>
        <v>0</v>
      </c>
      <c r="N302">
        <f>IF('Monthly Ranks'!N301&lt;=8, 1/8,0)</f>
        <v>0</v>
      </c>
      <c r="O302">
        <f>IF('Monthly Ranks'!O301&lt;=8, 1/8,0)</f>
        <v>0</v>
      </c>
      <c r="P302">
        <f>IF('Monthly Ranks'!P301&lt;=8, 1/8,0)</f>
        <v>0.125</v>
      </c>
      <c r="Q302">
        <f>IF('Monthly Ranks'!Q301&lt;=8, 1/8,0)</f>
        <v>0.125</v>
      </c>
      <c r="S302">
        <f t="shared" si="12"/>
        <v>199912</v>
      </c>
      <c r="T302" s="12">
        <f>B302*ReturnData!B313</f>
        <v>0</v>
      </c>
      <c r="U302" s="12">
        <f>C302*ReturnData!C313</f>
        <v>1.7049999999999999E-2</v>
      </c>
      <c r="V302" s="12">
        <f>D302*ReturnData!D313</f>
        <v>9.7500000000000006E-4</v>
      </c>
      <c r="W302" s="12">
        <f>E302*ReturnData!E313</f>
        <v>0</v>
      </c>
      <c r="X302" s="12">
        <f>F302*ReturnData!F313</f>
        <v>0</v>
      </c>
      <c r="Y302" s="12">
        <f>G302*ReturnData!G313</f>
        <v>8.5375E-3</v>
      </c>
      <c r="Z302" s="12">
        <f>H302*ReturnData!H313</f>
        <v>0</v>
      </c>
      <c r="AA302" s="12">
        <f>I302*ReturnData!I313</f>
        <v>2.0012500000000003E-2</v>
      </c>
      <c r="AB302" s="12">
        <f>J302*ReturnData!J313</f>
        <v>2.7949999999999999E-2</v>
      </c>
      <c r="AC302" s="12">
        <f>K302*ReturnData!K313</f>
        <v>0</v>
      </c>
      <c r="AD302" s="12">
        <f>L302*ReturnData!L313</f>
        <v>2.0112499999999998E-2</v>
      </c>
      <c r="AE302" s="12">
        <f>M302*ReturnData!M313</f>
        <v>0</v>
      </c>
      <c r="AF302" s="12">
        <f>N302*ReturnData!N313</f>
        <v>0</v>
      </c>
      <c r="AG302" s="12">
        <f>O302*ReturnData!O313</f>
        <v>0</v>
      </c>
      <c r="AH302" s="12">
        <f>P302*ReturnData!P313</f>
        <v>3.7125000000000001E-3</v>
      </c>
      <c r="AI302" s="12">
        <f>Q302*ReturnData!Q313</f>
        <v>-1.3500000000000001E-3</v>
      </c>
      <c r="AK302">
        <f t="shared" si="13"/>
        <v>199912</v>
      </c>
      <c r="AL302" s="15">
        <f t="shared" si="14"/>
        <v>9.7000000000000003E-2</v>
      </c>
    </row>
    <row r="303" spans="1:38" x14ac:dyDescent="0.25">
      <c r="A303" s="6">
        <f>ReturnData!A314</f>
        <v>200001</v>
      </c>
      <c r="B303">
        <f>IF('Monthly Ranks'!B302&lt;=8, 1/8,0)</f>
        <v>0</v>
      </c>
      <c r="C303">
        <f>IF('Monthly Ranks'!C302&lt;=8, 1/8,0)</f>
        <v>0.125</v>
      </c>
      <c r="D303">
        <f>IF('Monthly Ranks'!D302&lt;=8, 1/8,0)</f>
        <v>0.125</v>
      </c>
      <c r="E303">
        <f>IF('Monthly Ranks'!E302&lt;=8, 1/8,0)</f>
        <v>0</v>
      </c>
      <c r="F303">
        <f>IF('Monthly Ranks'!F302&lt;=8, 1/8,0)</f>
        <v>0</v>
      </c>
      <c r="G303">
        <f>IF('Monthly Ranks'!G302&lt;=8, 1/8,0)</f>
        <v>0.125</v>
      </c>
      <c r="H303">
        <f>IF('Monthly Ranks'!H302&lt;=8, 1/8,0)</f>
        <v>0</v>
      </c>
      <c r="I303">
        <f>IF('Monthly Ranks'!I302&lt;=8, 1/8,0)</f>
        <v>0.125</v>
      </c>
      <c r="J303">
        <f>IF('Monthly Ranks'!J302&lt;=8, 1/8,0)</f>
        <v>0.125</v>
      </c>
      <c r="K303">
        <f>IF('Monthly Ranks'!K302&lt;=8, 1/8,0)</f>
        <v>0.125</v>
      </c>
      <c r="L303">
        <f>IF('Monthly Ranks'!L302&lt;=8, 1/8,0)</f>
        <v>0.125</v>
      </c>
      <c r="M303">
        <f>IF('Monthly Ranks'!M302&lt;=8, 1/8,0)</f>
        <v>0</v>
      </c>
      <c r="N303">
        <f>IF('Monthly Ranks'!N302&lt;=8, 1/8,0)</f>
        <v>0</v>
      </c>
      <c r="O303">
        <f>IF('Monthly Ranks'!O302&lt;=8, 1/8,0)</f>
        <v>0</v>
      </c>
      <c r="P303">
        <f>IF('Monthly Ranks'!P302&lt;=8, 1/8,0)</f>
        <v>0.125</v>
      </c>
      <c r="Q303">
        <f>IF('Monthly Ranks'!Q302&lt;=8, 1/8,0)</f>
        <v>0</v>
      </c>
      <c r="S303">
        <f t="shared" si="12"/>
        <v>200001</v>
      </c>
      <c r="T303" s="12">
        <f>B303*ReturnData!B314</f>
        <v>0</v>
      </c>
      <c r="U303" s="12">
        <f>C303*ReturnData!C314</f>
        <v>2.6875E-2</v>
      </c>
      <c r="V303" s="12">
        <f>D303*ReturnData!D314</f>
        <v>2.6624999999999999E-3</v>
      </c>
      <c r="W303" s="12">
        <f>E303*ReturnData!E314</f>
        <v>0</v>
      </c>
      <c r="X303" s="12">
        <f>F303*ReturnData!F314</f>
        <v>0</v>
      </c>
      <c r="Y303" s="12">
        <f>G303*ReturnData!G314</f>
        <v>-1.11375E-2</v>
      </c>
      <c r="Z303" s="12">
        <f>H303*ReturnData!H314</f>
        <v>0</v>
      </c>
      <c r="AA303" s="12">
        <f>I303*ReturnData!I314</f>
        <v>-1.865E-2</v>
      </c>
      <c r="AB303" s="12">
        <f>J303*ReturnData!J314</f>
        <v>-3.0249999999999999E-3</v>
      </c>
      <c r="AC303" s="12">
        <f>K303*ReturnData!K314</f>
        <v>-1.1850000000000001E-2</v>
      </c>
      <c r="AD303" s="12">
        <f>L303*ReturnData!L314</f>
        <v>-2.0000000000000001E-4</v>
      </c>
      <c r="AE303" s="12">
        <f>M303*ReturnData!M314</f>
        <v>0</v>
      </c>
      <c r="AF303" s="12">
        <f>N303*ReturnData!N314</f>
        <v>0</v>
      </c>
      <c r="AG303" s="12">
        <f>O303*ReturnData!O314</f>
        <v>0</v>
      </c>
      <c r="AH303" s="12">
        <f>P303*ReturnData!P314</f>
        <v>-1.5900000000000001E-2</v>
      </c>
      <c r="AI303" s="12">
        <f>Q303*ReturnData!Q314</f>
        <v>0</v>
      </c>
      <c r="AK303">
        <f t="shared" si="13"/>
        <v>200001</v>
      </c>
      <c r="AL303" s="15">
        <f t="shared" si="14"/>
        <v>-3.1225000000000003E-2</v>
      </c>
    </row>
    <row r="304" spans="1:38" x14ac:dyDescent="0.25">
      <c r="A304" s="6">
        <f>ReturnData!A315</f>
        <v>200002</v>
      </c>
      <c r="B304">
        <f>IF('Monthly Ranks'!B303&lt;=8, 1/8,0)</f>
        <v>0</v>
      </c>
      <c r="C304">
        <f>IF('Monthly Ranks'!C303&lt;=8, 1/8,0)</f>
        <v>0.125</v>
      </c>
      <c r="D304">
        <f>IF('Monthly Ranks'!D303&lt;=8, 1/8,0)</f>
        <v>0.125</v>
      </c>
      <c r="E304">
        <f>IF('Monthly Ranks'!E303&lt;=8, 1/8,0)</f>
        <v>0</v>
      </c>
      <c r="F304">
        <f>IF('Monthly Ranks'!F303&lt;=8, 1/8,0)</f>
        <v>0</v>
      </c>
      <c r="G304">
        <f>IF('Monthly Ranks'!G303&lt;=8, 1/8,0)</f>
        <v>0.125</v>
      </c>
      <c r="H304">
        <f>IF('Monthly Ranks'!H303&lt;=8, 1/8,0)</f>
        <v>0</v>
      </c>
      <c r="I304">
        <f>IF('Monthly Ranks'!I303&lt;=8, 1/8,0)</f>
        <v>0.125</v>
      </c>
      <c r="J304">
        <f>IF('Monthly Ranks'!J303&lt;=8, 1/8,0)</f>
        <v>0.125</v>
      </c>
      <c r="K304">
        <f>IF('Monthly Ranks'!K303&lt;=8, 1/8,0)</f>
        <v>0.125</v>
      </c>
      <c r="L304">
        <f>IF('Monthly Ranks'!L303&lt;=8, 1/8,0)</f>
        <v>0.125</v>
      </c>
      <c r="M304">
        <f>IF('Monthly Ranks'!M303&lt;=8, 1/8,0)</f>
        <v>0</v>
      </c>
      <c r="N304">
        <f>IF('Monthly Ranks'!N303&lt;=8, 1/8,0)</f>
        <v>0</v>
      </c>
      <c r="O304">
        <f>IF('Monthly Ranks'!O303&lt;=8, 1/8,0)</f>
        <v>0</v>
      </c>
      <c r="P304">
        <f>IF('Monthly Ranks'!P303&lt;=8, 1/8,0)</f>
        <v>0.125</v>
      </c>
      <c r="Q304">
        <f>IF('Monthly Ranks'!Q303&lt;=8, 1/8,0)</f>
        <v>0</v>
      </c>
      <c r="S304">
        <f t="shared" si="12"/>
        <v>200002</v>
      </c>
      <c r="T304" s="12">
        <f>B304*ReturnData!B315</f>
        <v>0</v>
      </c>
      <c r="U304" s="12">
        <f>C304*ReturnData!C315</f>
        <v>-4.7875000000000001E-3</v>
      </c>
      <c r="V304" s="12">
        <f>D304*ReturnData!D315</f>
        <v>-6.1500000000000001E-3</v>
      </c>
      <c r="W304" s="12">
        <f>E304*ReturnData!E315</f>
        <v>0</v>
      </c>
      <c r="X304" s="12">
        <f>F304*ReturnData!F315</f>
        <v>0</v>
      </c>
      <c r="Y304" s="12">
        <f>G304*ReturnData!G315</f>
        <v>-9.4249999999999994E-3</v>
      </c>
      <c r="Z304" s="12">
        <f>H304*ReturnData!H315</f>
        <v>0</v>
      </c>
      <c r="AA304" s="12">
        <f>I304*ReturnData!I315</f>
        <v>-1.6375000000000001E-3</v>
      </c>
      <c r="AB304" s="12">
        <f>J304*ReturnData!J315</f>
        <v>9.0375000000000004E-3</v>
      </c>
      <c r="AC304" s="12">
        <f>K304*ReturnData!K315</f>
        <v>-1.4262500000000001E-2</v>
      </c>
      <c r="AD304" s="12">
        <f>L304*ReturnData!L315</f>
        <v>2.4874999999999998E-2</v>
      </c>
      <c r="AE304" s="12">
        <f>M304*ReturnData!M315</f>
        <v>0</v>
      </c>
      <c r="AF304" s="12">
        <f>N304*ReturnData!N315</f>
        <v>0</v>
      </c>
      <c r="AG304" s="12">
        <f>O304*ReturnData!O315</f>
        <v>0</v>
      </c>
      <c r="AH304" s="12">
        <f>P304*ReturnData!P315</f>
        <v>-7.9874999999999998E-3</v>
      </c>
      <c r="AI304" s="12">
        <f>Q304*ReturnData!Q315</f>
        <v>0</v>
      </c>
      <c r="AK304">
        <f t="shared" si="13"/>
        <v>200002</v>
      </c>
      <c r="AL304" s="15">
        <f t="shared" si="14"/>
        <v>-1.0337500000000001E-2</v>
      </c>
    </row>
    <row r="305" spans="1:38" x14ac:dyDescent="0.25">
      <c r="A305" s="6">
        <f>ReturnData!A316</f>
        <v>200003</v>
      </c>
      <c r="B305">
        <f>IF('Monthly Ranks'!B304&lt;=8, 1/8,0)</f>
        <v>0</v>
      </c>
      <c r="C305">
        <f>IF('Monthly Ranks'!C304&lt;=8, 1/8,0)</f>
        <v>0.125</v>
      </c>
      <c r="D305">
        <f>IF('Monthly Ranks'!D304&lt;=8, 1/8,0)</f>
        <v>0.125</v>
      </c>
      <c r="E305">
        <f>IF('Monthly Ranks'!E304&lt;=8, 1/8,0)</f>
        <v>0</v>
      </c>
      <c r="F305">
        <f>IF('Monthly Ranks'!F304&lt;=8, 1/8,0)</f>
        <v>0</v>
      </c>
      <c r="G305">
        <f>IF('Monthly Ranks'!G304&lt;=8, 1/8,0)</f>
        <v>0.125</v>
      </c>
      <c r="H305">
        <f>IF('Monthly Ranks'!H304&lt;=8, 1/8,0)</f>
        <v>0</v>
      </c>
      <c r="I305">
        <f>IF('Monthly Ranks'!I304&lt;=8, 1/8,0)</f>
        <v>0.125</v>
      </c>
      <c r="J305">
        <f>IF('Monthly Ranks'!J304&lt;=8, 1/8,0)</f>
        <v>0.125</v>
      </c>
      <c r="K305">
        <f>IF('Monthly Ranks'!K304&lt;=8, 1/8,0)</f>
        <v>0.125</v>
      </c>
      <c r="L305">
        <f>IF('Monthly Ranks'!L304&lt;=8, 1/8,0)</f>
        <v>0.125</v>
      </c>
      <c r="M305">
        <f>IF('Monthly Ranks'!M304&lt;=8, 1/8,0)</f>
        <v>0</v>
      </c>
      <c r="N305">
        <f>IF('Monthly Ranks'!N304&lt;=8, 1/8,0)</f>
        <v>0</v>
      </c>
      <c r="O305">
        <f>IF('Monthly Ranks'!O304&lt;=8, 1/8,0)</f>
        <v>0.125</v>
      </c>
      <c r="P305">
        <f>IF('Monthly Ranks'!P304&lt;=8, 1/8,0)</f>
        <v>0</v>
      </c>
      <c r="Q305">
        <f>IF('Monthly Ranks'!Q304&lt;=8, 1/8,0)</f>
        <v>0</v>
      </c>
      <c r="S305">
        <f t="shared" si="12"/>
        <v>200003</v>
      </c>
      <c r="T305" s="12">
        <f>B305*ReturnData!B316</f>
        <v>0</v>
      </c>
      <c r="U305" s="12">
        <f>C305*ReturnData!C316</f>
        <v>-4.3375000000000002E-3</v>
      </c>
      <c r="V305" s="12">
        <f>D305*ReturnData!D316</f>
        <v>1.6212500000000001E-2</v>
      </c>
      <c r="W305" s="12">
        <f>E305*ReturnData!E316</f>
        <v>0</v>
      </c>
      <c r="X305" s="12">
        <f>F305*ReturnData!F316</f>
        <v>0</v>
      </c>
      <c r="Y305" s="12">
        <f>G305*ReturnData!G316</f>
        <v>1.5975E-2</v>
      </c>
      <c r="Z305" s="12">
        <f>H305*ReturnData!H316</f>
        <v>0</v>
      </c>
      <c r="AA305" s="12">
        <f>I305*ReturnData!I316</f>
        <v>1.5300000000000001E-2</v>
      </c>
      <c r="AB305" s="12">
        <f>J305*ReturnData!J316</f>
        <v>4.2875000000000005E-3</v>
      </c>
      <c r="AC305" s="12">
        <f>K305*ReturnData!K316</f>
        <v>1.6825E-2</v>
      </c>
      <c r="AD305" s="12">
        <f>L305*ReturnData!L316</f>
        <v>1.0012500000000001E-2</v>
      </c>
      <c r="AE305" s="12">
        <f>M305*ReturnData!M316</f>
        <v>0</v>
      </c>
      <c r="AF305" s="12">
        <f>N305*ReturnData!N316</f>
        <v>0</v>
      </c>
      <c r="AG305" s="12">
        <f>O305*ReturnData!O316</f>
        <v>7.4250000000000002E-3</v>
      </c>
      <c r="AH305" s="12">
        <f>P305*ReturnData!P316</f>
        <v>0</v>
      </c>
      <c r="AI305" s="12">
        <f>Q305*ReturnData!Q316</f>
        <v>0</v>
      </c>
      <c r="AK305">
        <f t="shared" si="13"/>
        <v>200003</v>
      </c>
      <c r="AL305" s="15">
        <f t="shared" si="14"/>
        <v>8.1700000000000009E-2</v>
      </c>
    </row>
    <row r="306" spans="1:38" x14ac:dyDescent="0.25">
      <c r="A306" s="6">
        <f>ReturnData!A317</f>
        <v>200004</v>
      </c>
      <c r="B306">
        <f>IF('Monthly Ranks'!B305&lt;=8, 1/8,0)</f>
        <v>0</v>
      </c>
      <c r="C306">
        <f>IF('Monthly Ranks'!C305&lt;=8, 1/8,0)</f>
        <v>0.125</v>
      </c>
      <c r="D306">
        <f>IF('Monthly Ranks'!D305&lt;=8, 1/8,0)</f>
        <v>0.125</v>
      </c>
      <c r="E306">
        <f>IF('Monthly Ranks'!E305&lt;=8, 1/8,0)</f>
        <v>0</v>
      </c>
      <c r="F306">
        <f>IF('Monthly Ranks'!F305&lt;=8, 1/8,0)</f>
        <v>0</v>
      </c>
      <c r="G306">
        <f>IF('Monthly Ranks'!G305&lt;=8, 1/8,0)</f>
        <v>0.125</v>
      </c>
      <c r="H306">
        <f>IF('Monthly Ranks'!H305&lt;=8, 1/8,0)</f>
        <v>0</v>
      </c>
      <c r="I306">
        <f>IF('Monthly Ranks'!I305&lt;=8, 1/8,0)</f>
        <v>0.125</v>
      </c>
      <c r="J306">
        <f>IF('Monthly Ranks'!J305&lt;=8, 1/8,0)</f>
        <v>0.125</v>
      </c>
      <c r="K306">
        <f>IF('Monthly Ranks'!K305&lt;=8, 1/8,0)</f>
        <v>0</v>
      </c>
      <c r="L306">
        <f>IF('Monthly Ranks'!L305&lt;=8, 1/8,0)</f>
        <v>0.125</v>
      </c>
      <c r="M306">
        <f>IF('Monthly Ranks'!M305&lt;=8, 1/8,0)</f>
        <v>0.125</v>
      </c>
      <c r="N306">
        <f>IF('Monthly Ranks'!N305&lt;=8, 1/8,0)</f>
        <v>0</v>
      </c>
      <c r="O306">
        <f>IF('Monthly Ranks'!O305&lt;=8, 1/8,0)</f>
        <v>0.125</v>
      </c>
      <c r="P306">
        <f>IF('Monthly Ranks'!P305&lt;=8, 1/8,0)</f>
        <v>0</v>
      </c>
      <c r="Q306">
        <f>IF('Monthly Ranks'!Q305&lt;=8, 1/8,0)</f>
        <v>0</v>
      </c>
      <c r="S306">
        <f t="shared" si="12"/>
        <v>200004</v>
      </c>
      <c r="T306" s="12">
        <f>B306*ReturnData!B317</f>
        <v>0</v>
      </c>
      <c r="U306" s="12">
        <f>C306*ReturnData!C317</f>
        <v>-1.4387499999999999E-2</v>
      </c>
      <c r="V306" s="12">
        <f>D306*ReturnData!D317</f>
        <v>-1.8749999999999999E-3</v>
      </c>
      <c r="W306" s="12">
        <f>E306*ReturnData!E317</f>
        <v>0</v>
      </c>
      <c r="X306" s="12">
        <f>F306*ReturnData!F317</f>
        <v>0</v>
      </c>
      <c r="Y306" s="12">
        <f>G306*ReturnData!G317</f>
        <v>-5.6000000000000008E-3</v>
      </c>
      <c r="Z306" s="12">
        <f>H306*ReturnData!H317</f>
        <v>0</v>
      </c>
      <c r="AA306" s="12">
        <f>I306*ReturnData!I317</f>
        <v>-7.7000000000000002E-3</v>
      </c>
      <c r="AB306" s="12">
        <f>J306*ReturnData!J317</f>
        <v>-1E-3</v>
      </c>
      <c r="AC306" s="12">
        <f>K306*ReturnData!K317</f>
        <v>0</v>
      </c>
      <c r="AD306" s="12">
        <f>L306*ReturnData!L317</f>
        <v>-4.0000000000000001E-3</v>
      </c>
      <c r="AE306" s="12">
        <f>M306*ReturnData!M317</f>
        <v>1.2562500000000001E-2</v>
      </c>
      <c r="AF306" s="12">
        <f>N306*ReturnData!N317</f>
        <v>0</v>
      </c>
      <c r="AG306" s="12">
        <f>O306*ReturnData!O317</f>
        <v>9.3500000000000007E-3</v>
      </c>
      <c r="AH306" s="12">
        <f>P306*ReturnData!P317</f>
        <v>0</v>
      </c>
      <c r="AI306" s="12">
        <f>Q306*ReturnData!Q317</f>
        <v>0</v>
      </c>
      <c r="AK306">
        <f t="shared" si="13"/>
        <v>200004</v>
      </c>
      <c r="AL306" s="15">
        <f t="shared" si="14"/>
        <v>-1.2649999999999995E-2</v>
      </c>
    </row>
    <row r="307" spans="1:38" x14ac:dyDescent="0.25">
      <c r="A307" s="6">
        <f>ReturnData!A318</f>
        <v>200005</v>
      </c>
      <c r="B307">
        <f>IF('Monthly Ranks'!B306&lt;=8, 1/8,0)</f>
        <v>0</v>
      </c>
      <c r="C307">
        <f>IF('Monthly Ranks'!C306&lt;=8, 1/8,0)</f>
        <v>0.125</v>
      </c>
      <c r="D307">
        <f>IF('Monthly Ranks'!D306&lt;=8, 1/8,0)</f>
        <v>0.125</v>
      </c>
      <c r="E307">
        <f>IF('Monthly Ranks'!E306&lt;=8, 1/8,0)</f>
        <v>0</v>
      </c>
      <c r="F307">
        <f>IF('Monthly Ranks'!F306&lt;=8, 1/8,0)</f>
        <v>0</v>
      </c>
      <c r="G307">
        <f>IF('Monthly Ranks'!G306&lt;=8, 1/8,0)</f>
        <v>0</v>
      </c>
      <c r="H307">
        <f>IF('Monthly Ranks'!H306&lt;=8, 1/8,0)</f>
        <v>0</v>
      </c>
      <c r="I307">
        <f>IF('Monthly Ranks'!I306&lt;=8, 1/8,0)</f>
        <v>0.125</v>
      </c>
      <c r="J307">
        <f>IF('Monthly Ranks'!J306&lt;=8, 1/8,0)</f>
        <v>0.125</v>
      </c>
      <c r="K307">
        <f>IF('Monthly Ranks'!K306&lt;=8, 1/8,0)</f>
        <v>0</v>
      </c>
      <c r="L307">
        <f>IF('Monthly Ranks'!L306&lt;=8, 1/8,0)</f>
        <v>0.125</v>
      </c>
      <c r="M307">
        <f>IF('Monthly Ranks'!M306&lt;=8, 1/8,0)</f>
        <v>0</v>
      </c>
      <c r="N307">
        <f>IF('Monthly Ranks'!N306&lt;=8, 1/8,0)</f>
        <v>0</v>
      </c>
      <c r="O307">
        <f>IF('Monthly Ranks'!O306&lt;=8, 1/8,0)</f>
        <v>0.125</v>
      </c>
      <c r="P307">
        <f>IF('Monthly Ranks'!P306&lt;=8, 1/8,0)</f>
        <v>0.125</v>
      </c>
      <c r="Q307">
        <f>IF('Monthly Ranks'!Q306&lt;=8, 1/8,0)</f>
        <v>0.125</v>
      </c>
      <c r="S307">
        <f t="shared" si="12"/>
        <v>200005</v>
      </c>
      <c r="T307" s="12">
        <f>B307*ReturnData!B318</f>
        <v>0</v>
      </c>
      <c r="U307" s="12">
        <f>C307*ReturnData!C318</f>
        <v>-1.0049999999999998E-2</v>
      </c>
      <c r="V307" s="12">
        <f>D307*ReturnData!D318</f>
        <v>1.3000000000000001E-2</v>
      </c>
      <c r="W307" s="12">
        <f>E307*ReturnData!E318</f>
        <v>0</v>
      </c>
      <c r="X307" s="12">
        <f>F307*ReturnData!F318</f>
        <v>0</v>
      </c>
      <c r="Y307" s="12">
        <f>G307*ReturnData!G318</f>
        <v>0</v>
      </c>
      <c r="Z307" s="12">
        <f>H307*ReturnData!H318</f>
        <v>0</v>
      </c>
      <c r="AA307" s="12">
        <f>I307*ReturnData!I318</f>
        <v>-1.2512499999999999E-2</v>
      </c>
      <c r="AB307" s="12">
        <f>J307*ReturnData!J318</f>
        <v>-6.0499999999999998E-3</v>
      </c>
      <c r="AC307" s="12">
        <f>K307*ReturnData!K318</f>
        <v>0</v>
      </c>
      <c r="AD307" s="12">
        <f>L307*ReturnData!L318</f>
        <v>-1.1737500000000001E-2</v>
      </c>
      <c r="AE307" s="12">
        <f>M307*ReturnData!M318</f>
        <v>0</v>
      </c>
      <c r="AF307" s="12">
        <f>N307*ReturnData!N318</f>
        <v>0</v>
      </c>
      <c r="AG307" s="12">
        <f>O307*ReturnData!O318</f>
        <v>4.9624999999999999E-3</v>
      </c>
      <c r="AH307" s="12">
        <f>P307*ReturnData!P318</f>
        <v>-2.225E-3</v>
      </c>
      <c r="AI307" s="12">
        <f>Q307*ReturnData!Q318</f>
        <v>6.2250000000000005E-3</v>
      </c>
      <c r="AK307">
        <f t="shared" si="13"/>
        <v>200005</v>
      </c>
      <c r="AL307" s="15">
        <f t="shared" si="14"/>
        <v>-1.8387499999999998E-2</v>
      </c>
    </row>
    <row r="308" spans="1:38" x14ac:dyDescent="0.25">
      <c r="A308" s="6">
        <f>ReturnData!A319</f>
        <v>200006</v>
      </c>
      <c r="B308">
        <f>IF('Monthly Ranks'!B307&lt;=8, 1/8,0)</f>
        <v>0</v>
      </c>
      <c r="C308">
        <f>IF('Monthly Ranks'!C307&lt;=8, 1/8,0)</f>
        <v>0.125</v>
      </c>
      <c r="D308">
        <f>IF('Monthly Ranks'!D307&lt;=8, 1/8,0)</f>
        <v>0.125</v>
      </c>
      <c r="E308">
        <f>IF('Monthly Ranks'!E307&lt;=8, 1/8,0)</f>
        <v>0</v>
      </c>
      <c r="F308">
        <f>IF('Monthly Ranks'!F307&lt;=8, 1/8,0)</f>
        <v>0</v>
      </c>
      <c r="G308">
        <f>IF('Monthly Ranks'!G307&lt;=8, 1/8,0)</f>
        <v>0</v>
      </c>
      <c r="H308">
        <f>IF('Monthly Ranks'!H307&lt;=8, 1/8,0)</f>
        <v>0.125</v>
      </c>
      <c r="I308">
        <f>IF('Monthly Ranks'!I307&lt;=8, 1/8,0)</f>
        <v>0.125</v>
      </c>
      <c r="J308">
        <f>IF('Monthly Ranks'!J307&lt;=8, 1/8,0)</f>
        <v>0.125</v>
      </c>
      <c r="K308">
        <f>IF('Monthly Ranks'!K307&lt;=8, 1/8,0)</f>
        <v>0</v>
      </c>
      <c r="L308">
        <f>IF('Monthly Ranks'!L307&lt;=8, 1/8,0)</f>
        <v>0.125</v>
      </c>
      <c r="M308">
        <f>IF('Monthly Ranks'!M307&lt;=8, 1/8,0)</f>
        <v>0.125</v>
      </c>
      <c r="N308">
        <f>IF('Monthly Ranks'!N307&lt;=8, 1/8,0)</f>
        <v>0</v>
      </c>
      <c r="O308">
        <f>IF('Monthly Ranks'!O307&lt;=8, 1/8,0)</f>
        <v>0</v>
      </c>
      <c r="P308">
        <f>IF('Monthly Ranks'!P307&lt;=8, 1/8,0)</f>
        <v>0.125</v>
      </c>
      <c r="Q308">
        <f>IF('Monthly Ranks'!Q307&lt;=8, 1/8,0)</f>
        <v>0</v>
      </c>
      <c r="S308">
        <f t="shared" si="12"/>
        <v>200006</v>
      </c>
      <c r="T308" s="12">
        <f>B308*ReturnData!B319</f>
        <v>0</v>
      </c>
      <c r="U308" s="12">
        <f>C308*ReturnData!C319</f>
        <v>8.2500000000000004E-3</v>
      </c>
      <c r="V308" s="12">
        <f>D308*ReturnData!D319</f>
        <v>-8.3374999999999994E-3</v>
      </c>
      <c r="W308" s="12">
        <f>E308*ReturnData!E319</f>
        <v>0</v>
      </c>
      <c r="X308" s="12">
        <f>F308*ReturnData!F319</f>
        <v>0</v>
      </c>
      <c r="Y308" s="12">
        <f>G308*ReturnData!G319</f>
        <v>0</v>
      </c>
      <c r="Z308" s="12">
        <f>H308*ReturnData!H319</f>
        <v>1.0525E-2</v>
      </c>
      <c r="AA308" s="12">
        <f>I308*ReturnData!I319</f>
        <v>-8.5000000000000006E-4</v>
      </c>
      <c r="AB308" s="12">
        <f>J308*ReturnData!J319</f>
        <v>2.0012500000000003E-2</v>
      </c>
      <c r="AC308" s="12">
        <f>K308*ReturnData!K319</f>
        <v>0</v>
      </c>
      <c r="AD308" s="12">
        <f>L308*ReturnData!L319</f>
        <v>1.33125E-2</v>
      </c>
      <c r="AE308" s="12">
        <f>M308*ReturnData!M319</f>
        <v>-1.4074999999999999E-2</v>
      </c>
      <c r="AF308" s="12">
        <f>N308*ReturnData!N319</f>
        <v>0</v>
      </c>
      <c r="AG308" s="12">
        <f>O308*ReturnData!O319</f>
        <v>0</v>
      </c>
      <c r="AH308" s="12">
        <f>P308*ReturnData!P319</f>
        <v>-3.0249999999999999E-3</v>
      </c>
      <c r="AI308" s="12">
        <f>Q308*ReturnData!Q319</f>
        <v>0</v>
      </c>
      <c r="AK308">
        <f t="shared" si="13"/>
        <v>200006</v>
      </c>
      <c r="AL308" s="15">
        <f t="shared" si="14"/>
        <v>2.5812500000000002E-2</v>
      </c>
    </row>
    <row r="309" spans="1:38" x14ac:dyDescent="0.25">
      <c r="A309" s="6">
        <f>ReturnData!A320</f>
        <v>200007</v>
      </c>
      <c r="B309">
        <f>IF('Monthly Ranks'!B308&lt;=8, 1/8,0)</f>
        <v>0</v>
      </c>
      <c r="C309">
        <f>IF('Monthly Ranks'!C308&lt;=8, 1/8,0)</f>
        <v>0.125</v>
      </c>
      <c r="D309">
        <f>IF('Monthly Ranks'!D308&lt;=8, 1/8,0)</f>
        <v>0.125</v>
      </c>
      <c r="E309">
        <f>IF('Monthly Ranks'!E308&lt;=8, 1/8,0)</f>
        <v>0</v>
      </c>
      <c r="F309">
        <f>IF('Monthly Ranks'!F308&lt;=8, 1/8,0)</f>
        <v>0</v>
      </c>
      <c r="G309">
        <f>IF('Monthly Ranks'!G308&lt;=8, 1/8,0)</f>
        <v>0</v>
      </c>
      <c r="H309">
        <f>IF('Monthly Ranks'!H308&lt;=8, 1/8,0)</f>
        <v>0.125</v>
      </c>
      <c r="I309">
        <f>IF('Monthly Ranks'!I308&lt;=8, 1/8,0)</f>
        <v>0.125</v>
      </c>
      <c r="J309">
        <f>IF('Monthly Ranks'!J308&lt;=8, 1/8,0)</f>
        <v>0.125</v>
      </c>
      <c r="K309">
        <f>IF('Monthly Ranks'!K308&lt;=8, 1/8,0)</f>
        <v>0</v>
      </c>
      <c r="L309">
        <f>IF('Monthly Ranks'!L308&lt;=8, 1/8,0)</f>
        <v>0.125</v>
      </c>
      <c r="M309">
        <f>IF('Monthly Ranks'!M308&lt;=8, 1/8,0)</f>
        <v>0</v>
      </c>
      <c r="N309">
        <f>IF('Monthly Ranks'!N308&lt;=8, 1/8,0)</f>
        <v>0</v>
      </c>
      <c r="O309">
        <f>IF('Monthly Ranks'!O308&lt;=8, 1/8,0)</f>
        <v>0.125</v>
      </c>
      <c r="P309">
        <f>IF('Monthly Ranks'!P308&lt;=8, 1/8,0)</f>
        <v>0</v>
      </c>
      <c r="Q309">
        <f>IF('Monthly Ranks'!Q308&lt;=8, 1/8,0)</f>
        <v>0.125</v>
      </c>
      <c r="S309">
        <f t="shared" si="12"/>
        <v>200007</v>
      </c>
      <c r="T309" s="12">
        <f>B309*ReturnData!B320</f>
        <v>0</v>
      </c>
      <c r="U309" s="12">
        <f>C309*ReturnData!C320</f>
        <v>-6.0999999999999995E-3</v>
      </c>
      <c r="V309" s="12">
        <f>D309*ReturnData!D320</f>
        <v>-1.6375000000000001E-3</v>
      </c>
      <c r="W309" s="12">
        <f>E309*ReturnData!E320</f>
        <v>0</v>
      </c>
      <c r="X309" s="12">
        <f>F309*ReturnData!F320</f>
        <v>0</v>
      </c>
      <c r="Y309" s="12">
        <f>G309*ReturnData!G320</f>
        <v>0</v>
      </c>
      <c r="Z309" s="12">
        <f>H309*ReturnData!H320</f>
        <v>-8.8874999999999996E-3</v>
      </c>
      <c r="AA309" s="12">
        <f>I309*ReturnData!I320</f>
        <v>-1.25E-4</v>
      </c>
      <c r="AB309" s="12">
        <f>J309*ReturnData!J320</f>
        <v>-7.7499999999999999E-3</v>
      </c>
      <c r="AC309" s="12">
        <f>K309*ReturnData!K320</f>
        <v>0</v>
      </c>
      <c r="AD309" s="12">
        <f>L309*ReturnData!L320</f>
        <v>-2.5249999999999999E-3</v>
      </c>
      <c r="AE309" s="12">
        <f>M309*ReturnData!M320</f>
        <v>0</v>
      </c>
      <c r="AF309" s="12">
        <f>N309*ReturnData!N320</f>
        <v>0</v>
      </c>
      <c r="AG309" s="12">
        <f>O309*ReturnData!O320</f>
        <v>5.2624999999999998E-3</v>
      </c>
      <c r="AH309" s="12">
        <f>P309*ReturnData!P320</f>
        <v>0</v>
      </c>
      <c r="AI309" s="12">
        <f>Q309*ReturnData!Q320</f>
        <v>1.0800000000000001E-2</v>
      </c>
      <c r="AK309">
        <f t="shared" si="13"/>
        <v>200007</v>
      </c>
      <c r="AL309" s="15">
        <f t="shared" si="14"/>
        <v>-1.09625E-2</v>
      </c>
    </row>
    <row r="310" spans="1:38" x14ac:dyDescent="0.25">
      <c r="A310" s="6">
        <f>ReturnData!A321</f>
        <v>200008</v>
      </c>
      <c r="B310">
        <f>IF('Monthly Ranks'!B309&lt;=8, 1/8,0)</f>
        <v>0.125</v>
      </c>
      <c r="C310">
        <f>IF('Monthly Ranks'!C309&lt;=8, 1/8,0)</f>
        <v>0.125</v>
      </c>
      <c r="D310">
        <f>IF('Monthly Ranks'!D309&lt;=8, 1/8,0)</f>
        <v>0.125</v>
      </c>
      <c r="E310">
        <f>IF('Monthly Ranks'!E309&lt;=8, 1/8,0)</f>
        <v>0</v>
      </c>
      <c r="F310">
        <f>IF('Monthly Ranks'!F309&lt;=8, 1/8,0)</f>
        <v>0</v>
      </c>
      <c r="G310">
        <f>IF('Monthly Ranks'!G309&lt;=8, 1/8,0)</f>
        <v>0</v>
      </c>
      <c r="H310">
        <f>IF('Monthly Ranks'!H309&lt;=8, 1/8,0)</f>
        <v>0.125</v>
      </c>
      <c r="I310">
        <f>IF('Monthly Ranks'!I309&lt;=8, 1/8,0)</f>
        <v>0</v>
      </c>
      <c r="J310">
        <f>IF('Monthly Ranks'!J309&lt;=8, 1/8,0)</f>
        <v>0.125</v>
      </c>
      <c r="K310">
        <f>IF('Monthly Ranks'!K309&lt;=8, 1/8,0)</f>
        <v>0</v>
      </c>
      <c r="L310">
        <f>IF('Monthly Ranks'!L309&lt;=8, 1/8,0)</f>
        <v>0.125</v>
      </c>
      <c r="M310">
        <f>IF('Monthly Ranks'!M309&lt;=8, 1/8,0)</f>
        <v>0</v>
      </c>
      <c r="N310">
        <f>IF('Monthly Ranks'!N309&lt;=8, 1/8,0)</f>
        <v>0</v>
      </c>
      <c r="O310">
        <f>IF('Monthly Ranks'!O309&lt;=8, 1/8,0)</f>
        <v>0.125</v>
      </c>
      <c r="P310">
        <f>IF('Monthly Ranks'!P309&lt;=8, 1/8,0)</f>
        <v>0</v>
      </c>
      <c r="Q310">
        <f>IF('Monthly Ranks'!Q309&lt;=8, 1/8,0)</f>
        <v>0.125</v>
      </c>
      <c r="S310">
        <f t="shared" si="12"/>
        <v>200008</v>
      </c>
      <c r="T310" s="12">
        <f>B310*ReturnData!B321</f>
        <v>-7.4250000000000002E-3</v>
      </c>
      <c r="U310" s="12">
        <f>C310*ReturnData!C321</f>
        <v>6.8874999999999995E-3</v>
      </c>
      <c r="V310" s="12">
        <f>D310*ReturnData!D321</f>
        <v>1.19375E-2</v>
      </c>
      <c r="W310" s="12">
        <f>E310*ReturnData!E321</f>
        <v>0</v>
      </c>
      <c r="X310" s="12">
        <f>F310*ReturnData!F321</f>
        <v>0</v>
      </c>
      <c r="Y310" s="12">
        <f>G310*ReturnData!G321</f>
        <v>0</v>
      </c>
      <c r="Z310" s="12">
        <f>H310*ReturnData!H321</f>
        <v>1.3375000000000001E-3</v>
      </c>
      <c r="AA310" s="12">
        <f>I310*ReturnData!I321</f>
        <v>0</v>
      </c>
      <c r="AB310" s="12">
        <f>J310*ReturnData!J321</f>
        <v>3.13125E-2</v>
      </c>
      <c r="AC310" s="12">
        <f>K310*ReturnData!K321</f>
        <v>0</v>
      </c>
      <c r="AD310" s="12">
        <f>L310*ReturnData!L321</f>
        <v>1.7950000000000001E-2</v>
      </c>
      <c r="AE310" s="12">
        <f>M310*ReturnData!M321</f>
        <v>0</v>
      </c>
      <c r="AF310" s="12">
        <f>N310*ReturnData!N321</f>
        <v>0</v>
      </c>
      <c r="AG310" s="12">
        <f>O310*ReturnData!O321</f>
        <v>1.47E-2</v>
      </c>
      <c r="AH310" s="12">
        <f>P310*ReturnData!P321</f>
        <v>0</v>
      </c>
      <c r="AI310" s="12">
        <f>Q310*ReturnData!Q321</f>
        <v>1.2637499999999999E-2</v>
      </c>
      <c r="AK310">
        <f t="shared" si="13"/>
        <v>200008</v>
      </c>
      <c r="AL310" s="15">
        <f t="shared" si="14"/>
        <v>8.93375E-2</v>
      </c>
    </row>
    <row r="311" spans="1:38" x14ac:dyDescent="0.25">
      <c r="A311" s="6">
        <f>ReturnData!A322</f>
        <v>200009</v>
      </c>
      <c r="B311">
        <f>IF('Monthly Ranks'!B310&lt;=8, 1/8,0)</f>
        <v>0.125</v>
      </c>
      <c r="C311">
        <f>IF('Monthly Ranks'!C310&lt;=8, 1/8,0)</f>
        <v>0.125</v>
      </c>
      <c r="D311">
        <f>IF('Monthly Ranks'!D310&lt;=8, 1/8,0)</f>
        <v>0.125</v>
      </c>
      <c r="E311">
        <f>IF('Monthly Ranks'!E310&lt;=8, 1/8,0)</f>
        <v>0</v>
      </c>
      <c r="F311">
        <f>IF('Monthly Ranks'!F310&lt;=8, 1/8,0)</f>
        <v>0</v>
      </c>
      <c r="G311">
        <f>IF('Monthly Ranks'!G310&lt;=8, 1/8,0)</f>
        <v>0</v>
      </c>
      <c r="H311">
        <f>IF('Monthly Ranks'!H310&lt;=8, 1/8,0)</f>
        <v>0.125</v>
      </c>
      <c r="I311">
        <f>IF('Monthly Ranks'!I310&lt;=8, 1/8,0)</f>
        <v>0</v>
      </c>
      <c r="J311">
        <f>IF('Monthly Ranks'!J310&lt;=8, 1/8,0)</f>
        <v>0.125</v>
      </c>
      <c r="K311">
        <f>IF('Monthly Ranks'!K310&lt;=8, 1/8,0)</f>
        <v>0</v>
      </c>
      <c r="L311">
        <f>IF('Monthly Ranks'!L310&lt;=8, 1/8,0)</f>
        <v>0.125</v>
      </c>
      <c r="M311">
        <f>IF('Monthly Ranks'!M310&lt;=8, 1/8,0)</f>
        <v>0</v>
      </c>
      <c r="N311">
        <f>IF('Monthly Ranks'!N310&lt;=8, 1/8,0)</f>
        <v>0</v>
      </c>
      <c r="O311">
        <f>IF('Monthly Ranks'!O310&lt;=8, 1/8,0)</f>
        <v>0.125</v>
      </c>
      <c r="P311">
        <f>IF('Monthly Ranks'!P310&lt;=8, 1/8,0)</f>
        <v>0</v>
      </c>
      <c r="Q311">
        <f>IF('Monthly Ranks'!Q310&lt;=8, 1/8,0)</f>
        <v>0.125</v>
      </c>
      <c r="S311">
        <f t="shared" si="12"/>
        <v>200009</v>
      </c>
      <c r="T311" s="12">
        <f>B311*ReturnData!B322</f>
        <v>6.5874999999999996E-3</v>
      </c>
      <c r="U311" s="12">
        <f>C311*ReturnData!C322</f>
        <v>-9.5374999999999991E-3</v>
      </c>
      <c r="V311" s="12">
        <f>D311*ReturnData!D322</f>
        <v>5.9874999999999998E-3</v>
      </c>
      <c r="W311" s="12">
        <f>E311*ReturnData!E322</f>
        <v>0</v>
      </c>
      <c r="X311" s="12">
        <f>F311*ReturnData!F322</f>
        <v>0</v>
      </c>
      <c r="Y311" s="12">
        <f>G311*ReturnData!G322</f>
        <v>0</v>
      </c>
      <c r="Z311" s="12">
        <f>H311*ReturnData!H322</f>
        <v>6.6E-3</v>
      </c>
      <c r="AA311" s="12">
        <f>I311*ReturnData!I322</f>
        <v>0</v>
      </c>
      <c r="AB311" s="12">
        <f>J311*ReturnData!J322</f>
        <v>-1.5337499999999999E-2</v>
      </c>
      <c r="AC311" s="12">
        <f>K311*ReturnData!K322</f>
        <v>0</v>
      </c>
      <c r="AD311" s="12">
        <f>L311*ReturnData!L322</f>
        <v>-2.29E-2</v>
      </c>
      <c r="AE311" s="12">
        <f>M311*ReturnData!M322</f>
        <v>0</v>
      </c>
      <c r="AF311" s="12">
        <f>N311*ReturnData!N322</f>
        <v>0</v>
      </c>
      <c r="AG311" s="12">
        <f>O311*ReturnData!O322</f>
        <v>1.145E-2</v>
      </c>
      <c r="AH311" s="12">
        <f>P311*ReturnData!P322</f>
        <v>0</v>
      </c>
      <c r="AI311" s="12">
        <f>Q311*ReturnData!Q322</f>
        <v>3.0999999999999999E-3</v>
      </c>
      <c r="AK311">
        <f t="shared" si="13"/>
        <v>200009</v>
      </c>
      <c r="AL311" s="15">
        <f t="shared" si="14"/>
        <v>-1.4049999999999998E-2</v>
      </c>
    </row>
    <row r="312" spans="1:38" x14ac:dyDescent="0.25">
      <c r="A312" s="6">
        <f>ReturnData!A323</f>
        <v>200010</v>
      </c>
      <c r="B312">
        <f>IF('Monthly Ranks'!B311&lt;=8, 1/8,0)</f>
        <v>0.125</v>
      </c>
      <c r="C312">
        <f>IF('Monthly Ranks'!C311&lt;=8, 1/8,0)</f>
        <v>0.125</v>
      </c>
      <c r="D312">
        <f>IF('Monthly Ranks'!D311&lt;=8, 1/8,0)</f>
        <v>0.125</v>
      </c>
      <c r="E312">
        <f>IF('Monthly Ranks'!E311&lt;=8, 1/8,0)</f>
        <v>0</v>
      </c>
      <c r="F312">
        <f>IF('Monthly Ranks'!F311&lt;=8, 1/8,0)</f>
        <v>0</v>
      </c>
      <c r="G312">
        <f>IF('Monthly Ranks'!G311&lt;=8, 1/8,0)</f>
        <v>0</v>
      </c>
      <c r="H312">
        <f>IF('Monthly Ranks'!H311&lt;=8, 1/8,0)</f>
        <v>0.125</v>
      </c>
      <c r="I312">
        <f>IF('Monthly Ranks'!I311&lt;=8, 1/8,0)</f>
        <v>0</v>
      </c>
      <c r="J312">
        <f>IF('Monthly Ranks'!J311&lt;=8, 1/8,0)</f>
        <v>0.125</v>
      </c>
      <c r="K312">
        <f>IF('Monthly Ranks'!K311&lt;=8, 1/8,0)</f>
        <v>0</v>
      </c>
      <c r="L312">
        <f>IF('Monthly Ranks'!L311&lt;=8, 1/8,0)</f>
        <v>0.125</v>
      </c>
      <c r="M312">
        <f>IF('Monthly Ranks'!M311&lt;=8, 1/8,0)</f>
        <v>0</v>
      </c>
      <c r="N312">
        <f>IF('Monthly Ranks'!N311&lt;=8, 1/8,0)</f>
        <v>0</v>
      </c>
      <c r="O312">
        <f>IF('Monthly Ranks'!O311&lt;=8, 1/8,0)</f>
        <v>0.125</v>
      </c>
      <c r="P312">
        <f>IF('Monthly Ranks'!P311&lt;=8, 1/8,0)</f>
        <v>0</v>
      </c>
      <c r="Q312">
        <f>IF('Monthly Ranks'!Q311&lt;=8, 1/8,0)</f>
        <v>0.125</v>
      </c>
      <c r="S312">
        <f t="shared" si="12"/>
        <v>200010</v>
      </c>
      <c r="T312" s="12">
        <f>B312*ReturnData!B323</f>
        <v>9.5875000000000005E-3</v>
      </c>
      <c r="U312" s="12">
        <f>C312*ReturnData!C323</f>
        <v>-2.9375E-3</v>
      </c>
      <c r="V312" s="12">
        <f>D312*ReturnData!D323</f>
        <v>-4.4000000000000003E-3</v>
      </c>
      <c r="W312" s="12">
        <f>E312*ReturnData!E323</f>
        <v>0</v>
      </c>
      <c r="X312" s="12">
        <f>F312*ReturnData!F323</f>
        <v>0</v>
      </c>
      <c r="Y312" s="12">
        <f>G312*ReturnData!G323</f>
        <v>0</v>
      </c>
      <c r="Z312" s="12">
        <f>H312*ReturnData!H323</f>
        <v>7.4375000000000005E-3</v>
      </c>
      <c r="AA312" s="12">
        <f>I312*ReturnData!I323</f>
        <v>0</v>
      </c>
      <c r="AB312" s="12">
        <f>J312*ReturnData!J323</f>
        <v>-1.51875E-2</v>
      </c>
      <c r="AC312" s="12">
        <f>K312*ReturnData!K323</f>
        <v>0</v>
      </c>
      <c r="AD312" s="12">
        <f>L312*ReturnData!L323</f>
        <v>-6.875E-3</v>
      </c>
      <c r="AE312" s="12">
        <f>M312*ReturnData!M323</f>
        <v>0</v>
      </c>
      <c r="AF312" s="12">
        <f>N312*ReturnData!N323</f>
        <v>0</v>
      </c>
      <c r="AG312" s="12">
        <f>O312*ReturnData!O323</f>
        <v>-2.2625000000000002E-3</v>
      </c>
      <c r="AH312" s="12">
        <f>P312*ReturnData!P323</f>
        <v>0</v>
      </c>
      <c r="AI312" s="12">
        <f>Q312*ReturnData!Q323</f>
        <v>-6.3750000000000005E-4</v>
      </c>
      <c r="AK312">
        <f t="shared" si="13"/>
        <v>200010</v>
      </c>
      <c r="AL312" s="15">
        <f t="shared" si="14"/>
        <v>-1.5274999999999997E-2</v>
      </c>
    </row>
    <row r="313" spans="1:38" x14ac:dyDescent="0.25">
      <c r="A313" s="6">
        <f>ReturnData!A324</f>
        <v>200011</v>
      </c>
      <c r="B313">
        <f>IF('Monthly Ranks'!B312&lt;=8, 1/8,0)</f>
        <v>0</v>
      </c>
      <c r="C313">
        <f>IF('Monthly Ranks'!C312&lt;=8, 1/8,0)</f>
        <v>0.125</v>
      </c>
      <c r="D313">
        <f>IF('Monthly Ranks'!D312&lt;=8, 1/8,0)</f>
        <v>0.125</v>
      </c>
      <c r="E313">
        <f>IF('Monthly Ranks'!E312&lt;=8, 1/8,0)</f>
        <v>0</v>
      </c>
      <c r="F313">
        <f>IF('Monthly Ranks'!F312&lt;=8, 1/8,0)</f>
        <v>0</v>
      </c>
      <c r="G313">
        <f>IF('Monthly Ranks'!G312&lt;=8, 1/8,0)</f>
        <v>0</v>
      </c>
      <c r="H313">
        <f>IF('Monthly Ranks'!H312&lt;=8, 1/8,0)</f>
        <v>0.125</v>
      </c>
      <c r="I313">
        <f>IF('Monthly Ranks'!I312&lt;=8, 1/8,0)</f>
        <v>0</v>
      </c>
      <c r="J313">
        <f>IF('Monthly Ranks'!J312&lt;=8, 1/8,0)</f>
        <v>0.125</v>
      </c>
      <c r="K313">
        <f>IF('Monthly Ranks'!K312&lt;=8, 1/8,0)</f>
        <v>0</v>
      </c>
      <c r="L313">
        <f>IF('Monthly Ranks'!L312&lt;=8, 1/8,0)</f>
        <v>0.125</v>
      </c>
      <c r="M313">
        <f>IF('Monthly Ranks'!M312&lt;=8, 1/8,0)</f>
        <v>0</v>
      </c>
      <c r="N313">
        <f>IF('Monthly Ranks'!N312&lt;=8, 1/8,0)</f>
        <v>0.125</v>
      </c>
      <c r="O313">
        <f>IF('Monthly Ranks'!O312&lt;=8, 1/8,0)</f>
        <v>0.125</v>
      </c>
      <c r="P313">
        <f>IF('Monthly Ranks'!P312&lt;=8, 1/8,0)</f>
        <v>0</v>
      </c>
      <c r="Q313">
        <f>IF('Monthly Ranks'!Q312&lt;=8, 1/8,0)</f>
        <v>0.125</v>
      </c>
      <c r="S313">
        <f t="shared" si="12"/>
        <v>200011</v>
      </c>
      <c r="T313" s="12">
        <f>B313*ReturnData!B324</f>
        <v>0</v>
      </c>
      <c r="U313" s="12">
        <f>C313*ReturnData!C324</f>
        <v>6.2250000000000005E-3</v>
      </c>
      <c r="V313" s="12">
        <f>D313*ReturnData!D324</f>
        <v>-5.2249999999999996E-3</v>
      </c>
      <c r="W313" s="12">
        <f>E313*ReturnData!E324</f>
        <v>0</v>
      </c>
      <c r="X313" s="12">
        <f>F313*ReturnData!F324</f>
        <v>0</v>
      </c>
      <c r="Y313" s="12">
        <f>G313*ReturnData!G324</f>
        <v>0</v>
      </c>
      <c r="Z313" s="12">
        <f>H313*ReturnData!H324</f>
        <v>3.5750000000000001E-3</v>
      </c>
      <c r="AA313" s="12">
        <f>I313*ReturnData!I324</f>
        <v>0</v>
      </c>
      <c r="AB313" s="12">
        <f>J313*ReturnData!J324</f>
        <v>-1.9599999999999999E-2</v>
      </c>
      <c r="AC313" s="12">
        <f>K313*ReturnData!K324</f>
        <v>0</v>
      </c>
      <c r="AD313" s="12">
        <f>L313*ReturnData!L324</f>
        <v>-2.9212500000000002E-2</v>
      </c>
      <c r="AE313" s="12">
        <f>M313*ReturnData!M324</f>
        <v>0</v>
      </c>
      <c r="AF313" s="12">
        <f>N313*ReturnData!N324</f>
        <v>-3.7499999999999997E-5</v>
      </c>
      <c r="AG313" s="12">
        <f>O313*ReturnData!O324</f>
        <v>3.8250000000000003E-3</v>
      </c>
      <c r="AH313" s="12">
        <f>P313*ReturnData!P324</f>
        <v>0</v>
      </c>
      <c r="AI313" s="12">
        <f>Q313*ReturnData!Q324</f>
        <v>-6.4624999999999995E-3</v>
      </c>
      <c r="AK313">
        <f t="shared" si="13"/>
        <v>200011</v>
      </c>
      <c r="AL313" s="15">
        <f t="shared" si="14"/>
        <v>-4.6912499999999996E-2</v>
      </c>
    </row>
    <row r="314" spans="1:38" x14ac:dyDescent="0.25">
      <c r="A314" s="6">
        <f>ReturnData!A325</f>
        <v>200012</v>
      </c>
      <c r="B314">
        <f>IF('Monthly Ranks'!B313&lt;=8, 1/8,0)</f>
        <v>0.125</v>
      </c>
      <c r="C314">
        <f>IF('Monthly Ranks'!C313&lt;=8, 1/8,0)</f>
        <v>0</v>
      </c>
      <c r="D314">
        <f>IF('Monthly Ranks'!D313&lt;=8, 1/8,0)</f>
        <v>0.125</v>
      </c>
      <c r="E314">
        <f>IF('Monthly Ranks'!E313&lt;=8, 1/8,0)</f>
        <v>0</v>
      </c>
      <c r="F314">
        <f>IF('Monthly Ranks'!F313&lt;=8, 1/8,0)</f>
        <v>0</v>
      </c>
      <c r="G314">
        <f>IF('Monthly Ranks'!G313&lt;=8, 1/8,0)</f>
        <v>0</v>
      </c>
      <c r="H314">
        <f>IF('Monthly Ranks'!H313&lt;=8, 1/8,0)</f>
        <v>0.125</v>
      </c>
      <c r="I314">
        <f>IF('Monthly Ranks'!I313&lt;=8, 1/8,0)</f>
        <v>0</v>
      </c>
      <c r="J314">
        <f>IF('Monthly Ranks'!J313&lt;=8, 1/8,0)</f>
        <v>0.125</v>
      </c>
      <c r="K314">
        <f>IF('Monthly Ranks'!K313&lt;=8, 1/8,0)</f>
        <v>0</v>
      </c>
      <c r="L314">
        <f>IF('Monthly Ranks'!L313&lt;=8, 1/8,0)</f>
        <v>0.125</v>
      </c>
      <c r="M314">
        <f>IF('Monthly Ranks'!M313&lt;=8, 1/8,0)</f>
        <v>0</v>
      </c>
      <c r="N314">
        <f>IF('Monthly Ranks'!N313&lt;=8, 1/8,0)</f>
        <v>0.125</v>
      </c>
      <c r="O314">
        <f>IF('Monthly Ranks'!O313&lt;=8, 1/8,0)</f>
        <v>0.125</v>
      </c>
      <c r="P314">
        <f>IF('Monthly Ranks'!P313&lt;=8, 1/8,0)</f>
        <v>0</v>
      </c>
      <c r="Q314">
        <f>IF('Monthly Ranks'!Q313&lt;=8, 1/8,0)</f>
        <v>0.125</v>
      </c>
      <c r="S314">
        <f t="shared" si="12"/>
        <v>200012</v>
      </c>
      <c r="T314" s="12">
        <f>B314*ReturnData!B325</f>
        <v>2.6750000000000003E-3</v>
      </c>
      <c r="U314" s="12">
        <f>C314*ReturnData!C325</f>
        <v>0</v>
      </c>
      <c r="V314" s="12">
        <f>D314*ReturnData!D325</f>
        <v>1.18E-2</v>
      </c>
      <c r="W314" s="12">
        <f>E314*ReturnData!E325</f>
        <v>0</v>
      </c>
      <c r="X314" s="12">
        <f>F314*ReturnData!F325</f>
        <v>0</v>
      </c>
      <c r="Y314" s="12">
        <f>G314*ReturnData!G325</f>
        <v>0</v>
      </c>
      <c r="Z314" s="12">
        <f>H314*ReturnData!H325</f>
        <v>4.6375000000000001E-3</v>
      </c>
      <c r="AA314" s="12">
        <f>I314*ReturnData!I325</f>
        <v>0</v>
      </c>
      <c r="AB314" s="12">
        <f>J314*ReturnData!J325</f>
        <v>2.4250000000000001E-3</v>
      </c>
      <c r="AC314" s="12">
        <f>K314*ReturnData!K325</f>
        <v>0</v>
      </c>
      <c r="AD314" s="12">
        <f>L314*ReturnData!L325</f>
        <v>-8.8124999999999992E-3</v>
      </c>
      <c r="AE314" s="12">
        <f>M314*ReturnData!M325</f>
        <v>0</v>
      </c>
      <c r="AF314" s="12">
        <f>N314*ReturnData!N325</f>
        <v>2.2125000000000001E-3</v>
      </c>
      <c r="AG314" s="12">
        <f>O314*ReturnData!O325</f>
        <v>8.2500000000000004E-3</v>
      </c>
      <c r="AH314" s="12">
        <f>P314*ReturnData!P325</f>
        <v>0</v>
      </c>
      <c r="AI314" s="12">
        <f>Q314*ReturnData!Q325</f>
        <v>1.2462500000000001E-2</v>
      </c>
      <c r="AK314">
        <f t="shared" si="13"/>
        <v>200012</v>
      </c>
      <c r="AL314" s="15">
        <f t="shared" si="14"/>
        <v>3.5650000000000001E-2</v>
      </c>
    </row>
    <row r="315" spans="1:38" x14ac:dyDescent="0.25">
      <c r="A315" s="6">
        <f>ReturnData!A326</f>
        <v>200101</v>
      </c>
      <c r="B315">
        <f>IF('Monthly Ranks'!B314&lt;=8, 1/8,0)</f>
        <v>0.125</v>
      </c>
      <c r="C315">
        <f>IF('Monthly Ranks'!C314&lt;=8, 1/8,0)</f>
        <v>0</v>
      </c>
      <c r="D315">
        <f>IF('Monthly Ranks'!D314&lt;=8, 1/8,0)</f>
        <v>0.125</v>
      </c>
      <c r="E315">
        <f>IF('Monthly Ranks'!E314&lt;=8, 1/8,0)</f>
        <v>0.125</v>
      </c>
      <c r="F315">
        <f>IF('Monthly Ranks'!F314&lt;=8, 1/8,0)</f>
        <v>0</v>
      </c>
      <c r="G315">
        <f>IF('Monthly Ranks'!G314&lt;=8, 1/8,0)</f>
        <v>0</v>
      </c>
      <c r="H315">
        <f>IF('Monthly Ranks'!H314&lt;=8, 1/8,0)</f>
        <v>0.125</v>
      </c>
      <c r="I315">
        <f>IF('Monthly Ranks'!I314&lt;=8, 1/8,0)</f>
        <v>0</v>
      </c>
      <c r="J315">
        <f>IF('Monthly Ranks'!J314&lt;=8, 1/8,0)</f>
        <v>0.125</v>
      </c>
      <c r="K315">
        <f>IF('Monthly Ranks'!K314&lt;=8, 1/8,0)</f>
        <v>0</v>
      </c>
      <c r="L315">
        <f>IF('Monthly Ranks'!L314&lt;=8, 1/8,0)</f>
        <v>0</v>
      </c>
      <c r="M315">
        <f>IF('Monthly Ranks'!M314&lt;=8, 1/8,0)</f>
        <v>0</v>
      </c>
      <c r="N315">
        <f>IF('Monthly Ranks'!N314&lt;=8, 1/8,0)</f>
        <v>0.125</v>
      </c>
      <c r="O315">
        <f>IF('Monthly Ranks'!O314&lt;=8, 1/8,0)</f>
        <v>0.125</v>
      </c>
      <c r="P315">
        <f>IF('Monthly Ranks'!P314&lt;=8, 1/8,0)</f>
        <v>0</v>
      </c>
      <c r="Q315">
        <f>IF('Monthly Ranks'!Q314&lt;=8, 1/8,0)</f>
        <v>0.125</v>
      </c>
      <c r="S315">
        <f t="shared" si="12"/>
        <v>200101</v>
      </c>
      <c r="T315" s="12">
        <f>B315*ReturnData!B326</f>
        <v>-5.8875000000000004E-3</v>
      </c>
      <c r="U315" s="12">
        <f>C315*ReturnData!C326</f>
        <v>0</v>
      </c>
      <c r="V315" s="12">
        <f>D315*ReturnData!D326</f>
        <v>-4.5125E-3</v>
      </c>
      <c r="W315" s="12">
        <f>E315*ReturnData!E326</f>
        <v>5.45E-3</v>
      </c>
      <c r="X315" s="12">
        <f>F315*ReturnData!F326</f>
        <v>0</v>
      </c>
      <c r="Y315" s="12">
        <f>G315*ReturnData!G326</f>
        <v>0</v>
      </c>
      <c r="Z315" s="12">
        <f>H315*ReturnData!H326</f>
        <v>-1.0525E-2</v>
      </c>
      <c r="AA315" s="12">
        <f>I315*ReturnData!I326</f>
        <v>0</v>
      </c>
      <c r="AB315" s="12">
        <f>J315*ReturnData!J326</f>
        <v>7.6875000000000008E-3</v>
      </c>
      <c r="AC315" s="12">
        <f>K315*ReturnData!K326</f>
        <v>0</v>
      </c>
      <c r="AD315" s="12">
        <f>L315*ReturnData!L326</f>
        <v>0</v>
      </c>
      <c r="AE315" s="12">
        <f>M315*ReturnData!M326</f>
        <v>0</v>
      </c>
      <c r="AF315" s="12">
        <f>N315*ReturnData!N326</f>
        <v>-3.6249999999999998E-4</v>
      </c>
      <c r="AG315" s="12">
        <f>O315*ReturnData!O326</f>
        <v>-1.3462499999999999E-2</v>
      </c>
      <c r="AH315" s="12">
        <f>P315*ReturnData!P326</f>
        <v>0</v>
      </c>
      <c r="AI315" s="12">
        <f>Q315*ReturnData!Q326</f>
        <v>-6.1249999999999998E-4</v>
      </c>
      <c r="AK315">
        <f t="shared" si="13"/>
        <v>200101</v>
      </c>
      <c r="AL315" s="15">
        <f t="shared" si="14"/>
        <v>-2.2224999999999995E-2</v>
      </c>
    </row>
    <row r="316" spans="1:38" x14ac:dyDescent="0.25">
      <c r="A316" s="6">
        <f>ReturnData!A327</f>
        <v>200102</v>
      </c>
      <c r="B316">
        <f>IF('Monthly Ranks'!B315&lt;=8, 1/8,0)</f>
        <v>0.125</v>
      </c>
      <c r="C316">
        <f>IF('Monthly Ranks'!C315&lt;=8, 1/8,0)</f>
        <v>0</v>
      </c>
      <c r="D316">
        <f>IF('Monthly Ranks'!D315&lt;=8, 1/8,0)</f>
        <v>0.125</v>
      </c>
      <c r="E316">
        <f>IF('Monthly Ranks'!E315&lt;=8, 1/8,0)</f>
        <v>0.125</v>
      </c>
      <c r="F316">
        <f>IF('Monthly Ranks'!F315&lt;=8, 1/8,0)</f>
        <v>0</v>
      </c>
      <c r="G316">
        <f>IF('Monthly Ranks'!G315&lt;=8, 1/8,0)</f>
        <v>0.125</v>
      </c>
      <c r="H316">
        <f>IF('Monthly Ranks'!H315&lt;=8, 1/8,0)</f>
        <v>0.125</v>
      </c>
      <c r="I316">
        <f>IF('Monthly Ranks'!I315&lt;=8, 1/8,0)</f>
        <v>0</v>
      </c>
      <c r="J316">
        <f>IF('Monthly Ranks'!J315&lt;=8, 1/8,0)</f>
        <v>0</v>
      </c>
      <c r="K316">
        <f>IF('Monthly Ranks'!K315&lt;=8, 1/8,0)</f>
        <v>0</v>
      </c>
      <c r="L316">
        <f>IF('Monthly Ranks'!L315&lt;=8, 1/8,0)</f>
        <v>0</v>
      </c>
      <c r="M316">
        <f>IF('Monthly Ranks'!M315&lt;=8, 1/8,0)</f>
        <v>0</v>
      </c>
      <c r="N316">
        <f>IF('Monthly Ranks'!N315&lt;=8, 1/8,0)</f>
        <v>0.125</v>
      </c>
      <c r="O316">
        <f>IF('Monthly Ranks'!O315&lt;=8, 1/8,0)</f>
        <v>0.125</v>
      </c>
      <c r="P316">
        <f>IF('Monthly Ranks'!P315&lt;=8, 1/8,0)</f>
        <v>0</v>
      </c>
      <c r="Q316">
        <f>IF('Monthly Ranks'!Q315&lt;=8, 1/8,0)</f>
        <v>0.125</v>
      </c>
      <c r="S316">
        <f t="shared" si="12"/>
        <v>200102</v>
      </c>
      <c r="T316" s="12">
        <f>B316*ReturnData!B327</f>
        <v>-2.075E-3</v>
      </c>
      <c r="U316" s="12">
        <f>C316*ReturnData!C327</f>
        <v>0</v>
      </c>
      <c r="V316" s="12">
        <f>D316*ReturnData!D327</f>
        <v>-1.6750000000000001E-3</v>
      </c>
      <c r="W316" s="12">
        <f>E316*ReturnData!E327</f>
        <v>-1.25875E-2</v>
      </c>
      <c r="X316" s="12">
        <f>F316*ReturnData!F327</f>
        <v>0</v>
      </c>
      <c r="Y316" s="12">
        <f>G316*ReturnData!G327</f>
        <v>-3.0499999999999998E-3</v>
      </c>
      <c r="Z316" s="12">
        <f>H316*ReturnData!H327</f>
        <v>2.9999999999999997E-4</v>
      </c>
      <c r="AA316" s="12">
        <f>I316*ReturnData!I327</f>
        <v>0</v>
      </c>
      <c r="AB316" s="12">
        <f>J316*ReturnData!J327</f>
        <v>0</v>
      </c>
      <c r="AC316" s="12">
        <f>K316*ReturnData!K327</f>
        <v>0</v>
      </c>
      <c r="AD316" s="12">
        <f>L316*ReturnData!L327</f>
        <v>0</v>
      </c>
      <c r="AE316" s="12">
        <f>M316*ReturnData!M327</f>
        <v>0</v>
      </c>
      <c r="AF316" s="12">
        <f>N316*ReturnData!N327</f>
        <v>-3.2499999999999999E-4</v>
      </c>
      <c r="AG316" s="12">
        <f>O316*ReturnData!O327</f>
        <v>7.7000000000000002E-3</v>
      </c>
      <c r="AH316" s="12">
        <f>P316*ReturnData!P327</f>
        <v>0</v>
      </c>
      <c r="AI316" s="12">
        <f>Q316*ReturnData!Q327</f>
        <v>-6.4124999999999998E-3</v>
      </c>
      <c r="AK316">
        <f t="shared" si="13"/>
        <v>200102</v>
      </c>
      <c r="AL316" s="15">
        <f t="shared" si="14"/>
        <v>-1.8124999999999995E-2</v>
      </c>
    </row>
    <row r="317" spans="1:38" x14ac:dyDescent="0.25">
      <c r="A317" s="6">
        <f>ReturnData!A328</f>
        <v>200103</v>
      </c>
      <c r="B317">
        <f>IF('Monthly Ranks'!B316&lt;=8, 1/8,0)</f>
        <v>0.125</v>
      </c>
      <c r="C317">
        <f>IF('Monthly Ranks'!C316&lt;=8, 1/8,0)</f>
        <v>0</v>
      </c>
      <c r="D317">
        <f>IF('Monthly Ranks'!D316&lt;=8, 1/8,0)</f>
        <v>0.125</v>
      </c>
      <c r="E317">
        <f>IF('Monthly Ranks'!E316&lt;=8, 1/8,0)</f>
        <v>0.125</v>
      </c>
      <c r="F317">
        <f>IF('Monthly Ranks'!F316&lt;=8, 1/8,0)</f>
        <v>0</v>
      </c>
      <c r="G317">
        <f>IF('Monthly Ranks'!G316&lt;=8, 1/8,0)</f>
        <v>0</v>
      </c>
      <c r="H317">
        <f>IF('Monthly Ranks'!H316&lt;=8, 1/8,0)</f>
        <v>0.125</v>
      </c>
      <c r="I317">
        <f>IF('Monthly Ranks'!I316&lt;=8, 1/8,0)</f>
        <v>0</v>
      </c>
      <c r="J317">
        <f>IF('Monthly Ranks'!J316&lt;=8, 1/8,0)</f>
        <v>0</v>
      </c>
      <c r="K317">
        <f>IF('Monthly Ranks'!K316&lt;=8, 1/8,0)</f>
        <v>0.125</v>
      </c>
      <c r="L317">
        <f>IF('Monthly Ranks'!L316&lt;=8, 1/8,0)</f>
        <v>0</v>
      </c>
      <c r="M317">
        <f>IF('Monthly Ranks'!M316&lt;=8, 1/8,0)</f>
        <v>0</v>
      </c>
      <c r="N317">
        <f>IF('Monthly Ranks'!N316&lt;=8, 1/8,0)</f>
        <v>0.125</v>
      </c>
      <c r="O317">
        <f>IF('Monthly Ranks'!O316&lt;=8, 1/8,0)</f>
        <v>0.125</v>
      </c>
      <c r="P317">
        <f>IF('Monthly Ranks'!P316&lt;=8, 1/8,0)</f>
        <v>0</v>
      </c>
      <c r="Q317">
        <f>IF('Monthly Ranks'!Q316&lt;=8, 1/8,0)</f>
        <v>0.125</v>
      </c>
      <c r="S317">
        <f t="shared" si="12"/>
        <v>200103</v>
      </c>
      <c r="T317" s="12">
        <f>B317*ReturnData!B328</f>
        <v>-7.3250000000000008E-3</v>
      </c>
      <c r="U317" s="12">
        <f>C317*ReturnData!C328</f>
        <v>0</v>
      </c>
      <c r="V317" s="12">
        <f>D317*ReturnData!D328</f>
        <v>-1.4249999999999998E-3</v>
      </c>
      <c r="W317" s="12">
        <f>E317*ReturnData!E328</f>
        <v>-1.8374999999999999E-3</v>
      </c>
      <c r="X317" s="12">
        <f>F317*ReturnData!F328</f>
        <v>0</v>
      </c>
      <c r="Y317" s="12">
        <f>G317*ReturnData!G328</f>
        <v>0</v>
      </c>
      <c r="Z317" s="12">
        <f>H317*ReturnData!H328</f>
        <v>-8.7375000000000005E-3</v>
      </c>
      <c r="AA317" s="12">
        <f>I317*ReturnData!I328</f>
        <v>0</v>
      </c>
      <c r="AB317" s="12">
        <f>J317*ReturnData!J328</f>
        <v>0</v>
      </c>
      <c r="AC317" s="12">
        <f>K317*ReturnData!K328</f>
        <v>-3.0000000000000001E-3</v>
      </c>
      <c r="AD317" s="12">
        <f>L317*ReturnData!L328</f>
        <v>0</v>
      </c>
      <c r="AE317" s="12">
        <f>M317*ReturnData!M328</f>
        <v>0</v>
      </c>
      <c r="AF317" s="12">
        <f>N317*ReturnData!N328</f>
        <v>-7.5249999999999996E-3</v>
      </c>
      <c r="AG317" s="12">
        <f>O317*ReturnData!O328</f>
        <v>1.5499999999999999E-3</v>
      </c>
      <c r="AH317" s="12">
        <f>P317*ReturnData!P328</f>
        <v>0</v>
      </c>
      <c r="AI317" s="12">
        <f>Q317*ReturnData!Q328</f>
        <v>-4.15E-3</v>
      </c>
      <c r="AK317">
        <f t="shared" si="13"/>
        <v>200103</v>
      </c>
      <c r="AL317" s="15">
        <f t="shared" si="14"/>
        <v>-3.245E-2</v>
      </c>
    </row>
    <row r="318" spans="1:38" x14ac:dyDescent="0.25">
      <c r="A318" s="6">
        <f>ReturnData!A329</f>
        <v>200104</v>
      </c>
      <c r="B318">
        <f>IF('Monthly Ranks'!B317&lt;=8, 1/8,0)</f>
        <v>0.125</v>
      </c>
      <c r="C318">
        <f>IF('Monthly Ranks'!C317&lt;=8, 1/8,0)</f>
        <v>0</v>
      </c>
      <c r="D318">
        <f>IF('Monthly Ranks'!D317&lt;=8, 1/8,0)</f>
        <v>0.125</v>
      </c>
      <c r="E318">
        <f>IF('Monthly Ranks'!E317&lt;=8, 1/8,0)</f>
        <v>0.125</v>
      </c>
      <c r="F318">
        <f>IF('Monthly Ranks'!F317&lt;=8, 1/8,0)</f>
        <v>0</v>
      </c>
      <c r="G318">
        <f>IF('Monthly Ranks'!G317&lt;=8, 1/8,0)</f>
        <v>0</v>
      </c>
      <c r="H318">
        <f>IF('Monthly Ranks'!H317&lt;=8, 1/8,0)</f>
        <v>0.125</v>
      </c>
      <c r="I318">
        <f>IF('Monthly Ranks'!I317&lt;=8, 1/8,0)</f>
        <v>0</v>
      </c>
      <c r="J318">
        <f>IF('Monthly Ranks'!J317&lt;=8, 1/8,0)</f>
        <v>0</v>
      </c>
      <c r="K318">
        <f>IF('Monthly Ranks'!K317&lt;=8, 1/8,0)</f>
        <v>0.125</v>
      </c>
      <c r="L318">
        <f>IF('Monthly Ranks'!L317&lt;=8, 1/8,0)</f>
        <v>0</v>
      </c>
      <c r="M318">
        <f>IF('Monthly Ranks'!M317&lt;=8, 1/8,0)</f>
        <v>0</v>
      </c>
      <c r="N318">
        <f>IF('Monthly Ranks'!N317&lt;=8, 1/8,0)</f>
        <v>0.125</v>
      </c>
      <c r="O318">
        <f>IF('Monthly Ranks'!O317&lt;=8, 1/8,0)</f>
        <v>0.125</v>
      </c>
      <c r="P318">
        <f>IF('Monthly Ranks'!P317&lt;=8, 1/8,0)</f>
        <v>0</v>
      </c>
      <c r="Q318">
        <f>IF('Monthly Ranks'!Q317&lt;=8, 1/8,0)</f>
        <v>0.125</v>
      </c>
      <c r="S318">
        <f t="shared" si="12"/>
        <v>200104</v>
      </c>
      <c r="T318" s="12">
        <f>B318*ReturnData!B329</f>
        <v>-1.8E-3</v>
      </c>
      <c r="U318" s="12">
        <f>C318*ReturnData!C329</f>
        <v>0</v>
      </c>
      <c r="V318" s="12">
        <f>D318*ReturnData!D329</f>
        <v>1.24875E-2</v>
      </c>
      <c r="W318" s="12">
        <f>E318*ReturnData!E329</f>
        <v>8.6625000000000001E-3</v>
      </c>
      <c r="X318" s="12">
        <f>F318*ReturnData!F329</f>
        <v>0</v>
      </c>
      <c r="Y318" s="12">
        <f>G318*ReturnData!G329</f>
        <v>0</v>
      </c>
      <c r="Z318" s="12">
        <f>H318*ReturnData!H329</f>
        <v>4.4374999999999996E-3</v>
      </c>
      <c r="AA318" s="12">
        <f>I318*ReturnData!I329</f>
        <v>0</v>
      </c>
      <c r="AB318" s="12">
        <f>J318*ReturnData!J329</f>
        <v>0</v>
      </c>
      <c r="AC318" s="12">
        <f>K318*ReturnData!K329</f>
        <v>8.5500000000000003E-3</v>
      </c>
      <c r="AD318" s="12">
        <f>L318*ReturnData!L329</f>
        <v>0</v>
      </c>
      <c r="AE318" s="12">
        <f>M318*ReturnData!M329</f>
        <v>0</v>
      </c>
      <c r="AF318" s="12">
        <f>N318*ReturnData!N329</f>
        <v>9.75E-3</v>
      </c>
      <c r="AG318" s="12">
        <f>O318*ReturnData!O329</f>
        <v>6.9125000000000002E-3</v>
      </c>
      <c r="AH318" s="12">
        <f>P318*ReturnData!P329</f>
        <v>0</v>
      </c>
      <c r="AI318" s="12">
        <f>Q318*ReturnData!Q329</f>
        <v>5.1249999999999993E-3</v>
      </c>
      <c r="AK318">
        <f t="shared" si="13"/>
        <v>200104</v>
      </c>
      <c r="AL318" s="15">
        <f t="shared" si="14"/>
        <v>5.4125E-2</v>
      </c>
    </row>
    <row r="319" spans="1:38" x14ac:dyDescent="0.25">
      <c r="A319" s="6">
        <f>ReturnData!A330</f>
        <v>200105</v>
      </c>
      <c r="B319">
        <f>IF('Monthly Ranks'!B318&lt;=8, 1/8,0)</f>
        <v>0.125</v>
      </c>
      <c r="C319">
        <f>IF('Monthly Ranks'!C318&lt;=8, 1/8,0)</f>
        <v>0.125</v>
      </c>
      <c r="D319">
        <f>IF('Monthly Ranks'!D318&lt;=8, 1/8,0)</f>
        <v>0.125</v>
      </c>
      <c r="E319">
        <f>IF('Monthly Ranks'!E318&lt;=8, 1/8,0)</f>
        <v>0.125</v>
      </c>
      <c r="F319">
        <f>IF('Monthly Ranks'!F318&lt;=8, 1/8,0)</f>
        <v>0</v>
      </c>
      <c r="G319">
        <f>IF('Monthly Ranks'!G318&lt;=8, 1/8,0)</f>
        <v>0</v>
      </c>
      <c r="H319">
        <f>IF('Monthly Ranks'!H318&lt;=8, 1/8,0)</f>
        <v>0.125</v>
      </c>
      <c r="I319">
        <f>IF('Monthly Ranks'!I318&lt;=8, 1/8,0)</f>
        <v>0</v>
      </c>
      <c r="J319">
        <f>IF('Monthly Ranks'!J318&lt;=8, 1/8,0)</f>
        <v>0</v>
      </c>
      <c r="K319">
        <f>IF('Monthly Ranks'!K318&lt;=8, 1/8,0)</f>
        <v>0</v>
      </c>
      <c r="L319">
        <f>IF('Monthly Ranks'!L318&lt;=8, 1/8,0)</f>
        <v>0</v>
      </c>
      <c r="M319">
        <f>IF('Monthly Ranks'!M318&lt;=8, 1/8,0)</f>
        <v>0</v>
      </c>
      <c r="N319">
        <f>IF('Monthly Ranks'!N318&lt;=8, 1/8,0)</f>
        <v>0.125</v>
      </c>
      <c r="O319">
        <f>IF('Monthly Ranks'!O318&lt;=8, 1/8,0)</f>
        <v>0.125</v>
      </c>
      <c r="P319">
        <f>IF('Monthly Ranks'!P318&lt;=8, 1/8,0)</f>
        <v>0</v>
      </c>
      <c r="Q319">
        <f>IF('Monthly Ranks'!Q318&lt;=8, 1/8,0)</f>
        <v>0.125</v>
      </c>
      <c r="S319">
        <f t="shared" si="12"/>
        <v>200105</v>
      </c>
      <c r="T319" s="12">
        <f>B319*ReturnData!B330</f>
        <v>4.6125000000000003E-3</v>
      </c>
      <c r="U319" s="12">
        <f>C319*ReturnData!C330</f>
        <v>7.3124999999999996E-3</v>
      </c>
      <c r="V319" s="12">
        <f>D319*ReturnData!D330</f>
        <v>-1.2999999999999999E-3</v>
      </c>
      <c r="W319" s="12">
        <f>E319*ReturnData!E330</f>
        <v>4.7124999999999997E-3</v>
      </c>
      <c r="X319" s="12">
        <f>F319*ReturnData!F330</f>
        <v>0</v>
      </c>
      <c r="Y319" s="12">
        <f>G319*ReturnData!G330</f>
        <v>0</v>
      </c>
      <c r="Z319" s="12">
        <f>H319*ReturnData!H330</f>
        <v>3.3625E-3</v>
      </c>
      <c r="AA319" s="12">
        <f>I319*ReturnData!I330</f>
        <v>0</v>
      </c>
      <c r="AB319" s="12">
        <f>J319*ReturnData!J330</f>
        <v>0</v>
      </c>
      <c r="AC319" s="12">
        <f>K319*ReturnData!K330</f>
        <v>0</v>
      </c>
      <c r="AD319" s="12">
        <f>L319*ReturnData!L330</f>
        <v>0</v>
      </c>
      <c r="AE319" s="12">
        <f>M319*ReturnData!M330</f>
        <v>0</v>
      </c>
      <c r="AF319" s="12">
        <f>N319*ReturnData!N330</f>
        <v>4.8124999999999999E-3</v>
      </c>
      <c r="AG319" s="12">
        <f>O319*ReturnData!O330</f>
        <v>2.9999999999999997E-4</v>
      </c>
      <c r="AH319" s="12">
        <f>P319*ReturnData!P330</f>
        <v>0</v>
      </c>
      <c r="AI319" s="12">
        <f>Q319*ReturnData!Q330</f>
        <v>4.5750000000000001E-3</v>
      </c>
      <c r="AK319">
        <f t="shared" si="13"/>
        <v>200105</v>
      </c>
      <c r="AL319" s="15">
        <f t="shared" si="14"/>
        <v>2.83875E-2</v>
      </c>
    </row>
    <row r="320" spans="1:38" x14ac:dyDescent="0.25">
      <c r="A320" s="6">
        <f>ReturnData!A331</f>
        <v>200106</v>
      </c>
      <c r="B320">
        <f>IF('Monthly Ranks'!B319&lt;=8, 1/8,0)</f>
        <v>0</v>
      </c>
      <c r="C320">
        <f>IF('Monthly Ranks'!C319&lt;=8, 1/8,0)</f>
        <v>0.125</v>
      </c>
      <c r="D320">
        <f>IF('Monthly Ranks'!D319&lt;=8, 1/8,0)</f>
        <v>0.125</v>
      </c>
      <c r="E320">
        <f>IF('Monthly Ranks'!E319&lt;=8, 1/8,0)</f>
        <v>0.125</v>
      </c>
      <c r="F320">
        <f>IF('Monthly Ranks'!F319&lt;=8, 1/8,0)</f>
        <v>0</v>
      </c>
      <c r="G320">
        <f>IF('Monthly Ranks'!G319&lt;=8, 1/8,0)</f>
        <v>0</v>
      </c>
      <c r="H320">
        <f>IF('Monthly Ranks'!H319&lt;=8, 1/8,0)</f>
        <v>0.125</v>
      </c>
      <c r="I320">
        <f>IF('Monthly Ranks'!I319&lt;=8, 1/8,0)</f>
        <v>0</v>
      </c>
      <c r="J320">
        <f>IF('Monthly Ranks'!J319&lt;=8, 1/8,0)</f>
        <v>0</v>
      </c>
      <c r="K320">
        <f>IF('Monthly Ranks'!K319&lt;=8, 1/8,0)</f>
        <v>0.125</v>
      </c>
      <c r="L320">
        <f>IF('Monthly Ranks'!L319&lt;=8, 1/8,0)</f>
        <v>0</v>
      </c>
      <c r="M320">
        <f>IF('Monthly Ranks'!M319&lt;=8, 1/8,0)</f>
        <v>0</v>
      </c>
      <c r="N320">
        <f>IF('Monthly Ranks'!N319&lt;=8, 1/8,0)</f>
        <v>0.125</v>
      </c>
      <c r="O320">
        <f>IF('Monthly Ranks'!O319&lt;=8, 1/8,0)</f>
        <v>0.125</v>
      </c>
      <c r="P320">
        <f>IF('Monthly Ranks'!P319&lt;=8, 1/8,0)</f>
        <v>0</v>
      </c>
      <c r="Q320">
        <f>IF('Monthly Ranks'!Q319&lt;=8, 1/8,0)</f>
        <v>0.125</v>
      </c>
      <c r="S320">
        <f t="shared" si="12"/>
        <v>200106</v>
      </c>
      <c r="T320" s="12">
        <f>B320*ReturnData!B331</f>
        <v>0</v>
      </c>
      <c r="U320" s="12">
        <f>C320*ReturnData!C331</f>
        <v>-7.3750000000000005E-3</v>
      </c>
      <c r="V320" s="12">
        <f>D320*ReturnData!D331</f>
        <v>-9.3749999999999997E-3</v>
      </c>
      <c r="W320" s="12">
        <f>E320*ReturnData!E331</f>
        <v>-1.4375E-3</v>
      </c>
      <c r="X320" s="12">
        <f>F320*ReturnData!F331</f>
        <v>0</v>
      </c>
      <c r="Y320" s="12">
        <f>G320*ReturnData!G331</f>
        <v>0</v>
      </c>
      <c r="Z320" s="12">
        <f>H320*ReturnData!H331</f>
        <v>-5.4625000000000003E-3</v>
      </c>
      <c r="AA320" s="12">
        <f>I320*ReturnData!I331</f>
        <v>0</v>
      </c>
      <c r="AB320" s="12">
        <f>J320*ReturnData!J331</f>
        <v>0</v>
      </c>
      <c r="AC320" s="12">
        <f>K320*ReturnData!K331</f>
        <v>-1.5249999999999999E-3</v>
      </c>
      <c r="AD320" s="12">
        <f>L320*ReturnData!L331</f>
        <v>0</v>
      </c>
      <c r="AE320" s="12">
        <f>M320*ReturnData!M331</f>
        <v>0</v>
      </c>
      <c r="AF320" s="12">
        <f>N320*ReturnData!N331</f>
        <v>-1.0562499999999999E-2</v>
      </c>
      <c r="AG320" s="12">
        <f>O320*ReturnData!O331</f>
        <v>-7.5624999999999998E-3</v>
      </c>
      <c r="AH320" s="12">
        <f>P320*ReturnData!P331</f>
        <v>0</v>
      </c>
      <c r="AI320" s="12">
        <f>Q320*ReturnData!Q331</f>
        <v>8.7499999999999991E-4</v>
      </c>
      <c r="AK320">
        <f t="shared" si="13"/>
        <v>200106</v>
      </c>
      <c r="AL320" s="15">
        <f t="shared" si="14"/>
        <v>-4.2425000000000004E-2</v>
      </c>
    </row>
    <row r="321" spans="1:38" x14ac:dyDescent="0.25">
      <c r="A321" s="6">
        <f>ReturnData!A332</f>
        <v>200107</v>
      </c>
      <c r="B321">
        <f>IF('Monthly Ranks'!B320&lt;=8, 1/8,0)</f>
        <v>0</v>
      </c>
      <c r="C321">
        <f>IF('Monthly Ranks'!C320&lt;=8, 1/8,0)</f>
        <v>0.125</v>
      </c>
      <c r="D321">
        <f>IF('Monthly Ranks'!D320&lt;=8, 1/8,0)</f>
        <v>0.125</v>
      </c>
      <c r="E321">
        <f>IF('Monthly Ranks'!E320&lt;=8, 1/8,0)</f>
        <v>0.125</v>
      </c>
      <c r="F321">
        <f>IF('Monthly Ranks'!F320&lt;=8, 1/8,0)</f>
        <v>0</v>
      </c>
      <c r="G321">
        <f>IF('Monthly Ranks'!G320&lt;=8, 1/8,0)</f>
        <v>0</v>
      </c>
      <c r="H321">
        <f>IF('Monthly Ranks'!H320&lt;=8, 1/8,0)</f>
        <v>0</v>
      </c>
      <c r="I321">
        <f>IF('Monthly Ranks'!I320&lt;=8, 1/8,0)</f>
        <v>0</v>
      </c>
      <c r="J321">
        <f>IF('Monthly Ranks'!J320&lt;=8, 1/8,0)</f>
        <v>0</v>
      </c>
      <c r="K321">
        <f>IF('Monthly Ranks'!K320&lt;=8, 1/8,0)</f>
        <v>0.125</v>
      </c>
      <c r="L321">
        <f>IF('Monthly Ranks'!L320&lt;=8, 1/8,0)</f>
        <v>0</v>
      </c>
      <c r="M321">
        <f>IF('Monthly Ranks'!M320&lt;=8, 1/8,0)</f>
        <v>0.125</v>
      </c>
      <c r="N321">
        <f>IF('Monthly Ranks'!N320&lt;=8, 1/8,0)</f>
        <v>0.125</v>
      </c>
      <c r="O321">
        <f>IF('Monthly Ranks'!O320&lt;=8, 1/8,0)</f>
        <v>0.125</v>
      </c>
      <c r="P321">
        <f>IF('Monthly Ranks'!P320&lt;=8, 1/8,0)</f>
        <v>0</v>
      </c>
      <c r="Q321">
        <f>IF('Monthly Ranks'!Q320&lt;=8, 1/8,0)</f>
        <v>0.125</v>
      </c>
      <c r="S321">
        <f t="shared" si="12"/>
        <v>200107</v>
      </c>
      <c r="T321" s="12">
        <f>B321*ReturnData!B332</f>
        <v>0</v>
      </c>
      <c r="U321" s="12">
        <f>C321*ReturnData!C332</f>
        <v>-1.0275000000000001E-2</v>
      </c>
      <c r="V321" s="12">
        <f>D321*ReturnData!D332</f>
        <v>-2.9249999999999996E-3</v>
      </c>
      <c r="W321" s="12">
        <f>E321*ReturnData!E332</f>
        <v>1.575E-3</v>
      </c>
      <c r="X321" s="12">
        <f>F321*ReturnData!F332</f>
        <v>0</v>
      </c>
      <c r="Y321" s="12">
        <f>G321*ReturnData!G332</f>
        <v>0</v>
      </c>
      <c r="Z321" s="12">
        <f>H321*ReturnData!H332</f>
        <v>0</v>
      </c>
      <c r="AA321" s="12">
        <f>I321*ReturnData!I332</f>
        <v>0</v>
      </c>
      <c r="AB321" s="12">
        <f>J321*ReturnData!J332</f>
        <v>0</v>
      </c>
      <c r="AC321" s="12">
        <f>K321*ReturnData!K332</f>
        <v>-2.225E-3</v>
      </c>
      <c r="AD321" s="12">
        <f>L321*ReturnData!L332</f>
        <v>0</v>
      </c>
      <c r="AE321" s="12">
        <f>M321*ReturnData!M332</f>
        <v>6.6374999999999993E-3</v>
      </c>
      <c r="AF321" s="12">
        <f>N321*ReturnData!N332</f>
        <v>2.5875E-3</v>
      </c>
      <c r="AG321" s="12">
        <f>O321*ReturnData!O332</f>
        <v>-4.7875000000000001E-3</v>
      </c>
      <c r="AH321" s="12">
        <f>P321*ReturnData!P332</f>
        <v>0</v>
      </c>
      <c r="AI321" s="12">
        <f>Q321*ReturnData!Q332</f>
        <v>-8.3750000000000003E-4</v>
      </c>
      <c r="AK321">
        <f t="shared" si="13"/>
        <v>200107</v>
      </c>
      <c r="AL321" s="15">
        <f t="shared" si="14"/>
        <v>-1.025E-2</v>
      </c>
    </row>
    <row r="322" spans="1:38" x14ac:dyDescent="0.25">
      <c r="A322" s="6">
        <f>ReturnData!A333</f>
        <v>200108</v>
      </c>
      <c r="B322">
        <f>IF('Monthly Ranks'!B321&lt;=8, 1/8,0)</f>
        <v>0</v>
      </c>
      <c r="C322">
        <f>IF('Monthly Ranks'!C321&lt;=8, 1/8,0)</f>
        <v>0.125</v>
      </c>
      <c r="D322">
        <f>IF('Monthly Ranks'!D321&lt;=8, 1/8,0)</f>
        <v>0</v>
      </c>
      <c r="E322">
        <f>IF('Monthly Ranks'!E321&lt;=8, 1/8,0)</f>
        <v>0.125</v>
      </c>
      <c r="F322">
        <f>IF('Monthly Ranks'!F321&lt;=8, 1/8,0)</f>
        <v>0.125</v>
      </c>
      <c r="G322">
        <f>IF('Monthly Ranks'!G321&lt;=8, 1/8,0)</f>
        <v>0</v>
      </c>
      <c r="H322">
        <f>IF('Monthly Ranks'!H321&lt;=8, 1/8,0)</f>
        <v>0</v>
      </c>
      <c r="I322">
        <f>IF('Monthly Ranks'!I321&lt;=8, 1/8,0)</f>
        <v>0</v>
      </c>
      <c r="J322">
        <f>IF('Monthly Ranks'!J321&lt;=8, 1/8,0)</f>
        <v>0</v>
      </c>
      <c r="K322">
        <f>IF('Monthly Ranks'!K321&lt;=8, 1/8,0)</f>
        <v>0.125</v>
      </c>
      <c r="L322">
        <f>IF('Monthly Ranks'!L321&lt;=8, 1/8,0)</f>
        <v>0</v>
      </c>
      <c r="M322">
        <f>IF('Monthly Ranks'!M321&lt;=8, 1/8,0)</f>
        <v>0.125</v>
      </c>
      <c r="N322">
        <f>IF('Monthly Ranks'!N321&lt;=8, 1/8,0)</f>
        <v>0.125</v>
      </c>
      <c r="O322">
        <f>IF('Monthly Ranks'!O321&lt;=8, 1/8,0)</f>
        <v>0.125</v>
      </c>
      <c r="P322">
        <f>IF('Monthly Ranks'!P321&lt;=8, 1/8,0)</f>
        <v>0</v>
      </c>
      <c r="Q322">
        <f>IF('Monthly Ranks'!Q321&lt;=8, 1/8,0)</f>
        <v>0.125</v>
      </c>
      <c r="S322">
        <f t="shared" si="12"/>
        <v>200108</v>
      </c>
      <c r="T322" s="12">
        <f>B322*ReturnData!B333</f>
        <v>0</v>
      </c>
      <c r="U322" s="12">
        <f>C322*ReturnData!C333</f>
        <v>4.2875000000000005E-3</v>
      </c>
      <c r="V322" s="12">
        <f>D322*ReturnData!D333</f>
        <v>0</v>
      </c>
      <c r="W322" s="12">
        <f>E322*ReturnData!E333</f>
        <v>-5.4749999999999998E-3</v>
      </c>
      <c r="X322" s="12">
        <f>F322*ReturnData!F333</f>
        <v>6.4999999999999997E-4</v>
      </c>
      <c r="Y322" s="12">
        <f>G322*ReturnData!G333</f>
        <v>0</v>
      </c>
      <c r="Z322" s="12">
        <f>H322*ReturnData!H333</f>
        <v>0</v>
      </c>
      <c r="AA322" s="12">
        <f>I322*ReturnData!I333</f>
        <v>0</v>
      </c>
      <c r="AB322" s="12">
        <f>J322*ReturnData!J333</f>
        <v>0</v>
      </c>
      <c r="AC322" s="12">
        <f>K322*ReturnData!K333</f>
        <v>-1.3500000000000001E-3</v>
      </c>
      <c r="AD322" s="12">
        <f>L322*ReturnData!L333</f>
        <v>0</v>
      </c>
      <c r="AE322" s="12">
        <f>M322*ReturnData!M333</f>
        <v>-1.6150000000000001E-2</v>
      </c>
      <c r="AF322" s="12">
        <f>N322*ReturnData!N333</f>
        <v>-5.9499999999999996E-3</v>
      </c>
      <c r="AG322" s="12">
        <f>O322*ReturnData!O333</f>
        <v>6.4999999999999997E-4</v>
      </c>
      <c r="AH322" s="12">
        <f>P322*ReturnData!P333</f>
        <v>0</v>
      </c>
      <c r="AI322" s="12">
        <f>Q322*ReturnData!Q333</f>
        <v>-6.7874999999999993E-3</v>
      </c>
      <c r="AK322">
        <f t="shared" si="13"/>
        <v>200108</v>
      </c>
      <c r="AL322" s="15">
        <f t="shared" si="14"/>
        <v>-3.0124999999999999E-2</v>
      </c>
    </row>
    <row r="323" spans="1:38" x14ac:dyDescent="0.25">
      <c r="A323" s="6">
        <f>ReturnData!A334</f>
        <v>200109</v>
      </c>
      <c r="B323">
        <f>IF('Monthly Ranks'!B322&lt;=8, 1/8,0)</f>
        <v>0.125</v>
      </c>
      <c r="C323">
        <f>IF('Monthly Ranks'!C322&lt;=8, 1/8,0)</f>
        <v>0.125</v>
      </c>
      <c r="D323">
        <f>IF('Monthly Ranks'!D322&lt;=8, 1/8,0)</f>
        <v>0</v>
      </c>
      <c r="E323">
        <f>IF('Monthly Ranks'!E322&lt;=8, 1/8,0)</f>
        <v>0.125</v>
      </c>
      <c r="F323">
        <f>IF('Monthly Ranks'!F322&lt;=8, 1/8,0)</f>
        <v>0</v>
      </c>
      <c r="G323">
        <f>IF('Monthly Ranks'!G322&lt;=8, 1/8,0)</f>
        <v>0</v>
      </c>
      <c r="H323">
        <f>IF('Monthly Ranks'!H322&lt;=8, 1/8,0)</f>
        <v>0</v>
      </c>
      <c r="I323">
        <f>IF('Monthly Ranks'!I322&lt;=8, 1/8,0)</f>
        <v>0.125</v>
      </c>
      <c r="J323">
        <f>IF('Monthly Ranks'!J322&lt;=8, 1/8,0)</f>
        <v>0</v>
      </c>
      <c r="K323">
        <f>IF('Monthly Ranks'!K322&lt;=8, 1/8,0)</f>
        <v>0</v>
      </c>
      <c r="L323">
        <f>IF('Monthly Ranks'!L322&lt;=8, 1/8,0)</f>
        <v>0</v>
      </c>
      <c r="M323">
        <f>IF('Monthly Ranks'!M322&lt;=8, 1/8,0)</f>
        <v>0.125</v>
      </c>
      <c r="N323">
        <f>IF('Monthly Ranks'!N322&lt;=8, 1/8,0)</f>
        <v>0.125</v>
      </c>
      <c r="O323">
        <f>IF('Monthly Ranks'!O322&lt;=8, 1/8,0)</f>
        <v>0.125</v>
      </c>
      <c r="P323">
        <f>IF('Monthly Ranks'!P322&lt;=8, 1/8,0)</f>
        <v>0.125</v>
      </c>
      <c r="Q323">
        <f>IF('Monthly Ranks'!Q322&lt;=8, 1/8,0)</f>
        <v>0</v>
      </c>
      <c r="S323">
        <f t="shared" ref="S323:S386" si="15">A323</f>
        <v>200109</v>
      </c>
      <c r="T323" s="12">
        <f>B323*ReturnData!B334</f>
        <v>-2.4749999999999998E-3</v>
      </c>
      <c r="U323" s="12">
        <f>C323*ReturnData!C334</f>
        <v>-6.2124999999999993E-3</v>
      </c>
      <c r="V323" s="12">
        <f>D323*ReturnData!D334</f>
        <v>0</v>
      </c>
      <c r="W323" s="12">
        <f>E323*ReturnData!E334</f>
        <v>-2.1974999999999998E-2</v>
      </c>
      <c r="X323" s="12">
        <f>F323*ReturnData!F334</f>
        <v>0</v>
      </c>
      <c r="Y323" s="12">
        <f>G323*ReturnData!G334</f>
        <v>0</v>
      </c>
      <c r="Z323" s="12">
        <f>H323*ReturnData!H334</f>
        <v>0</v>
      </c>
      <c r="AA323" s="12">
        <f>I323*ReturnData!I334</f>
        <v>-1.8187500000000002E-2</v>
      </c>
      <c r="AB323" s="12">
        <f>J323*ReturnData!J334</f>
        <v>0</v>
      </c>
      <c r="AC323" s="12">
        <f>K323*ReturnData!K334</f>
        <v>0</v>
      </c>
      <c r="AD323" s="12">
        <f>L323*ReturnData!L334</f>
        <v>0</v>
      </c>
      <c r="AE323" s="12">
        <f>M323*ReturnData!M334</f>
        <v>-1.9099999999999999E-2</v>
      </c>
      <c r="AF323" s="12">
        <f>N323*ReturnData!N334</f>
        <v>-2.3362500000000001E-2</v>
      </c>
      <c r="AG323" s="12">
        <f>O323*ReturnData!O334</f>
        <v>-8.2249999999999997E-3</v>
      </c>
      <c r="AH323" s="12">
        <f>P323*ReturnData!P334</f>
        <v>-1.0862499999999999E-2</v>
      </c>
      <c r="AI323" s="12">
        <f>Q323*ReturnData!Q334</f>
        <v>0</v>
      </c>
      <c r="AK323">
        <f t="shared" ref="AK323:AK386" si="16">S323</f>
        <v>200109</v>
      </c>
      <c r="AL323" s="15">
        <f t="shared" si="14"/>
        <v>-0.11039999999999998</v>
      </c>
    </row>
    <row r="324" spans="1:38" x14ac:dyDescent="0.25">
      <c r="A324" s="6">
        <f>ReturnData!A335</f>
        <v>200110</v>
      </c>
      <c r="B324">
        <f>IF('Monthly Ranks'!B323&lt;=8, 1/8,0)</f>
        <v>0.125</v>
      </c>
      <c r="C324">
        <f>IF('Monthly Ranks'!C323&lt;=8, 1/8,0)</f>
        <v>0.125</v>
      </c>
      <c r="D324">
        <f>IF('Monthly Ranks'!D323&lt;=8, 1/8,0)</f>
        <v>0</v>
      </c>
      <c r="E324">
        <f>IF('Monthly Ranks'!E323&lt;=8, 1/8,0)</f>
        <v>0.125</v>
      </c>
      <c r="F324">
        <f>IF('Monthly Ranks'!F323&lt;=8, 1/8,0)</f>
        <v>0.125</v>
      </c>
      <c r="G324">
        <f>IF('Monthly Ranks'!G323&lt;=8, 1/8,0)</f>
        <v>0</v>
      </c>
      <c r="H324">
        <f>IF('Monthly Ranks'!H323&lt;=8, 1/8,0)</f>
        <v>0</v>
      </c>
      <c r="I324">
        <f>IF('Monthly Ranks'!I323&lt;=8, 1/8,0)</f>
        <v>0.125</v>
      </c>
      <c r="J324">
        <f>IF('Monthly Ranks'!J323&lt;=8, 1/8,0)</f>
        <v>0</v>
      </c>
      <c r="K324">
        <f>IF('Monthly Ranks'!K323&lt;=8, 1/8,0)</f>
        <v>0.125</v>
      </c>
      <c r="L324">
        <f>IF('Monthly Ranks'!L323&lt;=8, 1/8,0)</f>
        <v>0</v>
      </c>
      <c r="M324">
        <f>IF('Monthly Ranks'!M323&lt;=8, 1/8,0)</f>
        <v>0</v>
      </c>
      <c r="N324">
        <f>IF('Monthly Ranks'!N323&lt;=8, 1/8,0)</f>
        <v>0.125</v>
      </c>
      <c r="O324">
        <f>IF('Monthly Ranks'!O323&lt;=8, 1/8,0)</f>
        <v>0</v>
      </c>
      <c r="P324">
        <f>IF('Monthly Ranks'!P323&lt;=8, 1/8,0)</f>
        <v>0.125</v>
      </c>
      <c r="Q324">
        <f>IF('Monthly Ranks'!Q323&lt;=8, 1/8,0)</f>
        <v>0</v>
      </c>
      <c r="S324">
        <f t="shared" si="15"/>
        <v>200110</v>
      </c>
      <c r="T324" s="12">
        <f>B324*ReturnData!B335</f>
        <v>1.6875000000000002E-3</v>
      </c>
      <c r="U324" s="12">
        <f>C324*ReturnData!C335</f>
        <v>2.3499999999999997E-3</v>
      </c>
      <c r="V324" s="12">
        <f>D324*ReturnData!D335</f>
        <v>0</v>
      </c>
      <c r="W324" s="12">
        <f>E324*ReturnData!E335</f>
        <v>9.0749999999999997E-3</v>
      </c>
      <c r="X324" s="12">
        <f>F324*ReturnData!F335</f>
        <v>7.9500000000000005E-3</v>
      </c>
      <c r="Y324" s="12">
        <f>G324*ReturnData!G335</f>
        <v>0</v>
      </c>
      <c r="Z324" s="12">
        <f>H324*ReturnData!H335</f>
        <v>0</v>
      </c>
      <c r="AA324" s="12">
        <f>I324*ReturnData!I335</f>
        <v>3.5999999999999999E-3</v>
      </c>
      <c r="AB324" s="12">
        <f>J324*ReturnData!J335</f>
        <v>0</v>
      </c>
      <c r="AC324" s="12">
        <f>K324*ReturnData!K335</f>
        <v>9.300000000000001E-3</v>
      </c>
      <c r="AD324" s="12">
        <f>L324*ReturnData!L335</f>
        <v>0</v>
      </c>
      <c r="AE324" s="12">
        <f>M324*ReturnData!M335</f>
        <v>0</v>
      </c>
      <c r="AF324" s="12">
        <f>N324*ReturnData!N335</f>
        <v>6.45E-3</v>
      </c>
      <c r="AG324" s="12">
        <f>O324*ReturnData!O335</f>
        <v>0</v>
      </c>
      <c r="AH324" s="12">
        <f>P324*ReturnData!P335</f>
        <v>4.5250000000000004E-3</v>
      </c>
      <c r="AI324" s="12">
        <f>Q324*ReturnData!Q335</f>
        <v>0</v>
      </c>
      <c r="AK324">
        <f t="shared" si="16"/>
        <v>200110</v>
      </c>
      <c r="AL324" s="15">
        <f t="shared" ref="AL324:AL387" si="17">SUM(T324:AI324)</f>
        <v>4.4937499999999998E-2</v>
      </c>
    </row>
    <row r="325" spans="1:38" x14ac:dyDescent="0.25">
      <c r="A325" s="6">
        <f>ReturnData!A336</f>
        <v>200111</v>
      </c>
      <c r="B325">
        <f>IF('Monthly Ranks'!B324&lt;=8, 1/8,0)</f>
        <v>0.125</v>
      </c>
      <c r="C325">
        <f>IF('Monthly Ranks'!C324&lt;=8, 1/8,0)</f>
        <v>0.125</v>
      </c>
      <c r="D325">
        <f>IF('Monthly Ranks'!D324&lt;=8, 1/8,0)</f>
        <v>0</v>
      </c>
      <c r="E325">
        <f>IF('Monthly Ranks'!E324&lt;=8, 1/8,0)</f>
        <v>0.125</v>
      </c>
      <c r="F325">
        <f>IF('Monthly Ranks'!F324&lt;=8, 1/8,0)</f>
        <v>0.125</v>
      </c>
      <c r="G325">
        <f>IF('Monthly Ranks'!G324&lt;=8, 1/8,0)</f>
        <v>0</v>
      </c>
      <c r="H325">
        <f>IF('Monthly Ranks'!H324&lt;=8, 1/8,0)</f>
        <v>0.125</v>
      </c>
      <c r="I325">
        <f>IF('Monthly Ranks'!I324&lt;=8, 1/8,0)</f>
        <v>0.125</v>
      </c>
      <c r="J325">
        <f>IF('Monthly Ranks'!J324&lt;=8, 1/8,0)</f>
        <v>0</v>
      </c>
      <c r="K325">
        <f>IF('Monthly Ranks'!K324&lt;=8, 1/8,0)</f>
        <v>0</v>
      </c>
      <c r="L325">
        <f>IF('Monthly Ranks'!L324&lt;=8, 1/8,0)</f>
        <v>0</v>
      </c>
      <c r="M325">
        <f>IF('Monthly Ranks'!M324&lt;=8, 1/8,0)</f>
        <v>0</v>
      </c>
      <c r="N325">
        <f>IF('Monthly Ranks'!N324&lt;=8, 1/8,0)</f>
        <v>0</v>
      </c>
      <c r="O325">
        <f>IF('Monthly Ranks'!O324&lt;=8, 1/8,0)</f>
        <v>0.125</v>
      </c>
      <c r="P325">
        <f>IF('Monthly Ranks'!P324&lt;=8, 1/8,0)</f>
        <v>0.125</v>
      </c>
      <c r="Q325">
        <f>IF('Monthly Ranks'!Q324&lt;=8, 1/8,0)</f>
        <v>0</v>
      </c>
      <c r="S325">
        <f t="shared" si="15"/>
        <v>200111</v>
      </c>
      <c r="T325" s="12">
        <f>B325*ReturnData!B336</f>
        <v>8.8749999999999994E-4</v>
      </c>
      <c r="U325" s="12">
        <f>C325*ReturnData!C336</f>
        <v>-8.1250000000000007E-4</v>
      </c>
      <c r="V325" s="12">
        <f>D325*ReturnData!D336</f>
        <v>0</v>
      </c>
      <c r="W325" s="12">
        <f>E325*ReturnData!E336</f>
        <v>1.19875E-2</v>
      </c>
      <c r="X325" s="12">
        <f>F325*ReturnData!F336</f>
        <v>8.0374999999999995E-3</v>
      </c>
      <c r="Y325" s="12">
        <f>G325*ReturnData!G336</f>
        <v>0</v>
      </c>
      <c r="Z325" s="12">
        <f>H325*ReturnData!H336</f>
        <v>4.2500000000000003E-3</v>
      </c>
      <c r="AA325" s="12">
        <f>I325*ReturnData!I336</f>
        <v>2.0325000000000003E-2</v>
      </c>
      <c r="AB325" s="12">
        <f>J325*ReturnData!J336</f>
        <v>0</v>
      </c>
      <c r="AC325" s="12">
        <f>K325*ReturnData!K336</f>
        <v>0</v>
      </c>
      <c r="AD325" s="12">
        <f>L325*ReturnData!L336</f>
        <v>0</v>
      </c>
      <c r="AE325" s="12">
        <f>M325*ReturnData!M336</f>
        <v>0</v>
      </c>
      <c r="AF325" s="12">
        <f>N325*ReturnData!N336</f>
        <v>0</v>
      </c>
      <c r="AG325" s="12">
        <f>O325*ReturnData!O336</f>
        <v>-1.9250000000000001E-3</v>
      </c>
      <c r="AH325" s="12">
        <f>P325*ReturnData!P336</f>
        <v>1.265E-2</v>
      </c>
      <c r="AI325" s="12">
        <f>Q325*ReturnData!Q336</f>
        <v>0</v>
      </c>
      <c r="AK325">
        <f t="shared" si="16"/>
        <v>200111</v>
      </c>
      <c r="AL325" s="15">
        <f t="shared" si="17"/>
        <v>5.5400000000000005E-2</v>
      </c>
    </row>
    <row r="326" spans="1:38" x14ac:dyDescent="0.25">
      <c r="A326" s="6">
        <f>ReturnData!A337</f>
        <v>200112</v>
      </c>
      <c r="B326">
        <f>IF('Monthly Ranks'!B325&lt;=8, 1/8,0)</f>
        <v>0</v>
      </c>
      <c r="C326">
        <f>IF('Monthly Ranks'!C325&lt;=8, 1/8,0)</f>
        <v>0.125</v>
      </c>
      <c r="D326">
        <f>IF('Monthly Ranks'!D325&lt;=8, 1/8,0)</f>
        <v>0</v>
      </c>
      <c r="E326">
        <f>IF('Monthly Ranks'!E325&lt;=8, 1/8,0)</f>
        <v>0.125</v>
      </c>
      <c r="F326">
        <f>IF('Monthly Ranks'!F325&lt;=8, 1/8,0)</f>
        <v>0.125</v>
      </c>
      <c r="G326">
        <f>IF('Monthly Ranks'!G325&lt;=8, 1/8,0)</f>
        <v>0</v>
      </c>
      <c r="H326">
        <f>IF('Monthly Ranks'!H325&lt;=8, 1/8,0)</f>
        <v>0</v>
      </c>
      <c r="I326">
        <f>IF('Monthly Ranks'!I325&lt;=8, 1/8,0)</f>
        <v>0.125</v>
      </c>
      <c r="J326">
        <f>IF('Monthly Ranks'!J325&lt;=8, 1/8,0)</f>
        <v>0</v>
      </c>
      <c r="K326">
        <f>IF('Monthly Ranks'!K325&lt;=8, 1/8,0)</f>
        <v>0.125</v>
      </c>
      <c r="L326">
        <f>IF('Monthly Ranks'!L325&lt;=8, 1/8,0)</f>
        <v>0</v>
      </c>
      <c r="M326">
        <f>IF('Monthly Ranks'!M325&lt;=8, 1/8,0)</f>
        <v>0.125</v>
      </c>
      <c r="N326">
        <f>IF('Monthly Ranks'!N325&lt;=8, 1/8,0)</f>
        <v>0</v>
      </c>
      <c r="O326">
        <f>IF('Monthly Ranks'!O325&lt;=8, 1/8,0)</f>
        <v>0</v>
      </c>
      <c r="P326">
        <f>IF('Monthly Ranks'!P325&lt;=8, 1/8,0)</f>
        <v>0.125</v>
      </c>
      <c r="Q326">
        <f>IF('Monthly Ranks'!Q325&lt;=8, 1/8,0)</f>
        <v>0.125</v>
      </c>
      <c r="S326">
        <f t="shared" si="15"/>
        <v>200112</v>
      </c>
      <c r="T326" s="12">
        <f>B326*ReturnData!B337</f>
        <v>0</v>
      </c>
      <c r="U326" s="12">
        <f>C326*ReturnData!C337</f>
        <v>5.6999999999999993E-3</v>
      </c>
      <c r="V326" s="12">
        <f>D326*ReturnData!D337</f>
        <v>0</v>
      </c>
      <c r="W326" s="12">
        <f>E326*ReturnData!E337</f>
        <v>9.4874999999999994E-3</v>
      </c>
      <c r="X326" s="12">
        <f>F326*ReturnData!F337</f>
        <v>4.8500000000000001E-3</v>
      </c>
      <c r="Y326" s="12">
        <f>G326*ReturnData!G337</f>
        <v>0</v>
      </c>
      <c r="Z326" s="12">
        <f>H326*ReturnData!H337</f>
        <v>0</v>
      </c>
      <c r="AA326" s="12">
        <f>I326*ReturnData!I337</f>
        <v>9.2874999999999989E-3</v>
      </c>
      <c r="AB326" s="12">
        <f>J326*ReturnData!J337</f>
        <v>0</v>
      </c>
      <c r="AC326" s="12">
        <f>K326*ReturnData!K337</f>
        <v>8.7500000000000008E-3</v>
      </c>
      <c r="AD326" s="12">
        <f>L326*ReturnData!L337</f>
        <v>0</v>
      </c>
      <c r="AE326" s="12">
        <f>M326*ReturnData!M337</f>
        <v>-2.5999999999999999E-3</v>
      </c>
      <c r="AF326" s="12">
        <f>N326*ReturnData!N337</f>
        <v>0</v>
      </c>
      <c r="AG326" s="12">
        <f>O326*ReturnData!O337</f>
        <v>0</v>
      </c>
      <c r="AH326" s="12">
        <f>P326*ReturnData!P337</f>
        <v>5.2500000000000003E-3</v>
      </c>
      <c r="AI326" s="12">
        <f>Q326*ReturnData!Q337</f>
        <v>3.9375E-3</v>
      </c>
      <c r="AK326">
        <f t="shared" si="16"/>
        <v>200112</v>
      </c>
      <c r="AL326" s="15">
        <f t="shared" si="17"/>
        <v>4.4662499999999994E-2</v>
      </c>
    </row>
    <row r="327" spans="1:38" x14ac:dyDescent="0.25">
      <c r="A327" s="6">
        <f>ReturnData!A338</f>
        <v>200201</v>
      </c>
      <c r="B327">
        <f>IF('Monthly Ranks'!B326&lt;=8, 1/8,0)</f>
        <v>0.125</v>
      </c>
      <c r="C327">
        <f>IF('Monthly Ranks'!C326&lt;=8, 1/8,0)</f>
        <v>0.125</v>
      </c>
      <c r="D327">
        <f>IF('Monthly Ranks'!D326&lt;=8, 1/8,0)</f>
        <v>0</v>
      </c>
      <c r="E327">
        <f>IF('Monthly Ranks'!E326&lt;=8, 1/8,0)</f>
        <v>0.125</v>
      </c>
      <c r="F327">
        <f>IF('Monthly Ranks'!F326&lt;=8, 1/8,0)</f>
        <v>0.125</v>
      </c>
      <c r="G327">
        <f>IF('Monthly Ranks'!G326&lt;=8, 1/8,0)</f>
        <v>0</v>
      </c>
      <c r="H327">
        <f>IF('Monthly Ranks'!H326&lt;=8, 1/8,0)</f>
        <v>0</v>
      </c>
      <c r="I327">
        <f>IF('Monthly Ranks'!I326&lt;=8, 1/8,0)</f>
        <v>0.125</v>
      </c>
      <c r="J327">
        <f>IF('Monthly Ranks'!J326&lt;=8, 1/8,0)</f>
        <v>0</v>
      </c>
      <c r="K327">
        <f>IF('Monthly Ranks'!K326&lt;=8, 1/8,0)</f>
        <v>0.125</v>
      </c>
      <c r="L327">
        <f>IF('Monthly Ranks'!L326&lt;=8, 1/8,0)</f>
        <v>0</v>
      </c>
      <c r="M327">
        <f>IF('Monthly Ranks'!M326&lt;=8, 1/8,0)</f>
        <v>0.125</v>
      </c>
      <c r="N327">
        <f>IF('Monthly Ranks'!N326&lt;=8, 1/8,0)</f>
        <v>0</v>
      </c>
      <c r="O327">
        <f>IF('Monthly Ranks'!O326&lt;=8, 1/8,0)</f>
        <v>0</v>
      </c>
      <c r="P327">
        <f>IF('Monthly Ranks'!P326&lt;=8, 1/8,0)</f>
        <v>0.125</v>
      </c>
      <c r="Q327">
        <f>IF('Monthly Ranks'!Q326&lt;=8, 1/8,0)</f>
        <v>0</v>
      </c>
      <c r="S327">
        <f t="shared" si="15"/>
        <v>200201</v>
      </c>
      <c r="T327" s="12">
        <f>B327*ReturnData!B338</f>
        <v>-2.5000000000000001E-5</v>
      </c>
      <c r="U327" s="12">
        <f>C327*ReturnData!C338</f>
        <v>-7.6249999999999994E-4</v>
      </c>
      <c r="V327" s="12">
        <f>D327*ReturnData!D338</f>
        <v>0</v>
      </c>
      <c r="W327" s="12">
        <f>E327*ReturnData!E338</f>
        <v>6.6249999999999998E-3</v>
      </c>
      <c r="X327" s="12">
        <f>F327*ReturnData!F338</f>
        <v>2.5249999999999999E-3</v>
      </c>
      <c r="Y327" s="12">
        <f>G327*ReturnData!G338</f>
        <v>0</v>
      </c>
      <c r="Z327" s="12">
        <f>H327*ReturnData!H338</f>
        <v>0</v>
      </c>
      <c r="AA327" s="12">
        <f>I327*ReturnData!I338</f>
        <v>7.4999999999999993E-5</v>
      </c>
      <c r="AB327" s="12">
        <f>J327*ReturnData!J338</f>
        <v>0</v>
      </c>
      <c r="AC327" s="12">
        <f>K327*ReturnData!K338</f>
        <v>-7.2499999999999995E-4</v>
      </c>
      <c r="AD327" s="12">
        <f>L327*ReturnData!L338</f>
        <v>0</v>
      </c>
      <c r="AE327" s="12">
        <f>M327*ReturnData!M338</f>
        <v>3.1374999999999997E-3</v>
      </c>
      <c r="AF327" s="12">
        <f>N327*ReturnData!N338</f>
        <v>0</v>
      </c>
      <c r="AG327" s="12">
        <f>O327*ReturnData!O338</f>
        <v>0</v>
      </c>
      <c r="AH327" s="12">
        <f>P327*ReturnData!P338</f>
        <v>4.2875000000000005E-3</v>
      </c>
      <c r="AI327" s="12">
        <f>Q327*ReturnData!Q338</f>
        <v>0</v>
      </c>
      <c r="AK327">
        <f t="shared" si="16"/>
        <v>200201</v>
      </c>
      <c r="AL327" s="15">
        <f t="shared" si="17"/>
        <v>1.5137500000000002E-2</v>
      </c>
    </row>
    <row r="328" spans="1:38" x14ac:dyDescent="0.25">
      <c r="A328" s="6">
        <f>ReturnData!A339</f>
        <v>200202</v>
      </c>
      <c r="B328">
        <f>IF('Monthly Ranks'!B327&lt;=8, 1/8,0)</f>
        <v>0.125</v>
      </c>
      <c r="C328">
        <f>IF('Monthly Ranks'!C327&lt;=8, 1/8,0)</f>
        <v>0.125</v>
      </c>
      <c r="D328">
        <f>IF('Monthly Ranks'!D327&lt;=8, 1/8,0)</f>
        <v>0</v>
      </c>
      <c r="E328">
        <f>IF('Monthly Ranks'!E327&lt;=8, 1/8,0)</f>
        <v>0.125</v>
      </c>
      <c r="F328">
        <f>IF('Monthly Ranks'!F327&lt;=8, 1/8,0)</f>
        <v>0.125</v>
      </c>
      <c r="G328">
        <f>IF('Monthly Ranks'!G327&lt;=8, 1/8,0)</f>
        <v>0</v>
      </c>
      <c r="H328">
        <f>IF('Monthly Ranks'!H327&lt;=8, 1/8,0)</f>
        <v>0</v>
      </c>
      <c r="I328">
        <f>IF('Monthly Ranks'!I327&lt;=8, 1/8,0)</f>
        <v>0.125</v>
      </c>
      <c r="J328">
        <f>IF('Monthly Ranks'!J327&lt;=8, 1/8,0)</f>
        <v>0</v>
      </c>
      <c r="K328">
        <f>IF('Monthly Ranks'!K327&lt;=8, 1/8,0)</f>
        <v>0.125</v>
      </c>
      <c r="L328">
        <f>IF('Monthly Ranks'!L327&lt;=8, 1/8,0)</f>
        <v>0</v>
      </c>
      <c r="M328">
        <f>IF('Monthly Ranks'!M327&lt;=8, 1/8,0)</f>
        <v>0</v>
      </c>
      <c r="N328">
        <f>IF('Monthly Ranks'!N327&lt;=8, 1/8,0)</f>
        <v>0</v>
      </c>
      <c r="O328">
        <f>IF('Monthly Ranks'!O327&lt;=8, 1/8,0)</f>
        <v>0.125</v>
      </c>
      <c r="P328">
        <f>IF('Monthly Ranks'!P327&lt;=8, 1/8,0)</f>
        <v>0.125</v>
      </c>
      <c r="Q328">
        <f>IF('Monthly Ranks'!Q327&lt;=8, 1/8,0)</f>
        <v>0</v>
      </c>
      <c r="S328">
        <f t="shared" si="15"/>
        <v>200202</v>
      </c>
      <c r="T328" s="12">
        <f>B328*ReturnData!B339</f>
        <v>4.5374999999999999E-3</v>
      </c>
      <c r="U328" s="12">
        <f>C328*ReturnData!C339</f>
        <v>4.0500000000000006E-3</v>
      </c>
      <c r="V328" s="12">
        <f>D328*ReturnData!D339</f>
        <v>0</v>
      </c>
      <c r="W328" s="12">
        <f>E328*ReturnData!E339</f>
        <v>5.0000000000000002E-5</v>
      </c>
      <c r="X328" s="12">
        <f>F328*ReturnData!F339</f>
        <v>6.1250000000000002E-3</v>
      </c>
      <c r="Y328" s="12">
        <f>G328*ReturnData!G339</f>
        <v>0</v>
      </c>
      <c r="Z328" s="12">
        <f>H328*ReturnData!H339</f>
        <v>0</v>
      </c>
      <c r="AA328" s="12">
        <f>I328*ReturnData!I339</f>
        <v>2.3625E-3</v>
      </c>
      <c r="AB328" s="12">
        <f>J328*ReturnData!J339</f>
        <v>0</v>
      </c>
      <c r="AC328" s="12">
        <f>K328*ReturnData!K339</f>
        <v>9.300000000000001E-3</v>
      </c>
      <c r="AD328" s="12">
        <f>L328*ReturnData!L339</f>
        <v>0</v>
      </c>
      <c r="AE328" s="12">
        <f>M328*ReturnData!M339</f>
        <v>0</v>
      </c>
      <c r="AF328" s="12">
        <f>N328*ReturnData!N339</f>
        <v>0</v>
      </c>
      <c r="AG328" s="12">
        <f>O328*ReturnData!O339</f>
        <v>-4.6250000000000002E-4</v>
      </c>
      <c r="AH328" s="12">
        <f>P328*ReturnData!P339</f>
        <v>5.0000000000000001E-4</v>
      </c>
      <c r="AI328" s="12">
        <f>Q328*ReturnData!Q339</f>
        <v>0</v>
      </c>
      <c r="AK328">
        <f t="shared" si="16"/>
        <v>200202</v>
      </c>
      <c r="AL328" s="15">
        <f t="shared" si="17"/>
        <v>2.6462500000000003E-2</v>
      </c>
    </row>
    <row r="329" spans="1:38" x14ac:dyDescent="0.25">
      <c r="A329" s="6">
        <f>ReturnData!A340</f>
        <v>200203</v>
      </c>
      <c r="B329">
        <f>IF('Monthly Ranks'!B328&lt;=8, 1/8,0)</f>
        <v>0.125</v>
      </c>
      <c r="C329">
        <f>IF('Monthly Ranks'!C328&lt;=8, 1/8,0)</f>
        <v>0.125</v>
      </c>
      <c r="D329">
        <f>IF('Monthly Ranks'!D328&lt;=8, 1/8,0)</f>
        <v>0</v>
      </c>
      <c r="E329">
        <f>IF('Monthly Ranks'!E328&lt;=8, 1/8,0)</f>
        <v>0.125</v>
      </c>
      <c r="F329">
        <f>IF('Monthly Ranks'!F328&lt;=8, 1/8,0)</f>
        <v>0.125</v>
      </c>
      <c r="G329">
        <f>IF('Monthly Ranks'!G328&lt;=8, 1/8,0)</f>
        <v>0</v>
      </c>
      <c r="H329">
        <f>IF('Monthly Ranks'!H328&lt;=8, 1/8,0)</f>
        <v>0</v>
      </c>
      <c r="I329">
        <f>IF('Monthly Ranks'!I328&lt;=8, 1/8,0)</f>
        <v>0.125</v>
      </c>
      <c r="J329">
        <f>IF('Monthly Ranks'!J328&lt;=8, 1/8,0)</f>
        <v>0</v>
      </c>
      <c r="K329">
        <f>IF('Monthly Ranks'!K328&lt;=8, 1/8,0)</f>
        <v>0.125</v>
      </c>
      <c r="L329">
        <f>IF('Monthly Ranks'!L328&lt;=8, 1/8,0)</f>
        <v>0</v>
      </c>
      <c r="M329">
        <f>IF('Monthly Ranks'!M328&lt;=8, 1/8,0)</f>
        <v>0.125</v>
      </c>
      <c r="N329">
        <f>IF('Monthly Ranks'!N328&lt;=8, 1/8,0)</f>
        <v>0</v>
      </c>
      <c r="O329">
        <f>IF('Monthly Ranks'!O328&lt;=8, 1/8,0)</f>
        <v>0</v>
      </c>
      <c r="P329">
        <f>IF('Monthly Ranks'!P328&lt;=8, 1/8,0)</f>
        <v>0.125</v>
      </c>
      <c r="Q329">
        <f>IF('Monthly Ranks'!Q328&lt;=8, 1/8,0)</f>
        <v>0</v>
      </c>
      <c r="S329">
        <f t="shared" si="15"/>
        <v>200203</v>
      </c>
      <c r="T329" s="12">
        <f>B329*ReturnData!B340</f>
        <v>5.1000000000000004E-3</v>
      </c>
      <c r="U329" s="12">
        <f>C329*ReturnData!C340</f>
        <v>1.1625000000000002E-2</v>
      </c>
      <c r="V329" s="12">
        <f>D329*ReturnData!D340</f>
        <v>0</v>
      </c>
      <c r="W329" s="12">
        <f>E329*ReturnData!E340</f>
        <v>5.3125000000000004E-3</v>
      </c>
      <c r="X329" s="12">
        <f>F329*ReturnData!F340</f>
        <v>6.7124999999999997E-3</v>
      </c>
      <c r="Y329" s="12">
        <f>G329*ReturnData!G340</f>
        <v>0</v>
      </c>
      <c r="Z329" s="12">
        <f>H329*ReturnData!H340</f>
        <v>0</v>
      </c>
      <c r="AA329" s="12">
        <f>I329*ReturnData!I340</f>
        <v>-1.2750000000000001E-3</v>
      </c>
      <c r="AB329" s="12">
        <f>J329*ReturnData!J340</f>
        <v>0</v>
      </c>
      <c r="AC329" s="12">
        <f>K329*ReturnData!K340</f>
        <v>1.205E-2</v>
      </c>
      <c r="AD329" s="12">
        <f>L329*ReturnData!L340</f>
        <v>0</v>
      </c>
      <c r="AE329" s="12">
        <f>M329*ReturnData!M340</f>
        <v>9.4750000000000008E-3</v>
      </c>
      <c r="AF329" s="12">
        <f>N329*ReturnData!N340</f>
        <v>0</v>
      </c>
      <c r="AG329" s="12">
        <f>O329*ReturnData!O340</f>
        <v>0</v>
      </c>
      <c r="AH329" s="12">
        <f>P329*ReturnData!P340</f>
        <v>3.0875000000000004E-3</v>
      </c>
      <c r="AI329" s="12">
        <f>Q329*ReturnData!Q340</f>
        <v>0</v>
      </c>
      <c r="AK329">
        <f t="shared" si="16"/>
        <v>200203</v>
      </c>
      <c r="AL329" s="15">
        <f t="shared" si="17"/>
        <v>5.2087500000000002E-2</v>
      </c>
    </row>
    <row r="330" spans="1:38" x14ac:dyDescent="0.25">
      <c r="A330" s="6">
        <f>ReturnData!A341</f>
        <v>200204</v>
      </c>
      <c r="B330">
        <f>IF('Monthly Ranks'!B329&lt;=8, 1/8,0)</f>
        <v>0.125</v>
      </c>
      <c r="C330">
        <f>IF('Monthly Ranks'!C329&lt;=8, 1/8,0)</f>
        <v>0</v>
      </c>
      <c r="D330">
        <f>IF('Monthly Ranks'!D329&lt;=8, 1/8,0)</f>
        <v>0</v>
      </c>
      <c r="E330">
        <f>IF('Monthly Ranks'!E329&lt;=8, 1/8,0)</f>
        <v>0.125</v>
      </c>
      <c r="F330">
        <f>IF('Monthly Ranks'!F329&lt;=8, 1/8,0)</f>
        <v>0.125</v>
      </c>
      <c r="G330">
        <f>IF('Monthly Ranks'!G329&lt;=8, 1/8,0)</f>
        <v>0</v>
      </c>
      <c r="H330">
        <f>IF('Monthly Ranks'!H329&lt;=8, 1/8,0)</f>
        <v>0</v>
      </c>
      <c r="I330">
        <f>IF('Monthly Ranks'!I329&lt;=8, 1/8,0)</f>
        <v>0.125</v>
      </c>
      <c r="J330">
        <f>IF('Monthly Ranks'!J329&lt;=8, 1/8,0)</f>
        <v>0</v>
      </c>
      <c r="K330">
        <f>IF('Monthly Ranks'!K329&lt;=8, 1/8,0)</f>
        <v>0.125</v>
      </c>
      <c r="L330">
        <f>IF('Monthly Ranks'!L329&lt;=8, 1/8,0)</f>
        <v>0</v>
      </c>
      <c r="M330">
        <f>IF('Monthly Ranks'!M329&lt;=8, 1/8,0)</f>
        <v>0.125</v>
      </c>
      <c r="N330">
        <f>IF('Monthly Ranks'!N329&lt;=8, 1/8,0)</f>
        <v>0.125</v>
      </c>
      <c r="O330">
        <f>IF('Monthly Ranks'!O329&lt;=8, 1/8,0)</f>
        <v>0</v>
      </c>
      <c r="P330">
        <f>IF('Monthly Ranks'!P329&lt;=8, 1/8,0)</f>
        <v>0.125</v>
      </c>
      <c r="Q330">
        <f>IF('Monthly Ranks'!Q329&lt;=8, 1/8,0)</f>
        <v>0</v>
      </c>
      <c r="S330">
        <f t="shared" si="15"/>
        <v>200204</v>
      </c>
      <c r="T330" s="12">
        <f>B330*ReturnData!B341</f>
        <v>3.5499999999999998E-3</v>
      </c>
      <c r="U330" s="12">
        <f>C330*ReturnData!C341</f>
        <v>0</v>
      </c>
      <c r="V330" s="12">
        <f>D330*ReturnData!D341</f>
        <v>0</v>
      </c>
      <c r="W330" s="12">
        <f>E330*ReturnData!E341</f>
        <v>4.5999999999999999E-3</v>
      </c>
      <c r="X330" s="12">
        <f>F330*ReturnData!F341</f>
        <v>3.0125E-3</v>
      </c>
      <c r="Y330" s="12">
        <f>G330*ReturnData!G341</f>
        <v>0</v>
      </c>
      <c r="Z330" s="12">
        <f>H330*ReturnData!H341</f>
        <v>0</v>
      </c>
      <c r="AA330" s="12">
        <f>I330*ReturnData!I341</f>
        <v>-5.0000000000000001E-4</v>
      </c>
      <c r="AB330" s="12">
        <f>J330*ReturnData!J341</f>
        <v>0</v>
      </c>
      <c r="AC330" s="12">
        <f>K330*ReturnData!K341</f>
        <v>4.2500000000000003E-3</v>
      </c>
      <c r="AD330" s="12">
        <f>L330*ReturnData!L341</f>
        <v>0</v>
      </c>
      <c r="AE330" s="12">
        <f>M330*ReturnData!M341</f>
        <v>1.5874999999999999E-3</v>
      </c>
      <c r="AF330" s="12">
        <f>N330*ReturnData!N341</f>
        <v>-4.2500000000000003E-3</v>
      </c>
      <c r="AG330" s="12">
        <f>O330*ReturnData!O341</f>
        <v>0</v>
      </c>
      <c r="AH330" s="12">
        <f>P330*ReturnData!P341</f>
        <v>-2.0874999999999999E-3</v>
      </c>
      <c r="AI330" s="12">
        <f>Q330*ReturnData!Q341</f>
        <v>0</v>
      </c>
      <c r="AK330">
        <f t="shared" si="16"/>
        <v>200204</v>
      </c>
      <c r="AL330" s="15">
        <f t="shared" si="17"/>
        <v>1.0162499999999998E-2</v>
      </c>
    </row>
    <row r="331" spans="1:38" x14ac:dyDescent="0.25">
      <c r="A331" s="6">
        <f>ReturnData!A342</f>
        <v>200205</v>
      </c>
      <c r="B331">
        <f>IF('Monthly Ranks'!B330&lt;=8, 1/8,0)</f>
        <v>0.125</v>
      </c>
      <c r="C331">
        <f>IF('Monthly Ranks'!C330&lt;=8, 1/8,0)</f>
        <v>0.125</v>
      </c>
      <c r="D331">
        <f>IF('Monthly Ranks'!D330&lt;=8, 1/8,0)</f>
        <v>0</v>
      </c>
      <c r="E331">
        <f>IF('Monthly Ranks'!E330&lt;=8, 1/8,0)</f>
        <v>0.125</v>
      </c>
      <c r="F331">
        <f>IF('Monthly Ranks'!F330&lt;=8, 1/8,0)</f>
        <v>0.125</v>
      </c>
      <c r="G331">
        <f>IF('Monthly Ranks'!G330&lt;=8, 1/8,0)</f>
        <v>0</v>
      </c>
      <c r="H331">
        <f>IF('Monthly Ranks'!H330&lt;=8, 1/8,0)</f>
        <v>0</v>
      </c>
      <c r="I331">
        <f>IF('Monthly Ranks'!I330&lt;=8, 1/8,0)</f>
        <v>0.125</v>
      </c>
      <c r="J331">
        <f>IF('Monthly Ranks'!J330&lt;=8, 1/8,0)</f>
        <v>0</v>
      </c>
      <c r="K331">
        <f>IF('Monthly Ranks'!K330&lt;=8, 1/8,0)</f>
        <v>0.125</v>
      </c>
      <c r="L331">
        <f>IF('Monthly Ranks'!L330&lt;=8, 1/8,0)</f>
        <v>0</v>
      </c>
      <c r="M331">
        <f>IF('Monthly Ranks'!M330&lt;=8, 1/8,0)</f>
        <v>0.125</v>
      </c>
      <c r="N331">
        <f>IF('Monthly Ranks'!N330&lt;=8, 1/8,0)</f>
        <v>0</v>
      </c>
      <c r="O331">
        <f>IF('Monthly Ranks'!O330&lt;=8, 1/8,0)</f>
        <v>0</v>
      </c>
      <c r="P331">
        <f>IF('Monthly Ranks'!P330&lt;=8, 1/8,0)</f>
        <v>0.125</v>
      </c>
      <c r="Q331">
        <f>IF('Monthly Ranks'!Q330&lt;=8, 1/8,0)</f>
        <v>0</v>
      </c>
      <c r="S331">
        <f t="shared" si="15"/>
        <v>200205</v>
      </c>
      <c r="T331" s="12">
        <f>B331*ReturnData!B342</f>
        <v>9.7500000000000006E-4</v>
      </c>
      <c r="U331" s="12">
        <f>C331*ReturnData!C342</f>
        <v>7.8000000000000005E-3</v>
      </c>
      <c r="V331" s="12">
        <f>D331*ReturnData!D342</f>
        <v>0</v>
      </c>
      <c r="W331" s="12">
        <f>E331*ReturnData!E342</f>
        <v>-1.6625000000000001E-3</v>
      </c>
      <c r="X331" s="12">
        <f>F331*ReturnData!F342</f>
        <v>-8.8749999999999994E-4</v>
      </c>
      <c r="Y331" s="12">
        <f>G331*ReturnData!G342</f>
        <v>0</v>
      </c>
      <c r="Z331" s="12">
        <f>H331*ReturnData!H342</f>
        <v>0</v>
      </c>
      <c r="AA331" s="12">
        <f>I331*ReturnData!I342</f>
        <v>-3.8374999999999998E-3</v>
      </c>
      <c r="AB331" s="12">
        <f>J331*ReturnData!J342</f>
        <v>0</v>
      </c>
      <c r="AC331" s="12">
        <f>K331*ReturnData!K342</f>
        <v>-3.3250000000000003E-3</v>
      </c>
      <c r="AD331" s="12">
        <f>L331*ReturnData!L342</f>
        <v>0</v>
      </c>
      <c r="AE331" s="12">
        <f>M331*ReturnData!M342</f>
        <v>1.8124999999999999E-3</v>
      </c>
      <c r="AF331" s="12">
        <f>N331*ReturnData!N342</f>
        <v>0</v>
      </c>
      <c r="AG331" s="12">
        <f>O331*ReturnData!O342</f>
        <v>0</v>
      </c>
      <c r="AH331" s="12">
        <f>P331*ReturnData!P342</f>
        <v>-4.4999999999999999E-4</v>
      </c>
      <c r="AI331" s="12">
        <f>Q331*ReturnData!Q342</f>
        <v>0</v>
      </c>
      <c r="AK331">
        <f t="shared" si="16"/>
        <v>200205</v>
      </c>
      <c r="AL331" s="15">
        <f t="shared" si="17"/>
        <v>4.2499999999999949E-4</v>
      </c>
    </row>
    <row r="332" spans="1:38" x14ac:dyDescent="0.25">
      <c r="A332" s="6">
        <f>ReturnData!A343</f>
        <v>200206</v>
      </c>
      <c r="B332">
        <f>IF('Monthly Ranks'!B331&lt;=8, 1/8,0)</f>
        <v>0.125</v>
      </c>
      <c r="C332">
        <f>IF('Monthly Ranks'!C331&lt;=8, 1/8,0)</f>
        <v>0.125</v>
      </c>
      <c r="D332">
        <f>IF('Monthly Ranks'!D331&lt;=8, 1/8,0)</f>
        <v>0</v>
      </c>
      <c r="E332">
        <f>IF('Monthly Ranks'!E331&lt;=8, 1/8,0)</f>
        <v>0.125</v>
      </c>
      <c r="F332">
        <f>IF('Monthly Ranks'!F331&lt;=8, 1/8,0)</f>
        <v>0.125</v>
      </c>
      <c r="G332">
        <f>IF('Monthly Ranks'!G331&lt;=8, 1/8,0)</f>
        <v>0</v>
      </c>
      <c r="H332">
        <f>IF('Monthly Ranks'!H331&lt;=8, 1/8,0)</f>
        <v>0</v>
      </c>
      <c r="I332">
        <f>IF('Monthly Ranks'!I331&lt;=8, 1/8,0)</f>
        <v>0.125</v>
      </c>
      <c r="J332">
        <f>IF('Monthly Ranks'!J331&lt;=8, 1/8,0)</f>
        <v>0</v>
      </c>
      <c r="K332">
        <f>IF('Monthly Ranks'!K331&lt;=8, 1/8,0)</f>
        <v>0.125</v>
      </c>
      <c r="L332">
        <f>IF('Monthly Ranks'!L331&lt;=8, 1/8,0)</f>
        <v>0</v>
      </c>
      <c r="M332">
        <f>IF('Monthly Ranks'!M331&lt;=8, 1/8,0)</f>
        <v>0.125</v>
      </c>
      <c r="N332">
        <f>IF('Monthly Ranks'!N331&lt;=8, 1/8,0)</f>
        <v>0</v>
      </c>
      <c r="O332">
        <f>IF('Monthly Ranks'!O331&lt;=8, 1/8,0)</f>
        <v>0</v>
      </c>
      <c r="P332">
        <f>IF('Monthly Ranks'!P331&lt;=8, 1/8,0)</f>
        <v>0.125</v>
      </c>
      <c r="Q332">
        <f>IF('Monthly Ranks'!Q331&lt;=8, 1/8,0)</f>
        <v>0</v>
      </c>
      <c r="S332">
        <f t="shared" si="15"/>
        <v>200206</v>
      </c>
      <c r="T332" s="12">
        <f>B332*ReturnData!B343</f>
        <v>-2.5124999999999995E-3</v>
      </c>
      <c r="U332" s="12">
        <f>C332*ReturnData!C343</f>
        <v>-1.0212499999999999E-2</v>
      </c>
      <c r="V332" s="12">
        <f>D332*ReturnData!D343</f>
        <v>0</v>
      </c>
      <c r="W332" s="12">
        <f>E332*ReturnData!E343</f>
        <v>-2.575E-3</v>
      </c>
      <c r="X332" s="12">
        <f>F332*ReturnData!F343</f>
        <v>-6.5750000000000001E-3</v>
      </c>
      <c r="Y332" s="12">
        <f>G332*ReturnData!G343</f>
        <v>0</v>
      </c>
      <c r="Z332" s="12">
        <f>H332*ReturnData!H343</f>
        <v>0</v>
      </c>
      <c r="AA332" s="12">
        <f>I332*ReturnData!I343</f>
        <v>-6.6125000000000003E-3</v>
      </c>
      <c r="AB332" s="12">
        <f>J332*ReturnData!J343</f>
        <v>0</v>
      </c>
      <c r="AC332" s="12">
        <f>K332*ReturnData!K343</f>
        <v>-3.1749999999999999E-3</v>
      </c>
      <c r="AD332" s="12">
        <f>L332*ReturnData!L343</f>
        <v>0</v>
      </c>
      <c r="AE332" s="12">
        <f>M332*ReturnData!M343</f>
        <v>-1.0137499999999999E-2</v>
      </c>
      <c r="AF332" s="12">
        <f>N332*ReturnData!N343</f>
        <v>0</v>
      </c>
      <c r="AG332" s="12">
        <f>O332*ReturnData!O343</f>
        <v>0</v>
      </c>
      <c r="AH332" s="12">
        <f>P332*ReturnData!P343</f>
        <v>-5.2500000000000003E-3</v>
      </c>
      <c r="AI332" s="12">
        <f>Q332*ReturnData!Q343</f>
        <v>0</v>
      </c>
      <c r="AK332">
        <f t="shared" si="16"/>
        <v>200206</v>
      </c>
      <c r="AL332" s="15">
        <f t="shared" si="17"/>
        <v>-4.7049999999999995E-2</v>
      </c>
    </row>
    <row r="333" spans="1:38" x14ac:dyDescent="0.25">
      <c r="A333" s="6">
        <f>ReturnData!A344</f>
        <v>200207</v>
      </c>
      <c r="B333">
        <f>IF('Monthly Ranks'!B332&lt;=8, 1/8,0)</f>
        <v>0.125</v>
      </c>
      <c r="C333">
        <f>IF('Monthly Ranks'!C332&lt;=8, 1/8,0)</f>
        <v>0.125</v>
      </c>
      <c r="D333">
        <f>IF('Monthly Ranks'!D332&lt;=8, 1/8,0)</f>
        <v>0</v>
      </c>
      <c r="E333">
        <f>IF('Monthly Ranks'!E332&lt;=8, 1/8,0)</f>
        <v>0.125</v>
      </c>
      <c r="F333">
        <f>IF('Monthly Ranks'!F332&lt;=8, 1/8,0)</f>
        <v>0.125</v>
      </c>
      <c r="G333">
        <f>IF('Monthly Ranks'!G332&lt;=8, 1/8,0)</f>
        <v>0</v>
      </c>
      <c r="H333">
        <f>IF('Monthly Ranks'!H332&lt;=8, 1/8,0)</f>
        <v>0</v>
      </c>
      <c r="I333">
        <f>IF('Monthly Ranks'!I332&lt;=8, 1/8,0)</f>
        <v>0.125</v>
      </c>
      <c r="J333">
        <f>IF('Monthly Ranks'!J332&lt;=8, 1/8,0)</f>
        <v>0</v>
      </c>
      <c r="K333">
        <f>IF('Monthly Ranks'!K332&lt;=8, 1/8,0)</f>
        <v>0.125</v>
      </c>
      <c r="L333">
        <f>IF('Monthly Ranks'!L332&lt;=8, 1/8,0)</f>
        <v>0</v>
      </c>
      <c r="M333">
        <f>IF('Monthly Ranks'!M332&lt;=8, 1/8,0)</f>
        <v>0</v>
      </c>
      <c r="N333">
        <f>IF('Monthly Ranks'!N332&lt;=8, 1/8,0)</f>
        <v>0.125</v>
      </c>
      <c r="O333">
        <f>IF('Monthly Ranks'!O332&lt;=8, 1/8,0)</f>
        <v>0</v>
      </c>
      <c r="P333">
        <f>IF('Monthly Ranks'!P332&lt;=8, 1/8,0)</f>
        <v>0.125</v>
      </c>
      <c r="Q333">
        <f>IF('Monthly Ranks'!Q332&lt;=8, 1/8,0)</f>
        <v>0</v>
      </c>
      <c r="S333">
        <f t="shared" si="15"/>
        <v>200207</v>
      </c>
      <c r="T333" s="12">
        <f>B333*ReturnData!B344</f>
        <v>-1.0475000000000002E-2</v>
      </c>
      <c r="U333" s="12">
        <f>C333*ReturnData!C344</f>
        <v>-1.79875E-2</v>
      </c>
      <c r="V333" s="12">
        <f>D333*ReturnData!D344</f>
        <v>0</v>
      </c>
      <c r="W333" s="12">
        <f>E333*ReturnData!E344</f>
        <v>-1.485E-2</v>
      </c>
      <c r="X333" s="12">
        <f>F333*ReturnData!F344</f>
        <v>-1.28375E-2</v>
      </c>
      <c r="Y333" s="12">
        <f>G333*ReturnData!G344</f>
        <v>0</v>
      </c>
      <c r="Z333" s="12">
        <f>H333*ReturnData!H344</f>
        <v>0</v>
      </c>
      <c r="AA333" s="12">
        <f>I333*ReturnData!I344</f>
        <v>-1.61E-2</v>
      </c>
      <c r="AB333" s="12">
        <f>J333*ReturnData!J344</f>
        <v>0</v>
      </c>
      <c r="AC333" s="12">
        <f>K333*ReturnData!K344</f>
        <v>-1.7462500000000002E-2</v>
      </c>
      <c r="AD333" s="12">
        <f>L333*ReturnData!L344</f>
        <v>0</v>
      </c>
      <c r="AE333" s="12">
        <f>M333*ReturnData!M344</f>
        <v>0</v>
      </c>
      <c r="AF333" s="12">
        <f>N333*ReturnData!N344</f>
        <v>-1.02375E-2</v>
      </c>
      <c r="AG333" s="12">
        <f>O333*ReturnData!O344</f>
        <v>0</v>
      </c>
      <c r="AH333" s="12">
        <f>P333*ReturnData!P344</f>
        <v>-1.3950000000000001E-2</v>
      </c>
      <c r="AI333" s="12">
        <f>Q333*ReturnData!Q344</f>
        <v>0</v>
      </c>
      <c r="AK333">
        <f t="shared" si="16"/>
        <v>200207</v>
      </c>
      <c r="AL333" s="15">
        <f t="shared" si="17"/>
        <v>-0.11390000000000002</v>
      </c>
    </row>
    <row r="334" spans="1:38" x14ac:dyDescent="0.25">
      <c r="A334" s="6">
        <f>ReturnData!A345</f>
        <v>200208</v>
      </c>
      <c r="B334">
        <f>IF('Monthly Ranks'!B333&lt;=8, 1/8,0)</f>
        <v>0.125</v>
      </c>
      <c r="C334">
        <f>IF('Monthly Ranks'!C333&lt;=8, 1/8,0)</f>
        <v>0.125</v>
      </c>
      <c r="D334">
        <f>IF('Monthly Ranks'!D333&lt;=8, 1/8,0)</f>
        <v>0</v>
      </c>
      <c r="E334">
        <f>IF('Monthly Ranks'!E333&lt;=8, 1/8,0)</f>
        <v>0.125</v>
      </c>
      <c r="F334">
        <f>IF('Monthly Ranks'!F333&lt;=8, 1/8,0)</f>
        <v>0.125</v>
      </c>
      <c r="G334">
        <f>IF('Monthly Ranks'!G333&lt;=8, 1/8,0)</f>
        <v>0.125</v>
      </c>
      <c r="H334">
        <f>IF('Monthly Ranks'!H333&lt;=8, 1/8,0)</f>
        <v>0</v>
      </c>
      <c r="I334">
        <f>IF('Monthly Ranks'!I333&lt;=8, 1/8,0)</f>
        <v>0</v>
      </c>
      <c r="J334">
        <f>IF('Monthly Ranks'!J333&lt;=8, 1/8,0)</f>
        <v>0</v>
      </c>
      <c r="K334">
        <f>IF('Monthly Ranks'!K333&lt;=8, 1/8,0)</f>
        <v>0.125</v>
      </c>
      <c r="L334">
        <f>IF('Monthly Ranks'!L333&lt;=8, 1/8,0)</f>
        <v>0</v>
      </c>
      <c r="M334">
        <f>IF('Monthly Ranks'!M333&lt;=8, 1/8,0)</f>
        <v>0</v>
      </c>
      <c r="N334">
        <f>IF('Monthly Ranks'!N333&lt;=8, 1/8,0)</f>
        <v>0.125</v>
      </c>
      <c r="O334">
        <f>IF('Monthly Ranks'!O333&lt;=8, 1/8,0)</f>
        <v>0</v>
      </c>
      <c r="P334">
        <f>IF('Monthly Ranks'!P333&lt;=8, 1/8,0)</f>
        <v>0.125</v>
      </c>
      <c r="Q334">
        <f>IF('Monthly Ranks'!Q333&lt;=8, 1/8,0)</f>
        <v>0</v>
      </c>
      <c r="S334">
        <f t="shared" si="15"/>
        <v>200208</v>
      </c>
      <c r="T334" s="12">
        <f>B334*ReturnData!B345</f>
        <v>7.8750000000000001E-4</v>
      </c>
      <c r="U334" s="12">
        <f>C334*ReturnData!C345</f>
        <v>9.5750000000000002E-3</v>
      </c>
      <c r="V334" s="12">
        <f>D334*ReturnData!D345</f>
        <v>0</v>
      </c>
      <c r="W334" s="12">
        <f>E334*ReturnData!E345</f>
        <v>-1.5874999999999999E-3</v>
      </c>
      <c r="X334" s="12">
        <f>F334*ReturnData!F345</f>
        <v>4.6625E-3</v>
      </c>
      <c r="Y334" s="12">
        <f>G334*ReturnData!G345</f>
        <v>2.2125000000000001E-3</v>
      </c>
      <c r="Z334" s="12">
        <f>H334*ReturnData!H345</f>
        <v>0</v>
      </c>
      <c r="AA334" s="12">
        <f>I334*ReturnData!I345</f>
        <v>0</v>
      </c>
      <c r="AB334" s="12">
        <f>J334*ReturnData!J345</f>
        <v>0</v>
      </c>
      <c r="AC334" s="12">
        <f>K334*ReturnData!K345</f>
        <v>3.7624999999999998E-3</v>
      </c>
      <c r="AD334" s="12">
        <f>L334*ReturnData!L345</f>
        <v>0</v>
      </c>
      <c r="AE334" s="12">
        <f>M334*ReturnData!M345</f>
        <v>0</v>
      </c>
      <c r="AF334" s="12">
        <f>N334*ReturnData!N345</f>
        <v>-6.0499999999999998E-3</v>
      </c>
      <c r="AG334" s="12">
        <f>O334*ReturnData!O345</f>
        <v>0</v>
      </c>
      <c r="AH334" s="12">
        <f>P334*ReturnData!P345</f>
        <v>7.1249999999999992E-4</v>
      </c>
      <c r="AI334" s="12">
        <f>Q334*ReturnData!Q345</f>
        <v>0</v>
      </c>
      <c r="AK334">
        <f t="shared" si="16"/>
        <v>200208</v>
      </c>
      <c r="AL334" s="15">
        <f t="shared" si="17"/>
        <v>1.4074999999999999E-2</v>
      </c>
    </row>
    <row r="335" spans="1:38" x14ac:dyDescent="0.25">
      <c r="A335" s="6">
        <f>ReturnData!A346</f>
        <v>200209</v>
      </c>
      <c r="B335">
        <f>IF('Monthly Ranks'!B334&lt;=8, 1/8,0)</f>
        <v>0.125</v>
      </c>
      <c r="C335">
        <f>IF('Monthly Ranks'!C334&lt;=8, 1/8,0)</f>
        <v>0.125</v>
      </c>
      <c r="D335">
        <f>IF('Monthly Ranks'!D334&lt;=8, 1/8,0)</f>
        <v>0</v>
      </c>
      <c r="E335">
        <f>IF('Monthly Ranks'!E334&lt;=8, 1/8,0)</f>
        <v>0.125</v>
      </c>
      <c r="F335">
        <f>IF('Monthly Ranks'!F334&lt;=8, 1/8,0)</f>
        <v>0.125</v>
      </c>
      <c r="G335">
        <f>IF('Monthly Ranks'!G334&lt;=8, 1/8,0)</f>
        <v>0.125</v>
      </c>
      <c r="H335">
        <f>IF('Monthly Ranks'!H334&lt;=8, 1/8,0)</f>
        <v>0</v>
      </c>
      <c r="I335">
        <f>IF('Monthly Ranks'!I334&lt;=8, 1/8,0)</f>
        <v>0</v>
      </c>
      <c r="J335">
        <f>IF('Monthly Ranks'!J334&lt;=8, 1/8,0)</f>
        <v>0</v>
      </c>
      <c r="K335">
        <f>IF('Monthly Ranks'!K334&lt;=8, 1/8,0)</f>
        <v>0.125</v>
      </c>
      <c r="L335">
        <f>IF('Monthly Ranks'!L334&lt;=8, 1/8,0)</f>
        <v>0</v>
      </c>
      <c r="M335">
        <f>IF('Monthly Ranks'!M334&lt;=8, 1/8,0)</f>
        <v>0</v>
      </c>
      <c r="N335">
        <f>IF('Monthly Ranks'!N334&lt;=8, 1/8,0)</f>
        <v>0.125</v>
      </c>
      <c r="O335">
        <f>IF('Monthly Ranks'!O334&lt;=8, 1/8,0)</f>
        <v>0</v>
      </c>
      <c r="P335">
        <f>IF('Monthly Ranks'!P334&lt;=8, 1/8,0)</f>
        <v>0.125</v>
      </c>
      <c r="Q335">
        <f>IF('Monthly Ranks'!Q334&lt;=8, 1/8,0)</f>
        <v>0</v>
      </c>
      <c r="S335">
        <f t="shared" si="15"/>
        <v>200209</v>
      </c>
      <c r="T335" s="12">
        <f>B335*ReturnData!B346</f>
        <v>-5.8999999999999999E-3</v>
      </c>
      <c r="U335" s="12">
        <f>C335*ReturnData!C346</f>
        <v>-9.7874999999999993E-3</v>
      </c>
      <c r="V335" s="12">
        <f>D335*ReturnData!D346</f>
        <v>0</v>
      </c>
      <c r="W335" s="12">
        <f>E335*ReturnData!E346</f>
        <v>-7.6E-3</v>
      </c>
      <c r="X335" s="12">
        <f>F335*ReturnData!F346</f>
        <v>-1.4012500000000001E-2</v>
      </c>
      <c r="Y335" s="12">
        <f>G335*ReturnData!G346</f>
        <v>-1.3174999999999999E-2</v>
      </c>
      <c r="Z335" s="12">
        <f>H335*ReturnData!H346</f>
        <v>0</v>
      </c>
      <c r="AA335" s="12">
        <f>I335*ReturnData!I346</f>
        <v>0</v>
      </c>
      <c r="AB335" s="12">
        <f>J335*ReturnData!J346</f>
        <v>0</v>
      </c>
      <c r="AC335" s="12">
        <f>K335*ReturnData!K346</f>
        <v>-1.0212499999999999E-2</v>
      </c>
      <c r="AD335" s="12">
        <f>L335*ReturnData!L346</f>
        <v>0</v>
      </c>
      <c r="AE335" s="12">
        <f>M335*ReturnData!M346</f>
        <v>0</v>
      </c>
      <c r="AF335" s="12">
        <f>N335*ReturnData!N346</f>
        <v>-8.3000000000000001E-3</v>
      </c>
      <c r="AG335" s="12">
        <f>O335*ReturnData!O346</f>
        <v>0</v>
      </c>
      <c r="AH335" s="12">
        <f>P335*ReturnData!P346</f>
        <v>-1.1737500000000001E-2</v>
      </c>
      <c r="AI335" s="12">
        <f>Q335*ReturnData!Q346</f>
        <v>0</v>
      </c>
      <c r="AK335">
        <f t="shared" si="16"/>
        <v>200209</v>
      </c>
      <c r="AL335" s="15">
        <f t="shared" si="17"/>
        <v>-8.0724999999999991E-2</v>
      </c>
    </row>
    <row r="336" spans="1:38" x14ac:dyDescent="0.25">
      <c r="A336" s="6">
        <f>ReturnData!A347</f>
        <v>200210</v>
      </c>
      <c r="B336">
        <f>IF('Monthly Ranks'!B335&lt;=8, 1/8,0)</f>
        <v>0</v>
      </c>
      <c r="C336">
        <f>IF('Monthly Ranks'!C335&lt;=8, 1/8,0)</f>
        <v>0.125</v>
      </c>
      <c r="D336">
        <f>IF('Monthly Ranks'!D335&lt;=8, 1/8,0)</f>
        <v>0</v>
      </c>
      <c r="E336">
        <f>IF('Monthly Ranks'!E335&lt;=8, 1/8,0)</f>
        <v>0.125</v>
      </c>
      <c r="F336">
        <f>IF('Monthly Ranks'!F335&lt;=8, 1/8,0)</f>
        <v>0.125</v>
      </c>
      <c r="G336">
        <f>IF('Monthly Ranks'!G335&lt;=8, 1/8,0)</f>
        <v>0.125</v>
      </c>
      <c r="H336">
        <f>IF('Monthly Ranks'!H335&lt;=8, 1/8,0)</f>
        <v>0</v>
      </c>
      <c r="I336">
        <f>IF('Monthly Ranks'!I335&lt;=8, 1/8,0)</f>
        <v>0.125</v>
      </c>
      <c r="J336">
        <f>IF('Monthly Ranks'!J335&lt;=8, 1/8,0)</f>
        <v>0</v>
      </c>
      <c r="K336">
        <f>IF('Monthly Ranks'!K335&lt;=8, 1/8,0)</f>
        <v>0.125</v>
      </c>
      <c r="L336">
        <f>IF('Monthly Ranks'!L335&lt;=8, 1/8,0)</f>
        <v>0</v>
      </c>
      <c r="M336">
        <f>IF('Monthly Ranks'!M335&lt;=8, 1/8,0)</f>
        <v>0.125</v>
      </c>
      <c r="N336">
        <f>IF('Monthly Ranks'!N335&lt;=8, 1/8,0)</f>
        <v>0.125</v>
      </c>
      <c r="O336">
        <f>IF('Monthly Ranks'!O335&lt;=8, 1/8,0)</f>
        <v>0</v>
      </c>
      <c r="P336">
        <f>IF('Monthly Ranks'!P335&lt;=8, 1/8,0)</f>
        <v>0</v>
      </c>
      <c r="Q336">
        <f>IF('Monthly Ranks'!Q335&lt;=8, 1/8,0)</f>
        <v>0</v>
      </c>
      <c r="S336">
        <f t="shared" si="15"/>
        <v>200210</v>
      </c>
      <c r="T336" s="12">
        <f>B336*ReturnData!B347</f>
        <v>0</v>
      </c>
      <c r="U336" s="12">
        <f>C336*ReturnData!C347</f>
        <v>-8.1624999999999996E-3</v>
      </c>
      <c r="V336" s="12">
        <f>D336*ReturnData!D347</f>
        <v>0</v>
      </c>
      <c r="W336" s="12">
        <f>E336*ReturnData!E347</f>
        <v>1.11E-2</v>
      </c>
      <c r="X336" s="12">
        <f>F336*ReturnData!F347</f>
        <v>4.7875000000000001E-3</v>
      </c>
      <c r="Y336" s="12">
        <f>G336*ReturnData!G347</f>
        <v>6.8000000000000005E-3</v>
      </c>
      <c r="Z336" s="12">
        <f>H336*ReturnData!H347</f>
        <v>0</v>
      </c>
      <c r="AA336" s="12">
        <f>I336*ReturnData!I347</f>
        <v>6.2749999999999993E-3</v>
      </c>
      <c r="AB336" s="12">
        <f>J336*ReturnData!J347</f>
        <v>0</v>
      </c>
      <c r="AC336" s="12">
        <f>K336*ReturnData!K347</f>
        <v>3.0625000000000001E-3</v>
      </c>
      <c r="AD336" s="12">
        <f>L336*ReturnData!L347</f>
        <v>0</v>
      </c>
      <c r="AE336" s="12">
        <f>M336*ReturnData!M347</f>
        <v>-5.8125000000000008E-3</v>
      </c>
      <c r="AF336" s="12">
        <f>N336*ReturnData!N347</f>
        <v>1.1875E-3</v>
      </c>
      <c r="AG336" s="12">
        <f>O336*ReturnData!O347</f>
        <v>0</v>
      </c>
      <c r="AH336" s="12">
        <f>P336*ReturnData!P347</f>
        <v>0</v>
      </c>
      <c r="AI336" s="12">
        <f>Q336*ReturnData!Q347</f>
        <v>0</v>
      </c>
      <c r="AK336">
        <f t="shared" si="16"/>
        <v>200210</v>
      </c>
      <c r="AL336" s="15">
        <f t="shared" si="17"/>
        <v>1.9237499999999998E-2</v>
      </c>
    </row>
    <row r="337" spans="1:38" x14ac:dyDescent="0.25">
      <c r="A337" s="6">
        <f>ReturnData!A348</f>
        <v>200211</v>
      </c>
      <c r="B337">
        <f>IF('Monthly Ranks'!B336&lt;=8, 1/8,0)</f>
        <v>0.125</v>
      </c>
      <c r="C337">
        <f>IF('Monthly Ranks'!C336&lt;=8, 1/8,0)</f>
        <v>0.125</v>
      </c>
      <c r="D337">
        <f>IF('Monthly Ranks'!D336&lt;=8, 1/8,0)</f>
        <v>0</v>
      </c>
      <c r="E337">
        <f>IF('Monthly Ranks'!E336&lt;=8, 1/8,0)</f>
        <v>0.125</v>
      </c>
      <c r="F337">
        <f>IF('Monthly Ranks'!F336&lt;=8, 1/8,0)</f>
        <v>0.125</v>
      </c>
      <c r="G337">
        <f>IF('Monthly Ranks'!G336&lt;=8, 1/8,0)</f>
        <v>0.125</v>
      </c>
      <c r="H337">
        <f>IF('Monthly Ranks'!H336&lt;=8, 1/8,0)</f>
        <v>0</v>
      </c>
      <c r="I337">
        <f>IF('Monthly Ranks'!I336&lt;=8, 1/8,0)</f>
        <v>0</v>
      </c>
      <c r="J337">
        <f>IF('Monthly Ranks'!J336&lt;=8, 1/8,0)</f>
        <v>0</v>
      </c>
      <c r="K337">
        <f>IF('Monthly Ranks'!K336&lt;=8, 1/8,0)</f>
        <v>0.125</v>
      </c>
      <c r="L337">
        <f>IF('Monthly Ranks'!L336&lt;=8, 1/8,0)</f>
        <v>0</v>
      </c>
      <c r="M337">
        <f>IF('Monthly Ranks'!M336&lt;=8, 1/8,0)</f>
        <v>0.125</v>
      </c>
      <c r="N337">
        <f>IF('Monthly Ranks'!N336&lt;=8, 1/8,0)</f>
        <v>0.125</v>
      </c>
      <c r="O337">
        <f>IF('Monthly Ranks'!O336&lt;=8, 1/8,0)</f>
        <v>0</v>
      </c>
      <c r="P337">
        <f>IF('Monthly Ranks'!P336&lt;=8, 1/8,0)</f>
        <v>0</v>
      </c>
      <c r="Q337">
        <f>IF('Monthly Ranks'!Q336&lt;=8, 1/8,0)</f>
        <v>0</v>
      </c>
      <c r="S337">
        <f t="shared" si="15"/>
        <v>200211</v>
      </c>
      <c r="T337" s="12">
        <f>B337*ReturnData!B348</f>
        <v>-1.6375000000000001E-3</v>
      </c>
      <c r="U337" s="12">
        <f>C337*ReturnData!C348</f>
        <v>6.2500000000000003E-3</v>
      </c>
      <c r="V337" s="12">
        <f>D337*ReturnData!D348</f>
        <v>0</v>
      </c>
      <c r="W337" s="12">
        <f>E337*ReturnData!E348</f>
        <v>7.6E-3</v>
      </c>
      <c r="X337" s="12">
        <f>F337*ReturnData!F348</f>
        <v>1.2037500000000001E-2</v>
      </c>
      <c r="Y337" s="12">
        <f>G337*ReturnData!G348</f>
        <v>1.2199999999999999E-2</v>
      </c>
      <c r="Z337" s="12">
        <f>H337*ReturnData!H348</f>
        <v>0</v>
      </c>
      <c r="AA337" s="12">
        <f>I337*ReturnData!I348</f>
        <v>0</v>
      </c>
      <c r="AB337" s="12">
        <f>J337*ReturnData!J348</f>
        <v>0</v>
      </c>
      <c r="AC337" s="12">
        <f>K337*ReturnData!K348</f>
        <v>7.1250000000000003E-3</v>
      </c>
      <c r="AD337" s="12">
        <f>L337*ReturnData!L348</f>
        <v>0</v>
      </c>
      <c r="AE337" s="12">
        <f>M337*ReturnData!M348</f>
        <v>1.3712500000000001E-2</v>
      </c>
      <c r="AF337" s="12">
        <f>N337*ReturnData!N348</f>
        <v>4.6874999999999998E-3</v>
      </c>
      <c r="AG337" s="12">
        <f>O337*ReturnData!O348</f>
        <v>0</v>
      </c>
      <c r="AH337" s="12">
        <f>P337*ReturnData!P348</f>
        <v>0</v>
      </c>
      <c r="AI337" s="12">
        <f>Q337*ReturnData!Q348</f>
        <v>0</v>
      </c>
      <c r="AK337">
        <f t="shared" si="16"/>
        <v>200211</v>
      </c>
      <c r="AL337" s="15">
        <f t="shared" si="17"/>
        <v>6.1974999999999995E-2</v>
      </c>
    </row>
    <row r="338" spans="1:38" x14ac:dyDescent="0.25">
      <c r="A338" s="6">
        <f>ReturnData!A349</f>
        <v>200212</v>
      </c>
      <c r="B338">
        <f>IF('Monthly Ranks'!B337&lt;=8, 1/8,0)</f>
        <v>0.125</v>
      </c>
      <c r="C338">
        <f>IF('Monthly Ranks'!C337&lt;=8, 1/8,0)</f>
        <v>0.125</v>
      </c>
      <c r="D338">
        <f>IF('Monthly Ranks'!D337&lt;=8, 1/8,0)</f>
        <v>0.125</v>
      </c>
      <c r="E338">
        <f>IF('Monthly Ranks'!E337&lt;=8, 1/8,0)</f>
        <v>0.125</v>
      </c>
      <c r="F338">
        <f>IF('Monthly Ranks'!F337&lt;=8, 1/8,0)</f>
        <v>0.125</v>
      </c>
      <c r="G338">
        <f>IF('Monthly Ranks'!G337&lt;=8, 1/8,0)</f>
        <v>0</v>
      </c>
      <c r="H338">
        <f>IF('Monthly Ranks'!H337&lt;=8, 1/8,0)</f>
        <v>0</v>
      </c>
      <c r="I338">
        <f>IF('Monthly Ranks'!I337&lt;=8, 1/8,0)</f>
        <v>0</v>
      </c>
      <c r="J338">
        <f>IF('Monthly Ranks'!J337&lt;=8, 1/8,0)</f>
        <v>0</v>
      </c>
      <c r="K338">
        <f>IF('Monthly Ranks'!K337&lt;=8, 1/8,0)</f>
        <v>0.125</v>
      </c>
      <c r="L338">
        <f>IF('Monthly Ranks'!L337&lt;=8, 1/8,0)</f>
        <v>0</v>
      </c>
      <c r="M338">
        <f>IF('Monthly Ranks'!M337&lt;=8, 1/8,0)</f>
        <v>0</v>
      </c>
      <c r="N338">
        <f>IF('Monthly Ranks'!N337&lt;=8, 1/8,0)</f>
        <v>0.125</v>
      </c>
      <c r="O338">
        <f>IF('Monthly Ranks'!O337&lt;=8, 1/8,0)</f>
        <v>0</v>
      </c>
      <c r="P338">
        <f>IF('Monthly Ranks'!P337&lt;=8, 1/8,0)</f>
        <v>0</v>
      </c>
      <c r="Q338">
        <f>IF('Monthly Ranks'!Q337&lt;=8, 1/8,0)</f>
        <v>0.125</v>
      </c>
      <c r="S338">
        <f t="shared" si="15"/>
        <v>200212</v>
      </c>
      <c r="T338" s="12">
        <f>B338*ReturnData!B349</f>
        <v>-1.2999999999999999E-3</v>
      </c>
      <c r="U338" s="12">
        <f>C338*ReturnData!C349</f>
        <v>1.4450000000000001E-2</v>
      </c>
      <c r="V338" s="12">
        <f>D338*ReturnData!D349</f>
        <v>9.3749999999999997E-4</v>
      </c>
      <c r="W338" s="12">
        <f>E338*ReturnData!E349</f>
        <v>-6.0624999999999993E-3</v>
      </c>
      <c r="X338" s="12">
        <f>F338*ReturnData!F349</f>
        <v>-6.0124999999999996E-3</v>
      </c>
      <c r="Y338" s="12">
        <f>G338*ReturnData!G349</f>
        <v>0</v>
      </c>
      <c r="Z338" s="12">
        <f>H338*ReturnData!H349</f>
        <v>0</v>
      </c>
      <c r="AA338" s="12">
        <f>I338*ReturnData!I349</f>
        <v>0</v>
      </c>
      <c r="AB338" s="12">
        <f>J338*ReturnData!J349</f>
        <v>0</v>
      </c>
      <c r="AC338" s="12">
        <f>K338*ReturnData!K349</f>
        <v>-3.7874999999999996E-3</v>
      </c>
      <c r="AD338" s="12">
        <f>L338*ReturnData!L349</f>
        <v>0</v>
      </c>
      <c r="AE338" s="12">
        <f>M338*ReturnData!M349</f>
        <v>0</v>
      </c>
      <c r="AF338" s="12">
        <f>N338*ReturnData!N349</f>
        <v>-8.6249999999999999E-4</v>
      </c>
      <c r="AG338" s="12">
        <f>O338*ReturnData!O349</f>
        <v>0</v>
      </c>
      <c r="AH338" s="12">
        <f>P338*ReturnData!P349</f>
        <v>0</v>
      </c>
      <c r="AI338" s="12">
        <f>Q338*ReturnData!Q349</f>
        <v>-5.3125000000000004E-3</v>
      </c>
      <c r="AK338">
        <f t="shared" si="16"/>
        <v>200212</v>
      </c>
      <c r="AL338" s="15">
        <f t="shared" si="17"/>
        <v>-7.9499999999999953E-3</v>
      </c>
    </row>
    <row r="339" spans="1:38" x14ac:dyDescent="0.25">
      <c r="A339" s="6">
        <f>ReturnData!A350</f>
        <v>200301</v>
      </c>
      <c r="B339">
        <f>IF('Monthly Ranks'!B338&lt;=8, 1/8,0)</f>
        <v>0.125</v>
      </c>
      <c r="C339">
        <f>IF('Monthly Ranks'!C338&lt;=8, 1/8,0)</f>
        <v>0.125</v>
      </c>
      <c r="D339">
        <f>IF('Monthly Ranks'!D338&lt;=8, 1/8,0)</f>
        <v>0</v>
      </c>
      <c r="E339">
        <f>IF('Monthly Ranks'!E338&lt;=8, 1/8,0)</f>
        <v>0.125</v>
      </c>
      <c r="F339">
        <f>IF('Monthly Ranks'!F338&lt;=8, 1/8,0)</f>
        <v>0.125</v>
      </c>
      <c r="G339">
        <f>IF('Monthly Ranks'!G338&lt;=8, 1/8,0)</f>
        <v>0.125</v>
      </c>
      <c r="H339">
        <f>IF('Monthly Ranks'!H338&lt;=8, 1/8,0)</f>
        <v>0</v>
      </c>
      <c r="I339">
        <f>IF('Monthly Ranks'!I338&lt;=8, 1/8,0)</f>
        <v>0</v>
      </c>
      <c r="J339">
        <f>IF('Monthly Ranks'!J338&lt;=8, 1/8,0)</f>
        <v>0</v>
      </c>
      <c r="K339">
        <f>IF('Monthly Ranks'!K338&lt;=8, 1/8,0)</f>
        <v>0.125</v>
      </c>
      <c r="L339">
        <f>IF('Monthly Ranks'!L338&lt;=8, 1/8,0)</f>
        <v>0</v>
      </c>
      <c r="M339">
        <f>IF('Monthly Ranks'!M338&lt;=8, 1/8,0)</f>
        <v>0</v>
      </c>
      <c r="N339">
        <f>IF('Monthly Ranks'!N338&lt;=8, 1/8,0)</f>
        <v>0.125</v>
      </c>
      <c r="O339">
        <f>IF('Monthly Ranks'!O338&lt;=8, 1/8,0)</f>
        <v>0</v>
      </c>
      <c r="P339">
        <f>IF('Monthly Ranks'!P338&lt;=8, 1/8,0)</f>
        <v>0</v>
      </c>
      <c r="Q339">
        <f>IF('Monthly Ranks'!Q338&lt;=8, 1/8,0)</f>
        <v>0.125</v>
      </c>
      <c r="S339">
        <f t="shared" si="15"/>
        <v>200301</v>
      </c>
      <c r="T339" s="12">
        <f>B339*ReturnData!B350</f>
        <v>-5.6000000000000008E-3</v>
      </c>
      <c r="U339" s="12">
        <f>C339*ReturnData!C350</f>
        <v>-4.7625000000000002E-3</v>
      </c>
      <c r="V339" s="12">
        <f>D339*ReturnData!D350</f>
        <v>0</v>
      </c>
      <c r="W339" s="12">
        <f>E339*ReturnData!E350</f>
        <v>-5.4625000000000003E-3</v>
      </c>
      <c r="X339" s="12">
        <f>F339*ReturnData!F350</f>
        <v>-6.1124999999999999E-3</v>
      </c>
      <c r="Y339" s="12">
        <f>G339*ReturnData!G350</f>
        <v>-7.3000000000000001E-3</v>
      </c>
      <c r="Z339" s="12">
        <f>H339*ReturnData!H350</f>
        <v>0</v>
      </c>
      <c r="AA339" s="12">
        <f>I339*ReturnData!I350</f>
        <v>0</v>
      </c>
      <c r="AB339" s="12">
        <f>J339*ReturnData!J350</f>
        <v>0</v>
      </c>
      <c r="AC339" s="12">
        <f>K339*ReturnData!K350</f>
        <v>-8.5000000000000006E-3</v>
      </c>
      <c r="AD339" s="12">
        <f>L339*ReturnData!L350</f>
        <v>0</v>
      </c>
      <c r="AE339" s="12">
        <f>M339*ReturnData!M350</f>
        <v>0</v>
      </c>
      <c r="AF339" s="12">
        <f>N339*ReturnData!N350</f>
        <v>-6.5500000000000003E-3</v>
      </c>
      <c r="AG339" s="12">
        <f>O339*ReturnData!O350</f>
        <v>0</v>
      </c>
      <c r="AH339" s="12">
        <f>P339*ReturnData!P350</f>
        <v>0</v>
      </c>
      <c r="AI339" s="12">
        <f>Q339*ReturnData!Q350</f>
        <v>-2E-3</v>
      </c>
      <c r="AK339">
        <f t="shared" si="16"/>
        <v>200301</v>
      </c>
      <c r="AL339" s="15">
        <f t="shared" si="17"/>
        <v>-4.6287500000000002E-2</v>
      </c>
    </row>
    <row r="340" spans="1:38" x14ac:dyDescent="0.25">
      <c r="A340" s="6">
        <f>ReturnData!A351</f>
        <v>200302</v>
      </c>
      <c r="B340">
        <f>IF('Monthly Ranks'!B339&lt;=8, 1/8,0)</f>
        <v>0.125</v>
      </c>
      <c r="C340">
        <f>IF('Monthly Ranks'!C339&lt;=8, 1/8,0)</f>
        <v>0.125</v>
      </c>
      <c r="D340">
        <f>IF('Monthly Ranks'!D339&lt;=8, 1/8,0)</f>
        <v>0.125</v>
      </c>
      <c r="E340">
        <f>IF('Monthly Ranks'!E339&lt;=8, 1/8,0)</f>
        <v>0.125</v>
      </c>
      <c r="F340">
        <f>IF('Monthly Ranks'!F339&lt;=8, 1/8,0)</f>
        <v>0.125</v>
      </c>
      <c r="G340">
        <f>IF('Monthly Ranks'!G339&lt;=8, 1/8,0)</f>
        <v>0.125</v>
      </c>
      <c r="H340">
        <f>IF('Monthly Ranks'!H339&lt;=8, 1/8,0)</f>
        <v>0</v>
      </c>
      <c r="I340">
        <f>IF('Monthly Ranks'!I339&lt;=8, 1/8,0)</f>
        <v>0</v>
      </c>
      <c r="J340">
        <f>IF('Monthly Ranks'!J339&lt;=8, 1/8,0)</f>
        <v>0</v>
      </c>
      <c r="K340">
        <f>IF('Monthly Ranks'!K339&lt;=8, 1/8,0)</f>
        <v>0.125</v>
      </c>
      <c r="L340">
        <f>IF('Monthly Ranks'!L339&lt;=8, 1/8,0)</f>
        <v>0</v>
      </c>
      <c r="M340">
        <f>IF('Monthly Ranks'!M339&lt;=8, 1/8,0)</f>
        <v>0</v>
      </c>
      <c r="N340">
        <f>IF('Monthly Ranks'!N339&lt;=8, 1/8,0)</f>
        <v>0</v>
      </c>
      <c r="O340">
        <f>IF('Monthly Ranks'!O339&lt;=8, 1/8,0)</f>
        <v>0</v>
      </c>
      <c r="P340">
        <f>IF('Monthly Ranks'!P339&lt;=8, 1/8,0)</f>
        <v>0</v>
      </c>
      <c r="Q340">
        <f>IF('Monthly Ranks'!Q339&lt;=8, 1/8,0)</f>
        <v>0.125</v>
      </c>
      <c r="S340">
        <f t="shared" si="15"/>
        <v>200302</v>
      </c>
      <c r="T340" s="12">
        <f>B340*ReturnData!B351</f>
        <v>-4.5624999999999997E-3</v>
      </c>
      <c r="U340" s="12">
        <f>C340*ReturnData!C351</f>
        <v>-3.875E-3</v>
      </c>
      <c r="V340" s="12">
        <f>D340*ReturnData!D351</f>
        <v>2.2875E-3</v>
      </c>
      <c r="W340" s="12">
        <f>E340*ReturnData!E351</f>
        <v>-4.0124999999999996E-3</v>
      </c>
      <c r="X340" s="12">
        <f>F340*ReturnData!F351</f>
        <v>-1.4624999999999998E-3</v>
      </c>
      <c r="Y340" s="12">
        <f>G340*ReturnData!G351</f>
        <v>-5.0375000000000003E-3</v>
      </c>
      <c r="Z340" s="12">
        <f>H340*ReturnData!H351</f>
        <v>0</v>
      </c>
      <c r="AA340" s="12">
        <f>I340*ReturnData!I351</f>
        <v>0</v>
      </c>
      <c r="AB340" s="12">
        <f>J340*ReturnData!J351</f>
        <v>0</v>
      </c>
      <c r="AC340" s="12">
        <f>K340*ReturnData!K351</f>
        <v>-1.575E-3</v>
      </c>
      <c r="AD340" s="12">
        <f>L340*ReturnData!L351</f>
        <v>0</v>
      </c>
      <c r="AE340" s="12">
        <f>M340*ReturnData!M351</f>
        <v>0</v>
      </c>
      <c r="AF340" s="12">
        <f>N340*ReturnData!N351</f>
        <v>0</v>
      </c>
      <c r="AG340" s="12">
        <f>O340*ReturnData!O351</f>
        <v>0</v>
      </c>
      <c r="AH340" s="12">
        <f>P340*ReturnData!P351</f>
        <v>0</v>
      </c>
      <c r="AI340" s="12">
        <f>Q340*ReturnData!Q351</f>
        <v>-4.0749999999999996E-3</v>
      </c>
      <c r="AK340">
        <f t="shared" si="16"/>
        <v>200302</v>
      </c>
      <c r="AL340" s="15">
        <f t="shared" si="17"/>
        <v>-2.2312500000000002E-2</v>
      </c>
    </row>
    <row r="341" spans="1:38" x14ac:dyDescent="0.25">
      <c r="A341" s="6">
        <f>ReturnData!A352</f>
        <v>200303</v>
      </c>
      <c r="B341">
        <f>IF('Monthly Ranks'!B340&lt;=8, 1/8,0)</f>
        <v>0.125</v>
      </c>
      <c r="C341">
        <f>IF('Monthly Ranks'!C340&lt;=8, 1/8,0)</f>
        <v>0.125</v>
      </c>
      <c r="D341">
        <f>IF('Monthly Ranks'!D340&lt;=8, 1/8,0)</f>
        <v>0.125</v>
      </c>
      <c r="E341">
        <f>IF('Monthly Ranks'!E340&lt;=8, 1/8,0)</f>
        <v>0.125</v>
      </c>
      <c r="F341">
        <f>IF('Monthly Ranks'!F340&lt;=8, 1/8,0)</f>
        <v>0.125</v>
      </c>
      <c r="G341">
        <f>IF('Monthly Ranks'!G340&lt;=8, 1/8,0)</f>
        <v>0.125</v>
      </c>
      <c r="H341">
        <f>IF('Monthly Ranks'!H340&lt;=8, 1/8,0)</f>
        <v>0</v>
      </c>
      <c r="I341">
        <f>IF('Monthly Ranks'!I340&lt;=8, 1/8,0)</f>
        <v>0</v>
      </c>
      <c r="J341">
        <f>IF('Monthly Ranks'!J340&lt;=8, 1/8,0)</f>
        <v>0</v>
      </c>
      <c r="K341">
        <f>IF('Monthly Ranks'!K340&lt;=8, 1/8,0)</f>
        <v>0.125</v>
      </c>
      <c r="L341">
        <f>IF('Monthly Ranks'!L340&lt;=8, 1/8,0)</f>
        <v>0</v>
      </c>
      <c r="M341">
        <f>IF('Monthly Ranks'!M340&lt;=8, 1/8,0)</f>
        <v>0</v>
      </c>
      <c r="N341">
        <f>IF('Monthly Ranks'!N340&lt;=8, 1/8,0)</f>
        <v>0</v>
      </c>
      <c r="O341">
        <f>IF('Monthly Ranks'!O340&lt;=8, 1/8,0)</f>
        <v>0</v>
      </c>
      <c r="P341">
        <f>IF('Monthly Ranks'!P340&lt;=8, 1/8,0)</f>
        <v>0</v>
      </c>
      <c r="Q341">
        <f>IF('Monthly Ranks'!Q340&lt;=8, 1/8,0)</f>
        <v>0.125</v>
      </c>
      <c r="S341">
        <f t="shared" si="15"/>
        <v>200303</v>
      </c>
      <c r="T341" s="12">
        <f>B341*ReturnData!B352</f>
        <v>1.6249999999999999E-4</v>
      </c>
      <c r="U341" s="12">
        <f>C341*ReturnData!C352</f>
        <v>-3.9375E-3</v>
      </c>
      <c r="V341" s="12">
        <f>D341*ReturnData!D352</f>
        <v>1.9625000000000003E-3</v>
      </c>
      <c r="W341" s="12">
        <f>E341*ReturnData!E352</f>
        <v>5.9874999999999998E-3</v>
      </c>
      <c r="X341" s="12">
        <f>F341*ReturnData!F352</f>
        <v>8.3750000000000003E-4</v>
      </c>
      <c r="Y341" s="12">
        <f>G341*ReturnData!G352</f>
        <v>4.9375E-3</v>
      </c>
      <c r="Z341" s="12">
        <f>H341*ReturnData!H352</f>
        <v>0</v>
      </c>
      <c r="AA341" s="12">
        <f>I341*ReturnData!I352</f>
        <v>0</v>
      </c>
      <c r="AB341" s="12">
        <f>J341*ReturnData!J352</f>
        <v>0</v>
      </c>
      <c r="AC341" s="12">
        <f>K341*ReturnData!K352</f>
        <v>-9.1250000000000001E-4</v>
      </c>
      <c r="AD341" s="12">
        <f>L341*ReturnData!L352</f>
        <v>0</v>
      </c>
      <c r="AE341" s="12">
        <f>M341*ReturnData!M352</f>
        <v>0</v>
      </c>
      <c r="AF341" s="12">
        <f>N341*ReturnData!N352</f>
        <v>0</v>
      </c>
      <c r="AG341" s="12">
        <f>O341*ReturnData!O352</f>
        <v>0</v>
      </c>
      <c r="AH341" s="12">
        <f>P341*ReturnData!P352</f>
        <v>0</v>
      </c>
      <c r="AI341" s="12">
        <f>Q341*ReturnData!Q352</f>
        <v>2.5000000000000001E-4</v>
      </c>
      <c r="AK341">
        <f t="shared" si="16"/>
        <v>200303</v>
      </c>
      <c r="AL341" s="15">
        <f t="shared" si="17"/>
        <v>9.2875000000000006E-3</v>
      </c>
    </row>
    <row r="342" spans="1:38" x14ac:dyDescent="0.25">
      <c r="A342" s="6">
        <f>ReturnData!A353</f>
        <v>200304</v>
      </c>
      <c r="B342">
        <f>IF('Monthly Ranks'!B341&lt;=8, 1/8,0)</f>
        <v>0.125</v>
      </c>
      <c r="C342">
        <f>IF('Monthly Ranks'!C341&lt;=8, 1/8,0)</f>
        <v>0.125</v>
      </c>
      <c r="D342">
        <f>IF('Monthly Ranks'!D341&lt;=8, 1/8,0)</f>
        <v>0.125</v>
      </c>
      <c r="E342">
        <f>IF('Monthly Ranks'!E341&lt;=8, 1/8,0)</f>
        <v>0.125</v>
      </c>
      <c r="F342">
        <f>IF('Monthly Ranks'!F341&lt;=8, 1/8,0)</f>
        <v>0.125</v>
      </c>
      <c r="G342">
        <f>IF('Monthly Ranks'!G341&lt;=8, 1/8,0)</f>
        <v>0.125</v>
      </c>
      <c r="H342">
        <f>IF('Monthly Ranks'!H341&lt;=8, 1/8,0)</f>
        <v>0.125</v>
      </c>
      <c r="I342">
        <f>IF('Monthly Ranks'!I341&lt;=8, 1/8,0)</f>
        <v>0</v>
      </c>
      <c r="J342">
        <f>IF('Monthly Ranks'!J341&lt;=8, 1/8,0)</f>
        <v>0</v>
      </c>
      <c r="K342">
        <f>IF('Monthly Ranks'!K341&lt;=8, 1/8,0)</f>
        <v>0</v>
      </c>
      <c r="L342">
        <f>IF('Monthly Ranks'!L341&lt;=8, 1/8,0)</f>
        <v>0</v>
      </c>
      <c r="M342">
        <f>IF('Monthly Ranks'!M341&lt;=8, 1/8,0)</f>
        <v>0</v>
      </c>
      <c r="N342">
        <f>IF('Monthly Ranks'!N341&lt;=8, 1/8,0)</f>
        <v>0</v>
      </c>
      <c r="O342">
        <f>IF('Monthly Ranks'!O341&lt;=8, 1/8,0)</f>
        <v>0</v>
      </c>
      <c r="P342">
        <f>IF('Monthly Ranks'!P341&lt;=8, 1/8,0)</f>
        <v>0</v>
      </c>
      <c r="Q342">
        <f>IF('Monthly Ranks'!Q341&lt;=8, 1/8,0)</f>
        <v>0.125</v>
      </c>
      <c r="S342">
        <f t="shared" si="15"/>
        <v>200304</v>
      </c>
      <c r="T342" s="12">
        <f>B342*ReturnData!B353</f>
        <v>4.8625000000000005E-3</v>
      </c>
      <c r="U342" s="12">
        <f>C342*ReturnData!C353</f>
        <v>6.6749999999999995E-3</v>
      </c>
      <c r="V342" s="12">
        <f>D342*ReturnData!D353</f>
        <v>-4.8750000000000003E-4</v>
      </c>
      <c r="W342" s="12">
        <f>E342*ReturnData!E353</f>
        <v>1.0212499999999999E-2</v>
      </c>
      <c r="X342" s="12">
        <f>F342*ReturnData!F353</f>
        <v>8.6750000000000004E-3</v>
      </c>
      <c r="Y342" s="12">
        <f>G342*ReturnData!G353</f>
        <v>1.24125E-2</v>
      </c>
      <c r="Z342" s="12">
        <f>H342*ReturnData!H353</f>
        <v>4.875E-3</v>
      </c>
      <c r="AA342" s="12">
        <f>I342*ReturnData!I353</f>
        <v>0</v>
      </c>
      <c r="AB342" s="12">
        <f>J342*ReturnData!J353</f>
        <v>0</v>
      </c>
      <c r="AC342" s="12">
        <f>K342*ReturnData!K353</f>
        <v>0</v>
      </c>
      <c r="AD342" s="12">
        <f>L342*ReturnData!L353</f>
        <v>0</v>
      </c>
      <c r="AE342" s="12">
        <f>M342*ReturnData!M353</f>
        <v>0</v>
      </c>
      <c r="AF342" s="12">
        <f>N342*ReturnData!N353</f>
        <v>0</v>
      </c>
      <c r="AG342" s="12">
        <f>O342*ReturnData!O353</f>
        <v>0</v>
      </c>
      <c r="AH342" s="12">
        <f>P342*ReturnData!P353</f>
        <v>0</v>
      </c>
      <c r="AI342" s="12">
        <f>Q342*ReturnData!Q353</f>
        <v>1.3912500000000001E-2</v>
      </c>
      <c r="AK342">
        <f t="shared" si="16"/>
        <v>200304</v>
      </c>
      <c r="AL342" s="15">
        <f t="shared" si="17"/>
        <v>6.1137499999999997E-2</v>
      </c>
    </row>
    <row r="343" spans="1:38" x14ac:dyDescent="0.25">
      <c r="A343" s="6">
        <f>ReturnData!A354</f>
        <v>200305</v>
      </c>
      <c r="B343">
        <f>IF('Monthly Ranks'!B342&lt;=8, 1/8,0)</f>
        <v>0.125</v>
      </c>
      <c r="C343">
        <f>IF('Monthly Ranks'!C342&lt;=8, 1/8,0)</f>
        <v>0.125</v>
      </c>
      <c r="D343">
        <f>IF('Monthly Ranks'!D342&lt;=8, 1/8,0)</f>
        <v>0.125</v>
      </c>
      <c r="E343">
        <f>IF('Monthly Ranks'!E342&lt;=8, 1/8,0)</f>
        <v>0.125</v>
      </c>
      <c r="F343">
        <f>IF('Monthly Ranks'!F342&lt;=8, 1/8,0)</f>
        <v>0.125</v>
      </c>
      <c r="G343">
        <f>IF('Monthly Ranks'!G342&lt;=8, 1/8,0)</f>
        <v>0.125</v>
      </c>
      <c r="H343">
        <f>IF('Monthly Ranks'!H342&lt;=8, 1/8,0)</f>
        <v>0.125</v>
      </c>
      <c r="I343">
        <f>IF('Monthly Ranks'!I342&lt;=8, 1/8,0)</f>
        <v>0</v>
      </c>
      <c r="J343">
        <f>IF('Monthly Ranks'!J342&lt;=8, 1/8,0)</f>
        <v>0</v>
      </c>
      <c r="K343">
        <f>IF('Monthly Ranks'!K342&lt;=8, 1/8,0)</f>
        <v>0</v>
      </c>
      <c r="L343">
        <f>IF('Monthly Ranks'!L342&lt;=8, 1/8,0)</f>
        <v>0</v>
      </c>
      <c r="M343">
        <f>IF('Monthly Ranks'!M342&lt;=8, 1/8,0)</f>
        <v>0</v>
      </c>
      <c r="N343">
        <f>IF('Monthly Ranks'!N342&lt;=8, 1/8,0)</f>
        <v>0</v>
      </c>
      <c r="O343">
        <f>IF('Monthly Ranks'!O342&lt;=8, 1/8,0)</f>
        <v>0</v>
      </c>
      <c r="P343">
        <f>IF('Monthly Ranks'!P342&lt;=8, 1/8,0)</f>
        <v>0</v>
      </c>
      <c r="Q343">
        <f>IF('Monthly Ranks'!Q342&lt;=8, 1/8,0)</f>
        <v>0.125</v>
      </c>
      <c r="S343">
        <f t="shared" si="15"/>
        <v>200305</v>
      </c>
      <c r="T343" s="12">
        <f>B343*ReturnData!B354</f>
        <v>8.937500000000001E-3</v>
      </c>
      <c r="U343" s="12">
        <f>C343*ReturnData!C354</f>
        <v>1.8062499999999999E-2</v>
      </c>
      <c r="V343" s="12">
        <f>D343*ReturnData!D354</f>
        <v>1.0625000000000001E-2</v>
      </c>
      <c r="W343" s="12">
        <f>E343*ReturnData!E354</f>
        <v>4.9875000000000006E-3</v>
      </c>
      <c r="X343" s="12">
        <f>F343*ReturnData!F354</f>
        <v>5.2749999999999993E-3</v>
      </c>
      <c r="Y343" s="12">
        <f>G343*ReturnData!G354</f>
        <v>1.1749999999999998E-3</v>
      </c>
      <c r="Z343" s="12">
        <f>H343*ReturnData!H354</f>
        <v>5.0749999999999997E-3</v>
      </c>
      <c r="AA343" s="12">
        <f>I343*ReturnData!I354</f>
        <v>0</v>
      </c>
      <c r="AB343" s="12">
        <f>J343*ReturnData!J354</f>
        <v>0</v>
      </c>
      <c r="AC343" s="12">
        <f>K343*ReturnData!K354</f>
        <v>0</v>
      </c>
      <c r="AD343" s="12">
        <f>L343*ReturnData!L354</f>
        <v>0</v>
      </c>
      <c r="AE343" s="12">
        <f>M343*ReturnData!M354</f>
        <v>0</v>
      </c>
      <c r="AF343" s="12">
        <f>N343*ReturnData!N354</f>
        <v>0</v>
      </c>
      <c r="AG343" s="12">
        <f>O343*ReturnData!O354</f>
        <v>0</v>
      </c>
      <c r="AH343" s="12">
        <f>P343*ReturnData!P354</f>
        <v>0</v>
      </c>
      <c r="AI343" s="12">
        <f>Q343*ReturnData!Q354</f>
        <v>7.0125000000000005E-3</v>
      </c>
      <c r="AK343">
        <f t="shared" si="16"/>
        <v>200305</v>
      </c>
      <c r="AL343" s="15">
        <f t="shared" si="17"/>
        <v>6.1150000000000003E-2</v>
      </c>
    </row>
    <row r="344" spans="1:38" x14ac:dyDescent="0.25">
      <c r="A344" s="6">
        <f>ReturnData!A355</f>
        <v>200306</v>
      </c>
      <c r="B344">
        <f>IF('Monthly Ranks'!B343&lt;=8, 1/8,0)</f>
        <v>0</v>
      </c>
      <c r="C344">
        <f>IF('Monthly Ranks'!C343&lt;=8, 1/8,0)</f>
        <v>0</v>
      </c>
      <c r="D344">
        <f>IF('Monthly Ranks'!D343&lt;=8, 1/8,0)</f>
        <v>0.125</v>
      </c>
      <c r="E344">
        <f>IF('Monthly Ranks'!E343&lt;=8, 1/8,0)</f>
        <v>0.125</v>
      </c>
      <c r="F344">
        <f>IF('Monthly Ranks'!F343&lt;=8, 1/8,0)</f>
        <v>0.125</v>
      </c>
      <c r="G344">
        <f>IF('Monthly Ranks'!G343&lt;=8, 1/8,0)</f>
        <v>0.125</v>
      </c>
      <c r="H344">
        <f>IF('Monthly Ranks'!H343&lt;=8, 1/8,0)</f>
        <v>0.125</v>
      </c>
      <c r="I344">
        <f>IF('Monthly Ranks'!I343&lt;=8, 1/8,0)</f>
        <v>0</v>
      </c>
      <c r="J344">
        <f>IF('Monthly Ranks'!J343&lt;=8, 1/8,0)</f>
        <v>0</v>
      </c>
      <c r="K344">
        <f>IF('Monthly Ranks'!K343&lt;=8, 1/8,0)</f>
        <v>0</v>
      </c>
      <c r="L344">
        <f>IF('Monthly Ranks'!L343&lt;=8, 1/8,0)</f>
        <v>0.125</v>
      </c>
      <c r="M344">
        <f>IF('Monthly Ranks'!M343&lt;=8, 1/8,0)</f>
        <v>0</v>
      </c>
      <c r="N344">
        <f>IF('Monthly Ranks'!N343&lt;=8, 1/8,0)</f>
        <v>0</v>
      </c>
      <c r="O344">
        <f>IF('Monthly Ranks'!O343&lt;=8, 1/8,0)</f>
        <v>0</v>
      </c>
      <c r="P344">
        <f>IF('Monthly Ranks'!P343&lt;=8, 1/8,0)</f>
        <v>0.125</v>
      </c>
      <c r="Q344">
        <f>IF('Monthly Ranks'!Q343&lt;=8, 1/8,0)</f>
        <v>0.125</v>
      </c>
      <c r="S344">
        <f t="shared" si="15"/>
        <v>200306</v>
      </c>
      <c r="T344" s="12">
        <f>B344*ReturnData!B355</f>
        <v>0</v>
      </c>
      <c r="U344" s="12">
        <f>C344*ReturnData!C355</f>
        <v>0</v>
      </c>
      <c r="V344" s="12">
        <f>D344*ReturnData!D355</f>
        <v>-1.2750000000000001E-3</v>
      </c>
      <c r="W344" s="12">
        <f>E344*ReturnData!E355</f>
        <v>-8.1250000000000007E-4</v>
      </c>
      <c r="X344" s="12">
        <f>F344*ReturnData!F355</f>
        <v>-1.9500000000000001E-3</v>
      </c>
      <c r="Y344" s="12">
        <f>G344*ReturnData!G355</f>
        <v>-1.9625000000000003E-3</v>
      </c>
      <c r="Z344" s="12">
        <f>H344*ReturnData!H355</f>
        <v>6.3E-3</v>
      </c>
      <c r="AA344" s="12">
        <f>I344*ReturnData!I355</f>
        <v>0</v>
      </c>
      <c r="AB344" s="12">
        <f>J344*ReturnData!J355</f>
        <v>0</v>
      </c>
      <c r="AC344" s="12">
        <f>K344*ReturnData!K355</f>
        <v>0</v>
      </c>
      <c r="AD344" s="12">
        <f>L344*ReturnData!L355</f>
        <v>1.3750000000000001E-4</v>
      </c>
      <c r="AE344" s="12">
        <f>M344*ReturnData!M355</f>
        <v>0</v>
      </c>
      <c r="AF344" s="12">
        <f>N344*ReturnData!N355</f>
        <v>0</v>
      </c>
      <c r="AG344" s="12">
        <f>O344*ReturnData!O355</f>
        <v>0</v>
      </c>
      <c r="AH344" s="12">
        <f>P344*ReturnData!P355</f>
        <v>4.4250000000000001E-3</v>
      </c>
      <c r="AI344" s="12">
        <f>Q344*ReturnData!Q355</f>
        <v>8.1250000000000007E-4</v>
      </c>
      <c r="AK344">
        <f t="shared" si="16"/>
        <v>200306</v>
      </c>
      <c r="AL344" s="15">
        <f t="shared" si="17"/>
        <v>5.6750000000000004E-3</v>
      </c>
    </row>
    <row r="345" spans="1:38" x14ac:dyDescent="0.25">
      <c r="A345" s="6">
        <f>ReturnData!A356</f>
        <v>200307</v>
      </c>
      <c r="B345">
        <f>IF('Monthly Ranks'!B344&lt;=8, 1/8,0)</f>
        <v>0</v>
      </c>
      <c r="C345">
        <f>IF('Monthly Ranks'!C344&lt;=8, 1/8,0)</f>
        <v>0.125</v>
      </c>
      <c r="D345">
        <f>IF('Monthly Ranks'!D344&lt;=8, 1/8,0)</f>
        <v>0</v>
      </c>
      <c r="E345">
        <f>IF('Monthly Ranks'!E344&lt;=8, 1/8,0)</f>
        <v>0.125</v>
      </c>
      <c r="F345">
        <f>IF('Monthly Ranks'!F344&lt;=8, 1/8,0)</f>
        <v>0</v>
      </c>
      <c r="G345">
        <f>IF('Monthly Ranks'!G344&lt;=8, 1/8,0)</f>
        <v>0.125</v>
      </c>
      <c r="H345">
        <f>IF('Monthly Ranks'!H344&lt;=8, 1/8,0)</f>
        <v>0.125</v>
      </c>
      <c r="I345">
        <f>IF('Monthly Ranks'!I344&lt;=8, 1/8,0)</f>
        <v>0.125</v>
      </c>
      <c r="J345">
        <f>IF('Monthly Ranks'!J344&lt;=8, 1/8,0)</f>
        <v>0</v>
      </c>
      <c r="K345">
        <f>IF('Monthly Ranks'!K344&lt;=8, 1/8,0)</f>
        <v>0</v>
      </c>
      <c r="L345">
        <f>IF('Monthly Ranks'!L344&lt;=8, 1/8,0)</f>
        <v>0.125</v>
      </c>
      <c r="M345">
        <f>IF('Monthly Ranks'!M344&lt;=8, 1/8,0)</f>
        <v>0</v>
      </c>
      <c r="N345">
        <f>IF('Monthly Ranks'!N344&lt;=8, 1/8,0)</f>
        <v>0</v>
      </c>
      <c r="O345">
        <f>IF('Monthly Ranks'!O344&lt;=8, 1/8,0)</f>
        <v>0.125</v>
      </c>
      <c r="P345">
        <f>IF('Monthly Ranks'!P344&lt;=8, 1/8,0)</f>
        <v>0</v>
      </c>
      <c r="Q345">
        <f>IF('Monthly Ranks'!Q344&lt;=8, 1/8,0)</f>
        <v>0.125</v>
      </c>
      <c r="S345">
        <f t="shared" si="15"/>
        <v>200307</v>
      </c>
      <c r="T345" s="12">
        <f>B345*ReturnData!B356</f>
        <v>0</v>
      </c>
      <c r="U345" s="12">
        <f>C345*ReturnData!C356</f>
        <v>8.1124999999999999E-3</v>
      </c>
      <c r="V345" s="12">
        <f>D345*ReturnData!D356</f>
        <v>0</v>
      </c>
      <c r="W345" s="12">
        <f>E345*ReturnData!E356</f>
        <v>6.0750000000000005E-3</v>
      </c>
      <c r="X345" s="12">
        <f>F345*ReturnData!F356</f>
        <v>0</v>
      </c>
      <c r="Y345" s="12">
        <f>G345*ReturnData!G356</f>
        <v>9.8125E-3</v>
      </c>
      <c r="Z345" s="12">
        <f>H345*ReturnData!H356</f>
        <v>-4.0749999999999996E-3</v>
      </c>
      <c r="AA345" s="12">
        <f>I345*ReturnData!I356</f>
        <v>1.25E-4</v>
      </c>
      <c r="AB345" s="12">
        <f>J345*ReturnData!J356</f>
        <v>0</v>
      </c>
      <c r="AC345" s="12">
        <f>K345*ReturnData!K356</f>
        <v>0</v>
      </c>
      <c r="AD345" s="12">
        <f>L345*ReturnData!L356</f>
        <v>1.15E-2</v>
      </c>
      <c r="AE345" s="12">
        <f>M345*ReturnData!M356</f>
        <v>0</v>
      </c>
      <c r="AF345" s="12">
        <f>N345*ReturnData!N356</f>
        <v>0</v>
      </c>
      <c r="AG345" s="12">
        <f>O345*ReturnData!O356</f>
        <v>-6.4375000000000005E-3</v>
      </c>
      <c r="AH345" s="12">
        <f>P345*ReturnData!P356</f>
        <v>0</v>
      </c>
      <c r="AI345" s="12">
        <f>Q345*ReturnData!Q356</f>
        <v>5.45E-3</v>
      </c>
      <c r="AK345">
        <f t="shared" si="16"/>
        <v>200307</v>
      </c>
      <c r="AL345" s="15">
        <f t="shared" si="17"/>
        <v>3.0562500000000003E-2</v>
      </c>
    </row>
    <row r="346" spans="1:38" x14ac:dyDescent="0.25">
      <c r="A346" s="6">
        <f>ReturnData!A357</f>
        <v>200308</v>
      </c>
      <c r="B346">
        <f>IF('Monthly Ranks'!B345&lt;=8, 1/8,0)</f>
        <v>0</v>
      </c>
      <c r="C346">
        <f>IF('Monthly Ranks'!C345&lt;=8, 1/8,0)</f>
        <v>0.125</v>
      </c>
      <c r="D346">
        <f>IF('Monthly Ranks'!D345&lt;=8, 1/8,0)</f>
        <v>0</v>
      </c>
      <c r="E346">
        <f>IF('Monthly Ranks'!E345&lt;=8, 1/8,0)</f>
        <v>0.125</v>
      </c>
      <c r="F346">
        <f>IF('Monthly Ranks'!F345&lt;=8, 1/8,0)</f>
        <v>0</v>
      </c>
      <c r="G346">
        <f>IF('Monthly Ranks'!G345&lt;=8, 1/8,0)</f>
        <v>0</v>
      </c>
      <c r="H346">
        <f>IF('Monthly Ranks'!H345&lt;=8, 1/8,0)</f>
        <v>0.125</v>
      </c>
      <c r="I346">
        <f>IF('Monthly Ranks'!I345&lt;=8, 1/8,0)</f>
        <v>0.125</v>
      </c>
      <c r="J346">
        <f>IF('Monthly Ranks'!J345&lt;=8, 1/8,0)</f>
        <v>0.125</v>
      </c>
      <c r="K346">
        <f>IF('Monthly Ranks'!K345&lt;=8, 1/8,0)</f>
        <v>0</v>
      </c>
      <c r="L346">
        <f>IF('Monthly Ranks'!L345&lt;=8, 1/8,0)</f>
        <v>0.125</v>
      </c>
      <c r="M346">
        <f>IF('Monthly Ranks'!M345&lt;=8, 1/8,0)</f>
        <v>0</v>
      </c>
      <c r="N346">
        <f>IF('Monthly Ranks'!N345&lt;=8, 1/8,0)</f>
        <v>0</v>
      </c>
      <c r="O346">
        <f>IF('Monthly Ranks'!O345&lt;=8, 1/8,0)</f>
        <v>0.125</v>
      </c>
      <c r="P346">
        <f>IF('Monthly Ranks'!P345&lt;=8, 1/8,0)</f>
        <v>0</v>
      </c>
      <c r="Q346">
        <f>IF('Monthly Ranks'!Q345&lt;=8, 1/8,0)</f>
        <v>0.125</v>
      </c>
      <c r="S346">
        <f t="shared" si="15"/>
        <v>200308</v>
      </c>
      <c r="T346" s="12">
        <f>B346*ReturnData!B357</f>
        <v>0</v>
      </c>
      <c r="U346" s="12">
        <f>C346*ReturnData!C357</f>
        <v>1.06125E-2</v>
      </c>
      <c r="V346" s="12">
        <f>D346*ReturnData!D357</f>
        <v>0</v>
      </c>
      <c r="W346" s="12">
        <f>E346*ReturnData!E357</f>
        <v>6.4124999999999998E-3</v>
      </c>
      <c r="X346" s="12">
        <f>F346*ReturnData!F357</f>
        <v>0</v>
      </c>
      <c r="Y346" s="12">
        <f>G346*ReturnData!G357</f>
        <v>0</v>
      </c>
      <c r="Z346" s="12">
        <f>H346*ReturnData!H357</f>
        <v>-3.4375E-3</v>
      </c>
      <c r="AA346" s="12">
        <f>I346*ReturnData!I357</f>
        <v>7.5749999999999993E-3</v>
      </c>
      <c r="AB346" s="12">
        <f>J346*ReturnData!J357</f>
        <v>5.7749999999999998E-3</v>
      </c>
      <c r="AC346" s="12">
        <f>K346*ReturnData!K357</f>
        <v>0</v>
      </c>
      <c r="AD346" s="12">
        <f>L346*ReturnData!L357</f>
        <v>9.9124999999999994E-3</v>
      </c>
      <c r="AE346" s="12">
        <f>M346*ReturnData!M357</f>
        <v>0</v>
      </c>
      <c r="AF346" s="12">
        <f>N346*ReturnData!N357</f>
        <v>0</v>
      </c>
      <c r="AG346" s="12">
        <f>O346*ReturnData!O357</f>
        <v>2.3999999999999998E-3</v>
      </c>
      <c r="AH346" s="12">
        <f>P346*ReturnData!P357</f>
        <v>0</v>
      </c>
      <c r="AI346" s="12">
        <f>Q346*ReturnData!Q357</f>
        <v>-6.4999999999999997E-4</v>
      </c>
      <c r="AK346">
        <f t="shared" si="16"/>
        <v>200308</v>
      </c>
      <c r="AL346" s="15">
        <f t="shared" si="17"/>
        <v>3.8599999999999995E-2</v>
      </c>
    </row>
    <row r="347" spans="1:38" x14ac:dyDescent="0.25">
      <c r="A347" s="6">
        <f>ReturnData!A358</f>
        <v>200309</v>
      </c>
      <c r="B347">
        <f>IF('Monthly Ranks'!B346&lt;=8, 1/8,0)</f>
        <v>0</v>
      </c>
      <c r="C347">
        <f>IF('Monthly Ranks'!C346&lt;=8, 1/8,0)</f>
        <v>0.125</v>
      </c>
      <c r="D347">
        <f>IF('Monthly Ranks'!D346&lt;=8, 1/8,0)</f>
        <v>0</v>
      </c>
      <c r="E347">
        <f>IF('Monthly Ranks'!E346&lt;=8, 1/8,0)</f>
        <v>0.125</v>
      </c>
      <c r="F347">
        <f>IF('Monthly Ranks'!F346&lt;=8, 1/8,0)</f>
        <v>0</v>
      </c>
      <c r="G347">
        <f>IF('Monthly Ranks'!G346&lt;=8, 1/8,0)</f>
        <v>0.125</v>
      </c>
      <c r="H347">
        <f>IF('Monthly Ranks'!H346&lt;=8, 1/8,0)</f>
        <v>0</v>
      </c>
      <c r="I347">
        <f>IF('Monthly Ranks'!I346&lt;=8, 1/8,0)</f>
        <v>0.125</v>
      </c>
      <c r="J347">
        <f>IF('Monthly Ranks'!J346&lt;=8, 1/8,0)</f>
        <v>0.125</v>
      </c>
      <c r="K347">
        <f>IF('Monthly Ranks'!K346&lt;=8, 1/8,0)</f>
        <v>0</v>
      </c>
      <c r="L347">
        <f>IF('Monthly Ranks'!L346&lt;=8, 1/8,0)</f>
        <v>0.125</v>
      </c>
      <c r="M347">
        <f>IF('Monthly Ranks'!M346&lt;=8, 1/8,0)</f>
        <v>0</v>
      </c>
      <c r="N347">
        <f>IF('Monthly Ranks'!N346&lt;=8, 1/8,0)</f>
        <v>0</v>
      </c>
      <c r="O347">
        <f>IF('Monthly Ranks'!O346&lt;=8, 1/8,0)</f>
        <v>0</v>
      </c>
      <c r="P347">
        <f>IF('Monthly Ranks'!P346&lt;=8, 1/8,0)</f>
        <v>0.125</v>
      </c>
      <c r="Q347">
        <f>IF('Monthly Ranks'!Q346&lt;=8, 1/8,0)</f>
        <v>0.125</v>
      </c>
      <c r="S347">
        <f t="shared" si="15"/>
        <v>200309</v>
      </c>
      <c r="T347" s="12">
        <f>B347*ReturnData!B358</f>
        <v>0</v>
      </c>
      <c r="U347" s="12">
        <f>C347*ReturnData!C358</f>
        <v>-3.8749999999999999E-4</v>
      </c>
      <c r="V347" s="12">
        <f>D347*ReturnData!D358</f>
        <v>0</v>
      </c>
      <c r="W347" s="12">
        <f>E347*ReturnData!E358</f>
        <v>-1.9500000000000001E-3</v>
      </c>
      <c r="X347" s="12">
        <f>F347*ReturnData!F358</f>
        <v>0</v>
      </c>
      <c r="Y347" s="12">
        <f>G347*ReturnData!G358</f>
        <v>-7.6625E-3</v>
      </c>
      <c r="Z347" s="12">
        <f>H347*ReturnData!H358</f>
        <v>0</v>
      </c>
      <c r="AA347" s="12">
        <f>I347*ReturnData!I358</f>
        <v>-1.4249999999999998E-3</v>
      </c>
      <c r="AB347" s="12">
        <f>J347*ReturnData!J358</f>
        <v>-3.9500000000000004E-3</v>
      </c>
      <c r="AC347" s="12">
        <f>K347*ReturnData!K358</f>
        <v>0</v>
      </c>
      <c r="AD347" s="12">
        <f>L347*ReturnData!L358</f>
        <v>-5.0749999999999997E-3</v>
      </c>
      <c r="AE347" s="12">
        <f>M347*ReturnData!M358</f>
        <v>0</v>
      </c>
      <c r="AF347" s="12">
        <f>N347*ReturnData!N358</f>
        <v>0</v>
      </c>
      <c r="AG347" s="12">
        <f>O347*ReturnData!O358</f>
        <v>0</v>
      </c>
      <c r="AH347" s="12">
        <f>P347*ReturnData!P358</f>
        <v>-7.1125000000000008E-3</v>
      </c>
      <c r="AI347" s="12">
        <f>Q347*ReturnData!Q358</f>
        <v>7.2499999999999995E-4</v>
      </c>
      <c r="AK347">
        <f t="shared" si="16"/>
        <v>200309</v>
      </c>
      <c r="AL347" s="15">
        <f t="shared" si="17"/>
        <v>-2.68375E-2</v>
      </c>
    </row>
    <row r="348" spans="1:38" x14ac:dyDescent="0.25">
      <c r="A348" s="6">
        <f>ReturnData!A359</f>
        <v>200310</v>
      </c>
      <c r="B348">
        <f>IF('Monthly Ranks'!B347&lt;=8, 1/8,0)</f>
        <v>0</v>
      </c>
      <c r="C348">
        <f>IF('Monthly Ranks'!C347&lt;=8, 1/8,0)</f>
        <v>0.125</v>
      </c>
      <c r="D348">
        <f>IF('Monthly Ranks'!D347&lt;=8, 1/8,0)</f>
        <v>0</v>
      </c>
      <c r="E348">
        <f>IF('Monthly Ranks'!E347&lt;=8, 1/8,0)</f>
        <v>0.125</v>
      </c>
      <c r="F348">
        <f>IF('Monthly Ranks'!F347&lt;=8, 1/8,0)</f>
        <v>0</v>
      </c>
      <c r="G348">
        <f>IF('Monthly Ranks'!G347&lt;=8, 1/8,0)</f>
        <v>0.125</v>
      </c>
      <c r="H348">
        <f>IF('Monthly Ranks'!H347&lt;=8, 1/8,0)</f>
        <v>0</v>
      </c>
      <c r="I348">
        <f>IF('Monthly Ranks'!I347&lt;=8, 1/8,0)</f>
        <v>0.125</v>
      </c>
      <c r="J348">
        <f>IF('Monthly Ranks'!J347&lt;=8, 1/8,0)</f>
        <v>0.125</v>
      </c>
      <c r="K348">
        <f>IF('Monthly Ranks'!K347&lt;=8, 1/8,0)</f>
        <v>0</v>
      </c>
      <c r="L348">
        <f>IF('Monthly Ranks'!L347&lt;=8, 1/8,0)</f>
        <v>0.125</v>
      </c>
      <c r="M348">
        <f>IF('Monthly Ranks'!M347&lt;=8, 1/8,0)</f>
        <v>0</v>
      </c>
      <c r="N348">
        <f>IF('Monthly Ranks'!N347&lt;=8, 1/8,0)</f>
        <v>0</v>
      </c>
      <c r="O348">
        <f>IF('Monthly Ranks'!O347&lt;=8, 1/8,0)</f>
        <v>0</v>
      </c>
      <c r="P348">
        <f>IF('Monthly Ranks'!P347&lt;=8, 1/8,0)</f>
        <v>0.125</v>
      </c>
      <c r="Q348">
        <f>IF('Monthly Ranks'!Q347&lt;=8, 1/8,0)</f>
        <v>0.125</v>
      </c>
      <c r="S348">
        <f t="shared" si="15"/>
        <v>200310</v>
      </c>
      <c r="T348" s="12">
        <f>B348*ReturnData!B359</f>
        <v>0</v>
      </c>
      <c r="U348" s="12">
        <f>C348*ReturnData!C359</f>
        <v>1.6612499999999999E-2</v>
      </c>
      <c r="V348" s="12">
        <f>D348*ReturnData!D359</f>
        <v>0</v>
      </c>
      <c r="W348" s="12">
        <f>E348*ReturnData!E359</f>
        <v>1.37375E-2</v>
      </c>
      <c r="X348" s="12">
        <f>F348*ReturnData!F359</f>
        <v>0</v>
      </c>
      <c r="Y348" s="12">
        <f>G348*ReturnData!G359</f>
        <v>8.2249999999999997E-3</v>
      </c>
      <c r="Z348" s="12">
        <f>H348*ReturnData!H359</f>
        <v>0</v>
      </c>
      <c r="AA348" s="12">
        <f>I348*ReturnData!I359</f>
        <v>1.54E-2</v>
      </c>
      <c r="AB348" s="12">
        <f>J348*ReturnData!J359</f>
        <v>2.4012500000000003E-2</v>
      </c>
      <c r="AC348" s="12">
        <f>K348*ReturnData!K359</f>
        <v>0</v>
      </c>
      <c r="AD348" s="12">
        <f>L348*ReturnData!L359</f>
        <v>1.6549999999999999E-2</v>
      </c>
      <c r="AE348" s="12">
        <f>M348*ReturnData!M359</f>
        <v>0</v>
      </c>
      <c r="AF348" s="12">
        <f>N348*ReturnData!N359</f>
        <v>0</v>
      </c>
      <c r="AG348" s="12">
        <f>O348*ReturnData!O359</f>
        <v>0</v>
      </c>
      <c r="AH348" s="12">
        <f>P348*ReturnData!P359</f>
        <v>1.1125000000000001E-2</v>
      </c>
      <c r="AI348" s="12">
        <f>Q348*ReturnData!Q359</f>
        <v>8.6999999999999994E-3</v>
      </c>
      <c r="AK348">
        <f t="shared" si="16"/>
        <v>200310</v>
      </c>
      <c r="AL348" s="15">
        <f t="shared" si="17"/>
        <v>0.11436249999999999</v>
      </c>
    </row>
    <row r="349" spans="1:38" x14ac:dyDescent="0.25">
      <c r="A349" s="6">
        <f>ReturnData!A360</f>
        <v>200311</v>
      </c>
      <c r="B349">
        <f>IF('Monthly Ranks'!B348&lt;=8, 1/8,0)</f>
        <v>0</v>
      </c>
      <c r="C349">
        <f>IF('Monthly Ranks'!C348&lt;=8, 1/8,0)</f>
        <v>0.125</v>
      </c>
      <c r="D349">
        <f>IF('Monthly Ranks'!D348&lt;=8, 1/8,0)</f>
        <v>0</v>
      </c>
      <c r="E349">
        <f>IF('Monthly Ranks'!E348&lt;=8, 1/8,0)</f>
        <v>0.125</v>
      </c>
      <c r="F349">
        <f>IF('Monthly Ranks'!F348&lt;=8, 1/8,0)</f>
        <v>0</v>
      </c>
      <c r="G349">
        <f>IF('Monthly Ranks'!G348&lt;=8, 1/8,0)</f>
        <v>0</v>
      </c>
      <c r="H349">
        <f>IF('Monthly Ranks'!H348&lt;=8, 1/8,0)</f>
        <v>0</v>
      </c>
      <c r="I349">
        <f>IF('Monthly Ranks'!I348&lt;=8, 1/8,0)</f>
        <v>0.125</v>
      </c>
      <c r="J349">
        <f>IF('Monthly Ranks'!J348&lt;=8, 1/8,0)</f>
        <v>0.125</v>
      </c>
      <c r="K349">
        <f>IF('Monthly Ranks'!K348&lt;=8, 1/8,0)</f>
        <v>0</v>
      </c>
      <c r="L349">
        <f>IF('Monthly Ranks'!L348&lt;=8, 1/8,0)</f>
        <v>0.125</v>
      </c>
      <c r="M349">
        <f>IF('Monthly Ranks'!M348&lt;=8, 1/8,0)</f>
        <v>0.125</v>
      </c>
      <c r="N349">
        <f>IF('Monthly Ranks'!N348&lt;=8, 1/8,0)</f>
        <v>0</v>
      </c>
      <c r="O349">
        <f>IF('Monthly Ranks'!O348&lt;=8, 1/8,0)</f>
        <v>0.125</v>
      </c>
      <c r="P349">
        <f>IF('Monthly Ranks'!P348&lt;=8, 1/8,0)</f>
        <v>0.125</v>
      </c>
      <c r="Q349">
        <f>IF('Monthly Ranks'!Q348&lt;=8, 1/8,0)</f>
        <v>0</v>
      </c>
      <c r="S349">
        <f t="shared" si="15"/>
        <v>200311</v>
      </c>
      <c r="T349" s="12">
        <f>B349*ReturnData!B360</f>
        <v>0</v>
      </c>
      <c r="U349" s="12">
        <f>C349*ReturnData!C360</f>
        <v>1.095E-2</v>
      </c>
      <c r="V349" s="12">
        <f>D349*ReturnData!D360</f>
        <v>0</v>
      </c>
      <c r="W349" s="12">
        <f>E349*ReturnData!E360</f>
        <v>3.725E-3</v>
      </c>
      <c r="X349" s="12">
        <f>F349*ReturnData!F360</f>
        <v>0</v>
      </c>
      <c r="Y349" s="12">
        <f>G349*ReturnData!G360</f>
        <v>0</v>
      </c>
      <c r="Z349" s="12">
        <f>H349*ReturnData!H360</f>
        <v>0</v>
      </c>
      <c r="AA349" s="12">
        <f>I349*ReturnData!I360</f>
        <v>1.9875000000000001E-3</v>
      </c>
      <c r="AB349" s="12">
        <f>J349*ReturnData!J360</f>
        <v>4.45E-3</v>
      </c>
      <c r="AC349" s="12">
        <f>K349*ReturnData!K360</f>
        <v>0</v>
      </c>
      <c r="AD349" s="12">
        <f>L349*ReturnData!L360</f>
        <v>4.5125E-3</v>
      </c>
      <c r="AE349" s="12">
        <f>M349*ReturnData!M360</f>
        <v>3.4875000000000001E-3</v>
      </c>
      <c r="AF349" s="12">
        <f>N349*ReturnData!N360</f>
        <v>0</v>
      </c>
      <c r="AG349" s="12">
        <f>O349*ReturnData!O360</f>
        <v>1.1875E-3</v>
      </c>
      <c r="AH349" s="12">
        <f>P349*ReturnData!P360</f>
        <v>-1.125E-4</v>
      </c>
      <c r="AI349" s="12">
        <f>Q349*ReturnData!Q360</f>
        <v>0</v>
      </c>
      <c r="AK349">
        <f t="shared" si="16"/>
        <v>200311</v>
      </c>
      <c r="AL349" s="15">
        <f t="shared" si="17"/>
        <v>3.0187499999999999E-2</v>
      </c>
    </row>
    <row r="350" spans="1:38" x14ac:dyDescent="0.25">
      <c r="A350" s="6">
        <f>ReturnData!A361</f>
        <v>200312</v>
      </c>
      <c r="B350">
        <f>IF('Monthly Ranks'!B349&lt;=8, 1/8,0)</f>
        <v>0</v>
      </c>
      <c r="C350">
        <f>IF('Monthly Ranks'!C349&lt;=8, 1/8,0)</f>
        <v>0.125</v>
      </c>
      <c r="D350">
        <f>IF('Monthly Ranks'!D349&lt;=8, 1/8,0)</f>
        <v>0</v>
      </c>
      <c r="E350">
        <f>IF('Monthly Ranks'!E349&lt;=8, 1/8,0)</f>
        <v>0.125</v>
      </c>
      <c r="F350">
        <f>IF('Monthly Ranks'!F349&lt;=8, 1/8,0)</f>
        <v>0</v>
      </c>
      <c r="G350">
        <f>IF('Monthly Ranks'!G349&lt;=8, 1/8,0)</f>
        <v>0</v>
      </c>
      <c r="H350">
        <f>IF('Monthly Ranks'!H349&lt;=8, 1/8,0)</f>
        <v>0</v>
      </c>
      <c r="I350">
        <f>IF('Monthly Ranks'!I349&lt;=8, 1/8,0)</f>
        <v>0.125</v>
      </c>
      <c r="J350">
        <f>IF('Monthly Ranks'!J349&lt;=8, 1/8,0)</f>
        <v>0.125</v>
      </c>
      <c r="K350">
        <f>IF('Monthly Ranks'!K349&lt;=8, 1/8,0)</f>
        <v>0</v>
      </c>
      <c r="L350">
        <f>IF('Monthly Ranks'!L349&lt;=8, 1/8,0)</f>
        <v>0.125</v>
      </c>
      <c r="M350">
        <f>IF('Monthly Ranks'!M349&lt;=8, 1/8,0)</f>
        <v>0</v>
      </c>
      <c r="N350">
        <f>IF('Monthly Ranks'!N349&lt;=8, 1/8,0)</f>
        <v>0</v>
      </c>
      <c r="O350">
        <f>IF('Monthly Ranks'!O349&lt;=8, 1/8,0)</f>
        <v>0.125</v>
      </c>
      <c r="P350">
        <f>IF('Monthly Ranks'!P349&lt;=8, 1/8,0)</f>
        <v>0.125</v>
      </c>
      <c r="Q350">
        <f>IF('Monthly Ranks'!Q349&lt;=8, 1/8,0)</f>
        <v>0.125</v>
      </c>
      <c r="S350">
        <f t="shared" si="15"/>
        <v>200312</v>
      </c>
      <c r="T350" s="12">
        <f>B350*ReturnData!B361</f>
        <v>0</v>
      </c>
      <c r="U350" s="12">
        <f>C350*ReturnData!C361</f>
        <v>8.9249999999999989E-3</v>
      </c>
      <c r="V350" s="12">
        <f>D350*ReturnData!D361</f>
        <v>0</v>
      </c>
      <c r="W350" s="12">
        <f>E350*ReturnData!E361</f>
        <v>1.15E-3</v>
      </c>
      <c r="X350" s="12">
        <f>F350*ReturnData!F361</f>
        <v>0</v>
      </c>
      <c r="Y350" s="12">
        <f>G350*ReturnData!G361</f>
        <v>0</v>
      </c>
      <c r="Z350" s="12">
        <f>H350*ReturnData!H361</f>
        <v>0</v>
      </c>
      <c r="AA350" s="12">
        <f>I350*ReturnData!I361</f>
        <v>1.1749999999999998E-3</v>
      </c>
      <c r="AB350" s="12">
        <f>J350*ReturnData!J361</f>
        <v>1.33125E-2</v>
      </c>
      <c r="AC350" s="12">
        <f>K350*ReturnData!K361</f>
        <v>0</v>
      </c>
      <c r="AD350" s="12">
        <f>L350*ReturnData!L361</f>
        <v>5.8749999999999991E-4</v>
      </c>
      <c r="AE350" s="12">
        <f>M350*ReturnData!M361</f>
        <v>0</v>
      </c>
      <c r="AF350" s="12">
        <f>N350*ReturnData!N361</f>
        <v>0</v>
      </c>
      <c r="AG350" s="12">
        <f>O350*ReturnData!O361</f>
        <v>7.3124999999999996E-3</v>
      </c>
      <c r="AH350" s="12">
        <f>P350*ReturnData!P361</f>
        <v>-3.7375000000000004E-3</v>
      </c>
      <c r="AI350" s="12">
        <f>Q350*ReturnData!Q361</f>
        <v>5.1624999999999996E-3</v>
      </c>
      <c r="AK350">
        <f t="shared" si="16"/>
        <v>200312</v>
      </c>
      <c r="AL350" s="15">
        <f t="shared" si="17"/>
        <v>3.3887500000000001E-2</v>
      </c>
    </row>
    <row r="351" spans="1:38" x14ac:dyDescent="0.25">
      <c r="A351" s="6">
        <f>ReturnData!A362</f>
        <v>200401</v>
      </c>
      <c r="B351">
        <f>IF('Monthly Ranks'!B350&lt;=8, 1/8,0)</f>
        <v>0</v>
      </c>
      <c r="C351">
        <f>IF('Monthly Ranks'!C350&lt;=8, 1/8,0)</f>
        <v>0.125</v>
      </c>
      <c r="D351">
        <f>IF('Monthly Ranks'!D350&lt;=8, 1/8,0)</f>
        <v>0</v>
      </c>
      <c r="E351">
        <f>IF('Monthly Ranks'!E350&lt;=8, 1/8,0)</f>
        <v>0.125</v>
      </c>
      <c r="F351">
        <f>IF('Monthly Ranks'!F350&lt;=8, 1/8,0)</f>
        <v>0</v>
      </c>
      <c r="G351">
        <f>IF('Monthly Ranks'!G350&lt;=8, 1/8,0)</f>
        <v>0</v>
      </c>
      <c r="H351">
        <f>IF('Monthly Ranks'!H350&lt;=8, 1/8,0)</f>
        <v>0</v>
      </c>
      <c r="I351">
        <f>IF('Monthly Ranks'!I350&lt;=8, 1/8,0)</f>
        <v>0.125</v>
      </c>
      <c r="J351">
        <f>IF('Monthly Ranks'!J350&lt;=8, 1/8,0)</f>
        <v>0.125</v>
      </c>
      <c r="K351">
        <f>IF('Monthly Ranks'!K350&lt;=8, 1/8,0)</f>
        <v>0.125</v>
      </c>
      <c r="L351">
        <f>IF('Monthly Ranks'!L350&lt;=8, 1/8,0)</f>
        <v>0.125</v>
      </c>
      <c r="M351">
        <f>IF('Monthly Ranks'!M350&lt;=8, 1/8,0)</f>
        <v>0.125</v>
      </c>
      <c r="N351">
        <f>IF('Monthly Ranks'!N350&lt;=8, 1/8,0)</f>
        <v>0</v>
      </c>
      <c r="O351">
        <f>IF('Monthly Ranks'!O350&lt;=8, 1/8,0)</f>
        <v>0</v>
      </c>
      <c r="P351">
        <f>IF('Monthly Ranks'!P350&lt;=8, 1/8,0)</f>
        <v>0.125</v>
      </c>
      <c r="Q351">
        <f>IF('Monthly Ranks'!Q350&lt;=8, 1/8,0)</f>
        <v>0</v>
      </c>
      <c r="S351">
        <f t="shared" si="15"/>
        <v>200401</v>
      </c>
      <c r="T351" s="12">
        <f>B351*ReturnData!B362</f>
        <v>0</v>
      </c>
      <c r="U351" s="12">
        <f>C351*ReturnData!C362</f>
        <v>-1.1325E-2</v>
      </c>
      <c r="V351" s="12">
        <f>D351*ReturnData!D362</f>
        <v>0</v>
      </c>
      <c r="W351" s="12">
        <f>E351*ReturnData!E362</f>
        <v>-2.0250000000000003E-3</v>
      </c>
      <c r="X351" s="12">
        <f>F351*ReturnData!F362</f>
        <v>0</v>
      </c>
      <c r="Y351" s="12">
        <f>G351*ReturnData!G362</f>
        <v>0</v>
      </c>
      <c r="Z351" s="12">
        <f>H351*ReturnData!H362</f>
        <v>0</v>
      </c>
      <c r="AA351" s="12">
        <f>I351*ReturnData!I362</f>
        <v>-2.2875E-3</v>
      </c>
      <c r="AB351" s="12">
        <f>J351*ReturnData!J362</f>
        <v>6.2500000000000001E-5</v>
      </c>
      <c r="AC351" s="12">
        <f>K351*ReturnData!K362</f>
        <v>-1.7000000000000001E-3</v>
      </c>
      <c r="AD351" s="12">
        <f>L351*ReturnData!L362</f>
        <v>3.4375E-3</v>
      </c>
      <c r="AE351" s="12">
        <f>M351*ReturnData!M362</f>
        <v>-2.6250000000000002E-3</v>
      </c>
      <c r="AF351" s="12">
        <f>N351*ReturnData!N362</f>
        <v>0</v>
      </c>
      <c r="AG351" s="12">
        <f>O351*ReturnData!O362</f>
        <v>0</v>
      </c>
      <c r="AH351" s="12">
        <f>P351*ReturnData!P362</f>
        <v>2.7500000000000002E-4</v>
      </c>
      <c r="AI351" s="12">
        <f>Q351*ReturnData!Q362</f>
        <v>0</v>
      </c>
      <c r="AK351">
        <f t="shared" si="16"/>
        <v>200401</v>
      </c>
      <c r="AL351" s="15">
        <f t="shared" si="17"/>
        <v>-1.61875E-2</v>
      </c>
    </row>
    <row r="352" spans="1:38" x14ac:dyDescent="0.25">
      <c r="A352" s="6">
        <f>ReturnData!A363</f>
        <v>200402</v>
      </c>
      <c r="B352">
        <f>IF('Monthly Ranks'!B351&lt;=8, 1/8,0)</f>
        <v>0</v>
      </c>
      <c r="C352">
        <f>IF('Monthly Ranks'!C351&lt;=8, 1/8,0)</f>
        <v>0.125</v>
      </c>
      <c r="D352">
        <f>IF('Monthly Ranks'!D351&lt;=8, 1/8,0)</f>
        <v>0</v>
      </c>
      <c r="E352">
        <f>IF('Monthly Ranks'!E351&lt;=8, 1/8,0)</f>
        <v>0.125</v>
      </c>
      <c r="F352">
        <f>IF('Monthly Ranks'!F351&lt;=8, 1/8,0)</f>
        <v>0</v>
      </c>
      <c r="G352">
        <f>IF('Monthly Ranks'!G351&lt;=8, 1/8,0)</f>
        <v>0.125</v>
      </c>
      <c r="H352">
        <f>IF('Monthly Ranks'!H351&lt;=8, 1/8,0)</f>
        <v>0</v>
      </c>
      <c r="I352">
        <f>IF('Monthly Ranks'!I351&lt;=8, 1/8,0)</f>
        <v>0.125</v>
      </c>
      <c r="J352">
        <f>IF('Monthly Ranks'!J351&lt;=8, 1/8,0)</f>
        <v>0.125</v>
      </c>
      <c r="K352">
        <f>IF('Monthly Ranks'!K351&lt;=8, 1/8,0)</f>
        <v>0.125</v>
      </c>
      <c r="L352">
        <f>IF('Monthly Ranks'!L351&lt;=8, 1/8,0)</f>
        <v>0.125</v>
      </c>
      <c r="M352">
        <f>IF('Monthly Ranks'!M351&lt;=8, 1/8,0)</f>
        <v>0.125</v>
      </c>
      <c r="N352">
        <f>IF('Monthly Ranks'!N351&lt;=8, 1/8,0)</f>
        <v>0</v>
      </c>
      <c r="O352">
        <f>IF('Monthly Ranks'!O351&lt;=8, 1/8,0)</f>
        <v>0</v>
      </c>
      <c r="P352">
        <f>IF('Monthly Ranks'!P351&lt;=8, 1/8,0)</f>
        <v>0</v>
      </c>
      <c r="Q352">
        <f>IF('Monthly Ranks'!Q351&lt;=8, 1/8,0)</f>
        <v>0</v>
      </c>
      <c r="S352">
        <f t="shared" si="15"/>
        <v>200402</v>
      </c>
      <c r="T352" s="12">
        <f>B352*ReturnData!B363</f>
        <v>0</v>
      </c>
      <c r="U352" s="12">
        <f>C352*ReturnData!C363</f>
        <v>7.9124999999999994E-3</v>
      </c>
      <c r="V352" s="12">
        <f>D352*ReturnData!D363</f>
        <v>0</v>
      </c>
      <c r="W352" s="12">
        <f>E352*ReturnData!E363</f>
        <v>7.6749999999999995E-3</v>
      </c>
      <c r="X352" s="12">
        <f>F352*ReturnData!F363</f>
        <v>0</v>
      </c>
      <c r="Y352" s="12">
        <f>G352*ReturnData!G363</f>
        <v>3.5499999999999998E-3</v>
      </c>
      <c r="Z352" s="12">
        <f>H352*ReturnData!H363</f>
        <v>0</v>
      </c>
      <c r="AA352" s="12">
        <f>I352*ReturnData!I363</f>
        <v>6.5750000000000001E-3</v>
      </c>
      <c r="AB352" s="12">
        <f>J352*ReturnData!J363</f>
        <v>7.9375000000000001E-3</v>
      </c>
      <c r="AC352" s="12">
        <f>K352*ReturnData!K363</f>
        <v>5.0875E-3</v>
      </c>
      <c r="AD352" s="12">
        <f>L352*ReturnData!L363</f>
        <v>-3.65E-3</v>
      </c>
      <c r="AE352" s="12">
        <f>M352*ReturnData!M363</f>
        <v>2.7500000000000002E-4</v>
      </c>
      <c r="AF352" s="12">
        <f>N352*ReturnData!N363</f>
        <v>0</v>
      </c>
      <c r="AG352" s="12">
        <f>O352*ReturnData!O363</f>
        <v>0</v>
      </c>
      <c r="AH352" s="12">
        <f>P352*ReturnData!P363</f>
        <v>0</v>
      </c>
      <c r="AI352" s="12">
        <f>Q352*ReturnData!Q363</f>
        <v>0</v>
      </c>
      <c r="AK352">
        <f t="shared" si="16"/>
        <v>200402</v>
      </c>
      <c r="AL352" s="15">
        <f t="shared" si="17"/>
        <v>3.5362499999999998E-2</v>
      </c>
    </row>
    <row r="353" spans="1:38" x14ac:dyDescent="0.25">
      <c r="A353" s="6">
        <f>ReturnData!A364</f>
        <v>200403</v>
      </c>
      <c r="B353">
        <f>IF('Monthly Ranks'!B352&lt;=8, 1/8,0)</f>
        <v>0</v>
      </c>
      <c r="C353">
        <f>IF('Monthly Ranks'!C352&lt;=8, 1/8,0)</f>
        <v>0.125</v>
      </c>
      <c r="D353">
        <f>IF('Monthly Ranks'!D352&lt;=8, 1/8,0)</f>
        <v>0</v>
      </c>
      <c r="E353">
        <f>IF('Monthly Ranks'!E352&lt;=8, 1/8,0)</f>
        <v>0.125</v>
      </c>
      <c r="F353">
        <f>IF('Monthly Ranks'!F352&lt;=8, 1/8,0)</f>
        <v>0</v>
      </c>
      <c r="G353">
        <f>IF('Monthly Ranks'!G352&lt;=8, 1/8,0)</f>
        <v>0</v>
      </c>
      <c r="H353">
        <f>IF('Monthly Ranks'!H352&lt;=8, 1/8,0)</f>
        <v>0</v>
      </c>
      <c r="I353">
        <f>IF('Monthly Ranks'!I352&lt;=8, 1/8,0)</f>
        <v>0.125</v>
      </c>
      <c r="J353">
        <f>IF('Monthly Ranks'!J352&lt;=8, 1/8,0)</f>
        <v>0.125</v>
      </c>
      <c r="K353">
        <f>IF('Monthly Ranks'!K352&lt;=8, 1/8,0)</f>
        <v>0.125</v>
      </c>
      <c r="L353">
        <f>IF('Monthly Ranks'!L352&lt;=8, 1/8,0)</f>
        <v>0.125</v>
      </c>
      <c r="M353">
        <f>IF('Monthly Ranks'!M352&lt;=8, 1/8,0)</f>
        <v>0.125</v>
      </c>
      <c r="N353">
        <f>IF('Monthly Ranks'!N352&lt;=8, 1/8,0)</f>
        <v>0</v>
      </c>
      <c r="O353">
        <f>IF('Monthly Ranks'!O352&lt;=8, 1/8,0)</f>
        <v>0</v>
      </c>
      <c r="P353">
        <f>IF('Monthly Ranks'!P352&lt;=8, 1/8,0)</f>
        <v>0</v>
      </c>
      <c r="Q353">
        <f>IF('Monthly Ranks'!Q352&lt;=8, 1/8,0)</f>
        <v>0.125</v>
      </c>
      <c r="S353">
        <f t="shared" si="15"/>
        <v>200403</v>
      </c>
      <c r="T353" s="12">
        <f>B353*ReturnData!B364</f>
        <v>0</v>
      </c>
      <c r="U353" s="12">
        <f>C353*ReturnData!C364</f>
        <v>4.5000000000000005E-3</v>
      </c>
      <c r="V353" s="12">
        <f>D353*ReturnData!D364</f>
        <v>0</v>
      </c>
      <c r="W353" s="12">
        <f>E353*ReturnData!E364</f>
        <v>3.0125E-3</v>
      </c>
      <c r="X353" s="12">
        <f>F353*ReturnData!F364</f>
        <v>0</v>
      </c>
      <c r="Y353" s="12">
        <f>G353*ReturnData!G364</f>
        <v>0</v>
      </c>
      <c r="Z353" s="12">
        <f>H353*ReturnData!H364</f>
        <v>0</v>
      </c>
      <c r="AA353" s="12">
        <f>I353*ReturnData!I364</f>
        <v>3.4125000000000002E-3</v>
      </c>
      <c r="AB353" s="12">
        <f>J353*ReturnData!J364</f>
        <v>-5.6375000000000001E-3</v>
      </c>
      <c r="AC353" s="12">
        <f>K353*ReturnData!K364</f>
        <v>4.8999999999999998E-3</v>
      </c>
      <c r="AD353" s="12">
        <f>L353*ReturnData!L364</f>
        <v>-2.2000000000000001E-3</v>
      </c>
      <c r="AE353" s="12">
        <f>M353*ReturnData!M364</f>
        <v>-1.9E-3</v>
      </c>
      <c r="AF353" s="12">
        <f>N353*ReturnData!N364</f>
        <v>0</v>
      </c>
      <c r="AG353" s="12">
        <f>O353*ReturnData!O364</f>
        <v>0</v>
      </c>
      <c r="AH353" s="12">
        <f>P353*ReturnData!P364</f>
        <v>0</v>
      </c>
      <c r="AI353" s="12">
        <f>Q353*ReturnData!Q364</f>
        <v>-8.5000000000000006E-4</v>
      </c>
      <c r="AK353">
        <f t="shared" si="16"/>
        <v>200403</v>
      </c>
      <c r="AL353" s="15">
        <f t="shared" si="17"/>
        <v>5.2375E-3</v>
      </c>
    </row>
    <row r="354" spans="1:38" x14ac:dyDescent="0.25">
      <c r="A354" s="6">
        <f>ReturnData!A365</f>
        <v>200404</v>
      </c>
      <c r="B354">
        <f>IF('Monthly Ranks'!B353&lt;=8, 1/8,0)</f>
        <v>0</v>
      </c>
      <c r="C354">
        <f>IF('Monthly Ranks'!C353&lt;=8, 1/8,0)</f>
        <v>0.125</v>
      </c>
      <c r="D354">
        <f>IF('Monthly Ranks'!D353&lt;=8, 1/8,0)</f>
        <v>0</v>
      </c>
      <c r="E354">
        <f>IF('Monthly Ranks'!E353&lt;=8, 1/8,0)</f>
        <v>0.125</v>
      </c>
      <c r="F354">
        <f>IF('Monthly Ranks'!F353&lt;=8, 1/8,0)</f>
        <v>0</v>
      </c>
      <c r="G354">
        <f>IF('Monthly Ranks'!G353&lt;=8, 1/8,0)</f>
        <v>0</v>
      </c>
      <c r="H354">
        <f>IF('Monthly Ranks'!H353&lt;=8, 1/8,0)</f>
        <v>0</v>
      </c>
      <c r="I354">
        <f>IF('Monthly Ranks'!I353&lt;=8, 1/8,0)</f>
        <v>0.125</v>
      </c>
      <c r="J354">
        <f>IF('Monthly Ranks'!J353&lt;=8, 1/8,0)</f>
        <v>0.125</v>
      </c>
      <c r="K354">
        <f>IF('Monthly Ranks'!K353&lt;=8, 1/8,0)</f>
        <v>0.125</v>
      </c>
      <c r="L354">
        <f>IF('Monthly Ranks'!L353&lt;=8, 1/8,0)</f>
        <v>0.125</v>
      </c>
      <c r="M354">
        <f>IF('Monthly Ranks'!M353&lt;=8, 1/8,0)</f>
        <v>0.125</v>
      </c>
      <c r="N354">
        <f>IF('Monthly Ranks'!N353&lt;=8, 1/8,0)</f>
        <v>0</v>
      </c>
      <c r="O354">
        <f>IF('Monthly Ranks'!O353&lt;=8, 1/8,0)</f>
        <v>0</v>
      </c>
      <c r="P354">
        <f>IF('Monthly Ranks'!P353&lt;=8, 1/8,0)</f>
        <v>0</v>
      </c>
      <c r="Q354">
        <f>IF('Monthly Ranks'!Q353&lt;=8, 1/8,0)</f>
        <v>0.125</v>
      </c>
      <c r="S354">
        <f t="shared" si="15"/>
        <v>200404</v>
      </c>
      <c r="T354" s="12">
        <f>B354*ReturnData!B365</f>
        <v>0</v>
      </c>
      <c r="U354" s="12">
        <f>C354*ReturnData!C365</f>
        <v>-1.6975000000000001E-2</v>
      </c>
      <c r="V354" s="12">
        <f>D354*ReturnData!D365</f>
        <v>0</v>
      </c>
      <c r="W354" s="12">
        <f>E354*ReturnData!E365</f>
        <v>-2.2875E-3</v>
      </c>
      <c r="X354" s="12">
        <f>F354*ReturnData!F365</f>
        <v>0</v>
      </c>
      <c r="Y354" s="12">
        <f>G354*ReturnData!G365</f>
        <v>0</v>
      </c>
      <c r="Z354" s="12">
        <f>H354*ReturnData!H365</f>
        <v>0</v>
      </c>
      <c r="AA354" s="12">
        <f>I354*ReturnData!I365</f>
        <v>-6.3499999999999997E-3</v>
      </c>
      <c r="AB354" s="12">
        <f>J354*ReturnData!J365</f>
        <v>-1.0874999999999999E-2</v>
      </c>
      <c r="AC354" s="12">
        <f>K354*ReturnData!K365</f>
        <v>-3.2374999999999999E-3</v>
      </c>
      <c r="AD354" s="12">
        <f>L354*ReturnData!L365</f>
        <v>-8.9875000000000007E-3</v>
      </c>
      <c r="AE354" s="12">
        <f>M354*ReturnData!M365</f>
        <v>4.875E-3</v>
      </c>
      <c r="AF354" s="12">
        <f>N354*ReturnData!N365</f>
        <v>0</v>
      </c>
      <c r="AG354" s="12">
        <f>O354*ReturnData!O365</f>
        <v>0</v>
      </c>
      <c r="AH354" s="12">
        <f>P354*ReturnData!P365</f>
        <v>0</v>
      </c>
      <c r="AI354" s="12">
        <f>Q354*ReturnData!Q365</f>
        <v>-5.5249999999999995E-3</v>
      </c>
      <c r="AK354">
        <f t="shared" si="16"/>
        <v>200404</v>
      </c>
      <c r="AL354" s="15">
        <f t="shared" si="17"/>
        <v>-4.9362500000000011E-2</v>
      </c>
    </row>
    <row r="355" spans="1:38" x14ac:dyDescent="0.25">
      <c r="A355" s="6">
        <f>ReturnData!A366</f>
        <v>200405</v>
      </c>
      <c r="B355">
        <f>IF('Monthly Ranks'!B354&lt;=8, 1/8,0)</f>
        <v>0</v>
      </c>
      <c r="C355">
        <f>IF('Monthly Ranks'!C354&lt;=8, 1/8,0)</f>
        <v>0.125</v>
      </c>
      <c r="D355">
        <f>IF('Monthly Ranks'!D354&lt;=8, 1/8,0)</f>
        <v>0.125</v>
      </c>
      <c r="E355">
        <f>IF('Monthly Ranks'!E354&lt;=8, 1/8,0)</f>
        <v>0.125</v>
      </c>
      <c r="F355">
        <f>IF('Monthly Ranks'!F354&lt;=8, 1/8,0)</f>
        <v>0</v>
      </c>
      <c r="G355">
        <f>IF('Monthly Ranks'!G354&lt;=8, 1/8,0)</f>
        <v>0</v>
      </c>
      <c r="H355">
        <f>IF('Monthly Ranks'!H354&lt;=8, 1/8,0)</f>
        <v>0</v>
      </c>
      <c r="I355">
        <f>IF('Monthly Ranks'!I354&lt;=8, 1/8,0)</f>
        <v>0.125</v>
      </c>
      <c r="J355">
        <f>IF('Monthly Ranks'!J354&lt;=8, 1/8,0)</f>
        <v>0.125</v>
      </c>
      <c r="K355">
        <f>IF('Monthly Ranks'!K354&lt;=8, 1/8,0)</f>
        <v>0.125</v>
      </c>
      <c r="L355">
        <f>IF('Monthly Ranks'!L354&lt;=8, 1/8,0)</f>
        <v>0.125</v>
      </c>
      <c r="M355">
        <f>IF('Monthly Ranks'!M354&lt;=8, 1/8,0)</f>
        <v>0.125</v>
      </c>
      <c r="N355">
        <f>IF('Monthly Ranks'!N354&lt;=8, 1/8,0)</f>
        <v>0</v>
      </c>
      <c r="O355">
        <f>IF('Monthly Ranks'!O354&lt;=8, 1/8,0)</f>
        <v>0</v>
      </c>
      <c r="P355">
        <f>IF('Monthly Ranks'!P354&lt;=8, 1/8,0)</f>
        <v>0</v>
      </c>
      <c r="Q355">
        <f>IF('Monthly Ranks'!Q354&lt;=8, 1/8,0)</f>
        <v>0</v>
      </c>
      <c r="S355">
        <f t="shared" si="15"/>
        <v>200405</v>
      </c>
      <c r="T355" s="12">
        <f>B355*ReturnData!B366</f>
        <v>0</v>
      </c>
      <c r="U355" s="12">
        <f>C355*ReturnData!C366</f>
        <v>7.0125000000000005E-3</v>
      </c>
      <c r="V355" s="12">
        <f>D355*ReturnData!D366</f>
        <v>6.4999999999999997E-4</v>
      </c>
      <c r="W355" s="12">
        <f>E355*ReturnData!E366</f>
        <v>-2.1250000000000002E-4</v>
      </c>
      <c r="X355" s="12">
        <f>F355*ReturnData!F366</f>
        <v>0</v>
      </c>
      <c r="Y355" s="12">
        <f>G355*ReturnData!G366</f>
        <v>0</v>
      </c>
      <c r="Z355" s="12">
        <f>H355*ReturnData!H366</f>
        <v>0</v>
      </c>
      <c r="AA355" s="12">
        <f>I355*ReturnData!I366</f>
        <v>2.8375000000000002E-3</v>
      </c>
      <c r="AB355" s="12">
        <f>J355*ReturnData!J366</f>
        <v>7.3124999999999996E-3</v>
      </c>
      <c r="AC355" s="12">
        <f>K355*ReturnData!K366</f>
        <v>6.8750000000000007E-4</v>
      </c>
      <c r="AD355" s="12">
        <f>L355*ReturnData!L366</f>
        <v>7.1374999999999997E-3</v>
      </c>
      <c r="AE355" s="12">
        <f>M355*ReturnData!M366</f>
        <v>-2.0999999999999999E-3</v>
      </c>
      <c r="AF355" s="12">
        <f>N355*ReturnData!N366</f>
        <v>0</v>
      </c>
      <c r="AG355" s="12">
        <f>O355*ReturnData!O366</f>
        <v>0</v>
      </c>
      <c r="AH355" s="12">
        <f>P355*ReturnData!P366</f>
        <v>0</v>
      </c>
      <c r="AI355" s="12">
        <f>Q355*ReturnData!Q366</f>
        <v>0</v>
      </c>
      <c r="AK355">
        <f t="shared" si="16"/>
        <v>200405</v>
      </c>
      <c r="AL355" s="15">
        <f t="shared" si="17"/>
        <v>2.3325000000000002E-2</v>
      </c>
    </row>
    <row r="356" spans="1:38" x14ac:dyDescent="0.25">
      <c r="A356" s="6">
        <f>ReturnData!A367</f>
        <v>200406</v>
      </c>
      <c r="B356">
        <f>IF('Monthly Ranks'!B355&lt;=8, 1/8,0)</f>
        <v>0</v>
      </c>
      <c r="C356">
        <f>IF('Monthly Ranks'!C355&lt;=8, 1/8,0)</f>
        <v>0.125</v>
      </c>
      <c r="D356">
        <f>IF('Monthly Ranks'!D355&lt;=8, 1/8,0)</f>
        <v>0.125</v>
      </c>
      <c r="E356">
        <f>IF('Monthly Ranks'!E355&lt;=8, 1/8,0)</f>
        <v>0.125</v>
      </c>
      <c r="F356">
        <f>IF('Monthly Ranks'!F355&lt;=8, 1/8,0)</f>
        <v>0</v>
      </c>
      <c r="G356">
        <f>IF('Monthly Ranks'!G355&lt;=8, 1/8,0)</f>
        <v>0</v>
      </c>
      <c r="H356">
        <f>IF('Monthly Ranks'!H355&lt;=8, 1/8,0)</f>
        <v>0</v>
      </c>
      <c r="I356">
        <f>IF('Monthly Ranks'!I355&lt;=8, 1/8,0)</f>
        <v>0.125</v>
      </c>
      <c r="J356">
        <f>IF('Monthly Ranks'!J355&lt;=8, 1/8,0)</f>
        <v>0.125</v>
      </c>
      <c r="K356">
        <f>IF('Monthly Ranks'!K355&lt;=8, 1/8,0)</f>
        <v>0.125</v>
      </c>
      <c r="L356">
        <f>IF('Monthly Ranks'!L355&lt;=8, 1/8,0)</f>
        <v>0.125</v>
      </c>
      <c r="M356">
        <f>IF('Monthly Ranks'!M355&lt;=8, 1/8,0)</f>
        <v>0.125</v>
      </c>
      <c r="N356">
        <f>IF('Monthly Ranks'!N355&lt;=8, 1/8,0)</f>
        <v>0</v>
      </c>
      <c r="O356">
        <f>IF('Monthly Ranks'!O355&lt;=8, 1/8,0)</f>
        <v>0</v>
      </c>
      <c r="P356">
        <f>IF('Monthly Ranks'!P355&lt;=8, 1/8,0)</f>
        <v>0</v>
      </c>
      <c r="Q356">
        <f>IF('Monthly Ranks'!Q355&lt;=8, 1/8,0)</f>
        <v>0</v>
      </c>
      <c r="S356">
        <f t="shared" si="15"/>
        <v>200406</v>
      </c>
      <c r="T356" s="12">
        <f>B356*ReturnData!B367</f>
        <v>0</v>
      </c>
      <c r="U356" s="12">
        <f>C356*ReturnData!C367</f>
        <v>5.1749999999999999E-3</v>
      </c>
      <c r="V356" s="12">
        <f>D356*ReturnData!D367</f>
        <v>6.6749999999999995E-3</v>
      </c>
      <c r="W356" s="12">
        <f>E356*ReturnData!E367</f>
        <v>5.1999999999999998E-3</v>
      </c>
      <c r="X356" s="12">
        <f>F356*ReturnData!F367</f>
        <v>0</v>
      </c>
      <c r="Y356" s="12">
        <f>G356*ReturnData!G367</f>
        <v>0</v>
      </c>
      <c r="Z356" s="12">
        <f>H356*ReturnData!H367</f>
        <v>0</v>
      </c>
      <c r="AA356" s="12">
        <f>I356*ReturnData!I367</f>
        <v>3.6249999999999998E-4</v>
      </c>
      <c r="AB356" s="12">
        <f>J356*ReturnData!J367</f>
        <v>1.1699999999999999E-2</v>
      </c>
      <c r="AC356" s="12">
        <f>K356*ReturnData!K367</f>
        <v>6.8625000000000005E-3</v>
      </c>
      <c r="AD356" s="12">
        <f>L356*ReturnData!L367</f>
        <v>2.7500000000000003E-3</v>
      </c>
      <c r="AE356" s="12">
        <f>M356*ReturnData!M367</f>
        <v>5.4124999999999998E-3</v>
      </c>
      <c r="AF356" s="12">
        <f>N356*ReturnData!N367</f>
        <v>0</v>
      </c>
      <c r="AG356" s="12">
        <f>O356*ReturnData!O367</f>
        <v>0</v>
      </c>
      <c r="AH356" s="12">
        <f>P356*ReturnData!P367</f>
        <v>0</v>
      </c>
      <c r="AI356" s="12">
        <f>Q356*ReturnData!Q367</f>
        <v>0</v>
      </c>
      <c r="AK356">
        <f t="shared" si="16"/>
        <v>200406</v>
      </c>
      <c r="AL356" s="15">
        <f t="shared" si="17"/>
        <v>4.4137499999999996E-2</v>
      </c>
    </row>
    <row r="357" spans="1:38" x14ac:dyDescent="0.25">
      <c r="A357" s="6">
        <f>ReturnData!A368</f>
        <v>200407</v>
      </c>
      <c r="B357">
        <f>IF('Monthly Ranks'!B356&lt;=8, 1/8,0)</f>
        <v>0</v>
      </c>
      <c r="C357">
        <f>IF('Monthly Ranks'!C356&lt;=8, 1/8,0)</f>
        <v>0.125</v>
      </c>
      <c r="D357">
        <f>IF('Monthly Ranks'!D356&lt;=8, 1/8,0)</f>
        <v>0.125</v>
      </c>
      <c r="E357">
        <f>IF('Monthly Ranks'!E356&lt;=8, 1/8,0)</f>
        <v>0.125</v>
      </c>
      <c r="F357">
        <f>IF('Monthly Ranks'!F356&lt;=8, 1/8,0)</f>
        <v>0</v>
      </c>
      <c r="G357">
        <f>IF('Monthly Ranks'!G356&lt;=8, 1/8,0)</f>
        <v>0</v>
      </c>
      <c r="H357">
        <f>IF('Monthly Ranks'!H356&lt;=8, 1/8,0)</f>
        <v>0</v>
      </c>
      <c r="I357">
        <f>IF('Monthly Ranks'!I356&lt;=8, 1/8,0)</f>
        <v>0.125</v>
      </c>
      <c r="J357">
        <f>IF('Monthly Ranks'!J356&lt;=8, 1/8,0)</f>
        <v>0.125</v>
      </c>
      <c r="K357">
        <f>IF('Monthly Ranks'!K356&lt;=8, 1/8,0)</f>
        <v>0.125</v>
      </c>
      <c r="L357">
        <f>IF('Monthly Ranks'!L356&lt;=8, 1/8,0)</f>
        <v>0.125</v>
      </c>
      <c r="M357">
        <f>IF('Monthly Ranks'!M356&lt;=8, 1/8,0)</f>
        <v>0.125</v>
      </c>
      <c r="N357">
        <f>IF('Monthly Ranks'!N356&lt;=8, 1/8,0)</f>
        <v>0</v>
      </c>
      <c r="O357">
        <f>IF('Monthly Ranks'!O356&lt;=8, 1/8,0)</f>
        <v>0</v>
      </c>
      <c r="P357">
        <f>IF('Monthly Ranks'!P356&lt;=8, 1/8,0)</f>
        <v>0</v>
      </c>
      <c r="Q357">
        <f>IF('Monthly Ranks'!Q356&lt;=8, 1/8,0)</f>
        <v>0</v>
      </c>
      <c r="S357">
        <f t="shared" si="15"/>
        <v>200407</v>
      </c>
      <c r="T357" s="12">
        <f>B357*ReturnData!B368</f>
        <v>0</v>
      </c>
      <c r="U357" s="12">
        <f>C357*ReturnData!C368</f>
        <v>1.8625E-3</v>
      </c>
      <c r="V357" s="12">
        <f>D357*ReturnData!D368</f>
        <v>4.2374999999999999E-3</v>
      </c>
      <c r="W357" s="12">
        <f>E357*ReturnData!E368</f>
        <v>-6.2250000000000005E-3</v>
      </c>
      <c r="X357" s="12">
        <f>F357*ReturnData!F368</f>
        <v>0</v>
      </c>
      <c r="Y357" s="12">
        <f>G357*ReturnData!G368</f>
        <v>0</v>
      </c>
      <c r="Z357" s="12">
        <f>H357*ReturnData!H368</f>
        <v>0</v>
      </c>
      <c r="AA357" s="12">
        <f>I357*ReturnData!I368</f>
        <v>-5.1875000000000003E-3</v>
      </c>
      <c r="AB357" s="12">
        <f>J357*ReturnData!J368</f>
        <v>-2.375E-4</v>
      </c>
      <c r="AC357" s="12">
        <f>K357*ReturnData!K368</f>
        <v>-5.5374999999999999E-3</v>
      </c>
      <c r="AD357" s="12">
        <f>L357*ReturnData!L368</f>
        <v>-1.1787499999999999E-2</v>
      </c>
      <c r="AE357" s="12">
        <f>M357*ReturnData!M368</f>
        <v>-6.4124999999999998E-3</v>
      </c>
      <c r="AF357" s="12">
        <f>N357*ReturnData!N368</f>
        <v>0</v>
      </c>
      <c r="AG357" s="12">
        <f>O357*ReturnData!O368</f>
        <v>0</v>
      </c>
      <c r="AH357" s="12">
        <f>P357*ReturnData!P368</f>
        <v>0</v>
      </c>
      <c r="AI357" s="12">
        <f>Q357*ReturnData!Q368</f>
        <v>0</v>
      </c>
      <c r="AK357">
        <f t="shared" si="16"/>
        <v>200407</v>
      </c>
      <c r="AL357" s="15">
        <f t="shared" si="17"/>
        <v>-2.9287500000000001E-2</v>
      </c>
    </row>
    <row r="358" spans="1:38" x14ac:dyDescent="0.25">
      <c r="A358" s="6">
        <f>ReturnData!A369</f>
        <v>200408</v>
      </c>
      <c r="B358">
        <f>IF('Monthly Ranks'!B357&lt;=8, 1/8,0)</f>
        <v>0</v>
      </c>
      <c r="C358">
        <f>IF('Monthly Ranks'!C357&lt;=8, 1/8,0)</f>
        <v>0.125</v>
      </c>
      <c r="D358">
        <f>IF('Monthly Ranks'!D357&lt;=8, 1/8,0)</f>
        <v>0.125</v>
      </c>
      <c r="E358">
        <f>IF('Monthly Ranks'!E357&lt;=8, 1/8,0)</f>
        <v>0.125</v>
      </c>
      <c r="F358">
        <f>IF('Monthly Ranks'!F357&lt;=8, 1/8,0)</f>
        <v>0</v>
      </c>
      <c r="G358">
        <f>IF('Monthly Ranks'!G357&lt;=8, 1/8,0)</f>
        <v>0.125</v>
      </c>
      <c r="H358">
        <f>IF('Monthly Ranks'!H357&lt;=8, 1/8,0)</f>
        <v>0</v>
      </c>
      <c r="I358">
        <f>IF('Monthly Ranks'!I357&lt;=8, 1/8,0)</f>
        <v>0.125</v>
      </c>
      <c r="J358">
        <f>IF('Monthly Ranks'!J357&lt;=8, 1/8,0)</f>
        <v>0.125</v>
      </c>
      <c r="K358">
        <f>IF('Monthly Ranks'!K357&lt;=8, 1/8,0)</f>
        <v>0.125</v>
      </c>
      <c r="L358">
        <f>IF('Monthly Ranks'!L357&lt;=8, 1/8,0)</f>
        <v>0</v>
      </c>
      <c r="M358">
        <f>IF('Monthly Ranks'!M357&lt;=8, 1/8,0)</f>
        <v>0.125</v>
      </c>
      <c r="N358">
        <f>IF('Monthly Ranks'!N357&lt;=8, 1/8,0)</f>
        <v>0</v>
      </c>
      <c r="O358">
        <f>IF('Monthly Ranks'!O357&lt;=8, 1/8,0)</f>
        <v>0</v>
      </c>
      <c r="P358">
        <f>IF('Monthly Ranks'!P357&lt;=8, 1/8,0)</f>
        <v>0</v>
      </c>
      <c r="Q358">
        <f>IF('Monthly Ranks'!Q357&lt;=8, 1/8,0)</f>
        <v>0</v>
      </c>
      <c r="S358">
        <f t="shared" si="15"/>
        <v>200408</v>
      </c>
      <c r="T358" s="12">
        <f>B358*ReturnData!B369</f>
        <v>0</v>
      </c>
      <c r="U358" s="12">
        <f>C358*ReturnData!C369</f>
        <v>4.2875000000000005E-3</v>
      </c>
      <c r="V358" s="12">
        <f>D358*ReturnData!D369</f>
        <v>-1.7000000000000001E-3</v>
      </c>
      <c r="W358" s="12">
        <f>E358*ReturnData!E369</f>
        <v>2.0000000000000001E-4</v>
      </c>
      <c r="X358" s="12">
        <f>F358*ReturnData!F369</f>
        <v>0</v>
      </c>
      <c r="Y358" s="12">
        <f>G358*ReturnData!G369</f>
        <v>3.7624999999999998E-3</v>
      </c>
      <c r="Z358" s="12">
        <f>H358*ReturnData!H369</f>
        <v>0</v>
      </c>
      <c r="AA358" s="12">
        <f>I358*ReturnData!I369</f>
        <v>6.4249999999999993E-3</v>
      </c>
      <c r="AB358" s="12">
        <f>J358*ReturnData!J369</f>
        <v>-3.3750000000000002E-4</v>
      </c>
      <c r="AC358" s="12">
        <f>K358*ReturnData!K369</f>
        <v>-5.6250000000000007E-4</v>
      </c>
      <c r="AD358" s="12">
        <f>L358*ReturnData!L369</f>
        <v>0</v>
      </c>
      <c r="AE358" s="12">
        <f>M358*ReturnData!M369</f>
        <v>-3.4875000000000001E-3</v>
      </c>
      <c r="AF358" s="12">
        <f>N358*ReturnData!N369</f>
        <v>0</v>
      </c>
      <c r="AG358" s="12">
        <f>O358*ReturnData!O369</f>
        <v>0</v>
      </c>
      <c r="AH358" s="12">
        <f>P358*ReturnData!P369</f>
        <v>0</v>
      </c>
      <c r="AI358" s="12">
        <f>Q358*ReturnData!Q369</f>
        <v>0</v>
      </c>
      <c r="AK358">
        <f t="shared" si="16"/>
        <v>200408</v>
      </c>
      <c r="AL358" s="15">
        <f t="shared" si="17"/>
        <v>8.5875000000000014E-3</v>
      </c>
    </row>
    <row r="359" spans="1:38" x14ac:dyDescent="0.25">
      <c r="A359" s="6">
        <f>ReturnData!A370</f>
        <v>200409</v>
      </c>
      <c r="B359">
        <f>IF('Monthly Ranks'!B358&lt;=8, 1/8,0)</f>
        <v>0</v>
      </c>
      <c r="C359">
        <f>IF('Monthly Ranks'!C358&lt;=8, 1/8,0)</f>
        <v>0.125</v>
      </c>
      <c r="D359">
        <f>IF('Monthly Ranks'!D358&lt;=8, 1/8,0)</f>
        <v>0.125</v>
      </c>
      <c r="E359">
        <f>IF('Monthly Ranks'!E358&lt;=8, 1/8,0)</f>
        <v>0.125</v>
      </c>
      <c r="F359">
        <f>IF('Monthly Ranks'!F358&lt;=8, 1/8,0)</f>
        <v>0</v>
      </c>
      <c r="G359">
        <f>IF('Monthly Ranks'!G358&lt;=8, 1/8,0)</f>
        <v>0.125</v>
      </c>
      <c r="H359">
        <f>IF('Monthly Ranks'!H358&lt;=8, 1/8,0)</f>
        <v>0</v>
      </c>
      <c r="I359">
        <f>IF('Monthly Ranks'!I358&lt;=8, 1/8,0)</f>
        <v>0</v>
      </c>
      <c r="J359">
        <f>IF('Monthly Ranks'!J358&lt;=8, 1/8,0)</f>
        <v>0.125</v>
      </c>
      <c r="K359">
        <f>IF('Monthly Ranks'!K358&lt;=8, 1/8,0)</f>
        <v>0.125</v>
      </c>
      <c r="L359">
        <f>IF('Monthly Ranks'!L358&lt;=8, 1/8,0)</f>
        <v>0</v>
      </c>
      <c r="M359">
        <f>IF('Monthly Ranks'!M358&lt;=8, 1/8,0)</f>
        <v>0.125</v>
      </c>
      <c r="N359">
        <f>IF('Monthly Ranks'!N358&lt;=8, 1/8,0)</f>
        <v>0</v>
      </c>
      <c r="O359">
        <f>IF('Monthly Ranks'!O358&lt;=8, 1/8,0)</f>
        <v>0.125</v>
      </c>
      <c r="P359">
        <f>IF('Monthly Ranks'!P358&lt;=8, 1/8,0)</f>
        <v>0</v>
      </c>
      <c r="Q359">
        <f>IF('Monthly Ranks'!Q358&lt;=8, 1/8,0)</f>
        <v>0</v>
      </c>
      <c r="S359">
        <f t="shared" si="15"/>
        <v>200409</v>
      </c>
      <c r="T359" s="12">
        <f>B359*ReturnData!B370</f>
        <v>0</v>
      </c>
      <c r="U359" s="12">
        <f>C359*ReturnData!C370</f>
        <v>8.1124999999999999E-3</v>
      </c>
      <c r="V359" s="12">
        <f>D359*ReturnData!D370</f>
        <v>1.1062499999999999E-2</v>
      </c>
      <c r="W359" s="12">
        <f>E359*ReturnData!E370</f>
        <v>3.5375000000000003E-3</v>
      </c>
      <c r="X359" s="12">
        <f>F359*ReturnData!F370</f>
        <v>0</v>
      </c>
      <c r="Y359" s="12">
        <f>G359*ReturnData!G370</f>
        <v>5.6249999999999998E-3</v>
      </c>
      <c r="Z359" s="12">
        <f>H359*ReturnData!H370</f>
        <v>0</v>
      </c>
      <c r="AA359" s="12">
        <f>I359*ReturnData!I370</f>
        <v>0</v>
      </c>
      <c r="AB359" s="12">
        <f>J359*ReturnData!J370</f>
        <v>9.8250000000000004E-3</v>
      </c>
      <c r="AC359" s="12">
        <f>K359*ReturnData!K370</f>
        <v>5.6499999999999996E-3</v>
      </c>
      <c r="AD359" s="12">
        <f>L359*ReturnData!L370</f>
        <v>0</v>
      </c>
      <c r="AE359" s="12">
        <f>M359*ReturnData!M370</f>
        <v>1.1999999999999999E-3</v>
      </c>
      <c r="AF359" s="12">
        <f>N359*ReturnData!N370</f>
        <v>0</v>
      </c>
      <c r="AG359" s="12">
        <f>O359*ReturnData!O370</f>
        <v>1.725E-3</v>
      </c>
      <c r="AH359" s="12">
        <f>P359*ReturnData!P370</f>
        <v>0</v>
      </c>
      <c r="AI359" s="12">
        <f>Q359*ReturnData!Q370</f>
        <v>0</v>
      </c>
      <c r="AK359">
        <f t="shared" si="16"/>
        <v>200409</v>
      </c>
      <c r="AL359" s="15">
        <f t="shared" si="17"/>
        <v>4.6737499999999994E-2</v>
      </c>
    </row>
    <row r="360" spans="1:38" x14ac:dyDescent="0.25">
      <c r="A360" s="6">
        <f>ReturnData!A371</f>
        <v>200410</v>
      </c>
      <c r="B360">
        <f>IF('Monthly Ranks'!B359&lt;=8, 1/8,0)</f>
        <v>0</v>
      </c>
      <c r="C360">
        <f>IF('Monthly Ranks'!C359&lt;=8, 1/8,0)</f>
        <v>0.125</v>
      </c>
      <c r="D360">
        <f>IF('Monthly Ranks'!D359&lt;=8, 1/8,0)</f>
        <v>0.125</v>
      </c>
      <c r="E360">
        <f>IF('Monthly Ranks'!E359&lt;=8, 1/8,0)</f>
        <v>0.125</v>
      </c>
      <c r="F360">
        <f>IF('Monthly Ranks'!F359&lt;=8, 1/8,0)</f>
        <v>0</v>
      </c>
      <c r="G360">
        <f>IF('Monthly Ranks'!G359&lt;=8, 1/8,0)</f>
        <v>0.125</v>
      </c>
      <c r="H360">
        <f>IF('Monthly Ranks'!H359&lt;=8, 1/8,0)</f>
        <v>0</v>
      </c>
      <c r="I360">
        <f>IF('Monthly Ranks'!I359&lt;=8, 1/8,0)</f>
        <v>0.125</v>
      </c>
      <c r="J360">
        <f>IF('Monthly Ranks'!J359&lt;=8, 1/8,0)</f>
        <v>0.125</v>
      </c>
      <c r="K360">
        <f>IF('Monthly Ranks'!K359&lt;=8, 1/8,0)</f>
        <v>0.125</v>
      </c>
      <c r="L360">
        <f>IF('Monthly Ranks'!L359&lt;=8, 1/8,0)</f>
        <v>0</v>
      </c>
      <c r="M360">
        <f>IF('Monthly Ranks'!M359&lt;=8, 1/8,0)</f>
        <v>0</v>
      </c>
      <c r="N360">
        <f>IF('Monthly Ranks'!N359&lt;=8, 1/8,0)</f>
        <v>0.125</v>
      </c>
      <c r="O360">
        <f>IF('Monthly Ranks'!O359&lt;=8, 1/8,0)</f>
        <v>0</v>
      </c>
      <c r="P360">
        <f>IF('Monthly Ranks'!P359&lt;=8, 1/8,0)</f>
        <v>0</v>
      </c>
      <c r="Q360">
        <f>IF('Monthly Ranks'!Q359&lt;=8, 1/8,0)</f>
        <v>0</v>
      </c>
      <c r="S360">
        <f t="shared" si="15"/>
        <v>200410</v>
      </c>
      <c r="T360" s="12">
        <f>B360*ReturnData!B371</f>
        <v>0</v>
      </c>
      <c r="U360" s="12">
        <f>C360*ReturnData!C371</f>
        <v>-2.0250000000000003E-3</v>
      </c>
      <c r="V360" s="12">
        <f>D360*ReturnData!D371</f>
        <v>8.1250000000000007E-4</v>
      </c>
      <c r="W360" s="12">
        <f>E360*ReturnData!E371</f>
        <v>6.4375000000000005E-3</v>
      </c>
      <c r="X360" s="12">
        <f>F360*ReturnData!F371</f>
        <v>0</v>
      </c>
      <c r="Y360" s="12">
        <f>G360*ReturnData!G371</f>
        <v>4.3749999999999995E-4</v>
      </c>
      <c r="Z360" s="12">
        <f>H360*ReturnData!H371</f>
        <v>0</v>
      </c>
      <c r="AA360" s="12">
        <f>I360*ReturnData!I371</f>
        <v>2.4250000000000001E-3</v>
      </c>
      <c r="AB360" s="12">
        <f>J360*ReturnData!J371</f>
        <v>-4.5250000000000004E-3</v>
      </c>
      <c r="AC360" s="12">
        <f>K360*ReturnData!K371</f>
        <v>6.6749999999999995E-3</v>
      </c>
      <c r="AD360" s="12">
        <f>L360*ReturnData!L371</f>
        <v>0</v>
      </c>
      <c r="AE360" s="12">
        <f>M360*ReturnData!M371</f>
        <v>0</v>
      </c>
      <c r="AF360" s="12">
        <f>N360*ReturnData!N371</f>
        <v>3.1250000000000002E-3</v>
      </c>
      <c r="AG360" s="12">
        <f>O360*ReturnData!O371</f>
        <v>0</v>
      </c>
      <c r="AH360" s="12">
        <f>P360*ReturnData!P371</f>
        <v>0</v>
      </c>
      <c r="AI360" s="12">
        <f>Q360*ReturnData!Q371</f>
        <v>0</v>
      </c>
      <c r="AK360">
        <f t="shared" si="16"/>
        <v>200410</v>
      </c>
      <c r="AL360" s="15">
        <f t="shared" si="17"/>
        <v>1.3362499999999999E-2</v>
      </c>
    </row>
    <row r="361" spans="1:38" x14ac:dyDescent="0.25">
      <c r="A361" s="6">
        <f>ReturnData!A372</f>
        <v>200411</v>
      </c>
      <c r="B361">
        <f>IF('Monthly Ranks'!B360&lt;=8, 1/8,0)</f>
        <v>0</v>
      </c>
      <c r="C361">
        <f>IF('Monthly Ranks'!C360&lt;=8, 1/8,0)</f>
        <v>0.125</v>
      </c>
      <c r="D361">
        <f>IF('Monthly Ranks'!D360&lt;=8, 1/8,0)</f>
        <v>0.125</v>
      </c>
      <c r="E361">
        <f>IF('Monthly Ranks'!E360&lt;=8, 1/8,0)</f>
        <v>0.125</v>
      </c>
      <c r="F361">
        <f>IF('Monthly Ranks'!F360&lt;=8, 1/8,0)</f>
        <v>0</v>
      </c>
      <c r="G361">
        <f>IF('Monthly Ranks'!G360&lt;=8, 1/8,0)</f>
        <v>0.125</v>
      </c>
      <c r="H361">
        <f>IF('Monthly Ranks'!H360&lt;=8, 1/8,0)</f>
        <v>0</v>
      </c>
      <c r="I361">
        <f>IF('Monthly Ranks'!I360&lt;=8, 1/8,0)</f>
        <v>0.125</v>
      </c>
      <c r="J361">
        <f>IF('Monthly Ranks'!J360&lt;=8, 1/8,0)</f>
        <v>0.125</v>
      </c>
      <c r="K361">
        <f>IF('Monthly Ranks'!K360&lt;=8, 1/8,0)</f>
        <v>0.125</v>
      </c>
      <c r="L361">
        <f>IF('Monthly Ranks'!L360&lt;=8, 1/8,0)</f>
        <v>0</v>
      </c>
      <c r="M361">
        <f>IF('Monthly Ranks'!M360&lt;=8, 1/8,0)</f>
        <v>0</v>
      </c>
      <c r="N361">
        <f>IF('Monthly Ranks'!N360&lt;=8, 1/8,0)</f>
        <v>0</v>
      </c>
      <c r="O361">
        <f>IF('Monthly Ranks'!O360&lt;=8, 1/8,0)</f>
        <v>0.125</v>
      </c>
      <c r="P361">
        <f>IF('Monthly Ranks'!P360&lt;=8, 1/8,0)</f>
        <v>0</v>
      </c>
      <c r="Q361">
        <f>IF('Monthly Ranks'!Q360&lt;=8, 1/8,0)</f>
        <v>0</v>
      </c>
      <c r="S361">
        <f t="shared" si="15"/>
        <v>200411</v>
      </c>
      <c r="T361" s="12">
        <f>B361*ReturnData!B372</f>
        <v>0</v>
      </c>
      <c r="U361" s="12">
        <f>C361*ReturnData!C372</f>
        <v>1.07875E-2</v>
      </c>
      <c r="V361" s="12">
        <f>D361*ReturnData!D372</f>
        <v>7.8874999999999987E-3</v>
      </c>
      <c r="W361" s="12">
        <f>E361*ReturnData!E372</f>
        <v>5.2375000000000008E-3</v>
      </c>
      <c r="X361" s="12">
        <f>F361*ReturnData!F372</f>
        <v>0</v>
      </c>
      <c r="Y361" s="12">
        <f>G361*ReturnData!G372</f>
        <v>1.1075E-2</v>
      </c>
      <c r="Z361" s="12">
        <f>H361*ReturnData!H372</f>
        <v>0</v>
      </c>
      <c r="AA361" s="12">
        <f>I361*ReturnData!I372</f>
        <v>5.3874999999999999E-3</v>
      </c>
      <c r="AB361" s="12">
        <f>J361*ReturnData!J372</f>
        <v>1.6212500000000001E-2</v>
      </c>
      <c r="AC361" s="12">
        <f>K361*ReturnData!K372</f>
        <v>1.23E-2</v>
      </c>
      <c r="AD361" s="12">
        <f>L361*ReturnData!L372</f>
        <v>0</v>
      </c>
      <c r="AE361" s="12">
        <f>M361*ReturnData!M372</f>
        <v>0</v>
      </c>
      <c r="AF361" s="12">
        <f>N361*ReturnData!N372</f>
        <v>0</v>
      </c>
      <c r="AG361" s="12">
        <f>O361*ReturnData!O372</f>
        <v>6.1124999999999999E-3</v>
      </c>
      <c r="AH361" s="12">
        <f>P361*ReturnData!P372</f>
        <v>0</v>
      </c>
      <c r="AI361" s="12">
        <f>Q361*ReturnData!Q372</f>
        <v>0</v>
      </c>
      <c r="AK361">
        <f t="shared" si="16"/>
        <v>200411</v>
      </c>
      <c r="AL361" s="15">
        <f t="shared" si="17"/>
        <v>7.5000000000000011E-2</v>
      </c>
    </row>
    <row r="362" spans="1:38" x14ac:dyDescent="0.25">
      <c r="A362" s="6">
        <f>ReturnData!A373</f>
        <v>200412</v>
      </c>
      <c r="B362">
        <f>IF('Monthly Ranks'!B361&lt;=8, 1/8,0)</f>
        <v>0</v>
      </c>
      <c r="C362">
        <f>IF('Monthly Ranks'!C361&lt;=8, 1/8,0)</f>
        <v>0.125</v>
      </c>
      <c r="D362">
        <f>IF('Monthly Ranks'!D361&lt;=8, 1/8,0)</f>
        <v>0.125</v>
      </c>
      <c r="E362">
        <f>IF('Monthly Ranks'!E361&lt;=8, 1/8,0)</f>
        <v>0</v>
      </c>
      <c r="F362">
        <f>IF('Monthly Ranks'!F361&lt;=8, 1/8,0)</f>
        <v>0</v>
      </c>
      <c r="G362">
        <f>IF('Monthly Ranks'!G361&lt;=8, 1/8,0)</f>
        <v>0.125</v>
      </c>
      <c r="H362">
        <f>IF('Monthly Ranks'!H361&lt;=8, 1/8,0)</f>
        <v>0</v>
      </c>
      <c r="I362">
        <f>IF('Monthly Ranks'!I361&lt;=8, 1/8,0)</f>
        <v>0.125</v>
      </c>
      <c r="J362">
        <f>IF('Monthly Ranks'!J361&lt;=8, 1/8,0)</f>
        <v>0.125</v>
      </c>
      <c r="K362">
        <f>IF('Monthly Ranks'!K361&lt;=8, 1/8,0)</f>
        <v>0.125</v>
      </c>
      <c r="L362">
        <f>IF('Monthly Ranks'!L361&lt;=8, 1/8,0)</f>
        <v>0</v>
      </c>
      <c r="M362">
        <f>IF('Monthly Ranks'!M361&lt;=8, 1/8,0)</f>
        <v>0</v>
      </c>
      <c r="N362">
        <f>IF('Monthly Ranks'!N361&lt;=8, 1/8,0)</f>
        <v>0.125</v>
      </c>
      <c r="O362">
        <f>IF('Monthly Ranks'!O361&lt;=8, 1/8,0)</f>
        <v>0.125</v>
      </c>
      <c r="P362">
        <f>IF('Monthly Ranks'!P361&lt;=8, 1/8,0)</f>
        <v>0</v>
      </c>
      <c r="Q362">
        <f>IF('Monthly Ranks'!Q361&lt;=8, 1/8,0)</f>
        <v>0</v>
      </c>
      <c r="S362">
        <f t="shared" si="15"/>
        <v>200412</v>
      </c>
      <c r="T362" s="12">
        <f>B362*ReturnData!B373</f>
        <v>0</v>
      </c>
      <c r="U362" s="12">
        <f>C362*ReturnData!C373</f>
        <v>-3.3625E-3</v>
      </c>
      <c r="V362" s="12">
        <f>D362*ReturnData!D373</f>
        <v>-2.8625E-3</v>
      </c>
      <c r="W362" s="12">
        <f>E362*ReturnData!E373</f>
        <v>0</v>
      </c>
      <c r="X362" s="12">
        <f>F362*ReturnData!F373</f>
        <v>0</v>
      </c>
      <c r="Y362" s="12">
        <f>G362*ReturnData!G373</f>
        <v>3.4749999999999998E-3</v>
      </c>
      <c r="Z362" s="12">
        <f>H362*ReturnData!H373</f>
        <v>0</v>
      </c>
      <c r="AA362" s="12">
        <f>I362*ReturnData!I373</f>
        <v>6.4375000000000005E-3</v>
      </c>
      <c r="AB362" s="12">
        <f>J362*ReturnData!J373</f>
        <v>-2.15E-3</v>
      </c>
      <c r="AC362" s="12">
        <f>K362*ReturnData!K373</f>
        <v>2.3375000000000002E-3</v>
      </c>
      <c r="AD362" s="12">
        <f>L362*ReturnData!L373</f>
        <v>0</v>
      </c>
      <c r="AE362" s="12">
        <f>M362*ReturnData!M373</f>
        <v>0</v>
      </c>
      <c r="AF362" s="12">
        <f>N362*ReturnData!N373</f>
        <v>2.4499999999999999E-3</v>
      </c>
      <c r="AG362" s="12">
        <f>O362*ReturnData!O373</f>
        <v>3.1125000000000002E-3</v>
      </c>
      <c r="AH362" s="12">
        <f>P362*ReturnData!P373</f>
        <v>0</v>
      </c>
      <c r="AI362" s="12">
        <f>Q362*ReturnData!Q373</f>
        <v>0</v>
      </c>
      <c r="AK362">
        <f t="shared" si="16"/>
        <v>200412</v>
      </c>
      <c r="AL362" s="15">
        <f t="shared" si="17"/>
        <v>9.4375000000000014E-3</v>
      </c>
    </row>
    <row r="363" spans="1:38" x14ac:dyDescent="0.25">
      <c r="A363" s="6">
        <f>ReturnData!A374</f>
        <v>200501</v>
      </c>
      <c r="B363">
        <f>IF('Monthly Ranks'!B362&lt;=8, 1/8,0)</f>
        <v>0</v>
      </c>
      <c r="C363">
        <f>IF('Monthly Ranks'!C362&lt;=8, 1/8,0)</f>
        <v>0.125</v>
      </c>
      <c r="D363">
        <f>IF('Monthly Ranks'!D362&lt;=8, 1/8,0)</f>
        <v>0.125</v>
      </c>
      <c r="E363">
        <f>IF('Monthly Ranks'!E362&lt;=8, 1/8,0)</f>
        <v>0.125</v>
      </c>
      <c r="F363">
        <f>IF('Monthly Ranks'!F362&lt;=8, 1/8,0)</f>
        <v>0</v>
      </c>
      <c r="G363">
        <f>IF('Monthly Ranks'!G362&lt;=8, 1/8,0)</f>
        <v>0.125</v>
      </c>
      <c r="H363">
        <f>IF('Monthly Ranks'!H362&lt;=8, 1/8,0)</f>
        <v>0</v>
      </c>
      <c r="I363">
        <f>IF('Monthly Ranks'!I362&lt;=8, 1/8,0)</f>
        <v>0.125</v>
      </c>
      <c r="J363">
        <f>IF('Monthly Ranks'!J362&lt;=8, 1/8,0)</f>
        <v>0.125</v>
      </c>
      <c r="K363">
        <f>IF('Monthly Ranks'!K362&lt;=8, 1/8,0)</f>
        <v>0.125</v>
      </c>
      <c r="L363">
        <f>IF('Monthly Ranks'!L362&lt;=8, 1/8,0)</f>
        <v>0</v>
      </c>
      <c r="M363">
        <f>IF('Monthly Ranks'!M362&lt;=8, 1/8,0)</f>
        <v>0</v>
      </c>
      <c r="N363">
        <f>IF('Monthly Ranks'!N362&lt;=8, 1/8,0)</f>
        <v>0</v>
      </c>
      <c r="O363">
        <f>IF('Monthly Ranks'!O362&lt;=8, 1/8,0)</f>
        <v>0.125</v>
      </c>
      <c r="P363">
        <f>IF('Monthly Ranks'!P362&lt;=8, 1/8,0)</f>
        <v>0</v>
      </c>
      <c r="Q363">
        <f>IF('Monthly Ranks'!Q362&lt;=8, 1/8,0)</f>
        <v>0</v>
      </c>
      <c r="S363">
        <f t="shared" si="15"/>
        <v>200501</v>
      </c>
      <c r="T363" s="12">
        <f>B363*ReturnData!B374</f>
        <v>0</v>
      </c>
      <c r="U363" s="12">
        <f>C363*ReturnData!C374</f>
        <v>-1.225E-3</v>
      </c>
      <c r="V363" s="12">
        <f>D363*ReturnData!D374</f>
        <v>3.725E-3</v>
      </c>
      <c r="W363" s="12">
        <f>E363*ReturnData!E374</f>
        <v>-3.2624999999999998E-3</v>
      </c>
      <c r="X363" s="12">
        <f>F363*ReturnData!F374</f>
        <v>0</v>
      </c>
      <c r="Y363" s="12">
        <f>G363*ReturnData!G374</f>
        <v>-1.6750000000000001E-3</v>
      </c>
      <c r="Z363" s="12">
        <f>H363*ReturnData!H374</f>
        <v>0</v>
      </c>
      <c r="AA363" s="12">
        <f>I363*ReturnData!I374</f>
        <v>1.1875E-3</v>
      </c>
      <c r="AB363" s="12">
        <f>J363*ReturnData!J374</f>
        <v>-4.8750000000000003E-4</v>
      </c>
      <c r="AC363" s="12">
        <f>K363*ReturnData!K374</f>
        <v>-3.8374999999999998E-3</v>
      </c>
      <c r="AD363" s="12">
        <f>L363*ReturnData!L374</f>
        <v>0</v>
      </c>
      <c r="AE363" s="12">
        <f>M363*ReturnData!M374</f>
        <v>0</v>
      </c>
      <c r="AF363" s="12">
        <f>N363*ReturnData!N374</f>
        <v>0</v>
      </c>
      <c r="AG363" s="12">
        <f>O363*ReturnData!O374</f>
        <v>2.2000000000000001E-3</v>
      </c>
      <c r="AH363" s="12">
        <f>P363*ReturnData!P374</f>
        <v>0</v>
      </c>
      <c r="AI363" s="12">
        <f>Q363*ReturnData!Q374</f>
        <v>0</v>
      </c>
      <c r="AK363">
        <f t="shared" si="16"/>
        <v>200501</v>
      </c>
      <c r="AL363" s="15">
        <f t="shared" si="17"/>
        <v>-3.3749999999999991E-3</v>
      </c>
    </row>
    <row r="364" spans="1:38" x14ac:dyDescent="0.25">
      <c r="A364" s="6">
        <f>ReturnData!A375</f>
        <v>200502</v>
      </c>
      <c r="B364">
        <f>IF('Monthly Ranks'!B363&lt;=8, 1/8,0)</f>
        <v>0</v>
      </c>
      <c r="C364">
        <f>IF('Monthly Ranks'!C363&lt;=8, 1/8,0)</f>
        <v>0.125</v>
      </c>
      <c r="D364">
        <f>IF('Monthly Ranks'!D363&lt;=8, 1/8,0)</f>
        <v>0.125</v>
      </c>
      <c r="E364">
        <f>IF('Monthly Ranks'!E363&lt;=8, 1/8,0)</f>
        <v>0.125</v>
      </c>
      <c r="F364">
        <f>IF('Monthly Ranks'!F363&lt;=8, 1/8,0)</f>
        <v>0</v>
      </c>
      <c r="G364">
        <f>IF('Monthly Ranks'!G363&lt;=8, 1/8,0)</f>
        <v>0.125</v>
      </c>
      <c r="H364">
        <f>IF('Monthly Ranks'!H363&lt;=8, 1/8,0)</f>
        <v>0</v>
      </c>
      <c r="I364">
        <f>IF('Monthly Ranks'!I363&lt;=8, 1/8,0)</f>
        <v>0.125</v>
      </c>
      <c r="J364">
        <f>IF('Monthly Ranks'!J363&lt;=8, 1/8,0)</f>
        <v>0.125</v>
      </c>
      <c r="K364">
        <f>IF('Monthly Ranks'!K363&lt;=8, 1/8,0)</f>
        <v>0.125</v>
      </c>
      <c r="L364">
        <f>IF('Monthly Ranks'!L363&lt;=8, 1/8,0)</f>
        <v>0</v>
      </c>
      <c r="M364">
        <f>IF('Monthly Ranks'!M363&lt;=8, 1/8,0)</f>
        <v>0</v>
      </c>
      <c r="N364">
        <f>IF('Monthly Ranks'!N363&lt;=8, 1/8,0)</f>
        <v>0</v>
      </c>
      <c r="O364">
        <f>IF('Monthly Ranks'!O363&lt;=8, 1/8,0)</f>
        <v>0.125</v>
      </c>
      <c r="P364">
        <f>IF('Monthly Ranks'!P363&lt;=8, 1/8,0)</f>
        <v>0</v>
      </c>
      <c r="Q364">
        <f>IF('Monthly Ranks'!Q363&lt;=8, 1/8,0)</f>
        <v>0</v>
      </c>
      <c r="S364">
        <f t="shared" si="15"/>
        <v>200502</v>
      </c>
      <c r="T364" s="12">
        <f>B364*ReturnData!B375</f>
        <v>0</v>
      </c>
      <c r="U364" s="12">
        <f>C364*ReturnData!C375</f>
        <v>1.37375E-2</v>
      </c>
      <c r="V364" s="12">
        <f>D364*ReturnData!D375</f>
        <v>2.4424999999999999E-2</v>
      </c>
      <c r="W364" s="12">
        <f>E364*ReturnData!E375</f>
        <v>2.5500000000000002E-3</v>
      </c>
      <c r="X364" s="12">
        <f>F364*ReturnData!F375</f>
        <v>0</v>
      </c>
      <c r="Y364" s="12">
        <f>G364*ReturnData!G375</f>
        <v>1.0762499999999999E-2</v>
      </c>
      <c r="Z364" s="12">
        <f>H364*ReturnData!H375</f>
        <v>0</v>
      </c>
      <c r="AA364" s="12">
        <f>I364*ReturnData!I375</f>
        <v>2.8874999999999999E-3</v>
      </c>
      <c r="AB364" s="12">
        <f>J364*ReturnData!J375</f>
        <v>1.2275000000000001E-2</v>
      </c>
      <c r="AC364" s="12">
        <f>K364*ReturnData!K375</f>
        <v>1.0625000000000001E-3</v>
      </c>
      <c r="AD364" s="12">
        <f>L364*ReturnData!L375</f>
        <v>0</v>
      </c>
      <c r="AE364" s="12">
        <f>M364*ReturnData!M375</f>
        <v>0</v>
      </c>
      <c r="AF364" s="12">
        <f>N364*ReturnData!N375</f>
        <v>0</v>
      </c>
      <c r="AG364" s="12">
        <f>O364*ReturnData!O375</f>
        <v>2.9499999999999999E-3</v>
      </c>
      <c r="AH364" s="12">
        <f>P364*ReturnData!P375</f>
        <v>0</v>
      </c>
      <c r="AI364" s="12">
        <f>Q364*ReturnData!Q375</f>
        <v>0</v>
      </c>
      <c r="AK364">
        <f t="shared" si="16"/>
        <v>200502</v>
      </c>
      <c r="AL364" s="15">
        <f t="shared" si="17"/>
        <v>7.0649999999999991E-2</v>
      </c>
    </row>
    <row r="365" spans="1:38" x14ac:dyDescent="0.25">
      <c r="A365" s="6">
        <f>ReturnData!A376</f>
        <v>200503</v>
      </c>
      <c r="B365">
        <f>IF('Monthly Ranks'!B364&lt;=8, 1/8,0)</f>
        <v>0</v>
      </c>
      <c r="C365">
        <f>IF('Monthly Ranks'!C364&lt;=8, 1/8,0)</f>
        <v>0</v>
      </c>
      <c r="D365">
        <f>IF('Monthly Ranks'!D364&lt;=8, 1/8,0)</f>
        <v>0.125</v>
      </c>
      <c r="E365">
        <f>IF('Monthly Ranks'!E364&lt;=8, 1/8,0)</f>
        <v>0.125</v>
      </c>
      <c r="F365">
        <f>IF('Monthly Ranks'!F364&lt;=8, 1/8,0)</f>
        <v>0</v>
      </c>
      <c r="G365">
        <f>IF('Monthly Ranks'!G364&lt;=8, 1/8,0)</f>
        <v>0.125</v>
      </c>
      <c r="H365">
        <f>IF('Monthly Ranks'!H364&lt;=8, 1/8,0)</f>
        <v>0</v>
      </c>
      <c r="I365">
        <f>IF('Monthly Ranks'!I364&lt;=8, 1/8,0)</f>
        <v>0.125</v>
      </c>
      <c r="J365">
        <f>IF('Monthly Ranks'!J364&lt;=8, 1/8,0)</f>
        <v>0.125</v>
      </c>
      <c r="K365">
        <f>IF('Monthly Ranks'!K364&lt;=8, 1/8,0)</f>
        <v>0.125</v>
      </c>
      <c r="L365">
        <f>IF('Monthly Ranks'!L364&lt;=8, 1/8,0)</f>
        <v>0</v>
      </c>
      <c r="M365">
        <f>IF('Monthly Ranks'!M364&lt;=8, 1/8,0)</f>
        <v>0</v>
      </c>
      <c r="N365">
        <f>IF('Monthly Ranks'!N364&lt;=8, 1/8,0)</f>
        <v>0.125</v>
      </c>
      <c r="O365">
        <f>IF('Monthly Ranks'!O364&lt;=8, 1/8,0)</f>
        <v>0.125</v>
      </c>
      <c r="P365">
        <f>IF('Monthly Ranks'!P364&lt;=8, 1/8,0)</f>
        <v>0</v>
      </c>
      <c r="Q365">
        <f>IF('Monthly Ranks'!Q364&lt;=8, 1/8,0)</f>
        <v>0</v>
      </c>
      <c r="S365">
        <f t="shared" si="15"/>
        <v>200503</v>
      </c>
      <c r="T365" s="12">
        <f>B365*ReturnData!B376</f>
        <v>0</v>
      </c>
      <c r="U365" s="12">
        <f>C365*ReturnData!C376</f>
        <v>0</v>
      </c>
      <c r="V365" s="12">
        <f>D365*ReturnData!D376</f>
        <v>-4.2875000000000005E-3</v>
      </c>
      <c r="W365" s="12">
        <f>E365*ReturnData!E376</f>
        <v>-2.0625000000000001E-3</v>
      </c>
      <c r="X365" s="12">
        <f>F365*ReturnData!F376</f>
        <v>0</v>
      </c>
      <c r="Y365" s="12">
        <f>G365*ReturnData!G376</f>
        <v>-2.5500000000000002E-3</v>
      </c>
      <c r="Z365" s="12">
        <f>H365*ReturnData!H376</f>
        <v>0</v>
      </c>
      <c r="AA365" s="12">
        <f>I365*ReturnData!I376</f>
        <v>-4.5374999999999999E-3</v>
      </c>
      <c r="AB365" s="12">
        <f>J365*ReturnData!J376</f>
        <v>-9.4125000000000007E-3</v>
      </c>
      <c r="AC365" s="12">
        <f>K365*ReturnData!K376</f>
        <v>-4.9249999999999997E-3</v>
      </c>
      <c r="AD365" s="12">
        <f>L365*ReturnData!L376</f>
        <v>0</v>
      </c>
      <c r="AE365" s="12">
        <f>M365*ReturnData!M376</f>
        <v>0</v>
      </c>
      <c r="AF365" s="12">
        <f>N365*ReturnData!N376</f>
        <v>9.7500000000000006E-4</v>
      </c>
      <c r="AG365" s="12">
        <f>O365*ReturnData!O376</f>
        <v>7.6249999999999994E-4</v>
      </c>
      <c r="AH365" s="12">
        <f>P365*ReturnData!P376</f>
        <v>0</v>
      </c>
      <c r="AI365" s="12">
        <f>Q365*ReturnData!Q376</f>
        <v>0</v>
      </c>
      <c r="AK365">
        <f t="shared" si="16"/>
        <v>200503</v>
      </c>
      <c r="AL365" s="15">
        <f t="shared" si="17"/>
        <v>-2.6037500000000002E-2</v>
      </c>
    </row>
    <row r="366" spans="1:38" x14ac:dyDescent="0.25">
      <c r="A366" s="6">
        <f>ReturnData!A377</f>
        <v>200504</v>
      </c>
      <c r="B366">
        <f>IF('Monthly Ranks'!B365&lt;=8, 1/8,0)</f>
        <v>0</v>
      </c>
      <c r="C366">
        <f>IF('Monthly Ranks'!C365&lt;=8, 1/8,0)</f>
        <v>0.125</v>
      </c>
      <c r="D366">
        <f>IF('Monthly Ranks'!D365&lt;=8, 1/8,0)</f>
        <v>0.125</v>
      </c>
      <c r="E366">
        <f>IF('Monthly Ranks'!E365&lt;=8, 1/8,0)</f>
        <v>0</v>
      </c>
      <c r="F366">
        <f>IF('Monthly Ranks'!F365&lt;=8, 1/8,0)</f>
        <v>0</v>
      </c>
      <c r="G366">
        <f>IF('Monthly Ranks'!G365&lt;=8, 1/8,0)</f>
        <v>0.125</v>
      </c>
      <c r="H366">
        <f>IF('Monthly Ranks'!H365&lt;=8, 1/8,0)</f>
        <v>0</v>
      </c>
      <c r="I366">
        <f>IF('Monthly Ranks'!I365&lt;=8, 1/8,0)</f>
        <v>0.125</v>
      </c>
      <c r="J366">
        <f>IF('Monthly Ranks'!J365&lt;=8, 1/8,0)</f>
        <v>0.125</v>
      </c>
      <c r="K366">
        <f>IF('Monthly Ranks'!K365&lt;=8, 1/8,0)</f>
        <v>0.125</v>
      </c>
      <c r="L366">
        <f>IF('Monthly Ranks'!L365&lt;=8, 1/8,0)</f>
        <v>0</v>
      </c>
      <c r="M366">
        <f>IF('Monthly Ranks'!M365&lt;=8, 1/8,0)</f>
        <v>0</v>
      </c>
      <c r="N366">
        <f>IF('Monthly Ranks'!N365&lt;=8, 1/8,0)</f>
        <v>0.125</v>
      </c>
      <c r="O366">
        <f>IF('Monthly Ranks'!O365&lt;=8, 1/8,0)</f>
        <v>0.125</v>
      </c>
      <c r="P366">
        <f>IF('Monthly Ranks'!P365&lt;=8, 1/8,0)</f>
        <v>0</v>
      </c>
      <c r="Q366">
        <f>IF('Monthly Ranks'!Q365&lt;=8, 1/8,0)</f>
        <v>0</v>
      </c>
      <c r="S366">
        <f t="shared" si="15"/>
        <v>200504</v>
      </c>
      <c r="T366" s="12">
        <f>B366*ReturnData!B377</f>
        <v>0</v>
      </c>
      <c r="U366" s="12">
        <f>C366*ReturnData!C377</f>
        <v>-1.11E-2</v>
      </c>
      <c r="V366" s="12">
        <f>D366*ReturnData!D377</f>
        <v>-6.9874999999999998E-3</v>
      </c>
      <c r="W366" s="12">
        <f>E366*ReturnData!E377</f>
        <v>0</v>
      </c>
      <c r="X366" s="12">
        <f>F366*ReturnData!F377</f>
        <v>0</v>
      </c>
      <c r="Y366" s="12">
        <f>G366*ReturnData!G377</f>
        <v>-9.2500000000000013E-3</v>
      </c>
      <c r="Z366" s="12">
        <f>H366*ReturnData!H377</f>
        <v>0</v>
      </c>
      <c r="AA366" s="12">
        <f>I366*ReturnData!I377</f>
        <v>-5.4625000000000003E-3</v>
      </c>
      <c r="AB366" s="12">
        <f>J366*ReturnData!J377</f>
        <v>-1.2387500000000001E-2</v>
      </c>
      <c r="AC366" s="12">
        <f>K366*ReturnData!K377</f>
        <v>-1.2999999999999999E-3</v>
      </c>
      <c r="AD366" s="12">
        <f>L366*ReturnData!L377</f>
        <v>0</v>
      </c>
      <c r="AE366" s="12">
        <f>M366*ReturnData!M377</f>
        <v>0</v>
      </c>
      <c r="AF366" s="12">
        <f>N366*ReturnData!N377</f>
        <v>-4.5999999999999999E-3</v>
      </c>
      <c r="AG366" s="12">
        <f>O366*ReturnData!O377</f>
        <v>2.6624999999999999E-3</v>
      </c>
      <c r="AH366" s="12">
        <f>P366*ReturnData!P377</f>
        <v>0</v>
      </c>
      <c r="AI366" s="12">
        <f>Q366*ReturnData!Q377</f>
        <v>0</v>
      </c>
      <c r="AK366">
        <f t="shared" si="16"/>
        <v>200504</v>
      </c>
      <c r="AL366" s="15">
        <f t="shared" si="17"/>
        <v>-4.842500000000001E-2</v>
      </c>
    </row>
    <row r="367" spans="1:38" x14ac:dyDescent="0.25">
      <c r="A367" s="6">
        <f>ReturnData!A378</f>
        <v>200505</v>
      </c>
      <c r="B367">
        <f>IF('Monthly Ranks'!B366&lt;=8, 1/8,0)</f>
        <v>0</v>
      </c>
      <c r="C367">
        <f>IF('Monthly Ranks'!C366&lt;=8, 1/8,0)</f>
        <v>0.125</v>
      </c>
      <c r="D367">
        <f>IF('Monthly Ranks'!D366&lt;=8, 1/8,0)</f>
        <v>0.125</v>
      </c>
      <c r="E367">
        <f>IF('Monthly Ranks'!E366&lt;=8, 1/8,0)</f>
        <v>0</v>
      </c>
      <c r="F367">
        <f>IF('Monthly Ranks'!F366&lt;=8, 1/8,0)</f>
        <v>0</v>
      </c>
      <c r="G367">
        <f>IF('Monthly Ranks'!G366&lt;=8, 1/8,0)</f>
        <v>0.125</v>
      </c>
      <c r="H367">
        <f>IF('Monthly Ranks'!H366&lt;=8, 1/8,0)</f>
        <v>0</v>
      </c>
      <c r="I367">
        <f>IF('Monthly Ranks'!I366&lt;=8, 1/8,0)</f>
        <v>0.125</v>
      </c>
      <c r="J367">
        <f>IF('Monthly Ranks'!J366&lt;=8, 1/8,0)</f>
        <v>0.125</v>
      </c>
      <c r="K367">
        <f>IF('Monthly Ranks'!K366&lt;=8, 1/8,0)</f>
        <v>0.125</v>
      </c>
      <c r="L367">
        <f>IF('Monthly Ranks'!L366&lt;=8, 1/8,0)</f>
        <v>0</v>
      </c>
      <c r="M367">
        <f>IF('Monthly Ranks'!M366&lt;=8, 1/8,0)</f>
        <v>0</v>
      </c>
      <c r="N367">
        <f>IF('Monthly Ranks'!N366&lt;=8, 1/8,0)</f>
        <v>0.125</v>
      </c>
      <c r="O367">
        <f>IF('Monthly Ranks'!O366&lt;=8, 1/8,0)</f>
        <v>0.125</v>
      </c>
      <c r="P367">
        <f>IF('Monthly Ranks'!P366&lt;=8, 1/8,0)</f>
        <v>0</v>
      </c>
      <c r="Q367">
        <f>IF('Monthly Ranks'!Q366&lt;=8, 1/8,0)</f>
        <v>0</v>
      </c>
      <c r="S367">
        <f t="shared" si="15"/>
        <v>200505</v>
      </c>
      <c r="T367" s="12">
        <f>B367*ReturnData!B378</f>
        <v>0</v>
      </c>
      <c r="U367" s="12">
        <f>C367*ReturnData!C378</f>
        <v>6.4749999999999999E-3</v>
      </c>
      <c r="V367" s="12">
        <f>D367*ReturnData!D378</f>
        <v>2.3999999999999998E-3</v>
      </c>
      <c r="W367" s="12">
        <f>E367*ReturnData!E378</f>
        <v>0</v>
      </c>
      <c r="X367" s="12">
        <f>F367*ReturnData!F378</f>
        <v>0</v>
      </c>
      <c r="Y367" s="12">
        <f>G367*ReturnData!G378</f>
        <v>2.875E-4</v>
      </c>
      <c r="Z367" s="12">
        <f>H367*ReturnData!H378</f>
        <v>0</v>
      </c>
      <c r="AA367" s="12">
        <f>I367*ReturnData!I378</f>
        <v>9.2374999999999992E-3</v>
      </c>
      <c r="AB367" s="12">
        <f>J367*ReturnData!J378</f>
        <v>2.6249999999999998E-4</v>
      </c>
      <c r="AC367" s="12">
        <f>K367*ReturnData!K378</f>
        <v>3.9250000000000005E-3</v>
      </c>
      <c r="AD367" s="12">
        <f>L367*ReturnData!L378</f>
        <v>0</v>
      </c>
      <c r="AE367" s="12">
        <f>M367*ReturnData!M378</f>
        <v>0</v>
      </c>
      <c r="AF367" s="12">
        <f>N367*ReturnData!N378</f>
        <v>6.3625000000000001E-3</v>
      </c>
      <c r="AG367" s="12">
        <f>O367*ReturnData!O378</f>
        <v>2.075E-3</v>
      </c>
      <c r="AH367" s="12">
        <f>P367*ReturnData!P378</f>
        <v>0</v>
      </c>
      <c r="AI367" s="12">
        <f>Q367*ReturnData!Q378</f>
        <v>0</v>
      </c>
      <c r="AK367">
        <f t="shared" si="16"/>
        <v>200505</v>
      </c>
      <c r="AL367" s="15">
        <f t="shared" si="17"/>
        <v>3.1025E-2</v>
      </c>
    </row>
    <row r="368" spans="1:38" x14ac:dyDescent="0.25">
      <c r="A368" s="6">
        <f>ReturnData!A379</f>
        <v>200506</v>
      </c>
      <c r="B368">
        <f>IF('Monthly Ranks'!B367&lt;=8, 1/8,0)</f>
        <v>0</v>
      </c>
      <c r="C368">
        <f>IF('Monthly Ranks'!C367&lt;=8, 1/8,0)</f>
        <v>0.125</v>
      </c>
      <c r="D368">
        <f>IF('Monthly Ranks'!D367&lt;=8, 1/8,0)</f>
        <v>0.125</v>
      </c>
      <c r="E368">
        <f>IF('Monthly Ranks'!E367&lt;=8, 1/8,0)</f>
        <v>0</v>
      </c>
      <c r="F368">
        <f>IF('Monthly Ranks'!F367&lt;=8, 1/8,0)</f>
        <v>0</v>
      </c>
      <c r="G368">
        <f>IF('Monthly Ranks'!G367&lt;=8, 1/8,0)</f>
        <v>0.125</v>
      </c>
      <c r="H368">
        <f>IF('Monthly Ranks'!H367&lt;=8, 1/8,0)</f>
        <v>0</v>
      </c>
      <c r="I368">
        <f>IF('Monthly Ranks'!I367&lt;=8, 1/8,0)</f>
        <v>0.125</v>
      </c>
      <c r="J368">
        <f>IF('Monthly Ranks'!J367&lt;=8, 1/8,0)</f>
        <v>0.125</v>
      </c>
      <c r="K368">
        <f>IF('Monthly Ranks'!K367&lt;=8, 1/8,0)</f>
        <v>0.125</v>
      </c>
      <c r="L368">
        <f>IF('Monthly Ranks'!L367&lt;=8, 1/8,0)</f>
        <v>0</v>
      </c>
      <c r="M368">
        <f>IF('Monthly Ranks'!M367&lt;=8, 1/8,0)</f>
        <v>0</v>
      </c>
      <c r="N368">
        <f>IF('Monthly Ranks'!N367&lt;=8, 1/8,0)</f>
        <v>0.125</v>
      </c>
      <c r="O368">
        <f>IF('Monthly Ranks'!O367&lt;=8, 1/8,0)</f>
        <v>0.125</v>
      </c>
      <c r="P368">
        <f>IF('Monthly Ranks'!P367&lt;=8, 1/8,0)</f>
        <v>0</v>
      </c>
      <c r="Q368">
        <f>IF('Monthly Ranks'!Q367&lt;=8, 1/8,0)</f>
        <v>0</v>
      </c>
      <c r="S368">
        <f t="shared" si="15"/>
        <v>200506</v>
      </c>
      <c r="T368" s="12">
        <f>B368*ReturnData!B379</f>
        <v>0</v>
      </c>
      <c r="U368" s="12">
        <f>C368*ReturnData!C379</f>
        <v>7.3000000000000001E-3</v>
      </c>
      <c r="V368" s="12">
        <f>D368*ReturnData!D379</f>
        <v>7.175E-3</v>
      </c>
      <c r="W368" s="12">
        <f>E368*ReturnData!E379</f>
        <v>0</v>
      </c>
      <c r="X368" s="12">
        <f>F368*ReturnData!F379</f>
        <v>0</v>
      </c>
      <c r="Y368" s="12">
        <f>G368*ReturnData!G379</f>
        <v>-8.7499999999999991E-4</v>
      </c>
      <c r="Z368" s="12">
        <f>H368*ReturnData!H379</f>
        <v>0</v>
      </c>
      <c r="AA368" s="12">
        <f>I368*ReturnData!I379</f>
        <v>2.8000000000000004E-3</v>
      </c>
      <c r="AB368" s="12">
        <f>J368*ReturnData!J379</f>
        <v>-3.7624999999999998E-3</v>
      </c>
      <c r="AC368" s="12">
        <f>K368*ReturnData!K379</f>
        <v>6.4999999999999997E-4</v>
      </c>
      <c r="AD368" s="12">
        <f>L368*ReturnData!L379</f>
        <v>0</v>
      </c>
      <c r="AE368" s="12">
        <f>M368*ReturnData!M379</f>
        <v>0</v>
      </c>
      <c r="AF368" s="12">
        <f>N368*ReturnData!N379</f>
        <v>-1.7499999999999998E-3</v>
      </c>
      <c r="AG368" s="12">
        <f>O368*ReturnData!O379</f>
        <v>6.9499999999999996E-3</v>
      </c>
      <c r="AH368" s="12">
        <f>P368*ReturnData!P379</f>
        <v>0</v>
      </c>
      <c r="AI368" s="12">
        <f>Q368*ReturnData!Q379</f>
        <v>0</v>
      </c>
      <c r="AK368">
        <f t="shared" si="16"/>
        <v>200506</v>
      </c>
      <c r="AL368" s="15">
        <f t="shared" si="17"/>
        <v>1.84875E-2</v>
      </c>
    </row>
    <row r="369" spans="1:38" x14ac:dyDescent="0.25">
      <c r="A369" s="6">
        <f>ReturnData!A380</f>
        <v>200507</v>
      </c>
      <c r="B369">
        <f>IF('Monthly Ranks'!B368&lt;=8, 1/8,0)</f>
        <v>0</v>
      </c>
      <c r="C369">
        <f>IF('Monthly Ranks'!C368&lt;=8, 1/8,0)</f>
        <v>0.125</v>
      </c>
      <c r="D369">
        <f>IF('Monthly Ranks'!D368&lt;=8, 1/8,0)</f>
        <v>0.125</v>
      </c>
      <c r="E369">
        <f>IF('Monthly Ranks'!E368&lt;=8, 1/8,0)</f>
        <v>0.125</v>
      </c>
      <c r="F369">
        <f>IF('Monthly Ranks'!F368&lt;=8, 1/8,0)</f>
        <v>0</v>
      </c>
      <c r="G369">
        <f>IF('Monthly Ranks'!G368&lt;=8, 1/8,0)</f>
        <v>0.125</v>
      </c>
      <c r="H369">
        <f>IF('Monthly Ranks'!H368&lt;=8, 1/8,0)</f>
        <v>0</v>
      </c>
      <c r="I369">
        <f>IF('Monthly Ranks'!I368&lt;=8, 1/8,0)</f>
        <v>0.125</v>
      </c>
      <c r="J369">
        <f>IF('Monthly Ranks'!J368&lt;=8, 1/8,0)</f>
        <v>0</v>
      </c>
      <c r="K369">
        <f>IF('Monthly Ranks'!K368&lt;=8, 1/8,0)</f>
        <v>0.125</v>
      </c>
      <c r="L369">
        <f>IF('Monthly Ranks'!L368&lt;=8, 1/8,0)</f>
        <v>0</v>
      </c>
      <c r="M369">
        <f>IF('Monthly Ranks'!M368&lt;=8, 1/8,0)</f>
        <v>0</v>
      </c>
      <c r="N369">
        <f>IF('Monthly Ranks'!N368&lt;=8, 1/8,0)</f>
        <v>0.125</v>
      </c>
      <c r="O369">
        <f>IF('Monthly Ranks'!O368&lt;=8, 1/8,0)</f>
        <v>0.125</v>
      </c>
      <c r="P369">
        <f>IF('Monthly Ranks'!P368&lt;=8, 1/8,0)</f>
        <v>0</v>
      </c>
      <c r="Q369">
        <f>IF('Monthly Ranks'!Q368&lt;=8, 1/8,0)</f>
        <v>0</v>
      </c>
      <c r="S369">
        <f t="shared" si="15"/>
        <v>200507</v>
      </c>
      <c r="T369" s="12">
        <f>B369*ReturnData!B380</f>
        <v>0</v>
      </c>
      <c r="U369" s="12">
        <f>C369*ReturnData!C380</f>
        <v>1.3349999999999999E-2</v>
      </c>
      <c r="V369" s="12">
        <f>D369*ReturnData!D380</f>
        <v>7.2124999999999993E-3</v>
      </c>
      <c r="W369" s="12">
        <f>E369*ReturnData!E380</f>
        <v>3.9375E-3</v>
      </c>
      <c r="X369" s="12">
        <f>F369*ReturnData!F380</f>
        <v>0</v>
      </c>
      <c r="Y369" s="12">
        <f>G369*ReturnData!G380</f>
        <v>5.9874999999999998E-3</v>
      </c>
      <c r="Z369" s="12">
        <f>H369*ReturnData!H380</f>
        <v>0</v>
      </c>
      <c r="AA369" s="12">
        <f>I369*ReturnData!I380</f>
        <v>1.2812499999999999E-2</v>
      </c>
      <c r="AB369" s="12">
        <f>J369*ReturnData!J380</f>
        <v>0</v>
      </c>
      <c r="AC369" s="12">
        <f>K369*ReturnData!K380</f>
        <v>7.3000000000000001E-3</v>
      </c>
      <c r="AD369" s="12">
        <f>L369*ReturnData!L380</f>
        <v>0</v>
      </c>
      <c r="AE369" s="12">
        <f>M369*ReturnData!M380</f>
        <v>0</v>
      </c>
      <c r="AF369" s="12">
        <f>N369*ReturnData!N380</f>
        <v>6.2624999999999998E-3</v>
      </c>
      <c r="AG369" s="12">
        <f>O369*ReturnData!O380</f>
        <v>3.725E-3</v>
      </c>
      <c r="AH369" s="12">
        <f>P369*ReturnData!P380</f>
        <v>0</v>
      </c>
      <c r="AI369" s="12">
        <f>Q369*ReturnData!Q380</f>
        <v>0</v>
      </c>
      <c r="AK369">
        <f t="shared" si="16"/>
        <v>200507</v>
      </c>
      <c r="AL369" s="15">
        <f t="shared" si="17"/>
        <v>6.0587499999999996E-2</v>
      </c>
    </row>
    <row r="370" spans="1:38" x14ac:dyDescent="0.25">
      <c r="A370" s="6">
        <f>ReturnData!A381</f>
        <v>200508</v>
      </c>
      <c r="B370">
        <f>IF('Monthly Ranks'!B369&lt;=8, 1/8,0)</f>
        <v>0</v>
      </c>
      <c r="C370">
        <f>IF('Monthly Ranks'!C369&lt;=8, 1/8,0)</f>
        <v>0.125</v>
      </c>
      <c r="D370">
        <f>IF('Monthly Ranks'!D369&lt;=8, 1/8,0)</f>
        <v>0.125</v>
      </c>
      <c r="E370">
        <f>IF('Monthly Ranks'!E369&lt;=8, 1/8,0)</f>
        <v>0.125</v>
      </c>
      <c r="F370">
        <f>IF('Monthly Ranks'!F369&lt;=8, 1/8,0)</f>
        <v>0</v>
      </c>
      <c r="G370">
        <f>IF('Monthly Ranks'!G369&lt;=8, 1/8,0)</f>
        <v>0.125</v>
      </c>
      <c r="H370">
        <f>IF('Monthly Ranks'!H369&lt;=8, 1/8,0)</f>
        <v>0</v>
      </c>
      <c r="I370">
        <f>IF('Monthly Ranks'!I369&lt;=8, 1/8,0)</f>
        <v>0.125</v>
      </c>
      <c r="J370">
        <f>IF('Monthly Ranks'!J369&lt;=8, 1/8,0)</f>
        <v>0</v>
      </c>
      <c r="K370">
        <f>IF('Monthly Ranks'!K369&lt;=8, 1/8,0)</f>
        <v>0.125</v>
      </c>
      <c r="L370">
        <f>IF('Monthly Ranks'!L369&lt;=8, 1/8,0)</f>
        <v>0</v>
      </c>
      <c r="M370">
        <f>IF('Monthly Ranks'!M369&lt;=8, 1/8,0)</f>
        <v>0</v>
      </c>
      <c r="N370">
        <f>IF('Monthly Ranks'!N369&lt;=8, 1/8,0)</f>
        <v>0</v>
      </c>
      <c r="O370">
        <f>IF('Monthly Ranks'!O369&lt;=8, 1/8,0)</f>
        <v>0.125</v>
      </c>
      <c r="P370">
        <f>IF('Monthly Ranks'!P369&lt;=8, 1/8,0)</f>
        <v>0.125</v>
      </c>
      <c r="Q370">
        <f>IF('Monthly Ranks'!Q369&lt;=8, 1/8,0)</f>
        <v>0</v>
      </c>
      <c r="S370">
        <f t="shared" si="15"/>
        <v>200508</v>
      </c>
      <c r="T370" s="12">
        <f>B370*ReturnData!B381</f>
        <v>0</v>
      </c>
      <c r="U370" s="12">
        <f>C370*ReturnData!C381</f>
        <v>6.1500000000000001E-3</v>
      </c>
      <c r="V370" s="12">
        <f>D370*ReturnData!D381</f>
        <v>7.0875E-3</v>
      </c>
      <c r="W370" s="12">
        <f>E370*ReturnData!E381</f>
        <v>-4.1749999999999999E-3</v>
      </c>
      <c r="X370" s="12">
        <f>F370*ReturnData!F381</f>
        <v>0</v>
      </c>
      <c r="Y370" s="12">
        <f>G370*ReturnData!G381</f>
        <v>-7.8250000000000004E-3</v>
      </c>
      <c r="Z370" s="12">
        <f>H370*ReturnData!H381</f>
        <v>0</v>
      </c>
      <c r="AA370" s="12">
        <f>I370*ReturnData!I381</f>
        <v>-4.0999999999999995E-3</v>
      </c>
      <c r="AB370" s="12">
        <f>J370*ReturnData!J381</f>
        <v>0</v>
      </c>
      <c r="AC370" s="12">
        <f>K370*ReturnData!K381</f>
        <v>-2.0499999999999997E-3</v>
      </c>
      <c r="AD370" s="12">
        <f>L370*ReturnData!L381</f>
        <v>0</v>
      </c>
      <c r="AE370" s="12">
        <f>M370*ReturnData!M381</f>
        <v>0</v>
      </c>
      <c r="AF370" s="12">
        <f>N370*ReturnData!N381</f>
        <v>0</v>
      </c>
      <c r="AG370" s="12">
        <f>O370*ReturnData!O381</f>
        <v>1.5625000000000001E-3</v>
      </c>
      <c r="AH370" s="12">
        <f>P370*ReturnData!P381</f>
        <v>-8.1624999999999996E-3</v>
      </c>
      <c r="AI370" s="12">
        <f>Q370*ReturnData!Q381</f>
        <v>0</v>
      </c>
      <c r="AK370">
        <f t="shared" si="16"/>
        <v>200508</v>
      </c>
      <c r="AL370" s="15">
        <f t="shared" si="17"/>
        <v>-1.15125E-2</v>
      </c>
    </row>
    <row r="371" spans="1:38" x14ac:dyDescent="0.25">
      <c r="A371" s="6">
        <f>ReturnData!A382</f>
        <v>200509</v>
      </c>
      <c r="B371">
        <f>IF('Monthly Ranks'!B370&lt;=8, 1/8,0)</f>
        <v>0</v>
      </c>
      <c r="C371">
        <f>IF('Monthly Ranks'!C370&lt;=8, 1/8,0)</f>
        <v>0.125</v>
      </c>
      <c r="D371">
        <f>IF('Monthly Ranks'!D370&lt;=8, 1/8,0)</f>
        <v>0.125</v>
      </c>
      <c r="E371">
        <f>IF('Monthly Ranks'!E370&lt;=8, 1/8,0)</f>
        <v>0.125</v>
      </c>
      <c r="F371">
        <f>IF('Monthly Ranks'!F370&lt;=8, 1/8,0)</f>
        <v>0</v>
      </c>
      <c r="G371">
        <f>IF('Monthly Ranks'!G370&lt;=8, 1/8,0)</f>
        <v>0</v>
      </c>
      <c r="H371">
        <f>IF('Monthly Ranks'!H370&lt;=8, 1/8,0)</f>
        <v>0</v>
      </c>
      <c r="I371">
        <f>IF('Monthly Ranks'!I370&lt;=8, 1/8,0)</f>
        <v>0.125</v>
      </c>
      <c r="J371">
        <f>IF('Monthly Ranks'!J370&lt;=8, 1/8,0)</f>
        <v>0</v>
      </c>
      <c r="K371">
        <f>IF('Monthly Ranks'!K370&lt;=8, 1/8,0)</f>
        <v>0.125</v>
      </c>
      <c r="L371">
        <f>IF('Monthly Ranks'!L370&lt;=8, 1/8,0)</f>
        <v>0.125</v>
      </c>
      <c r="M371">
        <f>IF('Monthly Ranks'!M370&lt;=8, 1/8,0)</f>
        <v>0</v>
      </c>
      <c r="N371">
        <f>IF('Monthly Ranks'!N370&lt;=8, 1/8,0)</f>
        <v>0</v>
      </c>
      <c r="O371">
        <f>IF('Monthly Ranks'!O370&lt;=8, 1/8,0)</f>
        <v>0.125</v>
      </c>
      <c r="P371">
        <f>IF('Monthly Ranks'!P370&lt;=8, 1/8,0)</f>
        <v>0.125</v>
      </c>
      <c r="Q371">
        <f>IF('Monthly Ranks'!Q370&lt;=8, 1/8,0)</f>
        <v>0</v>
      </c>
      <c r="S371">
        <f t="shared" si="15"/>
        <v>200509</v>
      </c>
      <c r="T371" s="12">
        <f>B371*ReturnData!B382</f>
        <v>0</v>
      </c>
      <c r="U371" s="12">
        <f>C371*ReturnData!C382</f>
        <v>1.5037499999999999E-2</v>
      </c>
      <c r="V371" s="12">
        <f>D371*ReturnData!D382</f>
        <v>9.0124999999999997E-3</v>
      </c>
      <c r="W371" s="12">
        <f>E371*ReturnData!E382</f>
        <v>-3.4375E-3</v>
      </c>
      <c r="X371" s="12">
        <f>F371*ReturnData!F382</f>
        <v>0</v>
      </c>
      <c r="Y371" s="12">
        <f>G371*ReturnData!G382</f>
        <v>0</v>
      </c>
      <c r="Z371" s="12">
        <f>H371*ReturnData!H382</f>
        <v>0</v>
      </c>
      <c r="AA371" s="12">
        <f>I371*ReturnData!I382</f>
        <v>8.6249999999999999E-4</v>
      </c>
      <c r="AB371" s="12">
        <f>J371*ReturnData!J382</f>
        <v>0</v>
      </c>
      <c r="AC371" s="12">
        <f>K371*ReturnData!K382</f>
        <v>-4.0875E-3</v>
      </c>
      <c r="AD371" s="12">
        <f>L371*ReturnData!L382</f>
        <v>6.625E-4</v>
      </c>
      <c r="AE371" s="12">
        <f>M371*ReturnData!M382</f>
        <v>0</v>
      </c>
      <c r="AF371" s="12">
        <f>N371*ReturnData!N382</f>
        <v>0</v>
      </c>
      <c r="AG371" s="12">
        <f>O371*ReturnData!O382</f>
        <v>5.4749999999999998E-3</v>
      </c>
      <c r="AH371" s="12">
        <f>P371*ReturnData!P382</f>
        <v>-2.0874999999999999E-3</v>
      </c>
      <c r="AI371" s="12">
        <f>Q371*ReturnData!Q382</f>
        <v>0</v>
      </c>
      <c r="AK371">
        <f t="shared" si="16"/>
        <v>200509</v>
      </c>
      <c r="AL371" s="15">
        <f t="shared" si="17"/>
        <v>2.1437499999999998E-2</v>
      </c>
    </row>
    <row r="372" spans="1:38" x14ac:dyDescent="0.25">
      <c r="A372" s="6">
        <f>ReturnData!A383</f>
        <v>200510</v>
      </c>
      <c r="B372">
        <f>IF('Monthly Ranks'!B371&lt;=8, 1/8,0)</f>
        <v>0</v>
      </c>
      <c r="C372">
        <f>IF('Monthly Ranks'!C371&lt;=8, 1/8,0)</f>
        <v>0.125</v>
      </c>
      <c r="D372">
        <f>IF('Monthly Ranks'!D371&lt;=8, 1/8,0)</f>
        <v>0.125</v>
      </c>
      <c r="E372">
        <f>IF('Monthly Ranks'!E371&lt;=8, 1/8,0)</f>
        <v>0.125</v>
      </c>
      <c r="F372">
        <f>IF('Monthly Ranks'!F371&lt;=8, 1/8,0)</f>
        <v>0</v>
      </c>
      <c r="G372">
        <f>IF('Monthly Ranks'!G371&lt;=8, 1/8,0)</f>
        <v>0</v>
      </c>
      <c r="H372">
        <f>IF('Monthly Ranks'!H371&lt;=8, 1/8,0)</f>
        <v>0</v>
      </c>
      <c r="I372">
        <f>IF('Monthly Ranks'!I371&lt;=8, 1/8,0)</f>
        <v>0.125</v>
      </c>
      <c r="J372">
        <f>IF('Monthly Ranks'!J371&lt;=8, 1/8,0)</f>
        <v>0</v>
      </c>
      <c r="K372">
        <f>IF('Monthly Ranks'!K371&lt;=8, 1/8,0)</f>
        <v>0.125</v>
      </c>
      <c r="L372">
        <f>IF('Monthly Ranks'!L371&lt;=8, 1/8,0)</f>
        <v>0.125</v>
      </c>
      <c r="M372">
        <f>IF('Monthly Ranks'!M371&lt;=8, 1/8,0)</f>
        <v>0</v>
      </c>
      <c r="N372">
        <f>IF('Monthly Ranks'!N371&lt;=8, 1/8,0)</f>
        <v>0.125</v>
      </c>
      <c r="O372">
        <f>IF('Monthly Ranks'!O371&lt;=8, 1/8,0)</f>
        <v>0.125</v>
      </c>
      <c r="P372">
        <f>IF('Monthly Ranks'!P371&lt;=8, 1/8,0)</f>
        <v>0</v>
      </c>
      <c r="Q372">
        <f>IF('Monthly Ranks'!Q371&lt;=8, 1/8,0)</f>
        <v>0</v>
      </c>
      <c r="S372">
        <f t="shared" si="15"/>
        <v>200510</v>
      </c>
      <c r="T372" s="12">
        <f>B372*ReturnData!B383</f>
        <v>0</v>
      </c>
      <c r="U372" s="12">
        <f>C372*ReturnData!C383</f>
        <v>-8.6875000000000008E-3</v>
      </c>
      <c r="V372" s="12">
        <f>D372*ReturnData!D383</f>
        <v>-1.2699999999999999E-2</v>
      </c>
      <c r="W372" s="12">
        <f>E372*ReturnData!E383</f>
        <v>-3.5750000000000001E-3</v>
      </c>
      <c r="X372" s="12">
        <f>F372*ReturnData!F383</f>
        <v>0</v>
      </c>
      <c r="Y372" s="12">
        <f>G372*ReturnData!G383</f>
        <v>0</v>
      </c>
      <c r="Z372" s="12">
        <f>H372*ReturnData!H383</f>
        <v>0</v>
      </c>
      <c r="AA372" s="12">
        <f>I372*ReturnData!I383</f>
        <v>-5.6249999999999998E-3</v>
      </c>
      <c r="AB372" s="12">
        <f>J372*ReturnData!J383</f>
        <v>0</v>
      </c>
      <c r="AC372" s="12">
        <f>K372*ReturnData!K383</f>
        <v>-4.0000000000000001E-3</v>
      </c>
      <c r="AD372" s="12">
        <f>L372*ReturnData!L383</f>
        <v>-5.3249999999999999E-3</v>
      </c>
      <c r="AE372" s="12">
        <f>M372*ReturnData!M383</f>
        <v>0</v>
      </c>
      <c r="AF372" s="12">
        <f>N372*ReturnData!N383</f>
        <v>-7.5000000000000002E-4</v>
      </c>
      <c r="AG372" s="12">
        <f>O372*ReturnData!O383</f>
        <v>-8.5624999999999989E-3</v>
      </c>
      <c r="AH372" s="12">
        <f>P372*ReturnData!P383</f>
        <v>0</v>
      </c>
      <c r="AI372" s="12">
        <f>Q372*ReturnData!Q383</f>
        <v>0</v>
      </c>
      <c r="AK372">
        <f t="shared" si="16"/>
        <v>200510</v>
      </c>
      <c r="AL372" s="15">
        <f t="shared" si="17"/>
        <v>-4.9224999999999991E-2</v>
      </c>
    </row>
    <row r="373" spans="1:38" x14ac:dyDescent="0.25">
      <c r="A373" s="6">
        <f>ReturnData!A384</f>
        <v>200511</v>
      </c>
      <c r="B373">
        <f>IF('Monthly Ranks'!B372&lt;=8, 1/8,0)</f>
        <v>0</v>
      </c>
      <c r="C373">
        <f>IF('Monthly Ranks'!C372&lt;=8, 1/8,0)</f>
        <v>0.125</v>
      </c>
      <c r="D373">
        <f>IF('Monthly Ranks'!D372&lt;=8, 1/8,0)</f>
        <v>0.125</v>
      </c>
      <c r="E373">
        <f>IF('Monthly Ranks'!E372&lt;=8, 1/8,0)</f>
        <v>0</v>
      </c>
      <c r="F373">
        <f>IF('Monthly Ranks'!F372&lt;=8, 1/8,0)</f>
        <v>0</v>
      </c>
      <c r="G373">
        <f>IF('Monthly Ranks'!G372&lt;=8, 1/8,0)</f>
        <v>0</v>
      </c>
      <c r="H373">
        <f>IF('Monthly Ranks'!H372&lt;=8, 1/8,0)</f>
        <v>0.125</v>
      </c>
      <c r="I373">
        <f>IF('Monthly Ranks'!I372&lt;=8, 1/8,0)</f>
        <v>0.125</v>
      </c>
      <c r="J373">
        <f>IF('Monthly Ranks'!J372&lt;=8, 1/8,0)</f>
        <v>0.125</v>
      </c>
      <c r="K373">
        <f>IF('Monthly Ranks'!K372&lt;=8, 1/8,0)</f>
        <v>0</v>
      </c>
      <c r="L373">
        <f>IF('Monthly Ranks'!L372&lt;=8, 1/8,0)</f>
        <v>0.125</v>
      </c>
      <c r="M373">
        <f>IF('Monthly Ranks'!M372&lt;=8, 1/8,0)</f>
        <v>0</v>
      </c>
      <c r="N373">
        <f>IF('Monthly Ranks'!N372&lt;=8, 1/8,0)</f>
        <v>0.125</v>
      </c>
      <c r="O373">
        <f>IF('Monthly Ranks'!O372&lt;=8, 1/8,0)</f>
        <v>0.125</v>
      </c>
      <c r="P373">
        <f>IF('Monthly Ranks'!P372&lt;=8, 1/8,0)</f>
        <v>0</v>
      </c>
      <c r="Q373">
        <f>IF('Monthly Ranks'!Q372&lt;=8, 1/8,0)</f>
        <v>0</v>
      </c>
      <c r="S373">
        <f t="shared" si="15"/>
        <v>200511</v>
      </c>
      <c r="T373" s="12">
        <f>B373*ReturnData!B384</f>
        <v>0</v>
      </c>
      <c r="U373" s="12">
        <f>C373*ReturnData!C384</f>
        <v>6.6500000000000005E-3</v>
      </c>
      <c r="V373" s="12">
        <f>D373*ReturnData!D384</f>
        <v>1.25E-3</v>
      </c>
      <c r="W373" s="12">
        <f>E373*ReturnData!E384</f>
        <v>0</v>
      </c>
      <c r="X373" s="12">
        <f>F373*ReturnData!F384</f>
        <v>0</v>
      </c>
      <c r="Y373" s="12">
        <f>G373*ReturnData!G384</f>
        <v>0</v>
      </c>
      <c r="Z373" s="12">
        <f>H373*ReturnData!H384</f>
        <v>2.5000000000000001E-4</v>
      </c>
      <c r="AA373" s="12">
        <f>I373*ReturnData!I384</f>
        <v>6.7374999999999996E-3</v>
      </c>
      <c r="AB373" s="12">
        <f>J373*ReturnData!J384</f>
        <v>1.60375E-2</v>
      </c>
      <c r="AC373" s="12">
        <f>K373*ReturnData!K384</f>
        <v>0</v>
      </c>
      <c r="AD373" s="12">
        <f>L373*ReturnData!L384</f>
        <v>8.6875000000000008E-3</v>
      </c>
      <c r="AE373" s="12">
        <f>M373*ReturnData!M384</f>
        <v>0</v>
      </c>
      <c r="AF373" s="12">
        <f>N373*ReturnData!N384</f>
        <v>7.4875000000000002E-3</v>
      </c>
      <c r="AG373" s="12">
        <f>O373*ReturnData!O384</f>
        <v>-2.7500000000000002E-4</v>
      </c>
      <c r="AH373" s="12">
        <f>P373*ReturnData!P384</f>
        <v>0</v>
      </c>
      <c r="AI373" s="12">
        <f>Q373*ReturnData!Q384</f>
        <v>0</v>
      </c>
      <c r="AK373">
        <f t="shared" si="16"/>
        <v>200511</v>
      </c>
      <c r="AL373" s="15">
        <f t="shared" si="17"/>
        <v>4.6825000000000006E-2</v>
      </c>
    </row>
    <row r="374" spans="1:38" x14ac:dyDescent="0.25">
      <c r="A374" s="6">
        <f>ReturnData!A385</f>
        <v>200512</v>
      </c>
      <c r="B374">
        <f>IF('Monthly Ranks'!B373&lt;=8, 1/8,0)</f>
        <v>0</v>
      </c>
      <c r="C374">
        <f>IF('Monthly Ranks'!C373&lt;=8, 1/8,0)</f>
        <v>0.125</v>
      </c>
      <c r="D374">
        <f>IF('Monthly Ranks'!D373&lt;=8, 1/8,0)</f>
        <v>0.125</v>
      </c>
      <c r="E374">
        <f>IF('Monthly Ranks'!E373&lt;=8, 1/8,0)</f>
        <v>0</v>
      </c>
      <c r="F374">
        <f>IF('Monthly Ranks'!F373&lt;=8, 1/8,0)</f>
        <v>0</v>
      </c>
      <c r="G374">
        <f>IF('Monthly Ranks'!G373&lt;=8, 1/8,0)</f>
        <v>0</v>
      </c>
      <c r="H374">
        <f>IF('Monthly Ranks'!H373&lt;=8, 1/8,0)</f>
        <v>0.125</v>
      </c>
      <c r="I374">
        <f>IF('Monthly Ranks'!I373&lt;=8, 1/8,0)</f>
        <v>0.125</v>
      </c>
      <c r="J374">
        <f>IF('Monthly Ranks'!J373&lt;=8, 1/8,0)</f>
        <v>0</v>
      </c>
      <c r="K374">
        <f>IF('Monthly Ranks'!K373&lt;=8, 1/8,0)</f>
        <v>0</v>
      </c>
      <c r="L374">
        <f>IF('Monthly Ranks'!L373&lt;=8, 1/8,0)</f>
        <v>0</v>
      </c>
      <c r="M374">
        <f>IF('Monthly Ranks'!M373&lt;=8, 1/8,0)</f>
        <v>0</v>
      </c>
      <c r="N374">
        <f>IF('Monthly Ranks'!N373&lt;=8, 1/8,0)</f>
        <v>0.125</v>
      </c>
      <c r="O374">
        <f>IF('Monthly Ranks'!O373&lt;=8, 1/8,0)</f>
        <v>0.125</v>
      </c>
      <c r="P374">
        <f>IF('Monthly Ranks'!P373&lt;=8, 1/8,0)</f>
        <v>0.125</v>
      </c>
      <c r="Q374">
        <f>IF('Monthly Ranks'!Q373&lt;=8, 1/8,0)</f>
        <v>0.125</v>
      </c>
      <c r="S374">
        <f t="shared" si="15"/>
        <v>200512</v>
      </c>
      <c r="T374" s="12">
        <f>B374*ReturnData!B385</f>
        <v>0</v>
      </c>
      <c r="U374" s="12">
        <f>C374*ReturnData!C385</f>
        <v>6.5375000000000008E-3</v>
      </c>
      <c r="V374" s="12">
        <f>D374*ReturnData!D385</f>
        <v>5.7499999999999999E-4</v>
      </c>
      <c r="W374" s="12">
        <f>E374*ReturnData!E385</f>
        <v>0</v>
      </c>
      <c r="X374" s="12">
        <f>F374*ReturnData!F385</f>
        <v>0</v>
      </c>
      <c r="Y374" s="12">
        <f>G374*ReturnData!G385</f>
        <v>0</v>
      </c>
      <c r="Z374" s="12">
        <f>H374*ReturnData!H385</f>
        <v>4.6750000000000003E-3</v>
      </c>
      <c r="AA374" s="12">
        <f>I374*ReturnData!I385</f>
        <v>-1.6000000000000001E-3</v>
      </c>
      <c r="AB374" s="12">
        <f>J374*ReturnData!J385</f>
        <v>0</v>
      </c>
      <c r="AC374" s="12">
        <f>K374*ReturnData!K385</f>
        <v>0</v>
      </c>
      <c r="AD374" s="12">
        <f>L374*ReturnData!L385</f>
        <v>0</v>
      </c>
      <c r="AE374" s="12">
        <f>M374*ReturnData!M385</f>
        <v>0</v>
      </c>
      <c r="AF374" s="12">
        <f>N374*ReturnData!N385</f>
        <v>2.8625E-3</v>
      </c>
      <c r="AG374" s="12">
        <f>O374*ReturnData!O385</f>
        <v>1.5499999999999999E-3</v>
      </c>
      <c r="AH374" s="12">
        <f>P374*ReturnData!P385</f>
        <v>-1.0499999999999999E-3</v>
      </c>
      <c r="AI374" s="12">
        <f>Q374*ReturnData!Q385</f>
        <v>3.6249999999999998E-4</v>
      </c>
      <c r="AK374">
        <f t="shared" si="16"/>
        <v>200512</v>
      </c>
      <c r="AL374" s="15">
        <f t="shared" si="17"/>
        <v>1.39125E-2</v>
      </c>
    </row>
    <row r="375" spans="1:38" x14ac:dyDescent="0.25">
      <c r="A375" s="6">
        <f>ReturnData!A386</f>
        <v>200601</v>
      </c>
      <c r="B375">
        <f>IF('Monthly Ranks'!B374&lt;=8, 1/8,0)</f>
        <v>0</v>
      </c>
      <c r="C375">
        <f>IF('Monthly Ranks'!C374&lt;=8, 1/8,0)</f>
        <v>0.125</v>
      </c>
      <c r="D375">
        <f>IF('Monthly Ranks'!D374&lt;=8, 1/8,0)</f>
        <v>0.125</v>
      </c>
      <c r="E375">
        <f>IF('Monthly Ranks'!E374&lt;=8, 1/8,0)</f>
        <v>0</v>
      </c>
      <c r="F375">
        <f>IF('Monthly Ranks'!F374&lt;=8, 1/8,0)</f>
        <v>0</v>
      </c>
      <c r="G375">
        <f>IF('Monthly Ranks'!G374&lt;=8, 1/8,0)</f>
        <v>0</v>
      </c>
      <c r="H375">
        <f>IF('Monthly Ranks'!H374&lt;=8, 1/8,0)</f>
        <v>0</v>
      </c>
      <c r="I375">
        <f>IF('Monthly Ranks'!I374&lt;=8, 1/8,0)</f>
        <v>0.125</v>
      </c>
      <c r="J375">
        <f>IF('Monthly Ranks'!J374&lt;=8, 1/8,0)</f>
        <v>0.125</v>
      </c>
      <c r="K375">
        <f>IF('Monthly Ranks'!K374&lt;=8, 1/8,0)</f>
        <v>0</v>
      </c>
      <c r="L375">
        <f>IF('Monthly Ranks'!L374&lt;=8, 1/8,0)</f>
        <v>0.125</v>
      </c>
      <c r="M375">
        <f>IF('Monthly Ranks'!M374&lt;=8, 1/8,0)</f>
        <v>0</v>
      </c>
      <c r="N375">
        <f>IF('Monthly Ranks'!N374&lt;=8, 1/8,0)</f>
        <v>0.125</v>
      </c>
      <c r="O375">
        <f>IF('Monthly Ranks'!O374&lt;=8, 1/8,0)</f>
        <v>0.125</v>
      </c>
      <c r="P375">
        <f>IF('Monthly Ranks'!P374&lt;=8, 1/8,0)</f>
        <v>0</v>
      </c>
      <c r="Q375">
        <f>IF('Monthly Ranks'!Q374&lt;=8, 1/8,0)</f>
        <v>0.125</v>
      </c>
      <c r="S375">
        <f t="shared" si="15"/>
        <v>200601</v>
      </c>
      <c r="T375" s="12">
        <f>B375*ReturnData!B386</f>
        <v>0</v>
      </c>
      <c r="U375" s="12">
        <f>C375*ReturnData!C386</f>
        <v>2.1687500000000002E-2</v>
      </c>
      <c r="V375" s="12">
        <f>D375*ReturnData!D386</f>
        <v>1.56125E-2</v>
      </c>
      <c r="W375" s="12">
        <f>E375*ReturnData!E386</f>
        <v>0</v>
      </c>
      <c r="X375" s="12">
        <f>F375*ReturnData!F386</f>
        <v>0</v>
      </c>
      <c r="Y375" s="12">
        <f>G375*ReturnData!G386</f>
        <v>0</v>
      </c>
      <c r="Z375" s="12">
        <f>H375*ReturnData!H386</f>
        <v>0</v>
      </c>
      <c r="AA375" s="12">
        <f>I375*ReturnData!I386</f>
        <v>7.1875000000000003E-3</v>
      </c>
      <c r="AB375" s="12">
        <f>J375*ReturnData!J386</f>
        <v>1.8662499999999999E-2</v>
      </c>
      <c r="AC375" s="12">
        <f>K375*ReturnData!K386</f>
        <v>0</v>
      </c>
      <c r="AD375" s="12">
        <f>L375*ReturnData!L386</f>
        <v>7.2499999999999995E-3</v>
      </c>
      <c r="AE375" s="12">
        <f>M375*ReturnData!M386</f>
        <v>0</v>
      </c>
      <c r="AF375" s="12">
        <f>N375*ReturnData!N386</f>
        <v>4.7999999999999996E-3</v>
      </c>
      <c r="AG375" s="12">
        <f>O375*ReturnData!O386</f>
        <v>3.7874999999999996E-3</v>
      </c>
      <c r="AH375" s="12">
        <f>P375*ReturnData!P386</f>
        <v>0</v>
      </c>
      <c r="AI375" s="12">
        <f>Q375*ReturnData!Q386</f>
        <v>1.6125E-3</v>
      </c>
      <c r="AK375">
        <f t="shared" si="16"/>
        <v>200601</v>
      </c>
      <c r="AL375" s="15">
        <f t="shared" si="17"/>
        <v>8.0599999999999991E-2</v>
      </c>
    </row>
    <row r="376" spans="1:38" x14ac:dyDescent="0.25">
      <c r="A376" s="6">
        <f>ReturnData!A387</f>
        <v>200602</v>
      </c>
      <c r="B376">
        <f>IF('Monthly Ranks'!B375&lt;=8, 1/8,0)</f>
        <v>0</v>
      </c>
      <c r="C376">
        <f>IF('Monthly Ranks'!C375&lt;=8, 1/8,0)</f>
        <v>0.125</v>
      </c>
      <c r="D376">
        <f>IF('Monthly Ranks'!D375&lt;=8, 1/8,0)</f>
        <v>0.125</v>
      </c>
      <c r="E376">
        <f>IF('Monthly Ranks'!E375&lt;=8, 1/8,0)</f>
        <v>0</v>
      </c>
      <c r="F376">
        <f>IF('Monthly Ranks'!F375&lt;=8, 1/8,0)</f>
        <v>0</v>
      </c>
      <c r="G376">
        <f>IF('Monthly Ranks'!G375&lt;=8, 1/8,0)</f>
        <v>0</v>
      </c>
      <c r="H376">
        <f>IF('Monthly Ranks'!H375&lt;=8, 1/8,0)</f>
        <v>0.125</v>
      </c>
      <c r="I376">
        <f>IF('Monthly Ranks'!I375&lt;=8, 1/8,0)</f>
        <v>0.125</v>
      </c>
      <c r="J376">
        <f>IF('Monthly Ranks'!J375&lt;=8, 1/8,0)</f>
        <v>0.125</v>
      </c>
      <c r="K376">
        <f>IF('Monthly Ranks'!K375&lt;=8, 1/8,0)</f>
        <v>0</v>
      </c>
      <c r="L376">
        <f>IF('Monthly Ranks'!L375&lt;=8, 1/8,0)</f>
        <v>0.125</v>
      </c>
      <c r="M376">
        <f>IF('Monthly Ranks'!M375&lt;=8, 1/8,0)</f>
        <v>0</v>
      </c>
      <c r="N376">
        <f>IF('Monthly Ranks'!N375&lt;=8, 1/8,0)</f>
        <v>0.125</v>
      </c>
      <c r="O376">
        <f>IF('Monthly Ranks'!O375&lt;=8, 1/8,0)</f>
        <v>0.125</v>
      </c>
      <c r="P376">
        <f>IF('Monthly Ranks'!P375&lt;=8, 1/8,0)</f>
        <v>0</v>
      </c>
      <c r="Q376">
        <f>IF('Monthly Ranks'!Q375&lt;=8, 1/8,0)</f>
        <v>0</v>
      </c>
      <c r="S376">
        <f t="shared" si="15"/>
        <v>200602</v>
      </c>
      <c r="T376" s="12">
        <f>B376*ReturnData!B387</f>
        <v>0</v>
      </c>
      <c r="U376" s="12">
        <f>C376*ReturnData!C387</f>
        <v>-1.035E-2</v>
      </c>
      <c r="V376" s="12">
        <f>D376*ReturnData!D387</f>
        <v>-1.0200000000000001E-2</v>
      </c>
      <c r="W376" s="12">
        <f>E376*ReturnData!E387</f>
        <v>0</v>
      </c>
      <c r="X376" s="12">
        <f>F376*ReturnData!F387</f>
        <v>0</v>
      </c>
      <c r="Y376" s="12">
        <f>G376*ReturnData!G387</f>
        <v>0</v>
      </c>
      <c r="Z376" s="12">
        <f>H376*ReturnData!H387</f>
        <v>1.65E-3</v>
      </c>
      <c r="AA376" s="12">
        <f>I376*ReturnData!I387</f>
        <v>-8.9999999999999998E-4</v>
      </c>
      <c r="AB376" s="12">
        <f>J376*ReturnData!J387</f>
        <v>-3.6749999999999999E-3</v>
      </c>
      <c r="AC376" s="12">
        <f>K376*ReturnData!K387</f>
        <v>0</v>
      </c>
      <c r="AD376" s="12">
        <f>L376*ReturnData!L387</f>
        <v>9.6250000000000003E-4</v>
      </c>
      <c r="AE376" s="12">
        <f>M376*ReturnData!M387</f>
        <v>0</v>
      </c>
      <c r="AF376" s="12">
        <f>N376*ReturnData!N387</f>
        <v>3.8E-3</v>
      </c>
      <c r="AG376" s="12">
        <f>O376*ReturnData!O387</f>
        <v>2.7500000000000002E-4</v>
      </c>
      <c r="AH376" s="12">
        <f>P376*ReturnData!P387</f>
        <v>0</v>
      </c>
      <c r="AI376" s="12">
        <f>Q376*ReturnData!Q387</f>
        <v>0</v>
      </c>
      <c r="AK376">
        <f t="shared" si="16"/>
        <v>200602</v>
      </c>
      <c r="AL376" s="15">
        <f t="shared" si="17"/>
        <v>-1.8437499999999999E-2</v>
      </c>
    </row>
    <row r="377" spans="1:38" x14ac:dyDescent="0.25">
      <c r="A377" s="6">
        <f>ReturnData!A388</f>
        <v>200603</v>
      </c>
      <c r="B377">
        <f>IF('Monthly Ranks'!B376&lt;=8, 1/8,0)</f>
        <v>0</v>
      </c>
      <c r="C377">
        <f>IF('Monthly Ranks'!C376&lt;=8, 1/8,0)</f>
        <v>0.125</v>
      </c>
      <c r="D377">
        <f>IF('Monthly Ranks'!D376&lt;=8, 1/8,0)</f>
        <v>0.125</v>
      </c>
      <c r="E377">
        <f>IF('Monthly Ranks'!E376&lt;=8, 1/8,0)</f>
        <v>0</v>
      </c>
      <c r="F377">
        <f>IF('Monthly Ranks'!F376&lt;=8, 1/8,0)</f>
        <v>0</v>
      </c>
      <c r="G377">
        <f>IF('Monthly Ranks'!G376&lt;=8, 1/8,0)</f>
        <v>0</v>
      </c>
      <c r="H377">
        <f>IF('Monthly Ranks'!H376&lt;=8, 1/8,0)</f>
        <v>0</v>
      </c>
      <c r="I377">
        <f>IF('Monthly Ranks'!I376&lt;=8, 1/8,0)</f>
        <v>0.125</v>
      </c>
      <c r="J377">
        <f>IF('Monthly Ranks'!J376&lt;=8, 1/8,0)</f>
        <v>0.125</v>
      </c>
      <c r="K377">
        <f>IF('Monthly Ranks'!K376&lt;=8, 1/8,0)</f>
        <v>0</v>
      </c>
      <c r="L377">
        <f>IF('Monthly Ranks'!L376&lt;=8, 1/8,0)</f>
        <v>0.125</v>
      </c>
      <c r="M377">
        <f>IF('Monthly Ranks'!M376&lt;=8, 1/8,0)</f>
        <v>0</v>
      </c>
      <c r="N377">
        <f>IF('Monthly Ranks'!N376&lt;=8, 1/8,0)</f>
        <v>0.125</v>
      </c>
      <c r="O377">
        <f>IF('Monthly Ranks'!O376&lt;=8, 1/8,0)</f>
        <v>0.125</v>
      </c>
      <c r="P377">
        <f>IF('Monthly Ranks'!P376&lt;=8, 1/8,0)</f>
        <v>0</v>
      </c>
      <c r="Q377">
        <f>IF('Monthly Ranks'!Q376&lt;=8, 1/8,0)</f>
        <v>0.125</v>
      </c>
      <c r="S377">
        <f t="shared" si="15"/>
        <v>200603</v>
      </c>
      <c r="T377" s="12">
        <f>B377*ReturnData!B388</f>
        <v>0</v>
      </c>
      <c r="U377" s="12">
        <f>C377*ReturnData!C388</f>
        <v>8.7749999999999998E-3</v>
      </c>
      <c r="V377" s="12">
        <f>D377*ReturnData!D388</f>
        <v>4.9624999999999999E-3</v>
      </c>
      <c r="W377" s="12">
        <f>E377*ReturnData!E388</f>
        <v>0</v>
      </c>
      <c r="X377" s="12">
        <f>F377*ReturnData!F388</f>
        <v>0</v>
      </c>
      <c r="Y377" s="12">
        <f>G377*ReturnData!G388</f>
        <v>0</v>
      </c>
      <c r="Z377" s="12">
        <f>H377*ReturnData!H388</f>
        <v>0</v>
      </c>
      <c r="AA377" s="12">
        <f>I377*ReturnData!I388</f>
        <v>1.7125E-3</v>
      </c>
      <c r="AB377" s="12">
        <f>J377*ReturnData!J388</f>
        <v>1.5175000000000001E-2</v>
      </c>
      <c r="AC377" s="12">
        <f>K377*ReturnData!K388</f>
        <v>0</v>
      </c>
      <c r="AD377" s="12">
        <f>L377*ReturnData!L388</f>
        <v>3.2624999999999998E-3</v>
      </c>
      <c r="AE377" s="12">
        <f>M377*ReturnData!M388</f>
        <v>0</v>
      </c>
      <c r="AF377" s="12">
        <f>N377*ReturnData!N388</f>
        <v>5.1249999999999993E-3</v>
      </c>
      <c r="AG377" s="12">
        <f>O377*ReturnData!O388</f>
        <v>-4.5500000000000002E-3</v>
      </c>
      <c r="AH377" s="12">
        <f>P377*ReturnData!P388</f>
        <v>0</v>
      </c>
      <c r="AI377" s="12">
        <f>Q377*ReturnData!Q388</f>
        <v>8.0000000000000004E-4</v>
      </c>
      <c r="AK377">
        <f t="shared" si="16"/>
        <v>200603</v>
      </c>
      <c r="AL377" s="15">
        <f t="shared" si="17"/>
        <v>3.5262500000000002E-2</v>
      </c>
    </row>
    <row r="378" spans="1:38" x14ac:dyDescent="0.25">
      <c r="A378" s="6">
        <f>ReturnData!A389</f>
        <v>200604</v>
      </c>
      <c r="B378">
        <f>IF('Monthly Ranks'!B377&lt;=8, 1/8,0)</f>
        <v>0</v>
      </c>
      <c r="C378">
        <f>IF('Monthly Ranks'!C377&lt;=8, 1/8,0)</f>
        <v>0.125</v>
      </c>
      <c r="D378">
        <f>IF('Monthly Ranks'!D377&lt;=8, 1/8,0)</f>
        <v>0.125</v>
      </c>
      <c r="E378">
        <f>IF('Monthly Ranks'!E377&lt;=8, 1/8,0)</f>
        <v>0</v>
      </c>
      <c r="F378">
        <f>IF('Monthly Ranks'!F377&lt;=8, 1/8,0)</f>
        <v>0</v>
      </c>
      <c r="G378">
        <f>IF('Monthly Ranks'!G377&lt;=8, 1/8,0)</f>
        <v>0</v>
      </c>
      <c r="H378">
        <f>IF('Monthly Ranks'!H377&lt;=8, 1/8,0)</f>
        <v>0</v>
      </c>
      <c r="I378">
        <f>IF('Monthly Ranks'!I377&lt;=8, 1/8,0)</f>
        <v>0.125</v>
      </c>
      <c r="J378">
        <f>IF('Monthly Ranks'!J377&lt;=8, 1/8,0)</f>
        <v>0.125</v>
      </c>
      <c r="K378">
        <f>IF('Monthly Ranks'!K377&lt;=8, 1/8,0)</f>
        <v>0</v>
      </c>
      <c r="L378">
        <f>IF('Monthly Ranks'!L377&lt;=8, 1/8,0)</f>
        <v>0.125</v>
      </c>
      <c r="M378">
        <f>IF('Monthly Ranks'!M377&lt;=8, 1/8,0)</f>
        <v>0</v>
      </c>
      <c r="N378">
        <f>IF('Monthly Ranks'!N377&lt;=8, 1/8,0)</f>
        <v>0.125</v>
      </c>
      <c r="O378">
        <f>IF('Monthly Ranks'!O377&lt;=8, 1/8,0)</f>
        <v>0.125</v>
      </c>
      <c r="P378">
        <f>IF('Monthly Ranks'!P377&lt;=8, 1/8,0)</f>
        <v>0</v>
      </c>
      <c r="Q378">
        <f>IF('Monthly Ranks'!Q377&lt;=8, 1/8,0)</f>
        <v>0.125</v>
      </c>
      <c r="S378">
        <f t="shared" si="15"/>
        <v>200604</v>
      </c>
      <c r="T378" s="12">
        <f>B378*ReturnData!B389</f>
        <v>0</v>
      </c>
      <c r="U378" s="12">
        <f>C378*ReturnData!C389</f>
        <v>1.4437500000000001E-2</v>
      </c>
      <c r="V378" s="12">
        <f>D378*ReturnData!D389</f>
        <v>5.2749999999999993E-3</v>
      </c>
      <c r="W378" s="12">
        <f>E378*ReturnData!E389</f>
        <v>0</v>
      </c>
      <c r="X378" s="12">
        <f>F378*ReturnData!F389</f>
        <v>0</v>
      </c>
      <c r="Y378" s="12">
        <f>G378*ReturnData!G389</f>
        <v>0</v>
      </c>
      <c r="Z378" s="12">
        <f>H378*ReturnData!H389</f>
        <v>0</v>
      </c>
      <c r="AA378" s="12">
        <f>I378*ReturnData!I389</f>
        <v>-1.9875000000000001E-3</v>
      </c>
      <c r="AB378" s="12">
        <f>J378*ReturnData!J389</f>
        <v>9.5875000000000005E-3</v>
      </c>
      <c r="AC378" s="12">
        <f>K378*ReturnData!K389</f>
        <v>0</v>
      </c>
      <c r="AD378" s="12">
        <f>L378*ReturnData!L389</f>
        <v>1.9375E-3</v>
      </c>
      <c r="AE378" s="12">
        <f>M378*ReturnData!M389</f>
        <v>0</v>
      </c>
      <c r="AF378" s="12">
        <f>N378*ReturnData!N389</f>
        <v>2.6374999999999997E-3</v>
      </c>
      <c r="AG378" s="12">
        <f>O378*ReturnData!O389</f>
        <v>2.3125000000000003E-3</v>
      </c>
      <c r="AH378" s="12">
        <f>P378*ReturnData!P389</f>
        <v>0</v>
      </c>
      <c r="AI378" s="12">
        <f>Q378*ReturnData!Q389</f>
        <v>3.4875000000000001E-3</v>
      </c>
      <c r="AK378">
        <f t="shared" si="16"/>
        <v>200604</v>
      </c>
      <c r="AL378" s="15">
        <f t="shared" si="17"/>
        <v>3.7687500000000006E-2</v>
      </c>
    </row>
    <row r="379" spans="1:38" x14ac:dyDescent="0.25">
      <c r="A379" s="6">
        <f>ReturnData!A390</f>
        <v>200605</v>
      </c>
      <c r="B379">
        <f>IF('Monthly Ranks'!B378&lt;=8, 1/8,0)</f>
        <v>0</v>
      </c>
      <c r="C379">
        <f>IF('Monthly Ranks'!C378&lt;=8, 1/8,0)</f>
        <v>0.125</v>
      </c>
      <c r="D379">
        <f>IF('Monthly Ranks'!D378&lt;=8, 1/8,0)</f>
        <v>0.125</v>
      </c>
      <c r="E379">
        <f>IF('Monthly Ranks'!E378&lt;=8, 1/8,0)</f>
        <v>0</v>
      </c>
      <c r="F379">
        <f>IF('Monthly Ranks'!F378&lt;=8, 1/8,0)</f>
        <v>0</v>
      </c>
      <c r="G379">
        <f>IF('Monthly Ranks'!G378&lt;=8, 1/8,0)</f>
        <v>0</v>
      </c>
      <c r="H379">
        <f>IF('Monthly Ranks'!H378&lt;=8, 1/8,0)</f>
        <v>0</v>
      </c>
      <c r="I379">
        <f>IF('Monthly Ranks'!I378&lt;=8, 1/8,0)</f>
        <v>0.125</v>
      </c>
      <c r="J379">
        <f>IF('Monthly Ranks'!J378&lt;=8, 1/8,0)</f>
        <v>0.125</v>
      </c>
      <c r="K379">
        <f>IF('Monthly Ranks'!K378&lt;=8, 1/8,0)</f>
        <v>0.125</v>
      </c>
      <c r="L379">
        <f>IF('Monthly Ranks'!L378&lt;=8, 1/8,0)</f>
        <v>0.125</v>
      </c>
      <c r="M379">
        <f>IF('Monthly Ranks'!M378&lt;=8, 1/8,0)</f>
        <v>0</v>
      </c>
      <c r="N379">
        <f>IF('Monthly Ranks'!N378&lt;=8, 1/8,0)</f>
        <v>0.125</v>
      </c>
      <c r="O379">
        <f>IF('Monthly Ranks'!O378&lt;=8, 1/8,0)</f>
        <v>0</v>
      </c>
      <c r="P379">
        <f>IF('Monthly Ranks'!P378&lt;=8, 1/8,0)</f>
        <v>0</v>
      </c>
      <c r="Q379">
        <f>IF('Monthly Ranks'!Q378&lt;=8, 1/8,0)</f>
        <v>0.125</v>
      </c>
      <c r="S379">
        <f t="shared" si="15"/>
        <v>200605</v>
      </c>
      <c r="T379" s="12">
        <f>B379*ReturnData!B390</f>
        <v>0</v>
      </c>
      <c r="U379" s="12">
        <f>C379*ReturnData!C390</f>
        <v>-1.0262500000000001E-2</v>
      </c>
      <c r="V379" s="12">
        <f>D379*ReturnData!D390</f>
        <v>-4.3499999999999997E-3</v>
      </c>
      <c r="W379" s="12">
        <f>E379*ReturnData!E390</f>
        <v>0</v>
      </c>
      <c r="X379" s="12">
        <f>F379*ReturnData!F390</f>
        <v>0</v>
      </c>
      <c r="Y379" s="12">
        <f>G379*ReturnData!G390</f>
        <v>0</v>
      </c>
      <c r="Z379" s="12">
        <f>H379*ReturnData!H390</f>
        <v>0</v>
      </c>
      <c r="AA379" s="12">
        <f>I379*ReturnData!I390</f>
        <v>-8.4124999999999998E-3</v>
      </c>
      <c r="AB379" s="12">
        <f>J379*ReturnData!J390</f>
        <v>-5.7374999999999995E-3</v>
      </c>
      <c r="AC379" s="12">
        <f>K379*ReturnData!K390</f>
        <v>-6.2624999999999998E-3</v>
      </c>
      <c r="AD379" s="12">
        <f>L379*ReturnData!L390</f>
        <v>-8.0125000000000005E-3</v>
      </c>
      <c r="AE379" s="12">
        <f>M379*ReturnData!M390</f>
        <v>0</v>
      </c>
      <c r="AF379" s="12">
        <f>N379*ReturnData!N390</f>
        <v>-2.2000000000000001E-3</v>
      </c>
      <c r="AG379" s="12">
        <f>O379*ReturnData!O390</f>
        <v>0</v>
      </c>
      <c r="AH379" s="12">
        <f>P379*ReturnData!P390</f>
        <v>0</v>
      </c>
      <c r="AI379" s="12">
        <f>Q379*ReturnData!Q390</f>
        <v>-4.4875000000000002E-3</v>
      </c>
      <c r="AK379">
        <f t="shared" si="16"/>
        <v>200605</v>
      </c>
      <c r="AL379" s="15">
        <f t="shared" si="17"/>
        <v>-4.9724999999999998E-2</v>
      </c>
    </row>
    <row r="380" spans="1:38" x14ac:dyDescent="0.25">
      <c r="A380" s="6">
        <f>ReturnData!A391</f>
        <v>200606</v>
      </c>
      <c r="B380">
        <f>IF('Monthly Ranks'!B379&lt;=8, 1/8,0)</f>
        <v>0</v>
      </c>
      <c r="C380">
        <f>IF('Monthly Ranks'!C379&lt;=8, 1/8,0)</f>
        <v>0.125</v>
      </c>
      <c r="D380">
        <f>IF('Monthly Ranks'!D379&lt;=8, 1/8,0)</f>
        <v>0.125</v>
      </c>
      <c r="E380">
        <f>IF('Monthly Ranks'!E379&lt;=8, 1/8,0)</f>
        <v>0</v>
      </c>
      <c r="F380">
        <f>IF('Monthly Ranks'!F379&lt;=8, 1/8,0)</f>
        <v>0</v>
      </c>
      <c r="G380">
        <f>IF('Monthly Ranks'!G379&lt;=8, 1/8,0)</f>
        <v>0</v>
      </c>
      <c r="H380">
        <f>IF('Monthly Ranks'!H379&lt;=8, 1/8,0)</f>
        <v>0</v>
      </c>
      <c r="I380">
        <f>IF('Monthly Ranks'!I379&lt;=8, 1/8,0)</f>
        <v>0.125</v>
      </c>
      <c r="J380">
        <f>IF('Monthly Ranks'!J379&lt;=8, 1/8,0)</f>
        <v>0.125</v>
      </c>
      <c r="K380">
        <f>IF('Monthly Ranks'!K379&lt;=8, 1/8,0)</f>
        <v>0.125</v>
      </c>
      <c r="L380">
        <f>IF('Monthly Ranks'!L379&lt;=8, 1/8,0)</f>
        <v>0.125</v>
      </c>
      <c r="M380">
        <f>IF('Monthly Ranks'!M379&lt;=8, 1/8,0)</f>
        <v>0</v>
      </c>
      <c r="N380">
        <f>IF('Monthly Ranks'!N379&lt;=8, 1/8,0)</f>
        <v>0.125</v>
      </c>
      <c r="O380">
        <f>IF('Monthly Ranks'!O379&lt;=8, 1/8,0)</f>
        <v>0</v>
      </c>
      <c r="P380">
        <f>IF('Monthly Ranks'!P379&lt;=8, 1/8,0)</f>
        <v>0</v>
      </c>
      <c r="Q380">
        <f>IF('Monthly Ranks'!Q379&lt;=8, 1/8,0)</f>
        <v>0.125</v>
      </c>
      <c r="S380">
        <f t="shared" si="15"/>
        <v>200606</v>
      </c>
      <c r="T380" s="12">
        <f>B380*ReturnData!B391</f>
        <v>0</v>
      </c>
      <c r="U380" s="12">
        <f>C380*ReturnData!C391</f>
        <v>-1.6625000000000001E-3</v>
      </c>
      <c r="V380" s="12">
        <f>D380*ReturnData!D391</f>
        <v>3.8E-3</v>
      </c>
      <c r="W380" s="12">
        <f>E380*ReturnData!E391</f>
        <v>0</v>
      </c>
      <c r="X380" s="12">
        <f>F380*ReturnData!F391</f>
        <v>0</v>
      </c>
      <c r="Y380" s="12">
        <f>G380*ReturnData!G391</f>
        <v>0</v>
      </c>
      <c r="Z380" s="12">
        <f>H380*ReturnData!H391</f>
        <v>0</v>
      </c>
      <c r="AA380" s="12">
        <f>I380*ReturnData!I391</f>
        <v>-4.9125000000000002E-3</v>
      </c>
      <c r="AB380" s="12">
        <f>J380*ReturnData!J391</f>
        <v>3.6125000000000003E-3</v>
      </c>
      <c r="AC380" s="12">
        <f>K380*ReturnData!K391</f>
        <v>-2.0125E-3</v>
      </c>
      <c r="AD380" s="12">
        <f>L380*ReturnData!L391</f>
        <v>-2.5000000000000001E-3</v>
      </c>
      <c r="AE380" s="12">
        <f>M380*ReturnData!M391</f>
        <v>0</v>
      </c>
      <c r="AF380" s="12">
        <f>N380*ReturnData!N391</f>
        <v>2.6124999999999998E-3</v>
      </c>
      <c r="AG380" s="12">
        <f>O380*ReturnData!O391</f>
        <v>0</v>
      </c>
      <c r="AH380" s="12">
        <f>P380*ReturnData!P391</f>
        <v>0</v>
      </c>
      <c r="AI380" s="12">
        <f>Q380*ReturnData!Q391</f>
        <v>-5.2499999999999997E-4</v>
      </c>
      <c r="AK380">
        <f t="shared" si="16"/>
        <v>200606</v>
      </c>
      <c r="AL380" s="15">
        <f t="shared" si="17"/>
        <v>-1.5875000000000004E-3</v>
      </c>
    </row>
    <row r="381" spans="1:38" x14ac:dyDescent="0.25">
      <c r="A381" s="6">
        <f>ReturnData!A392</f>
        <v>200607</v>
      </c>
      <c r="B381">
        <f>IF('Monthly Ranks'!B380&lt;=8, 1/8,0)</f>
        <v>0</v>
      </c>
      <c r="C381">
        <f>IF('Monthly Ranks'!C380&lt;=8, 1/8,0)</f>
        <v>0.125</v>
      </c>
      <c r="D381">
        <f>IF('Monthly Ranks'!D380&lt;=8, 1/8,0)</f>
        <v>0.125</v>
      </c>
      <c r="E381">
        <f>IF('Monthly Ranks'!E380&lt;=8, 1/8,0)</f>
        <v>0</v>
      </c>
      <c r="F381">
        <f>IF('Monthly Ranks'!F380&lt;=8, 1/8,0)</f>
        <v>0</v>
      </c>
      <c r="G381">
        <f>IF('Monthly Ranks'!G380&lt;=8, 1/8,0)</f>
        <v>0.125</v>
      </c>
      <c r="H381">
        <f>IF('Monthly Ranks'!H380&lt;=8, 1/8,0)</f>
        <v>0</v>
      </c>
      <c r="I381">
        <f>IF('Monthly Ranks'!I380&lt;=8, 1/8,0)</f>
        <v>0</v>
      </c>
      <c r="J381">
        <f>IF('Monthly Ranks'!J380&lt;=8, 1/8,0)</f>
        <v>0.125</v>
      </c>
      <c r="K381">
        <f>IF('Monthly Ranks'!K380&lt;=8, 1/8,0)</f>
        <v>0.125</v>
      </c>
      <c r="L381">
        <f>IF('Monthly Ranks'!L380&lt;=8, 1/8,0)</f>
        <v>0.125</v>
      </c>
      <c r="M381">
        <f>IF('Monthly Ranks'!M380&lt;=8, 1/8,0)</f>
        <v>0</v>
      </c>
      <c r="N381">
        <f>IF('Monthly Ranks'!N380&lt;=8, 1/8,0)</f>
        <v>0.125</v>
      </c>
      <c r="O381">
        <f>IF('Monthly Ranks'!O380&lt;=8, 1/8,0)</f>
        <v>0</v>
      </c>
      <c r="P381">
        <f>IF('Monthly Ranks'!P380&lt;=8, 1/8,0)</f>
        <v>0</v>
      </c>
      <c r="Q381">
        <f>IF('Monthly Ranks'!Q380&lt;=8, 1/8,0)</f>
        <v>0.125</v>
      </c>
      <c r="S381">
        <f t="shared" si="15"/>
        <v>200607</v>
      </c>
      <c r="T381" s="12">
        <f>B381*ReturnData!B392</f>
        <v>0</v>
      </c>
      <c r="U381" s="12">
        <f>C381*ReturnData!C392</f>
        <v>-7.7375000000000005E-3</v>
      </c>
      <c r="V381" s="12">
        <f>D381*ReturnData!D392</f>
        <v>7.175E-3</v>
      </c>
      <c r="W381" s="12">
        <f>E381*ReturnData!E392</f>
        <v>0</v>
      </c>
      <c r="X381" s="12">
        <f>F381*ReturnData!F392</f>
        <v>0</v>
      </c>
      <c r="Y381" s="12">
        <f>G381*ReturnData!G392</f>
        <v>-5.6125000000000003E-3</v>
      </c>
      <c r="Z381" s="12">
        <f>H381*ReturnData!H392</f>
        <v>0</v>
      </c>
      <c r="AA381" s="12">
        <f>I381*ReturnData!I392</f>
        <v>0</v>
      </c>
      <c r="AB381" s="12">
        <f>J381*ReturnData!J392</f>
        <v>-5.1875000000000003E-3</v>
      </c>
      <c r="AC381" s="12">
        <f>K381*ReturnData!K392</f>
        <v>-4.1250000000000002E-3</v>
      </c>
      <c r="AD381" s="12">
        <f>L381*ReturnData!L392</f>
        <v>-6.3E-3</v>
      </c>
      <c r="AE381" s="12">
        <f>M381*ReturnData!M392</f>
        <v>0</v>
      </c>
      <c r="AF381" s="12">
        <f>N381*ReturnData!N392</f>
        <v>-8.4375000000000006E-3</v>
      </c>
      <c r="AG381" s="12">
        <f>O381*ReturnData!O392</f>
        <v>0</v>
      </c>
      <c r="AH381" s="12">
        <f>P381*ReturnData!P392</f>
        <v>0</v>
      </c>
      <c r="AI381" s="12">
        <f>Q381*ReturnData!Q392</f>
        <v>1.725E-3</v>
      </c>
      <c r="AK381">
        <f t="shared" si="16"/>
        <v>200607</v>
      </c>
      <c r="AL381" s="15">
        <f t="shared" si="17"/>
        <v>-2.8500000000000001E-2</v>
      </c>
    </row>
    <row r="382" spans="1:38" x14ac:dyDescent="0.25">
      <c r="A382" s="6">
        <f>ReturnData!A393</f>
        <v>200608</v>
      </c>
      <c r="B382">
        <f>IF('Monthly Ranks'!B381&lt;=8, 1/8,0)</f>
        <v>0.125</v>
      </c>
      <c r="C382">
        <f>IF('Monthly Ranks'!C381&lt;=8, 1/8,0)</f>
        <v>0.125</v>
      </c>
      <c r="D382">
        <f>IF('Monthly Ranks'!D381&lt;=8, 1/8,0)</f>
        <v>0.125</v>
      </c>
      <c r="E382">
        <f>IF('Monthly Ranks'!E381&lt;=8, 1/8,0)</f>
        <v>0</v>
      </c>
      <c r="F382">
        <f>IF('Monthly Ranks'!F381&lt;=8, 1/8,0)</f>
        <v>0</v>
      </c>
      <c r="G382">
        <f>IF('Monthly Ranks'!G381&lt;=8, 1/8,0)</f>
        <v>0</v>
      </c>
      <c r="H382">
        <f>IF('Monthly Ranks'!H381&lt;=8, 1/8,0)</f>
        <v>0</v>
      </c>
      <c r="I382">
        <f>IF('Monthly Ranks'!I381&lt;=8, 1/8,0)</f>
        <v>0</v>
      </c>
      <c r="J382">
        <f>IF('Monthly Ranks'!J381&lt;=8, 1/8,0)</f>
        <v>0.125</v>
      </c>
      <c r="K382">
        <f>IF('Monthly Ranks'!K381&lt;=8, 1/8,0)</f>
        <v>0</v>
      </c>
      <c r="L382">
        <f>IF('Monthly Ranks'!L381&lt;=8, 1/8,0)</f>
        <v>0.125</v>
      </c>
      <c r="M382">
        <f>IF('Monthly Ranks'!M381&lt;=8, 1/8,0)</f>
        <v>0</v>
      </c>
      <c r="N382">
        <f>IF('Monthly Ranks'!N381&lt;=8, 1/8,0)</f>
        <v>0.125</v>
      </c>
      <c r="O382">
        <f>IF('Monthly Ranks'!O381&lt;=8, 1/8,0)</f>
        <v>0.125</v>
      </c>
      <c r="P382">
        <f>IF('Monthly Ranks'!P381&lt;=8, 1/8,0)</f>
        <v>0</v>
      </c>
      <c r="Q382">
        <f>IF('Monthly Ranks'!Q381&lt;=8, 1/8,0)</f>
        <v>0.125</v>
      </c>
      <c r="S382">
        <f t="shared" si="15"/>
        <v>200608</v>
      </c>
      <c r="T382" s="12">
        <f>B382*ReturnData!B393</f>
        <v>3.4375E-3</v>
      </c>
      <c r="U382" s="12">
        <f>C382*ReturnData!C393</f>
        <v>-3.1125000000000002E-3</v>
      </c>
      <c r="V382" s="12">
        <f>D382*ReturnData!D393</f>
        <v>-3.9000000000000003E-3</v>
      </c>
      <c r="W382" s="12">
        <f>E382*ReturnData!E393</f>
        <v>0</v>
      </c>
      <c r="X382" s="12">
        <f>F382*ReturnData!F393</f>
        <v>0</v>
      </c>
      <c r="Y382" s="12">
        <f>G382*ReturnData!G393</f>
        <v>0</v>
      </c>
      <c r="Z382" s="12">
        <f>H382*ReturnData!H393</f>
        <v>0</v>
      </c>
      <c r="AA382" s="12">
        <f>I382*ReturnData!I393</f>
        <v>0</v>
      </c>
      <c r="AB382" s="12">
        <f>J382*ReturnData!J393</f>
        <v>-3.2500000000000003E-3</v>
      </c>
      <c r="AC382" s="12">
        <f>K382*ReturnData!K393</f>
        <v>0</v>
      </c>
      <c r="AD382" s="12">
        <f>L382*ReturnData!L393</f>
        <v>8.7124999999999998E-3</v>
      </c>
      <c r="AE382" s="12">
        <f>M382*ReturnData!M393</f>
        <v>0</v>
      </c>
      <c r="AF382" s="12">
        <f>N382*ReturnData!N393</f>
        <v>-8.8749999999999994E-4</v>
      </c>
      <c r="AG382" s="12">
        <f>O382*ReturnData!O393</f>
        <v>2.8499999999999997E-3</v>
      </c>
      <c r="AH382" s="12">
        <f>P382*ReturnData!P393</f>
        <v>0</v>
      </c>
      <c r="AI382" s="12">
        <f>Q382*ReturnData!Q393</f>
        <v>1.8625E-3</v>
      </c>
      <c r="AK382">
        <f t="shared" si="16"/>
        <v>200608</v>
      </c>
      <c r="AL382" s="15">
        <f t="shared" si="17"/>
        <v>5.7124999999999988E-3</v>
      </c>
    </row>
    <row r="383" spans="1:38" x14ac:dyDescent="0.25">
      <c r="A383" s="6">
        <f>ReturnData!A394</f>
        <v>200609</v>
      </c>
      <c r="B383">
        <f>IF('Monthly Ranks'!B382&lt;=8, 1/8,0)</f>
        <v>0.125</v>
      </c>
      <c r="C383">
        <f>IF('Monthly Ranks'!C382&lt;=8, 1/8,0)</f>
        <v>0.125</v>
      </c>
      <c r="D383">
        <f>IF('Monthly Ranks'!D382&lt;=8, 1/8,0)</f>
        <v>0.125</v>
      </c>
      <c r="E383">
        <f>IF('Monthly Ranks'!E382&lt;=8, 1/8,0)</f>
        <v>0</v>
      </c>
      <c r="F383">
        <f>IF('Monthly Ranks'!F382&lt;=8, 1/8,0)</f>
        <v>0</v>
      </c>
      <c r="G383">
        <f>IF('Monthly Ranks'!G382&lt;=8, 1/8,0)</f>
        <v>0</v>
      </c>
      <c r="H383">
        <f>IF('Monthly Ranks'!H382&lt;=8, 1/8,0)</f>
        <v>0.125</v>
      </c>
      <c r="I383">
        <f>IF('Monthly Ranks'!I382&lt;=8, 1/8,0)</f>
        <v>0</v>
      </c>
      <c r="J383">
        <f>IF('Monthly Ranks'!J382&lt;=8, 1/8,0)</f>
        <v>0.125</v>
      </c>
      <c r="K383">
        <f>IF('Monthly Ranks'!K382&lt;=8, 1/8,0)</f>
        <v>0</v>
      </c>
      <c r="L383">
        <f>IF('Monthly Ranks'!L382&lt;=8, 1/8,0)</f>
        <v>0</v>
      </c>
      <c r="M383">
        <f>IF('Monthly Ranks'!M382&lt;=8, 1/8,0)</f>
        <v>0</v>
      </c>
      <c r="N383">
        <f>IF('Monthly Ranks'!N382&lt;=8, 1/8,0)</f>
        <v>0.125</v>
      </c>
      <c r="O383">
        <f>IF('Monthly Ranks'!O382&lt;=8, 1/8,0)</f>
        <v>0.125</v>
      </c>
      <c r="P383">
        <f>IF('Monthly Ranks'!P382&lt;=8, 1/8,0)</f>
        <v>0</v>
      </c>
      <c r="Q383">
        <f>IF('Monthly Ranks'!Q382&lt;=8, 1/8,0)</f>
        <v>0.125</v>
      </c>
      <c r="S383">
        <f t="shared" si="15"/>
        <v>200609</v>
      </c>
      <c r="T383" s="12">
        <f>B383*ReturnData!B394</f>
        <v>2.6249999999999998E-4</v>
      </c>
      <c r="U383" s="12">
        <f>C383*ReturnData!C394</f>
        <v>-1.1399999999999999E-2</v>
      </c>
      <c r="V383" s="12">
        <f>D383*ReturnData!D394</f>
        <v>-4.4250000000000001E-3</v>
      </c>
      <c r="W383" s="12">
        <f>E383*ReturnData!E394</f>
        <v>0</v>
      </c>
      <c r="X383" s="12">
        <f>F383*ReturnData!F394</f>
        <v>0</v>
      </c>
      <c r="Y383" s="12">
        <f>G383*ReturnData!G394</f>
        <v>0</v>
      </c>
      <c r="Z383" s="12">
        <f>H383*ReturnData!H394</f>
        <v>1.0125000000000002E-3</v>
      </c>
      <c r="AA383" s="12">
        <f>I383*ReturnData!I394</f>
        <v>0</v>
      </c>
      <c r="AB383" s="12">
        <f>J383*ReturnData!J394</f>
        <v>2.1250000000000002E-4</v>
      </c>
      <c r="AC383" s="12">
        <f>K383*ReturnData!K394</f>
        <v>0</v>
      </c>
      <c r="AD383" s="12">
        <f>L383*ReturnData!L394</f>
        <v>0</v>
      </c>
      <c r="AE383" s="12">
        <f>M383*ReturnData!M394</f>
        <v>0</v>
      </c>
      <c r="AF383" s="12">
        <f>N383*ReturnData!N394</f>
        <v>4.8625000000000005E-3</v>
      </c>
      <c r="AG383" s="12">
        <f>O383*ReturnData!O394</f>
        <v>-2.6374999999999997E-3</v>
      </c>
      <c r="AH383" s="12">
        <f>P383*ReturnData!P394</f>
        <v>0</v>
      </c>
      <c r="AI383" s="12">
        <f>Q383*ReturnData!Q394</f>
        <v>4.4875000000000002E-3</v>
      </c>
      <c r="AK383">
        <f t="shared" si="16"/>
        <v>200609</v>
      </c>
      <c r="AL383" s="15">
        <f t="shared" si="17"/>
        <v>-7.6249999999999981E-3</v>
      </c>
    </row>
    <row r="384" spans="1:38" x14ac:dyDescent="0.25">
      <c r="A384" s="6">
        <f>ReturnData!A395</f>
        <v>200610</v>
      </c>
      <c r="B384">
        <f>IF('Monthly Ranks'!B383&lt;=8, 1/8,0)</f>
        <v>0.125</v>
      </c>
      <c r="C384">
        <f>IF('Monthly Ranks'!C383&lt;=8, 1/8,0)</f>
        <v>0.125</v>
      </c>
      <c r="D384">
        <f>IF('Monthly Ranks'!D383&lt;=8, 1/8,0)</f>
        <v>0</v>
      </c>
      <c r="E384">
        <f>IF('Monthly Ranks'!E383&lt;=8, 1/8,0)</f>
        <v>0</v>
      </c>
      <c r="F384">
        <f>IF('Monthly Ranks'!F383&lt;=8, 1/8,0)</f>
        <v>0.125</v>
      </c>
      <c r="G384">
        <f>IF('Monthly Ranks'!G383&lt;=8, 1/8,0)</f>
        <v>0.125</v>
      </c>
      <c r="H384">
        <f>IF('Monthly Ranks'!H383&lt;=8, 1/8,0)</f>
        <v>0.125</v>
      </c>
      <c r="I384">
        <f>IF('Monthly Ranks'!I383&lt;=8, 1/8,0)</f>
        <v>0</v>
      </c>
      <c r="J384">
        <f>IF('Monthly Ranks'!J383&lt;=8, 1/8,0)</f>
        <v>0.125</v>
      </c>
      <c r="K384">
        <f>IF('Monthly Ranks'!K383&lt;=8, 1/8,0)</f>
        <v>0</v>
      </c>
      <c r="L384">
        <f>IF('Monthly Ranks'!L383&lt;=8, 1/8,0)</f>
        <v>0</v>
      </c>
      <c r="M384">
        <f>IF('Monthly Ranks'!M383&lt;=8, 1/8,0)</f>
        <v>0</v>
      </c>
      <c r="N384">
        <f>IF('Monthly Ranks'!N383&lt;=8, 1/8,0)</f>
        <v>0.125</v>
      </c>
      <c r="O384">
        <f>IF('Monthly Ranks'!O383&lt;=8, 1/8,0)</f>
        <v>0</v>
      </c>
      <c r="P384">
        <f>IF('Monthly Ranks'!P383&lt;=8, 1/8,0)</f>
        <v>0</v>
      </c>
      <c r="Q384">
        <f>IF('Monthly Ranks'!Q383&lt;=8, 1/8,0)</f>
        <v>0.125</v>
      </c>
      <c r="S384">
        <f t="shared" si="15"/>
        <v>200610</v>
      </c>
      <c r="T384" s="12">
        <f>B384*ReturnData!B395</f>
        <v>7.8750000000000001E-4</v>
      </c>
      <c r="U384" s="12">
        <f>C384*ReturnData!C395</f>
        <v>1.3687499999999998E-2</v>
      </c>
      <c r="V384" s="12">
        <f>D384*ReturnData!D395</f>
        <v>0</v>
      </c>
      <c r="W384" s="12">
        <f>E384*ReturnData!E395</f>
        <v>0</v>
      </c>
      <c r="X384" s="12">
        <f>F384*ReturnData!F395</f>
        <v>8.7124999999999998E-3</v>
      </c>
      <c r="Y384" s="12">
        <f>G384*ReturnData!G395</f>
        <v>7.6249999999999998E-3</v>
      </c>
      <c r="Z384" s="12">
        <f>H384*ReturnData!H395</f>
        <v>2.2750000000000001E-3</v>
      </c>
      <c r="AA384" s="12">
        <f>I384*ReturnData!I395</f>
        <v>0</v>
      </c>
      <c r="AB384" s="12">
        <f>J384*ReturnData!J395</f>
        <v>1.38125E-2</v>
      </c>
      <c r="AC384" s="12">
        <f>K384*ReturnData!K395</f>
        <v>0</v>
      </c>
      <c r="AD384" s="12">
        <f>L384*ReturnData!L395</f>
        <v>0</v>
      </c>
      <c r="AE384" s="12">
        <f>M384*ReturnData!M395</f>
        <v>0</v>
      </c>
      <c r="AF384" s="12">
        <f>N384*ReturnData!N395</f>
        <v>5.6625E-3</v>
      </c>
      <c r="AG384" s="12">
        <f>O384*ReturnData!O395</f>
        <v>0</v>
      </c>
      <c r="AH384" s="12">
        <f>P384*ReturnData!P395</f>
        <v>0</v>
      </c>
      <c r="AI384" s="12">
        <f>Q384*ReturnData!Q395</f>
        <v>2.5374999999999998E-3</v>
      </c>
      <c r="AK384">
        <f t="shared" si="16"/>
        <v>200610</v>
      </c>
      <c r="AL384" s="15">
        <f t="shared" si="17"/>
        <v>5.5099999999999996E-2</v>
      </c>
    </row>
    <row r="385" spans="1:38" x14ac:dyDescent="0.25">
      <c r="A385" s="6">
        <f>ReturnData!A396</f>
        <v>200611</v>
      </c>
      <c r="B385">
        <f>IF('Monthly Ranks'!B384&lt;=8, 1/8,0)</f>
        <v>0.125</v>
      </c>
      <c r="C385">
        <f>IF('Monthly Ranks'!C384&lt;=8, 1/8,0)</f>
        <v>0</v>
      </c>
      <c r="D385">
        <f>IF('Monthly Ranks'!D384&lt;=8, 1/8,0)</f>
        <v>0</v>
      </c>
      <c r="E385">
        <f>IF('Monthly Ranks'!E384&lt;=8, 1/8,0)</f>
        <v>0.125</v>
      </c>
      <c r="F385">
        <f>IF('Monthly Ranks'!F384&lt;=8, 1/8,0)</f>
        <v>0.125</v>
      </c>
      <c r="G385">
        <f>IF('Monthly Ranks'!G384&lt;=8, 1/8,0)</f>
        <v>0</v>
      </c>
      <c r="H385">
        <f>IF('Monthly Ranks'!H384&lt;=8, 1/8,0)</f>
        <v>0.125</v>
      </c>
      <c r="I385">
        <f>IF('Monthly Ranks'!I384&lt;=8, 1/8,0)</f>
        <v>0</v>
      </c>
      <c r="J385">
        <f>IF('Monthly Ranks'!J384&lt;=8, 1/8,0)</f>
        <v>0.125</v>
      </c>
      <c r="K385">
        <f>IF('Monthly Ranks'!K384&lt;=8, 1/8,0)</f>
        <v>0</v>
      </c>
      <c r="L385">
        <f>IF('Monthly Ranks'!L384&lt;=8, 1/8,0)</f>
        <v>0.125</v>
      </c>
      <c r="M385">
        <f>IF('Monthly Ranks'!M384&lt;=8, 1/8,0)</f>
        <v>0</v>
      </c>
      <c r="N385">
        <f>IF('Monthly Ranks'!N384&lt;=8, 1/8,0)</f>
        <v>0.125</v>
      </c>
      <c r="O385">
        <f>IF('Monthly Ranks'!O384&lt;=8, 1/8,0)</f>
        <v>0</v>
      </c>
      <c r="P385">
        <f>IF('Monthly Ranks'!P384&lt;=8, 1/8,0)</f>
        <v>0</v>
      </c>
      <c r="Q385">
        <f>IF('Monthly Ranks'!Q384&lt;=8, 1/8,0)</f>
        <v>0.125</v>
      </c>
      <c r="S385">
        <f t="shared" si="15"/>
        <v>200611</v>
      </c>
      <c r="T385" s="12">
        <f>B385*ReturnData!B396</f>
        <v>5.8749999999999991E-4</v>
      </c>
      <c r="U385" s="12">
        <f>C385*ReturnData!C396</f>
        <v>0</v>
      </c>
      <c r="V385" s="12">
        <f>D385*ReturnData!D396</f>
        <v>0</v>
      </c>
      <c r="W385" s="12">
        <f>E385*ReturnData!E396</f>
        <v>5.2500000000000003E-3</v>
      </c>
      <c r="X385" s="12">
        <f>F385*ReturnData!F396</f>
        <v>2.3E-3</v>
      </c>
      <c r="Y385" s="12">
        <f>G385*ReturnData!G396</f>
        <v>0</v>
      </c>
      <c r="Z385" s="12">
        <f>H385*ReturnData!H396</f>
        <v>2.6249999999999998E-4</v>
      </c>
      <c r="AA385" s="12">
        <f>I385*ReturnData!I396</f>
        <v>0</v>
      </c>
      <c r="AB385" s="12">
        <f>J385*ReturnData!J396</f>
        <v>1.10375E-2</v>
      </c>
      <c r="AC385" s="12">
        <f>K385*ReturnData!K396</f>
        <v>0</v>
      </c>
      <c r="AD385" s="12">
        <f>L385*ReturnData!L396</f>
        <v>5.5625000000000006E-3</v>
      </c>
      <c r="AE385" s="12">
        <f>M385*ReturnData!M396</f>
        <v>0</v>
      </c>
      <c r="AF385" s="12">
        <f>N385*ReturnData!N396</f>
        <v>4.0375000000000003E-3</v>
      </c>
      <c r="AG385" s="12">
        <f>O385*ReturnData!O396</f>
        <v>0</v>
      </c>
      <c r="AH385" s="12">
        <f>P385*ReturnData!P396</f>
        <v>0</v>
      </c>
      <c r="AI385" s="12">
        <f>Q385*ReturnData!Q396</f>
        <v>1.1375000000000001E-3</v>
      </c>
      <c r="AK385">
        <f t="shared" si="16"/>
        <v>200611</v>
      </c>
      <c r="AL385" s="15">
        <f t="shared" si="17"/>
        <v>3.0175000000000004E-2</v>
      </c>
    </row>
    <row r="386" spans="1:38" x14ac:dyDescent="0.25">
      <c r="A386" s="6">
        <f>ReturnData!A397</f>
        <v>200612</v>
      </c>
      <c r="B386">
        <f>IF('Monthly Ranks'!B385&lt;=8, 1/8,0)</f>
        <v>0</v>
      </c>
      <c r="C386">
        <f>IF('Monthly Ranks'!C385&lt;=8, 1/8,0)</f>
        <v>0.125</v>
      </c>
      <c r="D386">
        <f>IF('Monthly Ranks'!D385&lt;=8, 1/8,0)</f>
        <v>0.125</v>
      </c>
      <c r="E386">
        <f>IF('Monthly Ranks'!E385&lt;=8, 1/8,0)</f>
        <v>0.125</v>
      </c>
      <c r="F386">
        <f>IF('Monthly Ranks'!F385&lt;=8, 1/8,0)</f>
        <v>0.125</v>
      </c>
      <c r="G386">
        <f>IF('Monthly Ranks'!G385&lt;=8, 1/8,0)</f>
        <v>0</v>
      </c>
      <c r="H386">
        <f>IF('Monthly Ranks'!H385&lt;=8, 1/8,0)</f>
        <v>0.125</v>
      </c>
      <c r="I386">
        <f>IF('Monthly Ranks'!I385&lt;=8, 1/8,0)</f>
        <v>0</v>
      </c>
      <c r="J386">
        <f>IF('Monthly Ranks'!J385&lt;=8, 1/8,0)</f>
        <v>0.125</v>
      </c>
      <c r="K386">
        <f>IF('Monthly Ranks'!K385&lt;=8, 1/8,0)</f>
        <v>0</v>
      </c>
      <c r="L386">
        <f>IF('Monthly Ranks'!L385&lt;=8, 1/8,0)</f>
        <v>0</v>
      </c>
      <c r="M386">
        <f>IF('Monthly Ranks'!M385&lt;=8, 1/8,0)</f>
        <v>0</v>
      </c>
      <c r="N386">
        <f>IF('Monthly Ranks'!N385&lt;=8, 1/8,0)</f>
        <v>0.125</v>
      </c>
      <c r="O386">
        <f>IF('Monthly Ranks'!O385&lt;=8, 1/8,0)</f>
        <v>0.125</v>
      </c>
      <c r="P386">
        <f>IF('Monthly Ranks'!P385&lt;=8, 1/8,0)</f>
        <v>0</v>
      </c>
      <c r="Q386">
        <f>IF('Monthly Ranks'!Q385&lt;=8, 1/8,0)</f>
        <v>0</v>
      </c>
      <c r="S386">
        <f t="shared" si="15"/>
        <v>200612</v>
      </c>
      <c r="T386" s="12">
        <f>B386*ReturnData!B397</f>
        <v>0</v>
      </c>
      <c r="U386" s="12">
        <f>C386*ReturnData!C397</f>
        <v>-7.025E-3</v>
      </c>
      <c r="V386" s="12">
        <f>D386*ReturnData!D397</f>
        <v>-2.1124999999999998E-3</v>
      </c>
      <c r="W386" s="12">
        <f>E386*ReturnData!E397</f>
        <v>1.2500000000000001E-5</v>
      </c>
      <c r="X386" s="12">
        <f>F386*ReturnData!F397</f>
        <v>-3.8749999999999999E-4</v>
      </c>
      <c r="Y386" s="12">
        <f>G386*ReturnData!G397</f>
        <v>0</v>
      </c>
      <c r="Z386" s="12">
        <f>H386*ReturnData!H397</f>
        <v>8.25E-4</v>
      </c>
      <c r="AA386" s="12">
        <f>I386*ReturnData!I397</f>
        <v>0</v>
      </c>
      <c r="AB386" s="12">
        <f>J386*ReturnData!J397</f>
        <v>-3.3750000000000004E-3</v>
      </c>
      <c r="AC386" s="12">
        <f>K386*ReturnData!K397</f>
        <v>0</v>
      </c>
      <c r="AD386" s="12">
        <f>L386*ReturnData!L397</f>
        <v>0</v>
      </c>
      <c r="AE386" s="12">
        <f>M386*ReturnData!M397</f>
        <v>0</v>
      </c>
      <c r="AF386" s="12">
        <f>N386*ReturnData!N397</f>
        <v>-1.3375000000000001E-3</v>
      </c>
      <c r="AG386" s="12">
        <f>O386*ReturnData!O397</f>
        <v>9.1250000000000001E-4</v>
      </c>
      <c r="AH386" s="12">
        <f>P386*ReturnData!P397</f>
        <v>0</v>
      </c>
      <c r="AI386" s="12">
        <f>Q386*ReturnData!Q397</f>
        <v>0</v>
      </c>
      <c r="AK386">
        <f t="shared" si="16"/>
        <v>200612</v>
      </c>
      <c r="AL386" s="15">
        <f t="shared" si="17"/>
        <v>-1.24875E-2</v>
      </c>
    </row>
    <row r="387" spans="1:38" x14ac:dyDescent="0.25">
      <c r="A387" s="6">
        <f>ReturnData!A398</f>
        <v>200701</v>
      </c>
      <c r="B387">
        <f>IF('Monthly Ranks'!B386&lt;=8, 1/8,0)</f>
        <v>0</v>
      </c>
      <c r="C387">
        <f>IF('Monthly Ranks'!C386&lt;=8, 1/8,0)</f>
        <v>0.125</v>
      </c>
      <c r="D387">
        <f>IF('Monthly Ranks'!D386&lt;=8, 1/8,0)</f>
        <v>0.125</v>
      </c>
      <c r="E387">
        <f>IF('Monthly Ranks'!E386&lt;=8, 1/8,0)</f>
        <v>0.125</v>
      </c>
      <c r="F387">
        <f>IF('Monthly Ranks'!F386&lt;=8, 1/8,0)</f>
        <v>0.125</v>
      </c>
      <c r="G387">
        <f>IF('Monthly Ranks'!G386&lt;=8, 1/8,0)</f>
        <v>0</v>
      </c>
      <c r="H387">
        <f>IF('Monthly Ranks'!H386&lt;=8, 1/8,0)</f>
        <v>0</v>
      </c>
      <c r="I387">
        <f>IF('Monthly Ranks'!I386&lt;=8, 1/8,0)</f>
        <v>0</v>
      </c>
      <c r="J387">
        <f>IF('Monthly Ranks'!J386&lt;=8, 1/8,0)</f>
        <v>0.125</v>
      </c>
      <c r="K387">
        <f>IF('Monthly Ranks'!K386&lt;=8, 1/8,0)</f>
        <v>0</v>
      </c>
      <c r="L387">
        <f>IF('Monthly Ranks'!L386&lt;=8, 1/8,0)</f>
        <v>0</v>
      </c>
      <c r="M387">
        <f>IF('Monthly Ranks'!M386&lt;=8, 1/8,0)</f>
        <v>0.125</v>
      </c>
      <c r="N387">
        <f>IF('Monthly Ranks'!N386&lt;=8, 1/8,0)</f>
        <v>0.125</v>
      </c>
      <c r="O387">
        <f>IF('Monthly Ranks'!O386&lt;=8, 1/8,0)</f>
        <v>0.125</v>
      </c>
      <c r="P387">
        <f>IF('Monthly Ranks'!P386&lt;=8, 1/8,0)</f>
        <v>0</v>
      </c>
      <c r="Q387">
        <f>IF('Monthly Ranks'!Q386&lt;=8, 1/8,0)</f>
        <v>0</v>
      </c>
      <c r="S387">
        <f t="shared" ref="S387:S450" si="18">A387</f>
        <v>200701</v>
      </c>
      <c r="T387" s="12">
        <f>B387*ReturnData!B398</f>
        <v>0</v>
      </c>
      <c r="U387" s="12">
        <f>C387*ReturnData!C398</f>
        <v>7.025E-3</v>
      </c>
      <c r="V387" s="12">
        <f>D387*ReturnData!D398</f>
        <v>-1.7749999999999999E-3</v>
      </c>
      <c r="W387" s="12">
        <f>E387*ReturnData!E398</f>
        <v>4.1875000000000002E-3</v>
      </c>
      <c r="X387" s="12">
        <f>F387*ReturnData!F398</f>
        <v>2.225E-3</v>
      </c>
      <c r="Y387" s="12">
        <f>G387*ReturnData!G398</f>
        <v>0</v>
      </c>
      <c r="Z387" s="12">
        <f>H387*ReturnData!H398</f>
        <v>0</v>
      </c>
      <c r="AA387" s="12">
        <f>I387*ReturnData!I398</f>
        <v>0</v>
      </c>
      <c r="AB387" s="12">
        <f>J387*ReturnData!J398</f>
        <v>1.2387500000000001E-2</v>
      </c>
      <c r="AC387" s="12">
        <f>K387*ReturnData!K398</f>
        <v>0</v>
      </c>
      <c r="AD387" s="12">
        <f>L387*ReturnData!L398</f>
        <v>0</v>
      </c>
      <c r="AE387" s="12">
        <f>M387*ReturnData!M398</f>
        <v>5.4749999999999998E-3</v>
      </c>
      <c r="AF387" s="12">
        <f>N387*ReturnData!N398</f>
        <v>5.3E-3</v>
      </c>
      <c r="AG387" s="12">
        <f>O387*ReturnData!O398</f>
        <v>6.3750000000000005E-4</v>
      </c>
      <c r="AH387" s="12">
        <f>P387*ReturnData!P398</f>
        <v>0</v>
      </c>
      <c r="AI387" s="12">
        <f>Q387*ReturnData!Q398</f>
        <v>0</v>
      </c>
      <c r="AK387">
        <f t="shared" ref="AK387:AK450" si="19">S387</f>
        <v>200701</v>
      </c>
      <c r="AL387" s="15">
        <f t="shared" si="17"/>
        <v>3.5462500000000001E-2</v>
      </c>
    </row>
    <row r="388" spans="1:38" x14ac:dyDescent="0.25">
      <c r="A388" s="6">
        <f>ReturnData!A399</f>
        <v>200702</v>
      </c>
      <c r="B388">
        <f>IF('Monthly Ranks'!B387&lt;=8, 1/8,0)</f>
        <v>0.125</v>
      </c>
      <c r="C388">
        <f>IF('Monthly Ranks'!C387&lt;=8, 1/8,0)</f>
        <v>0</v>
      </c>
      <c r="D388">
        <f>IF('Monthly Ranks'!D387&lt;=8, 1/8,0)</f>
        <v>0</v>
      </c>
      <c r="E388">
        <f>IF('Monthly Ranks'!E387&lt;=8, 1/8,0)</f>
        <v>0.125</v>
      </c>
      <c r="F388">
        <f>IF('Monthly Ranks'!F387&lt;=8, 1/8,0)</f>
        <v>0.125</v>
      </c>
      <c r="G388">
        <f>IF('Monthly Ranks'!G387&lt;=8, 1/8,0)</f>
        <v>0</v>
      </c>
      <c r="H388">
        <f>IF('Monthly Ranks'!H387&lt;=8, 1/8,0)</f>
        <v>0</v>
      </c>
      <c r="I388">
        <f>IF('Monthly Ranks'!I387&lt;=8, 1/8,0)</f>
        <v>0</v>
      </c>
      <c r="J388">
        <f>IF('Monthly Ranks'!J387&lt;=8, 1/8,0)</f>
        <v>0.125</v>
      </c>
      <c r="K388">
        <f>IF('Monthly Ranks'!K387&lt;=8, 1/8,0)</f>
        <v>0</v>
      </c>
      <c r="L388">
        <f>IF('Monthly Ranks'!L387&lt;=8, 1/8,0)</f>
        <v>0</v>
      </c>
      <c r="M388">
        <f>IF('Monthly Ranks'!M387&lt;=8, 1/8,0)</f>
        <v>0.125</v>
      </c>
      <c r="N388">
        <f>IF('Monthly Ranks'!N387&lt;=8, 1/8,0)</f>
        <v>0.125</v>
      </c>
      <c r="O388">
        <f>IF('Monthly Ranks'!O387&lt;=8, 1/8,0)</f>
        <v>0.125</v>
      </c>
      <c r="P388">
        <f>IF('Monthly Ranks'!P387&lt;=8, 1/8,0)</f>
        <v>0</v>
      </c>
      <c r="Q388">
        <f>IF('Monthly Ranks'!Q387&lt;=8, 1/8,0)</f>
        <v>0.125</v>
      </c>
      <c r="S388">
        <f t="shared" si="18"/>
        <v>200702</v>
      </c>
      <c r="T388" s="12">
        <f>B388*ReturnData!B399</f>
        <v>-2.1124999999999998E-3</v>
      </c>
      <c r="U388" s="12">
        <f>C388*ReturnData!C399</f>
        <v>0</v>
      </c>
      <c r="V388" s="12">
        <f>D388*ReturnData!D399</f>
        <v>0</v>
      </c>
      <c r="W388" s="12">
        <f>E388*ReturnData!E399</f>
        <v>2.3E-3</v>
      </c>
      <c r="X388" s="12">
        <f>F388*ReturnData!F399</f>
        <v>1.4375E-3</v>
      </c>
      <c r="Y388" s="12">
        <f>G388*ReturnData!G399</f>
        <v>0</v>
      </c>
      <c r="Z388" s="12">
        <f>H388*ReturnData!H399</f>
        <v>0</v>
      </c>
      <c r="AA388" s="12">
        <f>I388*ReturnData!I399</f>
        <v>0</v>
      </c>
      <c r="AB388" s="12">
        <f>J388*ReturnData!J399</f>
        <v>3.3250000000000003E-3</v>
      </c>
      <c r="AC388" s="12">
        <f>K388*ReturnData!K399</f>
        <v>0</v>
      </c>
      <c r="AD388" s="12">
        <f>L388*ReturnData!L399</f>
        <v>0</v>
      </c>
      <c r="AE388" s="12">
        <f>M388*ReturnData!M399</f>
        <v>3.1250000000000001E-4</v>
      </c>
      <c r="AF388" s="12">
        <f>N388*ReturnData!N399</f>
        <v>-1.1749999999999998E-3</v>
      </c>
      <c r="AG388" s="12">
        <f>O388*ReturnData!O399</f>
        <v>5.1749999999999999E-3</v>
      </c>
      <c r="AH388" s="12">
        <f>P388*ReturnData!P399</f>
        <v>0</v>
      </c>
      <c r="AI388" s="12">
        <f>Q388*ReturnData!Q399</f>
        <v>-3.1374999999999997E-3</v>
      </c>
      <c r="AK388">
        <f t="shared" si="19"/>
        <v>200702</v>
      </c>
      <c r="AL388" s="15">
        <f t="shared" ref="AL388:AL451" si="20">SUM(T388:AI388)</f>
        <v>6.1250000000000002E-3</v>
      </c>
    </row>
    <row r="389" spans="1:38" x14ac:dyDescent="0.25">
      <c r="A389" s="6">
        <f>ReturnData!A400</f>
        <v>200703</v>
      </c>
      <c r="B389">
        <f>IF('Monthly Ranks'!B388&lt;=8, 1/8,0)</f>
        <v>0.125</v>
      </c>
      <c r="C389">
        <f>IF('Monthly Ranks'!C388&lt;=8, 1/8,0)</f>
        <v>0</v>
      </c>
      <c r="D389">
        <f>IF('Monthly Ranks'!D388&lt;=8, 1/8,0)</f>
        <v>0.125</v>
      </c>
      <c r="E389">
        <f>IF('Monthly Ranks'!E388&lt;=8, 1/8,0)</f>
        <v>0.125</v>
      </c>
      <c r="F389">
        <f>IF('Monthly Ranks'!F388&lt;=8, 1/8,0)</f>
        <v>0</v>
      </c>
      <c r="G389">
        <f>IF('Monthly Ranks'!G388&lt;=8, 1/8,0)</f>
        <v>0.125</v>
      </c>
      <c r="H389">
        <f>IF('Monthly Ranks'!H388&lt;=8, 1/8,0)</f>
        <v>0</v>
      </c>
      <c r="I389">
        <f>IF('Monthly Ranks'!I388&lt;=8, 1/8,0)</f>
        <v>0</v>
      </c>
      <c r="J389">
        <f>IF('Monthly Ranks'!J388&lt;=8, 1/8,0)</f>
        <v>0.125</v>
      </c>
      <c r="K389">
        <f>IF('Monthly Ranks'!K388&lt;=8, 1/8,0)</f>
        <v>0</v>
      </c>
      <c r="L389">
        <f>IF('Monthly Ranks'!L388&lt;=8, 1/8,0)</f>
        <v>0</v>
      </c>
      <c r="M389">
        <f>IF('Monthly Ranks'!M388&lt;=8, 1/8,0)</f>
        <v>0.125</v>
      </c>
      <c r="N389">
        <f>IF('Monthly Ranks'!N388&lt;=8, 1/8,0)</f>
        <v>0.125</v>
      </c>
      <c r="O389">
        <f>IF('Monthly Ranks'!O388&lt;=8, 1/8,0)</f>
        <v>0.125</v>
      </c>
      <c r="P389">
        <f>IF('Monthly Ranks'!P388&lt;=8, 1/8,0)</f>
        <v>0</v>
      </c>
      <c r="Q389">
        <f>IF('Monthly Ranks'!Q388&lt;=8, 1/8,0)</f>
        <v>0</v>
      </c>
      <c r="S389">
        <f t="shared" si="18"/>
        <v>200703</v>
      </c>
      <c r="T389" s="12">
        <f>B389*ReturnData!B400</f>
        <v>3.6125000000000003E-3</v>
      </c>
      <c r="U389" s="12">
        <f>C389*ReturnData!C400</f>
        <v>0</v>
      </c>
      <c r="V389" s="12">
        <f>D389*ReturnData!D400</f>
        <v>7.4875000000000002E-3</v>
      </c>
      <c r="W389" s="12">
        <f>E389*ReturnData!E400</f>
        <v>4.4999999999999999E-4</v>
      </c>
      <c r="X389" s="12">
        <f>F389*ReturnData!F400</f>
        <v>0</v>
      </c>
      <c r="Y389" s="12">
        <f>G389*ReturnData!G400</f>
        <v>2.4499999999999999E-3</v>
      </c>
      <c r="Z389" s="12">
        <f>H389*ReturnData!H400</f>
        <v>0</v>
      </c>
      <c r="AA389" s="12">
        <f>I389*ReturnData!I400</f>
        <v>0</v>
      </c>
      <c r="AB389" s="12">
        <f>J389*ReturnData!J400</f>
        <v>7.8874999999999987E-3</v>
      </c>
      <c r="AC389" s="12">
        <f>K389*ReturnData!K400</f>
        <v>0</v>
      </c>
      <c r="AD389" s="12">
        <f>L389*ReturnData!L400</f>
        <v>0</v>
      </c>
      <c r="AE389" s="12">
        <f>M389*ReturnData!M400</f>
        <v>-5.0000000000000002E-5</v>
      </c>
      <c r="AF389" s="12">
        <f>N389*ReturnData!N400</f>
        <v>6.2500000000000001E-5</v>
      </c>
      <c r="AG389" s="12">
        <f>O389*ReturnData!O400</f>
        <v>5.4124999999999998E-3</v>
      </c>
      <c r="AH389" s="12">
        <f>P389*ReturnData!P400</f>
        <v>0</v>
      </c>
      <c r="AI389" s="12">
        <f>Q389*ReturnData!Q400</f>
        <v>0</v>
      </c>
      <c r="AK389">
        <f t="shared" si="19"/>
        <v>200703</v>
      </c>
      <c r="AL389" s="15">
        <f t="shared" si="20"/>
        <v>2.73125E-2</v>
      </c>
    </row>
    <row r="390" spans="1:38" x14ac:dyDescent="0.25">
      <c r="A390" s="6">
        <f>ReturnData!A401</f>
        <v>200704</v>
      </c>
      <c r="B390">
        <f>IF('Monthly Ranks'!B389&lt;=8, 1/8,0)</f>
        <v>0.125</v>
      </c>
      <c r="C390">
        <f>IF('Monthly Ranks'!C389&lt;=8, 1/8,0)</f>
        <v>0</v>
      </c>
      <c r="D390">
        <f>IF('Monthly Ranks'!D389&lt;=8, 1/8,0)</f>
        <v>0.125</v>
      </c>
      <c r="E390">
        <f>IF('Monthly Ranks'!E389&lt;=8, 1/8,0)</f>
        <v>0.125</v>
      </c>
      <c r="F390">
        <f>IF('Monthly Ranks'!F389&lt;=8, 1/8,0)</f>
        <v>0</v>
      </c>
      <c r="G390">
        <f>IF('Monthly Ranks'!G389&lt;=8, 1/8,0)</f>
        <v>0.125</v>
      </c>
      <c r="H390">
        <f>IF('Monthly Ranks'!H389&lt;=8, 1/8,0)</f>
        <v>0.125</v>
      </c>
      <c r="I390">
        <f>IF('Monthly Ranks'!I389&lt;=8, 1/8,0)</f>
        <v>0</v>
      </c>
      <c r="J390">
        <f>IF('Monthly Ranks'!J389&lt;=8, 1/8,0)</f>
        <v>0.125</v>
      </c>
      <c r="K390">
        <f>IF('Monthly Ranks'!K389&lt;=8, 1/8,0)</f>
        <v>0</v>
      </c>
      <c r="L390">
        <f>IF('Monthly Ranks'!L389&lt;=8, 1/8,0)</f>
        <v>0</v>
      </c>
      <c r="M390">
        <f>IF('Monthly Ranks'!M389&lt;=8, 1/8,0)</f>
        <v>0.125</v>
      </c>
      <c r="N390">
        <f>IF('Monthly Ranks'!N389&lt;=8, 1/8,0)</f>
        <v>0</v>
      </c>
      <c r="O390">
        <f>IF('Monthly Ranks'!O389&lt;=8, 1/8,0)</f>
        <v>0.125</v>
      </c>
      <c r="P390">
        <f>IF('Monthly Ranks'!P389&lt;=8, 1/8,0)</f>
        <v>0</v>
      </c>
      <c r="Q390">
        <f>IF('Monthly Ranks'!Q389&lt;=8, 1/8,0)</f>
        <v>0</v>
      </c>
      <c r="S390">
        <f t="shared" si="18"/>
        <v>200704</v>
      </c>
      <c r="T390" s="12">
        <f>B390*ReturnData!B401</f>
        <v>5.1124999999999999E-3</v>
      </c>
      <c r="U390" s="12">
        <f>C390*ReturnData!C401</f>
        <v>0</v>
      </c>
      <c r="V390" s="12">
        <f>D390*ReturnData!D401</f>
        <v>6.1124999999999999E-3</v>
      </c>
      <c r="W390" s="12">
        <f>E390*ReturnData!E401</f>
        <v>2.5624999999999997E-3</v>
      </c>
      <c r="X390" s="12">
        <f>F390*ReturnData!F401</f>
        <v>0</v>
      </c>
      <c r="Y390" s="12">
        <f>G390*ReturnData!G401</f>
        <v>2.3250000000000002E-3</v>
      </c>
      <c r="Z390" s="12">
        <f>H390*ReturnData!H401</f>
        <v>6.6625E-3</v>
      </c>
      <c r="AA390" s="12">
        <f>I390*ReturnData!I401</f>
        <v>0</v>
      </c>
      <c r="AB390" s="12">
        <f>J390*ReturnData!J401</f>
        <v>4.1749999999999999E-3</v>
      </c>
      <c r="AC390" s="12">
        <f>K390*ReturnData!K401</f>
        <v>0</v>
      </c>
      <c r="AD390" s="12">
        <f>L390*ReturnData!L401</f>
        <v>0</v>
      </c>
      <c r="AE390" s="12">
        <f>M390*ReturnData!M401</f>
        <v>6.9375000000000001E-3</v>
      </c>
      <c r="AF390" s="12">
        <f>N390*ReturnData!N401</f>
        <v>0</v>
      </c>
      <c r="AG390" s="12">
        <f>O390*ReturnData!O401</f>
        <v>4.9249999999999997E-3</v>
      </c>
      <c r="AH390" s="12">
        <f>P390*ReturnData!P401</f>
        <v>0</v>
      </c>
      <c r="AI390" s="12">
        <f>Q390*ReturnData!Q401</f>
        <v>0</v>
      </c>
      <c r="AK390">
        <f t="shared" si="19"/>
        <v>200704</v>
      </c>
      <c r="AL390" s="15">
        <f t="shared" si="20"/>
        <v>3.8812499999999993E-2</v>
      </c>
    </row>
    <row r="391" spans="1:38" x14ac:dyDescent="0.25">
      <c r="A391" s="6">
        <f>ReturnData!A402</f>
        <v>200705</v>
      </c>
      <c r="B391">
        <f>IF('Monthly Ranks'!B390&lt;=8, 1/8,0)</f>
        <v>0.125</v>
      </c>
      <c r="C391">
        <f>IF('Monthly Ranks'!C390&lt;=8, 1/8,0)</f>
        <v>0</v>
      </c>
      <c r="D391">
        <f>IF('Monthly Ranks'!D390&lt;=8, 1/8,0)</f>
        <v>0.125</v>
      </c>
      <c r="E391">
        <f>IF('Monthly Ranks'!E390&lt;=8, 1/8,0)</f>
        <v>0.125</v>
      </c>
      <c r="F391">
        <f>IF('Monthly Ranks'!F390&lt;=8, 1/8,0)</f>
        <v>0</v>
      </c>
      <c r="G391">
        <f>IF('Monthly Ranks'!G390&lt;=8, 1/8,0)</f>
        <v>0.125</v>
      </c>
      <c r="H391">
        <f>IF('Monthly Ranks'!H390&lt;=8, 1/8,0)</f>
        <v>0</v>
      </c>
      <c r="I391">
        <f>IF('Monthly Ranks'!I390&lt;=8, 1/8,0)</f>
        <v>0</v>
      </c>
      <c r="J391">
        <f>IF('Monthly Ranks'!J390&lt;=8, 1/8,0)</f>
        <v>0.125</v>
      </c>
      <c r="K391">
        <f>IF('Monthly Ranks'!K390&lt;=8, 1/8,0)</f>
        <v>0</v>
      </c>
      <c r="L391">
        <f>IF('Monthly Ranks'!L390&lt;=8, 1/8,0)</f>
        <v>0</v>
      </c>
      <c r="M391">
        <f>IF('Monthly Ranks'!M390&lt;=8, 1/8,0)</f>
        <v>0.125</v>
      </c>
      <c r="N391">
        <f>IF('Monthly Ranks'!N390&lt;=8, 1/8,0)</f>
        <v>0</v>
      </c>
      <c r="O391">
        <f>IF('Monthly Ranks'!O390&lt;=8, 1/8,0)</f>
        <v>0.125</v>
      </c>
      <c r="P391">
        <f>IF('Monthly Ranks'!P390&lt;=8, 1/8,0)</f>
        <v>0.125</v>
      </c>
      <c r="Q391">
        <f>IF('Monthly Ranks'!Q390&lt;=8, 1/8,0)</f>
        <v>0</v>
      </c>
      <c r="S391">
        <f t="shared" si="18"/>
        <v>200705</v>
      </c>
      <c r="T391" s="12">
        <f>B391*ReturnData!B402</f>
        <v>2.9125000000000002E-3</v>
      </c>
      <c r="U391" s="12">
        <f>C391*ReturnData!C402</f>
        <v>0</v>
      </c>
      <c r="V391" s="12">
        <f>D391*ReturnData!D402</f>
        <v>8.6999999999999994E-3</v>
      </c>
      <c r="W391" s="12">
        <f>E391*ReturnData!E402</f>
        <v>6.6249999999999998E-3</v>
      </c>
      <c r="X391" s="12">
        <f>F391*ReturnData!F402</f>
        <v>0</v>
      </c>
      <c r="Y391" s="12">
        <f>G391*ReturnData!G402</f>
        <v>6.0999999999999995E-3</v>
      </c>
      <c r="Z391" s="12">
        <f>H391*ReturnData!H402</f>
        <v>0</v>
      </c>
      <c r="AA391" s="12">
        <f>I391*ReturnData!I402</f>
        <v>0</v>
      </c>
      <c r="AB391" s="12">
        <f>J391*ReturnData!J402</f>
        <v>1.315E-2</v>
      </c>
      <c r="AC391" s="12">
        <f>K391*ReturnData!K402</f>
        <v>0</v>
      </c>
      <c r="AD391" s="12">
        <f>L391*ReturnData!L402</f>
        <v>0</v>
      </c>
      <c r="AE391" s="12">
        <f>M391*ReturnData!M402</f>
        <v>3.075E-3</v>
      </c>
      <c r="AF391" s="12">
        <f>N391*ReturnData!N402</f>
        <v>0</v>
      </c>
      <c r="AG391" s="12">
        <f>O391*ReturnData!O402</f>
        <v>1.5E-3</v>
      </c>
      <c r="AH391" s="12">
        <f>P391*ReturnData!P402</f>
        <v>2.3125000000000003E-3</v>
      </c>
      <c r="AI391" s="12">
        <f>Q391*ReturnData!Q402</f>
        <v>0</v>
      </c>
      <c r="AK391">
        <f t="shared" si="19"/>
        <v>200705</v>
      </c>
      <c r="AL391" s="15">
        <f t="shared" si="20"/>
        <v>4.4375000000000005E-2</v>
      </c>
    </row>
    <row r="392" spans="1:38" x14ac:dyDescent="0.25">
      <c r="A392" s="6">
        <f>ReturnData!A403</f>
        <v>200706</v>
      </c>
      <c r="B392">
        <f>IF('Monthly Ranks'!B391&lt;=8, 1/8,0)</f>
        <v>0</v>
      </c>
      <c r="C392">
        <f>IF('Monthly Ranks'!C391&lt;=8, 1/8,0)</f>
        <v>0</v>
      </c>
      <c r="D392">
        <f>IF('Monthly Ranks'!D391&lt;=8, 1/8,0)</f>
        <v>0.125</v>
      </c>
      <c r="E392">
        <f>IF('Monthly Ranks'!E391&lt;=8, 1/8,0)</f>
        <v>0.125</v>
      </c>
      <c r="F392">
        <f>IF('Monthly Ranks'!F391&lt;=8, 1/8,0)</f>
        <v>0.125</v>
      </c>
      <c r="G392">
        <f>IF('Monthly Ranks'!G391&lt;=8, 1/8,0)</f>
        <v>0.125</v>
      </c>
      <c r="H392">
        <f>IF('Monthly Ranks'!H391&lt;=8, 1/8,0)</f>
        <v>0.125</v>
      </c>
      <c r="I392">
        <f>IF('Monthly Ranks'!I391&lt;=8, 1/8,0)</f>
        <v>0</v>
      </c>
      <c r="J392">
        <f>IF('Monthly Ranks'!J391&lt;=8, 1/8,0)</f>
        <v>0.125</v>
      </c>
      <c r="K392">
        <f>IF('Monthly Ranks'!K391&lt;=8, 1/8,0)</f>
        <v>0</v>
      </c>
      <c r="L392">
        <f>IF('Monthly Ranks'!L391&lt;=8, 1/8,0)</f>
        <v>0</v>
      </c>
      <c r="M392">
        <f>IF('Monthly Ranks'!M391&lt;=8, 1/8,0)</f>
        <v>0.125</v>
      </c>
      <c r="N392">
        <f>IF('Monthly Ranks'!N391&lt;=8, 1/8,0)</f>
        <v>0</v>
      </c>
      <c r="O392">
        <f>IF('Monthly Ranks'!O391&lt;=8, 1/8,0)</f>
        <v>0.125</v>
      </c>
      <c r="P392">
        <f>IF('Monthly Ranks'!P391&lt;=8, 1/8,0)</f>
        <v>0</v>
      </c>
      <c r="Q392">
        <f>IF('Monthly Ranks'!Q391&lt;=8, 1/8,0)</f>
        <v>0</v>
      </c>
      <c r="S392">
        <f t="shared" si="18"/>
        <v>200706</v>
      </c>
      <c r="T392" s="12">
        <f>B392*ReturnData!B403</f>
        <v>0</v>
      </c>
      <c r="U392" s="12">
        <f>C392*ReturnData!C403</f>
        <v>0</v>
      </c>
      <c r="V392" s="12">
        <f>D392*ReturnData!D403</f>
        <v>1.4375E-3</v>
      </c>
      <c r="W392" s="12">
        <f>E392*ReturnData!E403</f>
        <v>-5.8749999999999991E-4</v>
      </c>
      <c r="X392" s="12">
        <f>F392*ReturnData!F403</f>
        <v>-3.6875000000000002E-3</v>
      </c>
      <c r="Y392" s="12">
        <f>G392*ReturnData!G403</f>
        <v>2.8000000000000004E-3</v>
      </c>
      <c r="Z392" s="12">
        <f>H392*ReturnData!H403</f>
        <v>-4.5374999999999999E-3</v>
      </c>
      <c r="AA392" s="12">
        <f>I392*ReturnData!I403</f>
        <v>0</v>
      </c>
      <c r="AB392" s="12">
        <f>J392*ReturnData!J403</f>
        <v>-4.3750000000000004E-3</v>
      </c>
      <c r="AC392" s="12">
        <f>K392*ReturnData!K403</f>
        <v>0</v>
      </c>
      <c r="AD392" s="12">
        <f>L392*ReturnData!L403</f>
        <v>0</v>
      </c>
      <c r="AE392" s="12">
        <f>M392*ReturnData!M403</f>
        <v>4.5000000000000005E-3</v>
      </c>
      <c r="AF392" s="12">
        <f>N392*ReturnData!N403</f>
        <v>0</v>
      </c>
      <c r="AG392" s="12">
        <f>O392*ReturnData!O403</f>
        <v>-6.0375000000000003E-3</v>
      </c>
      <c r="AH392" s="12">
        <f>P392*ReturnData!P403</f>
        <v>0</v>
      </c>
      <c r="AI392" s="12">
        <f>Q392*ReturnData!Q403</f>
        <v>0</v>
      </c>
      <c r="AK392">
        <f t="shared" si="19"/>
        <v>200706</v>
      </c>
      <c r="AL392" s="15">
        <f t="shared" si="20"/>
        <v>-1.04875E-2</v>
      </c>
    </row>
    <row r="393" spans="1:38" x14ac:dyDescent="0.25">
      <c r="A393" s="6">
        <f>ReturnData!A404</f>
        <v>200707</v>
      </c>
      <c r="B393">
        <f>IF('Monthly Ranks'!B392&lt;=8, 1/8,0)</f>
        <v>0</v>
      </c>
      <c r="C393">
        <f>IF('Monthly Ranks'!C392&lt;=8, 1/8,0)</f>
        <v>0</v>
      </c>
      <c r="D393">
        <f>IF('Monthly Ranks'!D392&lt;=8, 1/8,0)</f>
        <v>0.125</v>
      </c>
      <c r="E393">
        <f>IF('Monthly Ranks'!E392&lt;=8, 1/8,0)</f>
        <v>0.125</v>
      </c>
      <c r="F393">
        <f>IF('Monthly Ranks'!F392&lt;=8, 1/8,0)</f>
        <v>0.125</v>
      </c>
      <c r="G393">
        <f>IF('Monthly Ranks'!G392&lt;=8, 1/8,0)</f>
        <v>0.125</v>
      </c>
      <c r="H393">
        <f>IF('Monthly Ranks'!H392&lt;=8, 1/8,0)</f>
        <v>0</v>
      </c>
      <c r="I393">
        <f>IF('Monthly Ranks'!I392&lt;=8, 1/8,0)</f>
        <v>0</v>
      </c>
      <c r="J393">
        <f>IF('Monthly Ranks'!J392&lt;=8, 1/8,0)</f>
        <v>0.125</v>
      </c>
      <c r="K393">
        <f>IF('Monthly Ranks'!K392&lt;=8, 1/8,0)</f>
        <v>0.125</v>
      </c>
      <c r="L393">
        <f>IF('Monthly Ranks'!L392&lt;=8, 1/8,0)</f>
        <v>0</v>
      </c>
      <c r="M393">
        <f>IF('Monthly Ranks'!M392&lt;=8, 1/8,0)</f>
        <v>0.125</v>
      </c>
      <c r="N393">
        <f>IF('Monthly Ranks'!N392&lt;=8, 1/8,0)</f>
        <v>0</v>
      </c>
      <c r="O393">
        <f>IF('Monthly Ranks'!O392&lt;=8, 1/8,0)</f>
        <v>0.125</v>
      </c>
      <c r="P393">
        <f>IF('Monthly Ranks'!P392&lt;=8, 1/8,0)</f>
        <v>0</v>
      </c>
      <c r="Q393">
        <f>IF('Monthly Ranks'!Q392&lt;=8, 1/8,0)</f>
        <v>0</v>
      </c>
      <c r="S393">
        <f t="shared" si="18"/>
        <v>200707</v>
      </c>
      <c r="T393" s="12">
        <f>B393*ReturnData!B404</f>
        <v>0</v>
      </c>
      <c r="U393" s="12">
        <f>C393*ReturnData!C404</f>
        <v>0</v>
      </c>
      <c r="V393" s="12">
        <f>D393*ReturnData!D404</f>
        <v>-9.875000000000001E-4</v>
      </c>
      <c r="W393" s="12">
        <f>E393*ReturnData!E404</f>
        <v>-5.5750000000000001E-3</v>
      </c>
      <c r="X393" s="12">
        <f>F393*ReturnData!F404</f>
        <v>-8.4624999999999995E-3</v>
      </c>
      <c r="Y393" s="12">
        <f>G393*ReturnData!G404</f>
        <v>-1.2125E-3</v>
      </c>
      <c r="Z393" s="12">
        <f>H393*ReturnData!H404</f>
        <v>0</v>
      </c>
      <c r="AA393" s="12">
        <f>I393*ReturnData!I404</f>
        <v>0</v>
      </c>
      <c r="AB393" s="12">
        <f>J393*ReturnData!J404</f>
        <v>-3.3500000000000001E-3</v>
      </c>
      <c r="AC393" s="12">
        <f>K393*ReturnData!K404</f>
        <v>-1.2750000000000001E-3</v>
      </c>
      <c r="AD393" s="12">
        <f>L393*ReturnData!L404</f>
        <v>0</v>
      </c>
      <c r="AE393" s="12">
        <f>M393*ReturnData!M404</f>
        <v>-8.1875000000000003E-3</v>
      </c>
      <c r="AF393" s="12">
        <f>N393*ReturnData!N404</f>
        <v>0</v>
      </c>
      <c r="AG393" s="12">
        <f>O393*ReturnData!O404</f>
        <v>-4.6500000000000005E-3</v>
      </c>
      <c r="AH393" s="12">
        <f>P393*ReturnData!P404</f>
        <v>0</v>
      </c>
      <c r="AI393" s="12">
        <f>Q393*ReturnData!Q404</f>
        <v>0</v>
      </c>
      <c r="AK393">
        <f t="shared" si="19"/>
        <v>200707</v>
      </c>
      <c r="AL393" s="15">
        <f t="shared" si="20"/>
        <v>-3.3700000000000001E-2</v>
      </c>
    </row>
    <row r="394" spans="1:38" x14ac:dyDescent="0.25">
      <c r="A394" s="6">
        <f>ReturnData!A405</f>
        <v>200708</v>
      </c>
      <c r="B394">
        <f>IF('Monthly Ranks'!B393&lt;=8, 1/8,0)</f>
        <v>0</v>
      </c>
      <c r="C394">
        <f>IF('Monthly Ranks'!C393&lt;=8, 1/8,0)</f>
        <v>0.125</v>
      </c>
      <c r="D394">
        <f>IF('Monthly Ranks'!D393&lt;=8, 1/8,0)</f>
        <v>0</v>
      </c>
      <c r="E394">
        <f>IF('Monthly Ranks'!E393&lt;=8, 1/8,0)</f>
        <v>0.125</v>
      </c>
      <c r="F394">
        <f>IF('Monthly Ranks'!F393&lt;=8, 1/8,0)</f>
        <v>0.125</v>
      </c>
      <c r="G394">
        <f>IF('Monthly Ranks'!G393&lt;=8, 1/8,0)</f>
        <v>0.125</v>
      </c>
      <c r="H394">
        <f>IF('Monthly Ranks'!H393&lt;=8, 1/8,0)</f>
        <v>0</v>
      </c>
      <c r="I394">
        <f>IF('Monthly Ranks'!I393&lt;=8, 1/8,0)</f>
        <v>0</v>
      </c>
      <c r="J394">
        <f>IF('Monthly Ranks'!J393&lt;=8, 1/8,0)</f>
        <v>0.125</v>
      </c>
      <c r="K394">
        <f>IF('Monthly Ranks'!K393&lt;=8, 1/8,0)</f>
        <v>0.125</v>
      </c>
      <c r="L394">
        <f>IF('Monthly Ranks'!L393&lt;=8, 1/8,0)</f>
        <v>0.125</v>
      </c>
      <c r="M394">
        <f>IF('Monthly Ranks'!M393&lt;=8, 1/8,0)</f>
        <v>0.125</v>
      </c>
      <c r="N394">
        <f>IF('Monthly Ranks'!N393&lt;=8, 1/8,0)</f>
        <v>0</v>
      </c>
      <c r="O394">
        <f>IF('Monthly Ranks'!O393&lt;=8, 1/8,0)</f>
        <v>0</v>
      </c>
      <c r="P394">
        <f>IF('Monthly Ranks'!P393&lt;=8, 1/8,0)</f>
        <v>0</v>
      </c>
      <c r="Q394">
        <f>IF('Monthly Ranks'!Q393&lt;=8, 1/8,0)</f>
        <v>0</v>
      </c>
      <c r="S394">
        <f t="shared" si="18"/>
        <v>200708</v>
      </c>
      <c r="T394" s="12">
        <f>B394*ReturnData!B405</f>
        <v>0</v>
      </c>
      <c r="U394" s="12">
        <f>C394*ReturnData!C405</f>
        <v>-4.2500000000000003E-3</v>
      </c>
      <c r="V394" s="12">
        <f>D394*ReturnData!D405</f>
        <v>0</v>
      </c>
      <c r="W394" s="12">
        <f>E394*ReturnData!E405</f>
        <v>-3.4250000000000001E-3</v>
      </c>
      <c r="X394" s="12">
        <f>F394*ReturnData!F405</f>
        <v>-2.5999999999999999E-3</v>
      </c>
      <c r="Y394" s="12">
        <f>G394*ReturnData!G405</f>
        <v>3.1624999999999999E-3</v>
      </c>
      <c r="Z394" s="12">
        <f>H394*ReturnData!H405</f>
        <v>0</v>
      </c>
      <c r="AA394" s="12">
        <f>I394*ReturnData!I405</f>
        <v>0</v>
      </c>
      <c r="AB394" s="12">
        <f>J394*ReturnData!J405</f>
        <v>-3.3250000000000003E-3</v>
      </c>
      <c r="AC394" s="12">
        <f>K394*ReturnData!K405</f>
        <v>2.65E-3</v>
      </c>
      <c r="AD394" s="12">
        <f>L394*ReturnData!L405</f>
        <v>4.5374999999999999E-3</v>
      </c>
      <c r="AE394" s="12">
        <f>M394*ReturnData!M405</f>
        <v>-1.7374999999999999E-3</v>
      </c>
      <c r="AF394" s="12">
        <f>N394*ReturnData!N405</f>
        <v>0</v>
      </c>
      <c r="AG394" s="12">
        <f>O394*ReturnData!O405</f>
        <v>0</v>
      </c>
      <c r="AH394" s="12">
        <f>P394*ReturnData!P405</f>
        <v>0</v>
      </c>
      <c r="AI394" s="12">
        <f>Q394*ReturnData!Q405</f>
        <v>0</v>
      </c>
      <c r="AK394">
        <f t="shared" si="19"/>
        <v>200708</v>
      </c>
      <c r="AL394" s="15">
        <f t="shared" si="20"/>
        <v>-4.9874999999999989E-3</v>
      </c>
    </row>
    <row r="395" spans="1:38" x14ac:dyDescent="0.25">
      <c r="A395" s="6">
        <f>ReturnData!A406</f>
        <v>200709</v>
      </c>
      <c r="B395">
        <f>IF('Monthly Ranks'!B394&lt;=8, 1/8,0)</f>
        <v>0</v>
      </c>
      <c r="C395">
        <f>IF('Monthly Ranks'!C394&lt;=8, 1/8,0)</f>
        <v>0.125</v>
      </c>
      <c r="D395">
        <f>IF('Monthly Ranks'!D394&lt;=8, 1/8,0)</f>
        <v>0.125</v>
      </c>
      <c r="E395">
        <f>IF('Monthly Ranks'!E394&lt;=8, 1/8,0)</f>
        <v>0.125</v>
      </c>
      <c r="F395">
        <f>IF('Monthly Ranks'!F394&lt;=8, 1/8,0)</f>
        <v>0</v>
      </c>
      <c r="G395">
        <f>IF('Monthly Ranks'!G394&lt;=8, 1/8,0)</f>
        <v>0.125</v>
      </c>
      <c r="H395">
        <f>IF('Monthly Ranks'!H394&lt;=8, 1/8,0)</f>
        <v>0</v>
      </c>
      <c r="I395">
        <f>IF('Monthly Ranks'!I394&lt;=8, 1/8,0)</f>
        <v>0</v>
      </c>
      <c r="J395">
        <f>IF('Monthly Ranks'!J394&lt;=8, 1/8,0)</f>
        <v>0.125</v>
      </c>
      <c r="K395">
        <f>IF('Monthly Ranks'!K394&lt;=8, 1/8,0)</f>
        <v>0.125</v>
      </c>
      <c r="L395">
        <f>IF('Monthly Ranks'!L394&lt;=8, 1/8,0)</f>
        <v>0.125</v>
      </c>
      <c r="M395">
        <f>IF('Monthly Ranks'!M394&lt;=8, 1/8,0)</f>
        <v>0</v>
      </c>
      <c r="N395">
        <f>IF('Monthly Ranks'!N394&lt;=8, 1/8,0)</f>
        <v>0.125</v>
      </c>
      <c r="O395">
        <f>IF('Monthly Ranks'!O394&lt;=8, 1/8,0)</f>
        <v>0</v>
      </c>
      <c r="P395">
        <f>IF('Monthly Ranks'!P394&lt;=8, 1/8,0)</f>
        <v>0</v>
      </c>
      <c r="Q395">
        <f>IF('Monthly Ranks'!Q394&lt;=8, 1/8,0)</f>
        <v>0</v>
      </c>
      <c r="S395">
        <f t="shared" si="18"/>
        <v>200709</v>
      </c>
      <c r="T395" s="12">
        <f>B395*ReturnData!B406</f>
        <v>0</v>
      </c>
      <c r="U395" s="12">
        <f>C395*ReturnData!C406</f>
        <v>1.6425000000000002E-2</v>
      </c>
      <c r="V395" s="12">
        <f>D395*ReturnData!D406</f>
        <v>9.7000000000000003E-3</v>
      </c>
      <c r="W395" s="12">
        <f>E395*ReturnData!E406</f>
        <v>1.9250000000000001E-3</v>
      </c>
      <c r="X395" s="12">
        <f>F395*ReturnData!F406</f>
        <v>0</v>
      </c>
      <c r="Y395" s="12">
        <f>G395*ReturnData!G406</f>
        <v>6.9750000000000003E-3</v>
      </c>
      <c r="Z395" s="12">
        <f>H395*ReturnData!H406</f>
        <v>0</v>
      </c>
      <c r="AA395" s="12">
        <f>I395*ReturnData!I406</f>
        <v>0</v>
      </c>
      <c r="AB395" s="12">
        <f>J395*ReturnData!J406</f>
        <v>1.0674999999999999E-2</v>
      </c>
      <c r="AC395" s="12">
        <f>K395*ReturnData!K406</f>
        <v>1.3125000000000001E-3</v>
      </c>
      <c r="AD395" s="12">
        <f>L395*ReturnData!L406</f>
        <v>4.9249999999999997E-3</v>
      </c>
      <c r="AE395" s="12">
        <f>M395*ReturnData!M406</f>
        <v>0</v>
      </c>
      <c r="AF395" s="12">
        <f>N395*ReturnData!N406</f>
        <v>4.6999999999999993E-3</v>
      </c>
      <c r="AG395" s="12">
        <f>O395*ReturnData!O406</f>
        <v>0</v>
      </c>
      <c r="AH395" s="12">
        <f>P395*ReturnData!P406</f>
        <v>0</v>
      </c>
      <c r="AI395" s="12">
        <f>Q395*ReturnData!Q406</f>
        <v>0</v>
      </c>
      <c r="AK395">
        <f t="shared" si="19"/>
        <v>200709</v>
      </c>
      <c r="AL395" s="15">
        <f t="shared" si="20"/>
        <v>5.6637499999999993E-2</v>
      </c>
    </row>
    <row r="396" spans="1:38" x14ac:dyDescent="0.25">
      <c r="A396" s="6">
        <f>ReturnData!A407</f>
        <v>200710</v>
      </c>
      <c r="B396">
        <f>IF('Monthly Ranks'!B395&lt;=8, 1/8,0)</f>
        <v>0</v>
      </c>
      <c r="C396">
        <f>IF('Monthly Ranks'!C395&lt;=8, 1/8,0)</f>
        <v>0.125</v>
      </c>
      <c r="D396">
        <f>IF('Monthly Ranks'!D395&lt;=8, 1/8,0)</f>
        <v>0.125</v>
      </c>
      <c r="E396">
        <f>IF('Monthly Ranks'!E395&lt;=8, 1/8,0)</f>
        <v>0.125</v>
      </c>
      <c r="F396">
        <f>IF('Monthly Ranks'!F395&lt;=8, 1/8,0)</f>
        <v>0</v>
      </c>
      <c r="G396">
        <f>IF('Monthly Ranks'!G395&lt;=8, 1/8,0)</f>
        <v>0.125</v>
      </c>
      <c r="H396">
        <f>IF('Monthly Ranks'!H395&lt;=8, 1/8,0)</f>
        <v>0</v>
      </c>
      <c r="I396">
        <f>IF('Monthly Ranks'!I395&lt;=8, 1/8,0)</f>
        <v>0</v>
      </c>
      <c r="J396">
        <f>IF('Monthly Ranks'!J395&lt;=8, 1/8,0)</f>
        <v>0.125</v>
      </c>
      <c r="K396">
        <f>IF('Monthly Ranks'!K395&lt;=8, 1/8,0)</f>
        <v>0.125</v>
      </c>
      <c r="L396">
        <f>IF('Monthly Ranks'!L395&lt;=8, 1/8,0)</f>
        <v>0.125</v>
      </c>
      <c r="M396">
        <f>IF('Monthly Ranks'!M395&lt;=8, 1/8,0)</f>
        <v>0</v>
      </c>
      <c r="N396">
        <f>IF('Monthly Ranks'!N395&lt;=8, 1/8,0)</f>
        <v>0.125</v>
      </c>
      <c r="O396">
        <f>IF('Monthly Ranks'!O395&lt;=8, 1/8,0)</f>
        <v>0</v>
      </c>
      <c r="P396">
        <f>IF('Monthly Ranks'!P395&lt;=8, 1/8,0)</f>
        <v>0</v>
      </c>
      <c r="Q396">
        <f>IF('Monthly Ranks'!Q395&lt;=8, 1/8,0)</f>
        <v>0</v>
      </c>
      <c r="S396">
        <f t="shared" si="18"/>
        <v>200710</v>
      </c>
      <c r="T396" s="12">
        <f>B396*ReturnData!B407</f>
        <v>0</v>
      </c>
      <c r="U396" s="12">
        <f>C396*ReturnData!C407</f>
        <v>1.49125E-2</v>
      </c>
      <c r="V396" s="12">
        <f>D396*ReturnData!D407</f>
        <v>3.0499999999999998E-3</v>
      </c>
      <c r="W396" s="12">
        <f>E396*ReturnData!E407</f>
        <v>-1.0375E-3</v>
      </c>
      <c r="X396" s="12">
        <f>F396*ReturnData!F407</f>
        <v>0</v>
      </c>
      <c r="Y396" s="12">
        <f>G396*ReturnData!G407</f>
        <v>4.7375000000000004E-3</v>
      </c>
      <c r="Z396" s="12">
        <f>H396*ReturnData!H407</f>
        <v>0</v>
      </c>
      <c r="AA396" s="12">
        <f>I396*ReturnData!I407</f>
        <v>0</v>
      </c>
      <c r="AB396" s="12">
        <f>J396*ReturnData!J407</f>
        <v>3.1624999999999999E-3</v>
      </c>
      <c r="AC396" s="12">
        <f>K396*ReturnData!K407</f>
        <v>2.8499999999999997E-3</v>
      </c>
      <c r="AD396" s="12">
        <f>L396*ReturnData!L407</f>
        <v>3.7000000000000002E-3</v>
      </c>
      <c r="AE396" s="12">
        <f>M396*ReturnData!M407</f>
        <v>0</v>
      </c>
      <c r="AF396" s="12">
        <f>N396*ReturnData!N407</f>
        <v>1.1250000000000001E-3</v>
      </c>
      <c r="AG396" s="12">
        <f>O396*ReturnData!O407</f>
        <v>0</v>
      </c>
      <c r="AH396" s="12">
        <f>P396*ReturnData!P407</f>
        <v>0</v>
      </c>
      <c r="AI396" s="12">
        <f>Q396*ReturnData!Q407</f>
        <v>0</v>
      </c>
      <c r="AK396">
        <f t="shared" si="19"/>
        <v>200710</v>
      </c>
      <c r="AL396" s="15">
        <f t="shared" si="20"/>
        <v>3.2500000000000001E-2</v>
      </c>
    </row>
    <row r="397" spans="1:38" x14ac:dyDescent="0.25">
      <c r="A397" s="6">
        <f>ReturnData!A408</f>
        <v>200711</v>
      </c>
      <c r="B397">
        <f>IF('Monthly Ranks'!B396&lt;=8, 1/8,0)</f>
        <v>0.125</v>
      </c>
      <c r="C397">
        <f>IF('Monthly Ranks'!C396&lt;=8, 1/8,0)</f>
        <v>0.125</v>
      </c>
      <c r="D397">
        <f>IF('Monthly Ranks'!D396&lt;=8, 1/8,0)</f>
        <v>0.125</v>
      </c>
      <c r="E397">
        <f>IF('Monthly Ranks'!E396&lt;=8, 1/8,0)</f>
        <v>0</v>
      </c>
      <c r="F397">
        <f>IF('Monthly Ranks'!F396&lt;=8, 1/8,0)</f>
        <v>0</v>
      </c>
      <c r="G397">
        <f>IF('Monthly Ranks'!G396&lt;=8, 1/8,0)</f>
        <v>0.125</v>
      </c>
      <c r="H397">
        <f>IF('Monthly Ranks'!H396&lt;=8, 1/8,0)</f>
        <v>0</v>
      </c>
      <c r="I397">
        <f>IF('Monthly Ranks'!I396&lt;=8, 1/8,0)</f>
        <v>0</v>
      </c>
      <c r="J397">
        <f>IF('Monthly Ranks'!J396&lt;=8, 1/8,0)</f>
        <v>0.125</v>
      </c>
      <c r="K397">
        <f>IF('Monthly Ranks'!K396&lt;=8, 1/8,0)</f>
        <v>0.125</v>
      </c>
      <c r="L397">
        <f>IF('Monthly Ranks'!L396&lt;=8, 1/8,0)</f>
        <v>0.125</v>
      </c>
      <c r="M397">
        <f>IF('Monthly Ranks'!M396&lt;=8, 1/8,0)</f>
        <v>0</v>
      </c>
      <c r="N397">
        <f>IF('Monthly Ranks'!N396&lt;=8, 1/8,0)</f>
        <v>0.125</v>
      </c>
      <c r="O397">
        <f>IF('Monthly Ranks'!O396&lt;=8, 1/8,0)</f>
        <v>0</v>
      </c>
      <c r="P397">
        <f>IF('Monthly Ranks'!P396&lt;=8, 1/8,0)</f>
        <v>0</v>
      </c>
      <c r="Q397">
        <f>IF('Monthly Ranks'!Q396&lt;=8, 1/8,0)</f>
        <v>0</v>
      </c>
      <c r="S397">
        <f t="shared" si="18"/>
        <v>200711</v>
      </c>
      <c r="T397" s="12">
        <f>B397*ReturnData!B408</f>
        <v>1.3125000000000001E-3</v>
      </c>
      <c r="U397" s="12">
        <f>C397*ReturnData!C408</f>
        <v>-9.7874999999999993E-3</v>
      </c>
      <c r="V397" s="12">
        <f>D397*ReturnData!D408</f>
        <v>-5.7499999999999999E-3</v>
      </c>
      <c r="W397" s="12">
        <f>E397*ReturnData!E408</f>
        <v>0</v>
      </c>
      <c r="X397" s="12">
        <f>F397*ReturnData!F408</f>
        <v>0</v>
      </c>
      <c r="Y397" s="12">
        <f>G397*ReturnData!G408</f>
        <v>-5.4250000000000001E-3</v>
      </c>
      <c r="Z397" s="12">
        <f>H397*ReturnData!H408</f>
        <v>0</v>
      </c>
      <c r="AA397" s="12">
        <f>I397*ReturnData!I408</f>
        <v>0</v>
      </c>
      <c r="AB397" s="12">
        <f>J397*ReturnData!J408</f>
        <v>-7.4124999999999998E-3</v>
      </c>
      <c r="AC397" s="12">
        <f>K397*ReturnData!K408</f>
        <v>-4.9624999999999999E-3</v>
      </c>
      <c r="AD397" s="12">
        <f>L397*ReturnData!L408</f>
        <v>-7.6875000000000008E-3</v>
      </c>
      <c r="AE397" s="12">
        <f>M397*ReturnData!M408</f>
        <v>0</v>
      </c>
      <c r="AF397" s="12">
        <f>N397*ReturnData!N408</f>
        <v>-4.6125000000000003E-3</v>
      </c>
      <c r="AG397" s="12">
        <f>O397*ReturnData!O408</f>
        <v>0</v>
      </c>
      <c r="AH397" s="12">
        <f>P397*ReturnData!P408</f>
        <v>0</v>
      </c>
      <c r="AI397" s="12">
        <f>Q397*ReturnData!Q408</f>
        <v>0</v>
      </c>
      <c r="AK397">
        <f t="shared" si="19"/>
        <v>200711</v>
      </c>
      <c r="AL397" s="15">
        <f t="shared" si="20"/>
        <v>-4.4324999999999996E-2</v>
      </c>
    </row>
    <row r="398" spans="1:38" x14ac:dyDescent="0.25">
      <c r="A398" s="6">
        <f>ReturnData!A409</f>
        <v>200712</v>
      </c>
      <c r="B398">
        <f>IF('Monthly Ranks'!B397&lt;=8, 1/8,0)</f>
        <v>0.125</v>
      </c>
      <c r="C398">
        <f>IF('Monthly Ranks'!C397&lt;=8, 1/8,0)</f>
        <v>0.125</v>
      </c>
      <c r="D398">
        <f>IF('Monthly Ranks'!D397&lt;=8, 1/8,0)</f>
        <v>0.125</v>
      </c>
      <c r="E398">
        <f>IF('Monthly Ranks'!E397&lt;=8, 1/8,0)</f>
        <v>0</v>
      </c>
      <c r="F398">
        <f>IF('Monthly Ranks'!F397&lt;=8, 1/8,0)</f>
        <v>0</v>
      </c>
      <c r="G398">
        <f>IF('Monthly Ranks'!G397&lt;=8, 1/8,0)</f>
        <v>0.125</v>
      </c>
      <c r="H398">
        <f>IF('Monthly Ranks'!H397&lt;=8, 1/8,0)</f>
        <v>0</v>
      </c>
      <c r="I398">
        <f>IF('Monthly Ranks'!I397&lt;=8, 1/8,0)</f>
        <v>0</v>
      </c>
      <c r="J398">
        <f>IF('Monthly Ranks'!J397&lt;=8, 1/8,0)</f>
        <v>0.125</v>
      </c>
      <c r="K398">
        <f>IF('Monthly Ranks'!K397&lt;=8, 1/8,0)</f>
        <v>0.125</v>
      </c>
      <c r="L398">
        <f>IF('Monthly Ranks'!L397&lt;=8, 1/8,0)</f>
        <v>0.125</v>
      </c>
      <c r="M398">
        <f>IF('Monthly Ranks'!M397&lt;=8, 1/8,0)</f>
        <v>0</v>
      </c>
      <c r="N398">
        <f>IF('Monthly Ranks'!N397&lt;=8, 1/8,0)</f>
        <v>0</v>
      </c>
      <c r="O398">
        <f>IF('Monthly Ranks'!O397&lt;=8, 1/8,0)</f>
        <v>0.125</v>
      </c>
      <c r="P398">
        <f>IF('Monthly Ranks'!P397&lt;=8, 1/8,0)</f>
        <v>0</v>
      </c>
      <c r="Q398">
        <f>IF('Monthly Ranks'!Q397&lt;=8, 1/8,0)</f>
        <v>0</v>
      </c>
      <c r="S398">
        <f t="shared" si="18"/>
        <v>200712</v>
      </c>
      <c r="T398" s="12">
        <f>B398*ReturnData!B409</f>
        <v>4.125E-4</v>
      </c>
      <c r="U398" s="12">
        <f>C398*ReturnData!C409</f>
        <v>3.6125000000000003E-3</v>
      </c>
      <c r="V398" s="12">
        <f>D398*ReturnData!D409</f>
        <v>9.4625000000000004E-3</v>
      </c>
      <c r="W398" s="12">
        <f>E398*ReturnData!E409</f>
        <v>0</v>
      </c>
      <c r="X398" s="12">
        <f>F398*ReturnData!F409</f>
        <v>0</v>
      </c>
      <c r="Y398" s="12">
        <f>G398*ReturnData!G409</f>
        <v>5.8625000000000005E-3</v>
      </c>
      <c r="Z398" s="12">
        <f>H398*ReturnData!H409</f>
        <v>0</v>
      </c>
      <c r="AA398" s="12">
        <f>I398*ReturnData!I409</f>
        <v>0</v>
      </c>
      <c r="AB398" s="12">
        <f>J398*ReturnData!J409</f>
        <v>1.325E-3</v>
      </c>
      <c r="AC398" s="12">
        <f>K398*ReturnData!K409</f>
        <v>-4.0375000000000003E-3</v>
      </c>
      <c r="AD398" s="12">
        <f>L398*ReturnData!L409</f>
        <v>1.6125E-3</v>
      </c>
      <c r="AE398" s="12">
        <f>M398*ReturnData!M409</f>
        <v>0</v>
      </c>
      <c r="AF398" s="12">
        <f>N398*ReturnData!N409</f>
        <v>0</v>
      </c>
      <c r="AG398" s="12">
        <f>O398*ReturnData!O409</f>
        <v>1.1250000000000001E-3</v>
      </c>
      <c r="AH398" s="12">
        <f>P398*ReturnData!P409</f>
        <v>0</v>
      </c>
      <c r="AI398" s="12">
        <f>Q398*ReturnData!Q409</f>
        <v>0</v>
      </c>
      <c r="AK398">
        <f t="shared" si="19"/>
        <v>200712</v>
      </c>
      <c r="AL398" s="15">
        <f t="shared" si="20"/>
        <v>1.9375E-2</v>
      </c>
    </row>
    <row r="399" spans="1:38" x14ac:dyDescent="0.25">
      <c r="A399" s="6">
        <f>ReturnData!A410</f>
        <v>200801</v>
      </c>
      <c r="B399">
        <f>IF('Monthly Ranks'!B398&lt;=8, 1/8,0)</f>
        <v>0.125</v>
      </c>
      <c r="C399">
        <f>IF('Monthly Ranks'!C398&lt;=8, 1/8,0)</f>
        <v>0.125</v>
      </c>
      <c r="D399">
        <f>IF('Monthly Ranks'!D398&lt;=8, 1/8,0)</f>
        <v>0.125</v>
      </c>
      <c r="E399">
        <f>IF('Monthly Ranks'!E398&lt;=8, 1/8,0)</f>
        <v>0</v>
      </c>
      <c r="F399">
        <f>IF('Monthly Ranks'!F398&lt;=8, 1/8,0)</f>
        <v>0</v>
      </c>
      <c r="G399">
        <f>IF('Monthly Ranks'!G398&lt;=8, 1/8,0)</f>
        <v>0.125</v>
      </c>
      <c r="H399">
        <f>IF('Monthly Ranks'!H398&lt;=8, 1/8,0)</f>
        <v>0</v>
      </c>
      <c r="I399">
        <f>IF('Monthly Ranks'!I398&lt;=8, 1/8,0)</f>
        <v>0</v>
      </c>
      <c r="J399">
        <f>IF('Monthly Ranks'!J398&lt;=8, 1/8,0)</f>
        <v>0.125</v>
      </c>
      <c r="K399">
        <f>IF('Monthly Ranks'!K398&lt;=8, 1/8,0)</f>
        <v>0.125</v>
      </c>
      <c r="L399">
        <f>IF('Monthly Ranks'!L398&lt;=8, 1/8,0)</f>
        <v>0.125</v>
      </c>
      <c r="M399">
        <f>IF('Monthly Ranks'!M398&lt;=8, 1/8,0)</f>
        <v>0</v>
      </c>
      <c r="N399">
        <f>IF('Monthly Ranks'!N398&lt;=8, 1/8,0)</f>
        <v>0</v>
      </c>
      <c r="O399">
        <f>IF('Monthly Ranks'!O398&lt;=8, 1/8,0)</f>
        <v>0.125</v>
      </c>
      <c r="P399">
        <f>IF('Monthly Ranks'!P398&lt;=8, 1/8,0)</f>
        <v>0</v>
      </c>
      <c r="Q399">
        <f>IF('Monthly Ranks'!Q398&lt;=8, 1/8,0)</f>
        <v>0</v>
      </c>
      <c r="S399">
        <f t="shared" si="18"/>
        <v>200801</v>
      </c>
      <c r="T399" s="12">
        <f>B399*ReturnData!B410</f>
        <v>-9.1749999999999991E-3</v>
      </c>
      <c r="U399" s="12">
        <f>C399*ReturnData!C410</f>
        <v>-6.6625E-3</v>
      </c>
      <c r="V399" s="12">
        <f>D399*ReturnData!D410</f>
        <v>-1.1599999999999999E-2</v>
      </c>
      <c r="W399" s="12">
        <f>E399*ReturnData!E410</f>
        <v>0</v>
      </c>
      <c r="X399" s="12">
        <f>F399*ReturnData!F410</f>
        <v>0</v>
      </c>
      <c r="Y399" s="12">
        <f>G399*ReturnData!G410</f>
        <v>-7.3000000000000001E-3</v>
      </c>
      <c r="Z399" s="12">
        <f>H399*ReturnData!H410</f>
        <v>0</v>
      </c>
      <c r="AA399" s="12">
        <f>I399*ReturnData!I410</f>
        <v>0</v>
      </c>
      <c r="AB399" s="12">
        <f>J399*ReturnData!J410</f>
        <v>-1.3675E-2</v>
      </c>
      <c r="AC399" s="12">
        <f>K399*ReturnData!K410</f>
        <v>-8.7500000000000008E-3</v>
      </c>
      <c r="AD399" s="12">
        <f>L399*ReturnData!L410</f>
        <v>-1.7250000000000001E-2</v>
      </c>
      <c r="AE399" s="12">
        <f>M399*ReturnData!M410</f>
        <v>0</v>
      </c>
      <c r="AF399" s="12">
        <f>N399*ReturnData!N410</f>
        <v>0</v>
      </c>
      <c r="AG399" s="12">
        <f>O399*ReturnData!O410</f>
        <v>-8.6625000000000001E-3</v>
      </c>
      <c r="AH399" s="12">
        <f>P399*ReturnData!P410</f>
        <v>0</v>
      </c>
      <c r="AI399" s="12">
        <f>Q399*ReturnData!Q410</f>
        <v>0</v>
      </c>
      <c r="AK399">
        <f t="shared" si="19"/>
        <v>200801</v>
      </c>
      <c r="AL399" s="15">
        <f t="shared" si="20"/>
        <v>-8.3074999999999996E-2</v>
      </c>
    </row>
    <row r="400" spans="1:38" x14ac:dyDescent="0.25">
      <c r="A400" s="6">
        <f>ReturnData!A411</f>
        <v>200802</v>
      </c>
      <c r="B400">
        <f>IF('Monthly Ranks'!B399&lt;=8, 1/8,0)</f>
        <v>0.125</v>
      </c>
      <c r="C400">
        <f>IF('Monthly Ranks'!C399&lt;=8, 1/8,0)</f>
        <v>0.125</v>
      </c>
      <c r="D400">
        <f>IF('Monthly Ranks'!D399&lt;=8, 1/8,0)</f>
        <v>0.125</v>
      </c>
      <c r="E400">
        <f>IF('Monthly Ranks'!E399&lt;=8, 1/8,0)</f>
        <v>0</v>
      </c>
      <c r="F400">
        <f>IF('Monthly Ranks'!F399&lt;=8, 1/8,0)</f>
        <v>0</v>
      </c>
      <c r="G400">
        <f>IF('Monthly Ranks'!G399&lt;=8, 1/8,0)</f>
        <v>0.125</v>
      </c>
      <c r="H400">
        <f>IF('Monthly Ranks'!H399&lt;=8, 1/8,0)</f>
        <v>0</v>
      </c>
      <c r="I400">
        <f>IF('Monthly Ranks'!I399&lt;=8, 1/8,0)</f>
        <v>0</v>
      </c>
      <c r="J400">
        <f>IF('Monthly Ranks'!J399&lt;=8, 1/8,0)</f>
        <v>0.125</v>
      </c>
      <c r="K400">
        <f>IF('Monthly Ranks'!K399&lt;=8, 1/8,0)</f>
        <v>0.125</v>
      </c>
      <c r="L400">
        <f>IF('Monthly Ranks'!L399&lt;=8, 1/8,0)</f>
        <v>0.125</v>
      </c>
      <c r="M400">
        <f>IF('Monthly Ranks'!M399&lt;=8, 1/8,0)</f>
        <v>0</v>
      </c>
      <c r="N400">
        <f>IF('Monthly Ranks'!N399&lt;=8, 1/8,0)</f>
        <v>0</v>
      </c>
      <c r="O400">
        <f>IF('Monthly Ranks'!O399&lt;=8, 1/8,0)</f>
        <v>0.125</v>
      </c>
      <c r="P400">
        <f>IF('Monthly Ranks'!P399&lt;=8, 1/8,0)</f>
        <v>0</v>
      </c>
      <c r="Q400">
        <f>IF('Monthly Ranks'!Q399&lt;=8, 1/8,0)</f>
        <v>0</v>
      </c>
      <c r="S400">
        <f t="shared" si="18"/>
        <v>200802</v>
      </c>
      <c r="T400" s="12">
        <f>B400*ReturnData!B411</f>
        <v>2.4375E-3</v>
      </c>
      <c r="U400" s="12">
        <f>C400*ReturnData!C411</f>
        <v>1.2075000000000001E-2</v>
      </c>
      <c r="V400" s="12">
        <f>D400*ReturnData!D411</f>
        <v>8.5000000000000006E-3</v>
      </c>
      <c r="W400" s="12">
        <f>E400*ReturnData!E411</f>
        <v>0</v>
      </c>
      <c r="X400" s="12">
        <f>F400*ReturnData!F411</f>
        <v>0</v>
      </c>
      <c r="Y400" s="12">
        <f>G400*ReturnData!G411</f>
        <v>6.0999999999999995E-3</v>
      </c>
      <c r="Z400" s="12">
        <f>H400*ReturnData!H411</f>
        <v>0</v>
      </c>
      <c r="AA400" s="12">
        <f>I400*ReturnData!I411</f>
        <v>0</v>
      </c>
      <c r="AB400" s="12">
        <f>J400*ReturnData!J411</f>
        <v>8.4749999999999999E-3</v>
      </c>
      <c r="AC400" s="12">
        <f>K400*ReturnData!K411</f>
        <v>-1.8500000000000001E-3</v>
      </c>
      <c r="AD400" s="12">
        <f>L400*ReturnData!L411</f>
        <v>-6.1249999999999998E-4</v>
      </c>
      <c r="AE400" s="12">
        <f>M400*ReturnData!M411</f>
        <v>0</v>
      </c>
      <c r="AF400" s="12">
        <f>N400*ReturnData!N411</f>
        <v>0</v>
      </c>
      <c r="AG400" s="12">
        <f>O400*ReturnData!O411</f>
        <v>-3.7750000000000001E-3</v>
      </c>
      <c r="AH400" s="12">
        <f>P400*ReturnData!P411</f>
        <v>0</v>
      </c>
      <c r="AI400" s="12">
        <f>Q400*ReturnData!Q411</f>
        <v>0</v>
      </c>
      <c r="AK400">
        <f t="shared" si="19"/>
        <v>200802</v>
      </c>
      <c r="AL400" s="15">
        <f t="shared" si="20"/>
        <v>3.1349999999999996E-2</v>
      </c>
    </row>
    <row r="401" spans="1:38" x14ac:dyDescent="0.25">
      <c r="A401" s="6">
        <f>ReturnData!A412</f>
        <v>200803</v>
      </c>
      <c r="B401">
        <f>IF('Monthly Ranks'!B400&lt;=8, 1/8,0)</f>
        <v>0.125</v>
      </c>
      <c r="C401">
        <f>IF('Monthly Ranks'!C400&lt;=8, 1/8,0)</f>
        <v>0.125</v>
      </c>
      <c r="D401">
        <f>IF('Monthly Ranks'!D400&lt;=8, 1/8,0)</f>
        <v>0.125</v>
      </c>
      <c r="E401">
        <f>IF('Monthly Ranks'!E400&lt;=8, 1/8,0)</f>
        <v>0</v>
      </c>
      <c r="F401">
        <f>IF('Monthly Ranks'!F400&lt;=8, 1/8,0)</f>
        <v>0</v>
      </c>
      <c r="G401">
        <f>IF('Monthly Ranks'!G400&lt;=8, 1/8,0)</f>
        <v>0.125</v>
      </c>
      <c r="H401">
        <f>IF('Monthly Ranks'!H400&lt;=8, 1/8,0)</f>
        <v>0</v>
      </c>
      <c r="I401">
        <f>IF('Monthly Ranks'!I400&lt;=8, 1/8,0)</f>
        <v>0</v>
      </c>
      <c r="J401">
        <f>IF('Monthly Ranks'!J400&lt;=8, 1/8,0)</f>
        <v>0.125</v>
      </c>
      <c r="K401">
        <f>IF('Monthly Ranks'!K400&lt;=8, 1/8,0)</f>
        <v>0</v>
      </c>
      <c r="L401">
        <f>IF('Monthly Ranks'!L400&lt;=8, 1/8,0)</f>
        <v>0.125</v>
      </c>
      <c r="M401">
        <f>IF('Monthly Ranks'!M400&lt;=8, 1/8,0)</f>
        <v>0</v>
      </c>
      <c r="N401">
        <f>IF('Monthly Ranks'!N400&lt;=8, 1/8,0)</f>
        <v>0.125</v>
      </c>
      <c r="O401">
        <f>IF('Monthly Ranks'!O400&lt;=8, 1/8,0)</f>
        <v>0.125</v>
      </c>
      <c r="P401">
        <f>IF('Monthly Ranks'!P400&lt;=8, 1/8,0)</f>
        <v>0</v>
      </c>
      <c r="Q401">
        <f>IF('Monthly Ranks'!Q400&lt;=8, 1/8,0)</f>
        <v>0</v>
      </c>
      <c r="S401">
        <f t="shared" si="18"/>
        <v>200803</v>
      </c>
      <c r="T401" s="12">
        <f>B401*ReturnData!B412</f>
        <v>2.725E-3</v>
      </c>
      <c r="U401" s="12">
        <f>C401*ReturnData!C412</f>
        <v>-8.3999999999999995E-3</v>
      </c>
      <c r="V401" s="12">
        <f>D401*ReturnData!D412</f>
        <v>-3.4875000000000001E-3</v>
      </c>
      <c r="W401" s="12">
        <f>E401*ReturnData!E412</f>
        <v>0</v>
      </c>
      <c r="X401" s="12">
        <f>F401*ReturnData!F412</f>
        <v>0</v>
      </c>
      <c r="Y401" s="12">
        <f>G401*ReturnData!G412</f>
        <v>-2.0374999999999998E-3</v>
      </c>
      <c r="Z401" s="12">
        <f>H401*ReturnData!H412</f>
        <v>0</v>
      </c>
      <c r="AA401" s="12">
        <f>I401*ReturnData!I412</f>
        <v>0</v>
      </c>
      <c r="AB401" s="12">
        <f>J401*ReturnData!J412</f>
        <v>-6.3750000000000005E-4</v>
      </c>
      <c r="AC401" s="12">
        <f>K401*ReturnData!K412</f>
        <v>0</v>
      </c>
      <c r="AD401" s="12">
        <f>L401*ReturnData!L412</f>
        <v>6.7500000000000004E-4</v>
      </c>
      <c r="AE401" s="12">
        <f>M401*ReturnData!M412</f>
        <v>0</v>
      </c>
      <c r="AF401" s="12">
        <f>N401*ReturnData!N412</f>
        <v>-5.5000000000000003E-4</v>
      </c>
      <c r="AG401" s="12">
        <f>O401*ReturnData!O412</f>
        <v>1.0125000000000002E-3</v>
      </c>
      <c r="AH401" s="12">
        <f>P401*ReturnData!P412</f>
        <v>0</v>
      </c>
      <c r="AI401" s="12">
        <f>Q401*ReturnData!Q412</f>
        <v>0</v>
      </c>
      <c r="AK401">
        <f t="shared" si="19"/>
        <v>200803</v>
      </c>
      <c r="AL401" s="15">
        <f t="shared" si="20"/>
        <v>-1.0700000000000001E-2</v>
      </c>
    </row>
    <row r="402" spans="1:38" x14ac:dyDescent="0.25">
      <c r="A402" s="6">
        <f>ReturnData!A413</f>
        <v>200804</v>
      </c>
      <c r="B402">
        <f>IF('Monthly Ranks'!B401&lt;=8, 1/8,0)</f>
        <v>0.125</v>
      </c>
      <c r="C402">
        <f>IF('Monthly Ranks'!C401&lt;=8, 1/8,0)</f>
        <v>0.125</v>
      </c>
      <c r="D402">
        <f>IF('Monthly Ranks'!D401&lt;=8, 1/8,0)</f>
        <v>0.125</v>
      </c>
      <c r="E402">
        <f>IF('Monthly Ranks'!E401&lt;=8, 1/8,0)</f>
        <v>0</v>
      </c>
      <c r="F402">
        <f>IF('Monthly Ranks'!F401&lt;=8, 1/8,0)</f>
        <v>0</v>
      </c>
      <c r="G402">
        <f>IF('Monthly Ranks'!G401&lt;=8, 1/8,0)</f>
        <v>0.125</v>
      </c>
      <c r="H402">
        <f>IF('Monthly Ranks'!H401&lt;=8, 1/8,0)</f>
        <v>0</v>
      </c>
      <c r="I402">
        <f>IF('Monthly Ranks'!I401&lt;=8, 1/8,0)</f>
        <v>0</v>
      </c>
      <c r="J402">
        <f>IF('Monthly Ranks'!J401&lt;=8, 1/8,0)</f>
        <v>0.125</v>
      </c>
      <c r="K402">
        <f>IF('Monthly Ranks'!K401&lt;=8, 1/8,0)</f>
        <v>0.125</v>
      </c>
      <c r="L402">
        <f>IF('Monthly Ranks'!L401&lt;=8, 1/8,0)</f>
        <v>0.125</v>
      </c>
      <c r="M402">
        <f>IF('Monthly Ranks'!M401&lt;=8, 1/8,0)</f>
        <v>0</v>
      </c>
      <c r="N402">
        <f>IF('Monthly Ranks'!N401&lt;=8, 1/8,0)</f>
        <v>0.125</v>
      </c>
      <c r="O402">
        <f>IF('Monthly Ranks'!O401&lt;=8, 1/8,0)</f>
        <v>0</v>
      </c>
      <c r="P402">
        <f>IF('Monthly Ranks'!P401&lt;=8, 1/8,0)</f>
        <v>0</v>
      </c>
      <c r="Q402">
        <f>IF('Monthly Ranks'!Q401&lt;=8, 1/8,0)</f>
        <v>0</v>
      </c>
      <c r="S402">
        <f t="shared" si="18"/>
        <v>200804</v>
      </c>
      <c r="T402" s="12">
        <f>B402*ReturnData!B413</f>
        <v>4.6250000000000002E-4</v>
      </c>
      <c r="U402" s="12">
        <f>C402*ReturnData!C413</f>
        <v>1.5900000000000001E-2</v>
      </c>
      <c r="V402" s="12">
        <f>D402*ReturnData!D413</f>
        <v>1.2962499999999998E-2</v>
      </c>
      <c r="W402" s="12">
        <f>E402*ReturnData!E413</f>
        <v>0</v>
      </c>
      <c r="X402" s="12">
        <f>F402*ReturnData!F413</f>
        <v>0</v>
      </c>
      <c r="Y402" s="12">
        <f>G402*ReturnData!G413</f>
        <v>1.2175E-2</v>
      </c>
      <c r="Z402" s="12">
        <f>H402*ReturnData!H413</f>
        <v>0</v>
      </c>
      <c r="AA402" s="12">
        <f>I402*ReturnData!I413</f>
        <v>0</v>
      </c>
      <c r="AB402" s="12">
        <f>J402*ReturnData!J413</f>
        <v>9.2125000000000002E-3</v>
      </c>
      <c r="AC402" s="12">
        <f>K402*ReturnData!K413</f>
        <v>9.8750000000000001E-3</v>
      </c>
      <c r="AD402" s="12">
        <f>L402*ReturnData!L413</f>
        <v>8.7375000000000005E-3</v>
      </c>
      <c r="AE402" s="12">
        <f>M402*ReturnData!M413</f>
        <v>0</v>
      </c>
      <c r="AF402" s="12">
        <f>N402*ReturnData!N413</f>
        <v>9.2125000000000002E-3</v>
      </c>
      <c r="AG402" s="12">
        <f>O402*ReturnData!O413</f>
        <v>0</v>
      </c>
      <c r="AH402" s="12">
        <f>P402*ReturnData!P413</f>
        <v>0</v>
      </c>
      <c r="AI402" s="12">
        <f>Q402*ReturnData!Q413</f>
        <v>0</v>
      </c>
      <c r="AK402">
        <f t="shared" si="19"/>
        <v>200804</v>
      </c>
      <c r="AL402" s="15">
        <f t="shared" si="20"/>
        <v>7.8537499999999996E-2</v>
      </c>
    </row>
    <row r="403" spans="1:38" x14ac:dyDescent="0.25">
      <c r="A403" s="6">
        <f>ReturnData!A414</f>
        <v>200805</v>
      </c>
      <c r="B403">
        <f>IF('Monthly Ranks'!B402&lt;=8, 1/8,0)</f>
        <v>0.125</v>
      </c>
      <c r="C403">
        <f>IF('Monthly Ranks'!C402&lt;=8, 1/8,0)</f>
        <v>0.125</v>
      </c>
      <c r="D403">
        <f>IF('Monthly Ranks'!D402&lt;=8, 1/8,0)</f>
        <v>0.125</v>
      </c>
      <c r="E403">
        <f>IF('Monthly Ranks'!E402&lt;=8, 1/8,0)</f>
        <v>0</v>
      </c>
      <c r="F403">
        <f>IF('Monthly Ranks'!F402&lt;=8, 1/8,0)</f>
        <v>0</v>
      </c>
      <c r="G403">
        <f>IF('Monthly Ranks'!G402&lt;=8, 1/8,0)</f>
        <v>0.125</v>
      </c>
      <c r="H403">
        <f>IF('Monthly Ranks'!H402&lt;=8, 1/8,0)</f>
        <v>0</v>
      </c>
      <c r="I403">
        <f>IF('Monthly Ranks'!I402&lt;=8, 1/8,0)</f>
        <v>0</v>
      </c>
      <c r="J403">
        <f>IF('Monthly Ranks'!J402&lt;=8, 1/8,0)</f>
        <v>0.125</v>
      </c>
      <c r="K403">
        <f>IF('Monthly Ranks'!K402&lt;=8, 1/8,0)</f>
        <v>0.125</v>
      </c>
      <c r="L403">
        <f>IF('Monthly Ranks'!L402&lt;=8, 1/8,0)</f>
        <v>0.125</v>
      </c>
      <c r="M403">
        <f>IF('Monthly Ranks'!M402&lt;=8, 1/8,0)</f>
        <v>0</v>
      </c>
      <c r="N403">
        <f>IF('Monthly Ranks'!N402&lt;=8, 1/8,0)</f>
        <v>0.125</v>
      </c>
      <c r="O403">
        <f>IF('Monthly Ranks'!O402&lt;=8, 1/8,0)</f>
        <v>0</v>
      </c>
      <c r="P403">
        <f>IF('Monthly Ranks'!P402&lt;=8, 1/8,0)</f>
        <v>0</v>
      </c>
      <c r="Q403">
        <f>IF('Monthly Ranks'!Q402&lt;=8, 1/8,0)</f>
        <v>0</v>
      </c>
      <c r="S403">
        <f t="shared" si="18"/>
        <v>200805</v>
      </c>
      <c r="T403" s="12">
        <f>B403*ReturnData!B414</f>
        <v>2.2125000000000001E-3</v>
      </c>
      <c r="U403" s="12">
        <f>C403*ReturnData!C414</f>
        <v>1.30125E-2</v>
      </c>
      <c r="V403" s="12">
        <f>D403*ReturnData!D414</f>
        <v>4.4374999999999996E-3</v>
      </c>
      <c r="W403" s="12">
        <f>E403*ReturnData!E414</f>
        <v>0</v>
      </c>
      <c r="X403" s="12">
        <f>F403*ReturnData!F414</f>
        <v>0</v>
      </c>
      <c r="Y403" s="12">
        <f>G403*ReturnData!G414</f>
        <v>3.875E-3</v>
      </c>
      <c r="Z403" s="12">
        <f>H403*ReturnData!H414</f>
        <v>0</v>
      </c>
      <c r="AA403" s="12">
        <f>I403*ReturnData!I414</f>
        <v>0</v>
      </c>
      <c r="AB403" s="12">
        <f>J403*ReturnData!J414</f>
        <v>1.065E-2</v>
      </c>
      <c r="AC403" s="12">
        <f>K403*ReturnData!K414</f>
        <v>6.0000000000000001E-3</v>
      </c>
      <c r="AD403" s="12">
        <f>L403*ReturnData!L414</f>
        <v>8.0374999999999995E-3</v>
      </c>
      <c r="AE403" s="12">
        <f>M403*ReturnData!M414</f>
        <v>0</v>
      </c>
      <c r="AF403" s="12">
        <f>N403*ReturnData!N414</f>
        <v>2.9125000000000002E-3</v>
      </c>
      <c r="AG403" s="12">
        <f>O403*ReturnData!O414</f>
        <v>0</v>
      </c>
      <c r="AH403" s="12">
        <f>P403*ReturnData!P414</f>
        <v>0</v>
      </c>
      <c r="AI403" s="12">
        <f>Q403*ReturnData!Q414</f>
        <v>0</v>
      </c>
      <c r="AK403">
        <f t="shared" si="19"/>
        <v>200805</v>
      </c>
      <c r="AL403" s="15">
        <f t="shared" si="20"/>
        <v>5.1137499999999989E-2</v>
      </c>
    </row>
    <row r="404" spans="1:38" x14ac:dyDescent="0.25">
      <c r="A404" s="6">
        <f>ReturnData!A415</f>
        <v>200806</v>
      </c>
      <c r="B404">
        <f>IF('Monthly Ranks'!B403&lt;=8, 1/8,0)</f>
        <v>0.125</v>
      </c>
      <c r="C404">
        <f>IF('Monthly Ranks'!C403&lt;=8, 1/8,0)</f>
        <v>0.125</v>
      </c>
      <c r="D404">
        <f>IF('Monthly Ranks'!D403&lt;=8, 1/8,0)</f>
        <v>0.125</v>
      </c>
      <c r="E404">
        <f>IF('Monthly Ranks'!E403&lt;=8, 1/8,0)</f>
        <v>0</v>
      </c>
      <c r="F404">
        <f>IF('Monthly Ranks'!F403&lt;=8, 1/8,0)</f>
        <v>0</v>
      </c>
      <c r="G404">
        <f>IF('Monthly Ranks'!G403&lt;=8, 1/8,0)</f>
        <v>0.125</v>
      </c>
      <c r="H404">
        <f>IF('Monthly Ranks'!H403&lt;=8, 1/8,0)</f>
        <v>0</v>
      </c>
      <c r="I404">
        <f>IF('Monthly Ranks'!I403&lt;=8, 1/8,0)</f>
        <v>0</v>
      </c>
      <c r="J404">
        <f>IF('Monthly Ranks'!J403&lt;=8, 1/8,0)</f>
        <v>0.125</v>
      </c>
      <c r="K404">
        <f>IF('Monthly Ranks'!K403&lt;=8, 1/8,0)</f>
        <v>0.125</v>
      </c>
      <c r="L404">
        <f>IF('Monthly Ranks'!L403&lt;=8, 1/8,0)</f>
        <v>0.125</v>
      </c>
      <c r="M404">
        <f>IF('Monthly Ranks'!M403&lt;=8, 1/8,0)</f>
        <v>0</v>
      </c>
      <c r="N404">
        <f>IF('Monthly Ranks'!N403&lt;=8, 1/8,0)</f>
        <v>0</v>
      </c>
      <c r="O404">
        <f>IF('Monthly Ranks'!O403&lt;=8, 1/8,0)</f>
        <v>0.125</v>
      </c>
      <c r="P404">
        <f>IF('Monthly Ranks'!P403&lt;=8, 1/8,0)</f>
        <v>0</v>
      </c>
      <c r="Q404">
        <f>IF('Monthly Ranks'!Q403&lt;=8, 1/8,0)</f>
        <v>0</v>
      </c>
      <c r="S404">
        <f t="shared" si="18"/>
        <v>200806</v>
      </c>
      <c r="T404" s="12">
        <f>B404*ReturnData!B415</f>
        <v>-8.4749999999999999E-3</v>
      </c>
      <c r="U404" s="12">
        <f>C404*ReturnData!C415</f>
        <v>9.3999999999999986E-3</v>
      </c>
      <c r="V404" s="12">
        <f>D404*ReturnData!D415</f>
        <v>2.5124999999999995E-3</v>
      </c>
      <c r="W404" s="12">
        <f>E404*ReturnData!E415</f>
        <v>0</v>
      </c>
      <c r="X404" s="12">
        <f>F404*ReturnData!F415</f>
        <v>0</v>
      </c>
      <c r="Y404" s="12">
        <f>G404*ReturnData!G415</f>
        <v>-4.8625000000000005E-3</v>
      </c>
      <c r="Z404" s="12">
        <f>H404*ReturnData!H415</f>
        <v>0</v>
      </c>
      <c r="AA404" s="12">
        <f>I404*ReturnData!I415</f>
        <v>0</v>
      </c>
      <c r="AB404" s="12">
        <f>J404*ReturnData!J415</f>
        <v>-9.1625000000000005E-3</v>
      </c>
      <c r="AC404" s="12">
        <f>K404*ReturnData!K415</f>
        <v>-1.2987500000000001E-2</v>
      </c>
      <c r="AD404" s="12">
        <f>L404*ReturnData!L415</f>
        <v>-1.1350000000000001E-2</v>
      </c>
      <c r="AE404" s="12">
        <f>M404*ReturnData!M415</f>
        <v>0</v>
      </c>
      <c r="AF404" s="12">
        <f>N404*ReturnData!N415</f>
        <v>0</v>
      </c>
      <c r="AG404" s="12">
        <f>O404*ReturnData!O415</f>
        <v>-5.0000000000000001E-4</v>
      </c>
      <c r="AH404" s="12">
        <f>P404*ReturnData!P415</f>
        <v>0</v>
      </c>
      <c r="AI404" s="12">
        <f>Q404*ReturnData!Q415</f>
        <v>0</v>
      </c>
      <c r="AK404">
        <f t="shared" si="19"/>
        <v>200806</v>
      </c>
      <c r="AL404" s="15">
        <f t="shared" si="20"/>
        <v>-3.5425000000000005E-2</v>
      </c>
    </row>
    <row r="405" spans="1:38" x14ac:dyDescent="0.25">
      <c r="A405" s="6">
        <f>ReturnData!A416</f>
        <v>200807</v>
      </c>
      <c r="B405">
        <f>IF('Monthly Ranks'!B404&lt;=8, 1/8,0)</f>
        <v>0.125</v>
      </c>
      <c r="C405">
        <f>IF('Monthly Ranks'!C404&lt;=8, 1/8,0)</f>
        <v>0.125</v>
      </c>
      <c r="D405">
        <f>IF('Monthly Ranks'!D404&lt;=8, 1/8,0)</f>
        <v>0.125</v>
      </c>
      <c r="E405">
        <f>IF('Monthly Ranks'!E404&lt;=8, 1/8,0)</f>
        <v>0</v>
      </c>
      <c r="F405">
        <f>IF('Monthly Ranks'!F404&lt;=8, 1/8,0)</f>
        <v>0</v>
      </c>
      <c r="G405">
        <f>IF('Monthly Ranks'!G404&lt;=8, 1/8,0)</f>
        <v>0.125</v>
      </c>
      <c r="H405">
        <f>IF('Monthly Ranks'!H404&lt;=8, 1/8,0)</f>
        <v>0</v>
      </c>
      <c r="I405">
        <f>IF('Monthly Ranks'!I404&lt;=8, 1/8,0)</f>
        <v>0</v>
      </c>
      <c r="J405">
        <f>IF('Monthly Ranks'!J404&lt;=8, 1/8,0)</f>
        <v>0.125</v>
      </c>
      <c r="K405">
        <f>IF('Monthly Ranks'!K404&lt;=8, 1/8,0)</f>
        <v>0.125</v>
      </c>
      <c r="L405">
        <f>IF('Monthly Ranks'!L404&lt;=8, 1/8,0)</f>
        <v>0.125</v>
      </c>
      <c r="M405">
        <f>IF('Monthly Ranks'!M404&lt;=8, 1/8,0)</f>
        <v>0</v>
      </c>
      <c r="N405">
        <f>IF('Monthly Ranks'!N404&lt;=8, 1/8,0)</f>
        <v>0</v>
      </c>
      <c r="O405">
        <f>IF('Monthly Ranks'!O404&lt;=8, 1/8,0)</f>
        <v>0.125</v>
      </c>
      <c r="P405">
        <f>IF('Monthly Ranks'!P404&lt;=8, 1/8,0)</f>
        <v>0</v>
      </c>
      <c r="Q405">
        <f>IF('Monthly Ranks'!Q404&lt;=8, 1/8,0)</f>
        <v>0</v>
      </c>
      <c r="S405">
        <f t="shared" si="18"/>
        <v>200807</v>
      </c>
      <c r="T405" s="12">
        <f>B405*ReturnData!B416</f>
        <v>3.5499999999999998E-3</v>
      </c>
      <c r="U405" s="12">
        <f>C405*ReturnData!C416</f>
        <v>-2.155E-2</v>
      </c>
      <c r="V405" s="12">
        <f>D405*ReturnData!D416</f>
        <v>-1.915E-2</v>
      </c>
      <c r="W405" s="12">
        <f>E405*ReturnData!E416</f>
        <v>0</v>
      </c>
      <c r="X405" s="12">
        <f>F405*ReturnData!F416</f>
        <v>0</v>
      </c>
      <c r="Y405" s="12">
        <f>G405*ReturnData!G416</f>
        <v>-1.725E-3</v>
      </c>
      <c r="Z405" s="12">
        <f>H405*ReturnData!H416</f>
        <v>0</v>
      </c>
      <c r="AA405" s="12">
        <f>I405*ReturnData!I416</f>
        <v>0</v>
      </c>
      <c r="AB405" s="12">
        <f>J405*ReturnData!J416</f>
        <v>-1.46E-2</v>
      </c>
      <c r="AC405" s="12">
        <f>K405*ReturnData!K416</f>
        <v>-4.8500000000000001E-3</v>
      </c>
      <c r="AD405" s="12">
        <f>L405*ReturnData!L416</f>
        <v>-2.6374999999999997E-3</v>
      </c>
      <c r="AE405" s="12">
        <f>M405*ReturnData!M416</f>
        <v>0</v>
      </c>
      <c r="AF405" s="12">
        <f>N405*ReturnData!N416</f>
        <v>0</v>
      </c>
      <c r="AG405" s="12">
        <f>O405*ReturnData!O416</f>
        <v>-8.9125000000000003E-3</v>
      </c>
      <c r="AH405" s="12">
        <f>P405*ReturnData!P416</f>
        <v>0</v>
      </c>
      <c r="AI405" s="12">
        <f>Q405*ReturnData!Q416</f>
        <v>0</v>
      </c>
      <c r="AK405">
        <f t="shared" si="19"/>
        <v>200807</v>
      </c>
      <c r="AL405" s="15">
        <f t="shared" si="20"/>
        <v>-6.9875000000000007E-2</v>
      </c>
    </row>
    <row r="406" spans="1:38" x14ac:dyDescent="0.25">
      <c r="A406" s="6">
        <f>ReturnData!A417</f>
        <v>200808</v>
      </c>
      <c r="B406">
        <f>IF('Monthly Ranks'!B405&lt;=8, 1/8,0)</f>
        <v>0.125</v>
      </c>
      <c r="C406">
        <f>IF('Monthly Ranks'!C405&lt;=8, 1/8,0)</f>
        <v>0.125</v>
      </c>
      <c r="D406">
        <f>IF('Monthly Ranks'!D405&lt;=8, 1/8,0)</f>
        <v>0.125</v>
      </c>
      <c r="E406">
        <f>IF('Monthly Ranks'!E405&lt;=8, 1/8,0)</f>
        <v>0</v>
      </c>
      <c r="F406">
        <f>IF('Monthly Ranks'!F405&lt;=8, 1/8,0)</f>
        <v>0</v>
      </c>
      <c r="G406">
        <f>IF('Monthly Ranks'!G405&lt;=8, 1/8,0)</f>
        <v>0.125</v>
      </c>
      <c r="H406">
        <f>IF('Monthly Ranks'!H405&lt;=8, 1/8,0)</f>
        <v>0</v>
      </c>
      <c r="I406">
        <f>IF('Monthly Ranks'!I405&lt;=8, 1/8,0)</f>
        <v>0</v>
      </c>
      <c r="J406">
        <f>IF('Monthly Ranks'!J405&lt;=8, 1/8,0)</f>
        <v>0.125</v>
      </c>
      <c r="K406">
        <f>IF('Monthly Ranks'!K405&lt;=8, 1/8,0)</f>
        <v>0.125</v>
      </c>
      <c r="L406">
        <f>IF('Monthly Ranks'!L405&lt;=8, 1/8,0)</f>
        <v>0.125</v>
      </c>
      <c r="M406">
        <f>IF('Monthly Ranks'!M405&lt;=8, 1/8,0)</f>
        <v>0</v>
      </c>
      <c r="N406">
        <f>IF('Monthly Ranks'!N405&lt;=8, 1/8,0)</f>
        <v>0</v>
      </c>
      <c r="O406">
        <f>IF('Monthly Ranks'!O405&lt;=8, 1/8,0)</f>
        <v>0.125</v>
      </c>
      <c r="P406">
        <f>IF('Monthly Ranks'!P405&lt;=8, 1/8,0)</f>
        <v>0</v>
      </c>
      <c r="Q406">
        <f>IF('Monthly Ranks'!Q405&lt;=8, 1/8,0)</f>
        <v>0</v>
      </c>
      <c r="S406">
        <f t="shared" si="18"/>
        <v>200808</v>
      </c>
      <c r="T406" s="12">
        <f>B406*ReturnData!B417</f>
        <v>6.1249999999999998E-4</v>
      </c>
      <c r="U406" s="12">
        <f>C406*ReturnData!C417</f>
        <v>-7.6500000000000005E-3</v>
      </c>
      <c r="V406" s="12">
        <f>D406*ReturnData!D417</f>
        <v>3.2499999999999999E-4</v>
      </c>
      <c r="W406" s="12">
        <f>E406*ReturnData!E417</f>
        <v>0</v>
      </c>
      <c r="X406" s="12">
        <f>F406*ReturnData!F417</f>
        <v>0</v>
      </c>
      <c r="Y406" s="12">
        <f>G406*ReturnData!G417</f>
        <v>-4.3125000000000004E-3</v>
      </c>
      <c r="Z406" s="12">
        <f>H406*ReturnData!H417</f>
        <v>0</v>
      </c>
      <c r="AA406" s="12">
        <f>I406*ReturnData!I417</f>
        <v>0</v>
      </c>
      <c r="AB406" s="12">
        <f>J406*ReturnData!J417</f>
        <v>-8.6E-3</v>
      </c>
      <c r="AC406" s="12">
        <f>K406*ReturnData!K417</f>
        <v>3.5875E-3</v>
      </c>
      <c r="AD406" s="12">
        <f>L406*ReturnData!L417</f>
        <v>3.0125E-3</v>
      </c>
      <c r="AE406" s="12">
        <f>M406*ReturnData!M417</f>
        <v>0</v>
      </c>
      <c r="AF406" s="12">
        <f>N406*ReturnData!N417</f>
        <v>0</v>
      </c>
      <c r="AG406" s="12">
        <f>O406*ReturnData!O417</f>
        <v>-5.375E-4</v>
      </c>
      <c r="AH406" s="12">
        <f>P406*ReturnData!P417</f>
        <v>0</v>
      </c>
      <c r="AI406" s="12">
        <f>Q406*ReturnData!Q417</f>
        <v>0</v>
      </c>
      <c r="AK406">
        <f t="shared" si="19"/>
        <v>200808</v>
      </c>
      <c r="AL406" s="15">
        <f t="shared" si="20"/>
        <v>-1.35625E-2</v>
      </c>
    </row>
    <row r="407" spans="1:38" x14ac:dyDescent="0.25">
      <c r="A407" s="6">
        <f>ReturnData!A418</f>
        <v>200809</v>
      </c>
      <c r="B407">
        <f>IF('Monthly Ranks'!B406&lt;=8, 1/8,0)</f>
        <v>0.125</v>
      </c>
      <c r="C407">
        <f>IF('Monthly Ranks'!C406&lt;=8, 1/8,0)</f>
        <v>0.125</v>
      </c>
      <c r="D407">
        <f>IF('Monthly Ranks'!D406&lt;=8, 1/8,0)</f>
        <v>0.125</v>
      </c>
      <c r="E407">
        <f>IF('Monthly Ranks'!E406&lt;=8, 1/8,0)</f>
        <v>0</v>
      </c>
      <c r="F407">
        <f>IF('Monthly Ranks'!F406&lt;=8, 1/8,0)</f>
        <v>0</v>
      </c>
      <c r="G407">
        <f>IF('Monthly Ranks'!G406&lt;=8, 1/8,0)</f>
        <v>0.125</v>
      </c>
      <c r="H407">
        <f>IF('Monthly Ranks'!H406&lt;=8, 1/8,0)</f>
        <v>0.125</v>
      </c>
      <c r="I407">
        <f>IF('Monthly Ranks'!I406&lt;=8, 1/8,0)</f>
        <v>0</v>
      </c>
      <c r="J407">
        <f>IF('Monthly Ranks'!J406&lt;=8, 1/8,0)</f>
        <v>0.125</v>
      </c>
      <c r="K407">
        <f>IF('Monthly Ranks'!K406&lt;=8, 1/8,0)</f>
        <v>0</v>
      </c>
      <c r="L407">
        <f>IF('Monthly Ranks'!L406&lt;=8, 1/8,0)</f>
        <v>0</v>
      </c>
      <c r="M407">
        <f>IF('Monthly Ranks'!M406&lt;=8, 1/8,0)</f>
        <v>0</v>
      </c>
      <c r="N407">
        <f>IF('Monthly Ranks'!N406&lt;=8, 1/8,0)</f>
        <v>0.125</v>
      </c>
      <c r="O407">
        <f>IF('Monthly Ranks'!O406&lt;=8, 1/8,0)</f>
        <v>0.125</v>
      </c>
      <c r="P407">
        <f>IF('Monthly Ranks'!P406&lt;=8, 1/8,0)</f>
        <v>0</v>
      </c>
      <c r="Q407">
        <f>IF('Monthly Ranks'!Q406&lt;=8, 1/8,0)</f>
        <v>0</v>
      </c>
      <c r="S407">
        <f t="shared" si="18"/>
        <v>200809</v>
      </c>
      <c r="T407" s="12">
        <f>B407*ReturnData!B418</f>
        <v>-1.4249999999999998E-3</v>
      </c>
      <c r="U407" s="12">
        <f>C407*ReturnData!C418</f>
        <v>-3.7937499999999999E-2</v>
      </c>
      <c r="V407" s="12">
        <f>D407*ReturnData!D418</f>
        <v>-1.3600000000000001E-2</v>
      </c>
      <c r="W407" s="12">
        <f>E407*ReturnData!E418</f>
        <v>0</v>
      </c>
      <c r="X407" s="12">
        <f>F407*ReturnData!F418</f>
        <v>0</v>
      </c>
      <c r="Y407" s="12">
        <f>G407*ReturnData!G418</f>
        <v>-2.4474999999999997E-2</v>
      </c>
      <c r="Z407" s="12">
        <f>H407*ReturnData!H418</f>
        <v>-5.5249999999999995E-3</v>
      </c>
      <c r="AA407" s="12">
        <f>I407*ReturnData!I418</f>
        <v>0</v>
      </c>
      <c r="AB407" s="12">
        <f>J407*ReturnData!J418</f>
        <v>-3.8699999999999998E-2</v>
      </c>
      <c r="AC407" s="12">
        <f>K407*ReturnData!K418</f>
        <v>0</v>
      </c>
      <c r="AD407" s="12">
        <f>L407*ReturnData!L418</f>
        <v>0</v>
      </c>
      <c r="AE407" s="12">
        <f>M407*ReturnData!M418</f>
        <v>0</v>
      </c>
      <c r="AF407" s="12">
        <f>N407*ReturnData!N418</f>
        <v>-1.4225000000000002E-2</v>
      </c>
      <c r="AG407" s="12">
        <f>O407*ReturnData!O418</f>
        <v>-1.4924999999999999E-2</v>
      </c>
      <c r="AH407" s="12">
        <f>P407*ReturnData!P418</f>
        <v>0</v>
      </c>
      <c r="AI407" s="12">
        <f>Q407*ReturnData!Q418</f>
        <v>0</v>
      </c>
      <c r="AK407">
        <f t="shared" si="19"/>
        <v>200809</v>
      </c>
      <c r="AL407" s="15">
        <f t="shared" si="20"/>
        <v>-0.15081249999999999</v>
      </c>
    </row>
    <row r="408" spans="1:38" x14ac:dyDescent="0.25">
      <c r="A408" s="6">
        <f>ReturnData!A419</f>
        <v>200810</v>
      </c>
      <c r="B408">
        <f>IF('Monthly Ranks'!B407&lt;=8, 1/8,0)</f>
        <v>0.125</v>
      </c>
      <c r="C408">
        <f>IF('Monthly Ranks'!C407&lt;=8, 1/8,0)</f>
        <v>0.125</v>
      </c>
      <c r="D408">
        <f>IF('Monthly Ranks'!D407&lt;=8, 1/8,0)</f>
        <v>0.125</v>
      </c>
      <c r="E408">
        <f>IF('Monthly Ranks'!E407&lt;=8, 1/8,0)</f>
        <v>0</v>
      </c>
      <c r="F408">
        <f>IF('Monthly Ranks'!F407&lt;=8, 1/8,0)</f>
        <v>0</v>
      </c>
      <c r="G408">
        <f>IF('Monthly Ranks'!G407&lt;=8, 1/8,0)</f>
        <v>0.125</v>
      </c>
      <c r="H408">
        <f>IF('Monthly Ranks'!H407&lt;=8, 1/8,0)</f>
        <v>0.125</v>
      </c>
      <c r="I408">
        <f>IF('Monthly Ranks'!I407&lt;=8, 1/8,0)</f>
        <v>0</v>
      </c>
      <c r="J408">
        <f>IF('Monthly Ranks'!J407&lt;=8, 1/8,0)</f>
        <v>0</v>
      </c>
      <c r="K408">
        <f>IF('Monthly Ranks'!K407&lt;=8, 1/8,0)</f>
        <v>0</v>
      </c>
      <c r="L408">
        <f>IF('Monthly Ranks'!L407&lt;=8, 1/8,0)</f>
        <v>0</v>
      </c>
      <c r="M408">
        <f>IF('Monthly Ranks'!M407&lt;=8, 1/8,0)</f>
        <v>0</v>
      </c>
      <c r="N408">
        <f>IF('Monthly Ranks'!N407&lt;=8, 1/8,0)</f>
        <v>0.125</v>
      </c>
      <c r="O408">
        <f>IF('Monthly Ranks'!O407&lt;=8, 1/8,0)</f>
        <v>0.125</v>
      </c>
      <c r="P408">
        <f>IF('Monthly Ranks'!P407&lt;=8, 1/8,0)</f>
        <v>0.125</v>
      </c>
      <c r="Q408">
        <f>IF('Monthly Ranks'!Q407&lt;=8, 1/8,0)</f>
        <v>0</v>
      </c>
      <c r="S408">
        <f t="shared" si="18"/>
        <v>200810</v>
      </c>
      <c r="T408" s="12">
        <f>B408*ReturnData!B419</f>
        <v>-1.6250000000000001E-2</v>
      </c>
      <c r="U408" s="12">
        <f>C408*ReturnData!C419</f>
        <v>-4.0962500000000006E-2</v>
      </c>
      <c r="V408" s="12">
        <f>D408*ReturnData!D419</f>
        <v>-2.0325000000000003E-2</v>
      </c>
      <c r="W408" s="12">
        <f>E408*ReturnData!E419</f>
        <v>0</v>
      </c>
      <c r="X408" s="12">
        <f>F408*ReturnData!F419</f>
        <v>0</v>
      </c>
      <c r="Y408" s="12">
        <f>G408*ReturnData!G419</f>
        <v>-2.75E-2</v>
      </c>
      <c r="Z408" s="12">
        <f>H408*ReturnData!H419</f>
        <v>-1.2212499999999999E-2</v>
      </c>
      <c r="AA408" s="12">
        <f>I408*ReturnData!I419</f>
        <v>0</v>
      </c>
      <c r="AB408" s="12">
        <f>J408*ReturnData!J419</f>
        <v>0</v>
      </c>
      <c r="AC408" s="12">
        <f>K408*ReturnData!K419</f>
        <v>0</v>
      </c>
      <c r="AD408" s="12">
        <f>L408*ReturnData!L419</f>
        <v>0</v>
      </c>
      <c r="AE408" s="12">
        <f>M408*ReturnData!M419</f>
        <v>0</v>
      </c>
      <c r="AF408" s="12">
        <f>N408*ReturnData!N419</f>
        <v>-1.7837499999999999E-2</v>
      </c>
      <c r="AG408" s="12">
        <f>O408*ReturnData!O419</f>
        <v>-1.3899999999999999E-2</v>
      </c>
      <c r="AH408" s="12">
        <f>P408*ReturnData!P419</f>
        <v>-1.8262500000000001E-2</v>
      </c>
      <c r="AI408" s="12">
        <f>Q408*ReturnData!Q419</f>
        <v>0</v>
      </c>
      <c r="AK408">
        <f t="shared" si="19"/>
        <v>200810</v>
      </c>
      <c r="AL408" s="15">
        <f t="shared" si="20"/>
        <v>-0.16725000000000001</v>
      </c>
    </row>
    <row r="409" spans="1:38" x14ac:dyDescent="0.25">
      <c r="A409" s="6">
        <f>ReturnData!A420</f>
        <v>200811</v>
      </c>
      <c r="B409">
        <f>IF('Monthly Ranks'!B408&lt;=8, 1/8,0)</f>
        <v>0.125</v>
      </c>
      <c r="C409">
        <f>IF('Monthly Ranks'!C408&lt;=8, 1/8,0)</f>
        <v>0</v>
      </c>
      <c r="D409">
        <f>IF('Monthly Ranks'!D408&lt;=8, 1/8,0)</f>
        <v>0.125</v>
      </c>
      <c r="E409">
        <f>IF('Monthly Ranks'!E408&lt;=8, 1/8,0)</f>
        <v>0</v>
      </c>
      <c r="F409">
        <f>IF('Monthly Ranks'!F408&lt;=8, 1/8,0)</f>
        <v>0</v>
      </c>
      <c r="G409">
        <f>IF('Monthly Ranks'!G408&lt;=8, 1/8,0)</f>
        <v>0.125</v>
      </c>
      <c r="H409">
        <f>IF('Monthly Ranks'!H408&lt;=8, 1/8,0)</f>
        <v>0.125</v>
      </c>
      <c r="I409">
        <f>IF('Monthly Ranks'!I408&lt;=8, 1/8,0)</f>
        <v>0.125</v>
      </c>
      <c r="J409">
        <f>IF('Monthly Ranks'!J408&lt;=8, 1/8,0)</f>
        <v>0</v>
      </c>
      <c r="K409">
        <f>IF('Monthly Ranks'!K408&lt;=8, 1/8,0)</f>
        <v>0</v>
      </c>
      <c r="L409">
        <f>IF('Monthly Ranks'!L408&lt;=8, 1/8,0)</f>
        <v>0</v>
      </c>
      <c r="M409">
        <f>IF('Monthly Ranks'!M408&lt;=8, 1/8,0)</f>
        <v>0</v>
      </c>
      <c r="N409">
        <f>IF('Monthly Ranks'!N408&lt;=8, 1/8,0)</f>
        <v>0.125</v>
      </c>
      <c r="O409">
        <f>IF('Monthly Ranks'!O408&lt;=8, 1/8,0)</f>
        <v>0.125</v>
      </c>
      <c r="P409">
        <f>IF('Monthly Ranks'!P408&lt;=8, 1/8,0)</f>
        <v>0.125</v>
      </c>
      <c r="Q409">
        <f>IF('Monthly Ranks'!Q408&lt;=8, 1/8,0)</f>
        <v>0</v>
      </c>
      <c r="S409">
        <f t="shared" si="18"/>
        <v>200811</v>
      </c>
      <c r="T409" s="12">
        <f>B409*ReturnData!B420</f>
        <v>-4.3625000000000001E-3</v>
      </c>
      <c r="U409" s="12">
        <f>C409*ReturnData!C420</f>
        <v>0</v>
      </c>
      <c r="V409" s="12">
        <f>D409*ReturnData!D420</f>
        <v>1.3875000000000001E-3</v>
      </c>
      <c r="W409" s="12">
        <f>E409*ReturnData!E420</f>
        <v>0</v>
      </c>
      <c r="X409" s="12">
        <f>F409*ReturnData!F420</f>
        <v>0</v>
      </c>
      <c r="Y409" s="12">
        <f>G409*ReturnData!G420</f>
        <v>-2.2200000000000001E-2</v>
      </c>
      <c r="Z409" s="12">
        <f>H409*ReturnData!H420</f>
        <v>-4.8875000000000004E-3</v>
      </c>
      <c r="AA409" s="12">
        <f>I409*ReturnData!I420</f>
        <v>-4.9125000000000002E-3</v>
      </c>
      <c r="AB409" s="12">
        <f>J409*ReturnData!J420</f>
        <v>0</v>
      </c>
      <c r="AC409" s="12">
        <f>K409*ReturnData!K420</f>
        <v>0</v>
      </c>
      <c r="AD409" s="12">
        <f>L409*ReturnData!L420</f>
        <v>0</v>
      </c>
      <c r="AE409" s="12">
        <f>M409*ReturnData!M420</f>
        <v>0</v>
      </c>
      <c r="AF409" s="12">
        <f>N409*ReturnData!N420</f>
        <v>-1.37625E-2</v>
      </c>
      <c r="AG409" s="12">
        <f>O409*ReturnData!O420</f>
        <v>1.5375E-3</v>
      </c>
      <c r="AH409" s="12">
        <f>P409*ReturnData!P420</f>
        <v>-9.3375000000000003E-3</v>
      </c>
      <c r="AI409" s="12">
        <f>Q409*ReturnData!Q420</f>
        <v>0</v>
      </c>
      <c r="AK409">
        <f t="shared" si="19"/>
        <v>200811</v>
      </c>
      <c r="AL409" s="15">
        <f t="shared" si="20"/>
        <v>-5.6537500000000004E-2</v>
      </c>
    </row>
    <row r="410" spans="1:38" x14ac:dyDescent="0.25">
      <c r="A410" s="6">
        <f>ReturnData!A421</f>
        <v>200812</v>
      </c>
      <c r="B410">
        <f>IF('Monthly Ranks'!B409&lt;=8, 1/8,0)</f>
        <v>0.125</v>
      </c>
      <c r="C410">
        <f>IF('Monthly Ranks'!C409&lt;=8, 1/8,0)</f>
        <v>0</v>
      </c>
      <c r="D410">
        <f>IF('Monthly Ranks'!D409&lt;=8, 1/8,0)</f>
        <v>0.125</v>
      </c>
      <c r="E410">
        <f>IF('Monthly Ranks'!E409&lt;=8, 1/8,0)</f>
        <v>0.125</v>
      </c>
      <c r="F410">
        <f>IF('Monthly Ranks'!F409&lt;=8, 1/8,0)</f>
        <v>0</v>
      </c>
      <c r="G410">
        <f>IF('Monthly Ranks'!G409&lt;=8, 1/8,0)</f>
        <v>0</v>
      </c>
      <c r="H410">
        <f>IF('Monthly Ranks'!H409&lt;=8, 1/8,0)</f>
        <v>0.125</v>
      </c>
      <c r="I410">
        <f>IF('Monthly Ranks'!I409&lt;=8, 1/8,0)</f>
        <v>0.125</v>
      </c>
      <c r="J410">
        <f>IF('Monthly Ranks'!J409&lt;=8, 1/8,0)</f>
        <v>0</v>
      </c>
      <c r="K410">
        <f>IF('Monthly Ranks'!K409&lt;=8, 1/8,0)</f>
        <v>0</v>
      </c>
      <c r="L410">
        <f>IF('Monthly Ranks'!L409&lt;=8, 1/8,0)</f>
        <v>0</v>
      </c>
      <c r="M410">
        <f>IF('Monthly Ranks'!M409&lt;=8, 1/8,0)</f>
        <v>0</v>
      </c>
      <c r="N410">
        <f>IF('Monthly Ranks'!N409&lt;=8, 1/8,0)</f>
        <v>0.125</v>
      </c>
      <c r="O410">
        <f>IF('Monthly Ranks'!O409&lt;=8, 1/8,0)</f>
        <v>0.125</v>
      </c>
      <c r="P410">
        <f>IF('Monthly Ranks'!P409&lt;=8, 1/8,0)</f>
        <v>0.125</v>
      </c>
      <c r="Q410">
        <f>IF('Monthly Ranks'!Q409&lt;=8, 1/8,0)</f>
        <v>0</v>
      </c>
      <c r="S410">
        <f t="shared" si="18"/>
        <v>200812</v>
      </c>
      <c r="T410" s="12">
        <f>B410*ReturnData!B421</f>
        <v>-1.6249999999999999E-4</v>
      </c>
      <c r="U410" s="12">
        <f>C410*ReturnData!C421</f>
        <v>0</v>
      </c>
      <c r="V410" s="12">
        <f>D410*ReturnData!D421</f>
        <v>-3.0000000000000001E-3</v>
      </c>
      <c r="W410" s="12">
        <f>E410*ReturnData!E421</f>
        <v>5.4374999999999996E-3</v>
      </c>
      <c r="X410" s="12">
        <f>F410*ReturnData!F421</f>
        <v>0</v>
      </c>
      <c r="Y410" s="12">
        <f>G410*ReturnData!G421</f>
        <v>0</v>
      </c>
      <c r="Z410" s="12">
        <f>H410*ReturnData!H421</f>
        <v>5.3E-3</v>
      </c>
      <c r="AA410" s="12">
        <f>I410*ReturnData!I421</f>
        <v>3.4749999999999998E-3</v>
      </c>
      <c r="AB410" s="12">
        <f>J410*ReturnData!J421</f>
        <v>0</v>
      </c>
      <c r="AC410" s="12">
        <f>K410*ReturnData!K421</f>
        <v>0</v>
      </c>
      <c r="AD410" s="12">
        <f>L410*ReturnData!L421</f>
        <v>0</v>
      </c>
      <c r="AE410" s="12">
        <f>M410*ReturnData!M421</f>
        <v>0</v>
      </c>
      <c r="AF410" s="12">
        <f>N410*ReturnData!N421</f>
        <v>3.4749999999999998E-3</v>
      </c>
      <c r="AG410" s="12">
        <f>O410*ReturnData!O421</f>
        <v>-2.5500000000000002E-3</v>
      </c>
      <c r="AH410" s="12">
        <f>P410*ReturnData!P421</f>
        <v>5.8374999999999998E-3</v>
      </c>
      <c r="AI410" s="12">
        <f>Q410*ReturnData!Q421</f>
        <v>0</v>
      </c>
      <c r="AK410">
        <f t="shared" si="19"/>
        <v>200812</v>
      </c>
      <c r="AL410" s="15">
        <f t="shared" si="20"/>
        <v>1.7812499999999998E-2</v>
      </c>
    </row>
    <row r="411" spans="1:38" x14ac:dyDescent="0.25">
      <c r="A411" s="6">
        <f>ReturnData!A422</f>
        <v>200901</v>
      </c>
      <c r="B411">
        <f>IF('Monthly Ranks'!B410&lt;=8, 1/8,0)</f>
        <v>0.125</v>
      </c>
      <c r="C411">
        <f>IF('Monthly Ranks'!C410&lt;=8, 1/8,0)</f>
        <v>0</v>
      </c>
      <c r="D411">
        <f>IF('Monthly Ranks'!D410&lt;=8, 1/8,0)</f>
        <v>0.125</v>
      </c>
      <c r="E411">
        <f>IF('Monthly Ranks'!E410&lt;=8, 1/8,0)</f>
        <v>0.125</v>
      </c>
      <c r="F411">
        <f>IF('Monthly Ranks'!F410&lt;=8, 1/8,0)</f>
        <v>0</v>
      </c>
      <c r="G411">
        <f>IF('Monthly Ranks'!G410&lt;=8, 1/8,0)</f>
        <v>0</v>
      </c>
      <c r="H411">
        <f>IF('Monthly Ranks'!H410&lt;=8, 1/8,0)</f>
        <v>0.125</v>
      </c>
      <c r="I411">
        <f>IF('Monthly Ranks'!I410&lt;=8, 1/8,0)</f>
        <v>0.125</v>
      </c>
      <c r="J411">
        <f>IF('Monthly Ranks'!J410&lt;=8, 1/8,0)</f>
        <v>0</v>
      </c>
      <c r="K411">
        <f>IF('Monthly Ranks'!K410&lt;=8, 1/8,0)</f>
        <v>0</v>
      </c>
      <c r="L411">
        <f>IF('Monthly Ranks'!L410&lt;=8, 1/8,0)</f>
        <v>0</v>
      </c>
      <c r="M411">
        <f>IF('Monthly Ranks'!M410&lt;=8, 1/8,0)</f>
        <v>0</v>
      </c>
      <c r="N411">
        <f>IF('Monthly Ranks'!N410&lt;=8, 1/8,0)</f>
        <v>0.125</v>
      </c>
      <c r="O411">
        <f>IF('Monthly Ranks'!O410&lt;=8, 1/8,0)</f>
        <v>0.125</v>
      </c>
      <c r="P411">
        <f>IF('Monthly Ranks'!P410&lt;=8, 1/8,0)</f>
        <v>0.125</v>
      </c>
      <c r="Q411">
        <f>IF('Monthly Ranks'!Q410&lt;=8, 1/8,0)</f>
        <v>0</v>
      </c>
      <c r="S411">
        <f t="shared" si="18"/>
        <v>200901</v>
      </c>
      <c r="T411" s="12">
        <f>B411*ReturnData!B422</f>
        <v>-4.1749999999999999E-3</v>
      </c>
      <c r="U411" s="12">
        <f>C411*ReturnData!C422</f>
        <v>0</v>
      </c>
      <c r="V411" s="12">
        <f>D411*ReturnData!D422</f>
        <v>-4.5250000000000004E-3</v>
      </c>
      <c r="W411" s="12">
        <f>E411*ReturnData!E422</f>
        <v>-1.6125E-2</v>
      </c>
      <c r="X411" s="12">
        <f>F411*ReturnData!F422</f>
        <v>0</v>
      </c>
      <c r="Y411" s="12">
        <f>G411*ReturnData!G422</f>
        <v>0</v>
      </c>
      <c r="Z411" s="12">
        <f>H411*ReturnData!H422</f>
        <v>-6.7374999999999996E-3</v>
      </c>
      <c r="AA411" s="12">
        <f>I411*ReturnData!I422</f>
        <v>-1.54E-2</v>
      </c>
      <c r="AB411" s="12">
        <f>J411*ReturnData!J422</f>
        <v>0</v>
      </c>
      <c r="AC411" s="12">
        <f>K411*ReturnData!K422</f>
        <v>0</v>
      </c>
      <c r="AD411" s="12">
        <f>L411*ReturnData!L422</f>
        <v>0</v>
      </c>
      <c r="AE411" s="12">
        <f>M411*ReturnData!M422</f>
        <v>0</v>
      </c>
      <c r="AF411" s="12">
        <f>N411*ReturnData!N422</f>
        <v>-1.25375E-2</v>
      </c>
      <c r="AG411" s="12">
        <f>O411*ReturnData!O422</f>
        <v>-1.0249999999999999E-3</v>
      </c>
      <c r="AH411" s="12">
        <f>P411*ReturnData!P422</f>
        <v>-1.0500000000000001E-2</v>
      </c>
      <c r="AI411" s="12">
        <f>Q411*ReturnData!Q422</f>
        <v>0</v>
      </c>
      <c r="AK411">
        <f t="shared" si="19"/>
        <v>200901</v>
      </c>
      <c r="AL411" s="15">
        <f t="shared" si="20"/>
        <v>-7.1025000000000005E-2</v>
      </c>
    </row>
    <row r="412" spans="1:38" x14ac:dyDescent="0.25">
      <c r="A412" s="6">
        <f>ReturnData!A423</f>
        <v>200902</v>
      </c>
      <c r="B412">
        <f>IF('Monthly Ranks'!B411&lt;=8, 1/8,0)</f>
        <v>0.125</v>
      </c>
      <c r="C412">
        <f>IF('Monthly Ranks'!C411&lt;=8, 1/8,0)</f>
        <v>0</v>
      </c>
      <c r="D412">
        <f>IF('Monthly Ranks'!D411&lt;=8, 1/8,0)</f>
        <v>0.125</v>
      </c>
      <c r="E412">
        <f>IF('Monthly Ranks'!E411&lt;=8, 1/8,0)</f>
        <v>0</v>
      </c>
      <c r="F412">
        <f>IF('Monthly Ranks'!F411&lt;=8, 1/8,0)</f>
        <v>0</v>
      </c>
      <c r="G412">
        <f>IF('Monthly Ranks'!G411&lt;=8, 1/8,0)</f>
        <v>0</v>
      </c>
      <c r="H412">
        <f>IF('Monthly Ranks'!H411&lt;=8, 1/8,0)</f>
        <v>0.125</v>
      </c>
      <c r="I412">
        <f>IF('Monthly Ranks'!I411&lt;=8, 1/8,0)</f>
        <v>0.125</v>
      </c>
      <c r="J412">
        <f>IF('Monthly Ranks'!J411&lt;=8, 1/8,0)</f>
        <v>0</v>
      </c>
      <c r="K412">
        <f>IF('Monthly Ranks'!K411&lt;=8, 1/8,0)</f>
        <v>0.125</v>
      </c>
      <c r="L412">
        <f>IF('Monthly Ranks'!L411&lt;=8, 1/8,0)</f>
        <v>0</v>
      </c>
      <c r="M412">
        <f>IF('Monthly Ranks'!M411&lt;=8, 1/8,0)</f>
        <v>0</v>
      </c>
      <c r="N412">
        <f>IF('Monthly Ranks'!N411&lt;=8, 1/8,0)</f>
        <v>0.125</v>
      </c>
      <c r="O412">
        <f>IF('Monthly Ranks'!O411&lt;=8, 1/8,0)</f>
        <v>0.125</v>
      </c>
      <c r="P412">
        <f>IF('Monthly Ranks'!P411&lt;=8, 1/8,0)</f>
        <v>0.125</v>
      </c>
      <c r="Q412">
        <f>IF('Monthly Ranks'!Q411&lt;=8, 1/8,0)</f>
        <v>0</v>
      </c>
      <c r="S412">
        <f t="shared" si="18"/>
        <v>200902</v>
      </c>
      <c r="T412" s="12">
        <f>B412*ReturnData!B423</f>
        <v>-8.4499999999999992E-3</v>
      </c>
      <c r="U412" s="12">
        <f>C412*ReturnData!C423</f>
        <v>0</v>
      </c>
      <c r="V412" s="12">
        <f>D412*ReturnData!D423</f>
        <v>-1.5724999999999999E-2</v>
      </c>
      <c r="W412" s="12">
        <f>E412*ReturnData!E423</f>
        <v>0</v>
      </c>
      <c r="X412" s="12">
        <f>F412*ReturnData!F423</f>
        <v>0</v>
      </c>
      <c r="Y412" s="12">
        <f>G412*ReturnData!G423</f>
        <v>0</v>
      </c>
      <c r="Z412" s="12">
        <f>H412*ReturnData!H423</f>
        <v>-1.1675E-2</v>
      </c>
      <c r="AA412" s="12">
        <f>I412*ReturnData!I423</f>
        <v>-1.3274999999999999E-2</v>
      </c>
      <c r="AB412" s="12">
        <f>J412*ReturnData!J423</f>
        <v>0</v>
      </c>
      <c r="AC412" s="12">
        <f>K412*ReturnData!K423</f>
        <v>-1.0437499999999999E-2</v>
      </c>
      <c r="AD412" s="12">
        <f>L412*ReturnData!L423</f>
        <v>0</v>
      </c>
      <c r="AE412" s="12">
        <f>M412*ReturnData!M423</f>
        <v>0</v>
      </c>
      <c r="AF412" s="12">
        <f>N412*ReturnData!N423</f>
        <v>-1.9612499999999998E-2</v>
      </c>
      <c r="AG412" s="12">
        <f>O412*ReturnData!O423</f>
        <v>-1.5737500000000001E-2</v>
      </c>
      <c r="AH412" s="12">
        <f>P412*ReturnData!P423</f>
        <v>-2.1875000000000002E-3</v>
      </c>
      <c r="AI412" s="12">
        <f>Q412*ReturnData!Q423</f>
        <v>0</v>
      </c>
      <c r="AK412">
        <f t="shared" si="19"/>
        <v>200902</v>
      </c>
      <c r="AL412" s="15">
        <f t="shared" si="20"/>
        <v>-9.7099999999999992E-2</v>
      </c>
    </row>
    <row r="413" spans="1:38" x14ac:dyDescent="0.25">
      <c r="A413" s="6">
        <f>ReturnData!A424</f>
        <v>200903</v>
      </c>
      <c r="B413">
        <f>IF('Monthly Ranks'!B412&lt;=8, 1/8,0)</f>
        <v>0.125</v>
      </c>
      <c r="C413">
        <f>IF('Monthly Ranks'!C412&lt;=8, 1/8,0)</f>
        <v>0</v>
      </c>
      <c r="D413">
        <f>IF('Monthly Ranks'!D412&lt;=8, 1/8,0)</f>
        <v>0.125</v>
      </c>
      <c r="E413">
        <f>IF('Monthly Ranks'!E412&lt;=8, 1/8,0)</f>
        <v>0</v>
      </c>
      <c r="F413">
        <f>IF('Monthly Ranks'!F412&lt;=8, 1/8,0)</f>
        <v>0</v>
      </c>
      <c r="G413">
        <f>IF('Monthly Ranks'!G412&lt;=8, 1/8,0)</f>
        <v>0</v>
      </c>
      <c r="H413">
        <f>IF('Monthly Ranks'!H412&lt;=8, 1/8,0)</f>
        <v>0.125</v>
      </c>
      <c r="I413">
        <f>IF('Monthly Ranks'!I412&lt;=8, 1/8,0)</f>
        <v>0.125</v>
      </c>
      <c r="J413">
        <f>IF('Monthly Ranks'!J412&lt;=8, 1/8,0)</f>
        <v>0</v>
      </c>
      <c r="K413">
        <f>IF('Monthly Ranks'!K412&lt;=8, 1/8,0)</f>
        <v>0.125</v>
      </c>
      <c r="L413">
        <f>IF('Monthly Ranks'!L412&lt;=8, 1/8,0)</f>
        <v>0</v>
      </c>
      <c r="M413">
        <f>IF('Monthly Ranks'!M412&lt;=8, 1/8,0)</f>
        <v>0</v>
      </c>
      <c r="N413">
        <f>IF('Monthly Ranks'!N412&lt;=8, 1/8,0)</f>
        <v>0.125</v>
      </c>
      <c r="O413">
        <f>IF('Monthly Ranks'!O412&lt;=8, 1/8,0)</f>
        <v>0.125</v>
      </c>
      <c r="P413">
        <f>IF('Monthly Ranks'!P412&lt;=8, 1/8,0)</f>
        <v>0.125</v>
      </c>
      <c r="Q413">
        <f>IF('Monthly Ranks'!Q412&lt;=8, 1/8,0)</f>
        <v>0</v>
      </c>
      <c r="S413">
        <f t="shared" si="18"/>
        <v>200903</v>
      </c>
      <c r="T413" s="12">
        <f>B413*ReturnData!B424</f>
        <v>6.6625E-3</v>
      </c>
      <c r="U413" s="12">
        <f>C413*ReturnData!C424</f>
        <v>0</v>
      </c>
      <c r="V413" s="12">
        <f>D413*ReturnData!D424</f>
        <v>4.9750000000000003E-3</v>
      </c>
      <c r="W413" s="12">
        <f>E413*ReturnData!E424</f>
        <v>0</v>
      </c>
      <c r="X413" s="12">
        <f>F413*ReturnData!F424</f>
        <v>0</v>
      </c>
      <c r="Y413" s="12">
        <f>G413*ReturnData!G424</f>
        <v>0</v>
      </c>
      <c r="Z413" s="12">
        <f>H413*ReturnData!H424</f>
        <v>7.8000000000000005E-3</v>
      </c>
      <c r="AA413" s="12">
        <f>I413*ReturnData!I424</f>
        <v>1.84E-2</v>
      </c>
      <c r="AB413" s="12">
        <f>J413*ReturnData!J424</f>
        <v>0</v>
      </c>
      <c r="AC413" s="12">
        <f>K413*ReturnData!K424</f>
        <v>6.2375E-3</v>
      </c>
      <c r="AD413" s="12">
        <f>L413*ReturnData!L424</f>
        <v>0</v>
      </c>
      <c r="AE413" s="12">
        <f>M413*ReturnData!M424</f>
        <v>0</v>
      </c>
      <c r="AF413" s="12">
        <f>N413*ReturnData!N424</f>
        <v>9.0624999999999994E-3</v>
      </c>
      <c r="AG413" s="12">
        <f>O413*ReturnData!O424</f>
        <v>3.4875000000000001E-3</v>
      </c>
      <c r="AH413" s="12">
        <f>P413*ReturnData!P424</f>
        <v>1.29E-2</v>
      </c>
      <c r="AI413" s="12">
        <f>Q413*ReturnData!Q424</f>
        <v>0</v>
      </c>
      <c r="AK413">
        <f t="shared" si="19"/>
        <v>200903</v>
      </c>
      <c r="AL413" s="15">
        <f t="shared" si="20"/>
        <v>6.952499999999999E-2</v>
      </c>
    </row>
    <row r="414" spans="1:38" x14ac:dyDescent="0.25">
      <c r="A414" s="6">
        <f>ReturnData!A425</f>
        <v>200904</v>
      </c>
      <c r="B414">
        <f>IF('Monthly Ranks'!B413&lt;=8, 1/8,0)</f>
        <v>0.125</v>
      </c>
      <c r="C414">
        <f>IF('Monthly Ranks'!C413&lt;=8, 1/8,0)</f>
        <v>0</v>
      </c>
      <c r="D414">
        <f>IF('Monthly Ranks'!D413&lt;=8, 1/8,0)</f>
        <v>0.125</v>
      </c>
      <c r="E414">
        <f>IF('Monthly Ranks'!E413&lt;=8, 1/8,0)</f>
        <v>0</v>
      </c>
      <c r="F414">
        <f>IF('Monthly Ranks'!F413&lt;=8, 1/8,0)</f>
        <v>0</v>
      </c>
      <c r="G414">
        <f>IF('Monthly Ranks'!G413&lt;=8, 1/8,0)</f>
        <v>0</v>
      </c>
      <c r="H414">
        <f>IF('Monthly Ranks'!H413&lt;=8, 1/8,0)</f>
        <v>0.125</v>
      </c>
      <c r="I414">
        <f>IF('Monthly Ranks'!I413&lt;=8, 1/8,0)</f>
        <v>0.125</v>
      </c>
      <c r="J414">
        <f>IF('Monthly Ranks'!J413&lt;=8, 1/8,0)</f>
        <v>0</v>
      </c>
      <c r="K414">
        <f>IF('Monthly Ranks'!K413&lt;=8, 1/8,0)</f>
        <v>0.125</v>
      </c>
      <c r="L414">
        <f>IF('Monthly Ranks'!L413&lt;=8, 1/8,0)</f>
        <v>0.125</v>
      </c>
      <c r="M414">
        <f>IF('Monthly Ranks'!M413&lt;=8, 1/8,0)</f>
        <v>0</v>
      </c>
      <c r="N414">
        <f>IF('Monthly Ranks'!N413&lt;=8, 1/8,0)</f>
        <v>0</v>
      </c>
      <c r="O414">
        <f>IF('Monthly Ranks'!O413&lt;=8, 1/8,0)</f>
        <v>0.125</v>
      </c>
      <c r="P414">
        <f>IF('Monthly Ranks'!P413&lt;=8, 1/8,0)</f>
        <v>0.125</v>
      </c>
      <c r="Q414">
        <f>IF('Monthly Ranks'!Q413&lt;=8, 1/8,0)</f>
        <v>0</v>
      </c>
      <c r="S414">
        <f t="shared" si="18"/>
        <v>200904</v>
      </c>
      <c r="T414" s="12">
        <f>B414*ReturnData!B425</f>
        <v>3.2875000000000001E-3</v>
      </c>
      <c r="U414" s="12">
        <f>C414*ReturnData!C425</f>
        <v>0</v>
      </c>
      <c r="V414" s="12">
        <f>D414*ReturnData!D425</f>
        <v>5.3249999999999999E-3</v>
      </c>
      <c r="W414" s="12">
        <f>E414*ReturnData!E425</f>
        <v>0</v>
      </c>
      <c r="X414" s="12">
        <f>F414*ReturnData!F425</f>
        <v>0</v>
      </c>
      <c r="Y414" s="12">
        <f>G414*ReturnData!G425</f>
        <v>0</v>
      </c>
      <c r="Z414" s="12">
        <f>H414*ReturnData!H425</f>
        <v>-5.7499999999999999E-4</v>
      </c>
      <c r="AA414" s="12">
        <f>I414*ReturnData!I425</f>
        <v>2.1962499999999999E-2</v>
      </c>
      <c r="AB414" s="12">
        <f>J414*ReturnData!J425</f>
        <v>0</v>
      </c>
      <c r="AC414" s="12">
        <f>K414*ReturnData!K425</f>
        <v>2.3675000000000002E-2</v>
      </c>
      <c r="AD414" s="12">
        <f>L414*ReturnData!L425</f>
        <v>1.9775000000000001E-2</v>
      </c>
      <c r="AE414" s="12">
        <f>M414*ReturnData!M425</f>
        <v>0</v>
      </c>
      <c r="AF414" s="12">
        <f>N414*ReturnData!N425</f>
        <v>0</v>
      </c>
      <c r="AG414" s="12">
        <f>O414*ReturnData!O425</f>
        <v>2.6124999999999998E-3</v>
      </c>
      <c r="AH414" s="12">
        <f>P414*ReturnData!P425</f>
        <v>1.0225E-2</v>
      </c>
      <c r="AI414" s="12">
        <f>Q414*ReturnData!Q425</f>
        <v>0</v>
      </c>
      <c r="AK414">
        <f t="shared" si="19"/>
        <v>200904</v>
      </c>
      <c r="AL414" s="15">
        <f t="shared" si="20"/>
        <v>8.6287500000000003E-2</v>
      </c>
    </row>
    <row r="415" spans="1:38" x14ac:dyDescent="0.25">
      <c r="A415" s="6">
        <f>ReturnData!A426</f>
        <v>200905</v>
      </c>
      <c r="B415">
        <f>IF('Monthly Ranks'!B414&lt;=8, 1/8,0)</f>
        <v>0.125</v>
      </c>
      <c r="C415">
        <f>IF('Monthly Ranks'!C414&lt;=8, 1/8,0)</f>
        <v>0</v>
      </c>
      <c r="D415">
        <f>IF('Monthly Ranks'!D414&lt;=8, 1/8,0)</f>
        <v>0.125</v>
      </c>
      <c r="E415">
        <f>IF('Monthly Ranks'!E414&lt;=8, 1/8,0)</f>
        <v>0.125</v>
      </c>
      <c r="F415">
        <f>IF('Monthly Ranks'!F414&lt;=8, 1/8,0)</f>
        <v>0</v>
      </c>
      <c r="G415">
        <f>IF('Monthly Ranks'!G414&lt;=8, 1/8,0)</f>
        <v>0</v>
      </c>
      <c r="H415">
        <f>IF('Monthly Ranks'!H414&lt;=8, 1/8,0)</f>
        <v>0.125</v>
      </c>
      <c r="I415">
        <f>IF('Monthly Ranks'!I414&lt;=8, 1/8,0)</f>
        <v>0.125</v>
      </c>
      <c r="J415">
        <f>IF('Monthly Ranks'!J414&lt;=8, 1/8,0)</f>
        <v>0</v>
      </c>
      <c r="K415">
        <f>IF('Monthly Ranks'!K414&lt;=8, 1/8,0)</f>
        <v>0</v>
      </c>
      <c r="L415">
        <f>IF('Monthly Ranks'!L414&lt;=8, 1/8,0)</f>
        <v>0.125</v>
      </c>
      <c r="M415">
        <f>IF('Monthly Ranks'!M414&lt;=8, 1/8,0)</f>
        <v>0</v>
      </c>
      <c r="N415">
        <f>IF('Monthly Ranks'!N414&lt;=8, 1/8,0)</f>
        <v>0</v>
      </c>
      <c r="O415">
        <f>IF('Monthly Ranks'!O414&lt;=8, 1/8,0)</f>
        <v>0.125</v>
      </c>
      <c r="P415">
        <f>IF('Monthly Ranks'!P414&lt;=8, 1/8,0)</f>
        <v>0.125</v>
      </c>
      <c r="Q415">
        <f>IF('Monthly Ranks'!Q414&lt;=8, 1/8,0)</f>
        <v>0</v>
      </c>
      <c r="S415">
        <f t="shared" si="18"/>
        <v>200905</v>
      </c>
      <c r="T415" s="12">
        <f>B415*ReturnData!B426</f>
        <v>8.4375000000000006E-3</v>
      </c>
      <c r="U415" s="12">
        <f>C415*ReturnData!C426</f>
        <v>0</v>
      </c>
      <c r="V415" s="12">
        <f>D415*ReturnData!D426</f>
        <v>1.2275000000000001E-2</v>
      </c>
      <c r="W415" s="12">
        <f>E415*ReturnData!E426</f>
        <v>2.7000000000000001E-3</v>
      </c>
      <c r="X415" s="12">
        <f>F415*ReturnData!F426</f>
        <v>0</v>
      </c>
      <c r="Y415" s="12">
        <f>G415*ReturnData!G426</f>
        <v>0</v>
      </c>
      <c r="Z415" s="12">
        <f>H415*ReturnData!H426</f>
        <v>9.7374999999999996E-3</v>
      </c>
      <c r="AA415" s="12">
        <f>I415*ReturnData!I426</f>
        <v>-6.9249999999999997E-3</v>
      </c>
      <c r="AB415" s="12">
        <f>J415*ReturnData!J426</f>
        <v>0</v>
      </c>
      <c r="AC415" s="12">
        <f>K415*ReturnData!K426</f>
        <v>0</v>
      </c>
      <c r="AD415" s="12">
        <f>L415*ReturnData!L426</f>
        <v>2.6124999999999998E-3</v>
      </c>
      <c r="AE415" s="12">
        <f>M415*ReturnData!M426</f>
        <v>0</v>
      </c>
      <c r="AF415" s="12">
        <f>N415*ReturnData!N426</f>
        <v>0</v>
      </c>
      <c r="AG415" s="12">
        <f>O415*ReturnData!O426</f>
        <v>5.7875000000000001E-3</v>
      </c>
      <c r="AH415" s="12">
        <f>P415*ReturnData!P426</f>
        <v>-4.6250000000000002E-4</v>
      </c>
      <c r="AI415" s="12">
        <f>Q415*ReturnData!Q426</f>
        <v>0</v>
      </c>
      <c r="AK415">
        <f t="shared" si="19"/>
        <v>200905</v>
      </c>
      <c r="AL415" s="15">
        <f t="shared" si="20"/>
        <v>3.4162499999999998E-2</v>
      </c>
    </row>
    <row r="416" spans="1:38" x14ac:dyDescent="0.25">
      <c r="A416" s="6">
        <f>ReturnData!A427</f>
        <v>200906</v>
      </c>
      <c r="B416">
        <f>IF('Monthly Ranks'!B415&lt;=8, 1/8,0)</f>
        <v>0.125</v>
      </c>
      <c r="C416">
        <f>IF('Monthly Ranks'!C415&lt;=8, 1/8,0)</f>
        <v>0</v>
      </c>
      <c r="D416">
        <f>IF('Monthly Ranks'!D415&lt;=8, 1/8,0)</f>
        <v>0</v>
      </c>
      <c r="E416">
        <f>IF('Monthly Ranks'!E415&lt;=8, 1/8,0)</f>
        <v>0.125</v>
      </c>
      <c r="F416">
        <f>IF('Monthly Ranks'!F415&lt;=8, 1/8,0)</f>
        <v>0.125</v>
      </c>
      <c r="G416">
        <f>IF('Monthly Ranks'!G415&lt;=8, 1/8,0)</f>
        <v>0</v>
      </c>
      <c r="H416">
        <f>IF('Monthly Ranks'!H415&lt;=8, 1/8,0)</f>
        <v>0.125</v>
      </c>
      <c r="I416">
        <f>IF('Monthly Ranks'!I415&lt;=8, 1/8,0)</f>
        <v>0.125</v>
      </c>
      <c r="J416">
        <f>IF('Monthly Ranks'!J415&lt;=8, 1/8,0)</f>
        <v>0</v>
      </c>
      <c r="K416">
        <f>IF('Monthly Ranks'!K415&lt;=8, 1/8,0)</f>
        <v>0.125</v>
      </c>
      <c r="L416">
        <f>IF('Monthly Ranks'!L415&lt;=8, 1/8,0)</f>
        <v>0</v>
      </c>
      <c r="M416">
        <f>IF('Monthly Ranks'!M415&lt;=8, 1/8,0)</f>
        <v>0.125</v>
      </c>
      <c r="N416">
        <f>IF('Monthly Ranks'!N415&lt;=8, 1/8,0)</f>
        <v>0</v>
      </c>
      <c r="O416">
        <f>IF('Monthly Ranks'!O415&lt;=8, 1/8,0)</f>
        <v>0</v>
      </c>
      <c r="P416">
        <f>IF('Monthly Ranks'!P415&lt;=8, 1/8,0)</f>
        <v>0.125</v>
      </c>
      <c r="Q416">
        <f>IF('Monthly Ranks'!Q415&lt;=8, 1/8,0)</f>
        <v>0</v>
      </c>
      <c r="S416">
        <f t="shared" si="18"/>
        <v>200906</v>
      </c>
      <c r="T416" s="12">
        <f>B416*ReturnData!B427</f>
        <v>8.3750000000000003E-4</v>
      </c>
      <c r="U416" s="12">
        <f>C416*ReturnData!C427</f>
        <v>0</v>
      </c>
      <c r="V416" s="12">
        <f>D416*ReturnData!D427</f>
        <v>0</v>
      </c>
      <c r="W416" s="12">
        <f>E416*ReturnData!E427</f>
        <v>-4.3625000000000001E-3</v>
      </c>
      <c r="X416" s="12">
        <f>F416*ReturnData!F427</f>
        <v>1.9625000000000003E-3</v>
      </c>
      <c r="Y416" s="12">
        <f>G416*ReturnData!G427</f>
        <v>0</v>
      </c>
      <c r="Z416" s="12">
        <f>H416*ReturnData!H427</f>
        <v>2.575E-3</v>
      </c>
      <c r="AA416" s="12">
        <f>I416*ReturnData!I427</f>
        <v>-1.875E-4</v>
      </c>
      <c r="AB416" s="12">
        <f>J416*ReturnData!J427</f>
        <v>0</v>
      </c>
      <c r="AC416" s="12">
        <f>K416*ReturnData!K427</f>
        <v>3.2374999999999999E-3</v>
      </c>
      <c r="AD416" s="12">
        <f>L416*ReturnData!L427</f>
        <v>0</v>
      </c>
      <c r="AE416" s="12">
        <f>M416*ReturnData!M427</f>
        <v>5.8125000000000008E-3</v>
      </c>
      <c r="AF416" s="12">
        <f>N416*ReturnData!N427</f>
        <v>0</v>
      </c>
      <c r="AG416" s="12">
        <f>O416*ReturnData!O427</f>
        <v>0</v>
      </c>
      <c r="AH416" s="12">
        <f>P416*ReturnData!P427</f>
        <v>-1.1999999999999999E-3</v>
      </c>
      <c r="AI416" s="12">
        <f>Q416*ReturnData!Q427</f>
        <v>0</v>
      </c>
      <c r="AK416">
        <f t="shared" si="19"/>
        <v>200906</v>
      </c>
      <c r="AL416" s="15">
        <f t="shared" si="20"/>
        <v>8.6750000000000022E-3</v>
      </c>
    </row>
    <row r="417" spans="1:38" x14ac:dyDescent="0.25">
      <c r="A417" s="6">
        <f>ReturnData!A428</f>
        <v>200907</v>
      </c>
      <c r="B417">
        <f>IF('Monthly Ranks'!B416&lt;=8, 1/8,0)</f>
        <v>0.125</v>
      </c>
      <c r="C417">
        <f>IF('Monthly Ranks'!C416&lt;=8, 1/8,0)</f>
        <v>0</v>
      </c>
      <c r="D417">
        <f>IF('Monthly Ranks'!D416&lt;=8, 1/8,0)</f>
        <v>0</v>
      </c>
      <c r="E417">
        <f>IF('Monthly Ranks'!E416&lt;=8, 1/8,0)</f>
        <v>0.125</v>
      </c>
      <c r="F417">
        <f>IF('Monthly Ranks'!F416&lt;=8, 1/8,0)</f>
        <v>0.125</v>
      </c>
      <c r="G417">
        <f>IF('Monthly Ranks'!G416&lt;=8, 1/8,0)</f>
        <v>0</v>
      </c>
      <c r="H417">
        <f>IF('Monthly Ranks'!H416&lt;=8, 1/8,0)</f>
        <v>0.125</v>
      </c>
      <c r="I417">
        <f>IF('Monthly Ranks'!I416&lt;=8, 1/8,0)</f>
        <v>0.125</v>
      </c>
      <c r="J417">
        <f>IF('Monthly Ranks'!J416&lt;=8, 1/8,0)</f>
        <v>0</v>
      </c>
      <c r="K417">
        <f>IF('Monthly Ranks'!K416&lt;=8, 1/8,0)</f>
        <v>0</v>
      </c>
      <c r="L417">
        <f>IF('Monthly Ranks'!L416&lt;=8, 1/8,0)</f>
        <v>0</v>
      </c>
      <c r="M417">
        <f>IF('Monthly Ranks'!M416&lt;=8, 1/8,0)</f>
        <v>0.125</v>
      </c>
      <c r="N417">
        <f>IF('Monthly Ranks'!N416&lt;=8, 1/8,0)</f>
        <v>0.125</v>
      </c>
      <c r="O417">
        <f>IF('Monthly Ranks'!O416&lt;=8, 1/8,0)</f>
        <v>0</v>
      </c>
      <c r="P417">
        <f>IF('Monthly Ranks'!P416&lt;=8, 1/8,0)</f>
        <v>0.125</v>
      </c>
      <c r="Q417">
        <f>IF('Monthly Ranks'!Q416&lt;=8, 1/8,0)</f>
        <v>0</v>
      </c>
      <c r="S417">
        <f t="shared" si="18"/>
        <v>200907</v>
      </c>
      <c r="T417" s="12">
        <f>B417*ReturnData!B428</f>
        <v>7.5624999999999998E-3</v>
      </c>
      <c r="U417" s="12">
        <f>C417*ReturnData!C428</f>
        <v>0</v>
      </c>
      <c r="V417" s="12">
        <f>D417*ReturnData!D428</f>
        <v>0</v>
      </c>
      <c r="W417" s="12">
        <f>E417*ReturnData!E428</f>
        <v>1.7037500000000001E-2</v>
      </c>
      <c r="X417" s="12">
        <f>F417*ReturnData!F428</f>
        <v>2.1099999999999997E-2</v>
      </c>
      <c r="Y417" s="12">
        <f>G417*ReturnData!G428</f>
        <v>0</v>
      </c>
      <c r="Z417" s="12">
        <f>H417*ReturnData!H428</f>
        <v>8.2874999999999997E-3</v>
      </c>
      <c r="AA417" s="12">
        <f>I417*ReturnData!I428</f>
        <v>1.7912500000000001E-2</v>
      </c>
      <c r="AB417" s="12">
        <f>J417*ReturnData!J428</f>
        <v>0</v>
      </c>
      <c r="AC417" s="12">
        <f>K417*ReturnData!K428</f>
        <v>0</v>
      </c>
      <c r="AD417" s="12">
        <f>L417*ReturnData!L428</f>
        <v>0</v>
      </c>
      <c r="AE417" s="12">
        <f>M417*ReturnData!M428</f>
        <v>2.06E-2</v>
      </c>
      <c r="AF417" s="12">
        <f>N417*ReturnData!N428</f>
        <v>8.937500000000001E-3</v>
      </c>
      <c r="AG417" s="12">
        <f>O417*ReturnData!O428</f>
        <v>0</v>
      </c>
      <c r="AH417" s="12">
        <f>P417*ReturnData!P428</f>
        <v>7.2499999999999995E-3</v>
      </c>
      <c r="AI417" s="12">
        <f>Q417*ReturnData!Q428</f>
        <v>0</v>
      </c>
      <c r="AK417">
        <f t="shared" si="19"/>
        <v>200907</v>
      </c>
      <c r="AL417" s="15">
        <f t="shared" si="20"/>
        <v>0.10868749999999999</v>
      </c>
    </row>
    <row r="418" spans="1:38" x14ac:dyDescent="0.25">
      <c r="A418" s="6">
        <f>ReturnData!A429</f>
        <v>200908</v>
      </c>
      <c r="B418">
        <f>IF('Monthly Ranks'!B417&lt;=8, 1/8,0)</f>
        <v>0.125</v>
      </c>
      <c r="C418">
        <f>IF('Monthly Ranks'!C417&lt;=8, 1/8,0)</f>
        <v>0</v>
      </c>
      <c r="D418">
        <f>IF('Monthly Ranks'!D417&lt;=8, 1/8,0)</f>
        <v>0</v>
      </c>
      <c r="E418">
        <f>IF('Monthly Ranks'!E417&lt;=8, 1/8,0)</f>
        <v>0.125</v>
      </c>
      <c r="F418">
        <f>IF('Monthly Ranks'!F417&lt;=8, 1/8,0)</f>
        <v>0</v>
      </c>
      <c r="G418">
        <f>IF('Monthly Ranks'!G417&lt;=8, 1/8,0)</f>
        <v>0</v>
      </c>
      <c r="H418">
        <f>IF('Monthly Ranks'!H417&lt;=8, 1/8,0)</f>
        <v>0.125</v>
      </c>
      <c r="I418">
        <f>IF('Monthly Ranks'!I417&lt;=8, 1/8,0)</f>
        <v>0.125</v>
      </c>
      <c r="J418">
        <f>IF('Monthly Ranks'!J417&lt;=8, 1/8,0)</f>
        <v>0</v>
      </c>
      <c r="K418">
        <f>IF('Monthly Ranks'!K417&lt;=8, 1/8,0)</f>
        <v>0</v>
      </c>
      <c r="L418">
        <f>IF('Monthly Ranks'!L417&lt;=8, 1/8,0)</f>
        <v>0.125</v>
      </c>
      <c r="M418">
        <f>IF('Monthly Ranks'!M417&lt;=8, 1/8,0)</f>
        <v>0.125</v>
      </c>
      <c r="N418">
        <f>IF('Monthly Ranks'!N417&lt;=8, 1/8,0)</f>
        <v>0</v>
      </c>
      <c r="O418">
        <f>IF('Monthly Ranks'!O417&lt;=8, 1/8,0)</f>
        <v>0.125</v>
      </c>
      <c r="P418">
        <f>IF('Monthly Ranks'!P417&lt;=8, 1/8,0)</f>
        <v>0.125</v>
      </c>
      <c r="Q418">
        <f>IF('Monthly Ranks'!Q417&lt;=8, 1/8,0)</f>
        <v>0</v>
      </c>
      <c r="S418">
        <f t="shared" si="18"/>
        <v>200908</v>
      </c>
      <c r="T418" s="12">
        <f>B418*ReturnData!B429</f>
        <v>2.6249999999999998E-4</v>
      </c>
      <c r="U418" s="12">
        <f>C418*ReturnData!C429</f>
        <v>0</v>
      </c>
      <c r="V418" s="12">
        <f>D418*ReturnData!D429</f>
        <v>0</v>
      </c>
      <c r="W418" s="12">
        <f>E418*ReturnData!E429</f>
        <v>4.0875E-3</v>
      </c>
      <c r="X418" s="12">
        <f>F418*ReturnData!F429</f>
        <v>0</v>
      </c>
      <c r="Y418" s="12">
        <f>G418*ReturnData!G429</f>
        <v>0</v>
      </c>
      <c r="Z418" s="12">
        <f>H418*ReturnData!H429</f>
        <v>1.7374999999999999E-3</v>
      </c>
      <c r="AA418" s="12">
        <f>I418*ReturnData!I429</f>
        <v>4.8124999999999999E-3</v>
      </c>
      <c r="AB418" s="12">
        <f>J418*ReturnData!J429</f>
        <v>0</v>
      </c>
      <c r="AC418" s="12">
        <f>K418*ReturnData!K429</f>
        <v>0</v>
      </c>
      <c r="AD418" s="12">
        <f>L418*ReturnData!L429</f>
        <v>2.8124999999999999E-3</v>
      </c>
      <c r="AE418" s="12">
        <f>M418*ReturnData!M429</f>
        <v>-7.2499999999999995E-4</v>
      </c>
      <c r="AF418" s="12">
        <f>N418*ReturnData!N429</f>
        <v>0</v>
      </c>
      <c r="AG418" s="12">
        <f>O418*ReturnData!O429</f>
        <v>3.1250000000000001E-4</v>
      </c>
      <c r="AH418" s="12">
        <f>P418*ReturnData!P429</f>
        <v>5.1624999999999996E-3</v>
      </c>
      <c r="AI418" s="12">
        <f>Q418*ReturnData!Q429</f>
        <v>0</v>
      </c>
      <c r="AK418">
        <f t="shared" si="19"/>
        <v>200908</v>
      </c>
      <c r="AL418" s="15">
        <f t="shared" si="20"/>
        <v>1.84625E-2</v>
      </c>
    </row>
    <row r="419" spans="1:38" x14ac:dyDescent="0.25">
      <c r="A419" s="6">
        <f>ReturnData!A430</f>
        <v>200909</v>
      </c>
      <c r="B419">
        <f>IF('Monthly Ranks'!B418&lt;=8, 1/8,0)</f>
        <v>0.125</v>
      </c>
      <c r="C419">
        <f>IF('Monthly Ranks'!C418&lt;=8, 1/8,0)</f>
        <v>0</v>
      </c>
      <c r="D419">
        <f>IF('Monthly Ranks'!D418&lt;=8, 1/8,0)</f>
        <v>0</v>
      </c>
      <c r="E419">
        <f>IF('Monthly Ranks'!E418&lt;=8, 1/8,0)</f>
        <v>0.125</v>
      </c>
      <c r="F419">
        <f>IF('Monthly Ranks'!F418&lt;=8, 1/8,0)</f>
        <v>0.125</v>
      </c>
      <c r="G419">
        <f>IF('Monthly Ranks'!G418&lt;=8, 1/8,0)</f>
        <v>0</v>
      </c>
      <c r="H419">
        <f>IF('Monthly Ranks'!H418&lt;=8, 1/8,0)</f>
        <v>0.125</v>
      </c>
      <c r="I419">
        <f>IF('Monthly Ranks'!I418&lt;=8, 1/8,0)</f>
        <v>0.125</v>
      </c>
      <c r="J419">
        <f>IF('Monthly Ranks'!J418&lt;=8, 1/8,0)</f>
        <v>0</v>
      </c>
      <c r="K419">
        <f>IF('Monthly Ranks'!K418&lt;=8, 1/8,0)</f>
        <v>0</v>
      </c>
      <c r="L419">
        <f>IF('Monthly Ranks'!L418&lt;=8, 1/8,0)</f>
        <v>0.125</v>
      </c>
      <c r="M419">
        <f>IF('Monthly Ranks'!M418&lt;=8, 1/8,0)</f>
        <v>0.125</v>
      </c>
      <c r="N419">
        <f>IF('Monthly Ranks'!N418&lt;=8, 1/8,0)</f>
        <v>0</v>
      </c>
      <c r="O419">
        <f>IF('Monthly Ranks'!O418&lt;=8, 1/8,0)</f>
        <v>0</v>
      </c>
      <c r="P419">
        <f>IF('Monthly Ranks'!P418&lt;=8, 1/8,0)</f>
        <v>0.125</v>
      </c>
      <c r="Q419">
        <f>IF('Monthly Ranks'!Q418&lt;=8, 1/8,0)</f>
        <v>0</v>
      </c>
      <c r="S419">
        <f t="shared" si="18"/>
        <v>200909</v>
      </c>
      <c r="T419" s="12">
        <f>B419*ReturnData!B430</f>
        <v>4.6874999999999998E-3</v>
      </c>
      <c r="U419" s="12">
        <f>C419*ReturnData!C430</f>
        <v>0</v>
      </c>
      <c r="V419" s="12">
        <f>D419*ReturnData!D430</f>
        <v>0</v>
      </c>
      <c r="W419" s="12">
        <f>E419*ReturnData!E430</f>
        <v>1.42375E-2</v>
      </c>
      <c r="X419" s="12">
        <f>F419*ReturnData!F430</f>
        <v>8.3625000000000001E-3</v>
      </c>
      <c r="Y419" s="12">
        <f>G419*ReturnData!G430</f>
        <v>0</v>
      </c>
      <c r="Z419" s="12">
        <f>H419*ReturnData!H430</f>
        <v>4.5874999999999996E-3</v>
      </c>
      <c r="AA419" s="12">
        <f>I419*ReturnData!I430</f>
        <v>-2.0999999999999999E-3</v>
      </c>
      <c r="AB419" s="12">
        <f>J419*ReturnData!J430</f>
        <v>0</v>
      </c>
      <c r="AC419" s="12">
        <f>K419*ReturnData!K430</f>
        <v>0</v>
      </c>
      <c r="AD419" s="12">
        <f>L419*ReturnData!L430</f>
        <v>7.8750000000000001E-3</v>
      </c>
      <c r="AE419" s="12">
        <f>M419*ReturnData!M430</f>
        <v>-8.9999999999999998E-4</v>
      </c>
      <c r="AF419" s="12">
        <f>N419*ReturnData!N430</f>
        <v>0</v>
      </c>
      <c r="AG419" s="12">
        <f>O419*ReturnData!O430</f>
        <v>0</v>
      </c>
      <c r="AH419" s="12">
        <f>P419*ReturnData!P430</f>
        <v>3.2124999999999996E-3</v>
      </c>
      <c r="AI419" s="12">
        <f>Q419*ReturnData!Q430</f>
        <v>0</v>
      </c>
      <c r="AK419">
        <f t="shared" si="19"/>
        <v>200909</v>
      </c>
      <c r="AL419" s="15">
        <f t="shared" si="20"/>
        <v>3.9962500000000005E-2</v>
      </c>
    </row>
    <row r="420" spans="1:38" x14ac:dyDescent="0.25">
      <c r="A420" s="6">
        <f>ReturnData!A431</f>
        <v>200910</v>
      </c>
      <c r="B420">
        <f>IF('Monthly Ranks'!B419&lt;=8, 1/8,0)</f>
        <v>0</v>
      </c>
      <c r="C420">
        <f>IF('Monthly Ranks'!C419&lt;=8, 1/8,0)</f>
        <v>0.125</v>
      </c>
      <c r="D420">
        <f>IF('Monthly Ranks'!D419&lt;=8, 1/8,0)</f>
        <v>0</v>
      </c>
      <c r="E420">
        <f>IF('Monthly Ranks'!E419&lt;=8, 1/8,0)</f>
        <v>0.125</v>
      </c>
      <c r="F420">
        <f>IF('Monthly Ranks'!F419&lt;=8, 1/8,0)</f>
        <v>0</v>
      </c>
      <c r="G420">
        <f>IF('Monthly Ranks'!G419&lt;=8, 1/8,0)</f>
        <v>0.125</v>
      </c>
      <c r="H420">
        <f>IF('Monthly Ranks'!H419&lt;=8, 1/8,0)</f>
        <v>0.125</v>
      </c>
      <c r="I420">
        <f>IF('Monthly Ranks'!I419&lt;=8, 1/8,0)</f>
        <v>0.125</v>
      </c>
      <c r="J420">
        <f>IF('Monthly Ranks'!J419&lt;=8, 1/8,0)</f>
        <v>0</v>
      </c>
      <c r="K420">
        <f>IF('Monthly Ranks'!K419&lt;=8, 1/8,0)</f>
        <v>0</v>
      </c>
      <c r="L420">
        <f>IF('Monthly Ranks'!L419&lt;=8, 1/8,0)</f>
        <v>0.125</v>
      </c>
      <c r="M420">
        <f>IF('Monthly Ranks'!M419&lt;=8, 1/8,0)</f>
        <v>0.125</v>
      </c>
      <c r="N420">
        <f>IF('Monthly Ranks'!N419&lt;=8, 1/8,0)</f>
        <v>0</v>
      </c>
      <c r="O420">
        <f>IF('Monthly Ranks'!O419&lt;=8, 1/8,0)</f>
        <v>0</v>
      </c>
      <c r="P420">
        <f>IF('Monthly Ranks'!P419&lt;=8, 1/8,0)</f>
        <v>0.125</v>
      </c>
      <c r="Q420">
        <f>IF('Monthly Ranks'!Q419&lt;=8, 1/8,0)</f>
        <v>0</v>
      </c>
      <c r="S420">
        <f t="shared" si="18"/>
        <v>200910</v>
      </c>
      <c r="T420" s="12">
        <f>B420*ReturnData!B431</f>
        <v>0</v>
      </c>
      <c r="U420" s="12">
        <f>C420*ReturnData!C431</f>
        <v>8.25E-4</v>
      </c>
      <c r="V420" s="12">
        <f>D420*ReturnData!D431</f>
        <v>0</v>
      </c>
      <c r="W420" s="12">
        <f>E420*ReturnData!E431</f>
        <v>-3.7000000000000002E-3</v>
      </c>
      <c r="X420" s="12">
        <f>F420*ReturnData!F431</f>
        <v>0</v>
      </c>
      <c r="Y420" s="12">
        <f>G420*ReturnData!G431</f>
        <v>-5.2749999999999993E-3</v>
      </c>
      <c r="Z420" s="12">
        <f>H420*ReturnData!H431</f>
        <v>-6.8750000000000007E-4</v>
      </c>
      <c r="AA420" s="12">
        <f>I420*ReturnData!I431</f>
        <v>-8.4250000000000002E-3</v>
      </c>
      <c r="AB420" s="12">
        <f>J420*ReturnData!J431</f>
        <v>0</v>
      </c>
      <c r="AC420" s="12">
        <f>K420*ReturnData!K431</f>
        <v>0</v>
      </c>
      <c r="AD420" s="12">
        <f>L420*ReturnData!L431</f>
        <v>-3.9500000000000004E-3</v>
      </c>
      <c r="AE420" s="12">
        <f>M420*ReturnData!M431</f>
        <v>-1.9E-3</v>
      </c>
      <c r="AF420" s="12">
        <f>N420*ReturnData!N431</f>
        <v>0</v>
      </c>
      <c r="AG420" s="12">
        <f>O420*ReturnData!O431</f>
        <v>0</v>
      </c>
      <c r="AH420" s="12">
        <f>P420*ReturnData!P431</f>
        <v>1.8749999999999999E-3</v>
      </c>
      <c r="AI420" s="12">
        <f>Q420*ReturnData!Q431</f>
        <v>0</v>
      </c>
      <c r="AK420">
        <f t="shared" si="19"/>
        <v>200910</v>
      </c>
      <c r="AL420" s="15">
        <f t="shared" si="20"/>
        <v>-2.1237499999999999E-2</v>
      </c>
    </row>
    <row r="421" spans="1:38" x14ac:dyDescent="0.25">
      <c r="A421" s="6">
        <f>ReturnData!A432</f>
        <v>200911</v>
      </c>
      <c r="B421">
        <f>IF('Monthly Ranks'!B420&lt;=8, 1/8,0)</f>
        <v>0</v>
      </c>
      <c r="C421">
        <f>IF('Monthly Ranks'!C420&lt;=8, 1/8,0)</f>
        <v>0.125</v>
      </c>
      <c r="D421">
        <f>IF('Monthly Ranks'!D420&lt;=8, 1/8,0)</f>
        <v>0</v>
      </c>
      <c r="E421">
        <f>IF('Monthly Ranks'!E420&lt;=8, 1/8,0)</f>
        <v>0.125</v>
      </c>
      <c r="F421">
        <f>IF('Monthly Ranks'!F420&lt;=8, 1/8,0)</f>
        <v>0.125</v>
      </c>
      <c r="G421">
        <f>IF('Monthly Ranks'!G420&lt;=8, 1/8,0)</f>
        <v>0.125</v>
      </c>
      <c r="H421">
        <f>IF('Monthly Ranks'!H420&lt;=8, 1/8,0)</f>
        <v>0</v>
      </c>
      <c r="I421">
        <f>IF('Monthly Ranks'!I420&lt;=8, 1/8,0)</f>
        <v>0</v>
      </c>
      <c r="J421">
        <f>IF('Monthly Ranks'!J420&lt;=8, 1/8,0)</f>
        <v>0.125</v>
      </c>
      <c r="K421">
        <f>IF('Monthly Ranks'!K420&lt;=8, 1/8,0)</f>
        <v>0.125</v>
      </c>
      <c r="L421">
        <f>IF('Monthly Ranks'!L420&lt;=8, 1/8,0)</f>
        <v>0.125</v>
      </c>
      <c r="M421">
        <f>IF('Monthly Ranks'!M420&lt;=8, 1/8,0)</f>
        <v>0.125</v>
      </c>
      <c r="N421">
        <f>IF('Monthly Ranks'!N420&lt;=8, 1/8,0)</f>
        <v>0</v>
      </c>
      <c r="O421">
        <f>IF('Monthly Ranks'!O420&lt;=8, 1/8,0)</f>
        <v>0</v>
      </c>
      <c r="P421">
        <f>IF('Monthly Ranks'!P420&lt;=8, 1/8,0)</f>
        <v>0</v>
      </c>
      <c r="Q421">
        <f>IF('Monthly Ranks'!Q420&lt;=8, 1/8,0)</f>
        <v>0</v>
      </c>
      <c r="S421">
        <f t="shared" si="18"/>
        <v>200911</v>
      </c>
      <c r="T421" s="12">
        <f>B421*ReturnData!B432</f>
        <v>0</v>
      </c>
      <c r="U421" s="12">
        <f>C421*ReturnData!C432</f>
        <v>1.7325E-2</v>
      </c>
      <c r="V421" s="12">
        <f>D421*ReturnData!D432</f>
        <v>0</v>
      </c>
      <c r="W421" s="12">
        <f>E421*ReturnData!E432</f>
        <v>2.2750000000000001E-3</v>
      </c>
      <c r="X421" s="12">
        <f>F421*ReturnData!F432</f>
        <v>5.6750000000000004E-3</v>
      </c>
      <c r="Y421" s="12">
        <f>G421*ReturnData!G432</f>
        <v>1.2525E-2</v>
      </c>
      <c r="Z421" s="12">
        <f>H421*ReturnData!H432</f>
        <v>0</v>
      </c>
      <c r="AA421" s="12">
        <f>I421*ReturnData!I432</f>
        <v>0</v>
      </c>
      <c r="AB421" s="12">
        <f>J421*ReturnData!J432</f>
        <v>9.3749999999999997E-3</v>
      </c>
      <c r="AC421" s="12">
        <f>K421*ReturnData!K432</f>
        <v>1.825E-3</v>
      </c>
      <c r="AD421" s="12">
        <f>L421*ReturnData!L432</f>
        <v>5.9750000000000003E-3</v>
      </c>
      <c r="AE421" s="12">
        <f>M421*ReturnData!M432</f>
        <v>1.43E-2</v>
      </c>
      <c r="AF421" s="12">
        <f>N421*ReturnData!N432</f>
        <v>0</v>
      </c>
      <c r="AG421" s="12">
        <f>O421*ReturnData!O432</f>
        <v>0</v>
      </c>
      <c r="AH421" s="12">
        <f>P421*ReturnData!P432</f>
        <v>0</v>
      </c>
      <c r="AI421" s="12">
        <f>Q421*ReturnData!Q432</f>
        <v>0</v>
      </c>
      <c r="AK421">
        <f t="shared" si="19"/>
        <v>200911</v>
      </c>
      <c r="AL421" s="15">
        <f t="shared" si="20"/>
        <v>6.9275000000000003E-2</v>
      </c>
    </row>
    <row r="422" spans="1:38" x14ac:dyDescent="0.25">
      <c r="A422" s="6">
        <f>ReturnData!A433</f>
        <v>200912</v>
      </c>
      <c r="B422">
        <f>IF('Monthly Ranks'!B421&lt;=8, 1/8,0)</f>
        <v>0</v>
      </c>
      <c r="C422">
        <f>IF('Monthly Ranks'!C421&lt;=8, 1/8,0)</f>
        <v>0.125</v>
      </c>
      <c r="D422">
        <f>IF('Monthly Ranks'!D421&lt;=8, 1/8,0)</f>
        <v>0</v>
      </c>
      <c r="E422">
        <f>IF('Monthly Ranks'!E421&lt;=8, 1/8,0)</f>
        <v>0.125</v>
      </c>
      <c r="F422">
        <f>IF('Monthly Ranks'!F421&lt;=8, 1/8,0)</f>
        <v>0.125</v>
      </c>
      <c r="G422">
        <f>IF('Monthly Ranks'!G421&lt;=8, 1/8,0)</f>
        <v>0.125</v>
      </c>
      <c r="H422">
        <f>IF('Monthly Ranks'!H421&lt;=8, 1/8,0)</f>
        <v>0</v>
      </c>
      <c r="I422">
        <f>IF('Monthly Ranks'!I421&lt;=8, 1/8,0)</f>
        <v>0</v>
      </c>
      <c r="J422">
        <f>IF('Monthly Ranks'!J421&lt;=8, 1/8,0)</f>
        <v>0.125</v>
      </c>
      <c r="K422">
        <f>IF('Monthly Ranks'!K421&lt;=8, 1/8,0)</f>
        <v>0.125</v>
      </c>
      <c r="L422">
        <f>IF('Monthly Ranks'!L421&lt;=8, 1/8,0)</f>
        <v>0.125</v>
      </c>
      <c r="M422">
        <f>IF('Monthly Ranks'!M421&lt;=8, 1/8,0)</f>
        <v>0.125</v>
      </c>
      <c r="N422">
        <f>IF('Monthly Ranks'!N421&lt;=8, 1/8,0)</f>
        <v>0</v>
      </c>
      <c r="O422">
        <f>IF('Monthly Ranks'!O421&lt;=8, 1/8,0)</f>
        <v>0</v>
      </c>
      <c r="P422">
        <f>IF('Monthly Ranks'!P421&lt;=8, 1/8,0)</f>
        <v>0</v>
      </c>
      <c r="Q422">
        <f>IF('Monthly Ranks'!Q421&lt;=8, 1/8,0)</f>
        <v>0</v>
      </c>
      <c r="S422">
        <f t="shared" si="18"/>
        <v>200912</v>
      </c>
      <c r="T422" s="12">
        <f>B422*ReturnData!B433</f>
        <v>0</v>
      </c>
      <c r="U422" s="12">
        <f>C422*ReturnData!C433</f>
        <v>-1.8E-3</v>
      </c>
      <c r="V422" s="12">
        <f>D422*ReturnData!D433</f>
        <v>0</v>
      </c>
      <c r="W422" s="12">
        <f>E422*ReturnData!E433</f>
        <v>6.2624999999999998E-3</v>
      </c>
      <c r="X422" s="12">
        <f>F422*ReturnData!F433</f>
        <v>5.7875000000000001E-3</v>
      </c>
      <c r="Y422" s="12">
        <f>G422*ReturnData!G433</f>
        <v>3.3124999999999999E-3</v>
      </c>
      <c r="Z422" s="12">
        <f>H422*ReturnData!H433</f>
        <v>0</v>
      </c>
      <c r="AA422" s="12">
        <f>I422*ReturnData!I433</f>
        <v>0</v>
      </c>
      <c r="AB422" s="12">
        <f>J422*ReturnData!J433</f>
        <v>1.9625E-2</v>
      </c>
      <c r="AC422" s="12">
        <f>K422*ReturnData!K433</f>
        <v>6.4375000000000005E-3</v>
      </c>
      <c r="AD422" s="12">
        <f>L422*ReturnData!L433</f>
        <v>7.9375000000000001E-3</v>
      </c>
      <c r="AE422" s="12">
        <f>M422*ReturnData!M433</f>
        <v>7.2124999999999993E-3</v>
      </c>
      <c r="AF422" s="12">
        <f>N422*ReturnData!N433</f>
        <v>0</v>
      </c>
      <c r="AG422" s="12">
        <f>O422*ReturnData!O433</f>
        <v>0</v>
      </c>
      <c r="AH422" s="12">
        <f>P422*ReturnData!P433</f>
        <v>0</v>
      </c>
      <c r="AI422" s="12">
        <f>Q422*ReturnData!Q433</f>
        <v>0</v>
      </c>
      <c r="AK422">
        <f t="shared" si="19"/>
        <v>200912</v>
      </c>
      <c r="AL422" s="15">
        <f t="shared" si="20"/>
        <v>5.477499999999999E-2</v>
      </c>
    </row>
    <row r="423" spans="1:38" x14ac:dyDescent="0.25">
      <c r="A423" s="6">
        <f>ReturnData!A434</f>
        <v>201001</v>
      </c>
      <c r="B423">
        <f>IF('Monthly Ranks'!B422&lt;=8, 1/8,0)</f>
        <v>0</v>
      </c>
      <c r="C423">
        <f>IF('Monthly Ranks'!C422&lt;=8, 1/8,0)</f>
        <v>0.125</v>
      </c>
      <c r="D423">
        <f>IF('Monthly Ranks'!D422&lt;=8, 1/8,0)</f>
        <v>0</v>
      </c>
      <c r="E423">
        <f>IF('Monthly Ranks'!E422&lt;=8, 1/8,0)</f>
        <v>0.125</v>
      </c>
      <c r="F423">
        <f>IF('Monthly Ranks'!F422&lt;=8, 1/8,0)</f>
        <v>0.125</v>
      </c>
      <c r="G423">
        <f>IF('Monthly Ranks'!G422&lt;=8, 1/8,0)</f>
        <v>0.125</v>
      </c>
      <c r="H423">
        <f>IF('Monthly Ranks'!H422&lt;=8, 1/8,0)</f>
        <v>0</v>
      </c>
      <c r="I423">
        <f>IF('Monthly Ranks'!I422&lt;=8, 1/8,0)</f>
        <v>0</v>
      </c>
      <c r="J423">
        <f>IF('Monthly Ranks'!J422&lt;=8, 1/8,0)</f>
        <v>0</v>
      </c>
      <c r="K423">
        <f>IF('Monthly Ranks'!K422&lt;=8, 1/8,0)</f>
        <v>0</v>
      </c>
      <c r="L423">
        <f>IF('Monthly Ranks'!L422&lt;=8, 1/8,0)</f>
        <v>0.125</v>
      </c>
      <c r="M423">
        <f>IF('Monthly Ranks'!M422&lt;=8, 1/8,0)</f>
        <v>0.125</v>
      </c>
      <c r="N423">
        <f>IF('Monthly Ranks'!N422&lt;=8, 1/8,0)</f>
        <v>0.125</v>
      </c>
      <c r="O423">
        <f>IF('Monthly Ranks'!O422&lt;=8, 1/8,0)</f>
        <v>0</v>
      </c>
      <c r="P423">
        <f>IF('Monthly Ranks'!P422&lt;=8, 1/8,0)</f>
        <v>0.125</v>
      </c>
      <c r="Q423">
        <f>IF('Monthly Ranks'!Q422&lt;=8, 1/8,0)</f>
        <v>0</v>
      </c>
      <c r="S423">
        <f t="shared" si="18"/>
        <v>201001</v>
      </c>
      <c r="T423" s="12">
        <f>B423*ReturnData!B434</f>
        <v>0</v>
      </c>
      <c r="U423" s="12">
        <f>C423*ReturnData!C434</f>
        <v>-1.6174999999999998E-2</v>
      </c>
      <c r="V423" s="12">
        <f>D423*ReturnData!D434</f>
        <v>0</v>
      </c>
      <c r="W423" s="12">
        <f>E423*ReturnData!E434</f>
        <v>-4.5374999999999999E-3</v>
      </c>
      <c r="X423" s="12">
        <f>F423*ReturnData!F434</f>
        <v>-4.3750000000000004E-3</v>
      </c>
      <c r="Y423" s="12">
        <f>G423*ReturnData!G434</f>
        <v>-5.4124999999999998E-3</v>
      </c>
      <c r="Z423" s="12">
        <f>H423*ReturnData!H434</f>
        <v>0</v>
      </c>
      <c r="AA423" s="12">
        <f>I423*ReturnData!I434</f>
        <v>0</v>
      </c>
      <c r="AB423" s="12">
        <f>J423*ReturnData!J434</f>
        <v>0</v>
      </c>
      <c r="AC423" s="12">
        <f>K423*ReturnData!K434</f>
        <v>0</v>
      </c>
      <c r="AD423" s="12">
        <f>L423*ReturnData!L434</f>
        <v>-9.1749999999999991E-3</v>
      </c>
      <c r="AE423" s="12">
        <f>M423*ReturnData!M434</f>
        <v>4.4999999999999999E-4</v>
      </c>
      <c r="AF423" s="12">
        <f>N423*ReturnData!N434</f>
        <v>-2.6624999999999999E-3</v>
      </c>
      <c r="AG423" s="12">
        <f>O423*ReturnData!O434</f>
        <v>0</v>
      </c>
      <c r="AH423" s="12">
        <f>P423*ReturnData!P434</f>
        <v>-1.6125E-3</v>
      </c>
      <c r="AI423" s="12">
        <f>Q423*ReturnData!Q434</f>
        <v>0</v>
      </c>
      <c r="AK423">
        <f t="shared" si="19"/>
        <v>201001</v>
      </c>
      <c r="AL423" s="15">
        <f t="shared" si="20"/>
        <v>-4.3500000000000004E-2</v>
      </c>
    </row>
    <row r="424" spans="1:38" x14ac:dyDescent="0.25">
      <c r="A424" s="6">
        <f>ReturnData!A435</f>
        <v>201002</v>
      </c>
      <c r="B424">
        <f>IF('Monthly Ranks'!B423&lt;=8, 1/8,0)</f>
        <v>0</v>
      </c>
      <c r="C424">
        <f>IF('Monthly Ranks'!C423&lt;=8, 1/8,0)</f>
        <v>0.125</v>
      </c>
      <c r="D424">
        <f>IF('Monthly Ranks'!D423&lt;=8, 1/8,0)</f>
        <v>0</v>
      </c>
      <c r="E424">
        <f>IF('Monthly Ranks'!E423&lt;=8, 1/8,0)</f>
        <v>0.125</v>
      </c>
      <c r="F424">
        <f>IF('Monthly Ranks'!F423&lt;=8, 1/8,0)</f>
        <v>0.125</v>
      </c>
      <c r="G424">
        <f>IF('Monthly Ranks'!G423&lt;=8, 1/8,0)</f>
        <v>0.125</v>
      </c>
      <c r="H424">
        <f>IF('Monthly Ranks'!H423&lt;=8, 1/8,0)</f>
        <v>0</v>
      </c>
      <c r="I424">
        <f>IF('Monthly Ranks'!I423&lt;=8, 1/8,0)</f>
        <v>0</v>
      </c>
      <c r="J424">
        <f>IF('Monthly Ranks'!J423&lt;=8, 1/8,0)</f>
        <v>0.125</v>
      </c>
      <c r="K424">
        <f>IF('Monthly Ranks'!K423&lt;=8, 1/8,0)</f>
        <v>0</v>
      </c>
      <c r="L424">
        <f>IF('Monthly Ranks'!L423&lt;=8, 1/8,0)</f>
        <v>0.125</v>
      </c>
      <c r="M424">
        <f>IF('Monthly Ranks'!M423&lt;=8, 1/8,0)</f>
        <v>0.125</v>
      </c>
      <c r="N424">
        <f>IF('Monthly Ranks'!N423&lt;=8, 1/8,0)</f>
        <v>0</v>
      </c>
      <c r="O424">
        <f>IF('Monthly Ranks'!O423&lt;=8, 1/8,0)</f>
        <v>0</v>
      </c>
      <c r="P424">
        <f>IF('Monthly Ranks'!P423&lt;=8, 1/8,0)</f>
        <v>0</v>
      </c>
      <c r="Q424">
        <f>IF('Monthly Ranks'!Q423&lt;=8, 1/8,0)</f>
        <v>0.125</v>
      </c>
      <c r="S424">
        <f t="shared" si="18"/>
        <v>201002</v>
      </c>
      <c r="T424" s="12">
        <f>B424*ReturnData!B435</f>
        <v>0</v>
      </c>
      <c r="U424" s="12">
        <f>C424*ReturnData!C435</f>
        <v>1.55125E-2</v>
      </c>
      <c r="V424" s="12">
        <f>D424*ReturnData!D435</f>
        <v>0</v>
      </c>
      <c r="W424" s="12">
        <f>E424*ReturnData!E435</f>
        <v>8.9750000000000003E-3</v>
      </c>
      <c r="X424" s="12">
        <f>F424*ReturnData!F435</f>
        <v>1.225E-2</v>
      </c>
      <c r="Y424" s="12">
        <f>G424*ReturnData!G435</f>
        <v>7.2124999999999993E-3</v>
      </c>
      <c r="Z424" s="12">
        <f>H424*ReturnData!H435</f>
        <v>0</v>
      </c>
      <c r="AA424" s="12">
        <f>I424*ReturnData!I435</f>
        <v>0</v>
      </c>
      <c r="AB424" s="12">
        <f>J424*ReturnData!J435</f>
        <v>5.6000000000000008E-3</v>
      </c>
      <c r="AC424" s="12">
        <f>K424*ReturnData!K435</f>
        <v>0</v>
      </c>
      <c r="AD424" s="12">
        <f>L424*ReturnData!L435</f>
        <v>9.0875000000000001E-3</v>
      </c>
      <c r="AE424" s="12">
        <f>M424*ReturnData!M435</f>
        <v>8.2500000000000004E-3</v>
      </c>
      <c r="AF424" s="12">
        <f>N424*ReturnData!N435</f>
        <v>0</v>
      </c>
      <c r="AG424" s="12">
        <f>O424*ReturnData!O435</f>
        <v>0</v>
      </c>
      <c r="AH424" s="12">
        <f>P424*ReturnData!P435</f>
        <v>0</v>
      </c>
      <c r="AI424" s="12">
        <f>Q424*ReturnData!Q435</f>
        <v>3.6375000000000001E-3</v>
      </c>
      <c r="AK424">
        <f t="shared" si="19"/>
        <v>201002</v>
      </c>
      <c r="AL424" s="15">
        <f t="shared" si="20"/>
        <v>7.0525000000000004E-2</v>
      </c>
    </row>
    <row r="425" spans="1:38" x14ac:dyDescent="0.25">
      <c r="A425" s="6">
        <f>ReturnData!A436</f>
        <v>201003</v>
      </c>
      <c r="B425">
        <f>IF('Monthly Ranks'!B424&lt;=8, 1/8,0)</f>
        <v>0</v>
      </c>
      <c r="C425">
        <f>IF('Monthly Ranks'!C424&lt;=8, 1/8,0)</f>
        <v>0.125</v>
      </c>
      <c r="D425">
        <f>IF('Monthly Ranks'!D424&lt;=8, 1/8,0)</f>
        <v>0</v>
      </c>
      <c r="E425">
        <f>IF('Monthly Ranks'!E424&lt;=8, 1/8,0)</f>
        <v>0.125</v>
      </c>
      <c r="F425">
        <f>IF('Monthly Ranks'!F424&lt;=8, 1/8,0)</f>
        <v>0.125</v>
      </c>
      <c r="G425">
        <f>IF('Monthly Ranks'!G424&lt;=8, 1/8,0)</f>
        <v>0.125</v>
      </c>
      <c r="H425">
        <f>IF('Monthly Ranks'!H424&lt;=8, 1/8,0)</f>
        <v>0</v>
      </c>
      <c r="I425">
        <f>IF('Monthly Ranks'!I424&lt;=8, 1/8,0)</f>
        <v>0</v>
      </c>
      <c r="J425">
        <f>IF('Monthly Ranks'!J424&lt;=8, 1/8,0)</f>
        <v>0.125</v>
      </c>
      <c r="K425">
        <f>IF('Monthly Ranks'!K424&lt;=8, 1/8,0)</f>
        <v>0</v>
      </c>
      <c r="L425">
        <f>IF('Monthly Ranks'!L424&lt;=8, 1/8,0)</f>
        <v>0.125</v>
      </c>
      <c r="M425">
        <f>IF('Monthly Ranks'!M424&lt;=8, 1/8,0)</f>
        <v>0.125</v>
      </c>
      <c r="N425">
        <f>IF('Monthly Ranks'!N424&lt;=8, 1/8,0)</f>
        <v>0</v>
      </c>
      <c r="O425">
        <f>IF('Monthly Ranks'!O424&lt;=8, 1/8,0)</f>
        <v>0</v>
      </c>
      <c r="P425">
        <f>IF('Monthly Ranks'!P424&lt;=8, 1/8,0)</f>
        <v>0</v>
      </c>
      <c r="Q425">
        <f>IF('Monthly Ranks'!Q424&lt;=8, 1/8,0)</f>
        <v>0.125</v>
      </c>
      <c r="S425">
        <f t="shared" si="18"/>
        <v>201003</v>
      </c>
      <c r="T425" s="12">
        <f>B425*ReturnData!B436</f>
        <v>0</v>
      </c>
      <c r="U425" s="12">
        <f>C425*ReturnData!C436</f>
        <v>9.1625000000000005E-3</v>
      </c>
      <c r="V425" s="12">
        <f>D425*ReturnData!D436</f>
        <v>0</v>
      </c>
      <c r="W425" s="12">
        <f>E425*ReturnData!E436</f>
        <v>1.405E-2</v>
      </c>
      <c r="X425" s="12">
        <f>F425*ReturnData!F436</f>
        <v>6.8874999999999995E-3</v>
      </c>
      <c r="Y425" s="12">
        <f>G425*ReturnData!G436</f>
        <v>9.325E-3</v>
      </c>
      <c r="Z425" s="12">
        <f>H425*ReturnData!H436</f>
        <v>0</v>
      </c>
      <c r="AA425" s="12">
        <f>I425*ReturnData!I436</f>
        <v>0</v>
      </c>
      <c r="AB425" s="12">
        <f>J425*ReturnData!J436</f>
        <v>1.4987500000000001E-2</v>
      </c>
      <c r="AC425" s="12">
        <f>K425*ReturnData!K436</f>
        <v>0</v>
      </c>
      <c r="AD425" s="12">
        <f>L425*ReturnData!L436</f>
        <v>9.725000000000001E-3</v>
      </c>
      <c r="AE425" s="12">
        <f>M425*ReturnData!M436</f>
        <v>1.10375E-2</v>
      </c>
      <c r="AF425" s="12">
        <f>N425*ReturnData!N436</f>
        <v>0</v>
      </c>
      <c r="AG425" s="12">
        <f>O425*ReturnData!O436</f>
        <v>0</v>
      </c>
      <c r="AH425" s="12">
        <f>P425*ReturnData!P436</f>
        <v>0</v>
      </c>
      <c r="AI425" s="12">
        <f>Q425*ReturnData!Q436</f>
        <v>1.0387500000000001E-2</v>
      </c>
      <c r="AK425">
        <f t="shared" si="19"/>
        <v>201003</v>
      </c>
      <c r="AL425" s="15">
        <f t="shared" si="20"/>
        <v>8.5562500000000014E-2</v>
      </c>
    </row>
    <row r="426" spans="1:38" x14ac:dyDescent="0.25">
      <c r="A426" s="6">
        <f>ReturnData!A437</f>
        <v>201004</v>
      </c>
      <c r="B426">
        <f>IF('Monthly Ranks'!B425&lt;=8, 1/8,0)</f>
        <v>0</v>
      </c>
      <c r="C426">
        <f>IF('Monthly Ranks'!C425&lt;=8, 1/8,0)</f>
        <v>0.125</v>
      </c>
      <c r="D426">
        <f>IF('Monthly Ranks'!D425&lt;=8, 1/8,0)</f>
        <v>0</v>
      </c>
      <c r="E426">
        <f>IF('Monthly Ranks'!E425&lt;=8, 1/8,0)</f>
        <v>0.125</v>
      </c>
      <c r="F426">
        <f>IF('Monthly Ranks'!F425&lt;=8, 1/8,0)</f>
        <v>0.125</v>
      </c>
      <c r="G426">
        <f>IF('Monthly Ranks'!G425&lt;=8, 1/8,0)</f>
        <v>0.125</v>
      </c>
      <c r="H426">
        <f>IF('Monthly Ranks'!H425&lt;=8, 1/8,0)</f>
        <v>0</v>
      </c>
      <c r="I426">
        <f>IF('Monthly Ranks'!I425&lt;=8, 1/8,0)</f>
        <v>0</v>
      </c>
      <c r="J426">
        <f>IF('Monthly Ranks'!J425&lt;=8, 1/8,0)</f>
        <v>0.125</v>
      </c>
      <c r="K426">
        <f>IF('Monthly Ranks'!K425&lt;=8, 1/8,0)</f>
        <v>0</v>
      </c>
      <c r="L426">
        <f>IF('Monthly Ranks'!L425&lt;=8, 1/8,0)</f>
        <v>0.125</v>
      </c>
      <c r="M426">
        <f>IF('Monthly Ranks'!M425&lt;=8, 1/8,0)</f>
        <v>0.125</v>
      </c>
      <c r="N426">
        <f>IF('Monthly Ranks'!N425&lt;=8, 1/8,0)</f>
        <v>0.125</v>
      </c>
      <c r="O426">
        <f>IF('Monthly Ranks'!O425&lt;=8, 1/8,0)</f>
        <v>0</v>
      </c>
      <c r="P426">
        <f>IF('Monthly Ranks'!P425&lt;=8, 1/8,0)</f>
        <v>0</v>
      </c>
      <c r="Q426">
        <f>IF('Monthly Ranks'!Q425&lt;=8, 1/8,0)</f>
        <v>0</v>
      </c>
      <c r="S426">
        <f t="shared" si="18"/>
        <v>201004</v>
      </c>
      <c r="T426" s="12">
        <f>B426*ReturnData!B437</f>
        <v>0</v>
      </c>
      <c r="U426" s="12">
        <f>C426*ReturnData!C437</f>
        <v>-9.3749999999999997E-4</v>
      </c>
      <c r="V426" s="12">
        <f>D426*ReturnData!D437</f>
        <v>0</v>
      </c>
      <c r="W426" s="12">
        <f>E426*ReturnData!E437</f>
        <v>6.1500000000000001E-3</v>
      </c>
      <c r="X426" s="12">
        <f>F426*ReturnData!F437</f>
        <v>8.6125000000000004E-3</v>
      </c>
      <c r="Y426" s="12">
        <f>G426*ReturnData!G437</f>
        <v>3.2000000000000002E-3</v>
      </c>
      <c r="Z426" s="12">
        <f>H426*ReturnData!H437</f>
        <v>0</v>
      </c>
      <c r="AA426" s="12">
        <f>I426*ReturnData!I437</f>
        <v>0</v>
      </c>
      <c r="AB426" s="12">
        <f>J426*ReturnData!J437</f>
        <v>-3.6749999999999999E-3</v>
      </c>
      <c r="AC426" s="12">
        <f>K426*ReturnData!K437</f>
        <v>0</v>
      </c>
      <c r="AD426" s="12">
        <f>L426*ReturnData!L437</f>
        <v>6.0375000000000003E-3</v>
      </c>
      <c r="AE426" s="12">
        <f>M426*ReturnData!M437</f>
        <v>8.199999999999999E-3</v>
      </c>
      <c r="AF426" s="12">
        <f>N426*ReturnData!N437</f>
        <v>3.65E-3</v>
      </c>
      <c r="AG426" s="12">
        <f>O426*ReturnData!O437</f>
        <v>0</v>
      </c>
      <c r="AH426" s="12">
        <f>P426*ReturnData!P437</f>
        <v>0</v>
      </c>
      <c r="AI426" s="12">
        <f>Q426*ReturnData!Q437</f>
        <v>0</v>
      </c>
      <c r="AK426">
        <f t="shared" si="19"/>
        <v>201004</v>
      </c>
      <c r="AL426" s="15">
        <f t="shared" si="20"/>
        <v>3.1237500000000001E-2</v>
      </c>
    </row>
    <row r="427" spans="1:38" x14ac:dyDescent="0.25">
      <c r="A427" s="6">
        <f>ReturnData!A438</f>
        <v>201005</v>
      </c>
      <c r="B427">
        <f>IF('Monthly Ranks'!B426&lt;=8, 1/8,0)</f>
        <v>0</v>
      </c>
      <c r="C427">
        <f>IF('Monthly Ranks'!C426&lt;=8, 1/8,0)</f>
        <v>0.125</v>
      </c>
      <c r="D427">
        <f>IF('Monthly Ranks'!D426&lt;=8, 1/8,0)</f>
        <v>0</v>
      </c>
      <c r="E427">
        <f>IF('Monthly Ranks'!E426&lt;=8, 1/8,0)</f>
        <v>0.125</v>
      </c>
      <c r="F427">
        <f>IF('Monthly Ranks'!F426&lt;=8, 1/8,0)</f>
        <v>0.125</v>
      </c>
      <c r="G427">
        <f>IF('Monthly Ranks'!G426&lt;=8, 1/8,0)</f>
        <v>0.125</v>
      </c>
      <c r="H427">
        <f>IF('Monthly Ranks'!H426&lt;=8, 1/8,0)</f>
        <v>0</v>
      </c>
      <c r="I427">
        <f>IF('Monthly Ranks'!I426&lt;=8, 1/8,0)</f>
        <v>0</v>
      </c>
      <c r="J427">
        <f>IF('Monthly Ranks'!J426&lt;=8, 1/8,0)</f>
        <v>0.125</v>
      </c>
      <c r="K427">
        <f>IF('Monthly Ranks'!K426&lt;=8, 1/8,0)</f>
        <v>0</v>
      </c>
      <c r="L427">
        <f>IF('Monthly Ranks'!L426&lt;=8, 1/8,0)</f>
        <v>0.125</v>
      </c>
      <c r="M427">
        <f>IF('Monthly Ranks'!M426&lt;=8, 1/8,0)</f>
        <v>0.125</v>
      </c>
      <c r="N427">
        <f>IF('Monthly Ranks'!N426&lt;=8, 1/8,0)</f>
        <v>0.125</v>
      </c>
      <c r="O427">
        <f>IF('Monthly Ranks'!O426&lt;=8, 1/8,0)</f>
        <v>0</v>
      </c>
      <c r="P427">
        <f>IF('Monthly Ranks'!P426&lt;=8, 1/8,0)</f>
        <v>0</v>
      </c>
      <c r="Q427">
        <f>IF('Monthly Ranks'!Q426&lt;=8, 1/8,0)</f>
        <v>0</v>
      </c>
      <c r="S427">
        <f t="shared" si="18"/>
        <v>201005</v>
      </c>
      <c r="T427" s="12">
        <f>B427*ReturnData!B438</f>
        <v>0</v>
      </c>
      <c r="U427" s="12">
        <f>C427*ReturnData!C438</f>
        <v>-0.01</v>
      </c>
      <c r="V427" s="12">
        <f>D427*ReturnData!D438</f>
        <v>0</v>
      </c>
      <c r="W427" s="12">
        <f>E427*ReturnData!E438</f>
        <v>-7.8500000000000011E-3</v>
      </c>
      <c r="X427" s="12">
        <f>F427*ReturnData!F438</f>
        <v>-6.7749999999999998E-3</v>
      </c>
      <c r="Y427" s="12">
        <f>G427*ReturnData!G438</f>
        <v>-1.3274999999999999E-2</v>
      </c>
      <c r="Z427" s="12">
        <f>H427*ReturnData!H438</f>
        <v>0</v>
      </c>
      <c r="AA427" s="12">
        <f>I427*ReturnData!I438</f>
        <v>0</v>
      </c>
      <c r="AB427" s="12">
        <f>J427*ReturnData!J438</f>
        <v>-9.3375000000000003E-3</v>
      </c>
      <c r="AC427" s="12">
        <f>K427*ReturnData!K438</f>
        <v>0</v>
      </c>
      <c r="AD427" s="12">
        <f>L427*ReturnData!L438</f>
        <v>-1.0087500000000001E-2</v>
      </c>
      <c r="AE427" s="12">
        <f>M427*ReturnData!M438</f>
        <v>-8.9875000000000007E-3</v>
      </c>
      <c r="AF427" s="12">
        <f>N427*ReturnData!N438</f>
        <v>-9.4374999999999997E-3</v>
      </c>
      <c r="AG427" s="12">
        <f>O427*ReturnData!O438</f>
        <v>0</v>
      </c>
      <c r="AH427" s="12">
        <f>P427*ReturnData!P438</f>
        <v>0</v>
      </c>
      <c r="AI427" s="12">
        <f>Q427*ReturnData!Q438</f>
        <v>0</v>
      </c>
      <c r="AK427">
        <f t="shared" si="19"/>
        <v>201005</v>
      </c>
      <c r="AL427" s="15">
        <f t="shared" si="20"/>
        <v>-7.5749999999999998E-2</v>
      </c>
    </row>
    <row r="428" spans="1:38" x14ac:dyDescent="0.25">
      <c r="A428" s="6">
        <f>ReturnData!A439</f>
        <v>201006</v>
      </c>
      <c r="B428">
        <f>IF('Monthly Ranks'!B427&lt;=8, 1/8,0)</f>
        <v>0</v>
      </c>
      <c r="C428">
        <f>IF('Monthly Ranks'!C427&lt;=8, 1/8,0)</f>
        <v>0.125</v>
      </c>
      <c r="D428">
        <f>IF('Monthly Ranks'!D427&lt;=8, 1/8,0)</f>
        <v>0</v>
      </c>
      <c r="E428">
        <f>IF('Monthly Ranks'!E427&lt;=8, 1/8,0)</f>
        <v>0.125</v>
      </c>
      <c r="F428">
        <f>IF('Monthly Ranks'!F427&lt;=8, 1/8,0)</f>
        <v>0.125</v>
      </c>
      <c r="G428">
        <f>IF('Monthly Ranks'!G427&lt;=8, 1/8,0)</f>
        <v>0.125</v>
      </c>
      <c r="H428">
        <f>IF('Monthly Ranks'!H427&lt;=8, 1/8,0)</f>
        <v>0</v>
      </c>
      <c r="I428">
        <f>IF('Monthly Ranks'!I427&lt;=8, 1/8,0)</f>
        <v>0.125</v>
      </c>
      <c r="J428">
        <f>IF('Monthly Ranks'!J427&lt;=8, 1/8,0)</f>
        <v>0</v>
      </c>
      <c r="K428">
        <f>IF('Monthly Ranks'!K427&lt;=8, 1/8,0)</f>
        <v>0</v>
      </c>
      <c r="L428">
        <f>IF('Monthly Ranks'!L427&lt;=8, 1/8,0)</f>
        <v>0.125</v>
      </c>
      <c r="M428">
        <f>IF('Monthly Ranks'!M427&lt;=8, 1/8,0)</f>
        <v>0.125</v>
      </c>
      <c r="N428">
        <f>IF('Monthly Ranks'!N427&lt;=8, 1/8,0)</f>
        <v>0.125</v>
      </c>
      <c r="O428">
        <f>IF('Monthly Ranks'!O427&lt;=8, 1/8,0)</f>
        <v>0</v>
      </c>
      <c r="P428">
        <f>IF('Monthly Ranks'!P427&lt;=8, 1/8,0)</f>
        <v>0</v>
      </c>
      <c r="Q428">
        <f>IF('Monthly Ranks'!Q427&lt;=8, 1/8,0)</f>
        <v>0</v>
      </c>
      <c r="S428">
        <f t="shared" si="18"/>
        <v>201006</v>
      </c>
      <c r="T428" s="12">
        <f>B428*ReturnData!B439</f>
        <v>0</v>
      </c>
      <c r="U428" s="12">
        <f>C428*ReturnData!C439</f>
        <v>-8.7500000000000008E-3</v>
      </c>
      <c r="V428" s="12">
        <f>D428*ReturnData!D439</f>
        <v>0</v>
      </c>
      <c r="W428" s="12">
        <f>E428*ReturnData!E439</f>
        <v>-1.2199999999999999E-2</v>
      </c>
      <c r="X428" s="12">
        <f>F428*ReturnData!F439</f>
        <v>-1.0925000000000001E-2</v>
      </c>
      <c r="Y428" s="12">
        <f>G428*ReturnData!G439</f>
        <v>-1.0087500000000001E-2</v>
      </c>
      <c r="Z428" s="12">
        <f>H428*ReturnData!H439</f>
        <v>0</v>
      </c>
      <c r="AA428" s="12">
        <f>I428*ReturnData!I439</f>
        <v>-1.7662500000000001E-2</v>
      </c>
      <c r="AB428" s="12">
        <f>J428*ReturnData!J439</f>
        <v>0</v>
      </c>
      <c r="AC428" s="12">
        <f>K428*ReturnData!K439</f>
        <v>0</v>
      </c>
      <c r="AD428" s="12">
        <f>L428*ReturnData!L439</f>
        <v>-7.4624999999999995E-3</v>
      </c>
      <c r="AE428" s="12">
        <f>M428*ReturnData!M439</f>
        <v>-1.01125E-2</v>
      </c>
      <c r="AF428" s="12">
        <f>N428*ReturnData!N439</f>
        <v>-9.025E-3</v>
      </c>
      <c r="AG428" s="12">
        <f>O428*ReturnData!O439</f>
        <v>0</v>
      </c>
      <c r="AH428" s="12">
        <f>P428*ReturnData!P439</f>
        <v>0</v>
      </c>
      <c r="AI428" s="12">
        <f>Q428*ReturnData!Q439</f>
        <v>0</v>
      </c>
      <c r="AK428">
        <f t="shared" si="19"/>
        <v>201006</v>
      </c>
      <c r="AL428" s="15">
        <f t="shared" si="20"/>
        <v>-8.6224999999999996E-2</v>
      </c>
    </row>
    <row r="429" spans="1:38" x14ac:dyDescent="0.25">
      <c r="A429" s="6">
        <f>ReturnData!A440</f>
        <v>201007</v>
      </c>
      <c r="B429">
        <f>IF('Monthly Ranks'!B428&lt;=8, 1/8,0)</f>
        <v>0</v>
      </c>
      <c r="C429">
        <f>IF('Monthly Ranks'!C428&lt;=8, 1/8,0)</f>
        <v>0.125</v>
      </c>
      <c r="D429">
        <f>IF('Monthly Ranks'!D428&lt;=8, 1/8,0)</f>
        <v>0</v>
      </c>
      <c r="E429">
        <f>IF('Monthly Ranks'!E428&lt;=8, 1/8,0)</f>
        <v>0.125</v>
      </c>
      <c r="F429">
        <f>IF('Monthly Ranks'!F428&lt;=8, 1/8,0)</f>
        <v>0.125</v>
      </c>
      <c r="G429">
        <f>IF('Monthly Ranks'!G428&lt;=8, 1/8,0)</f>
        <v>0.125</v>
      </c>
      <c r="H429">
        <f>IF('Monthly Ranks'!H428&lt;=8, 1/8,0)</f>
        <v>0</v>
      </c>
      <c r="I429">
        <f>IF('Monthly Ranks'!I428&lt;=8, 1/8,0)</f>
        <v>0.125</v>
      </c>
      <c r="J429">
        <f>IF('Monthly Ranks'!J428&lt;=8, 1/8,0)</f>
        <v>0</v>
      </c>
      <c r="K429">
        <f>IF('Monthly Ranks'!K428&lt;=8, 1/8,0)</f>
        <v>0</v>
      </c>
      <c r="L429">
        <f>IF('Monthly Ranks'!L428&lt;=8, 1/8,0)</f>
        <v>0.125</v>
      </c>
      <c r="M429">
        <f>IF('Monthly Ranks'!M428&lt;=8, 1/8,0)</f>
        <v>0.125</v>
      </c>
      <c r="N429">
        <f>IF('Monthly Ranks'!N428&lt;=8, 1/8,0)</f>
        <v>0.125</v>
      </c>
      <c r="O429">
        <f>IF('Monthly Ranks'!O428&lt;=8, 1/8,0)</f>
        <v>0</v>
      </c>
      <c r="P429">
        <f>IF('Monthly Ranks'!P428&lt;=8, 1/8,0)</f>
        <v>0</v>
      </c>
      <c r="Q429">
        <f>IF('Monthly Ranks'!Q428&lt;=8, 1/8,0)</f>
        <v>0</v>
      </c>
      <c r="S429">
        <f t="shared" si="18"/>
        <v>201007</v>
      </c>
      <c r="T429" s="12">
        <f>B429*ReturnData!B440</f>
        <v>0</v>
      </c>
      <c r="U429" s="12">
        <f>C429*ReturnData!C440</f>
        <v>1.20625E-2</v>
      </c>
      <c r="V429" s="12">
        <f>D429*ReturnData!D440</f>
        <v>0</v>
      </c>
      <c r="W429" s="12">
        <f>E429*ReturnData!E440</f>
        <v>1.01875E-2</v>
      </c>
      <c r="X429" s="12">
        <f>F429*ReturnData!F440</f>
        <v>4.9249999999999997E-3</v>
      </c>
      <c r="Y429" s="12">
        <f>G429*ReturnData!G440</f>
        <v>1.8537499999999998E-2</v>
      </c>
      <c r="Z429" s="12">
        <f>H429*ReturnData!H440</f>
        <v>0</v>
      </c>
      <c r="AA429" s="12">
        <f>I429*ReturnData!I440</f>
        <v>5.9750000000000003E-3</v>
      </c>
      <c r="AB429" s="12">
        <f>J429*ReturnData!J440</f>
        <v>0</v>
      </c>
      <c r="AC429" s="12">
        <f>K429*ReturnData!K440</f>
        <v>0</v>
      </c>
      <c r="AD429" s="12">
        <f>L429*ReturnData!L440</f>
        <v>9.4125000000000007E-3</v>
      </c>
      <c r="AE429" s="12">
        <f>M429*ReturnData!M440</f>
        <v>2.0499999999999997E-2</v>
      </c>
      <c r="AF429" s="12">
        <f>N429*ReturnData!N440</f>
        <v>1.21E-2</v>
      </c>
      <c r="AG429" s="12">
        <f>O429*ReturnData!O440</f>
        <v>0</v>
      </c>
      <c r="AH429" s="12">
        <f>P429*ReturnData!P440</f>
        <v>0</v>
      </c>
      <c r="AI429" s="12">
        <f>Q429*ReturnData!Q440</f>
        <v>0</v>
      </c>
      <c r="AK429">
        <f t="shared" si="19"/>
        <v>201007</v>
      </c>
      <c r="AL429" s="15">
        <f t="shared" si="20"/>
        <v>9.3700000000000006E-2</v>
      </c>
    </row>
    <row r="430" spans="1:38" x14ac:dyDescent="0.25">
      <c r="A430" s="6">
        <f>ReturnData!A441</f>
        <v>201008</v>
      </c>
      <c r="B430">
        <f>IF('Monthly Ranks'!B429&lt;=8, 1/8,0)</f>
        <v>0</v>
      </c>
      <c r="C430">
        <f>IF('Monthly Ranks'!C429&lt;=8, 1/8,0)</f>
        <v>0.125</v>
      </c>
      <c r="D430">
        <f>IF('Monthly Ranks'!D429&lt;=8, 1/8,0)</f>
        <v>0</v>
      </c>
      <c r="E430">
        <f>IF('Monthly Ranks'!E429&lt;=8, 1/8,0)</f>
        <v>0.125</v>
      </c>
      <c r="F430">
        <f>IF('Monthly Ranks'!F429&lt;=8, 1/8,0)</f>
        <v>0.125</v>
      </c>
      <c r="G430">
        <f>IF('Monthly Ranks'!G429&lt;=8, 1/8,0)</f>
        <v>0.125</v>
      </c>
      <c r="H430">
        <f>IF('Monthly Ranks'!H429&lt;=8, 1/8,0)</f>
        <v>0</v>
      </c>
      <c r="I430">
        <f>IF('Monthly Ranks'!I429&lt;=8, 1/8,0)</f>
        <v>0</v>
      </c>
      <c r="J430">
        <f>IF('Monthly Ranks'!J429&lt;=8, 1/8,0)</f>
        <v>0</v>
      </c>
      <c r="K430">
        <f>IF('Monthly Ranks'!K429&lt;=8, 1/8,0)</f>
        <v>0.125</v>
      </c>
      <c r="L430">
        <f>IF('Monthly Ranks'!L429&lt;=8, 1/8,0)</f>
        <v>0.125</v>
      </c>
      <c r="M430">
        <f>IF('Monthly Ranks'!M429&lt;=8, 1/8,0)</f>
        <v>0.125</v>
      </c>
      <c r="N430">
        <f>IF('Monthly Ranks'!N429&lt;=8, 1/8,0)</f>
        <v>0.125</v>
      </c>
      <c r="O430">
        <f>IF('Monthly Ranks'!O429&lt;=8, 1/8,0)</f>
        <v>0</v>
      </c>
      <c r="P430">
        <f>IF('Monthly Ranks'!P429&lt;=8, 1/8,0)</f>
        <v>0</v>
      </c>
      <c r="Q430">
        <f>IF('Monthly Ranks'!Q429&lt;=8, 1/8,0)</f>
        <v>0</v>
      </c>
      <c r="S430">
        <f t="shared" si="18"/>
        <v>201008</v>
      </c>
      <c r="T430" s="12">
        <f>B430*ReturnData!B441</f>
        <v>0</v>
      </c>
      <c r="U430" s="12">
        <f>C430*ReturnData!C441</f>
        <v>-5.7499999999999999E-4</v>
      </c>
      <c r="V430" s="12">
        <f>D430*ReturnData!D441</f>
        <v>0</v>
      </c>
      <c r="W430" s="12">
        <f>E430*ReturnData!E441</f>
        <v>-9.1874999999999995E-3</v>
      </c>
      <c r="X430" s="12">
        <f>F430*ReturnData!F441</f>
        <v>-4.7749999999999997E-3</v>
      </c>
      <c r="Y430" s="12">
        <f>G430*ReturnData!G441</f>
        <v>2.5000000000000001E-5</v>
      </c>
      <c r="Z430" s="12">
        <f>H430*ReturnData!H441</f>
        <v>0</v>
      </c>
      <c r="AA430" s="12">
        <f>I430*ReturnData!I441</f>
        <v>0</v>
      </c>
      <c r="AB430" s="12">
        <f>J430*ReturnData!J441</f>
        <v>0</v>
      </c>
      <c r="AC430" s="12">
        <f>K430*ReturnData!K441</f>
        <v>-4.0124999999999996E-3</v>
      </c>
      <c r="AD430" s="12">
        <f>L430*ReturnData!L441</f>
        <v>-1.1375E-2</v>
      </c>
      <c r="AE430" s="12">
        <f>M430*ReturnData!M441</f>
        <v>-1.085E-2</v>
      </c>
      <c r="AF430" s="12">
        <f>N430*ReturnData!N441</f>
        <v>-8.3250000000000008E-3</v>
      </c>
      <c r="AG430" s="12">
        <f>O430*ReturnData!O441</f>
        <v>0</v>
      </c>
      <c r="AH430" s="12">
        <f>P430*ReturnData!P441</f>
        <v>0</v>
      </c>
      <c r="AI430" s="12">
        <f>Q430*ReturnData!Q441</f>
        <v>0</v>
      </c>
      <c r="AK430">
        <f t="shared" si="19"/>
        <v>201008</v>
      </c>
      <c r="AL430" s="15">
        <f t="shared" si="20"/>
        <v>-4.9075000000000001E-2</v>
      </c>
    </row>
    <row r="431" spans="1:38" x14ac:dyDescent="0.25">
      <c r="A431" s="6">
        <f>ReturnData!A442</f>
        <v>201009</v>
      </c>
      <c r="B431">
        <f>IF('Monthly Ranks'!B430&lt;=8, 1/8,0)</f>
        <v>0</v>
      </c>
      <c r="C431">
        <f>IF('Monthly Ranks'!C430&lt;=8, 1/8,0)</f>
        <v>0.125</v>
      </c>
      <c r="D431">
        <f>IF('Monthly Ranks'!D430&lt;=8, 1/8,0)</f>
        <v>0</v>
      </c>
      <c r="E431">
        <f>IF('Monthly Ranks'!E430&lt;=8, 1/8,0)</f>
        <v>0.125</v>
      </c>
      <c r="F431">
        <f>IF('Monthly Ranks'!F430&lt;=8, 1/8,0)</f>
        <v>0.125</v>
      </c>
      <c r="G431">
        <f>IF('Monthly Ranks'!G430&lt;=8, 1/8,0)</f>
        <v>0.125</v>
      </c>
      <c r="H431">
        <f>IF('Monthly Ranks'!H430&lt;=8, 1/8,0)</f>
        <v>0</v>
      </c>
      <c r="I431">
        <f>IF('Monthly Ranks'!I430&lt;=8, 1/8,0)</f>
        <v>0</v>
      </c>
      <c r="J431">
        <f>IF('Monthly Ranks'!J430&lt;=8, 1/8,0)</f>
        <v>0</v>
      </c>
      <c r="K431">
        <f>IF('Monthly Ranks'!K430&lt;=8, 1/8,0)</f>
        <v>0.125</v>
      </c>
      <c r="L431">
        <f>IF('Monthly Ranks'!L430&lt;=8, 1/8,0)</f>
        <v>0.125</v>
      </c>
      <c r="M431">
        <f>IF('Monthly Ranks'!M430&lt;=8, 1/8,0)</f>
        <v>0.125</v>
      </c>
      <c r="N431">
        <f>IF('Monthly Ranks'!N430&lt;=8, 1/8,0)</f>
        <v>0.125</v>
      </c>
      <c r="O431">
        <f>IF('Monthly Ranks'!O430&lt;=8, 1/8,0)</f>
        <v>0</v>
      </c>
      <c r="P431">
        <f>IF('Monthly Ranks'!P430&lt;=8, 1/8,0)</f>
        <v>0</v>
      </c>
      <c r="Q431">
        <f>IF('Monthly Ranks'!Q430&lt;=8, 1/8,0)</f>
        <v>0</v>
      </c>
      <c r="S431">
        <f t="shared" si="18"/>
        <v>201009</v>
      </c>
      <c r="T431" s="12">
        <f>B431*ReturnData!B442</f>
        <v>0</v>
      </c>
      <c r="U431" s="12">
        <f>C431*ReturnData!C442</f>
        <v>1.47E-2</v>
      </c>
      <c r="V431" s="12">
        <f>D431*ReturnData!D442</f>
        <v>0</v>
      </c>
      <c r="W431" s="12">
        <f>E431*ReturnData!E442</f>
        <v>2.1662499999999998E-2</v>
      </c>
      <c r="X431" s="12">
        <f>F431*ReturnData!F442</f>
        <v>1.4512499999999999E-2</v>
      </c>
      <c r="Y431" s="12">
        <f>G431*ReturnData!G442</f>
        <v>1.2437499999999999E-2</v>
      </c>
      <c r="Z431" s="12">
        <f>H431*ReturnData!H442</f>
        <v>0</v>
      </c>
      <c r="AA431" s="12">
        <f>I431*ReturnData!I442</f>
        <v>0</v>
      </c>
      <c r="AB431" s="12">
        <f>J431*ReturnData!J442</f>
        <v>0</v>
      </c>
      <c r="AC431" s="12">
        <f>K431*ReturnData!K442</f>
        <v>1.3500000000000002E-2</v>
      </c>
      <c r="AD431" s="12">
        <f>L431*ReturnData!L442</f>
        <v>1.77375E-2</v>
      </c>
      <c r="AE431" s="12">
        <f>M431*ReturnData!M442</f>
        <v>1.5737500000000001E-2</v>
      </c>
      <c r="AF431" s="12">
        <f>N431*ReturnData!N442</f>
        <v>1.265E-2</v>
      </c>
      <c r="AG431" s="12">
        <f>O431*ReturnData!O442</f>
        <v>0</v>
      </c>
      <c r="AH431" s="12">
        <f>P431*ReturnData!P442</f>
        <v>0</v>
      </c>
      <c r="AI431" s="12">
        <f>Q431*ReturnData!Q442</f>
        <v>0</v>
      </c>
      <c r="AK431">
        <f t="shared" si="19"/>
        <v>201009</v>
      </c>
      <c r="AL431" s="15">
        <f t="shared" si="20"/>
        <v>0.12293749999999999</v>
      </c>
    </row>
    <row r="432" spans="1:38" x14ac:dyDescent="0.25">
      <c r="A432" s="6">
        <f>ReturnData!A443</f>
        <v>201010</v>
      </c>
      <c r="B432">
        <f>IF('Monthly Ranks'!B431&lt;=8, 1/8,0)</f>
        <v>0</v>
      </c>
      <c r="C432">
        <f>IF('Monthly Ranks'!C431&lt;=8, 1/8,0)</f>
        <v>0.125</v>
      </c>
      <c r="D432">
        <f>IF('Monthly Ranks'!D431&lt;=8, 1/8,0)</f>
        <v>0</v>
      </c>
      <c r="E432">
        <f>IF('Monthly Ranks'!E431&lt;=8, 1/8,0)</f>
        <v>0.125</v>
      </c>
      <c r="F432">
        <f>IF('Monthly Ranks'!F431&lt;=8, 1/8,0)</f>
        <v>0.125</v>
      </c>
      <c r="G432">
        <f>IF('Monthly Ranks'!G431&lt;=8, 1/8,0)</f>
        <v>0.125</v>
      </c>
      <c r="H432">
        <f>IF('Monthly Ranks'!H431&lt;=8, 1/8,0)</f>
        <v>0</v>
      </c>
      <c r="I432">
        <f>IF('Monthly Ranks'!I431&lt;=8, 1/8,0)</f>
        <v>0</v>
      </c>
      <c r="J432">
        <f>IF('Monthly Ranks'!J431&lt;=8, 1/8,0)</f>
        <v>0</v>
      </c>
      <c r="K432">
        <f>IF('Monthly Ranks'!K431&lt;=8, 1/8,0)</f>
        <v>0.125</v>
      </c>
      <c r="L432">
        <f>IF('Monthly Ranks'!L431&lt;=8, 1/8,0)</f>
        <v>0</v>
      </c>
      <c r="M432">
        <f>IF('Monthly Ranks'!M431&lt;=8, 1/8,0)</f>
        <v>0.125</v>
      </c>
      <c r="N432">
        <f>IF('Monthly Ranks'!N431&lt;=8, 1/8,0)</f>
        <v>0.125</v>
      </c>
      <c r="O432">
        <f>IF('Monthly Ranks'!O431&lt;=8, 1/8,0)</f>
        <v>0.125</v>
      </c>
      <c r="P432">
        <f>IF('Monthly Ranks'!P431&lt;=8, 1/8,0)</f>
        <v>0</v>
      </c>
      <c r="Q432">
        <f>IF('Monthly Ranks'!Q431&lt;=8, 1/8,0)</f>
        <v>0</v>
      </c>
      <c r="S432">
        <f t="shared" si="18"/>
        <v>201010</v>
      </c>
      <c r="T432" s="12">
        <f>B432*ReturnData!B443</f>
        <v>0</v>
      </c>
      <c r="U432" s="12">
        <f>C432*ReturnData!C443</f>
        <v>1.0075000000000001E-2</v>
      </c>
      <c r="V432" s="12">
        <f>D432*ReturnData!D443</f>
        <v>0</v>
      </c>
      <c r="W432" s="12">
        <f>E432*ReturnData!E443</f>
        <v>4.2500000000000003E-3</v>
      </c>
      <c r="X432" s="12">
        <f>F432*ReturnData!F443</f>
        <v>2.0374999999999998E-3</v>
      </c>
      <c r="Y432" s="12">
        <f>G432*ReturnData!G443</f>
        <v>1.12125E-2</v>
      </c>
      <c r="Z432" s="12">
        <f>H432*ReturnData!H443</f>
        <v>0</v>
      </c>
      <c r="AA432" s="12">
        <f>I432*ReturnData!I443</f>
        <v>0</v>
      </c>
      <c r="AB432" s="12">
        <f>J432*ReturnData!J443</f>
        <v>0</v>
      </c>
      <c r="AC432" s="12">
        <f>K432*ReturnData!K443</f>
        <v>9.4874999999999994E-3</v>
      </c>
      <c r="AD432" s="12">
        <f>L432*ReturnData!L443</f>
        <v>0</v>
      </c>
      <c r="AE432" s="12">
        <f>M432*ReturnData!M443</f>
        <v>1.1825E-2</v>
      </c>
      <c r="AF432" s="12">
        <f>N432*ReturnData!N443</f>
        <v>6.9249999999999997E-3</v>
      </c>
      <c r="AG432" s="12">
        <f>O432*ReturnData!O443</f>
        <v>2.3250000000000002E-3</v>
      </c>
      <c r="AH432" s="12">
        <f>P432*ReturnData!P443</f>
        <v>0</v>
      </c>
      <c r="AI432" s="12">
        <f>Q432*ReturnData!Q443</f>
        <v>0</v>
      </c>
      <c r="AK432">
        <f t="shared" si="19"/>
        <v>201010</v>
      </c>
      <c r="AL432" s="15">
        <f t="shared" si="20"/>
        <v>5.8137500000000002E-2</v>
      </c>
    </row>
    <row r="433" spans="1:38" x14ac:dyDescent="0.25">
      <c r="A433" s="6">
        <f>ReturnData!A444</f>
        <v>201011</v>
      </c>
      <c r="B433">
        <f>IF('Monthly Ranks'!B432&lt;=8, 1/8,0)</f>
        <v>0</v>
      </c>
      <c r="C433">
        <f>IF('Monthly Ranks'!C432&lt;=8, 1/8,0)</f>
        <v>0.125</v>
      </c>
      <c r="D433">
        <f>IF('Monthly Ranks'!D432&lt;=8, 1/8,0)</f>
        <v>0</v>
      </c>
      <c r="E433">
        <f>IF('Monthly Ranks'!E432&lt;=8, 1/8,0)</f>
        <v>0.125</v>
      </c>
      <c r="F433">
        <f>IF('Monthly Ranks'!F432&lt;=8, 1/8,0)</f>
        <v>0.125</v>
      </c>
      <c r="G433">
        <f>IF('Monthly Ranks'!G432&lt;=8, 1/8,0)</f>
        <v>0.125</v>
      </c>
      <c r="H433">
        <f>IF('Monthly Ranks'!H432&lt;=8, 1/8,0)</f>
        <v>0</v>
      </c>
      <c r="I433">
        <f>IF('Monthly Ranks'!I432&lt;=8, 1/8,0)</f>
        <v>0</v>
      </c>
      <c r="J433">
        <f>IF('Monthly Ranks'!J432&lt;=8, 1/8,0)</f>
        <v>0</v>
      </c>
      <c r="K433">
        <f>IF('Monthly Ranks'!K432&lt;=8, 1/8,0)</f>
        <v>0.125</v>
      </c>
      <c r="L433">
        <f>IF('Monthly Ranks'!L432&lt;=8, 1/8,0)</f>
        <v>0.125</v>
      </c>
      <c r="M433">
        <f>IF('Monthly Ranks'!M432&lt;=8, 1/8,0)</f>
        <v>0.125</v>
      </c>
      <c r="N433">
        <f>IF('Monthly Ranks'!N432&lt;=8, 1/8,0)</f>
        <v>0.125</v>
      </c>
      <c r="O433">
        <f>IF('Monthly Ranks'!O432&lt;=8, 1/8,0)</f>
        <v>0</v>
      </c>
      <c r="P433">
        <f>IF('Monthly Ranks'!P432&lt;=8, 1/8,0)</f>
        <v>0</v>
      </c>
      <c r="Q433">
        <f>IF('Monthly Ranks'!Q432&lt;=8, 1/8,0)</f>
        <v>0</v>
      </c>
      <c r="S433">
        <f t="shared" si="18"/>
        <v>201011</v>
      </c>
      <c r="T433" s="12">
        <f>B433*ReturnData!B444</f>
        <v>0</v>
      </c>
      <c r="U433" s="12">
        <f>C433*ReturnData!C444</f>
        <v>7.45E-3</v>
      </c>
      <c r="V433" s="12">
        <f>D433*ReturnData!D444</f>
        <v>0</v>
      </c>
      <c r="W433" s="12">
        <f>E433*ReturnData!E444</f>
        <v>1.0525E-2</v>
      </c>
      <c r="X433" s="12">
        <f>F433*ReturnData!F444</f>
        <v>6.7874999999999993E-3</v>
      </c>
      <c r="Y433" s="12">
        <f>G433*ReturnData!G444</f>
        <v>8.25E-4</v>
      </c>
      <c r="Z433" s="12">
        <f>H433*ReturnData!H444</f>
        <v>0</v>
      </c>
      <c r="AA433" s="12">
        <f>I433*ReturnData!I444</f>
        <v>0</v>
      </c>
      <c r="AB433" s="12">
        <f>J433*ReturnData!J444</f>
        <v>0</v>
      </c>
      <c r="AC433" s="12">
        <f>K433*ReturnData!K444</f>
        <v>4.2125000000000001E-3</v>
      </c>
      <c r="AD433" s="12">
        <f>L433*ReturnData!L444</f>
        <v>2.6874999999999998E-3</v>
      </c>
      <c r="AE433" s="12">
        <f>M433*ReturnData!M444</f>
        <v>9.4750000000000008E-3</v>
      </c>
      <c r="AF433" s="12">
        <f>N433*ReturnData!N444</f>
        <v>8.9999999999999998E-4</v>
      </c>
      <c r="AG433" s="12">
        <f>O433*ReturnData!O444</f>
        <v>0</v>
      </c>
      <c r="AH433" s="12">
        <f>P433*ReturnData!P444</f>
        <v>0</v>
      </c>
      <c r="AI433" s="12">
        <f>Q433*ReturnData!Q444</f>
        <v>0</v>
      </c>
      <c r="AK433">
        <f t="shared" si="19"/>
        <v>201011</v>
      </c>
      <c r="AL433" s="15">
        <f t="shared" si="20"/>
        <v>4.2862499999999998E-2</v>
      </c>
    </row>
    <row r="434" spans="1:38" x14ac:dyDescent="0.25">
      <c r="A434" s="6">
        <f>ReturnData!A445</f>
        <v>201012</v>
      </c>
      <c r="B434">
        <f>IF('Monthly Ranks'!B433&lt;=8, 1/8,0)</f>
        <v>0</v>
      </c>
      <c r="C434">
        <f>IF('Monthly Ranks'!C433&lt;=8, 1/8,0)</f>
        <v>0.125</v>
      </c>
      <c r="D434">
        <f>IF('Monthly Ranks'!D433&lt;=8, 1/8,0)</f>
        <v>0</v>
      </c>
      <c r="E434">
        <f>IF('Monthly Ranks'!E433&lt;=8, 1/8,0)</f>
        <v>0.125</v>
      </c>
      <c r="F434">
        <f>IF('Monthly Ranks'!F433&lt;=8, 1/8,0)</f>
        <v>0.125</v>
      </c>
      <c r="G434">
        <f>IF('Monthly Ranks'!G433&lt;=8, 1/8,0)</f>
        <v>0.125</v>
      </c>
      <c r="H434">
        <f>IF('Monthly Ranks'!H433&lt;=8, 1/8,0)</f>
        <v>0</v>
      </c>
      <c r="I434">
        <f>IF('Monthly Ranks'!I433&lt;=8, 1/8,0)</f>
        <v>0</v>
      </c>
      <c r="J434">
        <f>IF('Monthly Ranks'!J433&lt;=8, 1/8,0)</f>
        <v>0</v>
      </c>
      <c r="K434">
        <f>IF('Monthly Ranks'!K433&lt;=8, 1/8,0)</f>
        <v>0.125</v>
      </c>
      <c r="L434">
        <f>IF('Monthly Ranks'!L433&lt;=8, 1/8,0)</f>
        <v>0.125</v>
      </c>
      <c r="M434">
        <f>IF('Monthly Ranks'!M433&lt;=8, 1/8,0)</f>
        <v>0.125</v>
      </c>
      <c r="N434">
        <f>IF('Monthly Ranks'!N433&lt;=8, 1/8,0)</f>
        <v>0.125</v>
      </c>
      <c r="O434">
        <f>IF('Monthly Ranks'!O433&lt;=8, 1/8,0)</f>
        <v>0</v>
      </c>
      <c r="P434">
        <f>IF('Monthly Ranks'!P433&lt;=8, 1/8,0)</f>
        <v>0</v>
      </c>
      <c r="Q434">
        <f>IF('Monthly Ranks'!Q433&lt;=8, 1/8,0)</f>
        <v>0</v>
      </c>
      <c r="S434">
        <f t="shared" si="18"/>
        <v>201012</v>
      </c>
      <c r="T434" s="12">
        <f>B434*ReturnData!B445</f>
        <v>0</v>
      </c>
      <c r="U434" s="12">
        <f>C434*ReturnData!C445</f>
        <v>1.7662500000000001E-2</v>
      </c>
      <c r="V434" s="12">
        <f>D434*ReturnData!D445</f>
        <v>0</v>
      </c>
      <c r="W434" s="12">
        <f>E434*ReturnData!E445</f>
        <v>1.4249999999999998E-3</v>
      </c>
      <c r="X434" s="12">
        <f>F434*ReturnData!F445</f>
        <v>8.1875000000000003E-3</v>
      </c>
      <c r="Y434" s="12">
        <f>G434*ReturnData!G445</f>
        <v>9.1125000000000008E-3</v>
      </c>
      <c r="Z434" s="12">
        <f>H434*ReturnData!H445</f>
        <v>0</v>
      </c>
      <c r="AA434" s="12">
        <f>I434*ReturnData!I445</f>
        <v>0</v>
      </c>
      <c r="AB434" s="12">
        <f>J434*ReturnData!J445</f>
        <v>0</v>
      </c>
      <c r="AC434" s="12">
        <f>K434*ReturnData!K445</f>
        <v>7.5749999999999993E-3</v>
      </c>
      <c r="AD434" s="12">
        <f>L434*ReturnData!L445</f>
        <v>7.6E-3</v>
      </c>
      <c r="AE434" s="12">
        <f>M434*ReturnData!M445</f>
        <v>9.2374999999999992E-3</v>
      </c>
      <c r="AF434" s="12">
        <f>N434*ReturnData!N445</f>
        <v>4.8999999999999998E-3</v>
      </c>
      <c r="AG434" s="12">
        <f>O434*ReturnData!O445</f>
        <v>0</v>
      </c>
      <c r="AH434" s="12">
        <f>P434*ReturnData!P445</f>
        <v>0</v>
      </c>
      <c r="AI434" s="12">
        <f>Q434*ReturnData!Q445</f>
        <v>0</v>
      </c>
      <c r="AK434">
        <f t="shared" si="19"/>
        <v>201012</v>
      </c>
      <c r="AL434" s="15">
        <f t="shared" si="20"/>
        <v>6.5700000000000008E-2</v>
      </c>
    </row>
    <row r="435" spans="1:38" x14ac:dyDescent="0.25">
      <c r="A435" s="6">
        <f>ReturnData!A446</f>
        <v>201101</v>
      </c>
      <c r="B435">
        <f>IF('Monthly Ranks'!B434&lt;=8, 1/8,0)</f>
        <v>0</v>
      </c>
      <c r="C435">
        <f>IF('Monthly Ranks'!C434&lt;=8, 1/8,0)</f>
        <v>0.125</v>
      </c>
      <c r="D435">
        <f>IF('Monthly Ranks'!D434&lt;=8, 1/8,0)</f>
        <v>0</v>
      </c>
      <c r="E435">
        <f>IF('Monthly Ranks'!E434&lt;=8, 1/8,0)</f>
        <v>0.125</v>
      </c>
      <c r="F435">
        <f>IF('Monthly Ranks'!F434&lt;=8, 1/8,0)</f>
        <v>0.125</v>
      </c>
      <c r="G435">
        <f>IF('Monthly Ranks'!G434&lt;=8, 1/8,0)</f>
        <v>0.125</v>
      </c>
      <c r="H435">
        <f>IF('Monthly Ranks'!H434&lt;=8, 1/8,0)</f>
        <v>0</v>
      </c>
      <c r="I435">
        <f>IF('Monthly Ranks'!I434&lt;=8, 1/8,0)</f>
        <v>0</v>
      </c>
      <c r="J435">
        <f>IF('Monthly Ranks'!J434&lt;=8, 1/8,0)</f>
        <v>0</v>
      </c>
      <c r="K435">
        <f>IF('Monthly Ranks'!K434&lt;=8, 1/8,0)</f>
        <v>0.125</v>
      </c>
      <c r="L435">
        <f>IF('Monthly Ranks'!L434&lt;=8, 1/8,0)</f>
        <v>0.125</v>
      </c>
      <c r="M435">
        <f>IF('Monthly Ranks'!M434&lt;=8, 1/8,0)</f>
        <v>0.125</v>
      </c>
      <c r="N435">
        <f>IF('Monthly Ranks'!N434&lt;=8, 1/8,0)</f>
        <v>0.125</v>
      </c>
      <c r="O435">
        <f>IF('Monthly Ranks'!O434&lt;=8, 1/8,0)</f>
        <v>0</v>
      </c>
      <c r="P435">
        <f>IF('Monthly Ranks'!P434&lt;=8, 1/8,0)</f>
        <v>0</v>
      </c>
      <c r="Q435">
        <f>IF('Monthly Ranks'!Q434&lt;=8, 1/8,0)</f>
        <v>0</v>
      </c>
      <c r="S435">
        <f t="shared" si="18"/>
        <v>201101</v>
      </c>
      <c r="T435" s="12">
        <f>B435*ReturnData!B446</f>
        <v>0</v>
      </c>
      <c r="U435" s="12">
        <f>C435*ReturnData!C446</f>
        <v>-6.0875E-3</v>
      </c>
      <c r="V435" s="12">
        <f>D435*ReturnData!D446</f>
        <v>0</v>
      </c>
      <c r="W435" s="12">
        <f>E435*ReturnData!E446</f>
        <v>-4.4374999999999996E-3</v>
      </c>
      <c r="X435" s="12">
        <f>F435*ReturnData!F446</f>
        <v>-2.5500000000000002E-3</v>
      </c>
      <c r="Y435" s="12">
        <f>G435*ReturnData!G446</f>
        <v>2.15E-3</v>
      </c>
      <c r="Z435" s="12">
        <f>H435*ReturnData!H446</f>
        <v>0</v>
      </c>
      <c r="AA435" s="12">
        <f>I435*ReturnData!I446</f>
        <v>0</v>
      </c>
      <c r="AB435" s="12">
        <f>J435*ReturnData!J446</f>
        <v>0</v>
      </c>
      <c r="AC435" s="12">
        <f>K435*ReturnData!K446</f>
        <v>3.0625000000000001E-3</v>
      </c>
      <c r="AD435" s="12">
        <f>L435*ReturnData!L446</f>
        <v>6.1875000000000003E-3</v>
      </c>
      <c r="AE435" s="12">
        <f>M435*ReturnData!M446</f>
        <v>-3.8749999999999999E-4</v>
      </c>
      <c r="AF435" s="12">
        <f>N435*ReturnData!N446</f>
        <v>3.2374999999999999E-3</v>
      </c>
      <c r="AG435" s="12">
        <f>O435*ReturnData!O446</f>
        <v>0</v>
      </c>
      <c r="AH435" s="12">
        <f>P435*ReturnData!P446</f>
        <v>0</v>
      </c>
      <c r="AI435" s="12">
        <f>Q435*ReturnData!Q446</f>
        <v>0</v>
      </c>
      <c r="AK435">
        <f t="shared" si="19"/>
        <v>201101</v>
      </c>
      <c r="AL435" s="15">
        <f t="shared" si="20"/>
        <v>1.174999999999999E-3</v>
      </c>
    </row>
    <row r="436" spans="1:38" x14ac:dyDescent="0.25">
      <c r="A436" s="6">
        <f>ReturnData!A447</f>
        <v>201102</v>
      </c>
      <c r="B436">
        <f>IF('Monthly Ranks'!B435&lt;=8, 1/8,0)</f>
        <v>0</v>
      </c>
      <c r="C436">
        <f>IF('Monthly Ranks'!C435&lt;=8, 1/8,0)</f>
        <v>0.125</v>
      </c>
      <c r="D436">
        <f>IF('Monthly Ranks'!D435&lt;=8, 1/8,0)</f>
        <v>0</v>
      </c>
      <c r="E436">
        <f>IF('Monthly Ranks'!E435&lt;=8, 1/8,0)</f>
        <v>0.125</v>
      </c>
      <c r="F436">
        <f>IF('Monthly Ranks'!F435&lt;=8, 1/8,0)</f>
        <v>0.125</v>
      </c>
      <c r="G436">
        <f>IF('Monthly Ranks'!G435&lt;=8, 1/8,0)</f>
        <v>0.125</v>
      </c>
      <c r="H436">
        <f>IF('Monthly Ranks'!H435&lt;=8, 1/8,0)</f>
        <v>0</v>
      </c>
      <c r="I436">
        <f>IF('Monthly Ranks'!I435&lt;=8, 1/8,0)</f>
        <v>0</v>
      </c>
      <c r="J436">
        <f>IF('Monthly Ranks'!J435&lt;=8, 1/8,0)</f>
        <v>0</v>
      </c>
      <c r="K436">
        <f>IF('Monthly Ranks'!K435&lt;=8, 1/8,0)</f>
        <v>0.125</v>
      </c>
      <c r="L436">
        <f>IF('Monthly Ranks'!L435&lt;=8, 1/8,0)</f>
        <v>0.125</v>
      </c>
      <c r="M436">
        <f>IF('Monthly Ranks'!M435&lt;=8, 1/8,0)</f>
        <v>0.125</v>
      </c>
      <c r="N436">
        <f>IF('Monthly Ranks'!N435&lt;=8, 1/8,0)</f>
        <v>0.125</v>
      </c>
      <c r="O436">
        <f>IF('Monthly Ranks'!O435&lt;=8, 1/8,0)</f>
        <v>0</v>
      </c>
      <c r="P436">
        <f>IF('Monthly Ranks'!P435&lt;=8, 1/8,0)</f>
        <v>0</v>
      </c>
      <c r="Q436">
        <f>IF('Monthly Ranks'!Q435&lt;=8, 1/8,0)</f>
        <v>0</v>
      </c>
      <c r="S436">
        <f t="shared" si="18"/>
        <v>201102</v>
      </c>
      <c r="T436" s="12">
        <f>B436*ReturnData!B447</f>
        <v>0</v>
      </c>
      <c r="U436" s="12">
        <f>C436*ReturnData!C447</f>
        <v>1.1999999999999999E-3</v>
      </c>
      <c r="V436" s="12">
        <f>D436*ReturnData!D447</f>
        <v>0</v>
      </c>
      <c r="W436" s="12">
        <f>E436*ReturnData!E447</f>
        <v>1.0475000000000002E-2</v>
      </c>
      <c r="X436" s="12">
        <f>F436*ReturnData!F447</f>
        <v>4.9750000000000003E-3</v>
      </c>
      <c r="Y436" s="12">
        <f>G436*ReturnData!G447</f>
        <v>6.2875000000000006E-3</v>
      </c>
      <c r="Z436" s="12">
        <f>H436*ReturnData!H447</f>
        <v>0</v>
      </c>
      <c r="AA436" s="12">
        <f>I436*ReturnData!I447</f>
        <v>0</v>
      </c>
      <c r="AB436" s="12">
        <f>J436*ReturnData!J447</f>
        <v>0</v>
      </c>
      <c r="AC436" s="12">
        <f>K436*ReturnData!K447</f>
        <v>3.3374999999999998E-3</v>
      </c>
      <c r="AD436" s="12">
        <f>L436*ReturnData!L447</f>
        <v>3.5249999999999999E-3</v>
      </c>
      <c r="AE436" s="12">
        <f>M436*ReturnData!M447</f>
        <v>-3.1125000000000002E-3</v>
      </c>
      <c r="AF436" s="12">
        <f>N436*ReturnData!N447</f>
        <v>2.3250000000000002E-3</v>
      </c>
      <c r="AG436" s="12">
        <f>O436*ReturnData!O447</f>
        <v>0</v>
      </c>
      <c r="AH436" s="12">
        <f>P436*ReturnData!P447</f>
        <v>0</v>
      </c>
      <c r="AI436" s="12">
        <f>Q436*ReturnData!Q447</f>
        <v>0</v>
      </c>
      <c r="AK436">
        <f t="shared" si="19"/>
        <v>201102</v>
      </c>
      <c r="AL436" s="15">
        <f t="shared" si="20"/>
        <v>2.9012500000000004E-2</v>
      </c>
    </row>
    <row r="437" spans="1:38" x14ac:dyDescent="0.25">
      <c r="A437" s="6">
        <f>ReturnData!A448</f>
        <v>201103</v>
      </c>
      <c r="B437">
        <f>IF('Monthly Ranks'!B436&lt;=8, 1/8,0)</f>
        <v>0</v>
      </c>
      <c r="C437">
        <f>IF('Monthly Ranks'!C436&lt;=8, 1/8,0)</f>
        <v>0.125</v>
      </c>
      <c r="D437">
        <f>IF('Monthly Ranks'!D436&lt;=8, 1/8,0)</f>
        <v>0.125</v>
      </c>
      <c r="E437">
        <f>IF('Monthly Ranks'!E436&lt;=8, 1/8,0)</f>
        <v>0.125</v>
      </c>
      <c r="F437">
        <f>IF('Monthly Ranks'!F436&lt;=8, 1/8,0)</f>
        <v>0</v>
      </c>
      <c r="G437">
        <f>IF('Monthly Ranks'!G436&lt;=8, 1/8,0)</f>
        <v>0.125</v>
      </c>
      <c r="H437">
        <f>IF('Monthly Ranks'!H436&lt;=8, 1/8,0)</f>
        <v>0</v>
      </c>
      <c r="I437">
        <f>IF('Monthly Ranks'!I436&lt;=8, 1/8,0)</f>
        <v>0</v>
      </c>
      <c r="J437">
        <f>IF('Monthly Ranks'!J436&lt;=8, 1/8,0)</f>
        <v>0.125</v>
      </c>
      <c r="K437">
        <f>IF('Monthly Ranks'!K436&lt;=8, 1/8,0)</f>
        <v>0.125</v>
      </c>
      <c r="L437">
        <f>IF('Monthly Ranks'!L436&lt;=8, 1/8,0)</f>
        <v>0.125</v>
      </c>
      <c r="M437">
        <f>IF('Monthly Ranks'!M436&lt;=8, 1/8,0)</f>
        <v>0.125</v>
      </c>
      <c r="N437">
        <f>IF('Monthly Ranks'!N436&lt;=8, 1/8,0)</f>
        <v>0</v>
      </c>
      <c r="O437">
        <f>IF('Monthly Ranks'!O436&lt;=8, 1/8,0)</f>
        <v>0</v>
      </c>
      <c r="P437">
        <f>IF('Monthly Ranks'!P436&lt;=8, 1/8,0)</f>
        <v>0</v>
      </c>
      <c r="Q437">
        <f>IF('Monthly Ranks'!Q436&lt;=8, 1/8,0)</f>
        <v>0</v>
      </c>
      <c r="S437">
        <f t="shared" si="18"/>
        <v>201103</v>
      </c>
      <c r="T437" s="12">
        <f>B437*ReturnData!B448</f>
        <v>0</v>
      </c>
      <c r="U437" s="12">
        <f>C437*ReturnData!C448</f>
        <v>3.3625E-3</v>
      </c>
      <c r="V437" s="12">
        <f>D437*ReturnData!D448</f>
        <v>2.1124999999999998E-3</v>
      </c>
      <c r="W437" s="12">
        <f>E437*ReturnData!E448</f>
        <v>-4.3125000000000004E-3</v>
      </c>
      <c r="X437" s="12">
        <f>F437*ReturnData!F448</f>
        <v>0</v>
      </c>
      <c r="Y437" s="12">
        <f>G437*ReturnData!G448</f>
        <v>2.0625000000000001E-3</v>
      </c>
      <c r="Z437" s="12">
        <f>H437*ReturnData!H448</f>
        <v>0</v>
      </c>
      <c r="AA437" s="12">
        <f>I437*ReturnData!I448</f>
        <v>0</v>
      </c>
      <c r="AB437" s="12">
        <f>J437*ReturnData!J448</f>
        <v>9.5E-4</v>
      </c>
      <c r="AC437" s="12">
        <f>K437*ReturnData!K448</f>
        <v>3.7750000000000001E-3</v>
      </c>
      <c r="AD437" s="12">
        <f>L437*ReturnData!L448</f>
        <v>-1.2625E-3</v>
      </c>
      <c r="AE437" s="12">
        <f>M437*ReturnData!M448</f>
        <v>2.65E-3</v>
      </c>
      <c r="AF437" s="12">
        <f>N437*ReturnData!N448</f>
        <v>0</v>
      </c>
      <c r="AG437" s="12">
        <f>O437*ReturnData!O448</f>
        <v>0</v>
      </c>
      <c r="AH437" s="12">
        <f>P437*ReturnData!P448</f>
        <v>0</v>
      </c>
      <c r="AI437" s="12">
        <f>Q437*ReturnData!Q448</f>
        <v>0</v>
      </c>
      <c r="AK437">
        <f t="shared" si="19"/>
        <v>201103</v>
      </c>
      <c r="AL437" s="15">
        <f t="shared" si="20"/>
        <v>9.3375000000000003E-3</v>
      </c>
    </row>
    <row r="438" spans="1:38" x14ac:dyDescent="0.25">
      <c r="A438" s="6">
        <f>ReturnData!A449</f>
        <v>201104</v>
      </c>
      <c r="B438">
        <f>IF('Monthly Ranks'!B437&lt;=8, 1/8,0)</f>
        <v>0</v>
      </c>
      <c r="C438">
        <f>IF('Monthly Ranks'!C437&lt;=8, 1/8,0)</f>
        <v>0.125</v>
      </c>
      <c r="D438">
        <f>IF('Monthly Ranks'!D437&lt;=8, 1/8,0)</f>
        <v>0.125</v>
      </c>
      <c r="E438">
        <f>IF('Monthly Ranks'!E437&lt;=8, 1/8,0)</f>
        <v>0.125</v>
      </c>
      <c r="F438">
        <f>IF('Monthly Ranks'!F437&lt;=8, 1/8,0)</f>
        <v>0.125</v>
      </c>
      <c r="G438">
        <f>IF('Monthly Ranks'!G437&lt;=8, 1/8,0)</f>
        <v>0.125</v>
      </c>
      <c r="H438">
        <f>IF('Monthly Ranks'!H437&lt;=8, 1/8,0)</f>
        <v>0</v>
      </c>
      <c r="I438">
        <f>IF('Monthly Ranks'!I437&lt;=8, 1/8,0)</f>
        <v>0</v>
      </c>
      <c r="J438">
        <f>IF('Monthly Ranks'!J437&lt;=8, 1/8,0)</f>
        <v>0</v>
      </c>
      <c r="K438">
        <f>IF('Monthly Ranks'!K437&lt;=8, 1/8,0)</f>
        <v>0.125</v>
      </c>
      <c r="L438">
        <f>IF('Monthly Ranks'!L437&lt;=8, 1/8,0)</f>
        <v>0.125</v>
      </c>
      <c r="M438">
        <f>IF('Monthly Ranks'!M437&lt;=8, 1/8,0)</f>
        <v>0.125</v>
      </c>
      <c r="N438">
        <f>IF('Monthly Ranks'!N437&lt;=8, 1/8,0)</f>
        <v>0</v>
      </c>
      <c r="O438">
        <f>IF('Monthly Ranks'!O437&lt;=8, 1/8,0)</f>
        <v>0</v>
      </c>
      <c r="P438">
        <f>IF('Monthly Ranks'!P437&lt;=8, 1/8,0)</f>
        <v>0</v>
      </c>
      <c r="Q438">
        <f>IF('Monthly Ranks'!Q437&lt;=8, 1/8,0)</f>
        <v>0</v>
      </c>
      <c r="S438">
        <f t="shared" si="18"/>
        <v>201104</v>
      </c>
      <c r="T438" s="12">
        <f>B438*ReturnData!B449</f>
        <v>0</v>
      </c>
      <c r="U438" s="12">
        <f>C438*ReturnData!C449</f>
        <v>-1.5249999999999999E-3</v>
      </c>
      <c r="V438" s="12">
        <f>D438*ReturnData!D449</f>
        <v>2.2125000000000001E-3</v>
      </c>
      <c r="W438" s="12">
        <f>E438*ReturnData!E449</f>
        <v>9.8125E-3</v>
      </c>
      <c r="X438" s="12">
        <f>F438*ReturnData!F449</f>
        <v>6.5000000000000006E-3</v>
      </c>
      <c r="Y438" s="12">
        <f>G438*ReturnData!G449</f>
        <v>6.4249999999999993E-3</v>
      </c>
      <c r="Z438" s="12">
        <f>H438*ReturnData!H449</f>
        <v>0</v>
      </c>
      <c r="AA438" s="12">
        <f>I438*ReturnData!I449</f>
        <v>0</v>
      </c>
      <c r="AB438" s="12">
        <f>J438*ReturnData!J449</f>
        <v>0</v>
      </c>
      <c r="AC438" s="12">
        <f>K438*ReturnData!K449</f>
        <v>2.5999999999999999E-3</v>
      </c>
      <c r="AD438" s="12">
        <f>L438*ReturnData!L449</f>
        <v>3.3E-3</v>
      </c>
      <c r="AE438" s="12">
        <f>M438*ReturnData!M449</f>
        <v>2.1749999999999999E-3</v>
      </c>
      <c r="AF438" s="12">
        <f>N438*ReturnData!N449</f>
        <v>0</v>
      </c>
      <c r="AG438" s="12">
        <f>O438*ReturnData!O449</f>
        <v>0</v>
      </c>
      <c r="AH438" s="12">
        <f>P438*ReturnData!P449</f>
        <v>0</v>
      </c>
      <c r="AI438" s="12">
        <f>Q438*ReturnData!Q449</f>
        <v>0</v>
      </c>
      <c r="AK438">
        <f t="shared" si="19"/>
        <v>201104</v>
      </c>
      <c r="AL438" s="15">
        <f t="shared" si="20"/>
        <v>3.15E-2</v>
      </c>
    </row>
    <row r="439" spans="1:38" x14ac:dyDescent="0.25">
      <c r="A439" s="6">
        <f>ReturnData!A450</f>
        <v>201105</v>
      </c>
      <c r="B439">
        <f>IF('Monthly Ranks'!B438&lt;=8, 1/8,0)</f>
        <v>0</v>
      </c>
      <c r="C439">
        <f>IF('Monthly Ranks'!C438&lt;=8, 1/8,0)</f>
        <v>0.125</v>
      </c>
      <c r="D439">
        <f>IF('Monthly Ranks'!D438&lt;=8, 1/8,0)</f>
        <v>0.125</v>
      </c>
      <c r="E439">
        <f>IF('Monthly Ranks'!E438&lt;=8, 1/8,0)</f>
        <v>0</v>
      </c>
      <c r="F439">
        <f>IF('Monthly Ranks'!F438&lt;=8, 1/8,0)</f>
        <v>0.125</v>
      </c>
      <c r="G439">
        <f>IF('Monthly Ranks'!G438&lt;=8, 1/8,0)</f>
        <v>0.125</v>
      </c>
      <c r="H439">
        <f>IF('Monthly Ranks'!H438&lt;=8, 1/8,0)</f>
        <v>0</v>
      </c>
      <c r="I439">
        <f>IF('Monthly Ranks'!I438&lt;=8, 1/8,0)</f>
        <v>0</v>
      </c>
      <c r="J439">
        <f>IF('Monthly Ranks'!J438&lt;=8, 1/8,0)</f>
        <v>0.125</v>
      </c>
      <c r="K439">
        <f>IF('Monthly Ranks'!K438&lt;=8, 1/8,0)</f>
        <v>0.125</v>
      </c>
      <c r="L439">
        <f>IF('Monthly Ranks'!L438&lt;=8, 1/8,0)</f>
        <v>0.125</v>
      </c>
      <c r="M439">
        <f>IF('Monthly Ranks'!M438&lt;=8, 1/8,0)</f>
        <v>0.125</v>
      </c>
      <c r="N439">
        <f>IF('Monthly Ranks'!N438&lt;=8, 1/8,0)</f>
        <v>0</v>
      </c>
      <c r="O439">
        <f>IF('Monthly Ranks'!O438&lt;=8, 1/8,0)</f>
        <v>0</v>
      </c>
      <c r="P439">
        <f>IF('Monthly Ranks'!P438&lt;=8, 1/8,0)</f>
        <v>0</v>
      </c>
      <c r="Q439">
        <f>IF('Monthly Ranks'!Q438&lt;=8, 1/8,0)</f>
        <v>0</v>
      </c>
      <c r="S439">
        <f t="shared" si="18"/>
        <v>201105</v>
      </c>
      <c r="T439" s="12">
        <f>B439*ReturnData!B450</f>
        <v>0</v>
      </c>
      <c r="U439" s="12">
        <f>C439*ReturnData!C450</f>
        <v>-7.1999999999999998E-3</v>
      </c>
      <c r="V439" s="12">
        <f>D439*ReturnData!D450</f>
        <v>-5.6125000000000003E-3</v>
      </c>
      <c r="W439" s="12">
        <f>E439*ReturnData!E450</f>
        <v>0</v>
      </c>
      <c r="X439" s="12">
        <f>F439*ReturnData!F450</f>
        <v>9.6250000000000003E-4</v>
      </c>
      <c r="Y439" s="12">
        <f>G439*ReturnData!G450</f>
        <v>-4.5125E-3</v>
      </c>
      <c r="Z439" s="12">
        <f>H439*ReturnData!H450</f>
        <v>0</v>
      </c>
      <c r="AA439" s="12">
        <f>I439*ReturnData!I450</f>
        <v>0</v>
      </c>
      <c r="AB439" s="12">
        <f>J439*ReturnData!J450</f>
        <v>-6.6249999999999998E-3</v>
      </c>
      <c r="AC439" s="12">
        <f>K439*ReturnData!K450</f>
        <v>-2.7500000000000002E-4</v>
      </c>
      <c r="AD439" s="12">
        <f>L439*ReturnData!L450</f>
        <v>-3.6625000000000004E-3</v>
      </c>
      <c r="AE439" s="12">
        <f>M439*ReturnData!M450</f>
        <v>-3.3750000000000004E-3</v>
      </c>
      <c r="AF439" s="12">
        <f>N439*ReturnData!N450</f>
        <v>0</v>
      </c>
      <c r="AG439" s="12">
        <f>O439*ReturnData!O450</f>
        <v>0</v>
      </c>
      <c r="AH439" s="12">
        <f>P439*ReturnData!P450</f>
        <v>0</v>
      </c>
      <c r="AI439" s="12">
        <f>Q439*ReturnData!Q450</f>
        <v>0</v>
      </c>
      <c r="AK439">
        <f t="shared" si="19"/>
        <v>201105</v>
      </c>
      <c r="AL439" s="15">
        <f t="shared" si="20"/>
        <v>-3.0300000000000001E-2</v>
      </c>
    </row>
    <row r="440" spans="1:38" x14ac:dyDescent="0.25">
      <c r="A440" s="6">
        <f>ReturnData!A451</f>
        <v>201106</v>
      </c>
      <c r="B440">
        <f>IF('Monthly Ranks'!B439&lt;=8, 1/8,0)</f>
        <v>0</v>
      </c>
      <c r="C440">
        <f>IF('Monthly Ranks'!C439&lt;=8, 1/8,0)</f>
        <v>0.125</v>
      </c>
      <c r="D440">
        <f>IF('Monthly Ranks'!D439&lt;=8, 1/8,0)</f>
        <v>0.125</v>
      </c>
      <c r="E440">
        <f>IF('Monthly Ranks'!E439&lt;=8, 1/8,0)</f>
        <v>0.125</v>
      </c>
      <c r="F440">
        <f>IF('Monthly Ranks'!F439&lt;=8, 1/8,0)</f>
        <v>0.125</v>
      </c>
      <c r="G440">
        <f>IF('Monthly Ranks'!G439&lt;=8, 1/8,0)</f>
        <v>0.125</v>
      </c>
      <c r="H440">
        <f>IF('Monthly Ranks'!H439&lt;=8, 1/8,0)</f>
        <v>0</v>
      </c>
      <c r="I440">
        <f>IF('Monthly Ranks'!I439&lt;=8, 1/8,0)</f>
        <v>0</v>
      </c>
      <c r="J440">
        <f>IF('Monthly Ranks'!J439&lt;=8, 1/8,0)</f>
        <v>0</v>
      </c>
      <c r="K440">
        <f>IF('Monthly Ranks'!K439&lt;=8, 1/8,0)</f>
        <v>0.125</v>
      </c>
      <c r="L440">
        <f>IF('Monthly Ranks'!L439&lt;=8, 1/8,0)</f>
        <v>0.125</v>
      </c>
      <c r="M440">
        <f>IF('Monthly Ranks'!M439&lt;=8, 1/8,0)</f>
        <v>0.125</v>
      </c>
      <c r="N440">
        <f>IF('Monthly Ranks'!N439&lt;=8, 1/8,0)</f>
        <v>0</v>
      </c>
      <c r="O440">
        <f>IF('Monthly Ranks'!O439&lt;=8, 1/8,0)</f>
        <v>0</v>
      </c>
      <c r="P440">
        <f>IF('Monthly Ranks'!P439&lt;=8, 1/8,0)</f>
        <v>0</v>
      </c>
      <c r="Q440">
        <f>IF('Monthly Ranks'!Q439&lt;=8, 1/8,0)</f>
        <v>0</v>
      </c>
      <c r="S440">
        <f t="shared" si="18"/>
        <v>201106</v>
      </c>
      <c r="T440" s="12">
        <f>B440*ReturnData!B451</f>
        <v>0</v>
      </c>
      <c r="U440" s="12">
        <f>C440*ReturnData!C451</f>
        <v>-4.0124999999999996E-3</v>
      </c>
      <c r="V440" s="12">
        <f>D440*ReturnData!D451</f>
        <v>-2.725E-3</v>
      </c>
      <c r="W440" s="12">
        <f>E440*ReturnData!E451</f>
        <v>3.8624999999999996E-3</v>
      </c>
      <c r="X440" s="12">
        <f>F440*ReturnData!F451</f>
        <v>9.7500000000000006E-4</v>
      </c>
      <c r="Y440" s="12">
        <f>G440*ReturnData!G451</f>
        <v>-4.4999999999999999E-4</v>
      </c>
      <c r="Z440" s="12">
        <f>H440*ReturnData!H451</f>
        <v>0</v>
      </c>
      <c r="AA440" s="12">
        <f>I440*ReturnData!I451</f>
        <v>0</v>
      </c>
      <c r="AB440" s="12">
        <f>J440*ReturnData!J451</f>
        <v>0</v>
      </c>
      <c r="AC440" s="12">
        <f>K440*ReturnData!K451</f>
        <v>-1.1125E-3</v>
      </c>
      <c r="AD440" s="12">
        <f>L440*ReturnData!L451</f>
        <v>-3.5999999999999999E-3</v>
      </c>
      <c r="AE440" s="12">
        <f>M440*ReturnData!M451</f>
        <v>-1.1125E-3</v>
      </c>
      <c r="AF440" s="12">
        <f>N440*ReturnData!N451</f>
        <v>0</v>
      </c>
      <c r="AG440" s="12">
        <f>O440*ReturnData!O451</f>
        <v>0</v>
      </c>
      <c r="AH440" s="12">
        <f>P440*ReturnData!P451</f>
        <v>0</v>
      </c>
      <c r="AI440" s="12">
        <f>Q440*ReturnData!Q451</f>
        <v>0</v>
      </c>
      <c r="AK440">
        <f t="shared" si="19"/>
        <v>201106</v>
      </c>
      <c r="AL440" s="15">
        <f t="shared" si="20"/>
        <v>-8.175E-3</v>
      </c>
    </row>
    <row r="441" spans="1:38" x14ac:dyDescent="0.25">
      <c r="A441" s="6">
        <f>ReturnData!A452</f>
        <v>201107</v>
      </c>
      <c r="B441">
        <f>IF('Monthly Ranks'!B440&lt;=8, 1/8,0)</f>
        <v>0</v>
      </c>
      <c r="C441">
        <f>IF('Monthly Ranks'!C440&lt;=8, 1/8,0)</f>
        <v>0.125</v>
      </c>
      <c r="D441">
        <f>IF('Monthly Ranks'!D440&lt;=8, 1/8,0)</f>
        <v>0.125</v>
      </c>
      <c r="E441">
        <f>IF('Monthly Ranks'!E440&lt;=8, 1/8,0)</f>
        <v>0.125</v>
      </c>
      <c r="F441">
        <f>IF('Monthly Ranks'!F440&lt;=8, 1/8,0)</f>
        <v>0.125</v>
      </c>
      <c r="G441">
        <f>IF('Monthly Ranks'!G440&lt;=8, 1/8,0)</f>
        <v>0.125</v>
      </c>
      <c r="H441">
        <f>IF('Monthly Ranks'!H440&lt;=8, 1/8,0)</f>
        <v>0</v>
      </c>
      <c r="I441">
        <f>IF('Monthly Ranks'!I440&lt;=8, 1/8,0)</f>
        <v>0</v>
      </c>
      <c r="J441">
        <f>IF('Monthly Ranks'!J440&lt;=8, 1/8,0)</f>
        <v>0.125</v>
      </c>
      <c r="K441">
        <f>IF('Monthly Ranks'!K440&lt;=8, 1/8,0)</f>
        <v>0.125</v>
      </c>
      <c r="L441">
        <f>IF('Monthly Ranks'!L440&lt;=8, 1/8,0)</f>
        <v>0</v>
      </c>
      <c r="M441">
        <f>IF('Monthly Ranks'!M440&lt;=8, 1/8,0)</f>
        <v>0.125</v>
      </c>
      <c r="N441">
        <f>IF('Monthly Ranks'!N440&lt;=8, 1/8,0)</f>
        <v>0</v>
      </c>
      <c r="O441">
        <f>IF('Monthly Ranks'!O440&lt;=8, 1/8,0)</f>
        <v>0</v>
      </c>
      <c r="P441">
        <f>IF('Monthly Ranks'!P440&lt;=8, 1/8,0)</f>
        <v>0</v>
      </c>
      <c r="Q441">
        <f>IF('Monthly Ranks'!Q440&lt;=8, 1/8,0)</f>
        <v>0</v>
      </c>
      <c r="S441">
        <f t="shared" si="18"/>
        <v>201107</v>
      </c>
      <c r="T441" s="12">
        <f>B441*ReturnData!B452</f>
        <v>0</v>
      </c>
      <c r="U441" s="12">
        <f>C441*ReturnData!C452</f>
        <v>3.7500000000000001E-4</v>
      </c>
      <c r="V441" s="12">
        <f>D441*ReturnData!D452</f>
        <v>6.3750000000000005E-4</v>
      </c>
      <c r="W441" s="12">
        <f>E441*ReturnData!E452</f>
        <v>2.225E-3</v>
      </c>
      <c r="X441" s="12">
        <f>F441*ReturnData!F452</f>
        <v>-7.7749999999999998E-3</v>
      </c>
      <c r="Y441" s="12">
        <f>G441*ReturnData!G452</f>
        <v>-2.0625000000000001E-3</v>
      </c>
      <c r="Z441" s="12">
        <f>H441*ReturnData!H452</f>
        <v>0</v>
      </c>
      <c r="AA441" s="12">
        <f>I441*ReturnData!I452</f>
        <v>0</v>
      </c>
      <c r="AB441" s="12">
        <f>J441*ReturnData!J452</f>
        <v>-7.7875000000000002E-3</v>
      </c>
      <c r="AC441" s="12">
        <f>K441*ReturnData!K452</f>
        <v>-7.3124999999999996E-3</v>
      </c>
      <c r="AD441" s="12">
        <f>L441*ReturnData!L452</f>
        <v>0</v>
      </c>
      <c r="AE441" s="12">
        <f>M441*ReturnData!M452</f>
        <v>-1.0825E-2</v>
      </c>
      <c r="AF441" s="12">
        <f>N441*ReturnData!N452</f>
        <v>0</v>
      </c>
      <c r="AG441" s="12">
        <f>O441*ReturnData!O452</f>
        <v>0</v>
      </c>
      <c r="AH441" s="12">
        <f>P441*ReturnData!P452</f>
        <v>0</v>
      </c>
      <c r="AI441" s="12">
        <f>Q441*ReturnData!Q452</f>
        <v>0</v>
      </c>
      <c r="AK441">
        <f t="shared" si="19"/>
        <v>201107</v>
      </c>
      <c r="AL441" s="15">
        <f t="shared" si="20"/>
        <v>-3.2524999999999998E-2</v>
      </c>
    </row>
    <row r="442" spans="1:38" x14ac:dyDescent="0.25">
      <c r="A442" s="6">
        <f>ReturnData!A453</f>
        <v>201108</v>
      </c>
      <c r="B442">
        <f>IF('Monthly Ranks'!B441&lt;=8, 1/8,0)</f>
        <v>0</v>
      </c>
      <c r="C442">
        <f>IF('Monthly Ranks'!C441&lt;=8, 1/8,0)</f>
        <v>0.125</v>
      </c>
      <c r="D442">
        <f>IF('Monthly Ranks'!D441&lt;=8, 1/8,0)</f>
        <v>0.125</v>
      </c>
      <c r="E442">
        <f>IF('Monthly Ranks'!E441&lt;=8, 1/8,0)</f>
        <v>0.125</v>
      </c>
      <c r="F442">
        <f>IF('Monthly Ranks'!F441&lt;=8, 1/8,0)</f>
        <v>0.125</v>
      </c>
      <c r="G442">
        <f>IF('Monthly Ranks'!G441&lt;=8, 1/8,0)</f>
        <v>0.125</v>
      </c>
      <c r="H442">
        <f>IF('Monthly Ranks'!H441&lt;=8, 1/8,0)</f>
        <v>0</v>
      </c>
      <c r="I442">
        <f>IF('Monthly Ranks'!I441&lt;=8, 1/8,0)</f>
        <v>0</v>
      </c>
      <c r="J442">
        <f>IF('Monthly Ranks'!J441&lt;=8, 1/8,0)</f>
        <v>0.125</v>
      </c>
      <c r="K442">
        <f>IF('Monthly Ranks'!K441&lt;=8, 1/8,0)</f>
        <v>0.125</v>
      </c>
      <c r="L442">
        <f>IF('Monthly Ranks'!L441&lt;=8, 1/8,0)</f>
        <v>0</v>
      </c>
      <c r="M442">
        <f>IF('Monthly Ranks'!M441&lt;=8, 1/8,0)</f>
        <v>0.125</v>
      </c>
      <c r="N442">
        <f>IF('Monthly Ranks'!N441&lt;=8, 1/8,0)</f>
        <v>0</v>
      </c>
      <c r="O442">
        <f>IF('Monthly Ranks'!O441&lt;=8, 1/8,0)</f>
        <v>0</v>
      </c>
      <c r="P442">
        <f>IF('Monthly Ranks'!P441&lt;=8, 1/8,0)</f>
        <v>0</v>
      </c>
      <c r="Q442">
        <f>IF('Monthly Ranks'!Q441&lt;=8, 1/8,0)</f>
        <v>0</v>
      </c>
      <c r="S442">
        <f t="shared" si="18"/>
        <v>201108</v>
      </c>
      <c r="T442" s="12">
        <f>B442*ReturnData!B453</f>
        <v>0</v>
      </c>
      <c r="U442" s="12">
        <f>C442*ReturnData!C453</f>
        <v>-8.4624999999999995E-3</v>
      </c>
      <c r="V442" s="12">
        <f>D442*ReturnData!D453</f>
        <v>-1.2124999999999999E-2</v>
      </c>
      <c r="W442" s="12">
        <f>E442*ReturnData!E453</f>
        <v>-7.3624999999999993E-3</v>
      </c>
      <c r="X442" s="12">
        <f>F442*ReturnData!F453</f>
        <v>-8.937500000000001E-3</v>
      </c>
      <c r="Y442" s="12">
        <f>G442*ReturnData!G453</f>
        <v>-1.0725E-2</v>
      </c>
      <c r="Z442" s="12">
        <f>H442*ReturnData!H453</f>
        <v>0</v>
      </c>
      <c r="AA442" s="12">
        <f>I442*ReturnData!I453</f>
        <v>0</v>
      </c>
      <c r="AB442" s="12">
        <f>J442*ReturnData!J453</f>
        <v>-1.6512499999999999E-2</v>
      </c>
      <c r="AC442" s="12">
        <f>K442*ReturnData!K453</f>
        <v>-7.837499999999999E-3</v>
      </c>
      <c r="AD442" s="12">
        <f>L442*ReturnData!L453</f>
        <v>0</v>
      </c>
      <c r="AE442" s="12">
        <f>M442*ReturnData!M453</f>
        <v>-1.1675E-2</v>
      </c>
      <c r="AF442" s="12">
        <f>N442*ReturnData!N453</f>
        <v>0</v>
      </c>
      <c r="AG442" s="12">
        <f>O442*ReturnData!O453</f>
        <v>0</v>
      </c>
      <c r="AH442" s="12">
        <f>P442*ReturnData!P453</f>
        <v>0</v>
      </c>
      <c r="AI442" s="12">
        <f>Q442*ReturnData!Q453</f>
        <v>0</v>
      </c>
      <c r="AK442">
        <f t="shared" si="19"/>
        <v>201108</v>
      </c>
      <c r="AL442" s="15">
        <f t="shared" si="20"/>
        <v>-8.363749999999999E-2</v>
      </c>
    </row>
    <row r="443" spans="1:38" x14ac:dyDescent="0.25">
      <c r="A443" s="6">
        <f>ReturnData!A454</f>
        <v>201109</v>
      </c>
      <c r="B443">
        <f>IF('Monthly Ranks'!B442&lt;=8, 1/8,0)</f>
        <v>0</v>
      </c>
      <c r="C443">
        <f>IF('Monthly Ranks'!C442&lt;=8, 1/8,0)</f>
        <v>0.125</v>
      </c>
      <c r="D443">
        <f>IF('Monthly Ranks'!D442&lt;=8, 1/8,0)</f>
        <v>0.125</v>
      </c>
      <c r="E443">
        <f>IF('Monthly Ranks'!E442&lt;=8, 1/8,0)</f>
        <v>0.125</v>
      </c>
      <c r="F443">
        <f>IF('Monthly Ranks'!F442&lt;=8, 1/8,0)</f>
        <v>0.125</v>
      </c>
      <c r="G443">
        <f>IF('Monthly Ranks'!G442&lt;=8, 1/8,0)</f>
        <v>0.125</v>
      </c>
      <c r="H443">
        <f>IF('Monthly Ranks'!H442&lt;=8, 1/8,0)</f>
        <v>0</v>
      </c>
      <c r="I443">
        <f>IF('Monthly Ranks'!I442&lt;=8, 1/8,0)</f>
        <v>0</v>
      </c>
      <c r="J443">
        <f>IF('Monthly Ranks'!J442&lt;=8, 1/8,0)</f>
        <v>0.125</v>
      </c>
      <c r="K443">
        <f>IF('Monthly Ranks'!K442&lt;=8, 1/8,0)</f>
        <v>0.125</v>
      </c>
      <c r="L443">
        <f>IF('Monthly Ranks'!L442&lt;=8, 1/8,0)</f>
        <v>0.125</v>
      </c>
      <c r="M443">
        <f>IF('Monthly Ranks'!M442&lt;=8, 1/8,0)</f>
        <v>0</v>
      </c>
      <c r="N443">
        <f>IF('Monthly Ranks'!N442&lt;=8, 1/8,0)</f>
        <v>0</v>
      </c>
      <c r="O443">
        <f>IF('Monthly Ranks'!O442&lt;=8, 1/8,0)</f>
        <v>0</v>
      </c>
      <c r="P443">
        <f>IF('Monthly Ranks'!P442&lt;=8, 1/8,0)</f>
        <v>0</v>
      </c>
      <c r="Q443">
        <f>IF('Monthly Ranks'!Q442&lt;=8, 1/8,0)</f>
        <v>0</v>
      </c>
      <c r="S443">
        <f t="shared" si="18"/>
        <v>201109</v>
      </c>
      <c r="T443" s="12">
        <f>B443*ReturnData!B454</f>
        <v>0</v>
      </c>
      <c r="U443" s="12">
        <f>C443*ReturnData!C454</f>
        <v>-3.0637500000000002E-2</v>
      </c>
      <c r="V443" s="12">
        <f>D443*ReturnData!D454</f>
        <v>-1.47E-2</v>
      </c>
      <c r="W443" s="12">
        <f>E443*ReturnData!E454</f>
        <v>-7.2375E-3</v>
      </c>
      <c r="X443" s="12">
        <f>F443*ReturnData!F454</f>
        <v>-1.6462500000000001E-2</v>
      </c>
      <c r="Y443" s="12">
        <f>G443*ReturnData!G454</f>
        <v>-2.0962499999999998E-2</v>
      </c>
      <c r="Z443" s="12">
        <f>H443*ReturnData!H454</f>
        <v>0</v>
      </c>
      <c r="AA443" s="12">
        <f>I443*ReturnData!I454</f>
        <v>0</v>
      </c>
      <c r="AB443" s="12">
        <f>J443*ReturnData!J454</f>
        <v>-2.5712499999999999E-2</v>
      </c>
      <c r="AC443" s="12">
        <f>K443*ReturnData!K454</f>
        <v>-1.5224999999999999E-2</v>
      </c>
      <c r="AD443" s="12">
        <f>L443*ReturnData!L454</f>
        <v>-9.7124999999999989E-3</v>
      </c>
      <c r="AE443" s="12">
        <f>M443*ReturnData!M454</f>
        <v>0</v>
      </c>
      <c r="AF443" s="12">
        <f>N443*ReturnData!N454</f>
        <v>0</v>
      </c>
      <c r="AG443" s="12">
        <f>O443*ReturnData!O454</f>
        <v>0</v>
      </c>
      <c r="AH443" s="12">
        <f>P443*ReturnData!P454</f>
        <v>0</v>
      </c>
      <c r="AI443" s="12">
        <f>Q443*ReturnData!Q454</f>
        <v>0</v>
      </c>
      <c r="AK443">
        <f t="shared" si="19"/>
        <v>201109</v>
      </c>
      <c r="AL443" s="15">
        <f t="shared" si="20"/>
        <v>-0.14065</v>
      </c>
    </row>
    <row r="444" spans="1:38" x14ac:dyDescent="0.25">
      <c r="A444" s="6">
        <f>ReturnData!A455</f>
        <v>201110</v>
      </c>
      <c r="B444">
        <f>IF('Monthly Ranks'!B443&lt;=8, 1/8,0)</f>
        <v>0.125</v>
      </c>
      <c r="C444">
        <f>IF('Monthly Ranks'!C443&lt;=8, 1/8,0)</f>
        <v>0</v>
      </c>
      <c r="D444">
        <f>IF('Monthly Ranks'!D443&lt;=8, 1/8,0)</f>
        <v>0.125</v>
      </c>
      <c r="E444">
        <f>IF('Monthly Ranks'!E443&lt;=8, 1/8,0)</f>
        <v>0.125</v>
      </c>
      <c r="F444">
        <f>IF('Monthly Ranks'!F443&lt;=8, 1/8,0)</f>
        <v>0.125</v>
      </c>
      <c r="G444">
        <f>IF('Monthly Ranks'!G443&lt;=8, 1/8,0)</f>
        <v>0.125</v>
      </c>
      <c r="H444">
        <f>IF('Monthly Ranks'!H443&lt;=8, 1/8,0)</f>
        <v>0</v>
      </c>
      <c r="I444">
        <f>IF('Monthly Ranks'!I443&lt;=8, 1/8,0)</f>
        <v>0</v>
      </c>
      <c r="J444">
        <f>IF('Monthly Ranks'!J443&lt;=8, 1/8,0)</f>
        <v>0</v>
      </c>
      <c r="K444">
        <f>IF('Monthly Ranks'!K443&lt;=8, 1/8,0)</f>
        <v>0.125</v>
      </c>
      <c r="L444">
        <f>IF('Monthly Ranks'!L443&lt;=8, 1/8,0)</f>
        <v>0</v>
      </c>
      <c r="M444">
        <f>IF('Monthly Ranks'!M443&lt;=8, 1/8,0)</f>
        <v>0</v>
      </c>
      <c r="N444">
        <f>IF('Monthly Ranks'!N443&lt;=8, 1/8,0)</f>
        <v>0</v>
      </c>
      <c r="O444">
        <f>IF('Monthly Ranks'!O443&lt;=8, 1/8,0)</f>
        <v>0.125</v>
      </c>
      <c r="P444">
        <f>IF('Monthly Ranks'!P443&lt;=8, 1/8,0)</f>
        <v>0.125</v>
      </c>
      <c r="Q444">
        <f>IF('Monthly Ranks'!Q443&lt;=8, 1/8,0)</f>
        <v>0</v>
      </c>
      <c r="S444">
        <f t="shared" si="18"/>
        <v>201110</v>
      </c>
      <c r="T444" s="12">
        <f>B444*ReturnData!B455</f>
        <v>4.9499999999999995E-3</v>
      </c>
      <c r="U444" s="12">
        <f>C444*ReturnData!C455</f>
        <v>0</v>
      </c>
      <c r="V444" s="12">
        <f>D444*ReturnData!D455</f>
        <v>2.00375E-2</v>
      </c>
      <c r="W444" s="12">
        <f>E444*ReturnData!E455</f>
        <v>2.0475E-2</v>
      </c>
      <c r="X444" s="12">
        <f>F444*ReturnData!F455</f>
        <v>2.0724999999999997E-2</v>
      </c>
      <c r="Y444" s="12">
        <f>G444*ReturnData!G455</f>
        <v>2.2949999999999998E-2</v>
      </c>
      <c r="Z444" s="12">
        <f>H444*ReturnData!H455</f>
        <v>0</v>
      </c>
      <c r="AA444" s="12">
        <f>I444*ReturnData!I455</f>
        <v>0</v>
      </c>
      <c r="AB444" s="12">
        <f>J444*ReturnData!J455</f>
        <v>0</v>
      </c>
      <c r="AC444" s="12">
        <f>K444*ReturnData!K455</f>
        <v>2.23375E-2</v>
      </c>
      <c r="AD444" s="12">
        <f>L444*ReturnData!L455</f>
        <v>0</v>
      </c>
      <c r="AE444" s="12">
        <f>M444*ReturnData!M455</f>
        <v>0</v>
      </c>
      <c r="AF444" s="12">
        <f>N444*ReturnData!N455</f>
        <v>0</v>
      </c>
      <c r="AG444" s="12">
        <f>O444*ReturnData!O455</f>
        <v>8.3750000000000005E-3</v>
      </c>
      <c r="AH444" s="12">
        <f>P444*ReturnData!P455</f>
        <v>1.09625E-2</v>
      </c>
      <c r="AI444" s="12">
        <f>Q444*ReturnData!Q455</f>
        <v>0</v>
      </c>
      <c r="AK444">
        <f t="shared" si="19"/>
        <v>201110</v>
      </c>
      <c r="AL444" s="15">
        <f t="shared" si="20"/>
        <v>0.1308125</v>
      </c>
    </row>
    <row r="445" spans="1:38" x14ac:dyDescent="0.25">
      <c r="A445" s="6">
        <f>ReturnData!A456</f>
        <v>201111</v>
      </c>
      <c r="B445">
        <f>IF('Monthly Ranks'!B444&lt;=8, 1/8,0)</f>
        <v>0.125</v>
      </c>
      <c r="C445">
        <f>IF('Monthly Ranks'!C444&lt;=8, 1/8,0)</f>
        <v>0</v>
      </c>
      <c r="D445">
        <f>IF('Monthly Ranks'!D444&lt;=8, 1/8,0)</f>
        <v>0.125</v>
      </c>
      <c r="E445">
        <f>IF('Monthly Ranks'!E444&lt;=8, 1/8,0)</f>
        <v>0.125</v>
      </c>
      <c r="F445">
        <f>IF('Monthly Ranks'!F444&lt;=8, 1/8,0)</f>
        <v>0.125</v>
      </c>
      <c r="G445">
        <f>IF('Monthly Ranks'!G444&lt;=8, 1/8,0)</f>
        <v>0</v>
      </c>
      <c r="H445">
        <f>IF('Monthly Ranks'!H444&lt;=8, 1/8,0)</f>
        <v>0.125</v>
      </c>
      <c r="I445">
        <f>IF('Monthly Ranks'!I444&lt;=8, 1/8,0)</f>
        <v>0.125</v>
      </c>
      <c r="J445">
        <f>IF('Monthly Ranks'!J444&lt;=8, 1/8,0)</f>
        <v>0</v>
      </c>
      <c r="K445">
        <f>IF('Monthly Ranks'!K444&lt;=8, 1/8,0)</f>
        <v>0</v>
      </c>
      <c r="L445">
        <f>IF('Monthly Ranks'!L444&lt;=8, 1/8,0)</f>
        <v>0</v>
      </c>
      <c r="M445">
        <f>IF('Monthly Ranks'!M444&lt;=8, 1/8,0)</f>
        <v>0</v>
      </c>
      <c r="N445">
        <f>IF('Monthly Ranks'!N444&lt;=8, 1/8,0)</f>
        <v>0</v>
      </c>
      <c r="O445">
        <f>IF('Monthly Ranks'!O444&lt;=8, 1/8,0)</f>
        <v>0.125</v>
      </c>
      <c r="P445">
        <f>IF('Monthly Ranks'!P444&lt;=8, 1/8,0)</f>
        <v>0.125</v>
      </c>
      <c r="Q445">
        <f>IF('Monthly Ranks'!Q444&lt;=8, 1/8,0)</f>
        <v>0</v>
      </c>
      <c r="S445">
        <f t="shared" si="18"/>
        <v>201111</v>
      </c>
      <c r="T445" s="12">
        <f>B445*ReturnData!B456</f>
        <v>7.000000000000001E-4</v>
      </c>
      <c r="U445" s="12">
        <f>C445*ReturnData!C456</f>
        <v>0</v>
      </c>
      <c r="V445" s="12">
        <f>D445*ReturnData!D456</f>
        <v>2.9749999999999998E-3</v>
      </c>
      <c r="W445" s="12">
        <f>E445*ReturnData!E456</f>
        <v>-4.4374999999999996E-3</v>
      </c>
      <c r="X445" s="12">
        <f>F445*ReturnData!F456</f>
        <v>-4.2500000000000003E-3</v>
      </c>
      <c r="Y445" s="12">
        <f>G445*ReturnData!G456</f>
        <v>0</v>
      </c>
      <c r="Z445" s="12">
        <f>H445*ReturnData!H456</f>
        <v>3.2500000000000003E-3</v>
      </c>
      <c r="AA445" s="12">
        <f>I445*ReturnData!I456</f>
        <v>7.9249999999999998E-3</v>
      </c>
      <c r="AB445" s="12">
        <f>J445*ReturnData!J456</f>
        <v>0</v>
      </c>
      <c r="AC445" s="12">
        <f>K445*ReturnData!K456</f>
        <v>0</v>
      </c>
      <c r="AD445" s="12">
        <f>L445*ReturnData!L456</f>
        <v>0</v>
      </c>
      <c r="AE445" s="12">
        <f>M445*ReturnData!M456</f>
        <v>0</v>
      </c>
      <c r="AF445" s="12">
        <f>N445*ReturnData!N456</f>
        <v>0</v>
      </c>
      <c r="AG445" s="12">
        <f>O445*ReturnData!O456</f>
        <v>1.25E-3</v>
      </c>
      <c r="AH445" s="12">
        <f>P445*ReturnData!P456</f>
        <v>2.6249999999999998E-4</v>
      </c>
      <c r="AI445" s="12">
        <f>Q445*ReturnData!Q456</f>
        <v>0</v>
      </c>
      <c r="AK445">
        <f t="shared" si="19"/>
        <v>201111</v>
      </c>
      <c r="AL445" s="15">
        <f t="shared" si="20"/>
        <v>7.6750000000000004E-3</v>
      </c>
    </row>
    <row r="446" spans="1:38" x14ac:dyDescent="0.25">
      <c r="A446" s="6">
        <f>ReturnData!A457</f>
        <v>201112</v>
      </c>
      <c r="B446">
        <f>IF('Monthly Ranks'!B445&lt;=8, 1/8,0)</f>
        <v>0.125</v>
      </c>
      <c r="C446">
        <f>IF('Monthly Ranks'!C445&lt;=8, 1/8,0)</f>
        <v>0</v>
      </c>
      <c r="D446">
        <f>IF('Monthly Ranks'!D445&lt;=8, 1/8,0)</f>
        <v>0.125</v>
      </c>
      <c r="E446">
        <f>IF('Monthly Ranks'!E445&lt;=8, 1/8,0)</f>
        <v>0.125</v>
      </c>
      <c r="F446">
        <f>IF('Monthly Ranks'!F445&lt;=8, 1/8,0)</f>
        <v>0.125</v>
      </c>
      <c r="G446">
        <f>IF('Monthly Ranks'!G445&lt;=8, 1/8,0)</f>
        <v>0</v>
      </c>
      <c r="H446">
        <f>IF('Monthly Ranks'!H445&lt;=8, 1/8,0)</f>
        <v>0.125</v>
      </c>
      <c r="I446">
        <f>IF('Monthly Ranks'!I445&lt;=8, 1/8,0)</f>
        <v>0</v>
      </c>
      <c r="J446">
        <f>IF('Monthly Ranks'!J445&lt;=8, 1/8,0)</f>
        <v>0</v>
      </c>
      <c r="K446">
        <f>IF('Monthly Ranks'!K445&lt;=8, 1/8,0)</f>
        <v>0.125</v>
      </c>
      <c r="L446">
        <f>IF('Monthly Ranks'!L445&lt;=8, 1/8,0)</f>
        <v>0</v>
      </c>
      <c r="M446">
        <f>IF('Monthly Ranks'!M445&lt;=8, 1/8,0)</f>
        <v>0</v>
      </c>
      <c r="N446">
        <f>IF('Monthly Ranks'!N445&lt;=8, 1/8,0)</f>
        <v>0</v>
      </c>
      <c r="O446">
        <f>IF('Monthly Ranks'!O445&lt;=8, 1/8,0)</f>
        <v>0.125</v>
      </c>
      <c r="P446">
        <f>IF('Monthly Ranks'!P445&lt;=8, 1/8,0)</f>
        <v>0.125</v>
      </c>
      <c r="Q446">
        <f>IF('Monthly Ranks'!Q445&lt;=8, 1/8,0)</f>
        <v>0</v>
      </c>
      <c r="S446">
        <f t="shared" si="18"/>
        <v>201112</v>
      </c>
      <c r="T446" s="12">
        <f>B446*ReturnData!B457</f>
        <v>2.5999999999999999E-3</v>
      </c>
      <c r="U446" s="12">
        <f>C446*ReturnData!C457</f>
        <v>0</v>
      </c>
      <c r="V446" s="12">
        <f>D446*ReturnData!D457</f>
        <v>-1.2500000000000001E-5</v>
      </c>
      <c r="W446" s="12">
        <f>E446*ReturnData!E457</f>
        <v>-2.6374999999999997E-3</v>
      </c>
      <c r="X446" s="12">
        <f>F446*ReturnData!F457</f>
        <v>-3.3750000000000004E-3</v>
      </c>
      <c r="Y446" s="12">
        <f>G446*ReturnData!G457</f>
        <v>0</v>
      </c>
      <c r="Z446" s="12">
        <f>H446*ReturnData!H457</f>
        <v>4.8374999999999998E-3</v>
      </c>
      <c r="AA446" s="12">
        <f>I446*ReturnData!I457</f>
        <v>0</v>
      </c>
      <c r="AB446" s="12">
        <f>J446*ReturnData!J457</f>
        <v>0</v>
      </c>
      <c r="AC446" s="12">
        <f>K446*ReturnData!K457</f>
        <v>-5.0124999999999996E-3</v>
      </c>
      <c r="AD446" s="12">
        <f>L446*ReturnData!L457</f>
        <v>0</v>
      </c>
      <c r="AE446" s="12">
        <f>M446*ReturnData!M457</f>
        <v>0</v>
      </c>
      <c r="AF446" s="12">
        <f>N446*ReturnData!N457</f>
        <v>0</v>
      </c>
      <c r="AG446" s="12">
        <f>O446*ReturnData!O457</f>
        <v>3.6625000000000004E-3</v>
      </c>
      <c r="AH446" s="12">
        <f>P446*ReturnData!P457</f>
        <v>5.9999999999999995E-4</v>
      </c>
      <c r="AI446" s="12">
        <f>Q446*ReturnData!Q457</f>
        <v>0</v>
      </c>
      <c r="AK446">
        <f t="shared" si="19"/>
        <v>201112</v>
      </c>
      <c r="AL446" s="15">
        <f t="shared" si="20"/>
        <v>6.6250000000000044E-4</v>
      </c>
    </row>
    <row r="447" spans="1:38" x14ac:dyDescent="0.25">
      <c r="A447" s="6">
        <f>ReturnData!A458</f>
        <v>201201</v>
      </c>
      <c r="B447">
        <f>IF('Monthly Ranks'!B446&lt;=8, 1/8,0)</f>
        <v>0.125</v>
      </c>
      <c r="C447">
        <f>IF('Monthly Ranks'!C446&lt;=8, 1/8,0)</f>
        <v>0</v>
      </c>
      <c r="D447">
        <f>IF('Monthly Ranks'!D446&lt;=8, 1/8,0)</f>
        <v>0.125</v>
      </c>
      <c r="E447">
        <f>IF('Monthly Ranks'!E446&lt;=8, 1/8,0)</f>
        <v>0.125</v>
      </c>
      <c r="F447">
        <f>IF('Monthly Ranks'!F446&lt;=8, 1/8,0)</f>
        <v>0</v>
      </c>
      <c r="G447">
        <f>IF('Monthly Ranks'!G446&lt;=8, 1/8,0)</f>
        <v>0</v>
      </c>
      <c r="H447">
        <f>IF('Monthly Ranks'!H446&lt;=8, 1/8,0)</f>
        <v>0.125</v>
      </c>
      <c r="I447">
        <f>IF('Monthly Ranks'!I446&lt;=8, 1/8,0)</f>
        <v>0</v>
      </c>
      <c r="J447">
        <f>IF('Monthly Ranks'!J446&lt;=8, 1/8,0)</f>
        <v>0</v>
      </c>
      <c r="K447">
        <f>IF('Monthly Ranks'!K446&lt;=8, 1/8,0)</f>
        <v>0.125</v>
      </c>
      <c r="L447">
        <f>IF('Monthly Ranks'!L446&lt;=8, 1/8,0)</f>
        <v>0</v>
      </c>
      <c r="M447">
        <f>IF('Monthly Ranks'!M446&lt;=8, 1/8,0)</f>
        <v>0</v>
      </c>
      <c r="N447">
        <f>IF('Monthly Ranks'!N446&lt;=8, 1/8,0)</f>
        <v>0.125</v>
      </c>
      <c r="O447">
        <f>IF('Monthly Ranks'!O446&lt;=8, 1/8,0)</f>
        <v>0.125</v>
      </c>
      <c r="P447">
        <f>IF('Monthly Ranks'!P446&lt;=8, 1/8,0)</f>
        <v>0.125</v>
      </c>
      <c r="Q447">
        <f>IF('Monthly Ranks'!Q446&lt;=8, 1/8,0)</f>
        <v>0</v>
      </c>
      <c r="S447">
        <f t="shared" si="18"/>
        <v>201201</v>
      </c>
      <c r="T447" s="12">
        <f>B447*ReturnData!B458</f>
        <v>8.3750000000000003E-4</v>
      </c>
      <c r="U447" s="12">
        <f>C447*ReturnData!C458</f>
        <v>0</v>
      </c>
      <c r="V447" s="12">
        <f>D447*ReturnData!D458</f>
        <v>1.3125000000000001E-3</v>
      </c>
      <c r="W447" s="12">
        <f>E447*ReturnData!E458</f>
        <v>1.18625E-2</v>
      </c>
      <c r="X447" s="12">
        <f>F447*ReturnData!F458</f>
        <v>0</v>
      </c>
      <c r="Y447" s="12">
        <f>G447*ReturnData!G458</f>
        <v>0</v>
      </c>
      <c r="Z447" s="12">
        <f>H447*ReturnData!H458</f>
        <v>-1.3875000000000001E-3</v>
      </c>
      <c r="AA447" s="12">
        <f>I447*ReturnData!I458</f>
        <v>0</v>
      </c>
      <c r="AB447" s="12">
        <f>J447*ReturnData!J458</f>
        <v>0</v>
      </c>
      <c r="AC447" s="12">
        <f>K447*ReturnData!K458</f>
        <v>7.8500000000000011E-3</v>
      </c>
      <c r="AD447" s="12">
        <f>L447*ReturnData!L458</f>
        <v>0</v>
      </c>
      <c r="AE447" s="12">
        <f>M447*ReturnData!M458</f>
        <v>0</v>
      </c>
      <c r="AF447" s="12">
        <f>N447*ReturnData!N458</f>
        <v>7.1625000000000005E-3</v>
      </c>
      <c r="AG447" s="12">
        <f>O447*ReturnData!O458</f>
        <v>-3.3874999999999999E-3</v>
      </c>
      <c r="AH447" s="12">
        <f>P447*ReturnData!P458</f>
        <v>4.0749999999999996E-3</v>
      </c>
      <c r="AI447" s="12">
        <f>Q447*ReturnData!Q458</f>
        <v>0</v>
      </c>
      <c r="AK447">
        <f t="shared" si="19"/>
        <v>201201</v>
      </c>
      <c r="AL447" s="15">
        <f t="shared" si="20"/>
        <v>2.8324999999999999E-2</v>
      </c>
    </row>
    <row r="448" spans="1:38" x14ac:dyDescent="0.25">
      <c r="A448" s="6">
        <f>ReturnData!A459</f>
        <v>201202</v>
      </c>
      <c r="B448">
        <f>IF('Monthly Ranks'!B447&lt;=8, 1/8,0)</f>
        <v>0.125</v>
      </c>
      <c r="C448">
        <f>IF('Monthly Ranks'!C447&lt;=8, 1/8,0)</f>
        <v>0</v>
      </c>
      <c r="D448">
        <f>IF('Monthly Ranks'!D447&lt;=8, 1/8,0)</f>
        <v>0.125</v>
      </c>
      <c r="E448">
        <f>IF('Monthly Ranks'!E447&lt;=8, 1/8,0)</f>
        <v>0.125</v>
      </c>
      <c r="F448">
        <f>IF('Monthly Ranks'!F447&lt;=8, 1/8,0)</f>
        <v>0</v>
      </c>
      <c r="G448">
        <f>IF('Monthly Ranks'!G447&lt;=8, 1/8,0)</f>
        <v>0</v>
      </c>
      <c r="H448">
        <f>IF('Monthly Ranks'!H447&lt;=8, 1/8,0)</f>
        <v>0.125</v>
      </c>
      <c r="I448">
        <f>IF('Monthly Ranks'!I447&lt;=8, 1/8,0)</f>
        <v>0.125</v>
      </c>
      <c r="J448">
        <f>IF('Monthly Ranks'!J447&lt;=8, 1/8,0)</f>
        <v>0</v>
      </c>
      <c r="K448">
        <f>IF('Monthly Ranks'!K447&lt;=8, 1/8,0)</f>
        <v>0</v>
      </c>
      <c r="L448">
        <f>IF('Monthly Ranks'!L447&lt;=8, 1/8,0)</f>
        <v>0</v>
      </c>
      <c r="M448">
        <f>IF('Monthly Ranks'!M447&lt;=8, 1/8,0)</f>
        <v>0</v>
      </c>
      <c r="N448">
        <f>IF('Monthly Ranks'!N447&lt;=8, 1/8,0)</f>
        <v>0.125</v>
      </c>
      <c r="O448">
        <f>IF('Monthly Ranks'!O447&lt;=8, 1/8,0)</f>
        <v>0.125</v>
      </c>
      <c r="P448">
        <f>IF('Monthly Ranks'!P447&lt;=8, 1/8,0)</f>
        <v>0.125</v>
      </c>
      <c r="Q448">
        <f>IF('Monthly Ranks'!Q447&lt;=8, 1/8,0)</f>
        <v>0</v>
      </c>
      <c r="S448">
        <f t="shared" si="18"/>
        <v>201202</v>
      </c>
      <c r="T448" s="12">
        <f>B448*ReturnData!B459</f>
        <v>1.2374999999999999E-3</v>
      </c>
      <c r="U448" s="12">
        <f>C448*ReturnData!C459</f>
        <v>0</v>
      </c>
      <c r="V448" s="12">
        <f>D448*ReturnData!D459</f>
        <v>8.3250000000000008E-3</v>
      </c>
      <c r="W448" s="12">
        <f>E448*ReturnData!E459</f>
        <v>7.9000000000000008E-3</v>
      </c>
      <c r="X448" s="12">
        <f>F448*ReturnData!F459</f>
        <v>0</v>
      </c>
      <c r="Y448" s="12">
        <f>G448*ReturnData!G459</f>
        <v>0</v>
      </c>
      <c r="Z448" s="12">
        <f>H448*ReturnData!H459</f>
        <v>4.4374999999999996E-3</v>
      </c>
      <c r="AA448" s="12">
        <f>I448*ReturnData!I459</f>
        <v>7.0499999999999998E-3</v>
      </c>
      <c r="AB448" s="12">
        <f>J448*ReturnData!J459</f>
        <v>0</v>
      </c>
      <c r="AC448" s="12">
        <f>K448*ReturnData!K459</f>
        <v>0</v>
      </c>
      <c r="AD448" s="12">
        <f>L448*ReturnData!L459</f>
        <v>0</v>
      </c>
      <c r="AE448" s="12">
        <f>M448*ReturnData!M459</f>
        <v>0</v>
      </c>
      <c r="AF448" s="12">
        <f>N448*ReturnData!N459</f>
        <v>2.1250000000000002E-3</v>
      </c>
      <c r="AG448" s="12">
        <f>O448*ReturnData!O459</f>
        <v>1.6375000000000001E-3</v>
      </c>
      <c r="AH448" s="12">
        <f>P448*ReturnData!P459</f>
        <v>3.5125E-3</v>
      </c>
      <c r="AI448" s="12">
        <f>Q448*ReturnData!Q459</f>
        <v>0</v>
      </c>
      <c r="AK448">
        <f t="shared" si="19"/>
        <v>201202</v>
      </c>
      <c r="AL448" s="15">
        <f t="shared" si="20"/>
        <v>3.6225000000000007E-2</v>
      </c>
    </row>
    <row r="449" spans="1:38" x14ac:dyDescent="0.25">
      <c r="A449" s="6">
        <f>ReturnData!A460</f>
        <v>201203</v>
      </c>
      <c r="B449">
        <f>IF('Monthly Ranks'!B448&lt;=8, 1/8,0)</f>
        <v>0.125</v>
      </c>
      <c r="C449">
        <f>IF('Monthly Ranks'!C448&lt;=8, 1/8,0)</f>
        <v>0</v>
      </c>
      <c r="D449">
        <f>IF('Monthly Ranks'!D448&lt;=8, 1/8,0)</f>
        <v>0</v>
      </c>
      <c r="E449">
        <f>IF('Monthly Ranks'!E448&lt;=8, 1/8,0)</f>
        <v>0.125</v>
      </c>
      <c r="F449">
        <f>IF('Monthly Ranks'!F448&lt;=8, 1/8,0)</f>
        <v>0.125</v>
      </c>
      <c r="G449">
        <f>IF('Monthly Ranks'!G448&lt;=8, 1/8,0)</f>
        <v>0</v>
      </c>
      <c r="H449">
        <f>IF('Monthly Ranks'!H448&lt;=8, 1/8,0)</f>
        <v>0.125</v>
      </c>
      <c r="I449">
        <f>IF('Monthly Ranks'!I448&lt;=8, 1/8,0)</f>
        <v>0.125</v>
      </c>
      <c r="J449">
        <f>IF('Monthly Ranks'!J448&lt;=8, 1/8,0)</f>
        <v>0</v>
      </c>
      <c r="K449">
        <f>IF('Monthly Ranks'!K448&lt;=8, 1/8,0)</f>
        <v>0</v>
      </c>
      <c r="L449">
        <f>IF('Monthly Ranks'!L448&lt;=8, 1/8,0)</f>
        <v>0</v>
      </c>
      <c r="M449">
        <f>IF('Monthly Ranks'!M448&lt;=8, 1/8,0)</f>
        <v>0</v>
      </c>
      <c r="N449">
        <f>IF('Monthly Ranks'!N448&lt;=8, 1/8,0)</f>
        <v>0.125</v>
      </c>
      <c r="O449">
        <f>IF('Monthly Ranks'!O448&lt;=8, 1/8,0)</f>
        <v>0.125</v>
      </c>
      <c r="P449">
        <f>IF('Monthly Ranks'!P448&lt;=8, 1/8,0)</f>
        <v>0.125</v>
      </c>
      <c r="Q449">
        <f>IF('Monthly Ranks'!Q448&lt;=8, 1/8,0)</f>
        <v>0</v>
      </c>
      <c r="S449">
        <f t="shared" si="18"/>
        <v>201203</v>
      </c>
      <c r="T449" s="12">
        <f>B449*ReturnData!B460</f>
        <v>4.6250000000000006E-3</v>
      </c>
      <c r="U449" s="12">
        <f>C449*ReturnData!C460</f>
        <v>0</v>
      </c>
      <c r="V449" s="12">
        <f>D449*ReturnData!D460</f>
        <v>0</v>
      </c>
      <c r="W449" s="12">
        <f>E449*ReturnData!E460</f>
        <v>2.2000000000000001E-3</v>
      </c>
      <c r="X449" s="12">
        <f>F449*ReturnData!F460</f>
        <v>5.6625E-3</v>
      </c>
      <c r="Y449" s="12">
        <f>G449*ReturnData!G460</f>
        <v>0</v>
      </c>
      <c r="Z449" s="12">
        <f>H449*ReturnData!H460</f>
        <v>4.8124999999999999E-3</v>
      </c>
      <c r="AA449" s="12">
        <f>I449*ReturnData!I460</f>
        <v>7.0625000000000002E-3</v>
      </c>
      <c r="AB449" s="12">
        <f>J449*ReturnData!J460</f>
        <v>0</v>
      </c>
      <c r="AC449" s="12">
        <f>K449*ReturnData!K460</f>
        <v>0</v>
      </c>
      <c r="AD449" s="12">
        <f>L449*ReturnData!L460</f>
        <v>0</v>
      </c>
      <c r="AE449" s="12">
        <f>M449*ReturnData!M460</f>
        <v>0</v>
      </c>
      <c r="AF449" s="12">
        <f>N449*ReturnData!N460</f>
        <v>5.375E-4</v>
      </c>
      <c r="AG449" s="12">
        <f>O449*ReturnData!O460</f>
        <v>1.8500000000000001E-3</v>
      </c>
      <c r="AH449" s="12">
        <f>P449*ReturnData!P460</f>
        <v>5.9375000000000001E-3</v>
      </c>
      <c r="AI449" s="12">
        <f>Q449*ReturnData!Q460</f>
        <v>0</v>
      </c>
      <c r="AK449">
        <f t="shared" si="19"/>
        <v>201203</v>
      </c>
      <c r="AL449" s="15">
        <f t="shared" si="20"/>
        <v>3.2687500000000001E-2</v>
      </c>
    </row>
    <row r="450" spans="1:38" x14ac:dyDescent="0.25">
      <c r="A450" s="6">
        <f>ReturnData!A461</f>
        <v>201204</v>
      </c>
      <c r="B450">
        <f>IF('Monthly Ranks'!B449&lt;=8, 1/8,0)</f>
        <v>0.125</v>
      </c>
      <c r="C450">
        <f>IF('Monthly Ranks'!C449&lt;=8, 1/8,0)</f>
        <v>0</v>
      </c>
      <c r="D450">
        <f>IF('Monthly Ranks'!D449&lt;=8, 1/8,0)</f>
        <v>0</v>
      </c>
      <c r="E450">
        <f>IF('Monthly Ranks'!E449&lt;=8, 1/8,0)</f>
        <v>0.125</v>
      </c>
      <c r="F450">
        <f>IF('Monthly Ranks'!F449&lt;=8, 1/8,0)</f>
        <v>0.125</v>
      </c>
      <c r="G450">
        <f>IF('Monthly Ranks'!G449&lt;=8, 1/8,0)</f>
        <v>0</v>
      </c>
      <c r="H450">
        <f>IF('Monthly Ranks'!H449&lt;=8, 1/8,0)</f>
        <v>0.125</v>
      </c>
      <c r="I450">
        <f>IF('Monthly Ranks'!I449&lt;=8, 1/8,0)</f>
        <v>0.125</v>
      </c>
      <c r="J450">
        <f>IF('Monthly Ranks'!J449&lt;=8, 1/8,0)</f>
        <v>0</v>
      </c>
      <c r="K450">
        <f>IF('Monthly Ranks'!K449&lt;=8, 1/8,0)</f>
        <v>0</v>
      </c>
      <c r="L450">
        <f>IF('Monthly Ranks'!L449&lt;=8, 1/8,0)</f>
        <v>0.125</v>
      </c>
      <c r="M450">
        <f>IF('Monthly Ranks'!M449&lt;=8, 1/8,0)</f>
        <v>0</v>
      </c>
      <c r="N450">
        <f>IF('Monthly Ranks'!N449&lt;=8, 1/8,0)</f>
        <v>0</v>
      </c>
      <c r="O450">
        <f>IF('Monthly Ranks'!O449&lt;=8, 1/8,0)</f>
        <v>0.125</v>
      </c>
      <c r="P450">
        <f>IF('Monthly Ranks'!P449&lt;=8, 1/8,0)</f>
        <v>0.125</v>
      </c>
      <c r="Q450">
        <f>IF('Monthly Ranks'!Q449&lt;=8, 1/8,0)</f>
        <v>0</v>
      </c>
      <c r="S450">
        <f t="shared" si="18"/>
        <v>201204</v>
      </c>
      <c r="T450" s="12">
        <f>B450*ReturnData!B461</f>
        <v>1.0499999999999999E-3</v>
      </c>
      <c r="U450" s="12">
        <f>C450*ReturnData!C461</f>
        <v>0</v>
      </c>
      <c r="V450" s="12">
        <f>D450*ReturnData!D461</f>
        <v>0</v>
      </c>
      <c r="W450" s="12">
        <f>E450*ReturnData!E461</f>
        <v>-1.125E-4</v>
      </c>
      <c r="X450" s="12">
        <f>F450*ReturnData!F461</f>
        <v>-5.2375000000000008E-3</v>
      </c>
      <c r="Y450" s="12">
        <f>G450*ReturnData!G461</f>
        <v>0</v>
      </c>
      <c r="Z450" s="12">
        <f>H450*ReturnData!H461</f>
        <v>3.5000000000000005E-4</v>
      </c>
      <c r="AA450" s="12">
        <f>I450*ReturnData!I461</f>
        <v>2.6874999999999998E-3</v>
      </c>
      <c r="AB450" s="12">
        <f>J450*ReturnData!J461</f>
        <v>0</v>
      </c>
      <c r="AC450" s="12">
        <f>K450*ReturnData!K461</f>
        <v>0</v>
      </c>
      <c r="AD450" s="12">
        <f>L450*ReturnData!L461</f>
        <v>-3.4000000000000002E-3</v>
      </c>
      <c r="AE450" s="12">
        <f>M450*ReturnData!M461</f>
        <v>0</v>
      </c>
      <c r="AF450" s="12">
        <f>N450*ReturnData!N461</f>
        <v>0</v>
      </c>
      <c r="AG450" s="12">
        <f>O450*ReturnData!O461</f>
        <v>2.1624999999999999E-3</v>
      </c>
      <c r="AH450" s="12">
        <f>P450*ReturnData!P461</f>
        <v>1.3375000000000001E-3</v>
      </c>
      <c r="AI450" s="12">
        <f>Q450*ReturnData!Q461</f>
        <v>0</v>
      </c>
      <c r="AK450">
        <f t="shared" si="19"/>
        <v>201204</v>
      </c>
      <c r="AL450" s="15">
        <f t="shared" si="20"/>
        <v>-1.1625000000000008E-3</v>
      </c>
    </row>
    <row r="451" spans="1:38" x14ac:dyDescent="0.25">
      <c r="A451" s="6">
        <f>ReturnData!A462</f>
        <v>201205</v>
      </c>
      <c r="B451">
        <f>IF('Monthly Ranks'!B450&lt;=8, 1/8,0)</f>
        <v>0.125</v>
      </c>
      <c r="C451">
        <f>IF('Monthly Ranks'!C450&lt;=8, 1/8,0)</f>
        <v>0</v>
      </c>
      <c r="D451">
        <f>IF('Monthly Ranks'!D450&lt;=8, 1/8,0)</f>
        <v>0</v>
      </c>
      <c r="E451">
        <f>IF('Monthly Ranks'!E450&lt;=8, 1/8,0)</f>
        <v>0.125</v>
      </c>
      <c r="F451">
        <f>IF('Monthly Ranks'!F450&lt;=8, 1/8,0)</f>
        <v>0.125</v>
      </c>
      <c r="G451">
        <f>IF('Monthly Ranks'!G450&lt;=8, 1/8,0)</f>
        <v>0</v>
      </c>
      <c r="H451">
        <f>IF('Monthly Ranks'!H450&lt;=8, 1/8,0)</f>
        <v>0.125</v>
      </c>
      <c r="I451">
        <f>IF('Monthly Ranks'!I450&lt;=8, 1/8,0)</f>
        <v>0.125</v>
      </c>
      <c r="J451">
        <f>IF('Monthly Ranks'!J450&lt;=8, 1/8,0)</f>
        <v>0</v>
      </c>
      <c r="K451">
        <f>IF('Monthly Ranks'!K450&lt;=8, 1/8,0)</f>
        <v>0</v>
      </c>
      <c r="L451">
        <f>IF('Monthly Ranks'!L450&lt;=8, 1/8,0)</f>
        <v>0.125</v>
      </c>
      <c r="M451">
        <f>IF('Monthly Ranks'!M450&lt;=8, 1/8,0)</f>
        <v>0</v>
      </c>
      <c r="N451">
        <f>IF('Monthly Ranks'!N450&lt;=8, 1/8,0)</f>
        <v>0</v>
      </c>
      <c r="O451">
        <f>IF('Monthly Ranks'!O450&lt;=8, 1/8,0)</f>
        <v>0.125</v>
      </c>
      <c r="P451">
        <f>IF('Monthly Ranks'!P450&lt;=8, 1/8,0)</f>
        <v>0.125</v>
      </c>
      <c r="Q451">
        <f>IF('Monthly Ranks'!Q450&lt;=8, 1/8,0)</f>
        <v>0</v>
      </c>
      <c r="S451">
        <f t="shared" ref="S451:S514" si="21">A451</f>
        <v>201205</v>
      </c>
      <c r="T451" s="12">
        <f>B451*ReturnData!B462</f>
        <v>-1.8749999999999999E-3</v>
      </c>
      <c r="U451" s="12">
        <f>C451*ReturnData!C462</f>
        <v>0</v>
      </c>
      <c r="V451" s="12">
        <f>D451*ReturnData!D462</f>
        <v>0</v>
      </c>
      <c r="W451" s="12">
        <f>E451*ReturnData!E462</f>
        <v>-6.8500000000000002E-3</v>
      </c>
      <c r="X451" s="12">
        <f>F451*ReturnData!F462</f>
        <v>-1.4025000000000001E-2</v>
      </c>
      <c r="Y451" s="12">
        <f>G451*ReturnData!G462</f>
        <v>0</v>
      </c>
      <c r="Z451" s="12">
        <f>H451*ReturnData!H462</f>
        <v>-3.4624999999999999E-3</v>
      </c>
      <c r="AA451" s="12">
        <f>I451*ReturnData!I462</f>
        <v>-8.0874999999999992E-3</v>
      </c>
      <c r="AB451" s="12">
        <f>J451*ReturnData!J462</f>
        <v>0</v>
      </c>
      <c r="AC451" s="12">
        <f>K451*ReturnData!K462</f>
        <v>0</v>
      </c>
      <c r="AD451" s="12">
        <f>L451*ReturnData!L462</f>
        <v>-1.0674999999999999E-2</v>
      </c>
      <c r="AE451" s="12">
        <f>M451*ReturnData!M462</f>
        <v>0</v>
      </c>
      <c r="AF451" s="12">
        <f>N451*ReturnData!N462</f>
        <v>0</v>
      </c>
      <c r="AG451" s="12">
        <f>O451*ReturnData!O462</f>
        <v>-1.1375000000000001E-3</v>
      </c>
      <c r="AH451" s="12">
        <f>P451*ReturnData!P462</f>
        <v>-1.8875000000000001E-3</v>
      </c>
      <c r="AI451" s="12">
        <f>Q451*ReturnData!Q462</f>
        <v>0</v>
      </c>
      <c r="AK451">
        <f t="shared" ref="AK451:AK482" si="22">S451</f>
        <v>201205</v>
      </c>
      <c r="AL451" s="15">
        <f t="shared" si="20"/>
        <v>-4.7999999999999994E-2</v>
      </c>
    </row>
    <row r="452" spans="1:38" x14ac:dyDescent="0.25">
      <c r="A452" s="6">
        <f>ReturnData!A463</f>
        <v>201206</v>
      </c>
      <c r="B452">
        <f>IF('Monthly Ranks'!B451&lt;=8, 1/8,0)</f>
        <v>0.125</v>
      </c>
      <c r="C452">
        <f>IF('Monthly Ranks'!C451&lt;=8, 1/8,0)</f>
        <v>0</v>
      </c>
      <c r="D452">
        <f>IF('Monthly Ranks'!D451&lt;=8, 1/8,0)</f>
        <v>0</v>
      </c>
      <c r="E452">
        <f>IF('Monthly Ranks'!E451&lt;=8, 1/8,0)</f>
        <v>0.125</v>
      </c>
      <c r="F452">
        <f>IF('Monthly Ranks'!F451&lt;=8, 1/8,0)</f>
        <v>0</v>
      </c>
      <c r="G452">
        <f>IF('Monthly Ranks'!G451&lt;=8, 1/8,0)</f>
        <v>0.125</v>
      </c>
      <c r="H452">
        <f>IF('Monthly Ranks'!H451&lt;=8, 1/8,0)</f>
        <v>0.125</v>
      </c>
      <c r="I452">
        <f>IF('Monthly Ranks'!I451&lt;=8, 1/8,0)</f>
        <v>0.125</v>
      </c>
      <c r="J452">
        <f>IF('Monthly Ranks'!J451&lt;=8, 1/8,0)</f>
        <v>0</v>
      </c>
      <c r="K452">
        <f>IF('Monthly Ranks'!K451&lt;=8, 1/8,0)</f>
        <v>0</v>
      </c>
      <c r="L452">
        <f>IF('Monthly Ranks'!L451&lt;=8, 1/8,0)</f>
        <v>0.125</v>
      </c>
      <c r="M452">
        <f>IF('Monthly Ranks'!M451&lt;=8, 1/8,0)</f>
        <v>0</v>
      </c>
      <c r="N452">
        <f>IF('Monthly Ranks'!N451&lt;=8, 1/8,0)</f>
        <v>0</v>
      </c>
      <c r="O452">
        <f>IF('Monthly Ranks'!O451&lt;=8, 1/8,0)</f>
        <v>0.125</v>
      </c>
      <c r="P452">
        <f>IF('Monthly Ranks'!P451&lt;=8, 1/8,0)</f>
        <v>0.125</v>
      </c>
      <c r="Q452">
        <f>IF('Monthly Ranks'!Q451&lt;=8, 1/8,0)</f>
        <v>0</v>
      </c>
      <c r="S452">
        <f t="shared" si="21"/>
        <v>201206</v>
      </c>
      <c r="T452" s="12">
        <f>B452*ReturnData!B463</f>
        <v>4.8124999999999999E-3</v>
      </c>
      <c r="U452" s="12">
        <f>C452*ReturnData!C463</f>
        <v>0</v>
      </c>
      <c r="V452" s="12">
        <f>D452*ReturnData!D463</f>
        <v>0</v>
      </c>
      <c r="W452" s="12">
        <f>E452*ReturnData!E463</f>
        <v>-1.2E-2</v>
      </c>
      <c r="X452" s="12">
        <f>F452*ReturnData!F463</f>
        <v>0</v>
      </c>
      <c r="Y452" s="12">
        <f>G452*ReturnData!G463</f>
        <v>4.0749999999999996E-3</v>
      </c>
      <c r="Z452" s="12">
        <f>H452*ReturnData!H463</f>
        <v>6.3499999999999997E-3</v>
      </c>
      <c r="AA452" s="12">
        <f>I452*ReturnData!I463</f>
        <v>7.7749999999999998E-3</v>
      </c>
      <c r="AB452" s="12">
        <f>J452*ReturnData!J463</f>
        <v>0</v>
      </c>
      <c r="AC452" s="12">
        <f>K452*ReturnData!K463</f>
        <v>0</v>
      </c>
      <c r="AD452" s="12">
        <f>L452*ReturnData!L463</f>
        <v>1.7374999999999999E-3</v>
      </c>
      <c r="AE452" s="12">
        <f>M452*ReturnData!M463</f>
        <v>0</v>
      </c>
      <c r="AF452" s="12">
        <f>N452*ReturnData!N463</f>
        <v>0</v>
      </c>
      <c r="AG452" s="12">
        <f>O452*ReturnData!O463</f>
        <v>4.2500000000000003E-3</v>
      </c>
      <c r="AH452" s="12">
        <f>P452*ReturnData!P463</f>
        <v>2.7000000000000001E-3</v>
      </c>
      <c r="AI452" s="12">
        <f>Q452*ReturnData!Q463</f>
        <v>0</v>
      </c>
      <c r="AK452">
        <f t="shared" si="22"/>
        <v>201206</v>
      </c>
      <c r="AL452" s="15">
        <f t="shared" ref="AL452:AL515" si="23">SUM(T452:AI452)</f>
        <v>1.9699999999999999E-2</v>
      </c>
    </row>
    <row r="453" spans="1:38" x14ac:dyDescent="0.25">
      <c r="A453" s="6">
        <f>ReturnData!A464</f>
        <v>201207</v>
      </c>
      <c r="B453">
        <f>IF('Monthly Ranks'!B452&lt;=8, 1/8,0)</f>
        <v>0.125</v>
      </c>
      <c r="C453">
        <f>IF('Monthly Ranks'!C452&lt;=8, 1/8,0)</f>
        <v>0</v>
      </c>
      <c r="D453">
        <f>IF('Monthly Ranks'!D452&lt;=8, 1/8,0)</f>
        <v>0</v>
      </c>
      <c r="E453">
        <f>IF('Monthly Ranks'!E452&lt;=8, 1/8,0)</f>
        <v>0.125</v>
      </c>
      <c r="F453">
        <f>IF('Monthly Ranks'!F452&lt;=8, 1/8,0)</f>
        <v>0</v>
      </c>
      <c r="G453">
        <f>IF('Monthly Ranks'!G452&lt;=8, 1/8,0)</f>
        <v>0</v>
      </c>
      <c r="H453">
        <f>IF('Monthly Ranks'!H452&lt;=8, 1/8,0)</f>
        <v>0.125</v>
      </c>
      <c r="I453">
        <f>IF('Monthly Ranks'!I452&lt;=8, 1/8,0)</f>
        <v>0.125</v>
      </c>
      <c r="J453">
        <f>IF('Monthly Ranks'!J452&lt;=8, 1/8,0)</f>
        <v>0</v>
      </c>
      <c r="K453">
        <f>IF('Monthly Ranks'!K452&lt;=8, 1/8,0)</f>
        <v>0.125</v>
      </c>
      <c r="L453">
        <f>IF('Monthly Ranks'!L452&lt;=8, 1/8,0)</f>
        <v>0.125</v>
      </c>
      <c r="M453">
        <f>IF('Monthly Ranks'!M452&lt;=8, 1/8,0)</f>
        <v>0</v>
      </c>
      <c r="N453">
        <f>IF('Monthly Ranks'!N452&lt;=8, 1/8,0)</f>
        <v>0</v>
      </c>
      <c r="O453">
        <f>IF('Monthly Ranks'!O452&lt;=8, 1/8,0)</f>
        <v>0.125</v>
      </c>
      <c r="P453">
        <f>IF('Monthly Ranks'!P452&lt;=8, 1/8,0)</f>
        <v>0.125</v>
      </c>
      <c r="Q453">
        <f>IF('Monthly Ranks'!Q452&lt;=8, 1/8,0)</f>
        <v>0</v>
      </c>
      <c r="S453">
        <f t="shared" si="21"/>
        <v>201207</v>
      </c>
      <c r="T453" s="12">
        <f>B453*ReturnData!B464</f>
        <v>4.125E-4</v>
      </c>
      <c r="U453" s="12">
        <f>C453*ReturnData!C464</f>
        <v>0</v>
      </c>
      <c r="V453" s="12">
        <f>D453*ReturnData!D464</f>
        <v>0</v>
      </c>
      <c r="W453" s="12">
        <f>E453*ReturnData!E464</f>
        <v>2.3E-3</v>
      </c>
      <c r="X453" s="12">
        <f>F453*ReturnData!F464</f>
        <v>0</v>
      </c>
      <c r="Y453" s="12">
        <f>G453*ReturnData!G464</f>
        <v>0</v>
      </c>
      <c r="Z453" s="12">
        <f>H453*ReturnData!H464</f>
        <v>3.8E-3</v>
      </c>
      <c r="AA453" s="12">
        <f>I453*ReturnData!I464</f>
        <v>-3.6125000000000003E-3</v>
      </c>
      <c r="AB453" s="12">
        <f>J453*ReturnData!J464</f>
        <v>0</v>
      </c>
      <c r="AC453" s="12">
        <f>K453*ReturnData!K464</f>
        <v>3.5875E-3</v>
      </c>
      <c r="AD453" s="12">
        <f>L453*ReturnData!L464</f>
        <v>1.5375E-3</v>
      </c>
      <c r="AE453" s="12">
        <f>M453*ReturnData!M464</f>
        <v>0</v>
      </c>
      <c r="AF453" s="12">
        <f>N453*ReturnData!N464</f>
        <v>0</v>
      </c>
      <c r="AG453" s="12">
        <f>O453*ReturnData!O464</f>
        <v>4.5250000000000004E-3</v>
      </c>
      <c r="AH453" s="12">
        <f>P453*ReturnData!P464</f>
        <v>2.0874999999999999E-3</v>
      </c>
      <c r="AI453" s="12">
        <f>Q453*ReturnData!Q464</f>
        <v>0</v>
      </c>
      <c r="AK453">
        <f t="shared" si="22"/>
        <v>201207</v>
      </c>
      <c r="AL453" s="15">
        <f t="shared" si="23"/>
        <v>1.4637500000000001E-2</v>
      </c>
    </row>
    <row r="454" spans="1:38" x14ac:dyDescent="0.25">
      <c r="A454" s="6">
        <f>ReturnData!A465</f>
        <v>201208</v>
      </c>
      <c r="B454">
        <f>IF('Monthly Ranks'!B453&lt;=8, 1/8,0)</f>
        <v>0.125</v>
      </c>
      <c r="C454">
        <f>IF('Monthly Ranks'!C453&lt;=8, 1/8,0)</f>
        <v>0</v>
      </c>
      <c r="D454">
        <f>IF('Monthly Ranks'!D453&lt;=8, 1/8,0)</f>
        <v>0</v>
      </c>
      <c r="E454">
        <f>IF('Monthly Ranks'!E453&lt;=8, 1/8,0)</f>
        <v>0</v>
      </c>
      <c r="F454">
        <f>IF('Monthly Ranks'!F453&lt;=8, 1/8,0)</f>
        <v>0</v>
      </c>
      <c r="G454">
        <f>IF('Monthly Ranks'!G453&lt;=8, 1/8,0)</f>
        <v>0</v>
      </c>
      <c r="H454">
        <f>IF('Monthly Ranks'!H453&lt;=8, 1/8,0)</f>
        <v>0.125</v>
      </c>
      <c r="I454">
        <f>IF('Monthly Ranks'!I453&lt;=8, 1/8,0)</f>
        <v>0.125</v>
      </c>
      <c r="J454">
        <f>IF('Monthly Ranks'!J453&lt;=8, 1/8,0)</f>
        <v>0</v>
      </c>
      <c r="K454">
        <f>IF('Monthly Ranks'!K453&lt;=8, 1/8,0)</f>
        <v>0.125</v>
      </c>
      <c r="L454">
        <f>IF('Monthly Ranks'!L453&lt;=8, 1/8,0)</f>
        <v>0.125</v>
      </c>
      <c r="M454">
        <f>IF('Monthly Ranks'!M453&lt;=8, 1/8,0)</f>
        <v>0</v>
      </c>
      <c r="N454">
        <f>IF('Monthly Ranks'!N453&lt;=8, 1/8,0)</f>
        <v>0.125</v>
      </c>
      <c r="O454">
        <f>IF('Monthly Ranks'!O453&lt;=8, 1/8,0)</f>
        <v>0.125</v>
      </c>
      <c r="P454">
        <f>IF('Monthly Ranks'!P453&lt;=8, 1/8,0)</f>
        <v>0.125</v>
      </c>
      <c r="Q454">
        <f>IF('Monthly Ranks'!Q453&lt;=8, 1/8,0)</f>
        <v>0</v>
      </c>
      <c r="S454">
        <f t="shared" si="21"/>
        <v>201208</v>
      </c>
      <c r="T454" s="12">
        <f>B454*ReturnData!B465</f>
        <v>-1.875E-4</v>
      </c>
      <c r="U454" s="12">
        <f>C454*ReturnData!C465</f>
        <v>0</v>
      </c>
      <c r="V454" s="12">
        <f>D454*ReturnData!D465</f>
        <v>0</v>
      </c>
      <c r="W454" s="12">
        <f>E454*ReturnData!E465</f>
        <v>0</v>
      </c>
      <c r="X454" s="12">
        <f>F454*ReturnData!F465</f>
        <v>0</v>
      </c>
      <c r="Y454" s="12">
        <f>G454*ReturnData!G465</f>
        <v>0</v>
      </c>
      <c r="Z454" s="12">
        <f>H454*ReturnData!H465</f>
        <v>-5.5000000000000003E-4</v>
      </c>
      <c r="AA454" s="12">
        <f>I454*ReturnData!I465</f>
        <v>1.1112500000000001E-2</v>
      </c>
      <c r="AB454" s="12">
        <f>J454*ReturnData!J465</f>
        <v>0</v>
      </c>
      <c r="AC454" s="12">
        <f>K454*ReturnData!K465</f>
        <v>9.6250000000000003E-4</v>
      </c>
      <c r="AD454" s="12">
        <f>L454*ReturnData!L465</f>
        <v>6.6500000000000005E-3</v>
      </c>
      <c r="AE454" s="12">
        <f>M454*ReturnData!M465</f>
        <v>0</v>
      </c>
      <c r="AF454" s="12">
        <f>N454*ReturnData!N465</f>
        <v>5.9999999999999995E-4</v>
      </c>
      <c r="AG454" s="12">
        <f>O454*ReturnData!O465</f>
        <v>-4.3E-3</v>
      </c>
      <c r="AH454" s="12">
        <f>P454*ReturnData!P465</f>
        <v>3.1874999999999998E-3</v>
      </c>
      <c r="AI454" s="12">
        <f>Q454*ReturnData!Q465</f>
        <v>0</v>
      </c>
      <c r="AK454">
        <f t="shared" si="22"/>
        <v>201208</v>
      </c>
      <c r="AL454" s="15">
        <f t="shared" si="23"/>
        <v>1.7475000000000001E-2</v>
      </c>
    </row>
    <row r="455" spans="1:38" x14ac:dyDescent="0.25">
      <c r="A455" s="6">
        <f>ReturnData!A466</f>
        <v>201209</v>
      </c>
      <c r="B455">
        <f>IF('Monthly Ranks'!B454&lt;=8, 1/8,0)</f>
        <v>0</v>
      </c>
      <c r="C455">
        <f>IF('Monthly Ranks'!C454&lt;=8, 1/8,0)</f>
        <v>0</v>
      </c>
      <c r="D455">
        <f>IF('Monthly Ranks'!D454&lt;=8, 1/8,0)</f>
        <v>0</v>
      </c>
      <c r="E455">
        <f>IF('Monthly Ranks'!E454&lt;=8, 1/8,0)</f>
        <v>0</v>
      </c>
      <c r="F455">
        <f>IF('Monthly Ranks'!F454&lt;=8, 1/8,0)</f>
        <v>0</v>
      </c>
      <c r="G455">
        <f>IF('Monthly Ranks'!G454&lt;=8, 1/8,0)</f>
        <v>0</v>
      </c>
      <c r="H455">
        <f>IF('Monthly Ranks'!H454&lt;=8, 1/8,0)</f>
        <v>0.125</v>
      </c>
      <c r="I455">
        <f>IF('Monthly Ranks'!I454&lt;=8, 1/8,0)</f>
        <v>0.125</v>
      </c>
      <c r="J455">
        <f>IF('Monthly Ranks'!J454&lt;=8, 1/8,0)</f>
        <v>0</v>
      </c>
      <c r="K455">
        <f>IF('Monthly Ranks'!K454&lt;=8, 1/8,0)</f>
        <v>0.125</v>
      </c>
      <c r="L455">
        <f>IF('Monthly Ranks'!L454&lt;=8, 1/8,0)</f>
        <v>0.125</v>
      </c>
      <c r="M455">
        <f>IF('Monthly Ranks'!M454&lt;=8, 1/8,0)</f>
        <v>0</v>
      </c>
      <c r="N455">
        <f>IF('Monthly Ranks'!N454&lt;=8, 1/8,0)</f>
        <v>0.125</v>
      </c>
      <c r="O455">
        <f>IF('Monthly Ranks'!O454&lt;=8, 1/8,0)</f>
        <v>0.125</v>
      </c>
      <c r="P455">
        <f>IF('Monthly Ranks'!P454&lt;=8, 1/8,0)</f>
        <v>0.125</v>
      </c>
      <c r="Q455">
        <f>IF('Monthly Ranks'!Q454&lt;=8, 1/8,0)</f>
        <v>0.125</v>
      </c>
      <c r="S455">
        <f t="shared" si="21"/>
        <v>201209</v>
      </c>
      <c r="T455" s="12">
        <f>B455*ReturnData!B466</f>
        <v>0</v>
      </c>
      <c r="U455" s="12">
        <f>C455*ReturnData!C466</f>
        <v>0</v>
      </c>
      <c r="V455" s="12">
        <f>D455*ReturnData!D466</f>
        <v>0</v>
      </c>
      <c r="W455" s="12">
        <f>E455*ReturnData!E466</f>
        <v>0</v>
      </c>
      <c r="X455" s="12">
        <f>F455*ReturnData!F466</f>
        <v>0</v>
      </c>
      <c r="Y455" s="12">
        <f>G455*ReturnData!G466</f>
        <v>0</v>
      </c>
      <c r="Z455" s="12">
        <f>H455*ReturnData!H466</f>
        <v>3.4999999999999996E-3</v>
      </c>
      <c r="AA455" s="12">
        <f>I455*ReturnData!I466</f>
        <v>7.0125000000000005E-3</v>
      </c>
      <c r="AB455" s="12">
        <f>J455*ReturnData!J466</f>
        <v>0</v>
      </c>
      <c r="AC455" s="12">
        <f>K455*ReturnData!K466</f>
        <v>4.8124999999999999E-3</v>
      </c>
      <c r="AD455" s="12">
        <f>L455*ReturnData!L466</f>
        <v>-2.6249999999999998E-4</v>
      </c>
      <c r="AE455" s="12">
        <f>M455*ReturnData!M466</f>
        <v>0</v>
      </c>
      <c r="AF455" s="12">
        <f>N455*ReturnData!N466</f>
        <v>-1.3500000000000001E-3</v>
      </c>
      <c r="AG455" s="12">
        <f>O455*ReturnData!O466</f>
        <v>2.6374999999999997E-3</v>
      </c>
      <c r="AH455" s="12">
        <f>P455*ReturnData!P466</f>
        <v>2.1624999999999999E-3</v>
      </c>
      <c r="AI455" s="12">
        <f>Q455*ReturnData!Q466</f>
        <v>4.5500000000000002E-3</v>
      </c>
      <c r="AK455">
        <f t="shared" si="22"/>
        <v>201209</v>
      </c>
      <c r="AL455" s="15">
        <f t="shared" si="23"/>
        <v>2.30625E-2</v>
      </c>
    </row>
    <row r="456" spans="1:38" x14ac:dyDescent="0.25">
      <c r="A456" s="6">
        <f>ReturnData!A467</f>
        <v>201210</v>
      </c>
      <c r="B456">
        <f>IF('Monthly Ranks'!B455&lt;=8, 1/8,0)</f>
        <v>0</v>
      </c>
      <c r="C456">
        <f>IF('Monthly Ranks'!C455&lt;=8, 1/8,0)</f>
        <v>0</v>
      </c>
      <c r="D456">
        <f>IF('Monthly Ranks'!D455&lt;=8, 1/8,0)</f>
        <v>0</v>
      </c>
      <c r="E456">
        <f>IF('Monthly Ranks'!E455&lt;=8, 1/8,0)</f>
        <v>0.125</v>
      </c>
      <c r="F456">
        <f>IF('Monthly Ranks'!F455&lt;=8, 1/8,0)</f>
        <v>0.125</v>
      </c>
      <c r="G456">
        <f>IF('Monthly Ranks'!G455&lt;=8, 1/8,0)</f>
        <v>0.125</v>
      </c>
      <c r="H456">
        <f>IF('Monthly Ranks'!H455&lt;=8, 1/8,0)</f>
        <v>0</v>
      </c>
      <c r="I456">
        <f>IF('Monthly Ranks'!I455&lt;=8, 1/8,0)</f>
        <v>0.125</v>
      </c>
      <c r="J456">
        <f>IF('Monthly Ranks'!J455&lt;=8, 1/8,0)</f>
        <v>0</v>
      </c>
      <c r="K456">
        <f>IF('Monthly Ranks'!K455&lt;=8, 1/8,0)</f>
        <v>0.125</v>
      </c>
      <c r="L456">
        <f>IF('Monthly Ranks'!L455&lt;=8, 1/8,0)</f>
        <v>0.125</v>
      </c>
      <c r="M456">
        <f>IF('Monthly Ranks'!M455&lt;=8, 1/8,0)</f>
        <v>0</v>
      </c>
      <c r="N456">
        <f>IF('Monthly Ranks'!N455&lt;=8, 1/8,0)</f>
        <v>0</v>
      </c>
      <c r="O456">
        <f>IF('Monthly Ranks'!O455&lt;=8, 1/8,0)</f>
        <v>0</v>
      </c>
      <c r="P456">
        <f>IF('Monthly Ranks'!P455&lt;=8, 1/8,0)</f>
        <v>0.125</v>
      </c>
      <c r="Q456">
        <f>IF('Monthly Ranks'!Q455&lt;=8, 1/8,0)</f>
        <v>0.125</v>
      </c>
      <c r="S456">
        <f t="shared" si="21"/>
        <v>201210</v>
      </c>
      <c r="T456" s="12">
        <f>B456*ReturnData!B467</f>
        <v>0</v>
      </c>
      <c r="U456" s="12">
        <f>C456*ReturnData!C467</f>
        <v>0</v>
      </c>
      <c r="V456" s="12">
        <f>D456*ReturnData!D467</f>
        <v>0</v>
      </c>
      <c r="W456" s="12">
        <f>E456*ReturnData!E467</f>
        <v>-8.5000000000000006E-4</v>
      </c>
      <c r="X456" s="12">
        <f>F456*ReturnData!F467</f>
        <v>2.8375000000000002E-3</v>
      </c>
      <c r="Y456" s="12">
        <f>G456*ReturnData!G467</f>
        <v>-3.3250000000000003E-3</v>
      </c>
      <c r="Z456" s="12">
        <f>H456*ReturnData!H467</f>
        <v>0</v>
      </c>
      <c r="AA456" s="12">
        <f>I456*ReturnData!I467</f>
        <v>4.0625000000000001E-3</v>
      </c>
      <c r="AB456" s="12">
        <f>J456*ReturnData!J467</f>
        <v>0</v>
      </c>
      <c r="AC456" s="12">
        <f>K456*ReturnData!K467</f>
        <v>-9.1250000000000001E-4</v>
      </c>
      <c r="AD456" s="12">
        <f>L456*ReturnData!L467</f>
        <v>-7.4250000000000002E-3</v>
      </c>
      <c r="AE456" s="12">
        <f>M456*ReturnData!M467</f>
        <v>0</v>
      </c>
      <c r="AF456" s="12">
        <f>N456*ReturnData!N467</f>
        <v>0</v>
      </c>
      <c r="AG456" s="12">
        <f>O456*ReturnData!O467</f>
        <v>0</v>
      </c>
      <c r="AH456" s="12">
        <f>P456*ReturnData!P467</f>
        <v>-2.9749999999999998E-3</v>
      </c>
      <c r="AI456" s="12">
        <f>Q456*ReturnData!Q467</f>
        <v>2.3874999999999999E-3</v>
      </c>
      <c r="AK456">
        <f t="shared" si="22"/>
        <v>201210</v>
      </c>
      <c r="AL456" s="15">
        <f t="shared" si="23"/>
        <v>-6.1999999999999998E-3</v>
      </c>
    </row>
    <row r="457" spans="1:38" x14ac:dyDescent="0.25">
      <c r="A457" s="6">
        <f>ReturnData!A468</f>
        <v>201211</v>
      </c>
      <c r="B457">
        <f>IF('Monthly Ranks'!B456&lt;=8, 1/8,0)</f>
        <v>0.125</v>
      </c>
      <c r="C457">
        <f>IF('Monthly Ranks'!C456&lt;=8, 1/8,0)</f>
        <v>0</v>
      </c>
      <c r="D457">
        <f>IF('Monthly Ranks'!D456&lt;=8, 1/8,0)</f>
        <v>0</v>
      </c>
      <c r="E457">
        <f>IF('Monthly Ranks'!E456&lt;=8, 1/8,0)</f>
        <v>0</v>
      </c>
      <c r="F457">
        <f>IF('Monthly Ranks'!F456&lt;=8, 1/8,0)</f>
        <v>0.125</v>
      </c>
      <c r="G457">
        <f>IF('Monthly Ranks'!G456&lt;=8, 1/8,0)</f>
        <v>0</v>
      </c>
      <c r="H457">
        <f>IF('Monthly Ranks'!H456&lt;=8, 1/8,0)</f>
        <v>0.125</v>
      </c>
      <c r="I457">
        <f>IF('Monthly Ranks'!I456&lt;=8, 1/8,0)</f>
        <v>0.125</v>
      </c>
      <c r="J457">
        <f>IF('Monthly Ranks'!J456&lt;=8, 1/8,0)</f>
        <v>0</v>
      </c>
      <c r="K457">
        <f>IF('Monthly Ranks'!K456&lt;=8, 1/8,0)</f>
        <v>0.125</v>
      </c>
      <c r="L457">
        <f>IF('Monthly Ranks'!L456&lt;=8, 1/8,0)</f>
        <v>0.125</v>
      </c>
      <c r="M457">
        <f>IF('Monthly Ranks'!M456&lt;=8, 1/8,0)</f>
        <v>0</v>
      </c>
      <c r="N457">
        <f>IF('Monthly Ranks'!N456&lt;=8, 1/8,0)</f>
        <v>0</v>
      </c>
      <c r="O457">
        <f>IF('Monthly Ranks'!O456&lt;=8, 1/8,0)</f>
        <v>0</v>
      </c>
      <c r="P457">
        <f>IF('Monthly Ranks'!P456&lt;=8, 1/8,0)</f>
        <v>0.125</v>
      </c>
      <c r="Q457">
        <f>IF('Monthly Ranks'!Q456&lt;=8, 1/8,0)</f>
        <v>0.125</v>
      </c>
      <c r="S457">
        <f t="shared" si="21"/>
        <v>201211</v>
      </c>
      <c r="T457" s="12">
        <f>B457*ReturnData!B468</f>
        <v>4.2500000000000003E-3</v>
      </c>
      <c r="U457" s="12">
        <f>C457*ReturnData!C468</f>
        <v>0</v>
      </c>
      <c r="V457" s="12">
        <f>D457*ReturnData!D468</f>
        <v>0</v>
      </c>
      <c r="W457" s="12">
        <f>E457*ReturnData!E468</f>
        <v>0</v>
      </c>
      <c r="X457" s="12">
        <f>F457*ReturnData!F468</f>
        <v>2.3999999999999998E-3</v>
      </c>
      <c r="Y457" s="12">
        <f>G457*ReturnData!G468</f>
        <v>0</v>
      </c>
      <c r="Z457" s="12">
        <f>H457*ReturnData!H468</f>
        <v>1.1999999999999999E-3</v>
      </c>
      <c r="AA457" s="12">
        <f>I457*ReturnData!I468</f>
        <v>6.3124999999999995E-3</v>
      </c>
      <c r="AB457" s="12">
        <f>J457*ReturnData!J468</f>
        <v>0</v>
      </c>
      <c r="AC457" s="12">
        <f>K457*ReturnData!K468</f>
        <v>3.4624999999999999E-3</v>
      </c>
      <c r="AD457" s="12">
        <f>L457*ReturnData!L468</f>
        <v>2.0999999999999999E-3</v>
      </c>
      <c r="AE457" s="12">
        <f>M457*ReturnData!M468</f>
        <v>0</v>
      </c>
      <c r="AF457" s="12">
        <f>N457*ReturnData!N468</f>
        <v>0</v>
      </c>
      <c r="AG457" s="12">
        <f>O457*ReturnData!O468</f>
        <v>0</v>
      </c>
      <c r="AH457" s="12">
        <f>P457*ReturnData!P468</f>
        <v>8.25E-4</v>
      </c>
      <c r="AI457" s="12">
        <f>Q457*ReturnData!Q468</f>
        <v>-1.1875E-3</v>
      </c>
      <c r="AK457">
        <f t="shared" si="22"/>
        <v>201211</v>
      </c>
      <c r="AL457" s="15">
        <f t="shared" si="23"/>
        <v>1.9362499999999998E-2</v>
      </c>
    </row>
    <row r="458" spans="1:38" x14ac:dyDescent="0.25">
      <c r="A458" s="6">
        <f>ReturnData!A469</f>
        <v>201212</v>
      </c>
      <c r="B458">
        <f>IF('Monthly Ranks'!B457&lt;=8, 1/8,0)</f>
        <v>0</v>
      </c>
      <c r="C458">
        <f>IF('Monthly Ranks'!C457&lt;=8, 1/8,0)</f>
        <v>0</v>
      </c>
      <c r="D458">
        <f>IF('Monthly Ranks'!D457&lt;=8, 1/8,0)</f>
        <v>0</v>
      </c>
      <c r="E458">
        <f>IF('Monthly Ranks'!E457&lt;=8, 1/8,0)</f>
        <v>0</v>
      </c>
      <c r="F458">
        <f>IF('Monthly Ranks'!F457&lt;=8, 1/8,0)</f>
        <v>0.125</v>
      </c>
      <c r="G458">
        <f>IF('Monthly Ranks'!G457&lt;=8, 1/8,0)</f>
        <v>0</v>
      </c>
      <c r="H458">
        <f>IF('Monthly Ranks'!H457&lt;=8, 1/8,0)</f>
        <v>0.125</v>
      </c>
      <c r="I458">
        <f>IF('Monthly Ranks'!I457&lt;=8, 1/8,0)</f>
        <v>0.125</v>
      </c>
      <c r="J458">
        <f>IF('Monthly Ranks'!J457&lt;=8, 1/8,0)</f>
        <v>0</v>
      </c>
      <c r="K458">
        <f>IF('Monthly Ranks'!K457&lt;=8, 1/8,0)</f>
        <v>0</v>
      </c>
      <c r="L458">
        <f>IF('Monthly Ranks'!L457&lt;=8, 1/8,0)</f>
        <v>0.125</v>
      </c>
      <c r="M458">
        <f>IF('Monthly Ranks'!M457&lt;=8, 1/8,0)</f>
        <v>0.125</v>
      </c>
      <c r="N458">
        <f>IF('Monthly Ranks'!N457&lt;=8, 1/8,0)</f>
        <v>0</v>
      </c>
      <c r="O458">
        <f>IF('Monthly Ranks'!O457&lt;=8, 1/8,0)</f>
        <v>0.125</v>
      </c>
      <c r="P458">
        <f>IF('Monthly Ranks'!P457&lt;=8, 1/8,0)</f>
        <v>0.125</v>
      </c>
      <c r="Q458">
        <f>IF('Monthly Ranks'!Q457&lt;=8, 1/8,0)</f>
        <v>0.125</v>
      </c>
      <c r="S458">
        <f t="shared" si="21"/>
        <v>201212</v>
      </c>
      <c r="T458" s="12">
        <f>B458*ReturnData!B469</f>
        <v>0</v>
      </c>
      <c r="U458" s="12">
        <f>C458*ReturnData!C469</f>
        <v>0</v>
      </c>
      <c r="V458" s="12">
        <f>D458*ReturnData!D469</f>
        <v>0</v>
      </c>
      <c r="W458" s="12">
        <f>E458*ReturnData!E469</f>
        <v>0</v>
      </c>
      <c r="X458" s="12">
        <f>F458*ReturnData!F469</f>
        <v>6.2500000000000001E-4</v>
      </c>
      <c r="Y458" s="12">
        <f>G458*ReturnData!G469</f>
        <v>0</v>
      </c>
      <c r="Z458" s="12">
        <f>H458*ReturnData!H469</f>
        <v>-2.225E-3</v>
      </c>
      <c r="AA458" s="12">
        <f>I458*ReturnData!I469</f>
        <v>8.8749999999999994E-4</v>
      </c>
      <c r="AB458" s="12">
        <f>J458*ReturnData!J469</f>
        <v>0</v>
      </c>
      <c r="AC458" s="12">
        <f>K458*ReturnData!K469</f>
        <v>0</v>
      </c>
      <c r="AD458" s="12">
        <f>L458*ReturnData!L469</f>
        <v>4.2500000000000003E-4</v>
      </c>
      <c r="AE458" s="12">
        <f>M458*ReturnData!M469</f>
        <v>7.0750000000000006E-3</v>
      </c>
      <c r="AF458" s="12">
        <f>N458*ReturnData!N469</f>
        <v>0</v>
      </c>
      <c r="AG458" s="12">
        <f>O458*ReturnData!O469</f>
        <v>1E-4</v>
      </c>
      <c r="AH458" s="12">
        <f>P458*ReturnData!P469</f>
        <v>-1.8374999999999999E-3</v>
      </c>
      <c r="AI458" s="12">
        <f>Q458*ReturnData!Q469</f>
        <v>5.5374999999999999E-3</v>
      </c>
      <c r="AK458">
        <f t="shared" si="22"/>
        <v>201212</v>
      </c>
      <c r="AL458" s="15">
        <f t="shared" si="23"/>
        <v>1.0587500000000001E-2</v>
      </c>
    </row>
    <row r="459" spans="1:38" x14ac:dyDescent="0.25">
      <c r="A459" s="6">
        <f>ReturnData!A470</f>
        <v>201301</v>
      </c>
      <c r="B459">
        <f>IF('Monthly Ranks'!B458&lt;=8, 1/8,0)</f>
        <v>0</v>
      </c>
      <c r="C459">
        <f>IF('Monthly Ranks'!C458&lt;=8, 1/8,0)</f>
        <v>0</v>
      </c>
      <c r="D459">
        <f>IF('Monthly Ranks'!D458&lt;=8, 1/8,0)</f>
        <v>0</v>
      </c>
      <c r="E459">
        <f>IF('Monthly Ranks'!E458&lt;=8, 1/8,0)</f>
        <v>0.125</v>
      </c>
      <c r="F459">
        <f>IF('Monthly Ranks'!F458&lt;=8, 1/8,0)</f>
        <v>0.125</v>
      </c>
      <c r="G459">
        <f>IF('Monthly Ranks'!G458&lt;=8, 1/8,0)</f>
        <v>0</v>
      </c>
      <c r="H459">
        <f>IF('Monthly Ranks'!H458&lt;=8, 1/8,0)</f>
        <v>0.125</v>
      </c>
      <c r="I459">
        <f>IF('Monthly Ranks'!I458&lt;=8, 1/8,0)</f>
        <v>0.125</v>
      </c>
      <c r="J459">
        <f>IF('Monthly Ranks'!J458&lt;=8, 1/8,0)</f>
        <v>0</v>
      </c>
      <c r="K459">
        <f>IF('Monthly Ranks'!K458&lt;=8, 1/8,0)</f>
        <v>0.125</v>
      </c>
      <c r="L459">
        <f>IF('Monthly Ranks'!L458&lt;=8, 1/8,0)</f>
        <v>0</v>
      </c>
      <c r="M459">
        <f>IF('Monthly Ranks'!M458&lt;=8, 1/8,0)</f>
        <v>0.125</v>
      </c>
      <c r="N459">
        <f>IF('Monthly Ranks'!N458&lt;=8, 1/8,0)</f>
        <v>0</v>
      </c>
      <c r="O459">
        <f>IF('Monthly Ranks'!O458&lt;=8, 1/8,0)</f>
        <v>0</v>
      </c>
      <c r="P459">
        <f>IF('Monthly Ranks'!P458&lt;=8, 1/8,0)</f>
        <v>0.125</v>
      </c>
      <c r="Q459">
        <f>IF('Monthly Ranks'!Q458&lt;=8, 1/8,0)</f>
        <v>0.125</v>
      </c>
      <c r="S459">
        <f t="shared" si="21"/>
        <v>201301</v>
      </c>
      <c r="T459" s="12">
        <f>B459*ReturnData!B470</f>
        <v>0</v>
      </c>
      <c r="U459" s="12">
        <f>C459*ReturnData!C470</f>
        <v>0</v>
      </c>
      <c r="V459" s="12">
        <f>D459*ReturnData!D470</f>
        <v>0</v>
      </c>
      <c r="W459" s="12">
        <f>E459*ReturnData!E470</f>
        <v>3.5875E-3</v>
      </c>
      <c r="X459" s="12">
        <f>F459*ReturnData!F470</f>
        <v>1.0637499999999999E-2</v>
      </c>
      <c r="Y459" s="12">
        <f>G459*ReturnData!G470</f>
        <v>0</v>
      </c>
      <c r="Z459" s="12">
        <f>H459*ReturnData!H470</f>
        <v>9.9750000000000012E-3</v>
      </c>
      <c r="AA459" s="12">
        <f>I459*ReturnData!I470</f>
        <v>1.0387500000000001E-2</v>
      </c>
      <c r="AB459" s="12">
        <f>J459*ReturnData!J470</f>
        <v>0</v>
      </c>
      <c r="AC459" s="12">
        <f>K459*ReturnData!K470</f>
        <v>6.6E-3</v>
      </c>
      <c r="AD459" s="12">
        <f>L459*ReturnData!L470</f>
        <v>0</v>
      </c>
      <c r="AE459" s="12">
        <f>M459*ReturnData!M470</f>
        <v>3.9874999999999997E-3</v>
      </c>
      <c r="AF459" s="12">
        <f>N459*ReturnData!N470</f>
        <v>0</v>
      </c>
      <c r="AG459" s="12">
        <f>O459*ReturnData!O470</f>
        <v>0</v>
      </c>
      <c r="AH459" s="12">
        <f>P459*ReturnData!P470</f>
        <v>6.0499999999999998E-3</v>
      </c>
      <c r="AI459" s="12">
        <f>Q459*ReturnData!Q470</f>
        <v>7.8000000000000005E-3</v>
      </c>
      <c r="AK459">
        <f t="shared" si="22"/>
        <v>201301</v>
      </c>
      <c r="AL459" s="15">
        <f t="shared" si="23"/>
        <v>5.9025000000000001E-2</v>
      </c>
    </row>
    <row r="460" spans="1:38" x14ac:dyDescent="0.25">
      <c r="A460" s="6">
        <f>ReturnData!A471</f>
        <v>201302</v>
      </c>
      <c r="B460">
        <f>IF('Monthly Ranks'!B459&lt;=8, 1/8,0)</f>
        <v>0.125</v>
      </c>
      <c r="C460">
        <f>IF('Monthly Ranks'!C459&lt;=8, 1/8,0)</f>
        <v>0</v>
      </c>
      <c r="D460">
        <f>IF('Monthly Ranks'!D459&lt;=8, 1/8,0)</f>
        <v>0</v>
      </c>
      <c r="E460">
        <f>IF('Monthly Ranks'!E459&lt;=8, 1/8,0)</f>
        <v>0</v>
      </c>
      <c r="F460">
        <f>IF('Monthly Ranks'!F459&lt;=8, 1/8,0)</f>
        <v>0.125</v>
      </c>
      <c r="G460">
        <f>IF('Monthly Ranks'!G459&lt;=8, 1/8,0)</f>
        <v>0</v>
      </c>
      <c r="H460">
        <f>IF('Monthly Ranks'!H459&lt;=8, 1/8,0)</f>
        <v>0.125</v>
      </c>
      <c r="I460">
        <f>IF('Monthly Ranks'!I459&lt;=8, 1/8,0)</f>
        <v>0.125</v>
      </c>
      <c r="J460">
        <f>IF('Monthly Ranks'!J459&lt;=8, 1/8,0)</f>
        <v>0</v>
      </c>
      <c r="K460">
        <f>IF('Monthly Ranks'!K459&lt;=8, 1/8,0)</f>
        <v>0.125</v>
      </c>
      <c r="L460">
        <f>IF('Monthly Ranks'!L459&lt;=8, 1/8,0)</f>
        <v>0</v>
      </c>
      <c r="M460">
        <f>IF('Monthly Ranks'!M459&lt;=8, 1/8,0)</f>
        <v>0.125</v>
      </c>
      <c r="N460">
        <f>IF('Monthly Ranks'!N459&lt;=8, 1/8,0)</f>
        <v>0</v>
      </c>
      <c r="O460">
        <f>IF('Monthly Ranks'!O459&lt;=8, 1/8,0)</f>
        <v>0</v>
      </c>
      <c r="P460">
        <f>IF('Monthly Ranks'!P459&lt;=8, 1/8,0)</f>
        <v>0.125</v>
      </c>
      <c r="Q460">
        <f>IF('Monthly Ranks'!Q459&lt;=8, 1/8,0)</f>
        <v>0.125</v>
      </c>
      <c r="S460">
        <f t="shared" si="21"/>
        <v>201302</v>
      </c>
      <c r="T460" s="12">
        <f>B460*ReturnData!B471</f>
        <v>4.9750000000000003E-3</v>
      </c>
      <c r="U460" s="12">
        <f>C460*ReturnData!C471</f>
        <v>0</v>
      </c>
      <c r="V460" s="12">
        <f>D460*ReturnData!D471</f>
        <v>0</v>
      </c>
      <c r="W460" s="12">
        <f>E460*ReturnData!E471</f>
        <v>0</v>
      </c>
      <c r="X460" s="12">
        <f>F460*ReturnData!F471</f>
        <v>3.0875000000000004E-3</v>
      </c>
      <c r="Y460" s="12">
        <f>G460*ReturnData!G471</f>
        <v>0</v>
      </c>
      <c r="Z460" s="12">
        <f>H460*ReturnData!H471</f>
        <v>2.5124999999999995E-3</v>
      </c>
      <c r="AA460" s="12">
        <f>I460*ReturnData!I471</f>
        <v>-1.6249999999999999E-4</v>
      </c>
      <c r="AB460" s="12">
        <f>J460*ReturnData!J471</f>
        <v>0</v>
      </c>
      <c r="AC460" s="12">
        <f>K460*ReturnData!K471</f>
        <v>3.7125000000000001E-3</v>
      </c>
      <c r="AD460" s="12">
        <f>L460*ReturnData!L471</f>
        <v>0</v>
      </c>
      <c r="AE460" s="12">
        <f>M460*ReturnData!M471</f>
        <v>6.4999999999999997E-4</v>
      </c>
      <c r="AF460" s="12">
        <f>N460*ReturnData!N471</f>
        <v>0</v>
      </c>
      <c r="AG460" s="12">
        <f>O460*ReturnData!O471</f>
        <v>0</v>
      </c>
      <c r="AH460" s="12">
        <f>P460*ReturnData!P471</f>
        <v>6.2500000000000001E-4</v>
      </c>
      <c r="AI460" s="12">
        <f>Q460*ReturnData!Q471</f>
        <v>1.475E-3</v>
      </c>
      <c r="AK460">
        <f t="shared" si="22"/>
        <v>201302</v>
      </c>
      <c r="AL460" s="15">
        <f t="shared" si="23"/>
        <v>1.6875000000000001E-2</v>
      </c>
    </row>
    <row r="461" spans="1:38" x14ac:dyDescent="0.25">
      <c r="A461" s="6">
        <f>ReturnData!A472</f>
        <v>201303</v>
      </c>
      <c r="B461">
        <f>IF('Monthly Ranks'!B460&lt;=8, 1/8,0)</f>
        <v>0.125</v>
      </c>
      <c r="C461">
        <f>IF('Monthly Ranks'!C460&lt;=8, 1/8,0)</f>
        <v>0</v>
      </c>
      <c r="D461">
        <f>IF('Monthly Ranks'!D460&lt;=8, 1/8,0)</f>
        <v>0</v>
      </c>
      <c r="E461">
        <f>IF('Monthly Ranks'!E460&lt;=8, 1/8,0)</f>
        <v>0</v>
      </c>
      <c r="F461">
        <f>IF('Monthly Ranks'!F460&lt;=8, 1/8,0)</f>
        <v>0.125</v>
      </c>
      <c r="G461">
        <f>IF('Monthly Ranks'!G460&lt;=8, 1/8,0)</f>
        <v>0</v>
      </c>
      <c r="H461">
        <f>IF('Monthly Ranks'!H460&lt;=8, 1/8,0)</f>
        <v>0.125</v>
      </c>
      <c r="I461">
        <f>IF('Monthly Ranks'!I460&lt;=8, 1/8,0)</f>
        <v>0.125</v>
      </c>
      <c r="J461">
        <f>IF('Monthly Ranks'!J460&lt;=8, 1/8,0)</f>
        <v>0</v>
      </c>
      <c r="K461">
        <f>IF('Monthly Ranks'!K460&lt;=8, 1/8,0)</f>
        <v>0.125</v>
      </c>
      <c r="L461">
        <f>IF('Monthly Ranks'!L460&lt;=8, 1/8,0)</f>
        <v>0</v>
      </c>
      <c r="M461">
        <f>IF('Monthly Ranks'!M460&lt;=8, 1/8,0)</f>
        <v>0</v>
      </c>
      <c r="N461">
        <f>IF('Monthly Ranks'!N460&lt;=8, 1/8,0)</f>
        <v>0</v>
      </c>
      <c r="O461">
        <f>IF('Monthly Ranks'!O460&lt;=8, 1/8,0)</f>
        <v>0.125</v>
      </c>
      <c r="P461">
        <f>IF('Monthly Ranks'!P460&lt;=8, 1/8,0)</f>
        <v>0.125</v>
      </c>
      <c r="Q461">
        <f>IF('Monthly Ranks'!Q460&lt;=8, 1/8,0)</f>
        <v>0.125</v>
      </c>
      <c r="S461">
        <f t="shared" si="21"/>
        <v>201303</v>
      </c>
      <c r="T461" s="12">
        <f>B461*ReturnData!B472</f>
        <v>7.8750000000000001E-3</v>
      </c>
      <c r="U461" s="12">
        <f>C461*ReturnData!C472</f>
        <v>0</v>
      </c>
      <c r="V461" s="12">
        <f>D461*ReturnData!D472</f>
        <v>0</v>
      </c>
      <c r="W461" s="12">
        <f>E461*ReturnData!E472</f>
        <v>0</v>
      </c>
      <c r="X461" s="12">
        <f>F461*ReturnData!F472</f>
        <v>7.4624999999999995E-3</v>
      </c>
      <c r="Y461" s="12">
        <f>G461*ReturnData!G472</f>
        <v>0</v>
      </c>
      <c r="Z461" s="12">
        <f>H461*ReturnData!H472</f>
        <v>5.7374999999999995E-3</v>
      </c>
      <c r="AA461" s="12">
        <f>I461*ReturnData!I472</f>
        <v>3.9624999999999999E-3</v>
      </c>
      <c r="AB461" s="12">
        <f>J461*ReturnData!J472</f>
        <v>0</v>
      </c>
      <c r="AC461" s="12">
        <f>K461*ReturnData!K472</f>
        <v>4.8249999999999994E-3</v>
      </c>
      <c r="AD461" s="12">
        <f>L461*ReturnData!L472</f>
        <v>0</v>
      </c>
      <c r="AE461" s="12">
        <f>M461*ReturnData!M472</f>
        <v>0</v>
      </c>
      <c r="AF461" s="12">
        <f>N461*ReturnData!N472</f>
        <v>0</v>
      </c>
      <c r="AG461" s="12">
        <f>O461*ReturnData!O472</f>
        <v>7.0999999999999995E-3</v>
      </c>
      <c r="AH461" s="12">
        <f>P461*ReturnData!P472</f>
        <v>6.7124999999999997E-3</v>
      </c>
      <c r="AI461" s="12">
        <f>Q461*ReturnData!Q472</f>
        <v>5.6499999999999996E-3</v>
      </c>
      <c r="AK461">
        <f t="shared" si="22"/>
        <v>201303</v>
      </c>
      <c r="AL461" s="15">
        <f t="shared" si="23"/>
        <v>4.9325000000000008E-2</v>
      </c>
    </row>
    <row r="462" spans="1:38" x14ac:dyDescent="0.25">
      <c r="A462" s="6">
        <f>ReturnData!A473</f>
        <v>201304</v>
      </c>
      <c r="B462">
        <f>IF('Monthly Ranks'!B461&lt;=8, 1/8,0)</f>
        <v>0.125</v>
      </c>
      <c r="C462">
        <f>IF('Monthly Ranks'!C461&lt;=8, 1/8,0)</f>
        <v>0</v>
      </c>
      <c r="D462">
        <f>IF('Monthly Ranks'!D461&lt;=8, 1/8,0)</f>
        <v>0</v>
      </c>
      <c r="E462">
        <f>IF('Monthly Ranks'!E461&lt;=8, 1/8,0)</f>
        <v>0</v>
      </c>
      <c r="F462">
        <f>IF('Monthly Ranks'!F461&lt;=8, 1/8,0)</f>
        <v>0.125</v>
      </c>
      <c r="G462">
        <f>IF('Monthly Ranks'!G461&lt;=8, 1/8,0)</f>
        <v>0</v>
      </c>
      <c r="H462">
        <f>IF('Monthly Ranks'!H461&lt;=8, 1/8,0)</f>
        <v>0.125</v>
      </c>
      <c r="I462">
        <f>IF('Monthly Ranks'!I461&lt;=8, 1/8,0)</f>
        <v>0.125</v>
      </c>
      <c r="J462">
        <f>IF('Monthly Ranks'!J461&lt;=8, 1/8,0)</f>
        <v>0</v>
      </c>
      <c r="K462">
        <f>IF('Monthly Ranks'!K461&lt;=8, 1/8,0)</f>
        <v>0.125</v>
      </c>
      <c r="L462">
        <f>IF('Monthly Ranks'!L461&lt;=8, 1/8,0)</f>
        <v>0</v>
      </c>
      <c r="M462">
        <f>IF('Monthly Ranks'!M461&lt;=8, 1/8,0)</f>
        <v>0</v>
      </c>
      <c r="N462">
        <f>IF('Monthly Ranks'!N461&lt;=8, 1/8,0)</f>
        <v>0.125</v>
      </c>
      <c r="O462">
        <f>IF('Monthly Ranks'!O461&lt;=8, 1/8,0)</f>
        <v>0.125</v>
      </c>
      <c r="P462">
        <f>IF('Monthly Ranks'!P461&lt;=8, 1/8,0)</f>
        <v>0</v>
      </c>
      <c r="Q462">
        <f>IF('Monthly Ranks'!Q461&lt;=8, 1/8,0)</f>
        <v>0.125</v>
      </c>
      <c r="S462">
        <f t="shared" si="21"/>
        <v>201304</v>
      </c>
      <c r="T462" s="12">
        <f>B462*ReturnData!B473</f>
        <v>3.65E-3</v>
      </c>
      <c r="U462" s="12">
        <f>C462*ReturnData!C473</f>
        <v>0</v>
      </c>
      <c r="V462" s="12">
        <f>D462*ReturnData!D473</f>
        <v>0</v>
      </c>
      <c r="W462" s="12">
        <f>E462*ReturnData!E473</f>
        <v>0</v>
      </c>
      <c r="X462" s="12">
        <f>F462*ReturnData!F473</f>
        <v>7.5000000000000002E-4</v>
      </c>
      <c r="Y462" s="12">
        <f>G462*ReturnData!G473</f>
        <v>0</v>
      </c>
      <c r="Z462" s="12">
        <f>H462*ReturnData!H473</f>
        <v>4.0625000000000001E-3</v>
      </c>
      <c r="AA462" s="12">
        <f>I462*ReturnData!I473</f>
        <v>2.1749999999999999E-3</v>
      </c>
      <c r="AB462" s="12">
        <f>J462*ReturnData!J473</f>
        <v>0</v>
      </c>
      <c r="AC462" s="12">
        <f>K462*ReturnData!K473</f>
        <v>-2.3125000000000003E-3</v>
      </c>
      <c r="AD462" s="12">
        <f>L462*ReturnData!L473</f>
        <v>0</v>
      </c>
      <c r="AE462" s="12">
        <f>M462*ReturnData!M473</f>
        <v>0</v>
      </c>
      <c r="AF462" s="12">
        <f>N462*ReturnData!N473</f>
        <v>4.4999999999999999E-4</v>
      </c>
      <c r="AG462" s="12">
        <f>O462*ReturnData!O473</f>
        <v>6.4124999999999998E-3</v>
      </c>
      <c r="AH462" s="12">
        <f>P462*ReturnData!P473</f>
        <v>0</v>
      </c>
      <c r="AI462" s="12">
        <f>Q462*ReturnData!Q473</f>
        <v>2.0250000000000003E-3</v>
      </c>
      <c r="AK462">
        <f t="shared" si="22"/>
        <v>201304</v>
      </c>
      <c r="AL462" s="15">
        <f t="shared" si="23"/>
        <v>1.7212500000000002E-2</v>
      </c>
    </row>
    <row r="463" spans="1:38" x14ac:dyDescent="0.25">
      <c r="A463" s="6">
        <f>ReturnData!A474</f>
        <v>201305</v>
      </c>
      <c r="B463">
        <f>IF('Monthly Ranks'!B462&lt;=8, 1/8,0)</f>
        <v>0.125</v>
      </c>
      <c r="C463">
        <f>IF('Monthly Ranks'!C462&lt;=8, 1/8,0)</f>
        <v>0</v>
      </c>
      <c r="D463">
        <f>IF('Monthly Ranks'!D462&lt;=8, 1/8,0)</f>
        <v>0</v>
      </c>
      <c r="E463">
        <f>IF('Monthly Ranks'!E462&lt;=8, 1/8,0)</f>
        <v>0</v>
      </c>
      <c r="F463">
        <f>IF('Monthly Ranks'!F462&lt;=8, 1/8,0)</f>
        <v>0.125</v>
      </c>
      <c r="G463">
        <f>IF('Monthly Ranks'!G462&lt;=8, 1/8,0)</f>
        <v>0</v>
      </c>
      <c r="H463">
        <f>IF('Monthly Ranks'!H462&lt;=8, 1/8,0)</f>
        <v>0.125</v>
      </c>
      <c r="I463">
        <f>IF('Monthly Ranks'!I462&lt;=8, 1/8,0)</f>
        <v>0.125</v>
      </c>
      <c r="J463">
        <f>IF('Monthly Ranks'!J462&lt;=8, 1/8,0)</f>
        <v>0</v>
      </c>
      <c r="K463">
        <f>IF('Monthly Ranks'!K462&lt;=8, 1/8,0)</f>
        <v>0.125</v>
      </c>
      <c r="L463">
        <f>IF('Monthly Ranks'!L462&lt;=8, 1/8,0)</f>
        <v>0</v>
      </c>
      <c r="M463">
        <f>IF('Monthly Ranks'!M462&lt;=8, 1/8,0)</f>
        <v>0.125</v>
      </c>
      <c r="N463">
        <f>IF('Monthly Ranks'!N462&lt;=8, 1/8,0)</f>
        <v>0.125</v>
      </c>
      <c r="O463">
        <f>IF('Monthly Ranks'!O462&lt;=8, 1/8,0)</f>
        <v>0</v>
      </c>
      <c r="P463">
        <f>IF('Monthly Ranks'!P462&lt;=8, 1/8,0)</f>
        <v>0</v>
      </c>
      <c r="Q463">
        <f>IF('Monthly Ranks'!Q462&lt;=8, 1/8,0)</f>
        <v>0.125</v>
      </c>
      <c r="S463">
        <f t="shared" si="21"/>
        <v>201305</v>
      </c>
      <c r="T463" s="12">
        <f>B463*ReturnData!B474</f>
        <v>-3.7499999999999999E-3</v>
      </c>
      <c r="U463" s="12">
        <f>C463*ReturnData!C474</f>
        <v>0</v>
      </c>
      <c r="V463" s="12">
        <f>D463*ReturnData!D474</f>
        <v>0</v>
      </c>
      <c r="W463" s="12">
        <f>E463*ReturnData!E474</f>
        <v>0</v>
      </c>
      <c r="X463" s="12">
        <f>F463*ReturnData!F474</f>
        <v>3.3750000000000004E-3</v>
      </c>
      <c r="Y463" s="12">
        <f>G463*ReturnData!G474</f>
        <v>0</v>
      </c>
      <c r="Z463" s="12">
        <f>H463*ReturnData!H474</f>
        <v>-4.3749999999999995E-4</v>
      </c>
      <c r="AA463" s="12">
        <f>I463*ReturnData!I474</f>
        <v>7.5249999999999996E-3</v>
      </c>
      <c r="AB463" s="12">
        <f>J463*ReturnData!J474</f>
        <v>0</v>
      </c>
      <c r="AC463" s="12">
        <f>K463*ReturnData!K474</f>
        <v>7.6249999999999998E-3</v>
      </c>
      <c r="AD463" s="12">
        <f>L463*ReturnData!L474</f>
        <v>0</v>
      </c>
      <c r="AE463" s="12">
        <f>M463*ReturnData!M474</f>
        <v>1.11875E-2</v>
      </c>
      <c r="AF463" s="12">
        <f>N463*ReturnData!N474</f>
        <v>5.4749999999999998E-3</v>
      </c>
      <c r="AG463" s="12">
        <f>O463*ReturnData!O474</f>
        <v>0</v>
      </c>
      <c r="AH463" s="12">
        <f>P463*ReturnData!P474</f>
        <v>0</v>
      </c>
      <c r="AI463" s="12">
        <f>Q463*ReturnData!Q474</f>
        <v>9.025E-3</v>
      </c>
      <c r="AK463">
        <f t="shared" si="22"/>
        <v>201305</v>
      </c>
      <c r="AL463" s="15">
        <f t="shared" si="23"/>
        <v>4.0024999999999998E-2</v>
      </c>
    </row>
    <row r="464" spans="1:38" x14ac:dyDescent="0.25">
      <c r="A464" s="6">
        <f>ReturnData!A475</f>
        <v>201306</v>
      </c>
      <c r="B464">
        <f>IF('Monthly Ranks'!B463&lt;=8, 1/8,0)</f>
        <v>0.125</v>
      </c>
      <c r="C464">
        <f>IF('Monthly Ranks'!C463&lt;=8, 1/8,0)</f>
        <v>0</v>
      </c>
      <c r="D464">
        <f>IF('Monthly Ranks'!D463&lt;=8, 1/8,0)</f>
        <v>0.125</v>
      </c>
      <c r="E464">
        <f>IF('Monthly Ranks'!E463&lt;=8, 1/8,0)</f>
        <v>0</v>
      </c>
      <c r="F464">
        <f>IF('Monthly Ranks'!F463&lt;=8, 1/8,0)</f>
        <v>0.125</v>
      </c>
      <c r="G464">
        <f>IF('Monthly Ranks'!G463&lt;=8, 1/8,0)</f>
        <v>0</v>
      </c>
      <c r="H464">
        <f>IF('Monthly Ranks'!H463&lt;=8, 1/8,0)</f>
        <v>0.125</v>
      </c>
      <c r="I464">
        <f>IF('Monthly Ranks'!I463&lt;=8, 1/8,0)</f>
        <v>0.125</v>
      </c>
      <c r="J464">
        <f>IF('Monthly Ranks'!J463&lt;=8, 1/8,0)</f>
        <v>0</v>
      </c>
      <c r="K464">
        <f>IF('Monthly Ranks'!K463&lt;=8, 1/8,0)</f>
        <v>0</v>
      </c>
      <c r="L464">
        <f>IF('Monthly Ranks'!L463&lt;=8, 1/8,0)</f>
        <v>0</v>
      </c>
      <c r="M464">
        <f>IF('Monthly Ranks'!M463&lt;=8, 1/8,0)</f>
        <v>0.125</v>
      </c>
      <c r="N464">
        <f>IF('Monthly Ranks'!N463&lt;=8, 1/8,0)</f>
        <v>0.125</v>
      </c>
      <c r="O464">
        <f>IF('Monthly Ranks'!O463&lt;=8, 1/8,0)</f>
        <v>0</v>
      </c>
      <c r="P464">
        <f>IF('Monthly Ranks'!P463&lt;=8, 1/8,0)</f>
        <v>0</v>
      </c>
      <c r="Q464">
        <f>IF('Monthly Ranks'!Q463&lt;=8, 1/8,0)</f>
        <v>0.125</v>
      </c>
      <c r="S464">
        <f t="shared" si="21"/>
        <v>201306</v>
      </c>
      <c r="T464" s="12">
        <f>B464*ReturnData!B475</f>
        <v>1.0874999999999999E-3</v>
      </c>
      <c r="U464" s="12">
        <f>C464*ReturnData!C475</f>
        <v>0</v>
      </c>
      <c r="V464" s="12">
        <f>D464*ReturnData!D475</f>
        <v>-2.65E-3</v>
      </c>
      <c r="W464" s="12">
        <f>E464*ReturnData!E475</f>
        <v>0</v>
      </c>
      <c r="X464" s="12">
        <f>F464*ReturnData!F475</f>
        <v>-2.7875E-3</v>
      </c>
      <c r="Y464" s="12">
        <f>G464*ReturnData!G475</f>
        <v>0</v>
      </c>
      <c r="Z464" s="12">
        <f>H464*ReturnData!H475</f>
        <v>-1.0874999999999999E-3</v>
      </c>
      <c r="AA464" s="12">
        <f>I464*ReturnData!I475</f>
        <v>-5.4250000000000001E-3</v>
      </c>
      <c r="AB464" s="12">
        <f>J464*ReturnData!J475</f>
        <v>0</v>
      </c>
      <c r="AC464" s="12">
        <f>K464*ReturnData!K475</f>
        <v>0</v>
      </c>
      <c r="AD464" s="12">
        <f>L464*ReturnData!L475</f>
        <v>0</v>
      </c>
      <c r="AE464" s="12">
        <f>M464*ReturnData!M475</f>
        <v>2.875E-4</v>
      </c>
      <c r="AF464" s="12">
        <f>N464*ReturnData!N475</f>
        <v>-1.3750000000000001E-4</v>
      </c>
      <c r="AG464" s="12">
        <f>O464*ReturnData!O475</f>
        <v>0</v>
      </c>
      <c r="AH464" s="12">
        <f>P464*ReturnData!P475</f>
        <v>0</v>
      </c>
      <c r="AI464" s="12">
        <f>Q464*ReturnData!Q475</f>
        <v>-5.9999999999999995E-4</v>
      </c>
      <c r="AK464">
        <f t="shared" si="22"/>
        <v>201306</v>
      </c>
      <c r="AL464" s="15">
        <f t="shared" si="23"/>
        <v>-1.1312500000000001E-2</v>
      </c>
    </row>
    <row r="465" spans="1:38" x14ac:dyDescent="0.25">
      <c r="A465" s="6">
        <f>ReturnData!A476</f>
        <v>201307</v>
      </c>
      <c r="B465">
        <f>IF('Monthly Ranks'!B464&lt;=8, 1/8,0)</f>
        <v>0</v>
      </c>
      <c r="C465">
        <f>IF('Monthly Ranks'!C464&lt;=8, 1/8,0)</f>
        <v>0</v>
      </c>
      <c r="D465">
        <f>IF('Monthly Ranks'!D464&lt;=8, 1/8,0)</f>
        <v>0</v>
      </c>
      <c r="E465">
        <f>IF('Monthly Ranks'!E464&lt;=8, 1/8,0)</f>
        <v>0.125</v>
      </c>
      <c r="F465">
        <f>IF('Monthly Ranks'!F464&lt;=8, 1/8,0)</f>
        <v>0.125</v>
      </c>
      <c r="G465">
        <f>IF('Monthly Ranks'!G464&lt;=8, 1/8,0)</f>
        <v>0</v>
      </c>
      <c r="H465">
        <f>IF('Monthly Ranks'!H464&lt;=8, 1/8,0)</f>
        <v>0.125</v>
      </c>
      <c r="I465">
        <f>IF('Monthly Ranks'!I464&lt;=8, 1/8,0)</f>
        <v>0.125</v>
      </c>
      <c r="J465">
        <f>IF('Monthly Ranks'!J464&lt;=8, 1/8,0)</f>
        <v>0</v>
      </c>
      <c r="K465">
        <f>IF('Monthly Ranks'!K464&lt;=8, 1/8,0)</f>
        <v>0.125</v>
      </c>
      <c r="L465">
        <f>IF('Monthly Ranks'!L464&lt;=8, 1/8,0)</f>
        <v>0</v>
      </c>
      <c r="M465">
        <f>IF('Monthly Ranks'!M464&lt;=8, 1/8,0)</f>
        <v>0.125</v>
      </c>
      <c r="N465">
        <f>IF('Monthly Ranks'!N464&lt;=8, 1/8,0)</f>
        <v>0.125</v>
      </c>
      <c r="O465">
        <f>IF('Monthly Ranks'!O464&lt;=8, 1/8,0)</f>
        <v>0</v>
      </c>
      <c r="P465">
        <f>IF('Monthly Ranks'!P464&lt;=8, 1/8,0)</f>
        <v>0</v>
      </c>
      <c r="Q465">
        <f>IF('Monthly Ranks'!Q464&lt;=8, 1/8,0)</f>
        <v>0.125</v>
      </c>
      <c r="S465">
        <f t="shared" si="21"/>
        <v>201307</v>
      </c>
      <c r="T465" s="12">
        <f>B465*ReturnData!B476</f>
        <v>0</v>
      </c>
      <c r="U465" s="12">
        <f>C465*ReturnData!C476</f>
        <v>0</v>
      </c>
      <c r="V465" s="12">
        <f>D465*ReturnData!D476</f>
        <v>0</v>
      </c>
      <c r="W465" s="12">
        <f>E465*ReturnData!E476</f>
        <v>3.3250000000000003E-3</v>
      </c>
      <c r="X465" s="12">
        <f>F465*ReturnData!F476</f>
        <v>4.8625000000000005E-3</v>
      </c>
      <c r="Y465" s="12">
        <f>G465*ReturnData!G476</f>
        <v>0</v>
      </c>
      <c r="Z465" s="12">
        <f>H465*ReturnData!H476</f>
        <v>7.9375000000000001E-3</v>
      </c>
      <c r="AA465" s="12">
        <f>I465*ReturnData!I476</f>
        <v>4.9499999999999995E-3</v>
      </c>
      <c r="AB465" s="12">
        <f>J465*ReturnData!J476</f>
        <v>0</v>
      </c>
      <c r="AC465" s="12">
        <f>K465*ReturnData!K476</f>
        <v>1.01875E-2</v>
      </c>
      <c r="AD465" s="12">
        <f>L465*ReturnData!L476</f>
        <v>0</v>
      </c>
      <c r="AE465" s="12">
        <f>M465*ReturnData!M476</f>
        <v>1.04625E-2</v>
      </c>
      <c r="AF465" s="12">
        <f>N465*ReturnData!N476</f>
        <v>7.1125000000000008E-3</v>
      </c>
      <c r="AG465" s="12">
        <f>O465*ReturnData!O476</f>
        <v>0</v>
      </c>
      <c r="AH465" s="12">
        <f>P465*ReturnData!P476</f>
        <v>0</v>
      </c>
      <c r="AI465" s="12">
        <f>Q465*ReturnData!Q476</f>
        <v>8.1499999999999993E-3</v>
      </c>
      <c r="AK465">
        <f t="shared" si="22"/>
        <v>201307</v>
      </c>
      <c r="AL465" s="15">
        <f t="shared" si="23"/>
        <v>5.6987499999999996E-2</v>
      </c>
    </row>
    <row r="466" spans="1:38" x14ac:dyDescent="0.25">
      <c r="A466" s="6">
        <f>ReturnData!A477</f>
        <v>201308</v>
      </c>
      <c r="B466">
        <f>IF('Monthly Ranks'!B465&lt;=8, 1/8,0)</f>
        <v>0</v>
      </c>
      <c r="C466">
        <f>IF('Monthly Ranks'!C465&lt;=8, 1/8,0)</f>
        <v>0</v>
      </c>
      <c r="D466">
        <f>IF('Monthly Ranks'!D465&lt;=8, 1/8,0)</f>
        <v>0</v>
      </c>
      <c r="E466">
        <f>IF('Monthly Ranks'!E465&lt;=8, 1/8,0)</f>
        <v>0.125</v>
      </c>
      <c r="F466">
        <f>IF('Monthly Ranks'!F465&lt;=8, 1/8,0)</f>
        <v>0.125</v>
      </c>
      <c r="G466">
        <f>IF('Monthly Ranks'!G465&lt;=8, 1/8,0)</f>
        <v>0</v>
      </c>
      <c r="H466">
        <f>IF('Monthly Ranks'!H465&lt;=8, 1/8,0)</f>
        <v>0.125</v>
      </c>
      <c r="I466">
        <f>IF('Monthly Ranks'!I465&lt;=8, 1/8,0)</f>
        <v>0.125</v>
      </c>
      <c r="J466">
        <f>IF('Monthly Ranks'!J465&lt;=8, 1/8,0)</f>
        <v>0</v>
      </c>
      <c r="K466">
        <f>IF('Monthly Ranks'!K465&lt;=8, 1/8,0)</f>
        <v>0.125</v>
      </c>
      <c r="L466">
        <f>IF('Monthly Ranks'!L465&lt;=8, 1/8,0)</f>
        <v>0</v>
      </c>
      <c r="M466">
        <f>IF('Monthly Ranks'!M465&lt;=8, 1/8,0)</f>
        <v>0.125</v>
      </c>
      <c r="N466">
        <f>IF('Monthly Ranks'!N465&lt;=8, 1/8,0)</f>
        <v>0.125</v>
      </c>
      <c r="O466">
        <f>IF('Monthly Ranks'!O465&lt;=8, 1/8,0)</f>
        <v>0</v>
      </c>
      <c r="P466">
        <f>IF('Monthly Ranks'!P465&lt;=8, 1/8,0)</f>
        <v>0</v>
      </c>
      <c r="Q466">
        <f>IF('Monthly Ranks'!Q465&lt;=8, 1/8,0)</f>
        <v>0.125</v>
      </c>
      <c r="S466">
        <f t="shared" si="21"/>
        <v>201308</v>
      </c>
      <c r="T466" s="12">
        <f>B466*ReturnData!B477</f>
        <v>0</v>
      </c>
      <c r="U466" s="12">
        <f>C466*ReturnData!C477</f>
        <v>0</v>
      </c>
      <c r="V466" s="12">
        <f>D466*ReturnData!D477</f>
        <v>0</v>
      </c>
      <c r="W466" s="12">
        <f>E466*ReturnData!E477</f>
        <v>-2.5999999999999999E-3</v>
      </c>
      <c r="X466" s="12">
        <f>F466*ReturnData!F477</f>
        <v>-3.1624999999999999E-3</v>
      </c>
      <c r="Y466" s="12">
        <f>G466*ReturnData!G477</f>
        <v>0</v>
      </c>
      <c r="Z466" s="12">
        <f>H466*ReturnData!H477</f>
        <v>-5.1249999999999993E-3</v>
      </c>
      <c r="AA466" s="12">
        <f>I466*ReturnData!I477</f>
        <v>-4.6250000000000006E-3</v>
      </c>
      <c r="AB466" s="12">
        <f>J466*ReturnData!J477</f>
        <v>0</v>
      </c>
      <c r="AC466" s="12">
        <f>K466*ReturnData!K477</f>
        <v>-1.7875E-3</v>
      </c>
      <c r="AD466" s="12">
        <f>L466*ReturnData!L477</f>
        <v>0</v>
      </c>
      <c r="AE466" s="12">
        <f>M466*ReturnData!M477</f>
        <v>-1.4000000000000002E-3</v>
      </c>
      <c r="AF466" s="12">
        <f>N466*ReturnData!N477</f>
        <v>-3.15E-3</v>
      </c>
      <c r="AG466" s="12">
        <f>O466*ReturnData!O477</f>
        <v>0</v>
      </c>
      <c r="AH466" s="12">
        <f>P466*ReturnData!P477</f>
        <v>0</v>
      </c>
      <c r="AI466" s="12">
        <f>Q466*ReturnData!Q477</f>
        <v>-5.3125000000000004E-3</v>
      </c>
      <c r="AK466">
        <f t="shared" si="22"/>
        <v>201308</v>
      </c>
      <c r="AL466" s="15">
        <f t="shared" si="23"/>
        <v>-2.7162500000000003E-2</v>
      </c>
    </row>
    <row r="467" spans="1:38" x14ac:dyDescent="0.25">
      <c r="A467" s="6">
        <f>ReturnData!A478</f>
        <v>201309</v>
      </c>
      <c r="B467">
        <f>IF('Monthly Ranks'!B466&lt;=8, 1/8,0)</f>
        <v>0</v>
      </c>
      <c r="C467">
        <f>IF('Monthly Ranks'!C466&lt;=8, 1/8,0)</f>
        <v>0</v>
      </c>
      <c r="D467">
        <f>IF('Monthly Ranks'!D466&lt;=8, 1/8,0)</f>
        <v>0</v>
      </c>
      <c r="E467">
        <f>IF('Monthly Ranks'!E466&lt;=8, 1/8,0)</f>
        <v>0.125</v>
      </c>
      <c r="F467">
        <f>IF('Monthly Ranks'!F466&lt;=8, 1/8,0)</f>
        <v>0.125</v>
      </c>
      <c r="G467">
        <f>IF('Monthly Ranks'!G466&lt;=8, 1/8,0)</f>
        <v>0</v>
      </c>
      <c r="H467">
        <f>IF('Monthly Ranks'!H466&lt;=8, 1/8,0)</f>
        <v>0.125</v>
      </c>
      <c r="I467">
        <f>IF('Monthly Ranks'!I466&lt;=8, 1/8,0)</f>
        <v>0.125</v>
      </c>
      <c r="J467">
        <f>IF('Monthly Ranks'!J466&lt;=8, 1/8,0)</f>
        <v>0</v>
      </c>
      <c r="K467">
        <f>IF('Monthly Ranks'!K466&lt;=8, 1/8,0)</f>
        <v>0.125</v>
      </c>
      <c r="L467">
        <f>IF('Monthly Ranks'!L466&lt;=8, 1/8,0)</f>
        <v>0</v>
      </c>
      <c r="M467">
        <f>IF('Monthly Ranks'!M466&lt;=8, 1/8,0)</f>
        <v>0.125</v>
      </c>
      <c r="N467">
        <f>IF('Monthly Ranks'!N466&lt;=8, 1/8,0)</f>
        <v>0.125</v>
      </c>
      <c r="O467">
        <f>IF('Monthly Ranks'!O466&lt;=8, 1/8,0)</f>
        <v>0</v>
      </c>
      <c r="P467">
        <f>IF('Monthly Ranks'!P466&lt;=8, 1/8,0)</f>
        <v>0</v>
      </c>
      <c r="Q467">
        <f>IF('Monthly Ranks'!Q466&lt;=8, 1/8,0)</f>
        <v>0.125</v>
      </c>
      <c r="S467">
        <f t="shared" si="21"/>
        <v>201309</v>
      </c>
      <c r="T467" s="12">
        <f>B467*ReturnData!B478</f>
        <v>0</v>
      </c>
      <c r="U467" s="12">
        <f>C467*ReturnData!C478</f>
        <v>0</v>
      </c>
      <c r="V467" s="12">
        <f>D467*ReturnData!D478</f>
        <v>0</v>
      </c>
      <c r="W467" s="12">
        <f>E467*ReturnData!E478</f>
        <v>9.2374999999999992E-3</v>
      </c>
      <c r="X467" s="12">
        <f>F467*ReturnData!F478</f>
        <v>7.8250000000000004E-3</v>
      </c>
      <c r="Y467" s="12">
        <f>G467*ReturnData!G478</f>
        <v>0</v>
      </c>
      <c r="Z467" s="12">
        <f>H467*ReturnData!H478</f>
        <v>3.6625000000000004E-3</v>
      </c>
      <c r="AA467" s="12">
        <f>I467*ReturnData!I478</f>
        <v>6.5750000000000001E-3</v>
      </c>
      <c r="AB467" s="12">
        <f>J467*ReturnData!J478</f>
        <v>0</v>
      </c>
      <c r="AC467" s="12">
        <f>K467*ReturnData!K478</f>
        <v>7.0625000000000002E-3</v>
      </c>
      <c r="AD467" s="12">
        <f>L467*ReturnData!L478</f>
        <v>0</v>
      </c>
      <c r="AE467" s="12">
        <f>M467*ReturnData!M478</f>
        <v>7.4875000000000002E-3</v>
      </c>
      <c r="AF467" s="12">
        <f>N467*ReturnData!N478</f>
        <v>8.5874999999999996E-3</v>
      </c>
      <c r="AG467" s="12">
        <f>O467*ReturnData!O478</f>
        <v>0</v>
      </c>
      <c r="AH467" s="12">
        <f>P467*ReturnData!P478</f>
        <v>0</v>
      </c>
      <c r="AI467" s="12">
        <f>Q467*ReturnData!Q478</f>
        <v>3.7624999999999998E-3</v>
      </c>
      <c r="AK467">
        <f t="shared" si="22"/>
        <v>201309</v>
      </c>
      <c r="AL467" s="15">
        <f t="shared" si="23"/>
        <v>5.4200000000000005E-2</v>
      </c>
    </row>
    <row r="468" spans="1:38" x14ac:dyDescent="0.25">
      <c r="A468" s="6">
        <f>ReturnData!A479</f>
        <v>201310</v>
      </c>
      <c r="B468">
        <f>IF('Monthly Ranks'!B467&lt;=8, 1/8,0)</f>
        <v>0</v>
      </c>
      <c r="C468">
        <f>IF('Monthly Ranks'!C467&lt;=8, 1/8,0)</f>
        <v>0</v>
      </c>
      <c r="D468">
        <f>IF('Monthly Ranks'!D467&lt;=8, 1/8,0)</f>
        <v>0</v>
      </c>
      <c r="E468">
        <f>IF('Monthly Ranks'!E467&lt;=8, 1/8,0)</f>
        <v>0.125</v>
      </c>
      <c r="F468">
        <f>IF('Monthly Ranks'!F467&lt;=8, 1/8,0)</f>
        <v>0.125</v>
      </c>
      <c r="G468">
        <f>IF('Monthly Ranks'!G467&lt;=8, 1/8,0)</f>
        <v>0.125</v>
      </c>
      <c r="H468">
        <f>IF('Monthly Ranks'!H467&lt;=8, 1/8,0)</f>
        <v>0</v>
      </c>
      <c r="I468">
        <f>IF('Monthly Ranks'!I467&lt;=8, 1/8,0)</f>
        <v>0.125</v>
      </c>
      <c r="J468">
        <f>IF('Monthly Ranks'!J467&lt;=8, 1/8,0)</f>
        <v>0</v>
      </c>
      <c r="K468">
        <f>IF('Monthly Ranks'!K467&lt;=8, 1/8,0)</f>
        <v>0.125</v>
      </c>
      <c r="L468">
        <f>IF('Monthly Ranks'!L467&lt;=8, 1/8,0)</f>
        <v>0</v>
      </c>
      <c r="M468">
        <f>IF('Monthly Ranks'!M467&lt;=8, 1/8,0)</f>
        <v>0.125</v>
      </c>
      <c r="N468">
        <f>IF('Monthly Ranks'!N467&lt;=8, 1/8,0)</f>
        <v>0.125</v>
      </c>
      <c r="O468">
        <f>IF('Monthly Ranks'!O467&lt;=8, 1/8,0)</f>
        <v>0</v>
      </c>
      <c r="P468">
        <f>IF('Monthly Ranks'!P467&lt;=8, 1/8,0)</f>
        <v>0</v>
      </c>
      <c r="Q468">
        <f>IF('Monthly Ranks'!Q467&lt;=8, 1/8,0)</f>
        <v>0.125</v>
      </c>
      <c r="S468">
        <f t="shared" si="21"/>
        <v>201310</v>
      </c>
      <c r="T468" s="12">
        <f>B468*ReturnData!B479</f>
        <v>0</v>
      </c>
      <c r="U468" s="12">
        <f>C468*ReturnData!C479</f>
        <v>0</v>
      </c>
      <c r="V468" s="12">
        <f>D468*ReturnData!D479</f>
        <v>0</v>
      </c>
      <c r="W468" s="12">
        <f>E468*ReturnData!E479</f>
        <v>3.3374999999999998E-3</v>
      </c>
      <c r="X468" s="12">
        <f>F468*ReturnData!F479</f>
        <v>7.2750000000000002E-3</v>
      </c>
      <c r="Y468" s="12">
        <f>G468*ReturnData!G479</f>
        <v>4.1250000000000002E-3</v>
      </c>
      <c r="Z468" s="12">
        <f>H468*ReturnData!H479</f>
        <v>0</v>
      </c>
      <c r="AA468" s="12">
        <f>I468*ReturnData!I479</f>
        <v>5.3625000000000001E-3</v>
      </c>
      <c r="AB468" s="12">
        <f>J468*ReturnData!J479</f>
        <v>0</v>
      </c>
      <c r="AC468" s="12">
        <f>K468*ReturnData!K479</f>
        <v>6.0375000000000003E-3</v>
      </c>
      <c r="AD468" s="12">
        <f>L468*ReturnData!L479</f>
        <v>0</v>
      </c>
      <c r="AE468" s="12">
        <f>M468*ReturnData!M479</f>
        <v>6.625E-4</v>
      </c>
      <c r="AF468" s="12">
        <f>N468*ReturnData!N479</f>
        <v>6.4749999999999999E-3</v>
      </c>
      <c r="AG468" s="12">
        <f>O468*ReturnData!O479</f>
        <v>0</v>
      </c>
      <c r="AH468" s="12">
        <f>P468*ReturnData!P479</f>
        <v>0</v>
      </c>
      <c r="AI468" s="12">
        <f>Q468*ReturnData!Q479</f>
        <v>4.1124999999999998E-3</v>
      </c>
      <c r="AK468">
        <f t="shared" si="22"/>
        <v>201310</v>
      </c>
      <c r="AL468" s="15">
        <f t="shared" si="23"/>
        <v>3.7387499999999997E-2</v>
      </c>
    </row>
    <row r="469" spans="1:38" x14ac:dyDescent="0.25">
      <c r="A469" s="6">
        <f>ReturnData!A480</f>
        <v>201311</v>
      </c>
      <c r="B469">
        <f>IF('Monthly Ranks'!B468&lt;=8, 1/8,0)</f>
        <v>0</v>
      </c>
      <c r="C469">
        <f>IF('Monthly Ranks'!C468&lt;=8, 1/8,0)</f>
        <v>0</v>
      </c>
      <c r="D469">
        <f>IF('Monthly Ranks'!D468&lt;=8, 1/8,0)</f>
        <v>0</v>
      </c>
      <c r="E469">
        <f>IF('Monthly Ranks'!E468&lt;=8, 1/8,0)</f>
        <v>0.125</v>
      </c>
      <c r="F469">
        <f>IF('Monthly Ranks'!F468&lt;=8, 1/8,0)</f>
        <v>0.125</v>
      </c>
      <c r="G469">
        <f>IF('Monthly Ranks'!G468&lt;=8, 1/8,0)</f>
        <v>0.125</v>
      </c>
      <c r="H469">
        <f>IF('Monthly Ranks'!H468&lt;=8, 1/8,0)</f>
        <v>0</v>
      </c>
      <c r="I469">
        <f>IF('Monthly Ranks'!I468&lt;=8, 1/8,0)</f>
        <v>0.125</v>
      </c>
      <c r="J469">
        <f>IF('Monthly Ranks'!J468&lt;=8, 1/8,0)</f>
        <v>0</v>
      </c>
      <c r="K469">
        <f>IF('Monthly Ranks'!K468&lt;=8, 1/8,0)</f>
        <v>0.125</v>
      </c>
      <c r="L469">
        <f>IF('Monthly Ranks'!L468&lt;=8, 1/8,0)</f>
        <v>0</v>
      </c>
      <c r="M469">
        <f>IF('Monthly Ranks'!M468&lt;=8, 1/8,0)</f>
        <v>0.125</v>
      </c>
      <c r="N469">
        <f>IF('Monthly Ranks'!N468&lt;=8, 1/8,0)</f>
        <v>0.125</v>
      </c>
      <c r="O469">
        <f>IF('Monthly Ranks'!O468&lt;=8, 1/8,0)</f>
        <v>0</v>
      </c>
      <c r="P469">
        <f>IF('Monthly Ranks'!P468&lt;=8, 1/8,0)</f>
        <v>0</v>
      </c>
      <c r="Q469">
        <f>IF('Monthly Ranks'!Q468&lt;=8, 1/8,0)</f>
        <v>0.125</v>
      </c>
      <c r="S469">
        <f t="shared" si="21"/>
        <v>201311</v>
      </c>
      <c r="T469" s="12">
        <f>B469*ReturnData!B480</f>
        <v>0</v>
      </c>
      <c r="U469" s="12">
        <f>C469*ReturnData!C480</f>
        <v>0</v>
      </c>
      <c r="V469" s="12">
        <f>D469*ReturnData!D480</f>
        <v>0</v>
      </c>
      <c r="W469" s="12">
        <f>E469*ReturnData!E480</f>
        <v>8.212500000000001E-3</v>
      </c>
      <c r="X469" s="12">
        <f>F469*ReturnData!F480</f>
        <v>5.0124999999999996E-3</v>
      </c>
      <c r="Y469" s="12">
        <f>G469*ReturnData!G480</f>
        <v>1.8E-3</v>
      </c>
      <c r="Z469" s="12">
        <f>H469*ReturnData!H480</f>
        <v>0</v>
      </c>
      <c r="AA469" s="12">
        <f>I469*ReturnData!I480</f>
        <v>2.6374999999999997E-3</v>
      </c>
      <c r="AB469" s="12">
        <f>J469*ReturnData!J480</f>
        <v>0</v>
      </c>
      <c r="AC469" s="12">
        <f>K469*ReturnData!K480</f>
        <v>3.5750000000000001E-3</v>
      </c>
      <c r="AD469" s="12">
        <f>L469*ReturnData!L480</f>
        <v>0</v>
      </c>
      <c r="AE469" s="12">
        <f>M469*ReturnData!M480</f>
        <v>2.2625000000000002E-3</v>
      </c>
      <c r="AF469" s="12">
        <f>N469*ReturnData!N480</f>
        <v>6.4249999999999993E-3</v>
      </c>
      <c r="AG469" s="12">
        <f>O469*ReturnData!O480</f>
        <v>0</v>
      </c>
      <c r="AH469" s="12">
        <f>P469*ReturnData!P480</f>
        <v>0</v>
      </c>
      <c r="AI469" s="12">
        <f>Q469*ReturnData!Q480</f>
        <v>7.6375000000000002E-3</v>
      </c>
      <c r="AK469">
        <f t="shared" si="22"/>
        <v>201311</v>
      </c>
      <c r="AL469" s="15">
        <f t="shared" si="23"/>
        <v>3.7562499999999999E-2</v>
      </c>
    </row>
    <row r="470" spans="1:38" x14ac:dyDescent="0.25">
      <c r="A470" s="6">
        <f>ReturnData!A481</f>
        <v>201312</v>
      </c>
      <c r="B470">
        <f>IF('Monthly Ranks'!B469&lt;=8, 1/8,0)</f>
        <v>0</v>
      </c>
      <c r="C470">
        <f>IF('Monthly Ranks'!C469&lt;=8, 1/8,0)</f>
        <v>0</v>
      </c>
      <c r="D470">
        <f>IF('Monthly Ranks'!D469&lt;=8, 1/8,0)</f>
        <v>0</v>
      </c>
      <c r="E470">
        <f>IF('Monthly Ranks'!E469&lt;=8, 1/8,0)</f>
        <v>0.125</v>
      </c>
      <c r="F470">
        <f>IF('Monthly Ranks'!F469&lt;=8, 1/8,0)</f>
        <v>0.125</v>
      </c>
      <c r="G470">
        <f>IF('Monthly Ranks'!G469&lt;=8, 1/8,0)</f>
        <v>0.125</v>
      </c>
      <c r="H470">
        <f>IF('Monthly Ranks'!H469&lt;=8, 1/8,0)</f>
        <v>0</v>
      </c>
      <c r="I470">
        <f>IF('Monthly Ranks'!I469&lt;=8, 1/8,0)</f>
        <v>0</v>
      </c>
      <c r="J470">
        <f>IF('Monthly Ranks'!J469&lt;=8, 1/8,0)</f>
        <v>0.125</v>
      </c>
      <c r="K470">
        <f>IF('Monthly Ranks'!K469&lt;=8, 1/8,0)</f>
        <v>0.125</v>
      </c>
      <c r="L470">
        <f>IF('Monthly Ranks'!L469&lt;=8, 1/8,0)</f>
        <v>0</v>
      </c>
      <c r="M470">
        <f>IF('Monthly Ranks'!M469&lt;=8, 1/8,0)</f>
        <v>0.125</v>
      </c>
      <c r="N470">
        <f>IF('Monthly Ranks'!N469&lt;=8, 1/8,0)</f>
        <v>0.125</v>
      </c>
      <c r="O470">
        <f>IF('Monthly Ranks'!O469&lt;=8, 1/8,0)</f>
        <v>0</v>
      </c>
      <c r="P470">
        <f>IF('Monthly Ranks'!P469&lt;=8, 1/8,0)</f>
        <v>0</v>
      </c>
      <c r="Q470">
        <f>IF('Monthly Ranks'!Q469&lt;=8, 1/8,0)</f>
        <v>0.125</v>
      </c>
      <c r="S470">
        <f t="shared" si="21"/>
        <v>201312</v>
      </c>
      <c r="T470" s="12">
        <f>B470*ReturnData!B481</f>
        <v>0</v>
      </c>
      <c r="U470" s="12">
        <f>C470*ReturnData!C481</f>
        <v>0</v>
      </c>
      <c r="V470" s="12">
        <f>D470*ReturnData!D481</f>
        <v>0</v>
      </c>
      <c r="W470" s="12">
        <f>E470*ReturnData!E481</f>
        <v>1.6375000000000001E-3</v>
      </c>
      <c r="X470" s="12">
        <f>F470*ReturnData!F481</f>
        <v>3.6125000000000003E-3</v>
      </c>
      <c r="Y470" s="12">
        <f>G470*ReturnData!G481</f>
        <v>6.9125000000000002E-3</v>
      </c>
      <c r="Z470" s="12">
        <f>H470*ReturnData!H481</f>
        <v>0</v>
      </c>
      <c r="AA470" s="12">
        <f>I470*ReturnData!I481</f>
        <v>0</v>
      </c>
      <c r="AB470" s="12">
        <f>J470*ReturnData!J481</f>
        <v>8.199999999999999E-3</v>
      </c>
      <c r="AC470" s="12">
        <f>K470*ReturnData!K481</f>
        <v>4.9750000000000003E-3</v>
      </c>
      <c r="AD470" s="12">
        <f>L470*ReturnData!L481</f>
        <v>0</v>
      </c>
      <c r="AE470" s="12">
        <f>M470*ReturnData!M481</f>
        <v>1.7625E-3</v>
      </c>
      <c r="AF470" s="12">
        <f>N470*ReturnData!N481</f>
        <v>3.6249999999999998E-3</v>
      </c>
      <c r="AG470" s="12">
        <f>O470*ReturnData!O481</f>
        <v>0</v>
      </c>
      <c r="AH470" s="12">
        <f>P470*ReturnData!P481</f>
        <v>0</v>
      </c>
      <c r="AI470" s="12">
        <f>Q470*ReturnData!Q481</f>
        <v>3.2750000000000001E-3</v>
      </c>
      <c r="AK470">
        <f t="shared" si="22"/>
        <v>201312</v>
      </c>
      <c r="AL470" s="15">
        <f t="shared" si="23"/>
        <v>3.4000000000000002E-2</v>
      </c>
    </row>
    <row r="471" spans="1:38" x14ac:dyDescent="0.25">
      <c r="A471" s="6">
        <f>ReturnData!A482</f>
        <v>201401</v>
      </c>
      <c r="B471">
        <f>IF('Monthly Ranks'!B470&lt;=8, 1/8,0)</f>
        <v>0</v>
      </c>
      <c r="C471">
        <f>IF('Monthly Ranks'!C470&lt;=8, 1/8,0)</f>
        <v>0</v>
      </c>
      <c r="D471">
        <f>IF('Monthly Ranks'!D470&lt;=8, 1/8,0)</f>
        <v>0</v>
      </c>
      <c r="E471">
        <f>IF('Monthly Ranks'!E470&lt;=8, 1/8,0)</f>
        <v>0.125</v>
      </c>
      <c r="F471">
        <f>IF('Monthly Ranks'!F470&lt;=8, 1/8,0)</f>
        <v>0.125</v>
      </c>
      <c r="G471">
        <f>IF('Monthly Ranks'!G470&lt;=8, 1/8,0)</f>
        <v>0</v>
      </c>
      <c r="H471">
        <f>IF('Monthly Ranks'!H470&lt;=8, 1/8,0)</f>
        <v>0.125</v>
      </c>
      <c r="I471">
        <f>IF('Monthly Ranks'!I470&lt;=8, 1/8,0)</f>
        <v>0</v>
      </c>
      <c r="J471">
        <f>IF('Monthly Ranks'!J470&lt;=8, 1/8,0)</f>
        <v>0</v>
      </c>
      <c r="K471">
        <f>IF('Monthly Ranks'!K470&lt;=8, 1/8,0)</f>
        <v>0.125</v>
      </c>
      <c r="L471">
        <f>IF('Monthly Ranks'!L470&lt;=8, 1/8,0)</f>
        <v>0</v>
      </c>
      <c r="M471">
        <f>IF('Monthly Ranks'!M470&lt;=8, 1/8,0)</f>
        <v>0.125</v>
      </c>
      <c r="N471">
        <f>IF('Monthly Ranks'!N470&lt;=8, 1/8,0)</f>
        <v>0.125</v>
      </c>
      <c r="O471">
        <f>IF('Monthly Ranks'!O470&lt;=8, 1/8,0)</f>
        <v>0</v>
      </c>
      <c r="P471">
        <f>IF('Monthly Ranks'!P470&lt;=8, 1/8,0)</f>
        <v>0.125</v>
      </c>
      <c r="Q471">
        <f>IF('Monthly Ranks'!Q470&lt;=8, 1/8,0)</f>
        <v>0.125</v>
      </c>
      <c r="S471">
        <f t="shared" si="21"/>
        <v>201401</v>
      </c>
      <c r="T471" s="12">
        <f>B471*ReturnData!B482</f>
        <v>0</v>
      </c>
      <c r="U471" s="12">
        <f>C471*ReturnData!C482</f>
        <v>0</v>
      </c>
      <c r="V471" s="12">
        <f>D471*ReturnData!D482</f>
        <v>0</v>
      </c>
      <c r="W471" s="12">
        <f>E471*ReturnData!E482</f>
        <v>-8.9750000000000003E-3</v>
      </c>
      <c r="X471" s="12">
        <f>F471*ReturnData!F482</f>
        <v>-1.0762499999999999E-2</v>
      </c>
      <c r="Y471" s="12">
        <f>G471*ReturnData!G482</f>
        <v>0</v>
      </c>
      <c r="Z471" s="12">
        <f>H471*ReturnData!H482</f>
        <v>-2.9875000000000001E-3</v>
      </c>
      <c r="AA471" s="12">
        <f>I471*ReturnData!I482</f>
        <v>0</v>
      </c>
      <c r="AB471" s="12">
        <f>J471*ReturnData!J482</f>
        <v>0</v>
      </c>
      <c r="AC471" s="12">
        <f>K471*ReturnData!K482</f>
        <v>-7.3250000000000008E-3</v>
      </c>
      <c r="AD471" s="12">
        <f>L471*ReturnData!L482</f>
        <v>0</v>
      </c>
      <c r="AE471" s="12">
        <f>M471*ReturnData!M482</f>
        <v>-4.0625000000000001E-3</v>
      </c>
      <c r="AF471" s="12">
        <f>N471*ReturnData!N482</f>
        <v>-2.5249999999999999E-3</v>
      </c>
      <c r="AG471" s="12">
        <f>O471*ReturnData!O482</f>
        <v>0</v>
      </c>
      <c r="AH471" s="12">
        <f>P471*ReturnData!P482</f>
        <v>-9.3124999999999996E-3</v>
      </c>
      <c r="AI471" s="12">
        <f>Q471*ReturnData!Q482</f>
        <v>-5.3125000000000004E-3</v>
      </c>
      <c r="AK471">
        <f t="shared" si="22"/>
        <v>201401</v>
      </c>
      <c r="AL471" s="15">
        <f t="shared" si="23"/>
        <v>-5.1262500000000003E-2</v>
      </c>
    </row>
    <row r="472" spans="1:38" x14ac:dyDescent="0.25">
      <c r="A472" s="6">
        <f>ReturnData!A483</f>
        <v>201402</v>
      </c>
      <c r="B472">
        <f>IF('Monthly Ranks'!B471&lt;=8, 1/8,0)</f>
        <v>0</v>
      </c>
      <c r="C472">
        <f>IF('Monthly Ranks'!C471&lt;=8, 1/8,0)</f>
        <v>0</v>
      </c>
      <c r="D472">
        <f>IF('Monthly Ranks'!D471&lt;=8, 1/8,0)</f>
        <v>0</v>
      </c>
      <c r="E472">
        <f>IF('Monthly Ranks'!E471&lt;=8, 1/8,0)</f>
        <v>0.125</v>
      </c>
      <c r="F472">
        <f>IF('Monthly Ranks'!F471&lt;=8, 1/8,0)</f>
        <v>0.125</v>
      </c>
      <c r="G472">
        <f>IF('Monthly Ranks'!G471&lt;=8, 1/8,0)</f>
        <v>0.125</v>
      </c>
      <c r="H472">
        <f>IF('Monthly Ranks'!H471&lt;=8, 1/8,0)</f>
        <v>0</v>
      </c>
      <c r="I472">
        <f>IF('Monthly Ranks'!I471&lt;=8, 1/8,0)</f>
        <v>0</v>
      </c>
      <c r="J472">
        <f>IF('Monthly Ranks'!J471&lt;=8, 1/8,0)</f>
        <v>0</v>
      </c>
      <c r="K472">
        <f>IF('Monthly Ranks'!K471&lt;=8, 1/8,0)</f>
        <v>0.125</v>
      </c>
      <c r="L472">
        <f>IF('Monthly Ranks'!L471&lt;=8, 1/8,0)</f>
        <v>0</v>
      </c>
      <c r="M472">
        <f>IF('Monthly Ranks'!M471&lt;=8, 1/8,0)</f>
        <v>0.125</v>
      </c>
      <c r="N472">
        <f>IF('Monthly Ranks'!N471&lt;=8, 1/8,0)</f>
        <v>0.125</v>
      </c>
      <c r="O472">
        <f>IF('Monthly Ranks'!O471&lt;=8, 1/8,0)</f>
        <v>0</v>
      </c>
      <c r="P472">
        <f>IF('Monthly Ranks'!P471&lt;=8, 1/8,0)</f>
        <v>0.125</v>
      </c>
      <c r="Q472">
        <f>IF('Monthly Ranks'!Q471&lt;=8, 1/8,0)</f>
        <v>0.125</v>
      </c>
      <c r="S472">
        <f t="shared" si="21"/>
        <v>201402</v>
      </c>
      <c r="T472" s="12">
        <f>B472*ReturnData!B483</f>
        <v>0</v>
      </c>
      <c r="U472" s="12">
        <f>C472*ReturnData!C483</f>
        <v>0</v>
      </c>
      <c r="V472" s="12">
        <f>D472*ReturnData!D483</f>
        <v>0</v>
      </c>
      <c r="W472" s="12">
        <f>E472*ReturnData!E483</f>
        <v>6.1124999999999999E-3</v>
      </c>
      <c r="X472" s="12">
        <f>F472*ReturnData!F483</f>
        <v>4.7999999999999996E-3</v>
      </c>
      <c r="Y472" s="12">
        <f>G472*ReturnData!G483</f>
        <v>9.5374999999999991E-3</v>
      </c>
      <c r="Z472" s="12">
        <f>H472*ReturnData!H483</f>
        <v>0</v>
      </c>
      <c r="AA472" s="12">
        <f>I472*ReturnData!I483</f>
        <v>0</v>
      </c>
      <c r="AB472" s="12">
        <f>J472*ReturnData!J483</f>
        <v>0</v>
      </c>
      <c r="AC472" s="12">
        <f>K472*ReturnData!K483</f>
        <v>6.9499999999999996E-3</v>
      </c>
      <c r="AD472" s="12">
        <f>L472*ReturnData!L483</f>
        <v>0</v>
      </c>
      <c r="AE472" s="12">
        <f>M472*ReturnData!M483</f>
        <v>1.1112500000000001E-2</v>
      </c>
      <c r="AF472" s="12">
        <f>N472*ReturnData!N483</f>
        <v>4.45E-3</v>
      </c>
      <c r="AG472" s="12">
        <f>O472*ReturnData!O483</f>
        <v>0</v>
      </c>
      <c r="AH472" s="12">
        <f>P472*ReturnData!P483</f>
        <v>6.4000000000000003E-3</v>
      </c>
      <c r="AI472" s="12">
        <f>Q472*ReturnData!Q483</f>
        <v>4.0375000000000003E-3</v>
      </c>
      <c r="AK472">
        <f t="shared" si="22"/>
        <v>201402</v>
      </c>
      <c r="AL472" s="15">
        <f t="shared" si="23"/>
        <v>5.3399999999999996E-2</v>
      </c>
    </row>
    <row r="473" spans="1:38" x14ac:dyDescent="0.25">
      <c r="A473" s="6">
        <f>ReturnData!A484</f>
        <v>201403</v>
      </c>
      <c r="B473">
        <f>IF('Monthly Ranks'!B472&lt;=8, 1/8,0)</f>
        <v>0</v>
      </c>
      <c r="C473">
        <f>IF('Monthly Ranks'!C472&lt;=8, 1/8,0)</f>
        <v>0</v>
      </c>
      <c r="D473">
        <f>IF('Monthly Ranks'!D472&lt;=8, 1/8,0)</f>
        <v>0</v>
      </c>
      <c r="E473">
        <f>IF('Monthly Ranks'!E472&lt;=8, 1/8,0)</f>
        <v>0.125</v>
      </c>
      <c r="F473">
        <f>IF('Monthly Ranks'!F472&lt;=8, 1/8,0)</f>
        <v>0.125</v>
      </c>
      <c r="G473">
        <f>IF('Monthly Ranks'!G472&lt;=8, 1/8,0)</f>
        <v>0.125</v>
      </c>
      <c r="H473">
        <f>IF('Monthly Ranks'!H472&lt;=8, 1/8,0)</f>
        <v>0</v>
      </c>
      <c r="I473">
        <f>IF('Monthly Ranks'!I472&lt;=8, 1/8,0)</f>
        <v>0</v>
      </c>
      <c r="J473">
        <f>IF('Monthly Ranks'!J472&lt;=8, 1/8,0)</f>
        <v>0.125</v>
      </c>
      <c r="K473">
        <f>IF('Monthly Ranks'!K472&lt;=8, 1/8,0)</f>
        <v>0.125</v>
      </c>
      <c r="L473">
        <f>IF('Monthly Ranks'!L472&lt;=8, 1/8,0)</f>
        <v>0</v>
      </c>
      <c r="M473">
        <f>IF('Monthly Ranks'!M472&lt;=8, 1/8,0)</f>
        <v>0.125</v>
      </c>
      <c r="N473">
        <f>IF('Monthly Ranks'!N472&lt;=8, 1/8,0)</f>
        <v>0.125</v>
      </c>
      <c r="O473">
        <f>IF('Monthly Ranks'!O472&lt;=8, 1/8,0)</f>
        <v>0</v>
      </c>
      <c r="P473">
        <f>IF('Monthly Ranks'!P472&lt;=8, 1/8,0)</f>
        <v>0</v>
      </c>
      <c r="Q473">
        <f>IF('Monthly Ranks'!Q472&lt;=8, 1/8,0)</f>
        <v>0.125</v>
      </c>
      <c r="S473">
        <f t="shared" si="21"/>
        <v>201403</v>
      </c>
      <c r="T473" s="12">
        <f>B473*ReturnData!B484</f>
        <v>0</v>
      </c>
      <c r="U473" s="12">
        <f>C473*ReturnData!C484</f>
        <v>0</v>
      </c>
      <c r="V473" s="12">
        <f>D473*ReturnData!D484</f>
        <v>0</v>
      </c>
      <c r="W473" s="12">
        <f>E473*ReturnData!E484</f>
        <v>-1E-4</v>
      </c>
      <c r="X473" s="12">
        <f>F473*ReturnData!F484</f>
        <v>1.0125000000000002E-3</v>
      </c>
      <c r="Y473" s="12">
        <f>G473*ReturnData!G484</f>
        <v>1.3750000000000001E-3</v>
      </c>
      <c r="Z473" s="12">
        <f>H473*ReturnData!H484</f>
        <v>0</v>
      </c>
      <c r="AA473" s="12">
        <f>I473*ReturnData!I484</f>
        <v>0</v>
      </c>
      <c r="AB473" s="12">
        <f>J473*ReturnData!J484</f>
        <v>4.5374999999999999E-3</v>
      </c>
      <c r="AC473" s="12">
        <f>K473*ReturnData!K484</f>
        <v>-3.1250000000000001E-4</v>
      </c>
      <c r="AD473" s="12">
        <f>L473*ReturnData!L484</f>
        <v>0</v>
      </c>
      <c r="AE473" s="12">
        <f>M473*ReturnData!M484</f>
        <v>-1.7125E-3</v>
      </c>
      <c r="AF473" s="12">
        <f>N473*ReturnData!N484</f>
        <v>1.3375000000000001E-3</v>
      </c>
      <c r="AG473" s="12">
        <f>O473*ReturnData!O484</f>
        <v>0</v>
      </c>
      <c r="AH473" s="12">
        <f>P473*ReturnData!P484</f>
        <v>0</v>
      </c>
      <c r="AI473" s="12">
        <f>Q473*ReturnData!Q484</f>
        <v>3.1624999999999999E-3</v>
      </c>
      <c r="AK473">
        <f t="shared" si="22"/>
        <v>201403</v>
      </c>
      <c r="AL473" s="15">
        <f t="shared" si="23"/>
        <v>9.300000000000001E-3</v>
      </c>
    </row>
    <row r="474" spans="1:38" x14ac:dyDescent="0.25">
      <c r="A474" s="6">
        <f>ReturnData!A485</f>
        <v>201404</v>
      </c>
      <c r="B474">
        <f>IF('Monthly Ranks'!B473&lt;=8, 1/8,0)</f>
        <v>0</v>
      </c>
      <c r="C474">
        <f>IF('Monthly Ranks'!C473&lt;=8, 1/8,0)</f>
        <v>0</v>
      </c>
      <c r="D474">
        <f>IF('Monthly Ranks'!D473&lt;=8, 1/8,0)</f>
        <v>0</v>
      </c>
      <c r="E474">
        <f>IF('Monthly Ranks'!E473&lt;=8, 1/8,0)</f>
        <v>0.125</v>
      </c>
      <c r="F474">
        <f>IF('Monthly Ranks'!F473&lt;=8, 1/8,0)</f>
        <v>0</v>
      </c>
      <c r="G474">
        <f>IF('Monthly Ranks'!G473&lt;=8, 1/8,0)</f>
        <v>0.125</v>
      </c>
      <c r="H474">
        <f>IF('Monthly Ranks'!H473&lt;=8, 1/8,0)</f>
        <v>0</v>
      </c>
      <c r="I474">
        <f>IF('Monthly Ranks'!I473&lt;=8, 1/8,0)</f>
        <v>0.125</v>
      </c>
      <c r="J474">
        <f>IF('Monthly Ranks'!J473&lt;=8, 1/8,0)</f>
        <v>0</v>
      </c>
      <c r="K474">
        <f>IF('Monthly Ranks'!K473&lt;=8, 1/8,0)</f>
        <v>0.125</v>
      </c>
      <c r="L474">
        <f>IF('Monthly Ranks'!L473&lt;=8, 1/8,0)</f>
        <v>0.125</v>
      </c>
      <c r="M474">
        <f>IF('Monthly Ranks'!M473&lt;=8, 1/8,0)</f>
        <v>0.125</v>
      </c>
      <c r="N474">
        <f>IF('Monthly Ranks'!N473&lt;=8, 1/8,0)</f>
        <v>0.125</v>
      </c>
      <c r="O474">
        <f>IF('Monthly Ranks'!O473&lt;=8, 1/8,0)</f>
        <v>0</v>
      </c>
      <c r="P474">
        <f>IF('Monthly Ranks'!P473&lt;=8, 1/8,0)</f>
        <v>0</v>
      </c>
      <c r="Q474">
        <f>IF('Monthly Ranks'!Q473&lt;=8, 1/8,0)</f>
        <v>0.125</v>
      </c>
      <c r="S474">
        <f t="shared" si="21"/>
        <v>201404</v>
      </c>
      <c r="T474" s="12">
        <f>B474*ReturnData!B485</f>
        <v>0</v>
      </c>
      <c r="U474" s="12">
        <f>C474*ReturnData!C485</f>
        <v>0</v>
      </c>
      <c r="V474" s="12">
        <f>D474*ReturnData!D485</f>
        <v>0</v>
      </c>
      <c r="W474" s="12">
        <f>E474*ReturnData!E485</f>
        <v>-4.0999999999999995E-3</v>
      </c>
      <c r="X474" s="12">
        <f>F474*ReturnData!F485</f>
        <v>0</v>
      </c>
      <c r="Y474" s="12">
        <f>G474*ReturnData!G485</f>
        <v>-3.7499999999999997E-5</v>
      </c>
      <c r="Z474" s="12">
        <f>H474*ReturnData!H485</f>
        <v>0</v>
      </c>
      <c r="AA474" s="12">
        <f>I474*ReturnData!I485</f>
        <v>-3.0375000000000003E-3</v>
      </c>
      <c r="AB474" s="12">
        <f>J474*ReturnData!J485</f>
        <v>0</v>
      </c>
      <c r="AC474" s="12">
        <f>K474*ReturnData!K485</f>
        <v>2.8874999999999999E-3</v>
      </c>
      <c r="AD474" s="12">
        <f>L474*ReturnData!L485</f>
        <v>-7.8750000000000001E-4</v>
      </c>
      <c r="AE474" s="12">
        <f>M474*ReturnData!M485</f>
        <v>8.8749999999999994E-4</v>
      </c>
      <c r="AF474" s="12">
        <f>N474*ReturnData!N485</f>
        <v>1.3625E-3</v>
      </c>
      <c r="AG474" s="12">
        <f>O474*ReturnData!O485</f>
        <v>0</v>
      </c>
      <c r="AH474" s="12">
        <f>P474*ReturnData!P485</f>
        <v>0</v>
      </c>
      <c r="AI474" s="12">
        <f>Q474*ReturnData!Q485</f>
        <v>-4.4624999999999995E-3</v>
      </c>
      <c r="AK474">
        <f t="shared" si="22"/>
        <v>201404</v>
      </c>
      <c r="AL474" s="15">
        <f t="shared" si="23"/>
        <v>-7.2874999999999988E-3</v>
      </c>
    </row>
    <row r="475" spans="1:38" x14ac:dyDescent="0.25">
      <c r="A475" s="6">
        <f>ReturnData!A486</f>
        <v>201405</v>
      </c>
      <c r="B475">
        <f>IF('Monthly Ranks'!B474&lt;=8, 1/8,0)</f>
        <v>0</v>
      </c>
      <c r="C475">
        <f>IF('Monthly Ranks'!C474&lt;=8, 1/8,0)</f>
        <v>0</v>
      </c>
      <c r="D475">
        <f>IF('Monthly Ranks'!D474&lt;=8, 1/8,0)</f>
        <v>0</v>
      </c>
      <c r="E475">
        <f>IF('Monthly Ranks'!E474&lt;=8, 1/8,0)</f>
        <v>0.125</v>
      </c>
      <c r="F475">
        <f>IF('Monthly Ranks'!F474&lt;=8, 1/8,0)</f>
        <v>0</v>
      </c>
      <c r="G475">
        <f>IF('Monthly Ranks'!G474&lt;=8, 1/8,0)</f>
        <v>0.125</v>
      </c>
      <c r="H475">
        <f>IF('Monthly Ranks'!H474&lt;=8, 1/8,0)</f>
        <v>0</v>
      </c>
      <c r="I475">
        <f>IF('Monthly Ranks'!I474&lt;=8, 1/8,0)</f>
        <v>0</v>
      </c>
      <c r="J475">
        <f>IF('Monthly Ranks'!J474&lt;=8, 1/8,0)</f>
        <v>0.125</v>
      </c>
      <c r="K475">
        <f>IF('Monthly Ranks'!K474&lt;=8, 1/8,0)</f>
        <v>0.125</v>
      </c>
      <c r="L475">
        <f>IF('Monthly Ranks'!L474&lt;=8, 1/8,0)</f>
        <v>0.125</v>
      </c>
      <c r="M475">
        <f>IF('Monthly Ranks'!M474&lt;=8, 1/8,0)</f>
        <v>0.125</v>
      </c>
      <c r="N475">
        <f>IF('Monthly Ranks'!N474&lt;=8, 1/8,0)</f>
        <v>0.125</v>
      </c>
      <c r="O475">
        <f>IF('Monthly Ranks'!O474&lt;=8, 1/8,0)</f>
        <v>0</v>
      </c>
      <c r="P475">
        <f>IF('Monthly Ranks'!P474&lt;=8, 1/8,0)</f>
        <v>0</v>
      </c>
      <c r="Q475">
        <f>IF('Monthly Ranks'!Q474&lt;=8, 1/8,0)</f>
        <v>0.125</v>
      </c>
      <c r="S475">
        <f t="shared" si="21"/>
        <v>201405</v>
      </c>
      <c r="T475" s="12">
        <f>B475*ReturnData!B486</f>
        <v>0</v>
      </c>
      <c r="U475" s="12">
        <f>C475*ReturnData!C486</f>
        <v>0</v>
      </c>
      <c r="V475" s="12">
        <f>D475*ReturnData!D486</f>
        <v>0</v>
      </c>
      <c r="W475" s="12">
        <f>E475*ReturnData!E486</f>
        <v>2.5999999999999999E-3</v>
      </c>
      <c r="X475" s="12">
        <f>F475*ReturnData!F486</f>
        <v>0</v>
      </c>
      <c r="Y475" s="12">
        <f>G475*ReturnData!G486</f>
        <v>3.15E-3</v>
      </c>
      <c r="Z475" s="12">
        <f>H475*ReturnData!H486</f>
        <v>0</v>
      </c>
      <c r="AA475" s="12">
        <f>I475*ReturnData!I486</f>
        <v>0</v>
      </c>
      <c r="AB475" s="12">
        <f>J475*ReturnData!J486</f>
        <v>-2.1875000000000002E-3</v>
      </c>
      <c r="AC475" s="12">
        <f>K475*ReturnData!K486</f>
        <v>-2.7500000000000002E-4</v>
      </c>
      <c r="AD475" s="12">
        <f>L475*ReturnData!L486</f>
        <v>2.8499999999999997E-3</v>
      </c>
      <c r="AE475" s="12">
        <f>M475*ReturnData!M486</f>
        <v>5.375E-4</v>
      </c>
      <c r="AF475" s="12">
        <f>N475*ReturnData!N486</f>
        <v>4.8500000000000001E-3</v>
      </c>
      <c r="AG475" s="12">
        <f>O475*ReturnData!O486</f>
        <v>0</v>
      </c>
      <c r="AH475" s="12">
        <f>P475*ReturnData!P486</f>
        <v>0</v>
      </c>
      <c r="AI475" s="12">
        <f>Q475*ReturnData!Q486</f>
        <v>2.1250000000000002E-3</v>
      </c>
      <c r="AK475">
        <f t="shared" si="22"/>
        <v>201405</v>
      </c>
      <c r="AL475" s="15">
        <f t="shared" si="23"/>
        <v>1.3649999999999999E-2</v>
      </c>
    </row>
    <row r="476" spans="1:38" x14ac:dyDescent="0.25">
      <c r="A476" s="6">
        <f>ReturnData!A487</f>
        <v>201406</v>
      </c>
      <c r="B476">
        <f>IF('Monthly Ranks'!B475&lt;=8, 1/8,0)</f>
        <v>0</v>
      </c>
      <c r="C476">
        <f>IF('Monthly Ranks'!C475&lt;=8, 1/8,0)</f>
        <v>0</v>
      </c>
      <c r="D476">
        <f>IF('Monthly Ranks'!D475&lt;=8, 1/8,0)</f>
        <v>0.125</v>
      </c>
      <c r="E476">
        <f>IF('Monthly Ranks'!E475&lt;=8, 1/8,0)</f>
        <v>0</v>
      </c>
      <c r="F476">
        <f>IF('Monthly Ranks'!F475&lt;=8, 1/8,0)</f>
        <v>0</v>
      </c>
      <c r="G476">
        <f>IF('Monthly Ranks'!G475&lt;=8, 1/8,0)</f>
        <v>0.125</v>
      </c>
      <c r="H476">
        <f>IF('Monthly Ranks'!H475&lt;=8, 1/8,0)</f>
        <v>0.125</v>
      </c>
      <c r="I476">
        <f>IF('Monthly Ranks'!I475&lt;=8, 1/8,0)</f>
        <v>0</v>
      </c>
      <c r="J476">
        <f>IF('Monthly Ranks'!J475&lt;=8, 1/8,0)</f>
        <v>0.125</v>
      </c>
      <c r="K476">
        <f>IF('Monthly Ranks'!K475&lt;=8, 1/8,0)</f>
        <v>0.125</v>
      </c>
      <c r="L476">
        <f>IF('Monthly Ranks'!L475&lt;=8, 1/8,0)</f>
        <v>0.125</v>
      </c>
      <c r="M476">
        <f>IF('Monthly Ranks'!M475&lt;=8, 1/8,0)</f>
        <v>0.125</v>
      </c>
      <c r="N476">
        <f>IF('Monthly Ranks'!N475&lt;=8, 1/8,0)</f>
        <v>0.125</v>
      </c>
      <c r="O476">
        <f>IF('Monthly Ranks'!O475&lt;=8, 1/8,0)</f>
        <v>0</v>
      </c>
      <c r="P476">
        <f>IF('Monthly Ranks'!P475&lt;=8, 1/8,0)</f>
        <v>0</v>
      </c>
      <c r="Q476">
        <f>IF('Monthly Ranks'!Q475&lt;=8, 1/8,0)</f>
        <v>0</v>
      </c>
      <c r="S476">
        <f t="shared" si="21"/>
        <v>201406</v>
      </c>
      <c r="T476" s="12">
        <f>B476*ReturnData!B487</f>
        <v>0</v>
      </c>
      <c r="U476" s="12">
        <f>C476*ReturnData!C487</f>
        <v>0</v>
      </c>
      <c r="V476" s="12">
        <f>D476*ReturnData!D487</f>
        <v>5.1999999999999998E-3</v>
      </c>
      <c r="W476" s="12">
        <f>E476*ReturnData!E487</f>
        <v>0</v>
      </c>
      <c r="X476" s="12">
        <f>F476*ReturnData!F487</f>
        <v>0</v>
      </c>
      <c r="Y476" s="12">
        <f>G476*ReturnData!G487</f>
        <v>6.4999999999999997E-4</v>
      </c>
      <c r="Z476" s="12">
        <f>H476*ReturnData!H487</f>
        <v>1.6375000000000001E-3</v>
      </c>
      <c r="AA476" s="12">
        <f>I476*ReturnData!I487</f>
        <v>0</v>
      </c>
      <c r="AB476" s="12">
        <f>J476*ReturnData!J487</f>
        <v>6.0875E-3</v>
      </c>
      <c r="AC476" s="12">
        <f>K476*ReturnData!K487</f>
        <v>3.6375000000000001E-3</v>
      </c>
      <c r="AD476" s="12">
        <f>L476*ReturnData!L487</f>
        <v>5.1124999999999999E-3</v>
      </c>
      <c r="AE476" s="12">
        <f>M476*ReturnData!M487</f>
        <v>5.1375000000000006E-3</v>
      </c>
      <c r="AF476" s="12">
        <f>N476*ReturnData!N487</f>
        <v>-2.5000000000000001E-5</v>
      </c>
      <c r="AG476" s="12">
        <f>O476*ReturnData!O487</f>
        <v>0</v>
      </c>
      <c r="AH476" s="12">
        <f>P476*ReturnData!P487</f>
        <v>0</v>
      </c>
      <c r="AI476" s="12">
        <f>Q476*ReturnData!Q487</f>
        <v>0</v>
      </c>
      <c r="AK476">
        <f t="shared" si="22"/>
        <v>201406</v>
      </c>
      <c r="AL476" s="15">
        <f t="shared" si="23"/>
        <v>2.7437499999999997E-2</v>
      </c>
    </row>
    <row r="477" spans="1:38" x14ac:dyDescent="0.25">
      <c r="A477" s="6">
        <f>ReturnData!A488</f>
        <v>201407</v>
      </c>
      <c r="B477">
        <f>IF('Monthly Ranks'!B476&lt;=8, 1/8,0)</f>
        <v>0</v>
      </c>
      <c r="C477">
        <f>IF('Monthly Ranks'!C476&lt;=8, 1/8,0)</f>
        <v>0</v>
      </c>
      <c r="D477">
        <f>IF('Monthly Ranks'!D476&lt;=8, 1/8,0)</f>
        <v>0.125</v>
      </c>
      <c r="E477">
        <f>IF('Monthly Ranks'!E476&lt;=8, 1/8,0)</f>
        <v>0</v>
      </c>
      <c r="F477">
        <f>IF('Monthly Ranks'!F476&lt;=8, 1/8,0)</f>
        <v>0</v>
      </c>
      <c r="G477">
        <f>IF('Monthly Ranks'!G476&lt;=8, 1/8,0)</f>
        <v>0.125</v>
      </c>
      <c r="H477">
        <f>IF('Monthly Ranks'!H476&lt;=8, 1/8,0)</f>
        <v>0.125</v>
      </c>
      <c r="I477">
        <f>IF('Monthly Ranks'!I476&lt;=8, 1/8,0)</f>
        <v>0</v>
      </c>
      <c r="J477">
        <f>IF('Monthly Ranks'!J476&lt;=8, 1/8,0)</f>
        <v>0.125</v>
      </c>
      <c r="K477">
        <f>IF('Monthly Ranks'!K476&lt;=8, 1/8,0)</f>
        <v>0.125</v>
      </c>
      <c r="L477">
        <f>IF('Monthly Ranks'!L476&lt;=8, 1/8,0)</f>
        <v>0.125</v>
      </c>
      <c r="M477">
        <f>IF('Monthly Ranks'!M476&lt;=8, 1/8,0)</f>
        <v>0.125</v>
      </c>
      <c r="N477">
        <f>IF('Monthly Ranks'!N476&lt;=8, 1/8,0)</f>
        <v>0.125</v>
      </c>
      <c r="O477">
        <f>IF('Monthly Ranks'!O476&lt;=8, 1/8,0)</f>
        <v>0</v>
      </c>
      <c r="P477">
        <f>IF('Monthly Ranks'!P476&lt;=8, 1/8,0)</f>
        <v>0</v>
      </c>
      <c r="Q477">
        <f>IF('Monthly Ranks'!Q476&lt;=8, 1/8,0)</f>
        <v>0</v>
      </c>
      <c r="S477">
        <f t="shared" si="21"/>
        <v>201407</v>
      </c>
      <c r="T477" s="12">
        <f>B477*ReturnData!B488</f>
        <v>0</v>
      </c>
      <c r="U477" s="12">
        <f>C477*ReturnData!C488</f>
        <v>0</v>
      </c>
      <c r="V477" s="12">
        <f>D477*ReturnData!D488</f>
        <v>-4.3125000000000004E-3</v>
      </c>
      <c r="W477" s="12">
        <f>E477*ReturnData!E488</f>
        <v>0</v>
      </c>
      <c r="X477" s="12">
        <f>F477*ReturnData!F488</f>
        <v>0</v>
      </c>
      <c r="Y477" s="12">
        <f>G477*ReturnData!G488</f>
        <v>-3.9750000000000002E-3</v>
      </c>
      <c r="Z477" s="12">
        <f>H477*ReturnData!H488</f>
        <v>-2.6750000000000003E-3</v>
      </c>
      <c r="AA477" s="12">
        <f>I477*ReturnData!I488</f>
        <v>0</v>
      </c>
      <c r="AB477" s="12">
        <f>J477*ReturnData!J488</f>
        <v>3.0125E-3</v>
      </c>
      <c r="AC477" s="12">
        <f>K477*ReturnData!K488</f>
        <v>-9.3124999999999996E-3</v>
      </c>
      <c r="AD477" s="12">
        <f>L477*ReturnData!L488</f>
        <v>-3.4875000000000001E-3</v>
      </c>
      <c r="AE477" s="12">
        <f>M477*ReturnData!M488</f>
        <v>-5.5125E-3</v>
      </c>
      <c r="AF477" s="12">
        <f>N477*ReturnData!N488</f>
        <v>-3.8624999999999996E-3</v>
      </c>
      <c r="AG477" s="12">
        <f>O477*ReturnData!O488</f>
        <v>0</v>
      </c>
      <c r="AH477" s="12">
        <f>P477*ReturnData!P488</f>
        <v>0</v>
      </c>
      <c r="AI477" s="12">
        <f>Q477*ReturnData!Q488</f>
        <v>0</v>
      </c>
      <c r="AK477">
        <f t="shared" si="22"/>
        <v>201407</v>
      </c>
      <c r="AL477" s="15">
        <f t="shared" si="23"/>
        <v>-3.0124999999999999E-2</v>
      </c>
    </row>
    <row r="478" spans="1:38" x14ac:dyDescent="0.25">
      <c r="A478" s="6">
        <f>ReturnData!A489</f>
        <v>201408</v>
      </c>
      <c r="B478">
        <f>IF('Monthly Ranks'!B477&lt;=8, 1/8,0)</f>
        <v>0</v>
      </c>
      <c r="C478">
        <f>IF('Monthly Ranks'!C477&lt;=8, 1/8,0)</f>
        <v>0.125</v>
      </c>
      <c r="D478">
        <f>IF('Monthly Ranks'!D477&lt;=8, 1/8,0)</f>
        <v>0.125</v>
      </c>
      <c r="E478">
        <f>IF('Monthly Ranks'!E477&lt;=8, 1/8,0)</f>
        <v>0</v>
      </c>
      <c r="F478">
        <f>IF('Monthly Ranks'!F477&lt;=8, 1/8,0)</f>
        <v>0</v>
      </c>
      <c r="G478">
        <f>IF('Monthly Ranks'!G477&lt;=8, 1/8,0)</f>
        <v>0.125</v>
      </c>
      <c r="H478">
        <f>IF('Monthly Ranks'!H477&lt;=8, 1/8,0)</f>
        <v>0</v>
      </c>
      <c r="I478">
        <f>IF('Monthly Ranks'!I477&lt;=8, 1/8,0)</f>
        <v>0</v>
      </c>
      <c r="J478">
        <f>IF('Monthly Ranks'!J477&lt;=8, 1/8,0)</f>
        <v>0.125</v>
      </c>
      <c r="K478">
        <f>IF('Monthly Ranks'!K477&lt;=8, 1/8,0)</f>
        <v>0.125</v>
      </c>
      <c r="L478">
        <f>IF('Monthly Ranks'!L477&lt;=8, 1/8,0)</f>
        <v>0.125</v>
      </c>
      <c r="M478">
        <f>IF('Monthly Ranks'!M477&lt;=8, 1/8,0)</f>
        <v>0.125</v>
      </c>
      <c r="N478">
        <f>IF('Monthly Ranks'!N477&lt;=8, 1/8,0)</f>
        <v>0.125</v>
      </c>
      <c r="O478">
        <f>IF('Monthly Ranks'!O477&lt;=8, 1/8,0)</f>
        <v>0</v>
      </c>
      <c r="P478">
        <f>IF('Monthly Ranks'!P477&lt;=8, 1/8,0)</f>
        <v>0</v>
      </c>
      <c r="Q478">
        <f>IF('Monthly Ranks'!Q477&lt;=8, 1/8,0)</f>
        <v>0</v>
      </c>
      <c r="S478">
        <f t="shared" si="21"/>
        <v>201408</v>
      </c>
      <c r="T478" s="12">
        <f>B478*ReturnData!B489</f>
        <v>0</v>
      </c>
      <c r="U478" s="12">
        <f>C478*ReturnData!C489</f>
        <v>2.075E-3</v>
      </c>
      <c r="V478" s="12">
        <f>D478*ReturnData!D489</f>
        <v>3.0249999999999999E-3</v>
      </c>
      <c r="W478" s="12">
        <f>E478*ReturnData!E489</f>
        <v>0</v>
      </c>
      <c r="X478" s="12">
        <f>F478*ReturnData!F489</f>
        <v>0</v>
      </c>
      <c r="Y478" s="12">
        <f>G478*ReturnData!G489</f>
        <v>5.3874999999999999E-3</v>
      </c>
      <c r="Z478" s="12">
        <f>H478*ReturnData!H489</f>
        <v>0</v>
      </c>
      <c r="AA478" s="12">
        <f>I478*ReturnData!I489</f>
        <v>0</v>
      </c>
      <c r="AB478" s="12">
        <f>J478*ReturnData!J489</f>
        <v>7.6500000000000005E-3</v>
      </c>
      <c r="AC478" s="12">
        <f>K478*ReturnData!K489</f>
        <v>3.1624999999999999E-3</v>
      </c>
      <c r="AD478" s="12">
        <f>L478*ReturnData!L489</f>
        <v>5.7374999999999995E-3</v>
      </c>
      <c r="AE478" s="12">
        <f>M478*ReturnData!M489</f>
        <v>6.0124999999999996E-3</v>
      </c>
      <c r="AF478" s="12">
        <f>N478*ReturnData!N489</f>
        <v>6.1500000000000001E-3</v>
      </c>
      <c r="AG478" s="12">
        <f>O478*ReturnData!O489</f>
        <v>0</v>
      </c>
      <c r="AH478" s="12">
        <f>P478*ReturnData!P489</f>
        <v>0</v>
      </c>
      <c r="AI478" s="12">
        <f>Q478*ReturnData!Q489</f>
        <v>0</v>
      </c>
      <c r="AK478">
        <f t="shared" si="22"/>
        <v>201408</v>
      </c>
      <c r="AL478" s="15">
        <f t="shared" si="23"/>
        <v>3.9199999999999999E-2</v>
      </c>
    </row>
    <row r="479" spans="1:38" x14ac:dyDescent="0.25">
      <c r="A479" s="6">
        <f>ReturnData!A490</f>
        <v>201409</v>
      </c>
      <c r="B479">
        <f>IF('Monthly Ranks'!B478&lt;=8, 1/8,0)</f>
        <v>0</v>
      </c>
      <c r="C479">
        <f>IF('Monthly Ranks'!C478&lt;=8, 1/8,0)</f>
        <v>0</v>
      </c>
      <c r="D479">
        <f>IF('Monthly Ranks'!D478&lt;=8, 1/8,0)</f>
        <v>0.125</v>
      </c>
      <c r="E479">
        <f>IF('Monthly Ranks'!E478&lt;=8, 1/8,0)</f>
        <v>0</v>
      </c>
      <c r="F479">
        <f>IF('Monthly Ranks'!F478&lt;=8, 1/8,0)</f>
        <v>0</v>
      </c>
      <c r="G479">
        <f>IF('Monthly Ranks'!G478&lt;=8, 1/8,0)</f>
        <v>0.125</v>
      </c>
      <c r="H479">
        <f>IF('Monthly Ranks'!H478&lt;=8, 1/8,0)</f>
        <v>0.125</v>
      </c>
      <c r="I479">
        <f>IF('Monthly Ranks'!I478&lt;=8, 1/8,0)</f>
        <v>0</v>
      </c>
      <c r="J479">
        <f>IF('Monthly Ranks'!J478&lt;=8, 1/8,0)</f>
        <v>0.125</v>
      </c>
      <c r="K479">
        <f>IF('Monthly Ranks'!K478&lt;=8, 1/8,0)</f>
        <v>0</v>
      </c>
      <c r="L479">
        <f>IF('Monthly Ranks'!L478&lt;=8, 1/8,0)</f>
        <v>0.125</v>
      </c>
      <c r="M479">
        <f>IF('Monthly Ranks'!M478&lt;=8, 1/8,0)</f>
        <v>0</v>
      </c>
      <c r="N479">
        <f>IF('Monthly Ranks'!N478&lt;=8, 1/8,0)</f>
        <v>0.125</v>
      </c>
      <c r="O479">
        <f>IF('Monthly Ranks'!O478&lt;=8, 1/8,0)</f>
        <v>0.125</v>
      </c>
      <c r="P479">
        <f>IF('Monthly Ranks'!P478&lt;=8, 1/8,0)</f>
        <v>0</v>
      </c>
      <c r="Q479">
        <f>IF('Monthly Ranks'!Q478&lt;=8, 1/8,0)</f>
        <v>0.125</v>
      </c>
      <c r="S479">
        <f t="shared" si="21"/>
        <v>201409</v>
      </c>
      <c r="T479" s="12">
        <f>B479*ReturnData!B490</f>
        <v>0</v>
      </c>
      <c r="U479" s="12">
        <f>C479*ReturnData!C490</f>
        <v>0</v>
      </c>
      <c r="V479" s="12">
        <f>D479*ReturnData!D490</f>
        <v>-9.6125000000000013E-3</v>
      </c>
      <c r="W479" s="12">
        <f>E479*ReturnData!E490</f>
        <v>0</v>
      </c>
      <c r="X479" s="12">
        <f>F479*ReturnData!F490</f>
        <v>0</v>
      </c>
      <c r="Y479" s="12">
        <f>G479*ReturnData!G490</f>
        <v>-2.7374999999999999E-3</v>
      </c>
      <c r="Z479" s="12">
        <f>H479*ReturnData!H490</f>
        <v>2E-3</v>
      </c>
      <c r="AA479" s="12">
        <f>I479*ReturnData!I490</f>
        <v>0</v>
      </c>
      <c r="AB479" s="12">
        <f>J479*ReturnData!J490</f>
        <v>-5.9250000000000006E-3</v>
      </c>
      <c r="AC479" s="12">
        <f>K479*ReturnData!K490</f>
        <v>0</v>
      </c>
      <c r="AD479" s="12">
        <f>L479*ReturnData!L490</f>
        <v>-4.0375000000000003E-3</v>
      </c>
      <c r="AE479" s="12">
        <f>M479*ReturnData!M490</f>
        <v>0</v>
      </c>
      <c r="AF479" s="12">
        <f>N479*ReturnData!N490</f>
        <v>1.7500000000000003E-4</v>
      </c>
      <c r="AG479" s="12">
        <f>O479*ReturnData!O490</f>
        <v>-4.2125000000000001E-3</v>
      </c>
      <c r="AH479" s="12">
        <f>P479*ReturnData!P490</f>
        <v>0</v>
      </c>
      <c r="AI479" s="12">
        <f>Q479*ReturnData!Q490</f>
        <v>-6.8750000000000007E-4</v>
      </c>
      <c r="AK479">
        <f t="shared" si="22"/>
        <v>201409</v>
      </c>
      <c r="AL479" s="15">
        <f t="shared" si="23"/>
        <v>-2.5037500000000001E-2</v>
      </c>
    </row>
    <row r="480" spans="1:38" x14ac:dyDescent="0.25">
      <c r="A480" s="6">
        <f>ReturnData!A491</f>
        <v>201410</v>
      </c>
      <c r="B480">
        <f>IF('Monthly Ranks'!B479&lt;=8, 1/8,0)</f>
        <v>0.125</v>
      </c>
      <c r="C480">
        <f>IF('Monthly Ranks'!C479&lt;=8, 1/8,0)</f>
        <v>0</v>
      </c>
      <c r="D480">
        <f>IF('Monthly Ranks'!D479&lt;=8, 1/8,0)</f>
        <v>0.125</v>
      </c>
      <c r="E480">
        <f>IF('Monthly Ranks'!E479&lt;=8, 1/8,0)</f>
        <v>0</v>
      </c>
      <c r="F480">
        <f>IF('Monthly Ranks'!F479&lt;=8, 1/8,0)</f>
        <v>0</v>
      </c>
      <c r="G480">
        <f>IF('Monthly Ranks'!G479&lt;=8, 1/8,0)</f>
        <v>0.125</v>
      </c>
      <c r="H480">
        <f>IF('Monthly Ranks'!H479&lt;=8, 1/8,0)</f>
        <v>0.125</v>
      </c>
      <c r="I480">
        <f>IF('Monthly Ranks'!I479&lt;=8, 1/8,0)</f>
        <v>0</v>
      </c>
      <c r="J480">
        <f>IF('Monthly Ranks'!J479&lt;=8, 1/8,0)</f>
        <v>0.125</v>
      </c>
      <c r="K480">
        <f>IF('Monthly Ranks'!K479&lt;=8, 1/8,0)</f>
        <v>0</v>
      </c>
      <c r="L480">
        <f>IF('Monthly Ranks'!L479&lt;=8, 1/8,0)</f>
        <v>0.125</v>
      </c>
      <c r="M480">
        <f>IF('Monthly Ranks'!M479&lt;=8, 1/8,0)</f>
        <v>0</v>
      </c>
      <c r="N480">
        <f>IF('Monthly Ranks'!N479&lt;=8, 1/8,0)</f>
        <v>0.125</v>
      </c>
      <c r="O480">
        <f>IF('Monthly Ranks'!O479&lt;=8, 1/8,0)</f>
        <v>0.125</v>
      </c>
      <c r="P480">
        <f>IF('Monthly Ranks'!P479&lt;=8, 1/8,0)</f>
        <v>0</v>
      </c>
      <c r="Q480">
        <f>IF('Monthly Ranks'!Q479&lt;=8, 1/8,0)</f>
        <v>0</v>
      </c>
      <c r="S480">
        <f t="shared" si="21"/>
        <v>201410</v>
      </c>
      <c r="T480" s="12">
        <f>B480*ReturnData!B491</f>
        <v>2.65E-3</v>
      </c>
      <c r="U480" s="12">
        <f>C480*ReturnData!C491</f>
        <v>0</v>
      </c>
      <c r="V480" s="12">
        <f>D480*ReturnData!D491</f>
        <v>-5.3125000000000004E-3</v>
      </c>
      <c r="W480" s="12">
        <f>E480*ReturnData!E491</f>
        <v>0</v>
      </c>
      <c r="X480" s="12">
        <f>F480*ReturnData!F491</f>
        <v>0</v>
      </c>
      <c r="Y480" s="12">
        <f>G480*ReturnData!G491</f>
        <v>-2.3125000000000003E-3</v>
      </c>
      <c r="Z480" s="12">
        <f>H480*ReturnData!H491</f>
        <v>5.4000000000000003E-3</v>
      </c>
      <c r="AA480" s="12">
        <f>I480*ReturnData!I491</f>
        <v>0</v>
      </c>
      <c r="AB480" s="12">
        <f>J480*ReturnData!J491</f>
        <v>2.7750000000000001E-3</v>
      </c>
      <c r="AC480" s="12">
        <f>K480*ReturnData!K491</f>
        <v>0</v>
      </c>
      <c r="AD480" s="12">
        <f>L480*ReturnData!L491</f>
        <v>1.7499999999999998E-3</v>
      </c>
      <c r="AE480" s="12">
        <f>M480*ReturnData!M491</f>
        <v>0</v>
      </c>
      <c r="AF480" s="12">
        <f>N480*ReturnData!N491</f>
        <v>5.4874999999999993E-3</v>
      </c>
      <c r="AG480" s="12">
        <f>O480*ReturnData!O491</f>
        <v>8.3874999999999991E-3</v>
      </c>
      <c r="AH480" s="12">
        <f>P480*ReturnData!P491</f>
        <v>0</v>
      </c>
      <c r="AI480" s="12">
        <f>Q480*ReturnData!Q491</f>
        <v>0</v>
      </c>
      <c r="AK480">
        <f t="shared" si="22"/>
        <v>201410</v>
      </c>
      <c r="AL480" s="15">
        <f t="shared" si="23"/>
        <v>1.8824999999999998E-2</v>
      </c>
    </row>
    <row r="481" spans="1:38" x14ac:dyDescent="0.25">
      <c r="A481" s="6">
        <f>ReturnData!A492</f>
        <v>201411</v>
      </c>
      <c r="B481">
        <f>IF('Monthly Ranks'!B480&lt;=8, 1/8,0)</f>
        <v>0.125</v>
      </c>
      <c r="C481">
        <f>IF('Monthly Ranks'!C480&lt;=8, 1/8,0)</f>
        <v>0</v>
      </c>
      <c r="D481">
        <f>IF('Monthly Ranks'!D480&lt;=8, 1/8,0)</f>
        <v>0</v>
      </c>
      <c r="E481">
        <f>IF('Monthly Ranks'!E480&lt;=8, 1/8,0)</f>
        <v>0</v>
      </c>
      <c r="F481">
        <f>IF('Monthly Ranks'!F480&lt;=8, 1/8,0)</f>
        <v>0</v>
      </c>
      <c r="G481">
        <f>IF('Monthly Ranks'!G480&lt;=8, 1/8,0)</f>
        <v>0.125</v>
      </c>
      <c r="H481">
        <f>IF('Monthly Ranks'!H480&lt;=8, 1/8,0)</f>
        <v>0.125</v>
      </c>
      <c r="I481">
        <f>IF('Monthly Ranks'!I480&lt;=8, 1/8,0)</f>
        <v>0</v>
      </c>
      <c r="J481">
        <f>IF('Monthly Ranks'!J480&lt;=8, 1/8,0)</f>
        <v>0.125</v>
      </c>
      <c r="K481">
        <f>IF('Monthly Ranks'!K480&lt;=8, 1/8,0)</f>
        <v>0</v>
      </c>
      <c r="L481">
        <f>IF('Monthly Ranks'!L480&lt;=8, 1/8,0)</f>
        <v>0.125</v>
      </c>
      <c r="M481">
        <f>IF('Monthly Ranks'!M480&lt;=8, 1/8,0)</f>
        <v>0</v>
      </c>
      <c r="N481">
        <f>IF('Monthly Ranks'!N480&lt;=8, 1/8,0)</f>
        <v>0.125</v>
      </c>
      <c r="O481">
        <f>IF('Monthly Ranks'!O480&lt;=8, 1/8,0)</f>
        <v>0.125</v>
      </c>
      <c r="P481">
        <f>IF('Monthly Ranks'!P480&lt;=8, 1/8,0)</f>
        <v>0</v>
      </c>
      <c r="Q481">
        <f>IF('Monthly Ranks'!Q480&lt;=8, 1/8,0)</f>
        <v>0.125</v>
      </c>
      <c r="S481">
        <f t="shared" si="21"/>
        <v>201411</v>
      </c>
      <c r="T481" s="12">
        <f>B481*ReturnData!B492</f>
        <v>6.5874999999999996E-3</v>
      </c>
      <c r="U481" s="12">
        <f>C481*ReturnData!C492</f>
        <v>0</v>
      </c>
      <c r="V481" s="12">
        <f>D481*ReturnData!D492</f>
        <v>0</v>
      </c>
      <c r="W481" s="12">
        <f>E481*ReturnData!E492</f>
        <v>0</v>
      </c>
      <c r="X481" s="12">
        <f>F481*ReturnData!F492</f>
        <v>0</v>
      </c>
      <c r="Y481" s="12">
        <f>G481*ReturnData!G492</f>
        <v>1.7499999999999998E-3</v>
      </c>
      <c r="Z481" s="12">
        <f>H481*ReturnData!H492</f>
        <v>4.3375000000000002E-3</v>
      </c>
      <c r="AA481" s="12">
        <f>I481*ReturnData!I492</f>
        <v>0</v>
      </c>
      <c r="AB481" s="12">
        <f>J481*ReturnData!J492</f>
        <v>-2.9125000000000002E-3</v>
      </c>
      <c r="AC481" s="12">
        <f>K481*ReturnData!K492</f>
        <v>0</v>
      </c>
      <c r="AD481" s="12">
        <f>L481*ReturnData!L492</f>
        <v>4.3499999999999997E-3</v>
      </c>
      <c r="AE481" s="12">
        <f>M481*ReturnData!M492</f>
        <v>0</v>
      </c>
      <c r="AF481" s="12">
        <f>N481*ReturnData!N492</f>
        <v>6.6874999999999999E-3</v>
      </c>
      <c r="AG481" s="12">
        <f>O481*ReturnData!O492</f>
        <v>3.2499999999999999E-4</v>
      </c>
      <c r="AH481" s="12">
        <f>P481*ReturnData!P492</f>
        <v>0</v>
      </c>
      <c r="AI481" s="12">
        <f>Q481*ReturnData!Q492</f>
        <v>2.2500000000000003E-3</v>
      </c>
      <c r="AK481">
        <f t="shared" si="22"/>
        <v>201411</v>
      </c>
      <c r="AL481" s="15">
        <f t="shared" si="23"/>
        <v>2.3375E-2</v>
      </c>
    </row>
    <row r="482" spans="1:38" x14ac:dyDescent="0.25">
      <c r="A482" s="6">
        <f>ReturnData!A493</f>
        <v>201412</v>
      </c>
      <c r="B482">
        <f>IF('Monthly Ranks'!B481&lt;=8, 1/8,0)</f>
        <v>0.125</v>
      </c>
      <c r="C482">
        <f>IF('Monthly Ranks'!C481&lt;=8, 1/8,0)</f>
        <v>0</v>
      </c>
      <c r="D482">
        <f>IF('Monthly Ranks'!D481&lt;=8, 1/8,0)</f>
        <v>0</v>
      </c>
      <c r="E482">
        <f>IF('Monthly Ranks'!E481&lt;=8, 1/8,0)</f>
        <v>0</v>
      </c>
      <c r="F482">
        <f>IF('Monthly Ranks'!F481&lt;=8, 1/8,0)</f>
        <v>0</v>
      </c>
      <c r="G482">
        <f>IF('Monthly Ranks'!G481&lt;=8, 1/8,0)</f>
        <v>0</v>
      </c>
      <c r="H482">
        <f>IF('Monthly Ranks'!H481&lt;=8, 1/8,0)</f>
        <v>0.125</v>
      </c>
      <c r="I482">
        <f>IF('Monthly Ranks'!I481&lt;=8, 1/8,0)</f>
        <v>0.125</v>
      </c>
      <c r="J482">
        <f>IF('Monthly Ranks'!J481&lt;=8, 1/8,0)</f>
        <v>0.125</v>
      </c>
      <c r="K482">
        <f>IF('Monthly Ranks'!K481&lt;=8, 1/8,0)</f>
        <v>0</v>
      </c>
      <c r="L482">
        <f>IF('Monthly Ranks'!L481&lt;=8, 1/8,0)</f>
        <v>0.125</v>
      </c>
      <c r="M482">
        <f>IF('Monthly Ranks'!M481&lt;=8, 1/8,0)</f>
        <v>0</v>
      </c>
      <c r="N482">
        <f>IF('Monthly Ranks'!N481&lt;=8, 1/8,0)</f>
        <v>0.125</v>
      </c>
      <c r="O482">
        <f>IF('Monthly Ranks'!O481&lt;=8, 1/8,0)</f>
        <v>0.125</v>
      </c>
      <c r="P482">
        <f>IF('Monthly Ranks'!P481&lt;=8, 1/8,0)</f>
        <v>0</v>
      </c>
      <c r="Q482">
        <f>IF('Monthly Ranks'!Q481&lt;=8, 1/8,0)</f>
        <v>0.125</v>
      </c>
      <c r="S482">
        <f t="shared" si="21"/>
        <v>201412</v>
      </c>
      <c r="T482" s="12">
        <f>B482*ReturnData!B493</f>
        <v>-3.5249999999999999E-3</v>
      </c>
      <c r="U482" s="12">
        <f>C482*ReturnData!C493</f>
        <v>0</v>
      </c>
      <c r="V482" s="12">
        <f>D482*ReturnData!D493</f>
        <v>0</v>
      </c>
      <c r="W482" s="12">
        <f>E482*ReturnData!E493</f>
        <v>0</v>
      </c>
      <c r="X482" s="12">
        <f>F482*ReturnData!F493</f>
        <v>0</v>
      </c>
      <c r="Y482" s="12">
        <f>G482*ReturnData!G493</f>
        <v>0</v>
      </c>
      <c r="Z482" s="12">
        <f>H482*ReturnData!H493</f>
        <v>-1.7625E-3</v>
      </c>
      <c r="AA482" s="12">
        <f>I482*ReturnData!I493</f>
        <v>5.0249999999999991E-3</v>
      </c>
      <c r="AB482" s="12">
        <f>J482*ReturnData!J493</f>
        <v>-8.3250000000000008E-3</v>
      </c>
      <c r="AC482" s="12">
        <f>K482*ReturnData!K493</f>
        <v>0</v>
      </c>
      <c r="AD482" s="12">
        <f>L482*ReturnData!L493</f>
        <v>2.7500000000000002E-4</v>
      </c>
      <c r="AE482" s="12">
        <f>M482*ReturnData!M493</f>
        <v>0</v>
      </c>
      <c r="AF482" s="12">
        <f>N482*ReturnData!N493</f>
        <v>8.25E-4</v>
      </c>
      <c r="AG482" s="12">
        <f>O482*ReturnData!O493</f>
        <v>2.3250000000000002E-3</v>
      </c>
      <c r="AH482" s="12">
        <f>P482*ReturnData!P493</f>
        <v>0</v>
      </c>
      <c r="AI482" s="12">
        <f>Q482*ReturnData!Q493</f>
        <v>2.6750000000000003E-3</v>
      </c>
      <c r="AK482">
        <f t="shared" si="22"/>
        <v>201412</v>
      </c>
      <c r="AL482" s="15">
        <f t="shared" si="23"/>
        <v>-2.4875000000000019E-3</v>
      </c>
    </row>
    <row r="483" spans="1:38" x14ac:dyDescent="0.25">
      <c r="A483" s="6">
        <f>ReturnData!A494</f>
        <v>201501</v>
      </c>
      <c r="B483">
        <f>IF('Monthly Ranks'!B482&lt;=8, 1/8,0)</f>
        <v>0.125</v>
      </c>
      <c r="C483">
        <f>IF('Monthly Ranks'!C482&lt;=8, 1/8,0)</f>
        <v>0</v>
      </c>
      <c r="D483">
        <f>IF('Monthly Ranks'!D482&lt;=8, 1/8,0)</f>
        <v>0</v>
      </c>
      <c r="E483">
        <f>IF('Monthly Ranks'!E482&lt;=8, 1/8,0)</f>
        <v>0.125</v>
      </c>
      <c r="F483">
        <f>IF('Monthly Ranks'!F482&lt;=8, 1/8,0)</f>
        <v>0</v>
      </c>
      <c r="G483">
        <f>IF('Monthly Ranks'!G482&lt;=8, 1/8,0)</f>
        <v>0</v>
      </c>
      <c r="H483">
        <f>IF('Monthly Ranks'!H482&lt;=8, 1/8,0)</f>
        <v>0.125</v>
      </c>
      <c r="I483">
        <f>IF('Monthly Ranks'!I482&lt;=8, 1/8,0)</f>
        <v>0.125</v>
      </c>
      <c r="J483">
        <f>IF('Monthly Ranks'!J482&lt;=8, 1/8,0)</f>
        <v>0</v>
      </c>
      <c r="K483">
        <f>IF('Monthly Ranks'!K482&lt;=8, 1/8,0)</f>
        <v>0</v>
      </c>
      <c r="L483">
        <f>IF('Monthly Ranks'!L482&lt;=8, 1/8,0)</f>
        <v>0.125</v>
      </c>
      <c r="M483">
        <f>IF('Monthly Ranks'!M482&lt;=8, 1/8,0)</f>
        <v>0.125</v>
      </c>
      <c r="N483">
        <f>IF('Monthly Ranks'!N482&lt;=8, 1/8,0)</f>
        <v>0.125</v>
      </c>
      <c r="O483">
        <f>IF('Monthly Ranks'!O482&lt;=8, 1/8,0)</f>
        <v>0.125</v>
      </c>
      <c r="P483">
        <f>IF('Monthly Ranks'!P482&lt;=8, 1/8,0)</f>
        <v>0</v>
      </c>
      <c r="Q483">
        <f>IF('Monthly Ranks'!Q482&lt;=8, 1/8,0)</f>
        <v>0</v>
      </c>
      <c r="S483">
        <f t="shared" si="21"/>
        <v>201501</v>
      </c>
      <c r="T483" s="12">
        <f>B483*ReturnData!B494</f>
        <v>-1.4124999999999999E-3</v>
      </c>
      <c r="U483" s="12">
        <f>C483*ReturnData!C494</f>
        <v>0</v>
      </c>
      <c r="V483" s="12">
        <f>D483*ReturnData!D494</f>
        <v>0</v>
      </c>
      <c r="W483" s="12">
        <f>E483*ReturnData!E494</f>
        <v>-4.0249999999999999E-3</v>
      </c>
      <c r="X483" s="12">
        <f>F483*ReturnData!F494</f>
        <v>0</v>
      </c>
      <c r="Y483" s="12">
        <f>G483*ReturnData!G494</f>
        <v>0</v>
      </c>
      <c r="Z483" s="12">
        <f>H483*ReturnData!H494</f>
        <v>-1E-4</v>
      </c>
      <c r="AA483" s="12">
        <f>I483*ReturnData!I494</f>
        <v>-2.6374999999999997E-3</v>
      </c>
      <c r="AB483" s="12">
        <f>J483*ReturnData!J494</f>
        <v>0</v>
      </c>
      <c r="AC483" s="12">
        <f>K483*ReturnData!K494</f>
        <v>0</v>
      </c>
      <c r="AD483" s="12">
        <f>L483*ReturnData!L494</f>
        <v>-7.7749999999999998E-3</v>
      </c>
      <c r="AE483" s="12">
        <f>M483*ReturnData!M494</f>
        <v>-7.4250000000000002E-3</v>
      </c>
      <c r="AF483" s="12">
        <f>N483*ReturnData!N494</f>
        <v>-2.9625000000000003E-3</v>
      </c>
      <c r="AG483" s="12">
        <f>O483*ReturnData!O494</f>
        <v>1.5499999999999999E-3</v>
      </c>
      <c r="AH483" s="12">
        <f>P483*ReturnData!P494</f>
        <v>0</v>
      </c>
      <c r="AI483" s="12">
        <f>Q483*ReturnData!Q494</f>
        <v>0</v>
      </c>
      <c r="AK483">
        <f t="shared" ref="AK483:AK546" si="24">S483</f>
        <v>201501</v>
      </c>
      <c r="AL483" s="15">
        <f t="shared" si="23"/>
        <v>-2.4787500000000001E-2</v>
      </c>
    </row>
    <row r="484" spans="1:38" x14ac:dyDescent="0.25">
      <c r="A484" s="6">
        <f>ReturnData!A495</f>
        <v>201502</v>
      </c>
      <c r="B484">
        <f>IF('Monthly Ranks'!B483&lt;=8, 1/8,0)</f>
        <v>0.125</v>
      </c>
      <c r="C484">
        <f>IF('Monthly Ranks'!C483&lt;=8, 1/8,0)</f>
        <v>0</v>
      </c>
      <c r="D484">
        <f>IF('Monthly Ranks'!D483&lt;=8, 1/8,0)</f>
        <v>0</v>
      </c>
      <c r="E484">
        <f>IF('Monthly Ranks'!E483&lt;=8, 1/8,0)</f>
        <v>0.125</v>
      </c>
      <c r="F484">
        <f>IF('Monthly Ranks'!F483&lt;=8, 1/8,0)</f>
        <v>0</v>
      </c>
      <c r="G484">
        <f>IF('Monthly Ranks'!G483&lt;=8, 1/8,0)</f>
        <v>0</v>
      </c>
      <c r="H484">
        <f>IF('Monthly Ranks'!H483&lt;=8, 1/8,0)</f>
        <v>0.125</v>
      </c>
      <c r="I484">
        <f>IF('Monthly Ranks'!I483&lt;=8, 1/8,0)</f>
        <v>0.125</v>
      </c>
      <c r="J484">
        <f>IF('Monthly Ranks'!J483&lt;=8, 1/8,0)</f>
        <v>0</v>
      </c>
      <c r="K484">
        <f>IF('Monthly Ranks'!K483&lt;=8, 1/8,0)</f>
        <v>0</v>
      </c>
      <c r="L484">
        <f>IF('Monthly Ranks'!L483&lt;=8, 1/8,0)</f>
        <v>0</v>
      </c>
      <c r="M484">
        <f>IF('Monthly Ranks'!M483&lt;=8, 1/8,0)</f>
        <v>0</v>
      </c>
      <c r="N484">
        <f>IF('Monthly Ranks'!N483&lt;=8, 1/8,0)</f>
        <v>0.125</v>
      </c>
      <c r="O484">
        <f>IF('Monthly Ranks'!O483&lt;=8, 1/8,0)</f>
        <v>0.125</v>
      </c>
      <c r="P484">
        <f>IF('Monthly Ranks'!P483&lt;=8, 1/8,0)</f>
        <v>0.125</v>
      </c>
      <c r="Q484">
        <f>IF('Monthly Ranks'!Q483&lt;=8, 1/8,0)</f>
        <v>0.125</v>
      </c>
      <c r="S484">
        <f t="shared" si="21"/>
        <v>201502</v>
      </c>
      <c r="T484" s="12">
        <f>B484*ReturnData!B495</f>
        <v>5.45E-3</v>
      </c>
      <c r="U484" s="12">
        <f>C484*ReturnData!C495</f>
        <v>0</v>
      </c>
      <c r="V484" s="12">
        <f>D484*ReturnData!D495</f>
        <v>0</v>
      </c>
      <c r="W484" s="12">
        <f>E484*ReturnData!E495</f>
        <v>8.575000000000001E-3</v>
      </c>
      <c r="X484" s="12">
        <f>F484*ReturnData!F495</f>
        <v>0</v>
      </c>
      <c r="Y484" s="12">
        <f>G484*ReturnData!G495</f>
        <v>0</v>
      </c>
      <c r="Z484" s="12">
        <f>H484*ReturnData!H495</f>
        <v>5.5000000000000005E-3</v>
      </c>
      <c r="AA484" s="12">
        <f>I484*ReturnData!I495</f>
        <v>1.0687500000000001E-2</v>
      </c>
      <c r="AB484" s="12">
        <f>J484*ReturnData!J495</f>
        <v>0</v>
      </c>
      <c r="AC484" s="12">
        <f>K484*ReturnData!K495</f>
        <v>0</v>
      </c>
      <c r="AD484" s="12">
        <f>L484*ReturnData!L495</f>
        <v>0</v>
      </c>
      <c r="AE484" s="12">
        <f>M484*ReturnData!M495</f>
        <v>0</v>
      </c>
      <c r="AF484" s="12">
        <f>N484*ReturnData!N495</f>
        <v>5.4124999999999998E-3</v>
      </c>
      <c r="AG484" s="12">
        <f>O484*ReturnData!O495</f>
        <v>-5.4374999999999996E-3</v>
      </c>
      <c r="AH484" s="12">
        <f>P484*ReturnData!P495</f>
        <v>6.6625E-3</v>
      </c>
      <c r="AI484" s="12">
        <f>Q484*ReturnData!Q495</f>
        <v>0.01</v>
      </c>
      <c r="AK484">
        <f t="shared" si="24"/>
        <v>201502</v>
      </c>
      <c r="AL484" s="15">
        <f t="shared" si="23"/>
        <v>4.685000000000001E-2</v>
      </c>
    </row>
    <row r="485" spans="1:38" x14ac:dyDescent="0.25">
      <c r="A485" s="6">
        <f>ReturnData!A496</f>
        <v>201503</v>
      </c>
      <c r="B485">
        <f>IF('Monthly Ranks'!B484&lt;=8, 1/8,0)</f>
        <v>0.125</v>
      </c>
      <c r="C485">
        <f>IF('Monthly Ranks'!C484&lt;=8, 1/8,0)</f>
        <v>0</v>
      </c>
      <c r="D485">
        <f>IF('Monthly Ranks'!D484&lt;=8, 1/8,0)</f>
        <v>0</v>
      </c>
      <c r="E485">
        <f>IF('Monthly Ranks'!E484&lt;=8, 1/8,0)</f>
        <v>0.125</v>
      </c>
      <c r="F485">
        <f>IF('Monthly Ranks'!F484&lt;=8, 1/8,0)</f>
        <v>0</v>
      </c>
      <c r="G485">
        <f>IF('Monthly Ranks'!G484&lt;=8, 1/8,0)</f>
        <v>0</v>
      </c>
      <c r="H485">
        <f>IF('Monthly Ranks'!H484&lt;=8, 1/8,0)</f>
        <v>0.125</v>
      </c>
      <c r="I485">
        <f>IF('Monthly Ranks'!I484&lt;=8, 1/8,0)</f>
        <v>0.125</v>
      </c>
      <c r="J485">
        <f>IF('Monthly Ranks'!J484&lt;=8, 1/8,0)</f>
        <v>0</v>
      </c>
      <c r="K485">
        <f>IF('Monthly Ranks'!K484&lt;=8, 1/8,0)</f>
        <v>0</v>
      </c>
      <c r="L485">
        <f>IF('Monthly Ranks'!L484&lt;=8, 1/8,0)</f>
        <v>0</v>
      </c>
      <c r="M485">
        <f>IF('Monthly Ranks'!M484&lt;=8, 1/8,0)</f>
        <v>0</v>
      </c>
      <c r="N485">
        <f>IF('Monthly Ranks'!N484&lt;=8, 1/8,0)</f>
        <v>0.125</v>
      </c>
      <c r="O485">
        <f>IF('Monthly Ranks'!O484&lt;=8, 1/8,0)</f>
        <v>0.125</v>
      </c>
      <c r="P485">
        <f>IF('Monthly Ranks'!P484&lt;=8, 1/8,0)</f>
        <v>0.125</v>
      </c>
      <c r="Q485">
        <f>IF('Monthly Ranks'!Q484&lt;=8, 1/8,0)</f>
        <v>0.125</v>
      </c>
      <c r="S485">
        <f t="shared" si="21"/>
        <v>201503</v>
      </c>
      <c r="T485" s="12">
        <f>B485*ReturnData!B496</f>
        <v>-1.325E-3</v>
      </c>
      <c r="U485" s="12">
        <f>C485*ReturnData!C496</f>
        <v>0</v>
      </c>
      <c r="V485" s="12">
        <f>D485*ReturnData!D496</f>
        <v>0</v>
      </c>
      <c r="W485" s="12">
        <f>E485*ReturnData!E496</f>
        <v>1.8500000000000001E-3</v>
      </c>
      <c r="X485" s="12">
        <f>F485*ReturnData!F496</f>
        <v>0</v>
      </c>
      <c r="Y485" s="12">
        <f>G485*ReturnData!G496</f>
        <v>0</v>
      </c>
      <c r="Z485" s="12">
        <f>H485*ReturnData!H496</f>
        <v>-1.8749999999999999E-3</v>
      </c>
      <c r="AA485" s="12">
        <f>I485*ReturnData!I496</f>
        <v>1.25E-4</v>
      </c>
      <c r="AB485" s="12">
        <f>J485*ReturnData!J496</f>
        <v>0</v>
      </c>
      <c r="AC485" s="12">
        <f>K485*ReturnData!K496</f>
        <v>0</v>
      </c>
      <c r="AD485" s="12">
        <f>L485*ReturnData!L496</f>
        <v>0</v>
      </c>
      <c r="AE485" s="12">
        <f>M485*ReturnData!M496</f>
        <v>0</v>
      </c>
      <c r="AF485" s="12">
        <f>N485*ReturnData!N496</f>
        <v>-2.6250000000000002E-3</v>
      </c>
      <c r="AG485" s="12">
        <f>O485*ReturnData!O496</f>
        <v>-4.0000000000000002E-4</v>
      </c>
      <c r="AH485" s="12">
        <f>P485*ReturnData!P496</f>
        <v>8.9999999999999998E-4</v>
      </c>
      <c r="AI485" s="12">
        <f>Q485*ReturnData!Q496</f>
        <v>2.5000000000000001E-4</v>
      </c>
      <c r="AK485">
        <f t="shared" si="24"/>
        <v>201503</v>
      </c>
      <c r="AL485" s="15">
        <f t="shared" si="23"/>
        <v>-3.1000000000000003E-3</v>
      </c>
    </row>
    <row r="486" spans="1:38" x14ac:dyDescent="0.25">
      <c r="A486" s="6">
        <f>ReturnData!A497</f>
        <v>201504</v>
      </c>
      <c r="B486">
        <f>IF('Monthly Ranks'!B485&lt;=8, 1/8,0)</f>
        <v>0.125</v>
      </c>
      <c r="C486">
        <f>IF('Monthly Ranks'!C485&lt;=8, 1/8,0)</f>
        <v>0</v>
      </c>
      <c r="D486">
        <f>IF('Monthly Ranks'!D485&lt;=8, 1/8,0)</f>
        <v>0</v>
      </c>
      <c r="E486">
        <f>IF('Monthly Ranks'!E485&lt;=8, 1/8,0)</f>
        <v>0.125</v>
      </c>
      <c r="F486">
        <f>IF('Monthly Ranks'!F485&lt;=8, 1/8,0)</f>
        <v>0</v>
      </c>
      <c r="G486">
        <f>IF('Monthly Ranks'!G485&lt;=8, 1/8,0)</f>
        <v>0</v>
      </c>
      <c r="H486">
        <f>IF('Monthly Ranks'!H485&lt;=8, 1/8,0)</f>
        <v>0.125</v>
      </c>
      <c r="I486">
        <f>IF('Monthly Ranks'!I485&lt;=8, 1/8,0)</f>
        <v>0.125</v>
      </c>
      <c r="J486">
        <f>IF('Monthly Ranks'!J485&lt;=8, 1/8,0)</f>
        <v>0</v>
      </c>
      <c r="K486">
        <f>IF('Monthly Ranks'!K485&lt;=8, 1/8,0)</f>
        <v>0</v>
      </c>
      <c r="L486">
        <f>IF('Monthly Ranks'!L485&lt;=8, 1/8,0)</f>
        <v>0</v>
      </c>
      <c r="M486">
        <f>IF('Monthly Ranks'!M485&lt;=8, 1/8,0)</f>
        <v>0</v>
      </c>
      <c r="N486">
        <f>IF('Monthly Ranks'!N485&lt;=8, 1/8,0)</f>
        <v>0.125</v>
      </c>
      <c r="O486">
        <f>IF('Monthly Ranks'!O485&lt;=8, 1/8,0)</f>
        <v>0.125</v>
      </c>
      <c r="P486">
        <f>IF('Monthly Ranks'!P485&lt;=8, 1/8,0)</f>
        <v>0.125</v>
      </c>
      <c r="Q486">
        <f>IF('Monthly Ranks'!Q485&lt;=8, 1/8,0)</f>
        <v>0.125</v>
      </c>
      <c r="S486">
        <f t="shared" si="21"/>
        <v>201504</v>
      </c>
      <c r="T486" s="12">
        <f>B486*ReturnData!B497</f>
        <v>-3.6249999999999998E-4</v>
      </c>
      <c r="U486" s="12">
        <f>C486*ReturnData!C497</f>
        <v>0</v>
      </c>
      <c r="V486" s="12">
        <f>D486*ReturnData!D497</f>
        <v>0</v>
      </c>
      <c r="W486" s="12">
        <f>E486*ReturnData!E497</f>
        <v>-2.7875E-3</v>
      </c>
      <c r="X486" s="12">
        <f>F486*ReturnData!F497</f>
        <v>0</v>
      </c>
      <c r="Y486" s="12">
        <f>G486*ReturnData!G497</f>
        <v>0</v>
      </c>
      <c r="Z486" s="12">
        <f>H486*ReturnData!H497</f>
        <v>3.5000000000000005E-4</v>
      </c>
      <c r="AA486" s="12">
        <f>I486*ReturnData!I497</f>
        <v>-5.8999999999999999E-3</v>
      </c>
      <c r="AB486" s="12">
        <f>J486*ReturnData!J497</f>
        <v>0</v>
      </c>
      <c r="AC486" s="12">
        <f>K486*ReturnData!K497</f>
        <v>0</v>
      </c>
      <c r="AD486" s="12">
        <f>L486*ReturnData!L497</f>
        <v>0</v>
      </c>
      <c r="AE486" s="12">
        <f>M486*ReturnData!M497</f>
        <v>0</v>
      </c>
      <c r="AF486" s="12">
        <f>N486*ReturnData!N497</f>
        <v>-3.1874999999999998E-3</v>
      </c>
      <c r="AG486" s="12">
        <f>O486*ReturnData!O497</f>
        <v>3.5000000000000005E-4</v>
      </c>
      <c r="AH486" s="12">
        <f>P486*ReturnData!P497</f>
        <v>-2.1875000000000002E-3</v>
      </c>
      <c r="AI486" s="12">
        <f>Q486*ReturnData!Q497</f>
        <v>9.1250000000000001E-4</v>
      </c>
      <c r="AK486">
        <f t="shared" si="24"/>
        <v>201504</v>
      </c>
      <c r="AL486" s="15">
        <f t="shared" si="23"/>
        <v>-1.2812499999999999E-2</v>
      </c>
    </row>
    <row r="487" spans="1:38" x14ac:dyDescent="0.25">
      <c r="A487" s="6">
        <f>ReturnData!A498</f>
        <v>201505</v>
      </c>
      <c r="B487">
        <f>IF('Monthly Ranks'!B486&lt;=8, 1/8,0)</f>
        <v>0.125</v>
      </c>
      <c r="C487">
        <f>IF('Monthly Ranks'!C486&lt;=8, 1/8,0)</f>
        <v>0</v>
      </c>
      <c r="D487">
        <f>IF('Monthly Ranks'!D486&lt;=8, 1/8,0)</f>
        <v>0</v>
      </c>
      <c r="E487">
        <f>IF('Monthly Ranks'!E486&lt;=8, 1/8,0)</f>
        <v>0.125</v>
      </c>
      <c r="F487">
        <f>IF('Monthly Ranks'!F486&lt;=8, 1/8,0)</f>
        <v>0</v>
      </c>
      <c r="G487">
        <f>IF('Monthly Ranks'!G486&lt;=8, 1/8,0)</f>
        <v>0</v>
      </c>
      <c r="H487">
        <f>IF('Monthly Ranks'!H486&lt;=8, 1/8,0)</f>
        <v>0.125</v>
      </c>
      <c r="I487">
        <f>IF('Monthly Ranks'!I486&lt;=8, 1/8,0)</f>
        <v>0.125</v>
      </c>
      <c r="J487">
        <f>IF('Monthly Ranks'!J486&lt;=8, 1/8,0)</f>
        <v>0</v>
      </c>
      <c r="K487">
        <f>IF('Monthly Ranks'!K486&lt;=8, 1/8,0)</f>
        <v>0</v>
      </c>
      <c r="L487">
        <f>IF('Monthly Ranks'!L486&lt;=8, 1/8,0)</f>
        <v>0</v>
      </c>
      <c r="M487">
        <f>IF('Monthly Ranks'!M486&lt;=8, 1/8,0)</f>
        <v>0.125</v>
      </c>
      <c r="N487">
        <f>IF('Monthly Ranks'!N486&lt;=8, 1/8,0)</f>
        <v>0.125</v>
      </c>
      <c r="O487">
        <f>IF('Monthly Ranks'!O486&lt;=8, 1/8,0)</f>
        <v>0</v>
      </c>
      <c r="P487">
        <f>IF('Monthly Ranks'!P486&lt;=8, 1/8,0)</f>
        <v>0.125</v>
      </c>
      <c r="Q487">
        <f>IF('Monthly Ranks'!Q486&lt;=8, 1/8,0)</f>
        <v>0.125</v>
      </c>
      <c r="S487">
        <f t="shared" si="21"/>
        <v>201505</v>
      </c>
      <c r="T487" s="12">
        <f>B487*ReturnData!B498</f>
        <v>2.3874999999999999E-3</v>
      </c>
      <c r="U487" s="12">
        <f>C487*ReturnData!C498</f>
        <v>0</v>
      </c>
      <c r="V487" s="12">
        <f>D487*ReturnData!D498</f>
        <v>0</v>
      </c>
      <c r="W487" s="12">
        <f>E487*ReturnData!E498</f>
        <v>4.3749999999999995E-4</v>
      </c>
      <c r="X487" s="12">
        <f>F487*ReturnData!F498</f>
        <v>0</v>
      </c>
      <c r="Y487" s="12">
        <f>G487*ReturnData!G498</f>
        <v>0</v>
      </c>
      <c r="Z487" s="12">
        <f>H487*ReturnData!H498</f>
        <v>3.8E-3</v>
      </c>
      <c r="AA487" s="12">
        <f>I487*ReturnData!I498</f>
        <v>3.6749999999999999E-3</v>
      </c>
      <c r="AB487" s="12">
        <f>J487*ReturnData!J498</f>
        <v>0</v>
      </c>
      <c r="AC487" s="12">
        <f>K487*ReturnData!K498</f>
        <v>0</v>
      </c>
      <c r="AD487" s="12">
        <f>L487*ReturnData!L498</f>
        <v>0</v>
      </c>
      <c r="AE487" s="12">
        <f>M487*ReturnData!M498</f>
        <v>1.1250000000000001E-3</v>
      </c>
      <c r="AF487" s="12">
        <f>N487*ReturnData!N498</f>
        <v>-1.4000000000000002E-3</v>
      </c>
      <c r="AG487" s="12">
        <f>O487*ReturnData!O498</f>
        <v>0</v>
      </c>
      <c r="AH487" s="12">
        <f>P487*ReturnData!P498</f>
        <v>8.3750000000000003E-4</v>
      </c>
      <c r="AI487" s="12">
        <f>Q487*ReturnData!Q498</f>
        <v>3.9000000000000003E-3</v>
      </c>
      <c r="AK487">
        <f t="shared" si="24"/>
        <v>201505</v>
      </c>
      <c r="AL487" s="15">
        <f t="shared" si="23"/>
        <v>1.4762500000000001E-2</v>
      </c>
    </row>
    <row r="488" spans="1:38" x14ac:dyDescent="0.25">
      <c r="A488" s="6">
        <f>ReturnData!A499</f>
        <v>201506</v>
      </c>
      <c r="B488">
        <f>IF('Monthly Ranks'!B487&lt;=8, 1/8,0)</f>
        <v>0.125</v>
      </c>
      <c r="C488">
        <f>IF('Monthly Ranks'!C487&lt;=8, 1/8,0)</f>
        <v>0</v>
      </c>
      <c r="D488">
        <f>IF('Monthly Ranks'!D487&lt;=8, 1/8,0)</f>
        <v>0</v>
      </c>
      <c r="E488">
        <f>IF('Monthly Ranks'!E487&lt;=8, 1/8,0)</f>
        <v>0.125</v>
      </c>
      <c r="F488">
        <f>IF('Monthly Ranks'!F487&lt;=8, 1/8,0)</f>
        <v>0.125</v>
      </c>
      <c r="G488">
        <f>IF('Monthly Ranks'!G487&lt;=8, 1/8,0)</f>
        <v>0</v>
      </c>
      <c r="H488">
        <f>IF('Monthly Ranks'!H487&lt;=8, 1/8,0)</f>
        <v>0.125</v>
      </c>
      <c r="I488">
        <f>IF('Monthly Ranks'!I487&lt;=8, 1/8,0)</f>
        <v>0.125</v>
      </c>
      <c r="J488">
        <f>IF('Monthly Ranks'!J487&lt;=8, 1/8,0)</f>
        <v>0</v>
      </c>
      <c r="K488">
        <f>IF('Monthly Ranks'!K487&lt;=8, 1/8,0)</f>
        <v>0</v>
      </c>
      <c r="L488">
        <f>IF('Monthly Ranks'!L487&lt;=8, 1/8,0)</f>
        <v>0</v>
      </c>
      <c r="M488">
        <f>IF('Monthly Ranks'!M487&lt;=8, 1/8,0)</f>
        <v>0</v>
      </c>
      <c r="N488">
        <f>IF('Monthly Ranks'!N487&lt;=8, 1/8,0)</f>
        <v>0.125</v>
      </c>
      <c r="O488">
        <f>IF('Monthly Ranks'!O487&lt;=8, 1/8,0)</f>
        <v>0</v>
      </c>
      <c r="P488">
        <f>IF('Monthly Ranks'!P487&lt;=8, 1/8,0)</f>
        <v>0.125</v>
      </c>
      <c r="Q488">
        <f>IF('Monthly Ranks'!Q487&lt;=8, 1/8,0)</f>
        <v>0.125</v>
      </c>
      <c r="S488">
        <f t="shared" si="21"/>
        <v>201506</v>
      </c>
      <c r="T488" s="12">
        <f>B488*ReturnData!B499</f>
        <v>-2.3375000000000002E-3</v>
      </c>
      <c r="U488" s="12">
        <f>C488*ReturnData!C499</f>
        <v>0</v>
      </c>
      <c r="V488" s="12">
        <f>D488*ReturnData!D499</f>
        <v>0</v>
      </c>
      <c r="W488" s="12">
        <f>E488*ReturnData!E499</f>
        <v>5.0124999999999996E-3</v>
      </c>
      <c r="X488" s="12">
        <f>F488*ReturnData!F499</f>
        <v>-1.1375000000000001E-3</v>
      </c>
      <c r="Y488" s="12">
        <f>G488*ReturnData!G499</f>
        <v>0</v>
      </c>
      <c r="Z488" s="12">
        <f>H488*ReturnData!H499</f>
        <v>-2E-3</v>
      </c>
      <c r="AA488" s="12">
        <f>I488*ReturnData!I499</f>
        <v>-4.75E-4</v>
      </c>
      <c r="AB488" s="12">
        <f>J488*ReturnData!J499</f>
        <v>0</v>
      </c>
      <c r="AC488" s="12">
        <f>K488*ReturnData!K499</f>
        <v>0</v>
      </c>
      <c r="AD488" s="12">
        <f>L488*ReturnData!L499</f>
        <v>0</v>
      </c>
      <c r="AE488" s="12">
        <f>M488*ReturnData!M499</f>
        <v>0</v>
      </c>
      <c r="AF488" s="12">
        <f>N488*ReturnData!N499</f>
        <v>-3.8250000000000003E-3</v>
      </c>
      <c r="AG488" s="12">
        <f>O488*ReturnData!O499</f>
        <v>0</v>
      </c>
      <c r="AH488" s="12">
        <f>P488*ReturnData!P499</f>
        <v>-2.6249999999999998E-4</v>
      </c>
      <c r="AI488" s="12">
        <f>Q488*ReturnData!Q499</f>
        <v>1.8500000000000001E-3</v>
      </c>
      <c r="AK488">
        <f t="shared" si="24"/>
        <v>201506</v>
      </c>
      <c r="AL488" s="15">
        <f t="shared" si="23"/>
        <v>-3.1750000000000007E-3</v>
      </c>
    </row>
    <row r="489" spans="1:38" x14ac:dyDescent="0.25">
      <c r="A489" s="6">
        <f>ReturnData!A500</f>
        <v>201507</v>
      </c>
      <c r="B489">
        <f>IF('Monthly Ranks'!B488&lt;=8, 1/8,0)</f>
        <v>0.125</v>
      </c>
      <c r="C489">
        <f>IF('Monthly Ranks'!C488&lt;=8, 1/8,0)</f>
        <v>0</v>
      </c>
      <c r="D489">
        <f>IF('Monthly Ranks'!D488&lt;=8, 1/8,0)</f>
        <v>0</v>
      </c>
      <c r="E489">
        <f>IF('Monthly Ranks'!E488&lt;=8, 1/8,0)</f>
        <v>0.125</v>
      </c>
      <c r="F489">
        <f>IF('Monthly Ranks'!F488&lt;=8, 1/8,0)</f>
        <v>0.125</v>
      </c>
      <c r="G489">
        <f>IF('Monthly Ranks'!G488&lt;=8, 1/8,0)</f>
        <v>0</v>
      </c>
      <c r="H489">
        <f>IF('Monthly Ranks'!H488&lt;=8, 1/8,0)</f>
        <v>0.125</v>
      </c>
      <c r="I489">
        <f>IF('Monthly Ranks'!I488&lt;=8, 1/8,0)</f>
        <v>0.125</v>
      </c>
      <c r="J489">
        <f>IF('Monthly Ranks'!J488&lt;=8, 1/8,0)</f>
        <v>0</v>
      </c>
      <c r="K489">
        <f>IF('Monthly Ranks'!K488&lt;=8, 1/8,0)</f>
        <v>0</v>
      </c>
      <c r="L489">
        <f>IF('Monthly Ranks'!L488&lt;=8, 1/8,0)</f>
        <v>0</v>
      </c>
      <c r="M489">
        <f>IF('Monthly Ranks'!M488&lt;=8, 1/8,0)</f>
        <v>0</v>
      </c>
      <c r="N489">
        <f>IF('Monthly Ranks'!N488&lt;=8, 1/8,0)</f>
        <v>0.125</v>
      </c>
      <c r="O489">
        <f>IF('Monthly Ranks'!O488&lt;=8, 1/8,0)</f>
        <v>0</v>
      </c>
      <c r="P489">
        <f>IF('Monthly Ranks'!P488&lt;=8, 1/8,0)</f>
        <v>0.125</v>
      </c>
      <c r="Q489">
        <f>IF('Monthly Ranks'!Q488&lt;=8, 1/8,0)</f>
        <v>0.125</v>
      </c>
      <c r="S489">
        <f t="shared" si="21"/>
        <v>201507</v>
      </c>
      <c r="T489" s="12">
        <f>B489*ReturnData!B500</f>
        <v>4.7625000000000002E-3</v>
      </c>
      <c r="U489" s="12">
        <f>C489*ReturnData!C500</f>
        <v>0</v>
      </c>
      <c r="V489" s="12">
        <f>D489*ReturnData!D500</f>
        <v>0</v>
      </c>
      <c r="W489" s="12">
        <f>E489*ReturnData!E500</f>
        <v>6.1375000000000006E-3</v>
      </c>
      <c r="X489" s="12">
        <f>F489*ReturnData!F500</f>
        <v>-7.4999999999999993E-5</v>
      </c>
      <c r="Y489" s="12">
        <f>G489*ReturnData!G500</f>
        <v>0</v>
      </c>
      <c r="Z489" s="12">
        <f>H489*ReturnData!H500</f>
        <v>5.1999999999999998E-3</v>
      </c>
      <c r="AA489" s="12">
        <f>I489*ReturnData!I500</f>
        <v>3.3124999999999999E-3</v>
      </c>
      <c r="AB489" s="12">
        <f>J489*ReturnData!J500</f>
        <v>0</v>
      </c>
      <c r="AC489" s="12">
        <f>K489*ReturnData!K500</f>
        <v>0</v>
      </c>
      <c r="AD489" s="12">
        <f>L489*ReturnData!L500</f>
        <v>0</v>
      </c>
      <c r="AE489" s="12">
        <f>M489*ReturnData!M500</f>
        <v>0</v>
      </c>
      <c r="AF489" s="12">
        <f>N489*ReturnData!N500</f>
        <v>2.2500000000000003E-3</v>
      </c>
      <c r="AG489" s="12">
        <f>O489*ReturnData!O500</f>
        <v>0</v>
      </c>
      <c r="AH489" s="12">
        <f>P489*ReturnData!P500</f>
        <v>8.1875000000000003E-3</v>
      </c>
      <c r="AI489" s="12">
        <f>Q489*ReturnData!Q500</f>
        <v>2.4250000000000001E-3</v>
      </c>
      <c r="AK489">
        <f t="shared" si="24"/>
        <v>201507</v>
      </c>
      <c r="AL489" s="15">
        <f t="shared" si="23"/>
        <v>3.2199999999999993E-2</v>
      </c>
    </row>
    <row r="490" spans="1:38" x14ac:dyDescent="0.25">
      <c r="A490" s="6">
        <f>ReturnData!A501</f>
        <v>201508</v>
      </c>
      <c r="B490">
        <f>IF('Monthly Ranks'!B489&lt;=8, 1/8,0)</f>
        <v>0.125</v>
      </c>
      <c r="C490">
        <f>IF('Monthly Ranks'!C489&lt;=8, 1/8,0)</f>
        <v>0</v>
      </c>
      <c r="D490">
        <f>IF('Monthly Ranks'!D489&lt;=8, 1/8,0)</f>
        <v>0</v>
      </c>
      <c r="E490">
        <f>IF('Monthly Ranks'!E489&lt;=8, 1/8,0)</f>
        <v>0.125</v>
      </c>
      <c r="F490">
        <f>IF('Monthly Ranks'!F489&lt;=8, 1/8,0)</f>
        <v>0.125</v>
      </c>
      <c r="G490">
        <f>IF('Monthly Ranks'!G489&lt;=8, 1/8,0)</f>
        <v>0</v>
      </c>
      <c r="H490">
        <f>IF('Monthly Ranks'!H489&lt;=8, 1/8,0)</f>
        <v>0.125</v>
      </c>
      <c r="I490">
        <f>IF('Monthly Ranks'!I489&lt;=8, 1/8,0)</f>
        <v>0.125</v>
      </c>
      <c r="J490">
        <f>IF('Monthly Ranks'!J489&lt;=8, 1/8,0)</f>
        <v>0</v>
      </c>
      <c r="K490">
        <f>IF('Monthly Ranks'!K489&lt;=8, 1/8,0)</f>
        <v>0</v>
      </c>
      <c r="L490">
        <f>IF('Monthly Ranks'!L489&lt;=8, 1/8,0)</f>
        <v>0</v>
      </c>
      <c r="M490">
        <f>IF('Monthly Ranks'!M489&lt;=8, 1/8,0)</f>
        <v>0</v>
      </c>
      <c r="N490">
        <f>IF('Monthly Ranks'!N489&lt;=8, 1/8,0)</f>
        <v>0.125</v>
      </c>
      <c r="O490">
        <f>IF('Monthly Ranks'!O489&lt;=8, 1/8,0)</f>
        <v>0</v>
      </c>
      <c r="P490">
        <f>IF('Monthly Ranks'!P489&lt;=8, 1/8,0)</f>
        <v>0.125</v>
      </c>
      <c r="Q490">
        <f>IF('Monthly Ranks'!Q489&lt;=8, 1/8,0)</f>
        <v>0.125</v>
      </c>
      <c r="S490">
        <f t="shared" si="21"/>
        <v>201508</v>
      </c>
      <c r="T490" s="12">
        <f>B490*ReturnData!B501</f>
        <v>-4.5999999999999999E-3</v>
      </c>
      <c r="U490" s="12">
        <f>C490*ReturnData!C501</f>
        <v>0</v>
      </c>
      <c r="V490" s="12">
        <f>D490*ReturnData!D501</f>
        <v>0</v>
      </c>
      <c r="W490" s="12">
        <f>E490*ReturnData!E501</f>
        <v>-4.6500000000000005E-3</v>
      </c>
      <c r="X490" s="12">
        <f>F490*ReturnData!F501</f>
        <v>-8.0000000000000002E-3</v>
      </c>
      <c r="Y490" s="12">
        <f>G490*ReturnData!G501</f>
        <v>0</v>
      </c>
      <c r="Z490" s="12">
        <f>H490*ReturnData!H501</f>
        <v>-8.8999999999999999E-3</v>
      </c>
      <c r="AA490" s="12">
        <f>I490*ReturnData!I501</f>
        <v>-3.0625000000000001E-3</v>
      </c>
      <c r="AB490" s="12">
        <f>J490*ReturnData!J501</f>
        <v>0</v>
      </c>
      <c r="AC490" s="12">
        <f>K490*ReturnData!K501</f>
        <v>0</v>
      </c>
      <c r="AD490" s="12">
        <f>L490*ReturnData!L501</f>
        <v>0</v>
      </c>
      <c r="AE490" s="12">
        <f>M490*ReturnData!M501</f>
        <v>0</v>
      </c>
      <c r="AF490" s="12">
        <f>N490*ReturnData!N501</f>
        <v>-7.0750000000000006E-3</v>
      </c>
      <c r="AG490" s="12">
        <f>O490*ReturnData!O501</f>
        <v>0</v>
      </c>
      <c r="AH490" s="12">
        <f>P490*ReturnData!P501</f>
        <v>-7.9000000000000008E-3</v>
      </c>
      <c r="AI490" s="12">
        <f>Q490*ReturnData!Q501</f>
        <v>-8.1624999999999996E-3</v>
      </c>
      <c r="AK490">
        <f t="shared" si="24"/>
        <v>201508</v>
      </c>
      <c r="AL490" s="15">
        <f t="shared" si="23"/>
        <v>-5.2350000000000008E-2</v>
      </c>
    </row>
    <row r="491" spans="1:38" x14ac:dyDescent="0.25">
      <c r="A491" s="6">
        <f>ReturnData!A502</f>
        <v>201509</v>
      </c>
      <c r="B491">
        <f>IF('Monthly Ranks'!B490&lt;=8, 1/8,0)</f>
        <v>0.125</v>
      </c>
      <c r="C491">
        <f>IF('Monthly Ranks'!C490&lt;=8, 1/8,0)</f>
        <v>0</v>
      </c>
      <c r="D491">
        <f>IF('Monthly Ranks'!D490&lt;=8, 1/8,0)</f>
        <v>0</v>
      </c>
      <c r="E491">
        <f>IF('Monthly Ranks'!E490&lt;=8, 1/8,0)</f>
        <v>0.125</v>
      </c>
      <c r="F491">
        <f>IF('Monthly Ranks'!F490&lt;=8, 1/8,0)</f>
        <v>0.125</v>
      </c>
      <c r="G491">
        <f>IF('Monthly Ranks'!G490&lt;=8, 1/8,0)</f>
        <v>0</v>
      </c>
      <c r="H491">
        <f>IF('Monthly Ranks'!H490&lt;=8, 1/8,0)</f>
        <v>0.125</v>
      </c>
      <c r="I491">
        <f>IF('Monthly Ranks'!I490&lt;=8, 1/8,0)</f>
        <v>0.125</v>
      </c>
      <c r="J491">
        <f>IF('Monthly Ranks'!J490&lt;=8, 1/8,0)</f>
        <v>0</v>
      </c>
      <c r="K491">
        <f>IF('Monthly Ranks'!K490&lt;=8, 1/8,0)</f>
        <v>0</v>
      </c>
      <c r="L491">
        <f>IF('Monthly Ranks'!L490&lt;=8, 1/8,0)</f>
        <v>0</v>
      </c>
      <c r="M491">
        <f>IF('Monthly Ranks'!M490&lt;=8, 1/8,0)</f>
        <v>0</v>
      </c>
      <c r="N491">
        <f>IF('Monthly Ranks'!N490&lt;=8, 1/8,0)</f>
        <v>0.125</v>
      </c>
      <c r="O491">
        <f>IF('Monthly Ranks'!O490&lt;=8, 1/8,0)</f>
        <v>0</v>
      </c>
      <c r="P491">
        <f>IF('Monthly Ranks'!P490&lt;=8, 1/8,0)</f>
        <v>0.125</v>
      </c>
      <c r="Q491">
        <f>IF('Monthly Ranks'!Q490&lt;=8, 1/8,0)</f>
        <v>0.125</v>
      </c>
      <c r="S491">
        <f t="shared" si="21"/>
        <v>201509</v>
      </c>
      <c r="T491" s="12">
        <f>B491*ReturnData!B502</f>
        <v>-4.125E-4</v>
      </c>
      <c r="U491" s="12">
        <f>C491*ReturnData!C502</f>
        <v>0</v>
      </c>
      <c r="V491" s="12">
        <f>D491*ReturnData!D502</f>
        <v>0</v>
      </c>
      <c r="W491" s="12">
        <f>E491*ReturnData!E502</f>
        <v>-5.6250000000000007E-4</v>
      </c>
      <c r="X491" s="12">
        <f>F491*ReturnData!F502</f>
        <v>-8.3374999999999994E-3</v>
      </c>
      <c r="Y491" s="12">
        <f>G491*ReturnData!G502</f>
        <v>0</v>
      </c>
      <c r="Z491" s="12">
        <f>H491*ReturnData!H502</f>
        <v>-3.5499999999999998E-3</v>
      </c>
      <c r="AA491" s="12">
        <f>I491*ReturnData!I502</f>
        <v>-4.7499999999999999E-3</v>
      </c>
      <c r="AB491" s="12">
        <f>J491*ReturnData!J502</f>
        <v>0</v>
      </c>
      <c r="AC491" s="12">
        <f>K491*ReturnData!K502</f>
        <v>0</v>
      </c>
      <c r="AD491" s="12">
        <f>L491*ReturnData!L502</f>
        <v>0</v>
      </c>
      <c r="AE491" s="12">
        <f>M491*ReturnData!M502</f>
        <v>0</v>
      </c>
      <c r="AF491" s="12">
        <f>N491*ReturnData!N502</f>
        <v>-1.6375000000000001E-3</v>
      </c>
      <c r="AG491" s="12">
        <f>O491*ReturnData!O502</f>
        <v>0</v>
      </c>
      <c r="AH491" s="12">
        <f>P491*ReturnData!P502</f>
        <v>-2.2750000000000001E-3</v>
      </c>
      <c r="AI491" s="12">
        <f>Q491*ReturnData!Q502</f>
        <v>-3.9750000000000002E-3</v>
      </c>
      <c r="AK491">
        <f t="shared" si="24"/>
        <v>201509</v>
      </c>
      <c r="AL491" s="15">
        <f t="shared" si="23"/>
        <v>-2.5499999999999998E-2</v>
      </c>
    </row>
    <row r="492" spans="1:38" x14ac:dyDescent="0.25">
      <c r="A492" s="6">
        <f>ReturnData!A503</f>
        <v>201510</v>
      </c>
      <c r="B492">
        <f>IF('Monthly Ranks'!B491&lt;=8, 1/8,0)</f>
        <v>0.125</v>
      </c>
      <c r="C492">
        <f>IF('Monthly Ranks'!C491&lt;=8, 1/8,0)</f>
        <v>0</v>
      </c>
      <c r="D492">
        <f>IF('Monthly Ranks'!D491&lt;=8, 1/8,0)</f>
        <v>0</v>
      </c>
      <c r="E492">
        <f>IF('Monthly Ranks'!E491&lt;=8, 1/8,0)</f>
        <v>0.125</v>
      </c>
      <c r="F492">
        <f>IF('Monthly Ranks'!F491&lt;=8, 1/8,0)</f>
        <v>0.125</v>
      </c>
      <c r="G492">
        <f>IF('Monthly Ranks'!G491&lt;=8, 1/8,0)</f>
        <v>0</v>
      </c>
      <c r="H492">
        <f>IF('Monthly Ranks'!H491&lt;=8, 1/8,0)</f>
        <v>0.125</v>
      </c>
      <c r="I492">
        <f>IF('Monthly Ranks'!I491&lt;=8, 1/8,0)</f>
        <v>0.125</v>
      </c>
      <c r="J492">
        <f>IF('Monthly Ranks'!J491&lt;=8, 1/8,0)</f>
        <v>0</v>
      </c>
      <c r="K492">
        <f>IF('Monthly Ranks'!K491&lt;=8, 1/8,0)</f>
        <v>0</v>
      </c>
      <c r="L492">
        <f>IF('Monthly Ranks'!L491&lt;=8, 1/8,0)</f>
        <v>0</v>
      </c>
      <c r="M492">
        <f>IF('Monthly Ranks'!M491&lt;=8, 1/8,0)</f>
        <v>0.125</v>
      </c>
      <c r="N492">
        <f>IF('Monthly Ranks'!N491&lt;=8, 1/8,0)</f>
        <v>0</v>
      </c>
      <c r="O492">
        <f>IF('Monthly Ranks'!O491&lt;=8, 1/8,0)</f>
        <v>0</v>
      </c>
      <c r="P492">
        <f>IF('Monthly Ranks'!P491&lt;=8, 1/8,0)</f>
        <v>0.125</v>
      </c>
      <c r="Q492">
        <f>IF('Monthly Ranks'!Q491&lt;=8, 1/8,0)</f>
        <v>0.125</v>
      </c>
      <c r="S492">
        <f t="shared" si="21"/>
        <v>201510</v>
      </c>
      <c r="T492" s="12">
        <f>B492*ReturnData!B503</f>
        <v>8.0625000000000002E-3</v>
      </c>
      <c r="U492" s="12">
        <f>C492*ReturnData!C503</f>
        <v>0</v>
      </c>
      <c r="V492" s="12">
        <f>D492*ReturnData!D503</f>
        <v>0</v>
      </c>
      <c r="W492" s="12">
        <f>E492*ReturnData!E503</f>
        <v>2.0250000000000003E-3</v>
      </c>
      <c r="X492" s="12">
        <f>F492*ReturnData!F503</f>
        <v>9.4874999999999994E-3</v>
      </c>
      <c r="Y492" s="12">
        <f>G492*ReturnData!G503</f>
        <v>0</v>
      </c>
      <c r="Z492" s="12">
        <f>H492*ReturnData!H503</f>
        <v>1.035E-2</v>
      </c>
      <c r="AA492" s="12">
        <f>I492*ReturnData!I503</f>
        <v>9.7124999999999989E-3</v>
      </c>
      <c r="AB492" s="12">
        <f>J492*ReturnData!J503</f>
        <v>0</v>
      </c>
      <c r="AC492" s="12">
        <f>K492*ReturnData!K503</f>
        <v>0</v>
      </c>
      <c r="AD492" s="12">
        <f>L492*ReturnData!L503</f>
        <v>0</v>
      </c>
      <c r="AE492" s="12">
        <f>M492*ReturnData!M503</f>
        <v>7.7375000000000005E-3</v>
      </c>
      <c r="AF492" s="12">
        <f>N492*ReturnData!N503</f>
        <v>0</v>
      </c>
      <c r="AG492" s="12">
        <f>O492*ReturnData!O503</f>
        <v>0</v>
      </c>
      <c r="AH492" s="12">
        <f>P492*ReturnData!P503</f>
        <v>5.3374999999999994E-3</v>
      </c>
      <c r="AI492" s="12">
        <f>Q492*ReturnData!Q503</f>
        <v>7.2250000000000005E-3</v>
      </c>
      <c r="AK492">
        <f t="shared" si="24"/>
        <v>201510</v>
      </c>
      <c r="AL492" s="15">
        <f t="shared" si="23"/>
        <v>5.9937500000000005E-2</v>
      </c>
    </row>
    <row r="493" spans="1:38" x14ac:dyDescent="0.25">
      <c r="A493" s="6">
        <f>ReturnData!A504</f>
        <v>201511</v>
      </c>
      <c r="B493">
        <f>IF('Monthly Ranks'!B492&lt;=8, 1/8,0)</f>
        <v>0.125</v>
      </c>
      <c r="C493">
        <f>IF('Monthly Ranks'!C492&lt;=8, 1/8,0)</f>
        <v>0</v>
      </c>
      <c r="D493">
        <f>IF('Monthly Ranks'!D492&lt;=8, 1/8,0)</f>
        <v>0</v>
      </c>
      <c r="E493">
        <f>IF('Monthly Ranks'!E492&lt;=8, 1/8,0)</f>
        <v>0.125</v>
      </c>
      <c r="F493">
        <f>IF('Monthly Ranks'!F492&lt;=8, 1/8,0)</f>
        <v>0</v>
      </c>
      <c r="G493">
        <f>IF('Monthly Ranks'!G492&lt;=8, 1/8,0)</f>
        <v>0</v>
      </c>
      <c r="H493">
        <f>IF('Monthly Ranks'!H492&lt;=8, 1/8,0)</f>
        <v>0.125</v>
      </c>
      <c r="I493">
        <f>IF('Monthly Ranks'!I492&lt;=8, 1/8,0)</f>
        <v>0.125</v>
      </c>
      <c r="J493">
        <f>IF('Monthly Ranks'!J492&lt;=8, 1/8,0)</f>
        <v>0</v>
      </c>
      <c r="K493">
        <f>IF('Monthly Ranks'!K492&lt;=8, 1/8,0)</f>
        <v>0</v>
      </c>
      <c r="L493">
        <f>IF('Monthly Ranks'!L492&lt;=8, 1/8,0)</f>
        <v>0</v>
      </c>
      <c r="M493">
        <f>IF('Monthly Ranks'!M492&lt;=8, 1/8,0)</f>
        <v>0.125</v>
      </c>
      <c r="N493">
        <f>IF('Monthly Ranks'!N492&lt;=8, 1/8,0)</f>
        <v>0.125</v>
      </c>
      <c r="O493">
        <f>IF('Monthly Ranks'!O492&lt;=8, 1/8,0)</f>
        <v>0</v>
      </c>
      <c r="P493">
        <f>IF('Monthly Ranks'!P492&lt;=8, 1/8,0)</f>
        <v>0.125</v>
      </c>
      <c r="Q493">
        <f>IF('Monthly Ranks'!Q492&lt;=8, 1/8,0)</f>
        <v>0.125</v>
      </c>
      <c r="S493">
        <f t="shared" si="21"/>
        <v>201511</v>
      </c>
      <c r="T493" s="12">
        <f>B493*ReturnData!B504</f>
        <v>3.7499999999999997E-5</v>
      </c>
      <c r="U493" s="12">
        <f>C493*ReturnData!C504</f>
        <v>0</v>
      </c>
      <c r="V493" s="12">
        <f>D493*ReturnData!D504</f>
        <v>0</v>
      </c>
      <c r="W493" s="12">
        <f>E493*ReturnData!E504</f>
        <v>-1.9E-3</v>
      </c>
      <c r="X493" s="12">
        <f>F493*ReturnData!F504</f>
        <v>0</v>
      </c>
      <c r="Y493" s="12">
        <f>G493*ReturnData!G504</f>
        <v>0</v>
      </c>
      <c r="Z493" s="12">
        <f>H493*ReturnData!H504</f>
        <v>-7.5000000000000002E-4</v>
      </c>
      <c r="AA493" s="12">
        <f>I493*ReturnData!I504</f>
        <v>7.2375E-3</v>
      </c>
      <c r="AB493" s="12">
        <f>J493*ReturnData!J504</f>
        <v>0</v>
      </c>
      <c r="AC493" s="12">
        <f>K493*ReturnData!K504</f>
        <v>0</v>
      </c>
      <c r="AD493" s="12">
        <f>L493*ReturnData!L504</f>
        <v>0</v>
      </c>
      <c r="AE493" s="12">
        <f>M493*ReturnData!M504</f>
        <v>3.3750000000000002E-4</v>
      </c>
      <c r="AF493" s="12">
        <f>N493*ReturnData!N504</f>
        <v>-9.1250000000000001E-4</v>
      </c>
      <c r="AG493" s="12">
        <f>O493*ReturnData!O504</f>
        <v>0</v>
      </c>
      <c r="AH493" s="12">
        <f>P493*ReturnData!P504</f>
        <v>4.0000000000000002E-4</v>
      </c>
      <c r="AI493" s="12">
        <f>Q493*ReturnData!Q504</f>
        <v>2.725E-3</v>
      </c>
      <c r="AK493">
        <f t="shared" si="24"/>
        <v>201511</v>
      </c>
      <c r="AL493" s="15">
        <f t="shared" si="23"/>
        <v>7.175E-3</v>
      </c>
    </row>
    <row r="494" spans="1:38" x14ac:dyDescent="0.25">
      <c r="A494" s="6">
        <f>ReturnData!A505</f>
        <v>201512</v>
      </c>
      <c r="B494">
        <f>IF('Monthly Ranks'!B493&lt;=8, 1/8,0)</f>
        <v>0.125</v>
      </c>
      <c r="C494">
        <f>IF('Monthly Ranks'!C493&lt;=8, 1/8,0)</f>
        <v>0</v>
      </c>
      <c r="D494">
        <f>IF('Monthly Ranks'!D493&lt;=8, 1/8,0)</f>
        <v>0</v>
      </c>
      <c r="E494">
        <f>IF('Monthly Ranks'!E493&lt;=8, 1/8,0)</f>
        <v>0.125</v>
      </c>
      <c r="F494">
        <f>IF('Monthly Ranks'!F493&lt;=8, 1/8,0)</f>
        <v>0</v>
      </c>
      <c r="G494">
        <f>IF('Monthly Ranks'!G493&lt;=8, 1/8,0)</f>
        <v>0</v>
      </c>
      <c r="H494">
        <f>IF('Monthly Ranks'!H493&lt;=8, 1/8,0)</f>
        <v>0.125</v>
      </c>
      <c r="I494">
        <f>IF('Monthly Ranks'!I493&lt;=8, 1/8,0)</f>
        <v>0.125</v>
      </c>
      <c r="J494">
        <f>IF('Monthly Ranks'!J493&lt;=8, 1/8,0)</f>
        <v>0</v>
      </c>
      <c r="K494">
        <f>IF('Monthly Ranks'!K493&lt;=8, 1/8,0)</f>
        <v>0.125</v>
      </c>
      <c r="L494">
        <f>IF('Monthly Ranks'!L493&lt;=8, 1/8,0)</f>
        <v>0</v>
      </c>
      <c r="M494">
        <f>IF('Monthly Ranks'!M493&lt;=8, 1/8,0)</f>
        <v>0.125</v>
      </c>
      <c r="N494">
        <f>IF('Monthly Ranks'!N493&lt;=8, 1/8,0)</f>
        <v>0</v>
      </c>
      <c r="O494">
        <f>IF('Monthly Ranks'!O493&lt;=8, 1/8,0)</f>
        <v>0</v>
      </c>
      <c r="P494">
        <f>IF('Monthly Ranks'!P493&lt;=8, 1/8,0)</f>
        <v>0.125</v>
      </c>
      <c r="Q494">
        <f>IF('Monthly Ranks'!Q493&lt;=8, 1/8,0)</f>
        <v>0.125</v>
      </c>
      <c r="S494">
        <f t="shared" si="21"/>
        <v>201512</v>
      </c>
      <c r="T494" s="12">
        <f>B494*ReturnData!B505</f>
        <v>1.6875000000000002E-3</v>
      </c>
      <c r="U494" s="12">
        <f>C494*ReturnData!C505</f>
        <v>0</v>
      </c>
      <c r="V494" s="12">
        <f>D494*ReturnData!D505</f>
        <v>0</v>
      </c>
      <c r="W494" s="12">
        <f>E494*ReturnData!E505</f>
        <v>-5.0000000000000001E-3</v>
      </c>
      <c r="X494" s="12">
        <f>F494*ReturnData!F505</f>
        <v>0</v>
      </c>
      <c r="Y494" s="12">
        <f>G494*ReturnData!G505</f>
        <v>0</v>
      </c>
      <c r="Z494" s="12">
        <f>H494*ReturnData!H505</f>
        <v>2.3250000000000002E-3</v>
      </c>
      <c r="AA494" s="12">
        <f>I494*ReturnData!I505</f>
        <v>-3.7000000000000002E-3</v>
      </c>
      <c r="AB494" s="12">
        <f>J494*ReturnData!J505</f>
        <v>0</v>
      </c>
      <c r="AC494" s="12">
        <f>K494*ReturnData!K505</f>
        <v>-2.9249999999999996E-3</v>
      </c>
      <c r="AD494" s="12">
        <f>L494*ReturnData!L505</f>
        <v>0</v>
      </c>
      <c r="AE494" s="12">
        <f>M494*ReturnData!M505</f>
        <v>-4.6999999999999993E-3</v>
      </c>
      <c r="AF494" s="12">
        <f>N494*ReturnData!N505</f>
        <v>0</v>
      </c>
      <c r="AG494" s="12">
        <f>O494*ReturnData!O505</f>
        <v>0</v>
      </c>
      <c r="AH494" s="12">
        <f>P494*ReturnData!P505</f>
        <v>1.1625000000000001E-3</v>
      </c>
      <c r="AI494" s="12">
        <f>Q494*ReturnData!Q505</f>
        <v>-3.5999999999999999E-3</v>
      </c>
      <c r="AK494">
        <f t="shared" si="24"/>
        <v>201512</v>
      </c>
      <c r="AL494" s="15">
        <f t="shared" si="23"/>
        <v>-1.4749999999999999E-2</v>
      </c>
    </row>
    <row r="495" spans="1:38" x14ac:dyDescent="0.25">
      <c r="A495" s="6">
        <f>ReturnData!A506</f>
        <v>201601</v>
      </c>
      <c r="B495">
        <f>IF('Monthly Ranks'!B494&lt;=8, 1/8,0)</f>
        <v>0.125</v>
      </c>
      <c r="C495">
        <f>IF('Monthly Ranks'!C494&lt;=8, 1/8,0)</f>
        <v>0</v>
      </c>
      <c r="D495">
        <f>IF('Monthly Ranks'!D494&lt;=8, 1/8,0)</f>
        <v>0</v>
      </c>
      <c r="E495">
        <f>IF('Monthly Ranks'!E494&lt;=8, 1/8,0)</f>
        <v>0.125</v>
      </c>
      <c r="F495">
        <f>IF('Monthly Ranks'!F494&lt;=8, 1/8,0)</f>
        <v>0</v>
      </c>
      <c r="G495">
        <f>IF('Monthly Ranks'!G494&lt;=8, 1/8,0)</f>
        <v>0.125</v>
      </c>
      <c r="H495">
        <f>IF('Monthly Ranks'!H494&lt;=8, 1/8,0)</f>
        <v>0.125</v>
      </c>
      <c r="I495">
        <f>IF('Monthly Ranks'!I494&lt;=8, 1/8,0)</f>
        <v>0.125</v>
      </c>
      <c r="J495">
        <f>IF('Monthly Ranks'!J494&lt;=8, 1/8,0)</f>
        <v>0</v>
      </c>
      <c r="K495">
        <f>IF('Monthly Ranks'!K494&lt;=8, 1/8,0)</f>
        <v>0</v>
      </c>
      <c r="L495">
        <f>IF('Monthly Ranks'!L494&lt;=8, 1/8,0)</f>
        <v>0</v>
      </c>
      <c r="M495">
        <f>IF('Monthly Ranks'!M494&lt;=8, 1/8,0)</f>
        <v>0.125</v>
      </c>
      <c r="N495">
        <f>IF('Monthly Ranks'!N494&lt;=8, 1/8,0)</f>
        <v>0</v>
      </c>
      <c r="O495">
        <f>IF('Monthly Ranks'!O494&lt;=8, 1/8,0)</f>
        <v>0</v>
      </c>
      <c r="P495">
        <f>IF('Monthly Ranks'!P494&lt;=8, 1/8,0)</f>
        <v>0.125</v>
      </c>
      <c r="Q495">
        <f>IF('Monthly Ranks'!Q494&lt;=8, 1/8,0)</f>
        <v>0.125</v>
      </c>
      <c r="S495">
        <f t="shared" si="21"/>
        <v>201601</v>
      </c>
      <c r="T495" s="12">
        <f>B495*ReturnData!B506</f>
        <v>-1.725E-3</v>
      </c>
      <c r="U495" s="12">
        <f>C495*ReturnData!C506</f>
        <v>0</v>
      </c>
      <c r="V495" s="12">
        <f>D495*ReturnData!D506</f>
        <v>0</v>
      </c>
      <c r="W495" s="12">
        <f>E495*ReturnData!E506</f>
        <v>1.0249999999999999E-3</v>
      </c>
      <c r="X495" s="12">
        <f>F495*ReturnData!F506</f>
        <v>0</v>
      </c>
      <c r="Y495" s="12">
        <f>G495*ReturnData!G506</f>
        <v>-1.5774999999999997E-2</v>
      </c>
      <c r="Z495" s="12">
        <f>H495*ReturnData!H506</f>
        <v>-5.6874999999999998E-3</v>
      </c>
      <c r="AA495" s="12">
        <f>I495*ReturnData!I506</f>
        <v>-7.9249999999999998E-3</v>
      </c>
      <c r="AB495" s="12">
        <f>J495*ReturnData!J506</f>
        <v>0</v>
      </c>
      <c r="AC495" s="12">
        <f>K495*ReturnData!K506</f>
        <v>0</v>
      </c>
      <c r="AD495" s="12">
        <f>L495*ReturnData!L506</f>
        <v>0</v>
      </c>
      <c r="AE495" s="12">
        <f>M495*ReturnData!M506</f>
        <v>-1.21E-2</v>
      </c>
      <c r="AF495" s="12">
        <f>N495*ReturnData!N506</f>
        <v>0</v>
      </c>
      <c r="AG495" s="12">
        <f>O495*ReturnData!O506</f>
        <v>0</v>
      </c>
      <c r="AH495" s="12">
        <f>P495*ReturnData!P506</f>
        <v>-4.6500000000000005E-3</v>
      </c>
      <c r="AI495" s="12">
        <f>Q495*ReturnData!Q506</f>
        <v>-1.2237499999999998E-2</v>
      </c>
      <c r="AK495">
        <f t="shared" si="24"/>
        <v>201601</v>
      </c>
      <c r="AL495" s="15">
        <f t="shared" si="23"/>
        <v>-5.9074999999999996E-2</v>
      </c>
    </row>
    <row r="496" spans="1:38" x14ac:dyDescent="0.25">
      <c r="A496" s="6">
        <f>ReturnData!A507</f>
        <v>201602</v>
      </c>
      <c r="B496">
        <f>IF('Monthly Ranks'!B495&lt;=8, 1/8,0)</f>
        <v>0.125</v>
      </c>
      <c r="C496">
        <f>IF('Monthly Ranks'!C495&lt;=8, 1/8,0)</f>
        <v>0</v>
      </c>
      <c r="D496">
        <f>IF('Monthly Ranks'!D495&lt;=8, 1/8,0)</f>
        <v>0</v>
      </c>
      <c r="E496">
        <f>IF('Monthly Ranks'!E495&lt;=8, 1/8,0)</f>
        <v>0.125</v>
      </c>
      <c r="F496">
        <f>IF('Monthly Ranks'!F495&lt;=8, 1/8,0)</f>
        <v>0</v>
      </c>
      <c r="G496">
        <f>IF('Monthly Ranks'!G495&lt;=8, 1/8,0)</f>
        <v>0</v>
      </c>
      <c r="H496">
        <f>IF('Monthly Ranks'!H495&lt;=8, 1/8,0)</f>
        <v>0.125</v>
      </c>
      <c r="I496">
        <f>IF('Monthly Ranks'!I495&lt;=8, 1/8,0)</f>
        <v>0.125</v>
      </c>
      <c r="J496">
        <f>IF('Monthly Ranks'!J495&lt;=8, 1/8,0)</f>
        <v>0</v>
      </c>
      <c r="K496">
        <f>IF('Monthly Ranks'!K495&lt;=8, 1/8,0)</f>
        <v>0.125</v>
      </c>
      <c r="L496">
        <f>IF('Monthly Ranks'!L495&lt;=8, 1/8,0)</f>
        <v>0</v>
      </c>
      <c r="M496">
        <f>IF('Monthly Ranks'!M495&lt;=8, 1/8,0)</f>
        <v>0.125</v>
      </c>
      <c r="N496">
        <f>IF('Monthly Ranks'!N495&lt;=8, 1/8,0)</f>
        <v>0</v>
      </c>
      <c r="O496">
        <f>IF('Monthly Ranks'!O495&lt;=8, 1/8,0)</f>
        <v>0</v>
      </c>
      <c r="P496">
        <f>IF('Monthly Ranks'!P495&lt;=8, 1/8,0)</f>
        <v>0.125</v>
      </c>
      <c r="Q496">
        <f>IF('Monthly Ranks'!Q495&lt;=8, 1/8,0)</f>
        <v>0.125</v>
      </c>
      <c r="S496">
        <f t="shared" si="21"/>
        <v>201602</v>
      </c>
      <c r="T496" s="12">
        <f>B496*ReturnData!B507</f>
        <v>5.0000000000000001E-4</v>
      </c>
      <c r="U496" s="12">
        <f>C496*ReturnData!C507</f>
        <v>0</v>
      </c>
      <c r="V496" s="12">
        <f>D496*ReturnData!D507</f>
        <v>0</v>
      </c>
      <c r="W496" s="12">
        <f>E496*ReturnData!E507</f>
        <v>1.5E-3</v>
      </c>
      <c r="X496" s="12">
        <f>F496*ReturnData!F507</f>
        <v>0</v>
      </c>
      <c r="Y496" s="12">
        <f>G496*ReturnData!G507</f>
        <v>0</v>
      </c>
      <c r="Z496" s="12">
        <f>H496*ReturnData!H507</f>
        <v>-1.1375000000000001E-3</v>
      </c>
      <c r="AA496" s="12">
        <f>I496*ReturnData!I507</f>
        <v>-5.0000000000000001E-4</v>
      </c>
      <c r="AB496" s="12">
        <f>J496*ReturnData!J507</f>
        <v>0</v>
      </c>
      <c r="AC496" s="12">
        <f>K496*ReturnData!K507</f>
        <v>3.9624999999999999E-3</v>
      </c>
      <c r="AD496" s="12">
        <f>L496*ReturnData!L507</f>
        <v>0</v>
      </c>
      <c r="AE496" s="12">
        <f>M496*ReturnData!M507</f>
        <v>3.725E-3</v>
      </c>
      <c r="AF496" s="12">
        <f>N496*ReturnData!N507</f>
        <v>0</v>
      </c>
      <c r="AG496" s="12">
        <f>O496*ReturnData!O507</f>
        <v>0</v>
      </c>
      <c r="AH496" s="12">
        <f>P496*ReturnData!P507</f>
        <v>-4.3749999999999995E-4</v>
      </c>
      <c r="AI496" s="12">
        <f>Q496*ReturnData!Q507</f>
        <v>-3.7624999999999998E-3</v>
      </c>
      <c r="AK496">
        <f t="shared" si="24"/>
        <v>201602</v>
      </c>
      <c r="AL496" s="15">
        <f t="shared" si="23"/>
        <v>3.8499999999999997E-3</v>
      </c>
    </row>
    <row r="497" spans="1:38" x14ac:dyDescent="0.25">
      <c r="A497" s="6">
        <f>ReturnData!A508</f>
        <v>201603</v>
      </c>
      <c r="B497">
        <f>IF('Monthly Ranks'!B496&lt;=8, 1/8,0)</f>
        <v>0.125</v>
      </c>
      <c r="C497">
        <f>IF('Monthly Ranks'!C496&lt;=8, 1/8,0)</f>
        <v>0</v>
      </c>
      <c r="D497">
        <f>IF('Monthly Ranks'!D496&lt;=8, 1/8,0)</f>
        <v>0</v>
      </c>
      <c r="E497">
        <f>IF('Monthly Ranks'!E496&lt;=8, 1/8,0)</f>
        <v>0.125</v>
      </c>
      <c r="F497">
        <f>IF('Monthly Ranks'!F496&lt;=8, 1/8,0)</f>
        <v>0</v>
      </c>
      <c r="G497">
        <f>IF('Monthly Ranks'!G496&lt;=8, 1/8,0)</f>
        <v>0</v>
      </c>
      <c r="H497">
        <f>IF('Monthly Ranks'!H496&lt;=8, 1/8,0)</f>
        <v>0.125</v>
      </c>
      <c r="I497">
        <f>IF('Monthly Ranks'!I496&lt;=8, 1/8,0)</f>
        <v>0.125</v>
      </c>
      <c r="J497">
        <f>IF('Monthly Ranks'!J496&lt;=8, 1/8,0)</f>
        <v>0</v>
      </c>
      <c r="K497">
        <f>IF('Monthly Ranks'!K496&lt;=8, 1/8,0)</f>
        <v>0.125</v>
      </c>
      <c r="L497">
        <f>IF('Monthly Ranks'!L496&lt;=8, 1/8,0)</f>
        <v>0</v>
      </c>
      <c r="M497">
        <f>IF('Monthly Ranks'!M496&lt;=8, 1/8,0)</f>
        <v>0</v>
      </c>
      <c r="N497">
        <f>IF('Monthly Ranks'!N496&lt;=8, 1/8,0)</f>
        <v>0</v>
      </c>
      <c r="O497">
        <f>IF('Monthly Ranks'!O496&lt;=8, 1/8,0)</f>
        <v>0.125</v>
      </c>
      <c r="P497">
        <f>IF('Monthly Ranks'!P496&lt;=8, 1/8,0)</f>
        <v>0.125</v>
      </c>
      <c r="Q497">
        <f>IF('Monthly Ranks'!Q496&lt;=8, 1/8,0)</f>
        <v>0.125</v>
      </c>
      <c r="S497">
        <f t="shared" si="21"/>
        <v>201603</v>
      </c>
      <c r="T497" s="12">
        <f>B497*ReturnData!B508</f>
        <v>6.3625000000000001E-3</v>
      </c>
      <c r="U497" s="12">
        <f>C497*ReturnData!C508</f>
        <v>0</v>
      </c>
      <c r="V497" s="12">
        <f>D497*ReturnData!D508</f>
        <v>0</v>
      </c>
      <c r="W497" s="12">
        <f>E497*ReturnData!E508</f>
        <v>3.3374999999999998E-3</v>
      </c>
      <c r="X497" s="12">
        <f>F497*ReturnData!F508</f>
        <v>0</v>
      </c>
      <c r="Y497" s="12">
        <f>G497*ReturnData!G508</f>
        <v>0</v>
      </c>
      <c r="Z497" s="12">
        <f>H497*ReturnData!H508</f>
        <v>3.7624999999999998E-3</v>
      </c>
      <c r="AA497" s="12">
        <f>I497*ReturnData!I508</f>
        <v>1.3362499999999999E-2</v>
      </c>
      <c r="AB497" s="12">
        <f>J497*ReturnData!J508</f>
        <v>0</v>
      </c>
      <c r="AC497" s="12">
        <f>K497*ReturnData!K508</f>
        <v>8.937500000000001E-3</v>
      </c>
      <c r="AD497" s="12">
        <f>L497*ReturnData!L508</f>
        <v>0</v>
      </c>
      <c r="AE497" s="12">
        <f>M497*ReturnData!M508</f>
        <v>0</v>
      </c>
      <c r="AF497" s="12">
        <f>N497*ReturnData!N508</f>
        <v>0</v>
      </c>
      <c r="AG497" s="12">
        <f>O497*ReturnData!O508</f>
        <v>9.8250000000000004E-3</v>
      </c>
      <c r="AH497" s="12">
        <f>P497*ReturnData!P508</f>
        <v>6.4249999999999993E-3</v>
      </c>
      <c r="AI497" s="12">
        <f>Q497*ReturnData!Q508</f>
        <v>8.2749999999999994E-3</v>
      </c>
      <c r="AK497">
        <f t="shared" si="24"/>
        <v>201603</v>
      </c>
      <c r="AL497" s="15">
        <f t="shared" si="23"/>
        <v>6.0287500000000001E-2</v>
      </c>
    </row>
    <row r="498" spans="1:38" x14ac:dyDescent="0.25">
      <c r="A498" s="6">
        <f>ReturnData!A509</f>
        <v>201604</v>
      </c>
      <c r="B498">
        <f>IF('Monthly Ranks'!B497&lt;=8, 1/8,0)</f>
        <v>0.125</v>
      </c>
      <c r="C498">
        <f>IF('Monthly Ranks'!C497&lt;=8, 1/8,0)</f>
        <v>0</v>
      </c>
      <c r="D498">
        <f>IF('Monthly Ranks'!D497&lt;=8, 1/8,0)</f>
        <v>0</v>
      </c>
      <c r="E498">
        <f>IF('Monthly Ranks'!E497&lt;=8, 1/8,0)</f>
        <v>0.125</v>
      </c>
      <c r="F498">
        <f>IF('Monthly Ranks'!F497&lt;=8, 1/8,0)</f>
        <v>0</v>
      </c>
      <c r="G498">
        <f>IF('Monthly Ranks'!G497&lt;=8, 1/8,0)</f>
        <v>0</v>
      </c>
      <c r="H498">
        <f>IF('Monthly Ranks'!H497&lt;=8, 1/8,0)</f>
        <v>0.125</v>
      </c>
      <c r="I498">
        <f>IF('Monthly Ranks'!I497&lt;=8, 1/8,0)</f>
        <v>0.125</v>
      </c>
      <c r="J498">
        <f>IF('Monthly Ranks'!J497&lt;=8, 1/8,0)</f>
        <v>0</v>
      </c>
      <c r="K498">
        <f>IF('Monthly Ranks'!K497&lt;=8, 1/8,0)</f>
        <v>0.125</v>
      </c>
      <c r="L498">
        <f>IF('Monthly Ranks'!L497&lt;=8, 1/8,0)</f>
        <v>0.125</v>
      </c>
      <c r="M498">
        <f>IF('Monthly Ranks'!M497&lt;=8, 1/8,0)</f>
        <v>0</v>
      </c>
      <c r="N498">
        <f>IF('Monthly Ranks'!N497&lt;=8, 1/8,0)</f>
        <v>0</v>
      </c>
      <c r="O498">
        <f>IF('Monthly Ranks'!O497&lt;=8, 1/8,0)</f>
        <v>0.125</v>
      </c>
      <c r="P498">
        <f>IF('Monthly Ranks'!P497&lt;=8, 1/8,0)</f>
        <v>0.125</v>
      </c>
      <c r="Q498">
        <f>IF('Monthly Ranks'!Q497&lt;=8, 1/8,0)</f>
        <v>0</v>
      </c>
      <c r="S498">
        <f t="shared" si="21"/>
        <v>201604</v>
      </c>
      <c r="T498" s="12">
        <f>B498*ReturnData!B509</f>
        <v>5.9999999999999995E-4</v>
      </c>
      <c r="U498" s="12">
        <f>C498*ReturnData!C509</f>
        <v>0</v>
      </c>
      <c r="V498" s="12">
        <f>D498*ReturnData!D509</f>
        <v>0</v>
      </c>
      <c r="W498" s="12">
        <f>E498*ReturnData!E509</f>
        <v>-2.15E-3</v>
      </c>
      <c r="X498" s="12">
        <f>F498*ReturnData!F509</f>
        <v>0</v>
      </c>
      <c r="Y498" s="12">
        <f>G498*ReturnData!G509</f>
        <v>0</v>
      </c>
      <c r="Z498" s="12">
        <f>H498*ReturnData!H509</f>
        <v>3.7499999999999999E-3</v>
      </c>
      <c r="AA498" s="12">
        <f>I498*ReturnData!I509</f>
        <v>2.2499999999999999E-4</v>
      </c>
      <c r="AB498" s="12">
        <f>J498*ReturnData!J509</f>
        <v>0</v>
      </c>
      <c r="AC498" s="12">
        <f>K498*ReturnData!K509</f>
        <v>1.8749999999999999E-3</v>
      </c>
      <c r="AD498" s="12">
        <f>L498*ReturnData!L509</f>
        <v>-1.2750000000000001E-3</v>
      </c>
      <c r="AE498" s="12">
        <f>M498*ReturnData!M509</f>
        <v>0</v>
      </c>
      <c r="AF498" s="12">
        <f>N498*ReturnData!N509</f>
        <v>0</v>
      </c>
      <c r="AG498" s="12">
        <f>O498*ReturnData!O509</f>
        <v>-1E-3</v>
      </c>
      <c r="AH498" s="12">
        <f>P498*ReturnData!P509</f>
        <v>-8.9999999999999998E-4</v>
      </c>
      <c r="AI498" s="12">
        <f>Q498*ReturnData!Q509</f>
        <v>0</v>
      </c>
      <c r="AK498">
        <f t="shared" si="24"/>
        <v>201604</v>
      </c>
      <c r="AL498" s="15">
        <f t="shared" si="23"/>
        <v>1.1249999999999999E-3</v>
      </c>
    </row>
    <row r="499" spans="1:38" x14ac:dyDescent="0.25">
      <c r="A499" s="6">
        <f>ReturnData!A510</f>
        <v>201605</v>
      </c>
      <c r="B499">
        <f>IF('Monthly Ranks'!B498&lt;=8, 1/8,0)</f>
        <v>0.125</v>
      </c>
      <c r="C499">
        <f>IF('Monthly Ranks'!C498&lt;=8, 1/8,0)</f>
        <v>0</v>
      </c>
      <c r="D499">
        <f>IF('Monthly Ranks'!D498&lt;=8, 1/8,0)</f>
        <v>0</v>
      </c>
      <c r="E499">
        <f>IF('Monthly Ranks'!E498&lt;=8, 1/8,0)</f>
        <v>0.125</v>
      </c>
      <c r="F499">
        <f>IF('Monthly Ranks'!F498&lt;=8, 1/8,0)</f>
        <v>0.125</v>
      </c>
      <c r="G499">
        <f>IF('Monthly Ranks'!G498&lt;=8, 1/8,0)</f>
        <v>0</v>
      </c>
      <c r="H499">
        <f>IF('Monthly Ranks'!H498&lt;=8, 1/8,0)</f>
        <v>0.125</v>
      </c>
      <c r="I499">
        <f>IF('Monthly Ranks'!I498&lt;=8, 1/8,0)</f>
        <v>0.125</v>
      </c>
      <c r="J499">
        <f>IF('Monthly Ranks'!J498&lt;=8, 1/8,0)</f>
        <v>0</v>
      </c>
      <c r="K499">
        <f>IF('Monthly Ranks'!K498&lt;=8, 1/8,0)</f>
        <v>0</v>
      </c>
      <c r="L499">
        <f>IF('Monthly Ranks'!L498&lt;=8, 1/8,0)</f>
        <v>0.125</v>
      </c>
      <c r="M499">
        <f>IF('Monthly Ranks'!M498&lt;=8, 1/8,0)</f>
        <v>0</v>
      </c>
      <c r="N499">
        <f>IF('Monthly Ranks'!N498&lt;=8, 1/8,0)</f>
        <v>0</v>
      </c>
      <c r="O499">
        <f>IF('Monthly Ranks'!O498&lt;=8, 1/8,0)</f>
        <v>0.125</v>
      </c>
      <c r="P499">
        <f>IF('Monthly Ranks'!P498&lt;=8, 1/8,0)</f>
        <v>0.125</v>
      </c>
      <c r="Q499">
        <f>IF('Monthly Ranks'!Q498&lt;=8, 1/8,0)</f>
        <v>0</v>
      </c>
      <c r="S499">
        <f t="shared" si="21"/>
        <v>201605</v>
      </c>
      <c r="T499" s="12">
        <f>B499*ReturnData!B510</f>
        <v>1.7625E-3</v>
      </c>
      <c r="U499" s="12">
        <f>C499*ReturnData!C510</f>
        <v>0</v>
      </c>
      <c r="V499" s="12">
        <f>D499*ReturnData!D510</f>
        <v>0</v>
      </c>
      <c r="W499" s="12">
        <f>E499*ReturnData!E510</f>
        <v>-5.5000000000000005E-3</v>
      </c>
      <c r="X499" s="12">
        <f>F499*ReturnData!F510</f>
        <v>1.7499999999999998E-3</v>
      </c>
      <c r="Y499" s="12">
        <f>G499*ReturnData!G510</f>
        <v>0</v>
      </c>
      <c r="Z499" s="12">
        <f>H499*ReturnData!H510</f>
        <v>2.2125000000000001E-3</v>
      </c>
      <c r="AA499" s="12">
        <f>I499*ReturnData!I510</f>
        <v>2.3625E-3</v>
      </c>
      <c r="AB499" s="12">
        <f>J499*ReturnData!J510</f>
        <v>0</v>
      </c>
      <c r="AC499" s="12">
        <f>K499*ReturnData!K510</f>
        <v>0</v>
      </c>
      <c r="AD499" s="12">
        <f>L499*ReturnData!L510</f>
        <v>4.9249999999999997E-3</v>
      </c>
      <c r="AE499" s="12">
        <f>M499*ReturnData!M510</f>
        <v>0</v>
      </c>
      <c r="AF499" s="12">
        <f>N499*ReturnData!N510</f>
        <v>0</v>
      </c>
      <c r="AG499" s="12">
        <f>O499*ReturnData!O510</f>
        <v>2.8000000000000004E-3</v>
      </c>
      <c r="AH499" s="12">
        <f>P499*ReturnData!P510</f>
        <v>1.0499999999999999E-3</v>
      </c>
      <c r="AI499" s="12">
        <f>Q499*ReturnData!Q510</f>
        <v>0</v>
      </c>
      <c r="AK499">
        <f t="shared" si="24"/>
        <v>201605</v>
      </c>
      <c r="AL499" s="15">
        <f t="shared" si="23"/>
        <v>1.1362499999999999E-2</v>
      </c>
    </row>
    <row r="500" spans="1:38" x14ac:dyDescent="0.25">
      <c r="A500" s="6">
        <f>ReturnData!A511</f>
        <v>201606</v>
      </c>
      <c r="B500">
        <f>IF('Monthly Ranks'!B499&lt;=8, 1/8,0)</f>
        <v>0.125</v>
      </c>
      <c r="C500">
        <f>IF('Monthly Ranks'!C499&lt;=8, 1/8,0)</f>
        <v>0.125</v>
      </c>
      <c r="D500">
        <f>IF('Monthly Ranks'!D499&lt;=8, 1/8,0)</f>
        <v>0</v>
      </c>
      <c r="E500">
        <f>IF('Monthly Ranks'!E499&lt;=8, 1/8,0)</f>
        <v>0.125</v>
      </c>
      <c r="F500">
        <f>IF('Monthly Ranks'!F499&lt;=8, 1/8,0)</f>
        <v>0</v>
      </c>
      <c r="G500">
        <f>IF('Monthly Ranks'!G499&lt;=8, 1/8,0)</f>
        <v>0</v>
      </c>
      <c r="H500">
        <f>IF('Monthly Ranks'!H499&lt;=8, 1/8,0)</f>
        <v>0.125</v>
      </c>
      <c r="I500">
        <f>IF('Monthly Ranks'!I499&lt;=8, 1/8,0)</f>
        <v>0.125</v>
      </c>
      <c r="J500">
        <f>IF('Monthly Ranks'!J499&lt;=8, 1/8,0)</f>
        <v>0</v>
      </c>
      <c r="K500">
        <f>IF('Monthly Ranks'!K499&lt;=8, 1/8,0)</f>
        <v>0.125</v>
      </c>
      <c r="L500">
        <f>IF('Monthly Ranks'!L499&lt;=8, 1/8,0)</f>
        <v>0</v>
      </c>
      <c r="M500">
        <f>IF('Monthly Ranks'!M499&lt;=8, 1/8,0)</f>
        <v>0</v>
      </c>
      <c r="N500">
        <f>IF('Monthly Ranks'!N499&lt;=8, 1/8,0)</f>
        <v>0</v>
      </c>
      <c r="O500">
        <f>IF('Monthly Ranks'!O499&lt;=8, 1/8,0)</f>
        <v>0.125</v>
      </c>
      <c r="P500">
        <f>IF('Monthly Ranks'!P499&lt;=8, 1/8,0)</f>
        <v>0.125</v>
      </c>
      <c r="Q500">
        <f>IF('Monthly Ranks'!Q499&lt;=8, 1/8,0)</f>
        <v>0</v>
      </c>
      <c r="S500">
        <f t="shared" si="21"/>
        <v>201606</v>
      </c>
      <c r="T500" s="12">
        <f>B500*ReturnData!B511</f>
        <v>6.2624999999999998E-3</v>
      </c>
      <c r="U500" s="12">
        <f>C500*ReturnData!C511</f>
        <v>9.8375000000000008E-3</v>
      </c>
      <c r="V500" s="12">
        <f>D500*ReturnData!D511</f>
        <v>0</v>
      </c>
      <c r="W500" s="12">
        <f>E500*ReturnData!E511</f>
        <v>1.2125E-3</v>
      </c>
      <c r="X500" s="12">
        <f>F500*ReturnData!F511</f>
        <v>0</v>
      </c>
      <c r="Y500" s="12">
        <f>G500*ReturnData!G511</f>
        <v>0</v>
      </c>
      <c r="Z500" s="12">
        <f>H500*ReturnData!H511</f>
        <v>3.9624999999999999E-3</v>
      </c>
      <c r="AA500" s="12">
        <f>I500*ReturnData!I511</f>
        <v>-2.2000000000000001E-3</v>
      </c>
      <c r="AB500" s="12">
        <f>J500*ReturnData!J511</f>
        <v>0</v>
      </c>
      <c r="AC500" s="12">
        <f>K500*ReturnData!K511</f>
        <v>-2.1749999999999999E-3</v>
      </c>
      <c r="AD500" s="12">
        <f>L500*ReturnData!L511</f>
        <v>0</v>
      </c>
      <c r="AE500" s="12">
        <f>M500*ReturnData!M511</f>
        <v>0</v>
      </c>
      <c r="AF500" s="12">
        <f>N500*ReturnData!N511</f>
        <v>0</v>
      </c>
      <c r="AG500" s="12">
        <f>O500*ReturnData!O511</f>
        <v>9.2750000000000003E-3</v>
      </c>
      <c r="AH500" s="12">
        <f>P500*ReturnData!P511</f>
        <v>1.3875000000000001E-3</v>
      </c>
      <c r="AI500" s="12">
        <f>Q500*ReturnData!Q511</f>
        <v>0</v>
      </c>
      <c r="AK500">
        <f t="shared" si="24"/>
        <v>201606</v>
      </c>
      <c r="AL500" s="15">
        <f t="shared" si="23"/>
        <v>2.7562500000000004E-2</v>
      </c>
    </row>
    <row r="501" spans="1:38" x14ac:dyDescent="0.25">
      <c r="A501" s="6">
        <f>ReturnData!A512</f>
        <v>201607</v>
      </c>
      <c r="B501">
        <f>IF('Monthly Ranks'!B500&lt;=8, 1/8,0)</f>
        <v>0.125</v>
      </c>
      <c r="C501">
        <f>IF('Monthly Ranks'!C500&lt;=8, 1/8,0)</f>
        <v>0.125</v>
      </c>
      <c r="D501">
        <f>IF('Monthly Ranks'!D500&lt;=8, 1/8,0)</f>
        <v>0</v>
      </c>
      <c r="E501">
        <f>IF('Monthly Ranks'!E500&lt;=8, 1/8,0)</f>
        <v>0</v>
      </c>
      <c r="F501">
        <f>IF('Monthly Ranks'!F500&lt;=8, 1/8,0)</f>
        <v>0</v>
      </c>
      <c r="G501">
        <f>IF('Monthly Ranks'!G500&lt;=8, 1/8,0)</f>
        <v>0</v>
      </c>
      <c r="H501">
        <f>IF('Monthly Ranks'!H500&lt;=8, 1/8,0)</f>
        <v>0.125</v>
      </c>
      <c r="I501">
        <f>IF('Monthly Ranks'!I500&lt;=8, 1/8,0)</f>
        <v>0.125</v>
      </c>
      <c r="J501">
        <f>IF('Monthly Ranks'!J500&lt;=8, 1/8,0)</f>
        <v>0</v>
      </c>
      <c r="K501">
        <f>IF('Monthly Ranks'!K500&lt;=8, 1/8,0)</f>
        <v>0.125</v>
      </c>
      <c r="L501">
        <f>IF('Monthly Ranks'!L500&lt;=8, 1/8,0)</f>
        <v>0.125</v>
      </c>
      <c r="M501">
        <f>IF('Monthly Ranks'!M500&lt;=8, 1/8,0)</f>
        <v>0</v>
      </c>
      <c r="N501">
        <f>IF('Monthly Ranks'!N500&lt;=8, 1/8,0)</f>
        <v>0</v>
      </c>
      <c r="O501">
        <f>IF('Monthly Ranks'!O500&lt;=8, 1/8,0)</f>
        <v>0.125</v>
      </c>
      <c r="P501">
        <f>IF('Monthly Ranks'!P500&lt;=8, 1/8,0)</f>
        <v>0.125</v>
      </c>
      <c r="Q501">
        <f>IF('Monthly Ranks'!Q500&lt;=8, 1/8,0)</f>
        <v>0</v>
      </c>
      <c r="S501">
        <f t="shared" si="21"/>
        <v>201607</v>
      </c>
      <c r="T501" s="12">
        <f>B501*ReturnData!B512</f>
        <v>5.0000000000000002E-5</v>
      </c>
      <c r="U501" s="12">
        <f>C501*ReturnData!C512</f>
        <v>9.3500000000000007E-3</v>
      </c>
      <c r="V501" s="12">
        <f>D501*ReturnData!D512</f>
        <v>0</v>
      </c>
      <c r="W501" s="12">
        <f>E501*ReturnData!E512</f>
        <v>0</v>
      </c>
      <c r="X501" s="12">
        <f>F501*ReturnData!F512</f>
        <v>0</v>
      </c>
      <c r="Y501" s="12">
        <f>G501*ReturnData!G512</f>
        <v>0</v>
      </c>
      <c r="Z501" s="12">
        <f>H501*ReturnData!H512</f>
        <v>4.2624999999999998E-3</v>
      </c>
      <c r="AA501" s="12">
        <f>I501*ReturnData!I512</f>
        <v>7.0499999999999998E-3</v>
      </c>
      <c r="AB501" s="12">
        <f>J501*ReturnData!J512</f>
        <v>0</v>
      </c>
      <c r="AC501" s="12">
        <f>K501*ReturnData!K512</f>
        <v>4.9249999999999997E-3</v>
      </c>
      <c r="AD501" s="12">
        <f>L501*ReturnData!L512</f>
        <v>9.1249999999999994E-3</v>
      </c>
      <c r="AE501" s="12">
        <f>M501*ReturnData!M512</f>
        <v>0</v>
      </c>
      <c r="AF501" s="12">
        <f>N501*ReturnData!N512</f>
        <v>0</v>
      </c>
      <c r="AG501" s="12">
        <f>O501*ReturnData!O512</f>
        <v>-3.2499999999999999E-4</v>
      </c>
      <c r="AH501" s="12">
        <f>P501*ReturnData!P512</f>
        <v>4.0749999999999996E-3</v>
      </c>
      <c r="AI501" s="12">
        <f>Q501*ReturnData!Q512</f>
        <v>0</v>
      </c>
      <c r="AK501">
        <f t="shared" si="24"/>
        <v>201607</v>
      </c>
      <c r="AL501" s="15">
        <f t="shared" si="23"/>
        <v>3.8512500000000005E-2</v>
      </c>
    </row>
    <row r="502" spans="1:38" x14ac:dyDescent="0.25">
      <c r="A502" s="6">
        <f>ReturnData!A513</f>
        <v>201608</v>
      </c>
      <c r="B502">
        <f>IF('Monthly Ranks'!B501&lt;=8, 1/8,0)</f>
        <v>0.125</v>
      </c>
      <c r="C502">
        <f>IF('Monthly Ranks'!C501&lt;=8, 1/8,0)</f>
        <v>0.125</v>
      </c>
      <c r="D502">
        <f>IF('Monthly Ranks'!D501&lt;=8, 1/8,0)</f>
        <v>0.125</v>
      </c>
      <c r="E502">
        <f>IF('Monthly Ranks'!E501&lt;=8, 1/8,0)</f>
        <v>0</v>
      </c>
      <c r="F502">
        <f>IF('Monthly Ranks'!F501&lt;=8, 1/8,0)</f>
        <v>0</v>
      </c>
      <c r="G502">
        <f>IF('Monthly Ranks'!G501&lt;=8, 1/8,0)</f>
        <v>0</v>
      </c>
      <c r="H502">
        <f>IF('Monthly Ranks'!H501&lt;=8, 1/8,0)</f>
        <v>0.125</v>
      </c>
      <c r="I502">
        <f>IF('Monthly Ranks'!I501&lt;=8, 1/8,0)</f>
        <v>0.125</v>
      </c>
      <c r="J502">
        <f>IF('Monthly Ranks'!J501&lt;=8, 1/8,0)</f>
        <v>0.125</v>
      </c>
      <c r="K502">
        <f>IF('Monthly Ranks'!K501&lt;=8, 1/8,0)</f>
        <v>0.125</v>
      </c>
      <c r="L502">
        <f>IF('Monthly Ranks'!L501&lt;=8, 1/8,0)</f>
        <v>0</v>
      </c>
      <c r="M502">
        <f>IF('Monthly Ranks'!M501&lt;=8, 1/8,0)</f>
        <v>0</v>
      </c>
      <c r="N502">
        <f>IF('Monthly Ranks'!N501&lt;=8, 1/8,0)</f>
        <v>0</v>
      </c>
      <c r="O502">
        <f>IF('Monthly Ranks'!O501&lt;=8, 1/8,0)</f>
        <v>0.125</v>
      </c>
      <c r="P502">
        <f>IF('Monthly Ranks'!P501&lt;=8, 1/8,0)</f>
        <v>0</v>
      </c>
      <c r="Q502">
        <f>IF('Monthly Ranks'!Q501&lt;=8, 1/8,0)</f>
        <v>0</v>
      </c>
      <c r="S502">
        <f t="shared" si="21"/>
        <v>201608</v>
      </c>
      <c r="T502" s="12">
        <f>B502*ReturnData!B513</f>
        <v>-7.6249999999999994E-4</v>
      </c>
      <c r="U502" s="12">
        <f>C502*ReturnData!C513</f>
        <v>-1.155E-2</v>
      </c>
      <c r="V502" s="12">
        <f>D502*ReturnData!D513</f>
        <v>2.0250000000000003E-3</v>
      </c>
      <c r="W502" s="12">
        <f>E502*ReturnData!E513</f>
        <v>0</v>
      </c>
      <c r="X502" s="12">
        <f>F502*ReturnData!F513</f>
        <v>0</v>
      </c>
      <c r="Y502" s="12">
        <f>G502*ReturnData!G513</f>
        <v>0</v>
      </c>
      <c r="Z502" s="12">
        <f>H502*ReturnData!H513</f>
        <v>-3.725E-3</v>
      </c>
      <c r="AA502" s="12">
        <f>I502*ReturnData!I513</f>
        <v>-2.5875E-3</v>
      </c>
      <c r="AB502" s="12">
        <f>J502*ReturnData!J513</f>
        <v>-9.5875000000000005E-3</v>
      </c>
      <c r="AC502" s="12">
        <f>K502*ReturnData!K513</f>
        <v>3.2124999999999996E-3</v>
      </c>
      <c r="AD502" s="12">
        <f>L502*ReturnData!L513</f>
        <v>0</v>
      </c>
      <c r="AE502" s="12">
        <f>M502*ReturnData!M513</f>
        <v>0</v>
      </c>
      <c r="AF502" s="12">
        <f>N502*ReturnData!N513</f>
        <v>0</v>
      </c>
      <c r="AG502" s="12">
        <f>O502*ReturnData!O513</f>
        <v>-4.7124999999999997E-3</v>
      </c>
      <c r="AH502" s="12">
        <f>P502*ReturnData!P513</f>
        <v>0</v>
      </c>
      <c r="AI502" s="12">
        <f>Q502*ReturnData!Q513</f>
        <v>0</v>
      </c>
      <c r="AK502">
        <f t="shared" si="24"/>
        <v>201608</v>
      </c>
      <c r="AL502" s="15">
        <f t="shared" si="23"/>
        <v>-2.7687499999999997E-2</v>
      </c>
    </row>
    <row r="503" spans="1:38" x14ac:dyDescent="0.25">
      <c r="A503" s="6">
        <f>ReturnData!A514</f>
        <v>201609</v>
      </c>
      <c r="B503">
        <f>IF('Monthly Ranks'!B502&lt;=8, 1/8,0)</f>
        <v>0.125</v>
      </c>
      <c r="C503">
        <f>IF('Monthly Ranks'!C502&lt;=8, 1/8,0)</f>
        <v>0.125</v>
      </c>
      <c r="D503">
        <f>IF('Monthly Ranks'!D502&lt;=8, 1/8,0)</f>
        <v>0</v>
      </c>
      <c r="E503">
        <f>IF('Monthly Ranks'!E502&lt;=8, 1/8,0)</f>
        <v>0</v>
      </c>
      <c r="F503">
        <f>IF('Monthly Ranks'!F502&lt;=8, 1/8,0)</f>
        <v>0</v>
      </c>
      <c r="G503">
        <f>IF('Monthly Ranks'!G502&lt;=8, 1/8,0)</f>
        <v>0.125</v>
      </c>
      <c r="H503">
        <f>IF('Monthly Ranks'!H502&lt;=8, 1/8,0)</f>
        <v>0.125</v>
      </c>
      <c r="I503">
        <f>IF('Monthly Ranks'!I502&lt;=8, 1/8,0)</f>
        <v>0.125</v>
      </c>
      <c r="J503">
        <f>IF('Monthly Ranks'!J502&lt;=8, 1/8,0)</f>
        <v>0.125</v>
      </c>
      <c r="K503">
        <f>IF('Monthly Ranks'!K502&lt;=8, 1/8,0)</f>
        <v>0</v>
      </c>
      <c r="L503">
        <f>IF('Monthly Ranks'!L502&lt;=8, 1/8,0)</f>
        <v>0.125</v>
      </c>
      <c r="M503">
        <f>IF('Monthly Ranks'!M502&lt;=8, 1/8,0)</f>
        <v>0</v>
      </c>
      <c r="N503">
        <f>IF('Monthly Ranks'!N502&lt;=8, 1/8,0)</f>
        <v>0</v>
      </c>
      <c r="O503">
        <f>IF('Monthly Ranks'!O502&lt;=8, 1/8,0)</f>
        <v>0.125</v>
      </c>
      <c r="P503">
        <f>IF('Monthly Ranks'!P502&lt;=8, 1/8,0)</f>
        <v>0</v>
      </c>
      <c r="Q503">
        <f>IF('Monthly Ranks'!Q502&lt;=8, 1/8,0)</f>
        <v>0</v>
      </c>
      <c r="S503">
        <f t="shared" si="21"/>
        <v>201609</v>
      </c>
      <c r="T503" s="12">
        <f>B503*ReturnData!B514</f>
        <v>-2.4875000000000001E-3</v>
      </c>
      <c r="U503" s="12">
        <f>C503*ReturnData!C514</f>
        <v>3.0249999999999999E-3</v>
      </c>
      <c r="V503" s="12">
        <f>D503*ReturnData!D514</f>
        <v>0</v>
      </c>
      <c r="W503" s="12">
        <f>E503*ReturnData!E514</f>
        <v>0</v>
      </c>
      <c r="X503" s="12">
        <f>F503*ReturnData!F514</f>
        <v>0</v>
      </c>
      <c r="Y503" s="12">
        <f>G503*ReturnData!G514</f>
        <v>-1.9875000000000001E-3</v>
      </c>
      <c r="Z503" s="12">
        <f>H503*ReturnData!H514</f>
        <v>-1.325E-3</v>
      </c>
      <c r="AA503" s="12">
        <f>I503*ReturnData!I514</f>
        <v>-4.5999999999999999E-3</v>
      </c>
      <c r="AB503" s="12">
        <f>J503*ReturnData!J514</f>
        <v>3.075E-3</v>
      </c>
      <c r="AC503" s="12">
        <f>K503*ReturnData!K514</f>
        <v>0</v>
      </c>
      <c r="AD503" s="12">
        <f>L503*ReturnData!L514</f>
        <v>3.9750000000000002E-3</v>
      </c>
      <c r="AE503" s="12">
        <f>M503*ReturnData!M514</f>
        <v>0</v>
      </c>
      <c r="AF503" s="12">
        <f>N503*ReturnData!N514</f>
        <v>0</v>
      </c>
      <c r="AG503" s="12">
        <f>O503*ReturnData!O514</f>
        <v>2.2875E-3</v>
      </c>
      <c r="AH503" s="12">
        <f>P503*ReturnData!P514</f>
        <v>0</v>
      </c>
      <c r="AI503" s="12">
        <f>Q503*ReturnData!Q514</f>
        <v>0</v>
      </c>
      <c r="AK503">
        <f t="shared" si="24"/>
        <v>201609</v>
      </c>
      <c r="AL503" s="15">
        <f t="shared" si="23"/>
        <v>1.9625000000000003E-3</v>
      </c>
    </row>
    <row r="504" spans="1:38" x14ac:dyDescent="0.25">
      <c r="A504" s="6">
        <f>ReturnData!A515</f>
        <v>201610</v>
      </c>
      <c r="B504">
        <f>IF('Monthly Ranks'!B503&lt;=8, 1/8,0)</f>
        <v>0.125</v>
      </c>
      <c r="C504">
        <f>IF('Monthly Ranks'!C503&lt;=8, 1/8,0)</f>
        <v>0.125</v>
      </c>
      <c r="D504">
        <f>IF('Monthly Ranks'!D503&lt;=8, 1/8,0)</f>
        <v>0</v>
      </c>
      <c r="E504">
        <f>IF('Monthly Ranks'!E503&lt;=8, 1/8,0)</f>
        <v>0</v>
      </c>
      <c r="F504">
        <f>IF('Monthly Ranks'!F503&lt;=8, 1/8,0)</f>
        <v>0.125</v>
      </c>
      <c r="G504">
        <f>IF('Monthly Ranks'!G503&lt;=8, 1/8,0)</f>
        <v>0.125</v>
      </c>
      <c r="H504">
        <f>IF('Monthly Ranks'!H503&lt;=8, 1/8,0)</f>
        <v>0</v>
      </c>
      <c r="I504">
        <f>IF('Monthly Ranks'!I503&lt;=8, 1/8,0)</f>
        <v>0.125</v>
      </c>
      <c r="J504">
        <f>IF('Monthly Ranks'!J503&lt;=8, 1/8,0)</f>
        <v>0.125</v>
      </c>
      <c r="K504">
        <f>IF('Monthly Ranks'!K503&lt;=8, 1/8,0)</f>
        <v>0.125</v>
      </c>
      <c r="L504">
        <f>IF('Monthly Ranks'!L503&lt;=8, 1/8,0)</f>
        <v>0.125</v>
      </c>
      <c r="M504">
        <f>IF('Monthly Ranks'!M503&lt;=8, 1/8,0)</f>
        <v>0</v>
      </c>
      <c r="N504">
        <f>IF('Monthly Ranks'!N503&lt;=8, 1/8,0)</f>
        <v>0</v>
      </c>
      <c r="O504">
        <f>IF('Monthly Ranks'!O503&lt;=8, 1/8,0)</f>
        <v>0</v>
      </c>
      <c r="P504">
        <f>IF('Monthly Ranks'!P503&lt;=8, 1/8,0)</f>
        <v>0</v>
      </c>
      <c r="Q504">
        <f>IF('Monthly Ranks'!Q503&lt;=8, 1/8,0)</f>
        <v>0</v>
      </c>
      <c r="S504">
        <f t="shared" si="21"/>
        <v>201610</v>
      </c>
      <c r="T504" s="12">
        <f>B504*ReturnData!B515</f>
        <v>-8.6249999999999999E-4</v>
      </c>
      <c r="U504" s="12">
        <f>C504*ReturnData!C515</f>
        <v>-1.4999999999999999E-4</v>
      </c>
      <c r="V504" s="12">
        <f>D504*ReturnData!D515</f>
        <v>0</v>
      </c>
      <c r="W504" s="12">
        <f>E504*ReturnData!E515</f>
        <v>0</v>
      </c>
      <c r="X504" s="12">
        <f>F504*ReturnData!F515</f>
        <v>-5.5000000000000005E-3</v>
      </c>
      <c r="Y504" s="12">
        <f>G504*ReturnData!G515</f>
        <v>-4.75E-4</v>
      </c>
      <c r="Z504" s="12">
        <f>H504*ReturnData!H515</f>
        <v>0</v>
      </c>
      <c r="AA504" s="12">
        <f>I504*ReturnData!I515</f>
        <v>-7.2499999999999995E-3</v>
      </c>
      <c r="AB504" s="12">
        <f>J504*ReturnData!J515</f>
        <v>-3.65E-3</v>
      </c>
      <c r="AC504" s="12">
        <f>K504*ReturnData!K515</f>
        <v>-3.7624999999999998E-3</v>
      </c>
      <c r="AD504" s="12">
        <f>L504*ReturnData!L515</f>
        <v>-4.1374999999999997E-3</v>
      </c>
      <c r="AE504" s="12">
        <f>M504*ReturnData!M515</f>
        <v>0</v>
      </c>
      <c r="AF504" s="12">
        <f>N504*ReturnData!N515</f>
        <v>0</v>
      </c>
      <c r="AG504" s="12">
        <f>O504*ReturnData!O515</f>
        <v>0</v>
      </c>
      <c r="AH504" s="12">
        <f>P504*ReturnData!P515</f>
        <v>0</v>
      </c>
      <c r="AI504" s="12">
        <f>Q504*ReturnData!Q515</f>
        <v>0</v>
      </c>
      <c r="AK504">
        <f t="shared" si="24"/>
        <v>201610</v>
      </c>
      <c r="AL504" s="15">
        <f t="shared" si="23"/>
        <v>-2.5787499999999998E-2</v>
      </c>
    </row>
    <row r="505" spans="1:38" x14ac:dyDescent="0.25">
      <c r="A505" s="6">
        <f>ReturnData!A516</f>
        <v>201611</v>
      </c>
      <c r="B505">
        <f>IF('Monthly Ranks'!B504&lt;=8, 1/8,0)</f>
        <v>0.125</v>
      </c>
      <c r="C505">
        <f>IF('Monthly Ranks'!C504&lt;=8, 1/8,0)</f>
        <v>0.125</v>
      </c>
      <c r="D505">
        <f>IF('Monthly Ranks'!D504&lt;=8, 1/8,0)</f>
        <v>0</v>
      </c>
      <c r="E505">
        <f>IF('Monthly Ranks'!E504&lt;=8, 1/8,0)</f>
        <v>0</v>
      </c>
      <c r="F505">
        <f>IF('Monthly Ranks'!F504&lt;=8, 1/8,0)</f>
        <v>0.125</v>
      </c>
      <c r="G505">
        <f>IF('Monthly Ranks'!G504&lt;=8, 1/8,0)</f>
        <v>0.125</v>
      </c>
      <c r="H505">
        <f>IF('Monthly Ranks'!H504&lt;=8, 1/8,0)</f>
        <v>0</v>
      </c>
      <c r="I505">
        <f>IF('Monthly Ranks'!I504&lt;=8, 1/8,0)</f>
        <v>0</v>
      </c>
      <c r="J505">
        <f>IF('Monthly Ranks'!J504&lt;=8, 1/8,0)</f>
        <v>0.125</v>
      </c>
      <c r="K505">
        <f>IF('Monthly Ranks'!K504&lt;=8, 1/8,0)</f>
        <v>0.125</v>
      </c>
      <c r="L505">
        <f>IF('Monthly Ranks'!L504&lt;=8, 1/8,0)</f>
        <v>0.125</v>
      </c>
      <c r="M505">
        <f>IF('Monthly Ranks'!M504&lt;=8, 1/8,0)</f>
        <v>0</v>
      </c>
      <c r="N505">
        <f>IF('Monthly Ranks'!N504&lt;=8, 1/8,0)</f>
        <v>0</v>
      </c>
      <c r="O505">
        <f>IF('Monthly Ranks'!O504&lt;=8, 1/8,0)</f>
        <v>0.125</v>
      </c>
      <c r="P505">
        <f>IF('Monthly Ranks'!P504&lt;=8, 1/8,0)</f>
        <v>0</v>
      </c>
      <c r="Q505">
        <f>IF('Monthly Ranks'!Q504&lt;=8, 1/8,0)</f>
        <v>0</v>
      </c>
      <c r="S505">
        <f t="shared" si="21"/>
        <v>201611</v>
      </c>
      <c r="T505" s="12">
        <f>B505*ReturnData!B516</f>
        <v>-5.4000000000000003E-3</v>
      </c>
      <c r="U505" s="12">
        <f>C505*ReturnData!C516</f>
        <v>1.59125E-2</v>
      </c>
      <c r="V505" s="12">
        <f>D505*ReturnData!D516</f>
        <v>0</v>
      </c>
      <c r="W505" s="12">
        <f>E505*ReturnData!E516</f>
        <v>0</v>
      </c>
      <c r="X505" s="12">
        <f>F505*ReturnData!F516</f>
        <v>9.8375000000000008E-3</v>
      </c>
      <c r="Y505" s="12">
        <f>G505*ReturnData!G516</f>
        <v>9.8750000000000001E-3</v>
      </c>
      <c r="Z505" s="12">
        <f>H505*ReturnData!H516</f>
        <v>0</v>
      </c>
      <c r="AA505" s="12">
        <f>I505*ReturnData!I516</f>
        <v>0</v>
      </c>
      <c r="AB505" s="12">
        <f>J505*ReturnData!J516</f>
        <v>2.7037499999999999E-2</v>
      </c>
      <c r="AC505" s="12">
        <f>K505*ReturnData!K516</f>
        <v>8.8124999999999992E-3</v>
      </c>
      <c r="AD505" s="12">
        <f>L505*ReturnData!L516</f>
        <v>7.4250000000000002E-3</v>
      </c>
      <c r="AE505" s="12">
        <f>M505*ReturnData!M516</f>
        <v>0</v>
      </c>
      <c r="AF505" s="12">
        <f>N505*ReturnData!N516</f>
        <v>0</v>
      </c>
      <c r="AG505" s="12">
        <f>O505*ReturnData!O516</f>
        <v>-3.3E-3</v>
      </c>
      <c r="AH505" s="12">
        <f>P505*ReturnData!P516</f>
        <v>0</v>
      </c>
      <c r="AI505" s="12">
        <f>Q505*ReturnData!Q516</f>
        <v>0</v>
      </c>
      <c r="AK505">
        <f t="shared" si="24"/>
        <v>201611</v>
      </c>
      <c r="AL505" s="15">
        <f t="shared" si="23"/>
        <v>7.0199999999999999E-2</v>
      </c>
    </row>
    <row r="506" spans="1:38" x14ac:dyDescent="0.25">
      <c r="A506" s="6">
        <f>ReturnData!A517</f>
        <v>201612</v>
      </c>
      <c r="B506">
        <f>IF('Monthly Ranks'!B505&lt;=8, 1/8,0)</f>
        <v>0.125</v>
      </c>
      <c r="C506">
        <f>IF('Monthly Ranks'!C505&lt;=8, 1/8,0)</f>
        <v>0.125</v>
      </c>
      <c r="D506">
        <f>IF('Monthly Ranks'!D505&lt;=8, 1/8,0)</f>
        <v>0</v>
      </c>
      <c r="E506">
        <f>IF('Monthly Ranks'!E505&lt;=8, 1/8,0)</f>
        <v>0</v>
      </c>
      <c r="F506">
        <f>IF('Monthly Ranks'!F505&lt;=8, 1/8,0)</f>
        <v>0.125</v>
      </c>
      <c r="G506">
        <f>IF('Monthly Ranks'!G505&lt;=8, 1/8,0)</f>
        <v>0.125</v>
      </c>
      <c r="H506">
        <f>IF('Monthly Ranks'!H505&lt;=8, 1/8,0)</f>
        <v>0</v>
      </c>
      <c r="I506">
        <f>IF('Monthly Ranks'!I505&lt;=8, 1/8,0)</f>
        <v>0</v>
      </c>
      <c r="J506">
        <f>IF('Monthly Ranks'!J505&lt;=8, 1/8,0)</f>
        <v>0.125</v>
      </c>
      <c r="K506">
        <f>IF('Monthly Ranks'!K505&lt;=8, 1/8,0)</f>
        <v>0.125</v>
      </c>
      <c r="L506">
        <f>IF('Monthly Ranks'!L505&lt;=8, 1/8,0)</f>
        <v>0.125</v>
      </c>
      <c r="M506">
        <f>IF('Monthly Ranks'!M505&lt;=8, 1/8,0)</f>
        <v>0</v>
      </c>
      <c r="N506">
        <f>IF('Monthly Ranks'!N505&lt;=8, 1/8,0)</f>
        <v>0</v>
      </c>
      <c r="O506">
        <f>IF('Monthly Ranks'!O505&lt;=8, 1/8,0)</f>
        <v>0.125</v>
      </c>
      <c r="P506">
        <f>IF('Monthly Ranks'!P505&lt;=8, 1/8,0)</f>
        <v>0</v>
      </c>
      <c r="Q506">
        <f>IF('Monthly Ranks'!Q505&lt;=8, 1/8,0)</f>
        <v>0</v>
      </c>
      <c r="S506">
        <f t="shared" si="21"/>
        <v>201612</v>
      </c>
      <c r="T506" s="12">
        <f>B506*ReturnData!B517</f>
        <v>5.2749999999999993E-3</v>
      </c>
      <c r="U506" s="12">
        <f>C506*ReturnData!C517</f>
        <v>-2.5249999999999999E-3</v>
      </c>
      <c r="V506" s="12">
        <f>D506*ReturnData!D517</f>
        <v>0</v>
      </c>
      <c r="W506" s="12">
        <f>E506*ReturnData!E517</f>
        <v>0</v>
      </c>
      <c r="X506" s="12">
        <f>F506*ReturnData!F517</f>
        <v>-2.5000000000000001E-5</v>
      </c>
      <c r="Y506" s="12">
        <f>G506*ReturnData!G517</f>
        <v>8.0000000000000004E-4</v>
      </c>
      <c r="Z506" s="12">
        <f>H506*ReturnData!H517</f>
        <v>0</v>
      </c>
      <c r="AA506" s="12">
        <f>I506*ReturnData!I517</f>
        <v>0</v>
      </c>
      <c r="AB506" s="12">
        <f>J506*ReturnData!J517</f>
        <v>-2.6874999999999998E-3</v>
      </c>
      <c r="AC506" s="12">
        <f>K506*ReturnData!K517</f>
        <v>-3.7499999999999997E-5</v>
      </c>
      <c r="AD506" s="12">
        <f>L506*ReturnData!L517</f>
        <v>9.875000000000001E-4</v>
      </c>
      <c r="AE506" s="12">
        <f>M506*ReturnData!M517</f>
        <v>0</v>
      </c>
      <c r="AF506" s="12">
        <f>N506*ReturnData!N517</f>
        <v>0</v>
      </c>
      <c r="AG506" s="12">
        <f>O506*ReturnData!O517</f>
        <v>4.5125E-3</v>
      </c>
      <c r="AH506" s="12">
        <f>P506*ReturnData!P517</f>
        <v>0</v>
      </c>
      <c r="AI506" s="12">
        <f>Q506*ReturnData!Q517</f>
        <v>0</v>
      </c>
      <c r="AK506">
        <f t="shared" si="24"/>
        <v>201612</v>
      </c>
      <c r="AL506" s="15">
        <f t="shared" si="23"/>
        <v>6.3E-3</v>
      </c>
    </row>
    <row r="507" spans="1:38" x14ac:dyDescent="0.25">
      <c r="A507" s="6">
        <f>ReturnData!A518</f>
        <v>201701</v>
      </c>
      <c r="B507">
        <f>IF('Monthly Ranks'!B506&lt;=8, 1/8,0)</f>
        <v>0</v>
      </c>
      <c r="C507">
        <f>IF('Monthly Ranks'!C506&lt;=8, 1/8,0)</f>
        <v>0.125</v>
      </c>
      <c r="D507">
        <f>IF('Monthly Ranks'!D506&lt;=8, 1/8,0)</f>
        <v>0.125</v>
      </c>
      <c r="E507">
        <f>IF('Monthly Ranks'!E506&lt;=8, 1/8,0)</f>
        <v>0</v>
      </c>
      <c r="F507">
        <f>IF('Monthly Ranks'!F506&lt;=8, 1/8,0)</f>
        <v>0</v>
      </c>
      <c r="G507">
        <f>IF('Monthly Ranks'!G506&lt;=8, 1/8,0)</f>
        <v>0.125</v>
      </c>
      <c r="H507">
        <f>IF('Monthly Ranks'!H506&lt;=8, 1/8,0)</f>
        <v>0</v>
      </c>
      <c r="I507">
        <f>IF('Monthly Ranks'!I506&lt;=8, 1/8,0)</f>
        <v>0</v>
      </c>
      <c r="J507">
        <f>IF('Monthly Ranks'!J506&lt;=8, 1/8,0)</f>
        <v>0.125</v>
      </c>
      <c r="K507">
        <f>IF('Monthly Ranks'!K506&lt;=8, 1/8,0)</f>
        <v>0.125</v>
      </c>
      <c r="L507">
        <f>IF('Monthly Ranks'!L506&lt;=8, 1/8,0)</f>
        <v>0.125</v>
      </c>
      <c r="M507">
        <f>IF('Monthly Ranks'!M506&lt;=8, 1/8,0)</f>
        <v>0</v>
      </c>
      <c r="N507">
        <f>IF('Monthly Ranks'!N506&lt;=8, 1/8,0)</f>
        <v>0.125</v>
      </c>
      <c r="O507">
        <f>IF('Monthly Ranks'!O506&lt;=8, 1/8,0)</f>
        <v>0.125</v>
      </c>
      <c r="P507">
        <f>IF('Monthly Ranks'!P506&lt;=8, 1/8,0)</f>
        <v>0</v>
      </c>
      <c r="Q507">
        <f>IF('Monthly Ranks'!Q506&lt;=8, 1/8,0)</f>
        <v>0</v>
      </c>
      <c r="S507">
        <f t="shared" si="21"/>
        <v>201701</v>
      </c>
      <c r="T507" s="12">
        <f>B507*ReturnData!B518</f>
        <v>0</v>
      </c>
      <c r="U507" s="12">
        <f>C507*ReturnData!C518</f>
        <v>1.3349999999999999E-2</v>
      </c>
      <c r="V507" s="12">
        <f>D507*ReturnData!D518</f>
        <v>-5.2125000000000001E-3</v>
      </c>
      <c r="W507" s="12">
        <f>E507*ReturnData!E518</f>
        <v>0</v>
      </c>
      <c r="X507" s="12">
        <f>F507*ReturnData!F518</f>
        <v>0</v>
      </c>
      <c r="Y507" s="12">
        <f>G507*ReturnData!G518</f>
        <v>3.6875000000000002E-3</v>
      </c>
      <c r="Z507" s="12">
        <f>H507*ReturnData!H518</f>
        <v>0</v>
      </c>
      <c r="AA507" s="12">
        <f>I507*ReturnData!I518</f>
        <v>0</v>
      </c>
      <c r="AB507" s="12">
        <f>J507*ReturnData!J518</f>
        <v>4.3625000000000001E-3</v>
      </c>
      <c r="AC507" s="12">
        <f>K507*ReturnData!K518</f>
        <v>2.5875E-3</v>
      </c>
      <c r="AD507" s="12">
        <f>L507*ReturnData!L518</f>
        <v>4.0500000000000006E-3</v>
      </c>
      <c r="AE507" s="12">
        <f>M507*ReturnData!M518</f>
        <v>0</v>
      </c>
      <c r="AF507" s="12">
        <f>N507*ReturnData!N518</f>
        <v>2.3999999999999998E-3</v>
      </c>
      <c r="AG507" s="12">
        <f>O507*ReturnData!O518</f>
        <v>1.3375000000000001E-3</v>
      </c>
      <c r="AH507" s="12">
        <f>P507*ReturnData!P518</f>
        <v>0</v>
      </c>
      <c r="AI507" s="12">
        <f>Q507*ReturnData!Q518</f>
        <v>0</v>
      </c>
      <c r="AK507">
        <f t="shared" si="24"/>
        <v>201701</v>
      </c>
      <c r="AL507" s="15">
        <f t="shared" si="23"/>
        <v>2.6562500000000003E-2</v>
      </c>
    </row>
    <row r="508" spans="1:38" x14ac:dyDescent="0.25">
      <c r="A508" s="6">
        <f>ReturnData!A519</f>
        <v>201702</v>
      </c>
      <c r="B508">
        <f>IF('Monthly Ranks'!B507&lt;=8, 1/8,0)</f>
        <v>0</v>
      </c>
      <c r="C508">
        <f>IF('Monthly Ranks'!C507&lt;=8, 1/8,0)</f>
        <v>0.125</v>
      </c>
      <c r="D508">
        <f>IF('Monthly Ranks'!D507&lt;=8, 1/8,0)</f>
        <v>0.125</v>
      </c>
      <c r="E508">
        <f>IF('Monthly Ranks'!E507&lt;=8, 1/8,0)</f>
        <v>0</v>
      </c>
      <c r="F508">
        <f>IF('Monthly Ranks'!F507&lt;=8, 1/8,0)</f>
        <v>0</v>
      </c>
      <c r="G508">
        <f>IF('Monthly Ranks'!G507&lt;=8, 1/8,0)</f>
        <v>0.125</v>
      </c>
      <c r="H508">
        <f>IF('Monthly Ranks'!H507&lt;=8, 1/8,0)</f>
        <v>0</v>
      </c>
      <c r="I508">
        <f>IF('Monthly Ranks'!I507&lt;=8, 1/8,0)</f>
        <v>0</v>
      </c>
      <c r="J508">
        <f>IF('Monthly Ranks'!J507&lt;=8, 1/8,0)</f>
        <v>0.125</v>
      </c>
      <c r="K508">
        <f>IF('Monthly Ranks'!K507&lt;=8, 1/8,0)</f>
        <v>0.125</v>
      </c>
      <c r="L508">
        <f>IF('Monthly Ranks'!L507&lt;=8, 1/8,0)</f>
        <v>0.125</v>
      </c>
      <c r="M508">
        <f>IF('Monthly Ranks'!M507&lt;=8, 1/8,0)</f>
        <v>0</v>
      </c>
      <c r="N508">
        <f>IF('Monthly Ranks'!N507&lt;=8, 1/8,0)</f>
        <v>0.125</v>
      </c>
      <c r="O508">
        <f>IF('Monthly Ranks'!O507&lt;=8, 1/8,0)</f>
        <v>0</v>
      </c>
      <c r="P508">
        <f>IF('Monthly Ranks'!P507&lt;=8, 1/8,0)</f>
        <v>0</v>
      </c>
      <c r="Q508">
        <f>IF('Monthly Ranks'!Q507&lt;=8, 1/8,0)</f>
        <v>0.125</v>
      </c>
      <c r="S508">
        <f t="shared" si="21"/>
        <v>201702</v>
      </c>
      <c r="T508" s="12">
        <f>B508*ReturnData!B519</f>
        <v>0</v>
      </c>
      <c r="U508" s="12">
        <f>C508*ReturnData!C519</f>
        <v>-9.5624999999999998E-3</v>
      </c>
      <c r="V508" s="12">
        <f>D508*ReturnData!D519</f>
        <v>-3.0625000000000001E-3</v>
      </c>
      <c r="W508" s="12">
        <f>E508*ReturnData!E519</f>
        <v>0</v>
      </c>
      <c r="X508" s="12">
        <f>F508*ReturnData!F519</f>
        <v>0</v>
      </c>
      <c r="Y508" s="12">
        <f>G508*ReturnData!G519</f>
        <v>4.1749999999999999E-3</v>
      </c>
      <c r="Z508" s="12">
        <f>H508*ReturnData!H519</f>
        <v>0</v>
      </c>
      <c r="AA508" s="12">
        <f>I508*ReturnData!I519</f>
        <v>0</v>
      </c>
      <c r="AB508" s="12">
        <f>J508*ReturnData!J519</f>
        <v>1.145E-2</v>
      </c>
      <c r="AC508" s="12">
        <f>K508*ReturnData!K519</f>
        <v>1.2875E-3</v>
      </c>
      <c r="AD508" s="12">
        <f>L508*ReturnData!L519</f>
        <v>4.7875000000000001E-3</v>
      </c>
      <c r="AE508" s="12">
        <f>M508*ReturnData!M519</f>
        <v>0</v>
      </c>
      <c r="AF508" s="12">
        <f>N508*ReturnData!N519</f>
        <v>5.4250000000000001E-3</v>
      </c>
      <c r="AG508" s="12">
        <f>O508*ReturnData!O519</f>
        <v>0</v>
      </c>
      <c r="AH508" s="12">
        <f>P508*ReturnData!P519</f>
        <v>0</v>
      </c>
      <c r="AI508" s="12">
        <f>Q508*ReturnData!Q519</f>
        <v>5.6999999999999993E-3</v>
      </c>
      <c r="AK508">
        <f t="shared" si="24"/>
        <v>201702</v>
      </c>
      <c r="AL508" s="15">
        <f t="shared" si="23"/>
        <v>2.0199999999999999E-2</v>
      </c>
    </row>
    <row r="509" spans="1:38" x14ac:dyDescent="0.25">
      <c r="A509" s="6">
        <f>ReturnData!A520</f>
        <v>201703</v>
      </c>
      <c r="B509">
        <f>IF('Monthly Ranks'!B508&lt;=8, 1/8,0)</f>
        <v>0</v>
      </c>
      <c r="C509">
        <f>IF('Monthly Ranks'!C508&lt;=8, 1/8,0)</f>
        <v>0.125</v>
      </c>
      <c r="D509">
        <f>IF('Monthly Ranks'!D508&lt;=8, 1/8,0)</f>
        <v>0.125</v>
      </c>
      <c r="E509">
        <f>IF('Monthly Ranks'!E508&lt;=8, 1/8,0)</f>
        <v>0</v>
      </c>
      <c r="F509">
        <f>IF('Monthly Ranks'!F508&lt;=8, 1/8,0)</f>
        <v>0</v>
      </c>
      <c r="G509">
        <f>IF('Monthly Ranks'!G508&lt;=8, 1/8,0)</f>
        <v>0.125</v>
      </c>
      <c r="H509">
        <f>IF('Monthly Ranks'!H508&lt;=8, 1/8,0)</f>
        <v>0</v>
      </c>
      <c r="I509">
        <f>IF('Monthly Ranks'!I508&lt;=8, 1/8,0)</f>
        <v>0</v>
      </c>
      <c r="J509">
        <f>IF('Monthly Ranks'!J508&lt;=8, 1/8,0)</f>
        <v>0.125</v>
      </c>
      <c r="K509">
        <f>IF('Monthly Ranks'!K508&lt;=8, 1/8,0)</f>
        <v>0.125</v>
      </c>
      <c r="L509">
        <f>IF('Monthly Ranks'!L508&lt;=8, 1/8,0)</f>
        <v>0.125</v>
      </c>
      <c r="M509">
        <f>IF('Monthly Ranks'!M508&lt;=8, 1/8,0)</f>
        <v>0</v>
      </c>
      <c r="N509">
        <f>IF('Monthly Ranks'!N508&lt;=8, 1/8,0)</f>
        <v>0.125</v>
      </c>
      <c r="O509">
        <f>IF('Monthly Ranks'!O508&lt;=8, 1/8,0)</f>
        <v>0</v>
      </c>
      <c r="P509">
        <f>IF('Monthly Ranks'!P508&lt;=8, 1/8,0)</f>
        <v>0</v>
      </c>
      <c r="Q509">
        <f>IF('Monthly Ranks'!Q508&lt;=8, 1/8,0)</f>
        <v>0.125</v>
      </c>
      <c r="S509">
        <f t="shared" si="21"/>
        <v>201703</v>
      </c>
      <c r="T509" s="12">
        <f>B509*ReturnData!B520</f>
        <v>0</v>
      </c>
      <c r="U509" s="12">
        <f>C509*ReturnData!C520</f>
        <v>-2.9125000000000002E-3</v>
      </c>
      <c r="V509" s="12">
        <f>D509*ReturnData!D520</f>
        <v>-1.5499999999999999E-3</v>
      </c>
      <c r="W509" s="12">
        <f>E509*ReturnData!E520</f>
        <v>0</v>
      </c>
      <c r="X509" s="12">
        <f>F509*ReturnData!F520</f>
        <v>0</v>
      </c>
      <c r="Y509" s="12">
        <f>G509*ReturnData!G520</f>
        <v>2.8124999999999999E-3</v>
      </c>
      <c r="Z509" s="12">
        <f>H509*ReturnData!H520</f>
        <v>0</v>
      </c>
      <c r="AA509" s="12">
        <f>I509*ReturnData!I520</f>
        <v>0</v>
      </c>
      <c r="AB509" s="12">
        <f>J509*ReturnData!J520</f>
        <v>-7.7375000000000005E-3</v>
      </c>
      <c r="AC509" s="12">
        <f>K509*ReturnData!K520</f>
        <v>1.9250000000000001E-3</v>
      </c>
      <c r="AD509" s="12">
        <f>L509*ReturnData!L520</f>
        <v>1.5249999999999999E-3</v>
      </c>
      <c r="AE509" s="12">
        <f>M509*ReturnData!M520</f>
        <v>0</v>
      </c>
      <c r="AF509" s="12">
        <f>N509*ReturnData!N520</f>
        <v>-2.8499999999999997E-3</v>
      </c>
      <c r="AG509" s="12">
        <f>O509*ReturnData!O520</f>
        <v>0</v>
      </c>
      <c r="AH509" s="12">
        <f>P509*ReturnData!P520</f>
        <v>0</v>
      </c>
      <c r="AI509" s="12">
        <f>Q509*ReturnData!Q520</f>
        <v>-2.9125000000000002E-3</v>
      </c>
      <c r="AK509">
        <f t="shared" si="24"/>
        <v>201703</v>
      </c>
      <c r="AL509" s="15">
        <f t="shared" si="23"/>
        <v>-1.17E-2</v>
      </c>
    </row>
    <row r="510" spans="1:38" x14ac:dyDescent="0.25">
      <c r="A510" s="6">
        <f>ReturnData!A521</f>
        <v>201704</v>
      </c>
      <c r="B510">
        <f>IF('Monthly Ranks'!B509&lt;=8, 1/8,0)</f>
        <v>0</v>
      </c>
      <c r="C510">
        <f>IF('Monthly Ranks'!C509&lt;=8, 1/8,0)</f>
        <v>0.125</v>
      </c>
      <c r="D510">
        <f>IF('Monthly Ranks'!D509&lt;=8, 1/8,0)</f>
        <v>0.125</v>
      </c>
      <c r="E510">
        <f>IF('Monthly Ranks'!E509&lt;=8, 1/8,0)</f>
        <v>0</v>
      </c>
      <c r="F510">
        <f>IF('Monthly Ranks'!F509&lt;=8, 1/8,0)</f>
        <v>0</v>
      </c>
      <c r="G510">
        <f>IF('Monthly Ranks'!G509&lt;=8, 1/8,0)</f>
        <v>0.125</v>
      </c>
      <c r="H510">
        <f>IF('Monthly Ranks'!H509&lt;=8, 1/8,0)</f>
        <v>0</v>
      </c>
      <c r="I510">
        <f>IF('Monthly Ranks'!I509&lt;=8, 1/8,0)</f>
        <v>0</v>
      </c>
      <c r="J510">
        <f>IF('Monthly Ranks'!J509&lt;=8, 1/8,0)</f>
        <v>0.125</v>
      </c>
      <c r="K510">
        <f>IF('Monthly Ranks'!K509&lt;=8, 1/8,0)</f>
        <v>0.125</v>
      </c>
      <c r="L510">
        <f>IF('Monthly Ranks'!L509&lt;=8, 1/8,0)</f>
        <v>0.125</v>
      </c>
      <c r="M510">
        <f>IF('Monthly Ranks'!M509&lt;=8, 1/8,0)</f>
        <v>0</v>
      </c>
      <c r="N510">
        <f>IF('Monthly Ranks'!N509&lt;=8, 1/8,0)</f>
        <v>0.125</v>
      </c>
      <c r="O510">
        <f>IF('Monthly Ranks'!O509&lt;=8, 1/8,0)</f>
        <v>0</v>
      </c>
      <c r="P510">
        <f>IF('Monthly Ranks'!P509&lt;=8, 1/8,0)</f>
        <v>0</v>
      </c>
      <c r="Q510">
        <f>IF('Monthly Ranks'!Q509&lt;=8, 1/8,0)</f>
        <v>0.125</v>
      </c>
      <c r="S510">
        <f t="shared" si="21"/>
        <v>201704</v>
      </c>
      <c r="T510" s="12">
        <f>B510*ReturnData!B521</f>
        <v>0</v>
      </c>
      <c r="U510" s="12">
        <f>C510*ReturnData!C521</f>
        <v>-1.9750000000000002E-3</v>
      </c>
      <c r="V510" s="12">
        <f>D510*ReturnData!D521</f>
        <v>-3.4125000000000002E-3</v>
      </c>
      <c r="W510" s="12">
        <f>E510*ReturnData!E521</f>
        <v>0</v>
      </c>
      <c r="X510" s="12">
        <f>F510*ReturnData!F521</f>
        <v>0</v>
      </c>
      <c r="Y510" s="12">
        <f>G510*ReturnData!G521</f>
        <v>6.2500000000000001E-4</v>
      </c>
      <c r="Z510" s="12">
        <f>H510*ReturnData!H521</f>
        <v>0</v>
      </c>
      <c r="AA510" s="12">
        <f>I510*ReturnData!I521</f>
        <v>0</v>
      </c>
      <c r="AB510" s="12">
        <f>J510*ReturnData!J521</f>
        <v>-7.000000000000001E-4</v>
      </c>
      <c r="AC510" s="12">
        <f>K510*ReturnData!K521</f>
        <v>3.7750000000000001E-3</v>
      </c>
      <c r="AD510" s="12">
        <f>L510*ReturnData!L521</f>
        <v>2.0874999999999999E-3</v>
      </c>
      <c r="AE510" s="12">
        <f>M510*ReturnData!M521</f>
        <v>0</v>
      </c>
      <c r="AF510" s="12">
        <f>N510*ReturnData!N521</f>
        <v>3.6625000000000004E-3</v>
      </c>
      <c r="AG510" s="12">
        <f>O510*ReturnData!O521</f>
        <v>0</v>
      </c>
      <c r="AH510" s="12">
        <f>P510*ReturnData!P521</f>
        <v>0</v>
      </c>
      <c r="AI510" s="12">
        <f>Q510*ReturnData!Q521</f>
        <v>2.1250000000000002E-4</v>
      </c>
      <c r="AK510">
        <f t="shared" si="24"/>
        <v>201704</v>
      </c>
      <c r="AL510" s="15">
        <f t="shared" si="23"/>
        <v>4.2750000000000002E-3</v>
      </c>
    </row>
    <row r="511" spans="1:38" x14ac:dyDescent="0.25">
      <c r="A511" s="6">
        <f>ReturnData!A522</f>
        <v>201705</v>
      </c>
      <c r="B511">
        <f>IF('Monthly Ranks'!B510&lt;=8, 1/8,0)</f>
        <v>0</v>
      </c>
      <c r="C511">
        <f>IF('Monthly Ranks'!C510&lt;=8, 1/8,0)</f>
        <v>0.125</v>
      </c>
      <c r="D511">
        <f>IF('Monthly Ranks'!D510&lt;=8, 1/8,0)</f>
        <v>0</v>
      </c>
      <c r="E511">
        <f>IF('Monthly Ranks'!E510&lt;=8, 1/8,0)</f>
        <v>0</v>
      </c>
      <c r="F511">
        <f>IF('Monthly Ranks'!F510&lt;=8, 1/8,0)</f>
        <v>0</v>
      </c>
      <c r="G511">
        <f>IF('Monthly Ranks'!G510&lt;=8, 1/8,0)</f>
        <v>0.125</v>
      </c>
      <c r="H511">
        <f>IF('Monthly Ranks'!H510&lt;=8, 1/8,0)</f>
        <v>0</v>
      </c>
      <c r="I511">
        <f>IF('Monthly Ranks'!I510&lt;=8, 1/8,0)</f>
        <v>0.125</v>
      </c>
      <c r="J511">
        <f>IF('Monthly Ranks'!J510&lt;=8, 1/8,0)</f>
        <v>0.125</v>
      </c>
      <c r="K511">
        <f>IF('Monthly Ranks'!K510&lt;=8, 1/8,0)</f>
        <v>0.125</v>
      </c>
      <c r="L511">
        <f>IF('Monthly Ranks'!L510&lt;=8, 1/8,0)</f>
        <v>0.125</v>
      </c>
      <c r="M511">
        <f>IF('Monthly Ranks'!M510&lt;=8, 1/8,0)</f>
        <v>0</v>
      </c>
      <c r="N511">
        <f>IF('Monthly Ranks'!N510&lt;=8, 1/8,0)</f>
        <v>0.125</v>
      </c>
      <c r="O511">
        <f>IF('Monthly Ranks'!O510&lt;=8, 1/8,0)</f>
        <v>0</v>
      </c>
      <c r="P511">
        <f>IF('Monthly Ranks'!P510&lt;=8, 1/8,0)</f>
        <v>0</v>
      </c>
      <c r="Q511">
        <f>IF('Monthly Ranks'!Q510&lt;=8, 1/8,0)</f>
        <v>0.125</v>
      </c>
      <c r="S511">
        <f t="shared" si="21"/>
        <v>201705</v>
      </c>
      <c r="T511" s="12">
        <f>B511*ReturnData!B522</f>
        <v>0</v>
      </c>
      <c r="U511" s="12">
        <f>C511*ReturnData!C522</f>
        <v>-2.1124999999999998E-3</v>
      </c>
      <c r="V511" s="12">
        <f>D511*ReturnData!D522</f>
        <v>0</v>
      </c>
      <c r="W511" s="12">
        <f>E511*ReturnData!E522</f>
        <v>0</v>
      </c>
      <c r="X511" s="12">
        <f>F511*ReturnData!F522</f>
        <v>0</v>
      </c>
      <c r="Y511" s="12">
        <f>G511*ReturnData!G522</f>
        <v>-5.5000000000000003E-4</v>
      </c>
      <c r="Z511" s="12">
        <f>H511*ReturnData!H522</f>
        <v>0</v>
      </c>
      <c r="AA511" s="12">
        <f>I511*ReturnData!I522</f>
        <v>-3.2750000000000001E-3</v>
      </c>
      <c r="AB511" s="12">
        <f>J511*ReturnData!J522</f>
        <v>-5.7499999999999999E-3</v>
      </c>
      <c r="AC511" s="12">
        <f>K511*ReturnData!K522</f>
        <v>1.6625000000000001E-3</v>
      </c>
      <c r="AD511" s="12">
        <f>L511*ReturnData!L522</f>
        <v>4.3125000000000004E-3</v>
      </c>
      <c r="AE511" s="12">
        <f>M511*ReturnData!M522</f>
        <v>0</v>
      </c>
      <c r="AF511" s="12">
        <f>N511*ReturnData!N522</f>
        <v>3.5249999999999999E-3</v>
      </c>
      <c r="AG511" s="12">
        <f>O511*ReturnData!O522</f>
        <v>0</v>
      </c>
      <c r="AH511" s="12">
        <f>P511*ReturnData!P522</f>
        <v>0</v>
      </c>
      <c r="AI511" s="12">
        <f>Q511*ReturnData!Q522</f>
        <v>-1.4124999999999999E-3</v>
      </c>
      <c r="AK511">
        <f t="shared" si="24"/>
        <v>201705</v>
      </c>
      <c r="AL511" s="15">
        <f t="shared" si="23"/>
        <v>-3.599999999999999E-3</v>
      </c>
    </row>
    <row r="512" spans="1:38" x14ac:dyDescent="0.25">
      <c r="A512" s="6">
        <f>ReturnData!A523</f>
        <v>201706</v>
      </c>
      <c r="B512">
        <f>IF('Monthly Ranks'!B511&lt;=8, 1/8,0)</f>
        <v>0</v>
      </c>
      <c r="C512">
        <f>IF('Monthly Ranks'!C511&lt;=8, 1/8,0)</f>
        <v>0.125</v>
      </c>
      <c r="D512">
        <f>IF('Monthly Ranks'!D511&lt;=8, 1/8,0)</f>
        <v>0</v>
      </c>
      <c r="E512">
        <f>IF('Monthly Ranks'!E511&lt;=8, 1/8,0)</f>
        <v>0</v>
      </c>
      <c r="F512">
        <f>IF('Monthly Ranks'!F511&lt;=8, 1/8,0)</f>
        <v>0</v>
      </c>
      <c r="G512">
        <f>IF('Monthly Ranks'!G511&lt;=8, 1/8,0)</f>
        <v>0.125</v>
      </c>
      <c r="H512">
        <f>IF('Monthly Ranks'!H511&lt;=8, 1/8,0)</f>
        <v>0</v>
      </c>
      <c r="I512">
        <f>IF('Monthly Ranks'!I511&lt;=8, 1/8,0)</f>
        <v>0.125</v>
      </c>
      <c r="J512">
        <f>IF('Monthly Ranks'!J511&lt;=8, 1/8,0)</f>
        <v>0.125</v>
      </c>
      <c r="K512">
        <f>IF('Monthly Ranks'!K511&lt;=8, 1/8,0)</f>
        <v>0.125</v>
      </c>
      <c r="L512">
        <f>IF('Monthly Ranks'!L511&lt;=8, 1/8,0)</f>
        <v>0.125</v>
      </c>
      <c r="M512">
        <f>IF('Monthly Ranks'!M511&lt;=8, 1/8,0)</f>
        <v>0</v>
      </c>
      <c r="N512">
        <f>IF('Monthly Ranks'!N511&lt;=8, 1/8,0)</f>
        <v>0.125</v>
      </c>
      <c r="O512">
        <f>IF('Monthly Ranks'!O511&lt;=8, 1/8,0)</f>
        <v>0</v>
      </c>
      <c r="P512">
        <f>IF('Monthly Ranks'!P511&lt;=8, 1/8,0)</f>
        <v>0</v>
      </c>
      <c r="Q512">
        <f>IF('Monthly Ranks'!Q511&lt;=8, 1/8,0)</f>
        <v>0.125</v>
      </c>
      <c r="S512">
        <f t="shared" si="21"/>
        <v>201706</v>
      </c>
      <c r="T512" s="12">
        <f>B512*ReturnData!B523</f>
        <v>0</v>
      </c>
      <c r="U512" s="12">
        <f>C512*ReturnData!C523</f>
        <v>-5.375E-4</v>
      </c>
      <c r="V512" s="12">
        <f>D512*ReturnData!D523</f>
        <v>0</v>
      </c>
      <c r="W512" s="12">
        <f>E512*ReturnData!E523</f>
        <v>0</v>
      </c>
      <c r="X512" s="12">
        <f>F512*ReturnData!F523</f>
        <v>0</v>
      </c>
      <c r="Y512" s="12">
        <f>G512*ReturnData!G523</f>
        <v>1.8875000000000001E-3</v>
      </c>
      <c r="Z512" s="12">
        <f>H512*ReturnData!H523</f>
        <v>0</v>
      </c>
      <c r="AA512" s="12">
        <f>I512*ReturnData!I523</f>
        <v>2.5374999999999998E-3</v>
      </c>
      <c r="AB512" s="12">
        <f>J512*ReturnData!J523</f>
        <v>-2.375E-4</v>
      </c>
      <c r="AC512" s="12">
        <f>K512*ReturnData!K523</f>
        <v>1.8E-3</v>
      </c>
      <c r="AD512" s="12">
        <f>L512*ReturnData!L523</f>
        <v>-2.3375000000000002E-3</v>
      </c>
      <c r="AE512" s="12">
        <f>M512*ReturnData!M523</f>
        <v>0</v>
      </c>
      <c r="AF512" s="12">
        <f>N512*ReturnData!N523</f>
        <v>3.1749999999999999E-3</v>
      </c>
      <c r="AG512" s="12">
        <f>O512*ReturnData!O523</f>
        <v>0</v>
      </c>
      <c r="AH512" s="12">
        <f>P512*ReturnData!P523</f>
        <v>0</v>
      </c>
      <c r="AI512" s="12">
        <f>Q512*ReturnData!Q523</f>
        <v>7.4375000000000005E-3</v>
      </c>
      <c r="AK512">
        <f t="shared" si="24"/>
        <v>201706</v>
      </c>
      <c r="AL512" s="15">
        <f t="shared" si="23"/>
        <v>1.3725000000000001E-2</v>
      </c>
    </row>
    <row r="513" spans="1:38" x14ac:dyDescent="0.25">
      <c r="A513" s="6">
        <f>ReturnData!A524</f>
        <v>201707</v>
      </c>
      <c r="B513">
        <f>IF('Monthly Ranks'!B512&lt;=8, 1/8,0)</f>
        <v>0</v>
      </c>
      <c r="C513">
        <f>IF('Monthly Ranks'!C512&lt;=8, 1/8,0)</f>
        <v>0</v>
      </c>
      <c r="D513">
        <f>IF('Monthly Ranks'!D512&lt;=8, 1/8,0)</f>
        <v>0</v>
      </c>
      <c r="E513">
        <f>IF('Monthly Ranks'!E512&lt;=8, 1/8,0)</f>
        <v>0</v>
      </c>
      <c r="F513">
        <f>IF('Monthly Ranks'!F512&lt;=8, 1/8,0)</f>
        <v>0.125</v>
      </c>
      <c r="G513">
        <f>IF('Monthly Ranks'!G512&lt;=8, 1/8,0)</f>
        <v>0.125</v>
      </c>
      <c r="H513">
        <f>IF('Monthly Ranks'!H512&lt;=8, 1/8,0)</f>
        <v>0</v>
      </c>
      <c r="I513">
        <f>IF('Monthly Ranks'!I512&lt;=8, 1/8,0)</f>
        <v>0.125</v>
      </c>
      <c r="J513">
        <f>IF('Monthly Ranks'!J512&lt;=8, 1/8,0)</f>
        <v>0.125</v>
      </c>
      <c r="K513">
        <f>IF('Monthly Ranks'!K512&lt;=8, 1/8,0)</f>
        <v>0.125</v>
      </c>
      <c r="L513">
        <f>IF('Monthly Ranks'!L512&lt;=8, 1/8,0)</f>
        <v>0.125</v>
      </c>
      <c r="M513">
        <f>IF('Monthly Ranks'!M512&lt;=8, 1/8,0)</f>
        <v>0</v>
      </c>
      <c r="N513">
        <f>IF('Monthly Ranks'!N512&lt;=8, 1/8,0)</f>
        <v>0.125</v>
      </c>
      <c r="O513">
        <f>IF('Monthly Ranks'!O512&lt;=8, 1/8,0)</f>
        <v>0</v>
      </c>
      <c r="P513">
        <f>IF('Monthly Ranks'!P512&lt;=8, 1/8,0)</f>
        <v>0</v>
      </c>
      <c r="Q513">
        <f>IF('Monthly Ranks'!Q512&lt;=8, 1/8,0)</f>
        <v>0.125</v>
      </c>
      <c r="S513">
        <f t="shared" si="21"/>
        <v>201707</v>
      </c>
      <c r="T513" s="12">
        <f>B513*ReturnData!B524</f>
        <v>0</v>
      </c>
      <c r="U513" s="12">
        <f>C513*ReturnData!C524</f>
        <v>0</v>
      </c>
      <c r="V513" s="12">
        <f>D513*ReturnData!D524</f>
        <v>0</v>
      </c>
      <c r="W513" s="12">
        <f>E513*ReturnData!E524</f>
        <v>0</v>
      </c>
      <c r="X513" s="12">
        <f>F513*ReturnData!F524</f>
        <v>-5.9499999999999996E-3</v>
      </c>
      <c r="Y513" s="12">
        <f>G513*ReturnData!G524</f>
        <v>2.4624999999999998E-3</v>
      </c>
      <c r="Z513" s="12">
        <f>H513*ReturnData!H524</f>
        <v>0</v>
      </c>
      <c r="AA513" s="12">
        <f>I513*ReturnData!I524</f>
        <v>-1.6750000000000001E-3</v>
      </c>
      <c r="AB513" s="12">
        <f>J513*ReturnData!J524</f>
        <v>1.6375000000000001E-3</v>
      </c>
      <c r="AC513" s="12">
        <f>K513*ReturnData!K524</f>
        <v>1.075E-3</v>
      </c>
      <c r="AD513" s="12">
        <f>L513*ReturnData!L524</f>
        <v>3.7125000000000001E-3</v>
      </c>
      <c r="AE513" s="12">
        <f>M513*ReturnData!M524</f>
        <v>0</v>
      </c>
      <c r="AF513" s="12">
        <f>N513*ReturnData!N524</f>
        <v>3.7500000000000001E-4</v>
      </c>
      <c r="AG513" s="12">
        <f>O513*ReturnData!O524</f>
        <v>0</v>
      </c>
      <c r="AH513" s="12">
        <f>P513*ReturnData!P524</f>
        <v>0</v>
      </c>
      <c r="AI513" s="12">
        <f>Q513*ReturnData!Q524</f>
        <v>2.3125000000000003E-3</v>
      </c>
      <c r="AK513">
        <f t="shared" si="24"/>
        <v>201707</v>
      </c>
      <c r="AL513" s="15">
        <f t="shared" si="23"/>
        <v>3.9500000000000004E-3</v>
      </c>
    </row>
    <row r="514" spans="1:38" x14ac:dyDescent="0.25">
      <c r="A514" s="6">
        <f>ReturnData!A525</f>
        <v>201708</v>
      </c>
      <c r="B514">
        <f>IF('Monthly Ranks'!B513&lt;=8, 1/8,0)</f>
        <v>0</v>
      </c>
      <c r="C514">
        <f>IF('Monthly Ranks'!C513&lt;=8, 1/8,0)</f>
        <v>0</v>
      </c>
      <c r="D514">
        <f>IF('Monthly Ranks'!D513&lt;=8, 1/8,0)</f>
        <v>0</v>
      </c>
      <c r="E514">
        <f>IF('Monthly Ranks'!E513&lt;=8, 1/8,0)</f>
        <v>0</v>
      </c>
      <c r="F514">
        <f>IF('Monthly Ranks'!F513&lt;=8, 1/8,0)</f>
        <v>0.125</v>
      </c>
      <c r="G514">
        <f>IF('Monthly Ranks'!G513&lt;=8, 1/8,0)</f>
        <v>0.125</v>
      </c>
      <c r="H514">
        <f>IF('Monthly Ranks'!H513&lt;=8, 1/8,0)</f>
        <v>0</v>
      </c>
      <c r="I514">
        <f>IF('Monthly Ranks'!I513&lt;=8, 1/8,0)</f>
        <v>0.125</v>
      </c>
      <c r="J514">
        <f>IF('Monthly Ranks'!J513&lt;=8, 1/8,0)</f>
        <v>0.125</v>
      </c>
      <c r="K514">
        <f>IF('Monthly Ranks'!K513&lt;=8, 1/8,0)</f>
        <v>0.125</v>
      </c>
      <c r="L514">
        <f>IF('Monthly Ranks'!L513&lt;=8, 1/8,0)</f>
        <v>0.125</v>
      </c>
      <c r="M514">
        <f>IF('Monthly Ranks'!M513&lt;=8, 1/8,0)</f>
        <v>0</v>
      </c>
      <c r="N514">
        <f>IF('Monthly Ranks'!N513&lt;=8, 1/8,0)</f>
        <v>0.125</v>
      </c>
      <c r="O514">
        <f>IF('Monthly Ranks'!O513&lt;=8, 1/8,0)</f>
        <v>0</v>
      </c>
      <c r="P514">
        <f>IF('Monthly Ranks'!P513&lt;=8, 1/8,0)</f>
        <v>0</v>
      </c>
      <c r="Q514">
        <f>IF('Monthly Ranks'!Q513&lt;=8, 1/8,0)</f>
        <v>0.125</v>
      </c>
      <c r="S514">
        <f t="shared" si="21"/>
        <v>201708</v>
      </c>
      <c r="T514" s="12">
        <f>B514*ReturnData!B525</f>
        <v>0</v>
      </c>
      <c r="U514" s="12">
        <f>C514*ReturnData!C525</f>
        <v>0</v>
      </c>
      <c r="V514" s="12">
        <f>D514*ReturnData!D525</f>
        <v>0</v>
      </c>
      <c r="W514" s="12">
        <f>E514*ReturnData!E525</f>
        <v>0</v>
      </c>
      <c r="X514" s="12">
        <f>F514*ReturnData!F525</f>
        <v>-4.6999999999999993E-3</v>
      </c>
      <c r="Y514" s="12">
        <f>G514*ReturnData!G525</f>
        <v>2.0374999999999998E-3</v>
      </c>
      <c r="Z514" s="12">
        <f>H514*ReturnData!H525</f>
        <v>0</v>
      </c>
      <c r="AA514" s="12">
        <f>I514*ReturnData!I525</f>
        <v>-4.75E-4</v>
      </c>
      <c r="AB514" s="12">
        <f>J514*ReturnData!J525</f>
        <v>2.0874999999999999E-3</v>
      </c>
      <c r="AC514" s="12">
        <f>K514*ReturnData!K525</f>
        <v>-1.7749999999999999E-3</v>
      </c>
      <c r="AD514" s="12">
        <f>L514*ReturnData!L525</f>
        <v>1.6625000000000001E-3</v>
      </c>
      <c r="AE514" s="12">
        <f>M514*ReturnData!M525</f>
        <v>0</v>
      </c>
      <c r="AF514" s="12">
        <f>N514*ReturnData!N525</f>
        <v>2.0374999999999998E-3</v>
      </c>
      <c r="AG514" s="12">
        <f>O514*ReturnData!O525</f>
        <v>0</v>
      </c>
      <c r="AH514" s="12">
        <f>P514*ReturnData!P525</f>
        <v>0</v>
      </c>
      <c r="AI514" s="12">
        <f>Q514*ReturnData!Q525</f>
        <v>-1.6125E-3</v>
      </c>
      <c r="AK514">
        <f t="shared" si="24"/>
        <v>201708</v>
      </c>
      <c r="AL514" s="15">
        <f t="shared" si="23"/>
        <v>-7.3749999999999944E-4</v>
      </c>
    </row>
    <row r="515" spans="1:38" x14ac:dyDescent="0.25">
      <c r="A515" s="6">
        <f>ReturnData!A526</f>
        <v>201709</v>
      </c>
      <c r="B515">
        <f>IF('Monthly Ranks'!B514&lt;=8, 1/8,0)</f>
        <v>0</v>
      </c>
      <c r="C515">
        <f>IF('Monthly Ranks'!C514&lt;=8, 1/8,0)</f>
        <v>0.125</v>
      </c>
      <c r="D515">
        <f>IF('Monthly Ranks'!D514&lt;=8, 1/8,0)</f>
        <v>0</v>
      </c>
      <c r="E515">
        <f>IF('Monthly Ranks'!E514&lt;=8, 1/8,0)</f>
        <v>0</v>
      </c>
      <c r="F515">
        <f>IF('Monthly Ranks'!F514&lt;=8, 1/8,0)</f>
        <v>0</v>
      </c>
      <c r="G515">
        <f>IF('Monthly Ranks'!G514&lt;=8, 1/8,0)</f>
        <v>0.125</v>
      </c>
      <c r="H515">
        <f>IF('Monthly Ranks'!H514&lt;=8, 1/8,0)</f>
        <v>0</v>
      </c>
      <c r="I515">
        <f>IF('Monthly Ranks'!I514&lt;=8, 1/8,0)</f>
        <v>0.125</v>
      </c>
      <c r="J515">
        <f>IF('Monthly Ranks'!J514&lt;=8, 1/8,0)</f>
        <v>0.125</v>
      </c>
      <c r="K515">
        <f>IF('Monthly Ranks'!K514&lt;=8, 1/8,0)</f>
        <v>0.125</v>
      </c>
      <c r="L515">
        <f>IF('Monthly Ranks'!L514&lt;=8, 1/8,0)</f>
        <v>0.125</v>
      </c>
      <c r="M515">
        <f>IF('Monthly Ranks'!M514&lt;=8, 1/8,0)</f>
        <v>0</v>
      </c>
      <c r="N515">
        <f>IF('Monthly Ranks'!N514&lt;=8, 1/8,0)</f>
        <v>0.125</v>
      </c>
      <c r="O515">
        <f>IF('Monthly Ranks'!O514&lt;=8, 1/8,0)</f>
        <v>0</v>
      </c>
      <c r="P515">
        <f>IF('Monthly Ranks'!P514&lt;=8, 1/8,0)</f>
        <v>0</v>
      </c>
      <c r="Q515">
        <f>IF('Monthly Ranks'!Q514&lt;=8, 1/8,0)</f>
        <v>0.125</v>
      </c>
      <c r="S515">
        <f t="shared" ref="S515:S578" si="25">A515</f>
        <v>201709</v>
      </c>
      <c r="T515" s="12">
        <f>B515*ReturnData!B526</f>
        <v>0</v>
      </c>
      <c r="U515" s="12">
        <f>C515*ReturnData!C526</f>
        <v>-1.4000000000000002E-3</v>
      </c>
      <c r="V515" s="12">
        <f>D515*ReturnData!D526</f>
        <v>0</v>
      </c>
      <c r="W515" s="12">
        <f>E515*ReturnData!E526</f>
        <v>0</v>
      </c>
      <c r="X515" s="12">
        <f>F515*ReturnData!F526</f>
        <v>0</v>
      </c>
      <c r="Y515" s="12">
        <f>G515*ReturnData!G526</f>
        <v>8.8249999999999995E-3</v>
      </c>
      <c r="Z515" s="12">
        <f>H515*ReturnData!H526</f>
        <v>0</v>
      </c>
      <c r="AA515" s="12">
        <f>I515*ReturnData!I526</f>
        <v>9.7874999999999993E-3</v>
      </c>
      <c r="AB515" s="12">
        <f>J515*ReturnData!J526</f>
        <v>4.6625E-3</v>
      </c>
      <c r="AC515" s="12">
        <f>K515*ReturnData!K526</f>
        <v>9.2250000000000006E-3</v>
      </c>
      <c r="AD515" s="12">
        <f>L515*ReturnData!L526</f>
        <v>7.1374999999999997E-3</v>
      </c>
      <c r="AE515" s="12">
        <f>M515*ReturnData!M526</f>
        <v>0</v>
      </c>
      <c r="AF515" s="12">
        <f>N515*ReturnData!N526</f>
        <v>5.9375000000000001E-3</v>
      </c>
      <c r="AG515" s="12">
        <f>O515*ReturnData!O526</f>
        <v>0</v>
      </c>
      <c r="AH515" s="12">
        <f>P515*ReturnData!P526</f>
        <v>0</v>
      </c>
      <c r="AI515" s="12">
        <f>Q515*ReturnData!Q526</f>
        <v>6.5874999999999996E-3</v>
      </c>
      <c r="AK515">
        <f t="shared" si="24"/>
        <v>201709</v>
      </c>
      <c r="AL515" s="15">
        <f t="shared" si="23"/>
        <v>5.0762500000000002E-2</v>
      </c>
    </row>
    <row r="516" spans="1:38" x14ac:dyDescent="0.25">
      <c r="A516" s="6">
        <f>ReturnData!A527</f>
        <v>201710</v>
      </c>
      <c r="B516">
        <f>IF('Monthly Ranks'!B515&lt;=8, 1/8,0)</f>
        <v>0</v>
      </c>
      <c r="C516">
        <f>IF('Monthly Ranks'!C515&lt;=8, 1/8,0)</f>
        <v>0.125</v>
      </c>
      <c r="D516">
        <f>IF('Monthly Ranks'!D515&lt;=8, 1/8,0)</f>
        <v>0</v>
      </c>
      <c r="E516">
        <f>IF('Monthly Ranks'!E515&lt;=8, 1/8,0)</f>
        <v>0</v>
      </c>
      <c r="F516">
        <f>IF('Monthly Ranks'!F515&lt;=8, 1/8,0)</f>
        <v>0</v>
      </c>
      <c r="G516">
        <f>IF('Monthly Ranks'!G515&lt;=8, 1/8,0)</f>
        <v>0.125</v>
      </c>
      <c r="H516">
        <f>IF('Monthly Ranks'!H515&lt;=8, 1/8,0)</f>
        <v>0</v>
      </c>
      <c r="I516">
        <f>IF('Monthly Ranks'!I515&lt;=8, 1/8,0)</f>
        <v>0.125</v>
      </c>
      <c r="J516">
        <f>IF('Monthly Ranks'!J515&lt;=8, 1/8,0)</f>
        <v>0.125</v>
      </c>
      <c r="K516">
        <f>IF('Monthly Ranks'!K515&lt;=8, 1/8,0)</f>
        <v>0.125</v>
      </c>
      <c r="L516">
        <f>IF('Monthly Ranks'!L515&lt;=8, 1/8,0)</f>
        <v>0.125</v>
      </c>
      <c r="M516">
        <f>IF('Monthly Ranks'!M515&lt;=8, 1/8,0)</f>
        <v>0</v>
      </c>
      <c r="N516">
        <f>IF('Monthly Ranks'!N515&lt;=8, 1/8,0)</f>
        <v>0.125</v>
      </c>
      <c r="O516">
        <f>IF('Monthly Ranks'!O515&lt;=8, 1/8,0)</f>
        <v>0</v>
      </c>
      <c r="P516">
        <f>IF('Monthly Ranks'!P515&lt;=8, 1/8,0)</f>
        <v>0</v>
      </c>
      <c r="Q516">
        <f>IF('Monthly Ranks'!Q515&lt;=8, 1/8,0)</f>
        <v>0.125</v>
      </c>
      <c r="S516">
        <f t="shared" si="25"/>
        <v>201710</v>
      </c>
      <c r="T516" s="12">
        <f>B516*ReturnData!B527</f>
        <v>0</v>
      </c>
      <c r="U516" s="12">
        <f>C516*ReturnData!C527</f>
        <v>1.5375E-3</v>
      </c>
      <c r="V516" s="12">
        <f>D516*ReturnData!D527</f>
        <v>0</v>
      </c>
      <c r="W516" s="12">
        <f>E516*ReturnData!E527</f>
        <v>0</v>
      </c>
      <c r="X516" s="12">
        <f>F516*ReturnData!F527</f>
        <v>0</v>
      </c>
      <c r="Y516" s="12">
        <f>G516*ReturnData!G527</f>
        <v>5.9874999999999998E-3</v>
      </c>
      <c r="Z516" s="12">
        <f>H516*ReturnData!H527</f>
        <v>0</v>
      </c>
      <c r="AA516" s="12">
        <f>I516*ReturnData!I527</f>
        <v>5.1000000000000004E-3</v>
      </c>
      <c r="AB516" s="12">
        <f>J516*ReturnData!J527</f>
        <v>2.7875E-3</v>
      </c>
      <c r="AC516" s="12">
        <f>K516*ReturnData!K527</f>
        <v>2.2000000000000001E-3</v>
      </c>
      <c r="AD516" s="12">
        <f>L516*ReturnData!L527</f>
        <v>7.7124999999999997E-3</v>
      </c>
      <c r="AE516" s="12">
        <f>M516*ReturnData!M527</f>
        <v>0</v>
      </c>
      <c r="AF516" s="12">
        <f>N516*ReturnData!N527</f>
        <v>-2.9999999999999997E-4</v>
      </c>
      <c r="AG516" s="12">
        <f>O516*ReturnData!O527</f>
        <v>0</v>
      </c>
      <c r="AH516" s="12">
        <f>P516*ReturnData!P527</f>
        <v>0</v>
      </c>
      <c r="AI516" s="12">
        <f>Q516*ReturnData!Q527</f>
        <v>4.2125000000000001E-3</v>
      </c>
      <c r="AK516">
        <f t="shared" si="24"/>
        <v>201710</v>
      </c>
      <c r="AL516" s="15">
        <f t="shared" ref="AL516:AL579" si="26">SUM(T516:AI516)</f>
        <v>2.92375E-2</v>
      </c>
    </row>
    <row r="517" spans="1:38" x14ac:dyDescent="0.25">
      <c r="A517" s="6">
        <f>ReturnData!A528</f>
        <v>201711</v>
      </c>
      <c r="B517">
        <f>IF('Monthly Ranks'!B516&lt;=8, 1/8,0)</f>
        <v>0</v>
      </c>
      <c r="C517">
        <f>IF('Monthly Ranks'!C516&lt;=8, 1/8,0)</f>
        <v>0</v>
      </c>
      <c r="D517">
        <f>IF('Monthly Ranks'!D516&lt;=8, 1/8,0)</f>
        <v>0</v>
      </c>
      <c r="E517">
        <f>IF('Monthly Ranks'!E516&lt;=8, 1/8,0)</f>
        <v>0</v>
      </c>
      <c r="F517">
        <f>IF('Monthly Ranks'!F516&lt;=8, 1/8,0)</f>
        <v>0</v>
      </c>
      <c r="G517">
        <f>IF('Monthly Ranks'!G516&lt;=8, 1/8,0)</f>
        <v>0.125</v>
      </c>
      <c r="H517">
        <f>IF('Monthly Ranks'!H516&lt;=8, 1/8,0)</f>
        <v>0</v>
      </c>
      <c r="I517">
        <f>IF('Monthly Ranks'!I516&lt;=8, 1/8,0)</f>
        <v>0.125</v>
      </c>
      <c r="J517">
        <f>IF('Monthly Ranks'!J516&lt;=8, 1/8,0)</f>
        <v>0.125</v>
      </c>
      <c r="K517">
        <f>IF('Monthly Ranks'!K516&lt;=8, 1/8,0)</f>
        <v>0.125</v>
      </c>
      <c r="L517">
        <f>IF('Monthly Ranks'!L516&lt;=8, 1/8,0)</f>
        <v>0.125</v>
      </c>
      <c r="M517">
        <f>IF('Monthly Ranks'!M516&lt;=8, 1/8,0)</f>
        <v>0.125</v>
      </c>
      <c r="N517">
        <f>IF('Monthly Ranks'!N516&lt;=8, 1/8,0)</f>
        <v>0.125</v>
      </c>
      <c r="O517">
        <f>IF('Monthly Ranks'!O516&lt;=8, 1/8,0)</f>
        <v>0</v>
      </c>
      <c r="P517">
        <f>IF('Monthly Ranks'!P516&lt;=8, 1/8,0)</f>
        <v>0</v>
      </c>
      <c r="Q517">
        <f>IF('Monthly Ranks'!Q516&lt;=8, 1/8,0)</f>
        <v>0.125</v>
      </c>
      <c r="S517">
        <f t="shared" si="25"/>
        <v>201711</v>
      </c>
      <c r="T517" s="12">
        <f>B517*ReturnData!B528</f>
        <v>0</v>
      </c>
      <c r="U517" s="12">
        <f>C517*ReturnData!C528</f>
        <v>0</v>
      </c>
      <c r="V517" s="12">
        <f>D517*ReturnData!D528</f>
        <v>0</v>
      </c>
      <c r="W517" s="12">
        <f>E517*ReturnData!E528</f>
        <v>0</v>
      </c>
      <c r="X517" s="12">
        <f>F517*ReturnData!F528</f>
        <v>0</v>
      </c>
      <c r="Y517" s="12">
        <f>G517*ReturnData!G528</f>
        <v>2.8999999999999998E-3</v>
      </c>
      <c r="Z517" s="12">
        <f>H517*ReturnData!H528</f>
        <v>0</v>
      </c>
      <c r="AA517" s="12">
        <f>I517*ReturnData!I528</f>
        <v>8.7250000000000001E-3</v>
      </c>
      <c r="AB517" s="12">
        <f>J517*ReturnData!J528</f>
        <v>-1.7374999999999999E-3</v>
      </c>
      <c r="AC517" s="12">
        <f>K517*ReturnData!K528</f>
        <v>4.75E-4</v>
      </c>
      <c r="AD517" s="12">
        <f>L517*ReturnData!L528</f>
        <v>3.0000000000000001E-3</v>
      </c>
      <c r="AE517" s="12">
        <f>M517*ReturnData!M528</f>
        <v>3.15E-3</v>
      </c>
      <c r="AF517" s="12">
        <f>N517*ReturnData!N528</f>
        <v>6.9499999999999996E-3</v>
      </c>
      <c r="AG517" s="12">
        <f>O517*ReturnData!O528</f>
        <v>0</v>
      </c>
      <c r="AH517" s="12">
        <f>P517*ReturnData!P528</f>
        <v>0</v>
      </c>
      <c r="AI517" s="12">
        <f>Q517*ReturnData!Q528</f>
        <v>4.9499999999999995E-3</v>
      </c>
      <c r="AK517">
        <f t="shared" si="24"/>
        <v>201711</v>
      </c>
      <c r="AL517" s="15">
        <f t="shared" si="26"/>
        <v>2.8412499999999997E-2</v>
      </c>
    </row>
    <row r="518" spans="1:38" x14ac:dyDescent="0.25">
      <c r="A518" s="6">
        <f>ReturnData!A529</f>
        <v>201712</v>
      </c>
      <c r="B518">
        <f>IF('Monthly Ranks'!B517&lt;=8, 1/8,0)</f>
        <v>0</v>
      </c>
      <c r="C518">
        <f>IF('Monthly Ranks'!C517&lt;=8, 1/8,0)</f>
        <v>0</v>
      </c>
      <c r="D518">
        <f>IF('Monthly Ranks'!D517&lt;=8, 1/8,0)</f>
        <v>0</v>
      </c>
      <c r="E518">
        <f>IF('Monthly Ranks'!E517&lt;=8, 1/8,0)</f>
        <v>0</v>
      </c>
      <c r="F518">
        <f>IF('Monthly Ranks'!F517&lt;=8, 1/8,0)</f>
        <v>0</v>
      </c>
      <c r="G518">
        <f>IF('Monthly Ranks'!G517&lt;=8, 1/8,0)</f>
        <v>0.125</v>
      </c>
      <c r="H518">
        <f>IF('Monthly Ranks'!H517&lt;=8, 1/8,0)</f>
        <v>0</v>
      </c>
      <c r="I518">
        <f>IF('Monthly Ranks'!I517&lt;=8, 1/8,0)</f>
        <v>0.125</v>
      </c>
      <c r="J518">
        <f>IF('Monthly Ranks'!J517&lt;=8, 1/8,0)</f>
        <v>0</v>
      </c>
      <c r="K518">
        <f>IF('Monthly Ranks'!K517&lt;=8, 1/8,0)</f>
        <v>0.125</v>
      </c>
      <c r="L518">
        <f>IF('Monthly Ranks'!L517&lt;=8, 1/8,0)</f>
        <v>0.125</v>
      </c>
      <c r="M518">
        <f>IF('Monthly Ranks'!M517&lt;=8, 1/8,0)</f>
        <v>0.125</v>
      </c>
      <c r="N518">
        <f>IF('Monthly Ranks'!N517&lt;=8, 1/8,0)</f>
        <v>0.125</v>
      </c>
      <c r="O518">
        <f>IF('Monthly Ranks'!O517&lt;=8, 1/8,0)</f>
        <v>0.125</v>
      </c>
      <c r="P518">
        <f>IF('Monthly Ranks'!P517&lt;=8, 1/8,0)</f>
        <v>0</v>
      </c>
      <c r="Q518">
        <f>IF('Monthly Ranks'!Q517&lt;=8, 1/8,0)</f>
        <v>0.125</v>
      </c>
      <c r="S518">
        <f t="shared" si="25"/>
        <v>201712</v>
      </c>
      <c r="T518" s="12">
        <f>B518*ReturnData!B529</f>
        <v>0</v>
      </c>
      <c r="U518" s="12">
        <f>C518*ReturnData!C529</f>
        <v>0</v>
      </c>
      <c r="V518" s="12">
        <f>D518*ReturnData!D529</f>
        <v>0</v>
      </c>
      <c r="W518" s="12">
        <f>E518*ReturnData!E529</f>
        <v>0</v>
      </c>
      <c r="X518" s="12">
        <f>F518*ReturnData!F529</f>
        <v>0</v>
      </c>
      <c r="Y518" s="12">
        <f>G518*ReturnData!G529</f>
        <v>7.1249999999999992E-4</v>
      </c>
      <c r="Z518" s="12">
        <f>H518*ReturnData!H529</f>
        <v>0</v>
      </c>
      <c r="AA518" s="12">
        <f>I518*ReturnData!I529</f>
        <v>4.7999999999999996E-3</v>
      </c>
      <c r="AB518" s="12">
        <f>J518*ReturnData!J529</f>
        <v>0</v>
      </c>
      <c r="AC518" s="12">
        <f>K518*ReturnData!K529</f>
        <v>7.6249999999999994E-4</v>
      </c>
      <c r="AD518" s="12">
        <f>L518*ReturnData!L529</f>
        <v>4.125E-4</v>
      </c>
      <c r="AE518" s="12">
        <f>M518*ReturnData!M529</f>
        <v>-6.4999999999999997E-4</v>
      </c>
      <c r="AF518" s="12">
        <f>N518*ReturnData!N529</f>
        <v>3.875E-3</v>
      </c>
      <c r="AG518" s="12">
        <f>O518*ReturnData!O529</f>
        <v>-6.2250000000000005E-3</v>
      </c>
      <c r="AH518" s="12">
        <f>P518*ReturnData!P529</f>
        <v>0</v>
      </c>
      <c r="AI518" s="12">
        <f>Q518*ReturnData!Q529</f>
        <v>1.2875E-3</v>
      </c>
      <c r="AK518">
        <f t="shared" si="24"/>
        <v>201712</v>
      </c>
      <c r="AL518" s="15">
        <f t="shared" si="26"/>
        <v>4.9749999999999985E-3</v>
      </c>
    </row>
    <row r="519" spans="1:38" x14ac:dyDescent="0.25">
      <c r="A519" s="6">
        <f>ReturnData!A530</f>
        <v>201801</v>
      </c>
      <c r="B519">
        <f>IF('Monthly Ranks'!B518&lt;=8, 1/8,0)</f>
        <v>0</v>
      </c>
      <c r="C519">
        <f>IF('Monthly Ranks'!C518&lt;=8, 1/8,0)</f>
        <v>0</v>
      </c>
      <c r="D519">
        <f>IF('Monthly Ranks'!D518&lt;=8, 1/8,0)</f>
        <v>0</v>
      </c>
      <c r="E519">
        <f>IF('Monthly Ranks'!E518&lt;=8, 1/8,0)</f>
        <v>0.125</v>
      </c>
      <c r="F519">
        <f>IF('Monthly Ranks'!F518&lt;=8, 1/8,0)</f>
        <v>0</v>
      </c>
      <c r="G519">
        <f>IF('Monthly Ranks'!G518&lt;=8, 1/8,0)</f>
        <v>0.125</v>
      </c>
      <c r="H519">
        <f>IF('Monthly Ranks'!H518&lt;=8, 1/8,0)</f>
        <v>0</v>
      </c>
      <c r="I519">
        <f>IF('Monthly Ranks'!I518&lt;=8, 1/8,0)</f>
        <v>0.125</v>
      </c>
      <c r="J519">
        <f>IF('Monthly Ranks'!J518&lt;=8, 1/8,0)</f>
        <v>0</v>
      </c>
      <c r="K519">
        <f>IF('Monthly Ranks'!K518&lt;=8, 1/8,0)</f>
        <v>0.125</v>
      </c>
      <c r="L519">
        <f>IF('Monthly Ranks'!L518&lt;=8, 1/8,0)</f>
        <v>0.125</v>
      </c>
      <c r="M519">
        <f>IF('Monthly Ranks'!M518&lt;=8, 1/8,0)</f>
        <v>0</v>
      </c>
      <c r="N519">
        <f>IF('Monthly Ranks'!N518&lt;=8, 1/8,0)</f>
        <v>0.125</v>
      </c>
      <c r="O519">
        <f>IF('Monthly Ranks'!O518&lt;=8, 1/8,0)</f>
        <v>0</v>
      </c>
      <c r="P519">
        <f>IF('Monthly Ranks'!P518&lt;=8, 1/8,0)</f>
        <v>0.125</v>
      </c>
      <c r="Q519">
        <f>IF('Monthly Ranks'!Q518&lt;=8, 1/8,0)</f>
        <v>0.125</v>
      </c>
      <c r="S519">
        <f t="shared" si="25"/>
        <v>201801</v>
      </c>
      <c r="T519" s="12">
        <f>B519*ReturnData!B530</f>
        <v>0</v>
      </c>
      <c r="U519" s="12">
        <f>C519*ReturnData!C530</f>
        <v>0</v>
      </c>
      <c r="V519" s="12">
        <f>D519*ReturnData!D530</f>
        <v>0</v>
      </c>
      <c r="W519" s="12">
        <f>E519*ReturnData!E530</f>
        <v>8.212500000000001E-3</v>
      </c>
      <c r="X519" s="12">
        <f>F519*ReturnData!F530</f>
        <v>0</v>
      </c>
      <c r="Y519" s="12">
        <f>G519*ReturnData!G530</f>
        <v>2.0874999999999999E-3</v>
      </c>
      <c r="Z519" s="12">
        <f>H519*ReturnData!H530</f>
        <v>0</v>
      </c>
      <c r="AA519" s="12">
        <f>I519*ReturnData!I530</f>
        <v>4.5624999999999997E-3</v>
      </c>
      <c r="AB519" s="12">
        <f>J519*ReturnData!J530</f>
        <v>0</v>
      </c>
      <c r="AC519" s="12">
        <f>K519*ReturnData!K530</f>
        <v>2.3749999999999999E-3</v>
      </c>
      <c r="AD519" s="12">
        <f>L519*ReturnData!L530</f>
        <v>9.1625000000000005E-3</v>
      </c>
      <c r="AE519" s="12">
        <f>M519*ReturnData!M530</f>
        <v>0</v>
      </c>
      <c r="AF519" s="12">
        <f>N519*ReturnData!N530</f>
        <v>8.3250000000000008E-3</v>
      </c>
      <c r="AG519" s="12">
        <f>O519*ReturnData!O530</f>
        <v>0</v>
      </c>
      <c r="AH519" s="12">
        <f>P519*ReturnData!P530</f>
        <v>1.3075000000000002E-2</v>
      </c>
      <c r="AI519" s="12">
        <f>Q519*ReturnData!Q530</f>
        <v>7.6625E-3</v>
      </c>
      <c r="AK519">
        <f t="shared" si="24"/>
        <v>201801</v>
      </c>
      <c r="AL519" s="15">
        <f t="shared" si="26"/>
        <v>5.5462500000000005E-2</v>
      </c>
    </row>
    <row r="520" spans="1:38" x14ac:dyDescent="0.25">
      <c r="A520" s="6">
        <f>ReturnData!A531</f>
        <v>201802</v>
      </c>
      <c r="B520">
        <f>IF('Monthly Ranks'!B519&lt;=8, 1/8,0)</f>
        <v>0</v>
      </c>
      <c r="C520">
        <f>IF('Monthly Ranks'!C519&lt;=8, 1/8,0)</f>
        <v>0</v>
      </c>
      <c r="D520">
        <f>IF('Monthly Ranks'!D519&lt;=8, 1/8,0)</f>
        <v>0</v>
      </c>
      <c r="E520">
        <f>IF('Monthly Ranks'!E519&lt;=8, 1/8,0)</f>
        <v>0.125</v>
      </c>
      <c r="F520">
        <f>IF('Monthly Ranks'!F519&lt;=8, 1/8,0)</f>
        <v>0</v>
      </c>
      <c r="G520">
        <f>IF('Monthly Ranks'!G519&lt;=8, 1/8,0)</f>
        <v>0.125</v>
      </c>
      <c r="H520">
        <f>IF('Monthly Ranks'!H519&lt;=8, 1/8,0)</f>
        <v>0</v>
      </c>
      <c r="I520">
        <f>IF('Monthly Ranks'!I519&lt;=8, 1/8,0)</f>
        <v>0.125</v>
      </c>
      <c r="J520">
        <f>IF('Monthly Ranks'!J519&lt;=8, 1/8,0)</f>
        <v>0.125</v>
      </c>
      <c r="K520">
        <f>IF('Monthly Ranks'!K519&lt;=8, 1/8,0)</f>
        <v>0</v>
      </c>
      <c r="L520">
        <f>IF('Monthly Ranks'!L519&lt;=8, 1/8,0)</f>
        <v>0.125</v>
      </c>
      <c r="M520">
        <f>IF('Monthly Ranks'!M519&lt;=8, 1/8,0)</f>
        <v>0</v>
      </c>
      <c r="N520">
        <f>IF('Monthly Ranks'!N519&lt;=8, 1/8,0)</f>
        <v>0.125</v>
      </c>
      <c r="O520">
        <f>IF('Monthly Ranks'!O519&lt;=8, 1/8,0)</f>
        <v>0</v>
      </c>
      <c r="P520">
        <f>IF('Monthly Ranks'!P519&lt;=8, 1/8,0)</f>
        <v>0.125</v>
      </c>
      <c r="Q520">
        <f>IF('Monthly Ranks'!Q519&lt;=8, 1/8,0)</f>
        <v>0.125</v>
      </c>
      <c r="S520">
        <f t="shared" si="25"/>
        <v>201802</v>
      </c>
      <c r="T520" s="12">
        <f>B520*ReturnData!B531</f>
        <v>0</v>
      </c>
      <c r="U520" s="12">
        <f>C520*ReturnData!C531</f>
        <v>0</v>
      </c>
      <c r="V520" s="12">
        <f>D520*ReturnData!D531</f>
        <v>0</v>
      </c>
      <c r="W520" s="12">
        <f>E520*ReturnData!E531</f>
        <v>-3.6875000000000002E-3</v>
      </c>
      <c r="X520" s="12">
        <f>F520*ReturnData!F531</f>
        <v>0</v>
      </c>
      <c r="Y520" s="12">
        <f>G520*ReturnData!G531</f>
        <v>-6.7374999999999996E-3</v>
      </c>
      <c r="Z520" s="12">
        <f>H520*ReturnData!H531</f>
        <v>0</v>
      </c>
      <c r="AA520" s="12">
        <f>I520*ReturnData!I531</f>
        <v>-1.2087499999999999E-2</v>
      </c>
      <c r="AB520" s="12">
        <f>J520*ReturnData!J531</f>
        <v>-2.5000000000000001E-3</v>
      </c>
      <c r="AC520" s="12">
        <f>K520*ReturnData!K531</f>
        <v>0</v>
      </c>
      <c r="AD520" s="12">
        <f>L520*ReturnData!L531</f>
        <v>-1.2750000000000001E-3</v>
      </c>
      <c r="AE520" s="12">
        <f>M520*ReturnData!M531</f>
        <v>0</v>
      </c>
      <c r="AF520" s="12">
        <f>N520*ReturnData!N531</f>
        <v>-4.0625000000000001E-3</v>
      </c>
      <c r="AG520" s="12">
        <f>O520*ReturnData!O531</f>
        <v>0</v>
      </c>
      <c r="AH520" s="12">
        <f>P520*ReturnData!P531</f>
        <v>-3.8374999999999998E-3</v>
      </c>
      <c r="AI520" s="12">
        <f>Q520*ReturnData!Q531</f>
        <v>-3.2374999999999999E-3</v>
      </c>
      <c r="AK520">
        <f t="shared" si="24"/>
        <v>201802</v>
      </c>
      <c r="AL520" s="15">
        <f t="shared" si="26"/>
        <v>-3.7424999999999993E-2</v>
      </c>
    </row>
    <row r="521" spans="1:38" x14ac:dyDescent="0.25">
      <c r="A521" s="6">
        <f>ReturnData!A532</f>
        <v>201803</v>
      </c>
      <c r="B521">
        <f>IF('Monthly Ranks'!B520&lt;=8, 1/8,0)</f>
        <v>0</v>
      </c>
      <c r="C521">
        <f>IF('Monthly Ranks'!C520&lt;=8, 1/8,0)</f>
        <v>0</v>
      </c>
      <c r="D521">
        <f>IF('Monthly Ranks'!D520&lt;=8, 1/8,0)</f>
        <v>0</v>
      </c>
      <c r="E521">
        <f>IF('Monthly Ranks'!E520&lt;=8, 1/8,0)</f>
        <v>0.125</v>
      </c>
      <c r="F521">
        <f>IF('Monthly Ranks'!F520&lt;=8, 1/8,0)</f>
        <v>0</v>
      </c>
      <c r="G521">
        <f>IF('Monthly Ranks'!G520&lt;=8, 1/8,0)</f>
        <v>0.125</v>
      </c>
      <c r="H521">
        <f>IF('Monthly Ranks'!H520&lt;=8, 1/8,0)</f>
        <v>0</v>
      </c>
      <c r="I521">
        <f>IF('Monthly Ranks'!I520&lt;=8, 1/8,0)</f>
        <v>0.125</v>
      </c>
      <c r="J521">
        <f>IF('Monthly Ranks'!J520&lt;=8, 1/8,0)</f>
        <v>0</v>
      </c>
      <c r="K521">
        <f>IF('Monthly Ranks'!K520&lt;=8, 1/8,0)</f>
        <v>0.125</v>
      </c>
      <c r="L521">
        <f>IF('Monthly Ranks'!L520&lt;=8, 1/8,0)</f>
        <v>0.125</v>
      </c>
      <c r="M521">
        <f>IF('Monthly Ranks'!M520&lt;=8, 1/8,0)</f>
        <v>0</v>
      </c>
      <c r="N521">
        <f>IF('Monthly Ranks'!N520&lt;=8, 1/8,0)</f>
        <v>0.125</v>
      </c>
      <c r="O521">
        <f>IF('Monthly Ranks'!O520&lt;=8, 1/8,0)</f>
        <v>0</v>
      </c>
      <c r="P521">
        <f>IF('Monthly Ranks'!P520&lt;=8, 1/8,0)</f>
        <v>0.125</v>
      </c>
      <c r="Q521">
        <f>IF('Monthly Ranks'!Q520&lt;=8, 1/8,0)</f>
        <v>0.125</v>
      </c>
      <c r="S521">
        <f t="shared" si="25"/>
        <v>201803</v>
      </c>
      <c r="T521" s="12">
        <f>B521*ReturnData!B532</f>
        <v>0</v>
      </c>
      <c r="U521" s="12">
        <f>C521*ReturnData!C532</f>
        <v>0</v>
      </c>
      <c r="V521" s="12">
        <f>D521*ReturnData!D532</f>
        <v>0</v>
      </c>
      <c r="W521" s="12">
        <f>E521*ReturnData!E532</f>
        <v>5.5000000000000003E-4</v>
      </c>
      <c r="X521" s="12">
        <f>F521*ReturnData!F532</f>
        <v>0</v>
      </c>
      <c r="Y521" s="12">
        <f>G521*ReturnData!G532</f>
        <v>-2.4375E-3</v>
      </c>
      <c r="Z521" s="12">
        <f>H521*ReturnData!H532</f>
        <v>0</v>
      </c>
      <c r="AA521" s="12">
        <f>I521*ReturnData!I532</f>
        <v>-5.5000000000000003E-4</v>
      </c>
      <c r="AB521" s="12">
        <f>J521*ReturnData!J532</f>
        <v>0</v>
      </c>
      <c r="AC521" s="12">
        <f>K521*ReturnData!K532</f>
        <v>-2.6249999999999998E-4</v>
      </c>
      <c r="AD521" s="12">
        <f>L521*ReturnData!L532</f>
        <v>-1.7499999999999998E-3</v>
      </c>
      <c r="AE521" s="12">
        <f>M521*ReturnData!M532</f>
        <v>0</v>
      </c>
      <c r="AF521" s="12">
        <f>N521*ReturnData!N532</f>
        <v>-3.15E-3</v>
      </c>
      <c r="AG521" s="12">
        <f>O521*ReturnData!O532</f>
        <v>0</v>
      </c>
      <c r="AH521" s="12">
        <f>P521*ReturnData!P532</f>
        <v>-3.8500000000000001E-3</v>
      </c>
      <c r="AI521" s="12">
        <f>Q521*ReturnData!Q532</f>
        <v>-4.3E-3</v>
      </c>
      <c r="AK521">
        <f t="shared" si="24"/>
        <v>201803</v>
      </c>
      <c r="AL521" s="15">
        <f t="shared" si="26"/>
        <v>-1.575E-2</v>
      </c>
    </row>
    <row r="522" spans="1:38" x14ac:dyDescent="0.25">
      <c r="A522" s="6">
        <f>ReturnData!A533</f>
        <v>201804</v>
      </c>
      <c r="B522">
        <f>IF('Monthly Ranks'!B521&lt;=8, 1/8,0)</f>
        <v>0</v>
      </c>
      <c r="C522">
        <f>IF('Monthly Ranks'!C521&lt;=8, 1/8,0)</f>
        <v>0.125</v>
      </c>
      <c r="D522">
        <f>IF('Monthly Ranks'!D521&lt;=8, 1/8,0)</f>
        <v>0</v>
      </c>
      <c r="E522">
        <f>IF('Monthly Ranks'!E521&lt;=8, 1/8,0)</f>
        <v>0.125</v>
      </c>
      <c r="F522">
        <f>IF('Monthly Ranks'!F521&lt;=8, 1/8,0)</f>
        <v>0</v>
      </c>
      <c r="G522">
        <f>IF('Monthly Ranks'!G521&lt;=8, 1/8,0)</f>
        <v>0</v>
      </c>
      <c r="H522">
        <f>IF('Monthly Ranks'!H521&lt;=8, 1/8,0)</f>
        <v>0</v>
      </c>
      <c r="I522">
        <f>IF('Monthly Ranks'!I521&lt;=8, 1/8,0)</f>
        <v>0.125</v>
      </c>
      <c r="J522">
        <f>IF('Monthly Ranks'!J521&lt;=8, 1/8,0)</f>
        <v>0.125</v>
      </c>
      <c r="K522">
        <f>IF('Monthly Ranks'!K521&lt;=8, 1/8,0)</f>
        <v>0</v>
      </c>
      <c r="L522">
        <f>IF('Monthly Ranks'!L521&lt;=8, 1/8,0)</f>
        <v>0.125</v>
      </c>
      <c r="M522">
        <f>IF('Monthly Ranks'!M521&lt;=8, 1/8,0)</f>
        <v>0</v>
      </c>
      <c r="N522">
        <f>IF('Monthly Ranks'!N521&lt;=8, 1/8,0)</f>
        <v>0.125</v>
      </c>
      <c r="O522">
        <f>IF('Monthly Ranks'!O521&lt;=8, 1/8,0)</f>
        <v>0</v>
      </c>
      <c r="P522">
        <f>IF('Monthly Ranks'!P521&lt;=8, 1/8,0)</f>
        <v>0.125</v>
      </c>
      <c r="Q522">
        <f>IF('Monthly Ranks'!Q521&lt;=8, 1/8,0)</f>
        <v>0.125</v>
      </c>
      <c r="S522">
        <f t="shared" si="25"/>
        <v>201804</v>
      </c>
      <c r="T522" s="12">
        <f>B522*ReturnData!B533</f>
        <v>0</v>
      </c>
      <c r="U522" s="12">
        <f>C522*ReturnData!C533</f>
        <v>-3.3874999999999999E-3</v>
      </c>
      <c r="V522" s="12">
        <f>D522*ReturnData!D533</f>
        <v>0</v>
      </c>
      <c r="W522" s="12">
        <f>E522*ReturnData!E533</f>
        <v>2.725E-3</v>
      </c>
      <c r="X522" s="12">
        <f>F522*ReturnData!F533</f>
        <v>0</v>
      </c>
      <c r="Y522" s="12">
        <f>G522*ReturnData!G533</f>
        <v>0</v>
      </c>
      <c r="Z522" s="12">
        <f>H522*ReturnData!H533</f>
        <v>0</v>
      </c>
      <c r="AA522" s="12">
        <f>I522*ReturnData!I533</f>
        <v>-1.3500000000000001E-3</v>
      </c>
      <c r="AB522" s="12">
        <f>J522*ReturnData!J533</f>
        <v>4.5999999999999999E-3</v>
      </c>
      <c r="AC522" s="12">
        <f>K522*ReturnData!K533</f>
        <v>0</v>
      </c>
      <c r="AD522" s="12">
        <f>L522*ReturnData!L533</f>
        <v>-4.1999999999999997E-3</v>
      </c>
      <c r="AE522" s="12">
        <f>M522*ReturnData!M533</f>
        <v>0</v>
      </c>
      <c r="AF522" s="12">
        <f>N522*ReturnData!N533</f>
        <v>-1.325E-3</v>
      </c>
      <c r="AG522" s="12">
        <f>O522*ReturnData!O533</f>
        <v>0</v>
      </c>
      <c r="AH522" s="12">
        <f>P522*ReturnData!P533</f>
        <v>6.0000000000000001E-3</v>
      </c>
      <c r="AI522" s="12">
        <f>Q522*ReturnData!Q533</f>
        <v>1.4375E-3</v>
      </c>
      <c r="AK522">
        <f t="shared" si="24"/>
        <v>201804</v>
      </c>
      <c r="AL522" s="15">
        <f t="shared" si="26"/>
        <v>4.5000000000000005E-3</v>
      </c>
    </row>
    <row r="523" spans="1:38" x14ac:dyDescent="0.25">
      <c r="A523" s="6">
        <f>ReturnData!A534</f>
        <v>201805</v>
      </c>
      <c r="B523">
        <f>IF('Monthly Ranks'!B522&lt;=8, 1/8,0)</f>
        <v>0</v>
      </c>
      <c r="C523">
        <f>IF('Monthly Ranks'!C522&lt;=8, 1/8,0)</f>
        <v>0.125</v>
      </c>
      <c r="D523">
        <f>IF('Monthly Ranks'!D522&lt;=8, 1/8,0)</f>
        <v>0</v>
      </c>
      <c r="E523">
        <f>IF('Monthly Ranks'!E522&lt;=8, 1/8,0)</f>
        <v>0.125</v>
      </c>
      <c r="F523">
        <f>IF('Monthly Ranks'!F522&lt;=8, 1/8,0)</f>
        <v>0</v>
      </c>
      <c r="G523">
        <f>IF('Monthly Ranks'!G522&lt;=8, 1/8,0)</f>
        <v>0.125</v>
      </c>
      <c r="H523">
        <f>IF('Monthly Ranks'!H522&lt;=8, 1/8,0)</f>
        <v>0</v>
      </c>
      <c r="I523">
        <f>IF('Monthly Ranks'!I522&lt;=8, 1/8,0)</f>
        <v>0.125</v>
      </c>
      <c r="J523">
        <f>IF('Monthly Ranks'!J522&lt;=8, 1/8,0)</f>
        <v>0</v>
      </c>
      <c r="K523">
        <f>IF('Monthly Ranks'!K522&lt;=8, 1/8,0)</f>
        <v>0</v>
      </c>
      <c r="L523">
        <f>IF('Monthly Ranks'!L522&lt;=8, 1/8,0)</f>
        <v>0.125</v>
      </c>
      <c r="M523">
        <f>IF('Monthly Ranks'!M522&lt;=8, 1/8,0)</f>
        <v>0</v>
      </c>
      <c r="N523">
        <f>IF('Monthly Ranks'!N522&lt;=8, 1/8,0)</f>
        <v>0.125</v>
      </c>
      <c r="O523">
        <f>IF('Monthly Ranks'!O522&lt;=8, 1/8,0)</f>
        <v>0</v>
      </c>
      <c r="P523">
        <f>IF('Monthly Ranks'!P522&lt;=8, 1/8,0)</f>
        <v>0.125</v>
      </c>
      <c r="Q523">
        <f>IF('Monthly Ranks'!Q522&lt;=8, 1/8,0)</f>
        <v>0.125</v>
      </c>
      <c r="S523">
        <f t="shared" si="25"/>
        <v>201805</v>
      </c>
      <c r="T523" s="12">
        <f>B523*ReturnData!B534</f>
        <v>0</v>
      </c>
      <c r="U523" s="12">
        <f>C523*ReturnData!C534</f>
        <v>5.0375000000000003E-3</v>
      </c>
      <c r="V523" s="12">
        <f>D523*ReturnData!D534</f>
        <v>0</v>
      </c>
      <c r="W523" s="12">
        <f>E523*ReturnData!E534</f>
        <v>4.3249999999999999E-3</v>
      </c>
      <c r="X523" s="12">
        <f>F523*ReturnData!F534</f>
        <v>0</v>
      </c>
      <c r="Y523" s="12">
        <f>G523*ReturnData!G534</f>
        <v>3.4499999999999999E-3</v>
      </c>
      <c r="Z523" s="12">
        <f>H523*ReturnData!H534</f>
        <v>0</v>
      </c>
      <c r="AA523" s="12">
        <f>I523*ReturnData!I534</f>
        <v>3.5625000000000001E-3</v>
      </c>
      <c r="AB523" s="12">
        <f>J523*ReturnData!J534</f>
        <v>0</v>
      </c>
      <c r="AC523" s="12">
        <f>K523*ReturnData!K534</f>
        <v>0</v>
      </c>
      <c r="AD523" s="12">
        <f>L523*ReturnData!L534</f>
        <v>6.6E-3</v>
      </c>
      <c r="AE523" s="12">
        <f>M523*ReturnData!M534</f>
        <v>0</v>
      </c>
      <c r="AF523" s="12">
        <f>N523*ReturnData!N534</f>
        <v>5.1875000000000003E-3</v>
      </c>
      <c r="AG523" s="12">
        <f>O523*ReturnData!O534</f>
        <v>0</v>
      </c>
      <c r="AH523" s="12">
        <f>P523*ReturnData!P534</f>
        <v>-5.0000000000000002E-5</v>
      </c>
      <c r="AI523" s="12">
        <f>Q523*ReturnData!Q534</f>
        <v>4.75E-4</v>
      </c>
      <c r="AK523">
        <f t="shared" si="24"/>
        <v>201805</v>
      </c>
      <c r="AL523" s="15">
        <f t="shared" si="26"/>
        <v>2.8587500000000002E-2</v>
      </c>
    </row>
    <row r="524" spans="1:38" x14ac:dyDescent="0.25">
      <c r="A524" s="6">
        <f>ReturnData!A535</f>
        <v>201806</v>
      </c>
      <c r="B524">
        <f>IF('Monthly Ranks'!B523&lt;=8, 1/8,0)</f>
        <v>0</v>
      </c>
      <c r="C524">
        <f>IF('Monthly Ranks'!C523&lt;=8, 1/8,0)</f>
        <v>0.125</v>
      </c>
      <c r="D524">
        <f>IF('Monthly Ranks'!D523&lt;=8, 1/8,0)</f>
        <v>0.125</v>
      </c>
      <c r="E524">
        <f>IF('Monthly Ranks'!E523&lt;=8, 1/8,0)</f>
        <v>0.125</v>
      </c>
      <c r="F524">
        <f>IF('Monthly Ranks'!F523&lt;=8, 1/8,0)</f>
        <v>0</v>
      </c>
      <c r="G524">
        <f>IF('Monthly Ranks'!G523&lt;=8, 1/8,0)</f>
        <v>0</v>
      </c>
      <c r="H524">
        <f>IF('Monthly Ranks'!H523&lt;=8, 1/8,0)</f>
        <v>0</v>
      </c>
      <c r="I524">
        <f>IF('Monthly Ranks'!I523&lt;=8, 1/8,0)</f>
        <v>0</v>
      </c>
      <c r="J524">
        <f>IF('Monthly Ranks'!J523&lt;=8, 1/8,0)</f>
        <v>0.125</v>
      </c>
      <c r="K524">
        <f>IF('Monthly Ranks'!K523&lt;=8, 1/8,0)</f>
        <v>0</v>
      </c>
      <c r="L524">
        <f>IF('Monthly Ranks'!L523&lt;=8, 1/8,0)</f>
        <v>0.125</v>
      </c>
      <c r="M524">
        <f>IF('Monthly Ranks'!M523&lt;=8, 1/8,0)</f>
        <v>0</v>
      </c>
      <c r="N524">
        <f>IF('Monthly Ranks'!N523&lt;=8, 1/8,0)</f>
        <v>0.125</v>
      </c>
      <c r="O524">
        <f>IF('Monthly Ranks'!O523&lt;=8, 1/8,0)</f>
        <v>0</v>
      </c>
      <c r="P524">
        <f>IF('Monthly Ranks'!P523&lt;=8, 1/8,0)</f>
        <v>0.125</v>
      </c>
      <c r="Q524">
        <f>IF('Monthly Ranks'!Q523&lt;=8, 1/8,0)</f>
        <v>0.125</v>
      </c>
      <c r="S524">
        <f t="shared" si="25"/>
        <v>201806</v>
      </c>
      <c r="T524" s="12">
        <f>B524*ReturnData!B535</f>
        <v>0</v>
      </c>
      <c r="U524" s="12">
        <f>C524*ReturnData!C535</f>
        <v>-1.825E-3</v>
      </c>
      <c r="V524" s="12">
        <f>D524*ReturnData!D535</f>
        <v>5.6250000000000007E-4</v>
      </c>
      <c r="W524" s="12">
        <f>E524*ReturnData!E535</f>
        <v>8.1374999999999989E-3</v>
      </c>
      <c r="X524" s="12">
        <f>F524*ReturnData!F535</f>
        <v>0</v>
      </c>
      <c r="Y524" s="12">
        <f>G524*ReturnData!G535</f>
        <v>0</v>
      </c>
      <c r="Z524" s="12">
        <f>H524*ReturnData!H535</f>
        <v>0</v>
      </c>
      <c r="AA524" s="12">
        <f>I524*ReturnData!I535</f>
        <v>0</v>
      </c>
      <c r="AB524" s="12">
        <f>J524*ReturnData!J535</f>
        <v>-6.4249999999999993E-3</v>
      </c>
      <c r="AC524" s="12">
        <f>K524*ReturnData!K535</f>
        <v>0</v>
      </c>
      <c r="AD524" s="12">
        <f>L524*ReturnData!L535</f>
        <v>-3.9624999999999999E-3</v>
      </c>
      <c r="AE524" s="12">
        <f>M524*ReturnData!M535</f>
        <v>0</v>
      </c>
      <c r="AF524" s="12">
        <f>N524*ReturnData!N535</f>
        <v>-4.2125000000000001E-3</v>
      </c>
      <c r="AG524" s="12">
        <f>O524*ReturnData!O535</f>
        <v>0</v>
      </c>
      <c r="AH524" s="12">
        <f>P524*ReturnData!P535</f>
        <v>4.0875E-3</v>
      </c>
      <c r="AI524" s="12">
        <f>Q524*ReturnData!Q535</f>
        <v>-1.2750000000000001E-3</v>
      </c>
      <c r="AK524">
        <f t="shared" si="24"/>
        <v>201806</v>
      </c>
      <c r="AL524" s="15">
        <f t="shared" si="26"/>
        <v>-4.9125000000000002E-3</v>
      </c>
    </row>
    <row r="525" spans="1:38" x14ac:dyDescent="0.25">
      <c r="A525" s="6">
        <f>ReturnData!A536</f>
        <v>201807</v>
      </c>
      <c r="B525">
        <f>IF('Monthly Ranks'!B524&lt;=8, 1/8,0)</f>
        <v>0</v>
      </c>
      <c r="C525">
        <f>IF('Monthly Ranks'!C524&lt;=8, 1/8,0)</f>
        <v>0.125</v>
      </c>
      <c r="D525">
        <f>IF('Monthly Ranks'!D524&lt;=8, 1/8,0)</f>
        <v>0.125</v>
      </c>
      <c r="E525">
        <f>IF('Monthly Ranks'!E524&lt;=8, 1/8,0)</f>
        <v>0.125</v>
      </c>
      <c r="F525">
        <f>IF('Monthly Ranks'!F524&lt;=8, 1/8,0)</f>
        <v>0</v>
      </c>
      <c r="G525">
        <f>IF('Monthly Ranks'!G524&lt;=8, 1/8,0)</f>
        <v>0.125</v>
      </c>
      <c r="H525">
        <f>IF('Monthly Ranks'!H524&lt;=8, 1/8,0)</f>
        <v>0</v>
      </c>
      <c r="I525">
        <f>IF('Monthly Ranks'!I524&lt;=8, 1/8,0)</f>
        <v>0</v>
      </c>
      <c r="J525">
        <f>IF('Monthly Ranks'!J524&lt;=8, 1/8,0)</f>
        <v>0.125</v>
      </c>
      <c r="K525">
        <f>IF('Monthly Ranks'!K524&lt;=8, 1/8,0)</f>
        <v>0</v>
      </c>
      <c r="L525">
        <f>IF('Monthly Ranks'!L524&lt;=8, 1/8,0)</f>
        <v>0.125</v>
      </c>
      <c r="M525">
        <f>IF('Monthly Ranks'!M524&lt;=8, 1/8,0)</f>
        <v>0</v>
      </c>
      <c r="N525">
        <f>IF('Monthly Ranks'!N524&lt;=8, 1/8,0)</f>
        <v>0.125</v>
      </c>
      <c r="O525">
        <f>IF('Monthly Ranks'!O524&lt;=8, 1/8,0)</f>
        <v>0</v>
      </c>
      <c r="P525">
        <f>IF('Monthly Ranks'!P524&lt;=8, 1/8,0)</f>
        <v>0.125</v>
      </c>
      <c r="Q525">
        <f>IF('Monthly Ranks'!Q524&lt;=8, 1/8,0)</f>
        <v>0</v>
      </c>
      <c r="S525">
        <f t="shared" si="25"/>
        <v>201807</v>
      </c>
      <c r="T525" s="12">
        <f>B525*ReturnData!B536</f>
        <v>0</v>
      </c>
      <c r="U525" s="12">
        <f>C525*ReturnData!C536</f>
        <v>-2.4375E-3</v>
      </c>
      <c r="V525" s="12">
        <f>D525*ReturnData!D536</f>
        <v>1.3375000000000001E-3</v>
      </c>
      <c r="W525" s="12">
        <f>E525*ReturnData!E536</f>
        <v>0</v>
      </c>
      <c r="X525" s="12">
        <f>F525*ReturnData!F536</f>
        <v>0</v>
      </c>
      <c r="Y525" s="12">
        <f>G525*ReturnData!G536</f>
        <v>5.5500000000000002E-3</v>
      </c>
      <c r="Z525" s="12">
        <f>H525*ReturnData!H536</f>
        <v>0</v>
      </c>
      <c r="AA525" s="12">
        <f>I525*ReturnData!I536</f>
        <v>0</v>
      </c>
      <c r="AB525" s="12">
        <f>J525*ReturnData!J536</f>
        <v>5.3125000000000004E-3</v>
      </c>
      <c r="AC525" s="12">
        <f>K525*ReturnData!K536</f>
        <v>0</v>
      </c>
      <c r="AD525" s="12">
        <f>L525*ReturnData!L536</f>
        <v>4.3874999999999999E-3</v>
      </c>
      <c r="AE525" s="12">
        <f>M525*ReturnData!M536</f>
        <v>0</v>
      </c>
      <c r="AF525" s="12">
        <f>N525*ReturnData!N536</f>
        <v>9.5250000000000005E-3</v>
      </c>
      <c r="AG525" s="12">
        <f>O525*ReturnData!O536</f>
        <v>0</v>
      </c>
      <c r="AH525" s="12">
        <f>P525*ReturnData!P536</f>
        <v>4.0749999999999996E-3</v>
      </c>
      <c r="AI525" s="12">
        <f>Q525*ReturnData!Q536</f>
        <v>0</v>
      </c>
      <c r="AK525">
        <f t="shared" si="24"/>
        <v>201807</v>
      </c>
      <c r="AL525" s="15">
        <f t="shared" si="26"/>
        <v>2.775E-2</v>
      </c>
    </row>
    <row r="526" spans="1:38" x14ac:dyDescent="0.25">
      <c r="A526" s="6">
        <f>ReturnData!A537</f>
        <v>201808</v>
      </c>
      <c r="B526">
        <f>IF('Monthly Ranks'!B525&lt;=8, 1/8,0)</f>
        <v>0</v>
      </c>
      <c r="C526">
        <f>IF('Monthly Ranks'!C525&lt;=8, 1/8,0)</f>
        <v>0</v>
      </c>
      <c r="D526">
        <f>IF('Monthly Ranks'!D525&lt;=8, 1/8,0)</f>
        <v>0.125</v>
      </c>
      <c r="E526">
        <f>IF('Monthly Ranks'!E525&lt;=8, 1/8,0)</f>
        <v>0.125</v>
      </c>
      <c r="F526">
        <f>IF('Monthly Ranks'!F525&lt;=8, 1/8,0)</f>
        <v>0</v>
      </c>
      <c r="G526">
        <f>IF('Monthly Ranks'!G525&lt;=8, 1/8,0)</f>
        <v>0.125</v>
      </c>
      <c r="H526">
        <f>IF('Monthly Ranks'!H525&lt;=8, 1/8,0)</f>
        <v>0</v>
      </c>
      <c r="I526">
        <f>IF('Monthly Ranks'!I525&lt;=8, 1/8,0)</f>
        <v>0.125</v>
      </c>
      <c r="J526">
        <f>IF('Monthly Ranks'!J525&lt;=8, 1/8,0)</f>
        <v>0.125</v>
      </c>
      <c r="K526">
        <f>IF('Monthly Ranks'!K525&lt;=8, 1/8,0)</f>
        <v>0</v>
      </c>
      <c r="L526">
        <f>IF('Monthly Ranks'!L525&lt;=8, 1/8,0)</f>
        <v>0.125</v>
      </c>
      <c r="M526">
        <f>IF('Monthly Ranks'!M525&lt;=8, 1/8,0)</f>
        <v>0</v>
      </c>
      <c r="N526">
        <f>IF('Monthly Ranks'!N525&lt;=8, 1/8,0)</f>
        <v>0.125</v>
      </c>
      <c r="O526">
        <f>IF('Monthly Ranks'!O525&lt;=8, 1/8,0)</f>
        <v>0</v>
      </c>
      <c r="P526">
        <f>IF('Monthly Ranks'!P525&lt;=8, 1/8,0)</f>
        <v>0.125</v>
      </c>
      <c r="Q526">
        <f>IF('Monthly Ranks'!Q525&lt;=8, 1/8,0)</f>
        <v>0</v>
      </c>
      <c r="S526">
        <f t="shared" si="25"/>
        <v>201808</v>
      </c>
      <c r="T526" s="12">
        <f>B526*ReturnData!B537</f>
        <v>0</v>
      </c>
      <c r="U526" s="12">
        <f>C526*ReturnData!C537</f>
        <v>0</v>
      </c>
      <c r="V526" s="12">
        <f>D526*ReturnData!D537</f>
        <v>-3.6375000000000001E-3</v>
      </c>
      <c r="W526" s="12">
        <f>E526*ReturnData!E537</f>
        <v>6.2250000000000005E-3</v>
      </c>
      <c r="X526" s="12">
        <f>F526*ReturnData!F537</f>
        <v>0</v>
      </c>
      <c r="Y526" s="12">
        <f>G526*ReturnData!G537</f>
        <v>-3.3750000000000002E-4</v>
      </c>
      <c r="Z526" s="12">
        <f>H526*ReturnData!H537</f>
        <v>0</v>
      </c>
      <c r="AA526" s="12">
        <f>I526*ReturnData!I537</f>
        <v>2.7000000000000001E-3</v>
      </c>
      <c r="AB526" s="12">
        <f>J526*ReturnData!J537</f>
        <v>-4.0375000000000003E-3</v>
      </c>
      <c r="AC526" s="12">
        <f>K526*ReturnData!K537</f>
        <v>0</v>
      </c>
      <c r="AD526" s="12">
        <f>L526*ReturnData!L537</f>
        <v>4.4875000000000002E-3</v>
      </c>
      <c r="AE526" s="12">
        <f>M526*ReturnData!M537</f>
        <v>0</v>
      </c>
      <c r="AF526" s="12">
        <f>N526*ReturnData!N537</f>
        <v>7.3749999999999998E-4</v>
      </c>
      <c r="AG526" s="12">
        <f>O526*ReturnData!O537</f>
        <v>0</v>
      </c>
      <c r="AH526" s="12">
        <f>P526*ReturnData!P537</f>
        <v>1.16375E-2</v>
      </c>
      <c r="AI526" s="12">
        <f>Q526*ReturnData!Q537</f>
        <v>0</v>
      </c>
      <c r="AK526">
        <f t="shared" si="24"/>
        <v>201808</v>
      </c>
      <c r="AL526" s="15">
        <f t="shared" si="26"/>
        <v>1.7774999999999999E-2</v>
      </c>
    </row>
    <row r="527" spans="1:38" x14ac:dyDescent="0.25">
      <c r="A527" s="6">
        <f>ReturnData!A538</f>
        <v>201809</v>
      </c>
      <c r="B527">
        <f>IF('Monthly Ranks'!B526&lt;=8, 1/8,0)</f>
        <v>0</v>
      </c>
      <c r="C527">
        <f>IF('Monthly Ranks'!C526&lt;=8, 1/8,0)</f>
        <v>0</v>
      </c>
      <c r="D527">
        <f>IF('Monthly Ranks'!D526&lt;=8, 1/8,0)</f>
        <v>0.125</v>
      </c>
      <c r="E527">
        <f>IF('Monthly Ranks'!E526&lt;=8, 1/8,0)</f>
        <v>0.125</v>
      </c>
      <c r="F527">
        <f>IF('Monthly Ranks'!F526&lt;=8, 1/8,0)</f>
        <v>0</v>
      </c>
      <c r="G527">
        <f>IF('Monthly Ranks'!G526&lt;=8, 1/8,0)</f>
        <v>0</v>
      </c>
      <c r="H527">
        <f>IF('Monthly Ranks'!H526&lt;=8, 1/8,0)</f>
        <v>0</v>
      </c>
      <c r="I527">
        <f>IF('Monthly Ranks'!I526&lt;=8, 1/8,0)</f>
        <v>0.125</v>
      </c>
      <c r="J527">
        <f>IF('Monthly Ranks'!J526&lt;=8, 1/8,0)</f>
        <v>0.125</v>
      </c>
      <c r="K527">
        <f>IF('Monthly Ranks'!K526&lt;=8, 1/8,0)</f>
        <v>0</v>
      </c>
      <c r="L527">
        <f>IF('Monthly Ranks'!L526&lt;=8, 1/8,0)</f>
        <v>0.125</v>
      </c>
      <c r="M527">
        <f>IF('Monthly Ranks'!M526&lt;=8, 1/8,0)</f>
        <v>0</v>
      </c>
      <c r="N527">
        <f>IF('Monthly Ranks'!N526&lt;=8, 1/8,0)</f>
        <v>0.125</v>
      </c>
      <c r="O527">
        <f>IF('Monthly Ranks'!O526&lt;=8, 1/8,0)</f>
        <v>0</v>
      </c>
      <c r="P527">
        <f>IF('Monthly Ranks'!P526&lt;=8, 1/8,0)</f>
        <v>0.125</v>
      </c>
      <c r="Q527">
        <f>IF('Monthly Ranks'!Q526&lt;=8, 1/8,0)</f>
        <v>0.125</v>
      </c>
      <c r="S527">
        <f t="shared" si="25"/>
        <v>201809</v>
      </c>
      <c r="T527" s="12">
        <f>B527*ReturnData!B538</f>
        <v>0</v>
      </c>
      <c r="U527" s="12">
        <f>C527*ReturnData!C538</f>
        <v>0</v>
      </c>
      <c r="V527" s="12">
        <f>D527*ReturnData!D538</f>
        <v>4.3125000000000004E-3</v>
      </c>
      <c r="W527" s="12">
        <f>E527*ReturnData!E538</f>
        <v>7.6249999999999994E-4</v>
      </c>
      <c r="X527" s="12">
        <f>F527*ReturnData!F538</f>
        <v>0</v>
      </c>
      <c r="Y527" s="12">
        <f>G527*ReturnData!G538</f>
        <v>0</v>
      </c>
      <c r="Z527" s="12">
        <f>H527*ReturnData!H538</f>
        <v>0</v>
      </c>
      <c r="AA527" s="12">
        <f>I527*ReturnData!I538</f>
        <v>2.0000000000000001E-4</v>
      </c>
      <c r="AB527" s="12">
        <f>J527*ReturnData!J538</f>
        <v>-8.6249999999999999E-4</v>
      </c>
      <c r="AC527" s="12">
        <f>K527*ReturnData!K538</f>
        <v>0</v>
      </c>
      <c r="AD527" s="12">
        <f>L527*ReturnData!L538</f>
        <v>2.1250000000000002E-4</v>
      </c>
      <c r="AE527" s="12">
        <f>M527*ReturnData!M538</f>
        <v>0</v>
      </c>
      <c r="AF527" s="12">
        <f>N527*ReturnData!N538</f>
        <v>4.5125E-3</v>
      </c>
      <c r="AG527" s="12">
        <f>O527*ReturnData!O538</f>
        <v>0</v>
      </c>
      <c r="AH527" s="12">
        <f>P527*ReturnData!P538</f>
        <v>5.8749999999999991E-4</v>
      </c>
      <c r="AI527" s="12">
        <f>Q527*ReturnData!Q538</f>
        <v>-2.575E-3</v>
      </c>
      <c r="AK527">
        <f t="shared" si="24"/>
        <v>201809</v>
      </c>
      <c r="AL527" s="15">
        <f t="shared" si="26"/>
        <v>7.1499999999999992E-3</v>
      </c>
    </row>
    <row r="528" spans="1:38" x14ac:dyDescent="0.25">
      <c r="A528" s="6">
        <f>ReturnData!A539</f>
        <v>201810</v>
      </c>
      <c r="B528">
        <f>IF('Monthly Ranks'!B527&lt;=8, 1/8,0)</f>
        <v>0</v>
      </c>
      <c r="C528">
        <f>IF('Monthly Ranks'!C527&lt;=8, 1/8,0)</f>
        <v>0</v>
      </c>
      <c r="D528">
        <f>IF('Monthly Ranks'!D527&lt;=8, 1/8,0)</f>
        <v>0.125</v>
      </c>
      <c r="E528">
        <f>IF('Monthly Ranks'!E527&lt;=8, 1/8,0)</f>
        <v>0.125</v>
      </c>
      <c r="F528">
        <f>IF('Monthly Ranks'!F527&lt;=8, 1/8,0)</f>
        <v>0</v>
      </c>
      <c r="G528">
        <f>IF('Monthly Ranks'!G527&lt;=8, 1/8,0)</f>
        <v>0</v>
      </c>
      <c r="H528">
        <f>IF('Monthly Ranks'!H527&lt;=8, 1/8,0)</f>
        <v>0</v>
      </c>
      <c r="I528">
        <f>IF('Monthly Ranks'!I527&lt;=8, 1/8,0)</f>
        <v>0.125</v>
      </c>
      <c r="J528">
        <f>IF('Monthly Ranks'!J527&lt;=8, 1/8,0)</f>
        <v>0.125</v>
      </c>
      <c r="K528">
        <f>IF('Monthly Ranks'!K527&lt;=8, 1/8,0)</f>
        <v>0</v>
      </c>
      <c r="L528">
        <f>IF('Monthly Ranks'!L527&lt;=8, 1/8,0)</f>
        <v>0.125</v>
      </c>
      <c r="M528">
        <f>IF('Monthly Ranks'!M527&lt;=8, 1/8,0)</f>
        <v>0</v>
      </c>
      <c r="N528">
        <f>IF('Monthly Ranks'!N527&lt;=8, 1/8,0)</f>
        <v>0.125</v>
      </c>
      <c r="O528">
        <f>IF('Monthly Ranks'!O527&lt;=8, 1/8,0)</f>
        <v>0</v>
      </c>
      <c r="P528">
        <f>IF('Monthly Ranks'!P527&lt;=8, 1/8,0)</f>
        <v>0.125</v>
      </c>
      <c r="Q528">
        <f>IF('Monthly Ranks'!Q527&lt;=8, 1/8,0)</f>
        <v>0.125</v>
      </c>
      <c r="S528">
        <f t="shared" si="25"/>
        <v>201810</v>
      </c>
      <c r="T528" s="12">
        <f>B528*ReturnData!B539</f>
        <v>0</v>
      </c>
      <c r="U528" s="12">
        <f>C528*ReturnData!C539</f>
        <v>0</v>
      </c>
      <c r="V528" s="12">
        <f>D528*ReturnData!D539</f>
        <v>-1.4950000000000001E-2</v>
      </c>
      <c r="W528" s="12">
        <f>E528*ReturnData!E539</f>
        <v>-1.3825E-2</v>
      </c>
      <c r="X528" s="12">
        <f>F528*ReturnData!F539</f>
        <v>0</v>
      </c>
      <c r="Y528" s="12">
        <f>G528*ReturnData!G539</f>
        <v>0</v>
      </c>
      <c r="Z528" s="12">
        <f>H528*ReturnData!H539</f>
        <v>0</v>
      </c>
      <c r="AA528" s="12">
        <f>I528*ReturnData!I539</f>
        <v>-1.7375000000000002E-2</v>
      </c>
      <c r="AB528" s="12">
        <f>J528*ReturnData!J539</f>
        <v>-1.4525E-2</v>
      </c>
      <c r="AC528" s="12">
        <f>K528*ReturnData!K539</f>
        <v>0</v>
      </c>
      <c r="AD528" s="12">
        <f>L528*ReturnData!L539</f>
        <v>-1.4012500000000001E-2</v>
      </c>
      <c r="AE528" s="12">
        <f>M528*ReturnData!M539</f>
        <v>0</v>
      </c>
      <c r="AF528" s="12">
        <f>N528*ReturnData!N539</f>
        <v>-1.2549999999999999E-2</v>
      </c>
      <c r="AG528" s="12">
        <f>O528*ReturnData!O539</f>
        <v>0</v>
      </c>
      <c r="AH528" s="12">
        <f>P528*ReturnData!P539</f>
        <v>-1.0225E-2</v>
      </c>
      <c r="AI528" s="12">
        <f>Q528*ReturnData!Q539</f>
        <v>-6.8625000000000005E-3</v>
      </c>
      <c r="AK528">
        <f t="shared" si="24"/>
        <v>201810</v>
      </c>
      <c r="AL528" s="15">
        <f t="shared" si="26"/>
        <v>-0.104325</v>
      </c>
    </row>
    <row r="529" spans="1:38" x14ac:dyDescent="0.25">
      <c r="A529" s="6">
        <f>ReturnData!A540</f>
        <v>201811</v>
      </c>
      <c r="B529">
        <f>IF('Monthly Ranks'!B528&lt;=8, 1/8,0)</f>
        <v>0</v>
      </c>
      <c r="C529">
        <f>IF('Monthly Ranks'!C528&lt;=8, 1/8,0)</f>
        <v>0</v>
      </c>
      <c r="D529">
        <f>IF('Monthly Ranks'!D528&lt;=8, 1/8,0)</f>
        <v>0.125</v>
      </c>
      <c r="E529">
        <f>IF('Monthly Ranks'!E528&lt;=8, 1/8,0)</f>
        <v>0.125</v>
      </c>
      <c r="F529">
        <f>IF('Monthly Ranks'!F528&lt;=8, 1/8,0)</f>
        <v>0</v>
      </c>
      <c r="G529">
        <f>IF('Monthly Ranks'!G528&lt;=8, 1/8,0)</f>
        <v>0</v>
      </c>
      <c r="H529">
        <f>IF('Monthly Ranks'!H528&lt;=8, 1/8,0)</f>
        <v>0</v>
      </c>
      <c r="I529">
        <f>IF('Monthly Ranks'!I528&lt;=8, 1/8,0)</f>
        <v>0.125</v>
      </c>
      <c r="J529">
        <f>IF('Monthly Ranks'!J528&lt;=8, 1/8,0)</f>
        <v>0.125</v>
      </c>
      <c r="K529">
        <f>IF('Monthly Ranks'!K528&lt;=8, 1/8,0)</f>
        <v>0</v>
      </c>
      <c r="L529">
        <f>IF('Monthly Ranks'!L528&lt;=8, 1/8,0)</f>
        <v>0.125</v>
      </c>
      <c r="M529">
        <f>IF('Monthly Ranks'!M528&lt;=8, 1/8,0)</f>
        <v>0</v>
      </c>
      <c r="N529">
        <f>IF('Monthly Ranks'!N528&lt;=8, 1/8,0)</f>
        <v>0.125</v>
      </c>
      <c r="O529">
        <f>IF('Monthly Ranks'!O528&lt;=8, 1/8,0)</f>
        <v>0</v>
      </c>
      <c r="P529">
        <f>IF('Monthly Ranks'!P528&lt;=8, 1/8,0)</f>
        <v>0.125</v>
      </c>
      <c r="Q529">
        <f>IF('Monthly Ranks'!Q528&lt;=8, 1/8,0)</f>
        <v>0.125</v>
      </c>
      <c r="S529">
        <f t="shared" si="25"/>
        <v>201811</v>
      </c>
      <c r="T529" s="12">
        <f>B529*ReturnData!B540</f>
        <v>0</v>
      </c>
      <c r="U529" s="12">
        <f>C529*ReturnData!C540</f>
        <v>0</v>
      </c>
      <c r="V529" s="12">
        <f>D529*ReturnData!D540</f>
        <v>-2.8124999999999999E-3</v>
      </c>
      <c r="W529" s="12">
        <f>E529*ReturnData!E540</f>
        <v>-9.6250000000000003E-4</v>
      </c>
      <c r="X529" s="12">
        <f>F529*ReturnData!F540</f>
        <v>0</v>
      </c>
      <c r="Y529" s="12">
        <f>G529*ReturnData!G540</f>
        <v>0</v>
      </c>
      <c r="Z529" s="12">
        <f>H529*ReturnData!H540</f>
        <v>0</v>
      </c>
      <c r="AA529" s="12">
        <f>I529*ReturnData!I540</f>
        <v>3.6625000000000004E-3</v>
      </c>
      <c r="AB529" s="12">
        <f>J529*ReturnData!J540</f>
        <v>-3.7375000000000004E-3</v>
      </c>
      <c r="AC529" s="12">
        <f>K529*ReturnData!K540</f>
        <v>0</v>
      </c>
      <c r="AD529" s="12">
        <f>L529*ReturnData!L540</f>
        <v>3.7499999999999999E-3</v>
      </c>
      <c r="AE529" s="12">
        <f>M529*ReturnData!M540</f>
        <v>0</v>
      </c>
      <c r="AF529" s="12">
        <f>N529*ReturnData!N540</f>
        <v>4.8124999999999999E-3</v>
      </c>
      <c r="AG529" s="12">
        <f>O529*ReturnData!O540</f>
        <v>0</v>
      </c>
      <c r="AH529" s="12">
        <f>P529*ReturnData!P540</f>
        <v>2.875E-3</v>
      </c>
      <c r="AI529" s="12">
        <f>Q529*ReturnData!Q540</f>
        <v>3.5249999999999999E-3</v>
      </c>
      <c r="AK529">
        <f t="shared" si="24"/>
        <v>201811</v>
      </c>
      <c r="AL529" s="15">
        <f t="shared" si="26"/>
        <v>1.1112499999999999E-2</v>
      </c>
    </row>
    <row r="530" spans="1:38" x14ac:dyDescent="0.25">
      <c r="A530" s="6">
        <f>ReturnData!A541</f>
        <v>201812</v>
      </c>
      <c r="B530">
        <f>IF('Monthly Ranks'!B529&lt;=8, 1/8,0)</f>
        <v>0</v>
      </c>
      <c r="C530">
        <f>IF('Monthly Ranks'!C529&lt;=8, 1/8,0)</f>
        <v>0</v>
      </c>
      <c r="D530">
        <f>IF('Monthly Ranks'!D529&lt;=8, 1/8,0)</f>
        <v>0.125</v>
      </c>
      <c r="E530">
        <f>IF('Monthly Ranks'!E529&lt;=8, 1/8,0)</f>
        <v>0.125</v>
      </c>
      <c r="F530">
        <f>IF('Monthly Ranks'!F529&lt;=8, 1/8,0)</f>
        <v>0</v>
      </c>
      <c r="G530">
        <f>IF('Monthly Ranks'!G529&lt;=8, 1/8,0)</f>
        <v>0</v>
      </c>
      <c r="H530">
        <f>IF('Monthly Ranks'!H529&lt;=8, 1/8,0)</f>
        <v>0.125</v>
      </c>
      <c r="I530">
        <f>IF('Monthly Ranks'!I529&lt;=8, 1/8,0)</f>
        <v>0</v>
      </c>
      <c r="J530">
        <f>IF('Monthly Ranks'!J529&lt;=8, 1/8,0)</f>
        <v>0.125</v>
      </c>
      <c r="K530">
        <f>IF('Monthly Ranks'!K529&lt;=8, 1/8,0)</f>
        <v>0</v>
      </c>
      <c r="L530">
        <f>IF('Monthly Ranks'!L529&lt;=8, 1/8,0)</f>
        <v>0.125</v>
      </c>
      <c r="M530">
        <f>IF('Monthly Ranks'!M529&lt;=8, 1/8,0)</f>
        <v>0</v>
      </c>
      <c r="N530">
        <f>IF('Monthly Ranks'!N529&lt;=8, 1/8,0)</f>
        <v>0.125</v>
      </c>
      <c r="O530">
        <f>IF('Monthly Ranks'!O529&lt;=8, 1/8,0)</f>
        <v>0</v>
      </c>
      <c r="P530">
        <f>IF('Monthly Ranks'!P529&lt;=8, 1/8,0)</f>
        <v>0.125</v>
      </c>
      <c r="Q530">
        <f>IF('Monthly Ranks'!Q529&lt;=8, 1/8,0)</f>
        <v>0.125</v>
      </c>
      <c r="S530">
        <f t="shared" si="25"/>
        <v>201812</v>
      </c>
      <c r="T530" s="12">
        <f>B530*ReturnData!B541</f>
        <v>0</v>
      </c>
      <c r="U530" s="12">
        <f>C530*ReturnData!C541</f>
        <v>0</v>
      </c>
      <c r="V530" s="12">
        <f>D530*ReturnData!D541</f>
        <v>-1.6487499999999999E-2</v>
      </c>
      <c r="W530" s="12">
        <f>E530*ReturnData!E541</f>
        <v>-9.9375000000000002E-3</v>
      </c>
      <c r="X530" s="12">
        <f>F530*ReturnData!F541</f>
        <v>0</v>
      </c>
      <c r="Y530" s="12">
        <f>G530*ReturnData!G541</f>
        <v>0</v>
      </c>
      <c r="Z530" s="12">
        <f>H530*ReturnData!H541</f>
        <v>-9.5499999999999995E-3</v>
      </c>
      <c r="AA530" s="12">
        <f>I530*ReturnData!I541</f>
        <v>0</v>
      </c>
      <c r="AB530" s="12">
        <f>J530*ReturnData!J541</f>
        <v>-1.84875E-2</v>
      </c>
      <c r="AC530" s="12">
        <f>K530*ReturnData!K541</f>
        <v>0</v>
      </c>
      <c r="AD530" s="12">
        <f>L530*ReturnData!L541</f>
        <v>-1.0449999999999999E-2</v>
      </c>
      <c r="AE530" s="12">
        <f>M530*ReturnData!M541</f>
        <v>0</v>
      </c>
      <c r="AF530" s="12">
        <f>N530*ReturnData!N541</f>
        <v>-1.6712499999999998E-2</v>
      </c>
      <c r="AG530" s="12">
        <f>O530*ReturnData!O541</f>
        <v>0</v>
      </c>
      <c r="AH530" s="12">
        <f>P530*ReturnData!P541</f>
        <v>-1.19375E-2</v>
      </c>
      <c r="AI530" s="12">
        <f>Q530*ReturnData!Q541</f>
        <v>-1.4450000000000001E-2</v>
      </c>
      <c r="AK530">
        <f t="shared" si="24"/>
        <v>201812</v>
      </c>
      <c r="AL530" s="15">
        <f t="shared" si="26"/>
        <v>-0.10801250000000001</v>
      </c>
    </row>
    <row r="531" spans="1:38" x14ac:dyDescent="0.25">
      <c r="A531" s="6">
        <f>ReturnData!A542</f>
        <v>201901</v>
      </c>
      <c r="B531">
        <f>IF('Monthly Ranks'!B530&lt;=8, 1/8,0)</f>
        <v>0</v>
      </c>
      <c r="C531">
        <f>IF('Monthly Ranks'!C530&lt;=8, 1/8,0)</f>
        <v>0</v>
      </c>
      <c r="D531">
        <f>IF('Monthly Ranks'!D530&lt;=8, 1/8,0)</f>
        <v>0</v>
      </c>
      <c r="E531">
        <f>IF('Monthly Ranks'!E530&lt;=8, 1/8,0)</f>
        <v>0.125</v>
      </c>
      <c r="F531">
        <f>IF('Monthly Ranks'!F530&lt;=8, 1/8,0)</f>
        <v>0</v>
      </c>
      <c r="G531">
        <f>IF('Monthly Ranks'!G530&lt;=8, 1/8,0)</f>
        <v>0</v>
      </c>
      <c r="H531">
        <f>IF('Monthly Ranks'!H530&lt;=8, 1/8,0)</f>
        <v>0.125</v>
      </c>
      <c r="I531">
        <f>IF('Monthly Ranks'!I530&lt;=8, 1/8,0)</f>
        <v>0</v>
      </c>
      <c r="J531">
        <f>IF('Monthly Ranks'!J530&lt;=8, 1/8,0)</f>
        <v>0</v>
      </c>
      <c r="K531">
        <f>IF('Monthly Ranks'!K530&lt;=8, 1/8,0)</f>
        <v>0.125</v>
      </c>
      <c r="L531">
        <f>IF('Monthly Ranks'!L530&lt;=8, 1/8,0)</f>
        <v>0.125</v>
      </c>
      <c r="M531">
        <f>IF('Monthly Ranks'!M530&lt;=8, 1/8,0)</f>
        <v>0</v>
      </c>
      <c r="N531">
        <f>IF('Monthly Ranks'!N530&lt;=8, 1/8,0)</f>
        <v>0.125</v>
      </c>
      <c r="O531">
        <f>IF('Monthly Ranks'!O530&lt;=8, 1/8,0)</f>
        <v>0.125</v>
      </c>
      <c r="P531">
        <f>IF('Monthly Ranks'!P530&lt;=8, 1/8,0)</f>
        <v>0.125</v>
      </c>
      <c r="Q531">
        <f>IF('Monthly Ranks'!Q530&lt;=8, 1/8,0)</f>
        <v>0.125</v>
      </c>
      <c r="S531">
        <f t="shared" si="25"/>
        <v>201901</v>
      </c>
      <c r="T531" s="12">
        <f>B531*ReturnData!B542</f>
        <v>0</v>
      </c>
      <c r="U531" s="12">
        <f>C531*ReturnData!C542</f>
        <v>0</v>
      </c>
      <c r="V531" s="12">
        <f>D531*ReturnData!D542</f>
        <v>0</v>
      </c>
      <c r="W531" s="12">
        <f>E531*ReturnData!E542</f>
        <v>1.54E-2</v>
      </c>
      <c r="X531" s="12">
        <f>F531*ReturnData!F542</f>
        <v>0</v>
      </c>
      <c r="Y531" s="12">
        <f>G531*ReturnData!G542</f>
        <v>0</v>
      </c>
      <c r="Z531" s="12">
        <f>H531*ReturnData!H542</f>
        <v>5.3625000000000001E-3</v>
      </c>
      <c r="AA531" s="12">
        <f>I531*ReturnData!I542</f>
        <v>0</v>
      </c>
      <c r="AB531" s="12">
        <f>J531*ReturnData!J542</f>
        <v>0</v>
      </c>
      <c r="AC531" s="12">
        <f>K531*ReturnData!K542</f>
        <v>1.5674999999999998E-2</v>
      </c>
      <c r="AD531" s="12">
        <f>L531*ReturnData!L542</f>
        <v>1.1025E-2</v>
      </c>
      <c r="AE531" s="12">
        <f>M531*ReturnData!M542</f>
        <v>0</v>
      </c>
      <c r="AF531" s="12">
        <f>N531*ReturnData!N542</f>
        <v>1.4987500000000001E-2</v>
      </c>
      <c r="AG531" s="12">
        <f>O531*ReturnData!O542</f>
        <v>6.7749999999999998E-3</v>
      </c>
      <c r="AH531" s="12">
        <f>P531*ReturnData!P542</f>
        <v>1.115E-2</v>
      </c>
      <c r="AI531" s="12">
        <f>Q531*ReturnData!Q542</f>
        <v>1.2324999999999999E-2</v>
      </c>
      <c r="AK531">
        <f t="shared" si="24"/>
        <v>201901</v>
      </c>
      <c r="AL531" s="15">
        <f t="shared" si="26"/>
        <v>9.2700000000000005E-2</v>
      </c>
    </row>
    <row r="532" spans="1:38" x14ac:dyDescent="0.25">
      <c r="A532" s="6">
        <f>ReturnData!A543</f>
        <v>201902</v>
      </c>
      <c r="B532">
        <f>IF('Monthly Ranks'!B531&lt;=8, 1/8,0)</f>
        <v>0.125</v>
      </c>
      <c r="C532">
        <f>IF('Monthly Ranks'!C531&lt;=8, 1/8,0)</f>
        <v>0</v>
      </c>
      <c r="D532">
        <f>IF('Monthly Ranks'!D531&lt;=8, 1/8,0)</f>
        <v>0</v>
      </c>
      <c r="E532">
        <f>IF('Monthly Ranks'!E531&lt;=8, 1/8,0)</f>
        <v>0.125</v>
      </c>
      <c r="F532">
        <f>IF('Monthly Ranks'!F531&lt;=8, 1/8,0)</f>
        <v>0</v>
      </c>
      <c r="G532">
        <f>IF('Monthly Ranks'!G531&lt;=8, 1/8,0)</f>
        <v>0</v>
      </c>
      <c r="H532">
        <f>IF('Monthly Ranks'!H531&lt;=8, 1/8,0)</f>
        <v>0.125</v>
      </c>
      <c r="I532">
        <f>IF('Monthly Ranks'!I531&lt;=8, 1/8,0)</f>
        <v>0</v>
      </c>
      <c r="J532">
        <f>IF('Monthly Ranks'!J531&lt;=8, 1/8,0)</f>
        <v>0</v>
      </c>
      <c r="K532">
        <f>IF('Monthly Ranks'!K531&lt;=8, 1/8,0)</f>
        <v>0.125</v>
      </c>
      <c r="L532">
        <f>IF('Monthly Ranks'!L531&lt;=8, 1/8,0)</f>
        <v>0.125</v>
      </c>
      <c r="M532">
        <f>IF('Monthly Ranks'!M531&lt;=8, 1/8,0)</f>
        <v>0</v>
      </c>
      <c r="N532">
        <f>IF('Monthly Ranks'!N531&lt;=8, 1/8,0)</f>
        <v>0.125</v>
      </c>
      <c r="O532">
        <f>IF('Monthly Ranks'!O531&lt;=8, 1/8,0)</f>
        <v>0.125</v>
      </c>
      <c r="P532">
        <f>IF('Monthly Ranks'!P531&lt;=8, 1/8,0)</f>
        <v>0.125</v>
      </c>
      <c r="Q532">
        <f>IF('Monthly Ranks'!Q531&lt;=8, 1/8,0)</f>
        <v>0</v>
      </c>
      <c r="S532">
        <f t="shared" si="25"/>
        <v>201902</v>
      </c>
      <c r="T532" s="12">
        <f>B532*ReturnData!B543</f>
        <v>-1.9125000000000001E-3</v>
      </c>
      <c r="U532" s="12">
        <f>C532*ReturnData!C543</f>
        <v>0</v>
      </c>
      <c r="V532" s="12">
        <f>D532*ReturnData!D543</f>
        <v>0</v>
      </c>
      <c r="W532" s="12">
        <f>E532*ReturnData!E543</f>
        <v>7.0125000000000005E-3</v>
      </c>
      <c r="X532" s="12">
        <f>F532*ReturnData!F543</f>
        <v>0</v>
      </c>
      <c r="Y532" s="12">
        <f>G532*ReturnData!G543</f>
        <v>0</v>
      </c>
      <c r="Z532" s="12">
        <f>H532*ReturnData!H543</f>
        <v>5.9750000000000003E-3</v>
      </c>
      <c r="AA532" s="12">
        <f>I532*ReturnData!I543</f>
        <v>0</v>
      </c>
      <c r="AB532" s="12">
        <f>J532*ReturnData!J543</f>
        <v>0</v>
      </c>
      <c r="AC532" s="12">
        <f>K532*ReturnData!K543</f>
        <v>7.9124999999999994E-3</v>
      </c>
      <c r="AD532" s="12">
        <f>L532*ReturnData!L543</f>
        <v>9.2624999999999999E-3</v>
      </c>
      <c r="AE532" s="12">
        <f>M532*ReturnData!M543</f>
        <v>0</v>
      </c>
      <c r="AF532" s="12">
        <f>N532*ReturnData!N543</f>
        <v>8.2874999999999997E-3</v>
      </c>
      <c r="AG532" s="12">
        <f>O532*ReturnData!O543</f>
        <v>4.45E-3</v>
      </c>
      <c r="AH532" s="12">
        <f>P532*ReturnData!P543</f>
        <v>-3.5000000000000005E-4</v>
      </c>
      <c r="AI532" s="12">
        <f>Q532*ReturnData!Q543</f>
        <v>0</v>
      </c>
      <c r="AK532">
        <f t="shared" si="24"/>
        <v>201902</v>
      </c>
      <c r="AL532" s="15">
        <f t="shared" si="26"/>
        <v>4.06375E-2</v>
      </c>
    </row>
    <row r="533" spans="1:38" x14ac:dyDescent="0.25">
      <c r="A533" s="6">
        <f>ReturnData!A544</f>
        <v>201903</v>
      </c>
      <c r="B533">
        <f>IF('Monthly Ranks'!B532&lt;=8, 1/8,0)</f>
        <v>0.125</v>
      </c>
      <c r="C533">
        <f>IF('Monthly Ranks'!C532&lt;=8, 1/8,0)</f>
        <v>0</v>
      </c>
      <c r="D533">
        <f>IF('Monthly Ranks'!D532&lt;=8, 1/8,0)</f>
        <v>0.125</v>
      </c>
      <c r="E533">
        <f>IF('Monthly Ranks'!E532&lt;=8, 1/8,0)</f>
        <v>0.125</v>
      </c>
      <c r="F533">
        <f>IF('Monthly Ranks'!F532&lt;=8, 1/8,0)</f>
        <v>0</v>
      </c>
      <c r="G533">
        <f>IF('Monthly Ranks'!G532&lt;=8, 1/8,0)</f>
        <v>0</v>
      </c>
      <c r="H533">
        <f>IF('Monthly Ranks'!H532&lt;=8, 1/8,0)</f>
        <v>0.125</v>
      </c>
      <c r="I533">
        <f>IF('Monthly Ranks'!I532&lt;=8, 1/8,0)</f>
        <v>0</v>
      </c>
      <c r="J533">
        <f>IF('Monthly Ranks'!J532&lt;=8, 1/8,0)</f>
        <v>0</v>
      </c>
      <c r="K533">
        <f>IF('Monthly Ranks'!K532&lt;=8, 1/8,0)</f>
        <v>0.125</v>
      </c>
      <c r="L533">
        <f>IF('Monthly Ranks'!L532&lt;=8, 1/8,0)</f>
        <v>0</v>
      </c>
      <c r="M533">
        <f>IF('Monthly Ranks'!M532&lt;=8, 1/8,0)</f>
        <v>0</v>
      </c>
      <c r="N533">
        <f>IF('Monthly Ranks'!N532&lt;=8, 1/8,0)</f>
        <v>0.125</v>
      </c>
      <c r="O533">
        <f>IF('Monthly Ranks'!O532&lt;=8, 1/8,0)</f>
        <v>0.125</v>
      </c>
      <c r="P533">
        <f>IF('Monthly Ranks'!P532&lt;=8, 1/8,0)</f>
        <v>0.125</v>
      </c>
      <c r="Q533">
        <f>IF('Monthly Ranks'!Q532&lt;=8, 1/8,0)</f>
        <v>0</v>
      </c>
      <c r="S533">
        <f t="shared" si="25"/>
        <v>201903</v>
      </c>
      <c r="T533" s="12">
        <f>B533*ReturnData!B544</f>
        <v>4.6999999999999993E-3</v>
      </c>
      <c r="U533" s="12">
        <f>C533*ReturnData!C544</f>
        <v>0</v>
      </c>
      <c r="V533" s="12">
        <f>D533*ReturnData!D544</f>
        <v>2.6250000000000002E-3</v>
      </c>
      <c r="W533" s="12">
        <f>E533*ReturnData!E544</f>
        <v>-8.25E-4</v>
      </c>
      <c r="X533" s="12">
        <f>F533*ReturnData!F544</f>
        <v>0</v>
      </c>
      <c r="Y533" s="12">
        <f>G533*ReturnData!G544</f>
        <v>0</v>
      </c>
      <c r="Z533" s="12">
        <f>H533*ReturnData!H544</f>
        <v>2.9499999999999999E-3</v>
      </c>
      <c r="AA533" s="12">
        <f>I533*ReturnData!I544</f>
        <v>0</v>
      </c>
      <c r="AB533" s="12">
        <f>J533*ReturnData!J544</f>
        <v>0</v>
      </c>
      <c r="AC533" s="12">
        <f>K533*ReturnData!K544</f>
        <v>-1.4999999999999999E-4</v>
      </c>
      <c r="AD533" s="12">
        <f>L533*ReturnData!L544</f>
        <v>0</v>
      </c>
      <c r="AE533" s="12">
        <f>M533*ReturnData!M544</f>
        <v>0</v>
      </c>
      <c r="AF533" s="12">
        <f>N533*ReturnData!N544</f>
        <v>-3.9500000000000004E-3</v>
      </c>
      <c r="AG533" s="12">
        <f>O533*ReturnData!O544</f>
        <v>4.1625000000000004E-3</v>
      </c>
      <c r="AH533" s="12">
        <f>P533*ReturnData!P544</f>
        <v>4.8500000000000001E-3</v>
      </c>
      <c r="AI533" s="12">
        <f>Q533*ReturnData!Q544</f>
        <v>0</v>
      </c>
      <c r="AK533">
        <f t="shared" si="24"/>
        <v>201903</v>
      </c>
      <c r="AL533" s="15">
        <f t="shared" si="26"/>
        <v>1.43625E-2</v>
      </c>
    </row>
    <row r="534" spans="1:38" x14ac:dyDescent="0.25">
      <c r="A534" s="6">
        <f>ReturnData!A545</f>
        <v>201904</v>
      </c>
      <c r="B534">
        <f>IF('Monthly Ranks'!B533&lt;=8, 1/8,0)</f>
        <v>0</v>
      </c>
      <c r="C534">
        <f>IF('Monthly Ranks'!C533&lt;=8, 1/8,0)</f>
        <v>0</v>
      </c>
      <c r="D534">
        <f>IF('Monthly Ranks'!D533&lt;=8, 1/8,0)</f>
        <v>0</v>
      </c>
      <c r="E534">
        <f>IF('Monthly Ranks'!E533&lt;=8, 1/8,0)</f>
        <v>0.125</v>
      </c>
      <c r="F534">
        <f>IF('Monthly Ranks'!F533&lt;=8, 1/8,0)</f>
        <v>0.125</v>
      </c>
      <c r="G534">
        <f>IF('Monthly Ranks'!G533&lt;=8, 1/8,0)</f>
        <v>0</v>
      </c>
      <c r="H534">
        <f>IF('Monthly Ranks'!H533&lt;=8, 1/8,0)</f>
        <v>0.125</v>
      </c>
      <c r="I534">
        <f>IF('Monthly Ranks'!I533&lt;=8, 1/8,0)</f>
        <v>0</v>
      </c>
      <c r="J534">
        <f>IF('Monthly Ranks'!J533&lt;=8, 1/8,0)</f>
        <v>0</v>
      </c>
      <c r="K534">
        <f>IF('Monthly Ranks'!K533&lt;=8, 1/8,0)</f>
        <v>0.125</v>
      </c>
      <c r="L534">
        <f>IF('Monthly Ranks'!L533&lt;=8, 1/8,0)</f>
        <v>0</v>
      </c>
      <c r="M534">
        <f>IF('Monthly Ranks'!M533&lt;=8, 1/8,0)</f>
        <v>0.125</v>
      </c>
      <c r="N534">
        <f>IF('Monthly Ranks'!N533&lt;=8, 1/8,0)</f>
        <v>0.125</v>
      </c>
      <c r="O534">
        <f>IF('Monthly Ranks'!O533&lt;=8, 1/8,0)</f>
        <v>0.125</v>
      </c>
      <c r="P534">
        <f>IF('Monthly Ranks'!P533&lt;=8, 1/8,0)</f>
        <v>0.125</v>
      </c>
      <c r="Q534">
        <f>IF('Monthly Ranks'!Q533&lt;=8, 1/8,0)</f>
        <v>0</v>
      </c>
      <c r="S534">
        <f t="shared" si="25"/>
        <v>201904</v>
      </c>
      <c r="T534" s="12">
        <f>B534*ReturnData!B545</f>
        <v>0</v>
      </c>
      <c r="U534" s="12">
        <f>C534*ReturnData!C545</f>
        <v>0</v>
      </c>
      <c r="V534" s="12">
        <f>D534*ReturnData!D545</f>
        <v>0</v>
      </c>
      <c r="W534" s="12">
        <f>E534*ReturnData!E545</f>
        <v>6.3625000000000001E-3</v>
      </c>
      <c r="X534" s="12">
        <f>F534*ReturnData!F545</f>
        <v>4.9750000000000003E-3</v>
      </c>
      <c r="Y534" s="12">
        <f>G534*ReturnData!G545</f>
        <v>0</v>
      </c>
      <c r="Z534" s="12">
        <f>H534*ReturnData!H545</f>
        <v>-2.2875E-3</v>
      </c>
      <c r="AA534" s="12">
        <f>I534*ReturnData!I545</f>
        <v>0</v>
      </c>
      <c r="AB534" s="12">
        <f>J534*ReturnData!J545</f>
        <v>0</v>
      </c>
      <c r="AC534" s="12">
        <f>K534*ReturnData!K545</f>
        <v>6.1624999999999996E-3</v>
      </c>
      <c r="AD534" s="12">
        <f>L534*ReturnData!L545</f>
        <v>0</v>
      </c>
      <c r="AE534" s="12">
        <f>M534*ReturnData!M545</f>
        <v>3.3E-3</v>
      </c>
      <c r="AF534" s="12">
        <f>N534*ReturnData!N545</f>
        <v>6.0875E-3</v>
      </c>
      <c r="AG534" s="12">
        <f>O534*ReturnData!O545</f>
        <v>1.25E-3</v>
      </c>
      <c r="AH534" s="12">
        <f>P534*ReturnData!P545</f>
        <v>5.8250000000000003E-3</v>
      </c>
      <c r="AI534" s="12">
        <f>Q534*ReturnData!Q545</f>
        <v>0</v>
      </c>
      <c r="AK534">
        <f t="shared" si="24"/>
        <v>201904</v>
      </c>
      <c r="AL534" s="15">
        <f t="shared" si="26"/>
        <v>3.1675000000000002E-2</v>
      </c>
    </row>
    <row r="535" spans="1:38" x14ac:dyDescent="0.25">
      <c r="A535" s="6">
        <f>ReturnData!A546</f>
        <v>201905</v>
      </c>
      <c r="B535">
        <f>IF('Monthly Ranks'!B534&lt;=8, 1/8,0)</f>
        <v>0.125</v>
      </c>
      <c r="C535">
        <f>IF('Monthly Ranks'!C534&lt;=8, 1/8,0)</f>
        <v>0</v>
      </c>
      <c r="D535">
        <f>IF('Monthly Ranks'!D534&lt;=8, 1/8,0)</f>
        <v>0</v>
      </c>
      <c r="E535">
        <f>IF('Monthly Ranks'!E534&lt;=8, 1/8,0)</f>
        <v>0.125</v>
      </c>
      <c r="F535">
        <f>IF('Monthly Ranks'!F534&lt;=8, 1/8,0)</f>
        <v>0</v>
      </c>
      <c r="G535">
        <f>IF('Monthly Ranks'!G534&lt;=8, 1/8,0)</f>
        <v>0</v>
      </c>
      <c r="H535">
        <f>IF('Monthly Ranks'!H534&lt;=8, 1/8,0)</f>
        <v>0.125</v>
      </c>
      <c r="I535">
        <f>IF('Monthly Ranks'!I534&lt;=8, 1/8,0)</f>
        <v>0</v>
      </c>
      <c r="J535">
        <f>IF('Monthly Ranks'!J534&lt;=8, 1/8,0)</f>
        <v>0</v>
      </c>
      <c r="K535">
        <f>IF('Monthly Ranks'!K534&lt;=8, 1/8,0)</f>
        <v>0.125</v>
      </c>
      <c r="L535">
        <f>IF('Monthly Ranks'!L534&lt;=8, 1/8,0)</f>
        <v>0.125</v>
      </c>
      <c r="M535">
        <f>IF('Monthly Ranks'!M534&lt;=8, 1/8,0)</f>
        <v>0</v>
      </c>
      <c r="N535">
        <f>IF('Monthly Ranks'!N534&lt;=8, 1/8,0)</f>
        <v>0.125</v>
      </c>
      <c r="O535">
        <f>IF('Monthly Ranks'!O534&lt;=8, 1/8,0)</f>
        <v>0.125</v>
      </c>
      <c r="P535">
        <f>IF('Monthly Ranks'!P534&lt;=8, 1/8,0)</f>
        <v>0.125</v>
      </c>
      <c r="Q535">
        <f>IF('Monthly Ranks'!Q534&lt;=8, 1/8,0)</f>
        <v>0</v>
      </c>
      <c r="S535">
        <f t="shared" si="25"/>
        <v>201905</v>
      </c>
      <c r="T535" s="12">
        <f>B535*ReturnData!B546</f>
        <v>-4.3125000000000004E-3</v>
      </c>
      <c r="U535" s="12">
        <f>C535*ReturnData!C546</f>
        <v>0</v>
      </c>
      <c r="V535" s="12">
        <f>D535*ReturnData!D546</f>
        <v>0</v>
      </c>
      <c r="W535" s="12">
        <f>E535*ReturnData!E546</f>
        <v>-1.3125E-2</v>
      </c>
      <c r="X535" s="12">
        <f>F535*ReturnData!F546</f>
        <v>0</v>
      </c>
      <c r="Y535" s="12">
        <f>G535*ReturnData!G546</f>
        <v>0</v>
      </c>
      <c r="Z535" s="12">
        <f>H535*ReturnData!H546</f>
        <v>-4.3750000000000004E-3</v>
      </c>
      <c r="AA535" s="12">
        <f>I535*ReturnData!I546</f>
        <v>0</v>
      </c>
      <c r="AB535" s="12">
        <f>J535*ReturnData!J546</f>
        <v>0</v>
      </c>
      <c r="AC535" s="12">
        <f>K535*ReturnData!K546</f>
        <v>-8.175E-3</v>
      </c>
      <c r="AD535" s="12">
        <f>L535*ReturnData!L546</f>
        <v>-1.4800000000000001E-2</v>
      </c>
      <c r="AE535" s="12">
        <f>M535*ReturnData!M546</f>
        <v>0</v>
      </c>
      <c r="AF535" s="12">
        <f>N535*ReturnData!N546</f>
        <v>-1.04E-2</v>
      </c>
      <c r="AG535" s="12">
        <f>O535*ReturnData!O546</f>
        <v>-1.9375E-3</v>
      </c>
      <c r="AH535" s="12">
        <f>P535*ReturnData!P546</f>
        <v>-7.1374999999999997E-3</v>
      </c>
      <c r="AI535" s="12">
        <f>Q535*ReturnData!Q546</f>
        <v>0</v>
      </c>
      <c r="AK535">
        <f t="shared" si="24"/>
        <v>201905</v>
      </c>
      <c r="AL535" s="15">
        <f t="shared" si="26"/>
        <v>-6.42625E-2</v>
      </c>
    </row>
    <row r="536" spans="1:38" x14ac:dyDescent="0.25">
      <c r="A536" s="6">
        <f>ReturnData!A547</f>
        <v>201906</v>
      </c>
      <c r="B536">
        <f>IF('Monthly Ranks'!B535&lt;=8, 1/8,0)</f>
        <v>0.125</v>
      </c>
      <c r="C536">
        <f>IF('Monthly Ranks'!C535&lt;=8, 1/8,0)</f>
        <v>0</v>
      </c>
      <c r="D536">
        <f>IF('Monthly Ranks'!D535&lt;=8, 1/8,0)</f>
        <v>0</v>
      </c>
      <c r="E536">
        <f>IF('Monthly Ranks'!E535&lt;=8, 1/8,0)</f>
        <v>0.125</v>
      </c>
      <c r="F536">
        <f>IF('Monthly Ranks'!F535&lt;=8, 1/8,0)</f>
        <v>0</v>
      </c>
      <c r="G536">
        <f>IF('Monthly Ranks'!G535&lt;=8, 1/8,0)</f>
        <v>0</v>
      </c>
      <c r="H536">
        <f>IF('Monthly Ranks'!H535&lt;=8, 1/8,0)</f>
        <v>0.125</v>
      </c>
      <c r="I536">
        <f>IF('Monthly Ranks'!I535&lt;=8, 1/8,0)</f>
        <v>0.125</v>
      </c>
      <c r="J536">
        <f>IF('Monthly Ranks'!J535&lt;=8, 1/8,0)</f>
        <v>0</v>
      </c>
      <c r="K536">
        <f>IF('Monthly Ranks'!K535&lt;=8, 1/8,0)</f>
        <v>0.125</v>
      </c>
      <c r="L536">
        <f>IF('Monthly Ranks'!L535&lt;=8, 1/8,0)</f>
        <v>0.125</v>
      </c>
      <c r="M536">
        <f>IF('Monthly Ranks'!M535&lt;=8, 1/8,0)</f>
        <v>0</v>
      </c>
      <c r="N536">
        <f>IF('Monthly Ranks'!N535&lt;=8, 1/8,0)</f>
        <v>0</v>
      </c>
      <c r="O536">
        <f>IF('Monthly Ranks'!O535&lt;=8, 1/8,0)</f>
        <v>0.125</v>
      </c>
      <c r="P536">
        <f>IF('Monthly Ranks'!P535&lt;=8, 1/8,0)</f>
        <v>0.125</v>
      </c>
      <c r="Q536">
        <f>IF('Monthly Ranks'!Q535&lt;=8, 1/8,0)</f>
        <v>0</v>
      </c>
      <c r="S536">
        <f t="shared" si="25"/>
        <v>201906</v>
      </c>
      <c r="T536" s="12">
        <f>B536*ReturnData!B547</f>
        <v>5.8625000000000005E-3</v>
      </c>
      <c r="U536" s="12">
        <f>C536*ReturnData!C547</f>
        <v>0</v>
      </c>
      <c r="V536" s="12">
        <f>D536*ReturnData!D547</f>
        <v>0</v>
      </c>
      <c r="W536" s="12">
        <f>E536*ReturnData!E547</f>
        <v>1.1325E-2</v>
      </c>
      <c r="X536" s="12">
        <f>F536*ReturnData!F547</f>
        <v>0</v>
      </c>
      <c r="Y536" s="12">
        <f>G536*ReturnData!G547</f>
        <v>0</v>
      </c>
      <c r="Z536" s="12">
        <f>H536*ReturnData!H547</f>
        <v>6.5000000000000006E-3</v>
      </c>
      <c r="AA536" s="12">
        <f>I536*ReturnData!I547</f>
        <v>1.16125E-2</v>
      </c>
      <c r="AB536" s="12">
        <f>J536*ReturnData!J547</f>
        <v>0</v>
      </c>
      <c r="AC536" s="12">
        <f>K536*ReturnData!K547</f>
        <v>1.24125E-2</v>
      </c>
      <c r="AD536" s="12">
        <f>L536*ReturnData!L547</f>
        <v>1.3875E-2</v>
      </c>
      <c r="AE536" s="12">
        <f>M536*ReturnData!M547</f>
        <v>0</v>
      </c>
      <c r="AF536" s="12">
        <f>N536*ReturnData!N547</f>
        <v>0</v>
      </c>
      <c r="AG536" s="12">
        <f>O536*ReturnData!O547</f>
        <v>4.5500000000000002E-3</v>
      </c>
      <c r="AH536" s="12">
        <f>P536*ReturnData!P547</f>
        <v>8.6E-3</v>
      </c>
      <c r="AI536" s="12">
        <f>Q536*ReturnData!Q547</f>
        <v>0</v>
      </c>
      <c r="AK536">
        <f t="shared" si="24"/>
        <v>201906</v>
      </c>
      <c r="AL536" s="15">
        <f t="shared" si="26"/>
        <v>7.4737499999999998E-2</v>
      </c>
    </row>
    <row r="537" spans="1:38" x14ac:dyDescent="0.25">
      <c r="A537" s="6">
        <f>ReturnData!A548</f>
        <v>201907</v>
      </c>
      <c r="B537">
        <f>IF('Monthly Ranks'!B536&lt;=8, 1/8,0)</f>
        <v>0.125</v>
      </c>
      <c r="C537">
        <f>IF('Monthly Ranks'!C536&lt;=8, 1/8,0)</f>
        <v>0</v>
      </c>
      <c r="D537">
        <f>IF('Monthly Ranks'!D536&lt;=8, 1/8,0)</f>
        <v>0</v>
      </c>
      <c r="E537">
        <f>IF('Monthly Ranks'!E536&lt;=8, 1/8,0)</f>
        <v>0</v>
      </c>
      <c r="F537">
        <f>IF('Monthly Ranks'!F536&lt;=8, 1/8,0)</f>
        <v>0</v>
      </c>
      <c r="G537">
        <f>IF('Monthly Ranks'!G536&lt;=8, 1/8,0)</f>
        <v>0</v>
      </c>
      <c r="H537">
        <f>IF('Monthly Ranks'!H536&lt;=8, 1/8,0)</f>
        <v>0.125</v>
      </c>
      <c r="I537">
        <f>IF('Monthly Ranks'!I536&lt;=8, 1/8,0)</f>
        <v>0</v>
      </c>
      <c r="J537">
        <f>IF('Monthly Ranks'!J536&lt;=8, 1/8,0)</f>
        <v>0</v>
      </c>
      <c r="K537">
        <f>IF('Monthly Ranks'!K536&lt;=8, 1/8,0)</f>
        <v>0.125</v>
      </c>
      <c r="L537">
        <f>IF('Monthly Ranks'!L536&lt;=8, 1/8,0)</f>
        <v>0.125</v>
      </c>
      <c r="M537">
        <f>IF('Monthly Ranks'!M536&lt;=8, 1/8,0)</f>
        <v>0</v>
      </c>
      <c r="N537">
        <f>IF('Monthly Ranks'!N536&lt;=8, 1/8,0)</f>
        <v>0.125</v>
      </c>
      <c r="O537">
        <f>IF('Monthly Ranks'!O536&lt;=8, 1/8,0)</f>
        <v>0.125</v>
      </c>
      <c r="P537">
        <f>IF('Monthly Ranks'!P536&lt;=8, 1/8,0)</f>
        <v>0.125</v>
      </c>
      <c r="Q537">
        <f>IF('Monthly Ranks'!Q536&lt;=8, 1/8,0)</f>
        <v>0.125</v>
      </c>
      <c r="S537">
        <f t="shared" si="25"/>
        <v>201907</v>
      </c>
      <c r="T537" s="12">
        <f>B537*ReturnData!B548</f>
        <v>1.4375E-3</v>
      </c>
      <c r="U537" s="12">
        <f>C537*ReturnData!C548</f>
        <v>0</v>
      </c>
      <c r="V537" s="12">
        <f>D537*ReturnData!D548</f>
        <v>0</v>
      </c>
      <c r="W537" s="12">
        <f>E537*ReturnData!E548</f>
        <v>0</v>
      </c>
      <c r="X537" s="12">
        <f>F537*ReturnData!F548</f>
        <v>0</v>
      </c>
      <c r="Y537" s="12">
        <f>G537*ReturnData!G548</f>
        <v>0</v>
      </c>
      <c r="Z537" s="12">
        <f>H537*ReturnData!H548</f>
        <v>-1.2625E-3</v>
      </c>
      <c r="AA537" s="12">
        <f>I537*ReturnData!I548</f>
        <v>0</v>
      </c>
      <c r="AB537" s="12">
        <f>J537*ReturnData!J548</f>
        <v>0</v>
      </c>
      <c r="AC537" s="12">
        <f>K537*ReturnData!K548</f>
        <v>2.0999999999999999E-3</v>
      </c>
      <c r="AD537" s="12">
        <f>L537*ReturnData!L548</f>
        <v>1.6375000000000001E-3</v>
      </c>
      <c r="AE537" s="12">
        <f>M537*ReturnData!M548</f>
        <v>0</v>
      </c>
      <c r="AF537" s="12">
        <f>N537*ReturnData!N548</f>
        <v>4.0000000000000002E-4</v>
      </c>
      <c r="AG537" s="12">
        <f>O537*ReturnData!O548</f>
        <v>-1.2625E-3</v>
      </c>
      <c r="AH537" s="12">
        <f>P537*ReturnData!P548</f>
        <v>1E-3</v>
      </c>
      <c r="AI537" s="12">
        <f>Q537*ReturnData!Q548</f>
        <v>3.9125000000000002E-3</v>
      </c>
      <c r="AK537">
        <f t="shared" si="24"/>
        <v>201907</v>
      </c>
      <c r="AL537" s="15">
        <f t="shared" si="26"/>
        <v>7.9625000000000008E-3</v>
      </c>
    </row>
    <row r="538" spans="1:38" x14ac:dyDescent="0.25">
      <c r="A538" s="6">
        <f>ReturnData!A549</f>
        <v>201908</v>
      </c>
      <c r="B538">
        <f>IF('Monthly Ranks'!B537&lt;=8, 1/8,0)</f>
        <v>0.125</v>
      </c>
      <c r="C538">
        <f>IF('Monthly Ranks'!C537&lt;=8, 1/8,0)</f>
        <v>0</v>
      </c>
      <c r="D538">
        <f>IF('Monthly Ranks'!D537&lt;=8, 1/8,0)</f>
        <v>0</v>
      </c>
      <c r="E538">
        <f>IF('Monthly Ranks'!E537&lt;=8, 1/8,0)</f>
        <v>0.125</v>
      </c>
      <c r="F538">
        <f>IF('Monthly Ranks'!F537&lt;=8, 1/8,0)</f>
        <v>0.125</v>
      </c>
      <c r="G538">
        <f>IF('Monthly Ranks'!G537&lt;=8, 1/8,0)</f>
        <v>0</v>
      </c>
      <c r="H538">
        <f>IF('Monthly Ranks'!H537&lt;=8, 1/8,0)</f>
        <v>0.125</v>
      </c>
      <c r="I538">
        <f>IF('Monthly Ranks'!I537&lt;=8, 1/8,0)</f>
        <v>0</v>
      </c>
      <c r="J538">
        <f>IF('Monthly Ranks'!J537&lt;=8, 1/8,0)</f>
        <v>0</v>
      </c>
      <c r="K538">
        <f>IF('Monthly Ranks'!K537&lt;=8, 1/8,0)</f>
        <v>0.125</v>
      </c>
      <c r="L538">
        <f>IF('Monthly Ranks'!L537&lt;=8, 1/8,0)</f>
        <v>0.125</v>
      </c>
      <c r="M538">
        <f>IF('Monthly Ranks'!M537&lt;=8, 1/8,0)</f>
        <v>0</v>
      </c>
      <c r="N538">
        <f>IF('Monthly Ranks'!N537&lt;=8, 1/8,0)</f>
        <v>0</v>
      </c>
      <c r="O538">
        <f>IF('Monthly Ranks'!O537&lt;=8, 1/8,0)</f>
        <v>0.125</v>
      </c>
      <c r="P538">
        <f>IF('Monthly Ranks'!P537&lt;=8, 1/8,0)</f>
        <v>0.125</v>
      </c>
      <c r="Q538">
        <f>IF('Monthly Ranks'!Q537&lt;=8, 1/8,0)</f>
        <v>0</v>
      </c>
      <c r="S538">
        <f t="shared" si="25"/>
        <v>201908</v>
      </c>
      <c r="T538" s="12">
        <f>B538*ReturnData!B549</f>
        <v>3.1250000000000002E-3</v>
      </c>
      <c r="U538" s="12">
        <f>C538*ReturnData!C549</f>
        <v>0</v>
      </c>
      <c r="V538" s="12">
        <f>D538*ReturnData!D549</f>
        <v>0</v>
      </c>
      <c r="W538" s="12">
        <f>E538*ReturnData!E549</f>
        <v>-6.5000000000000006E-3</v>
      </c>
      <c r="X538" s="12">
        <f>F538*ReturnData!F549</f>
        <v>-1.6875000000000002E-3</v>
      </c>
      <c r="Y538" s="12">
        <f>G538*ReturnData!G549</f>
        <v>0</v>
      </c>
      <c r="Z538" s="12">
        <f>H538*ReturnData!H549</f>
        <v>-6.4999999999999997E-4</v>
      </c>
      <c r="AA538" s="12">
        <f>I538*ReturnData!I549</f>
        <v>0</v>
      </c>
      <c r="AB538" s="12">
        <f>J538*ReturnData!J549</f>
        <v>0</v>
      </c>
      <c r="AC538" s="12">
        <f>K538*ReturnData!K549</f>
        <v>-6.625E-4</v>
      </c>
      <c r="AD538" s="12">
        <f>L538*ReturnData!L549</f>
        <v>-5.3749999999999996E-3</v>
      </c>
      <c r="AE538" s="12">
        <f>M538*ReturnData!M549</f>
        <v>0</v>
      </c>
      <c r="AF538" s="12">
        <f>N538*ReturnData!N549</f>
        <v>0</v>
      </c>
      <c r="AG538" s="12">
        <f>O538*ReturnData!O549</f>
        <v>4.3E-3</v>
      </c>
      <c r="AH538" s="12">
        <f>P538*ReturnData!P549</f>
        <v>-5.8749999999999991E-4</v>
      </c>
      <c r="AI538" s="12">
        <f>Q538*ReturnData!Q549</f>
        <v>0</v>
      </c>
      <c r="AK538">
        <f t="shared" si="24"/>
        <v>201908</v>
      </c>
      <c r="AL538" s="15">
        <f t="shared" si="26"/>
        <v>-8.0374999999999995E-3</v>
      </c>
    </row>
    <row r="539" spans="1:38" x14ac:dyDescent="0.25">
      <c r="A539" s="6">
        <f>ReturnData!A550</f>
        <v>201909</v>
      </c>
      <c r="B539">
        <f>IF('Monthly Ranks'!B538&lt;=8, 1/8,0)</f>
        <v>0.125</v>
      </c>
      <c r="C539">
        <f>IF('Monthly Ranks'!C538&lt;=8, 1/8,0)</f>
        <v>0</v>
      </c>
      <c r="D539">
        <f>IF('Monthly Ranks'!D538&lt;=8, 1/8,0)</f>
        <v>0</v>
      </c>
      <c r="E539">
        <f>IF('Monthly Ranks'!E538&lt;=8, 1/8,0)</f>
        <v>0</v>
      </c>
      <c r="F539">
        <f>IF('Monthly Ranks'!F538&lt;=8, 1/8,0)</f>
        <v>0.125</v>
      </c>
      <c r="G539">
        <f>IF('Monthly Ranks'!G538&lt;=8, 1/8,0)</f>
        <v>0</v>
      </c>
      <c r="H539">
        <f>IF('Monthly Ranks'!H538&lt;=8, 1/8,0)</f>
        <v>0.125</v>
      </c>
      <c r="I539">
        <f>IF('Monthly Ranks'!I538&lt;=8, 1/8,0)</f>
        <v>0.125</v>
      </c>
      <c r="J539">
        <f>IF('Monthly Ranks'!J538&lt;=8, 1/8,0)</f>
        <v>0</v>
      </c>
      <c r="K539">
        <f>IF('Monthly Ranks'!K538&lt;=8, 1/8,0)</f>
        <v>0.125</v>
      </c>
      <c r="L539">
        <f>IF('Monthly Ranks'!L538&lt;=8, 1/8,0)</f>
        <v>0.125</v>
      </c>
      <c r="M539">
        <f>IF('Monthly Ranks'!M538&lt;=8, 1/8,0)</f>
        <v>0</v>
      </c>
      <c r="N539">
        <f>IF('Monthly Ranks'!N538&lt;=8, 1/8,0)</f>
        <v>0</v>
      </c>
      <c r="O539">
        <f>IF('Monthly Ranks'!O538&lt;=8, 1/8,0)</f>
        <v>0.125</v>
      </c>
      <c r="P539">
        <f>IF('Monthly Ranks'!P538&lt;=8, 1/8,0)</f>
        <v>0</v>
      </c>
      <c r="Q539">
        <f>IF('Monthly Ranks'!Q538&lt;=8, 1/8,0)</f>
        <v>0.125</v>
      </c>
      <c r="S539">
        <f t="shared" si="25"/>
        <v>201909</v>
      </c>
      <c r="T539" s="12">
        <f>B539*ReturnData!B550</f>
        <v>1.475E-3</v>
      </c>
      <c r="U539" s="12">
        <f>C539*ReturnData!C550</f>
        <v>0</v>
      </c>
      <c r="V539" s="12">
        <f>D539*ReturnData!D550</f>
        <v>0</v>
      </c>
      <c r="W539" s="12">
        <f>E539*ReturnData!E550</f>
        <v>0</v>
      </c>
      <c r="X539" s="12">
        <f>F539*ReturnData!F550</f>
        <v>-2.2499999999999999E-4</v>
      </c>
      <c r="Y539" s="12">
        <f>G539*ReturnData!G550</f>
        <v>0</v>
      </c>
      <c r="Z539" s="12">
        <f>H539*ReturnData!H550</f>
        <v>4.75E-4</v>
      </c>
      <c r="AA539" s="12">
        <f>I539*ReturnData!I550</f>
        <v>4.2750000000000002E-3</v>
      </c>
      <c r="AB539" s="12">
        <f>J539*ReturnData!J550</f>
        <v>0</v>
      </c>
      <c r="AC539" s="12">
        <f>K539*ReturnData!K550</f>
        <v>4.6250000000000002E-4</v>
      </c>
      <c r="AD539" s="12">
        <f>L539*ReturnData!L550</f>
        <v>4.8500000000000001E-3</v>
      </c>
      <c r="AE539" s="12">
        <f>M539*ReturnData!M550</f>
        <v>0</v>
      </c>
      <c r="AF539" s="12">
        <f>N539*ReturnData!N550</f>
        <v>0</v>
      </c>
      <c r="AG539" s="12">
        <f>O539*ReturnData!O550</f>
        <v>4.9125000000000002E-3</v>
      </c>
      <c r="AH539" s="12">
        <f>P539*ReturnData!P550</f>
        <v>0</v>
      </c>
      <c r="AI539" s="12">
        <f>Q539*ReturnData!Q550</f>
        <v>3.3500000000000001E-3</v>
      </c>
      <c r="AK539">
        <f t="shared" si="24"/>
        <v>201909</v>
      </c>
      <c r="AL539" s="15">
        <f t="shared" si="26"/>
        <v>1.9574999999999999E-2</v>
      </c>
    </row>
    <row r="540" spans="1:38" x14ac:dyDescent="0.25">
      <c r="A540" s="6">
        <f>ReturnData!A551</f>
        <v>201910</v>
      </c>
      <c r="B540">
        <f>IF('Monthly Ranks'!B539&lt;=8, 1/8,0)</f>
        <v>0.125</v>
      </c>
      <c r="C540">
        <f>IF('Monthly Ranks'!C539&lt;=8, 1/8,0)</f>
        <v>0</v>
      </c>
      <c r="D540">
        <f>IF('Monthly Ranks'!D539&lt;=8, 1/8,0)</f>
        <v>0</v>
      </c>
      <c r="E540">
        <f>IF('Monthly Ranks'!E539&lt;=8, 1/8,0)</f>
        <v>0</v>
      </c>
      <c r="F540">
        <f>IF('Monthly Ranks'!F539&lt;=8, 1/8,0)</f>
        <v>0.125</v>
      </c>
      <c r="G540">
        <f>IF('Monthly Ranks'!G539&lt;=8, 1/8,0)</f>
        <v>0</v>
      </c>
      <c r="H540">
        <f>IF('Monthly Ranks'!H539&lt;=8, 1/8,0)</f>
        <v>0.125</v>
      </c>
      <c r="I540">
        <f>IF('Monthly Ranks'!I539&lt;=8, 1/8,0)</f>
        <v>0.125</v>
      </c>
      <c r="J540">
        <f>IF('Monthly Ranks'!J539&lt;=8, 1/8,0)</f>
        <v>0</v>
      </c>
      <c r="K540">
        <f>IF('Monthly Ranks'!K539&lt;=8, 1/8,0)</f>
        <v>0.125</v>
      </c>
      <c r="L540">
        <f>IF('Monthly Ranks'!L539&lt;=8, 1/8,0)</f>
        <v>0.125</v>
      </c>
      <c r="M540">
        <f>IF('Monthly Ranks'!M539&lt;=8, 1/8,0)</f>
        <v>0</v>
      </c>
      <c r="N540">
        <f>IF('Monthly Ranks'!N539&lt;=8, 1/8,0)</f>
        <v>0</v>
      </c>
      <c r="O540">
        <f>IF('Monthly Ranks'!O539&lt;=8, 1/8,0)</f>
        <v>0.125</v>
      </c>
      <c r="P540">
        <f>IF('Monthly Ranks'!P539&lt;=8, 1/8,0)</f>
        <v>0.125</v>
      </c>
      <c r="Q540">
        <f>IF('Monthly Ranks'!Q539&lt;=8, 1/8,0)</f>
        <v>0</v>
      </c>
      <c r="S540">
        <f t="shared" si="25"/>
        <v>201910</v>
      </c>
      <c r="T540" s="12">
        <f>B540*ReturnData!B551</f>
        <v>-1.7875E-3</v>
      </c>
      <c r="U540" s="12">
        <f>C540*ReturnData!C551</f>
        <v>0</v>
      </c>
      <c r="V540" s="12">
        <f>D540*ReturnData!D551</f>
        <v>0</v>
      </c>
      <c r="W540" s="12">
        <f>E540*ReturnData!E551</f>
        <v>0</v>
      </c>
      <c r="X540" s="12">
        <f>F540*ReturnData!F551</f>
        <v>5.1999999999999998E-3</v>
      </c>
      <c r="Y540" s="12">
        <f>G540*ReturnData!G551</f>
        <v>0</v>
      </c>
      <c r="Z540" s="12">
        <f>H540*ReturnData!H551</f>
        <v>3.7375000000000004E-3</v>
      </c>
      <c r="AA540" s="12">
        <f>I540*ReturnData!I551</f>
        <v>2.8874999999999999E-3</v>
      </c>
      <c r="AB540" s="12">
        <f>J540*ReturnData!J551</f>
        <v>0</v>
      </c>
      <c r="AC540" s="12">
        <f>K540*ReturnData!K551</f>
        <v>2.6249999999999998E-4</v>
      </c>
      <c r="AD540" s="12">
        <f>L540*ReturnData!L551</f>
        <v>4.2125000000000001E-3</v>
      </c>
      <c r="AE540" s="12">
        <f>M540*ReturnData!M551</f>
        <v>0</v>
      </c>
      <c r="AF540" s="12">
        <f>N540*ReturnData!N551</f>
        <v>0</v>
      </c>
      <c r="AG540" s="12">
        <f>O540*ReturnData!O551</f>
        <v>-1.7374999999999999E-3</v>
      </c>
      <c r="AH540" s="12">
        <f>P540*ReturnData!P551</f>
        <v>7.4999999999999993E-5</v>
      </c>
      <c r="AI540" s="12">
        <f>Q540*ReturnData!Q551</f>
        <v>0</v>
      </c>
      <c r="AK540">
        <f t="shared" si="24"/>
        <v>201910</v>
      </c>
      <c r="AL540" s="15">
        <f t="shared" si="26"/>
        <v>1.2850000000000002E-2</v>
      </c>
    </row>
    <row r="541" spans="1:38" x14ac:dyDescent="0.25">
      <c r="A541" s="6">
        <f>ReturnData!A552</f>
        <v>201911</v>
      </c>
      <c r="B541">
        <f>IF('Monthly Ranks'!B540&lt;=8, 1/8,0)</f>
        <v>0.125</v>
      </c>
      <c r="C541">
        <f>IF('Monthly Ranks'!C540&lt;=8, 1/8,0)</f>
        <v>0</v>
      </c>
      <c r="D541">
        <f>IF('Monthly Ranks'!D540&lt;=8, 1/8,0)</f>
        <v>0</v>
      </c>
      <c r="E541">
        <f>IF('Monthly Ranks'!E540&lt;=8, 1/8,0)</f>
        <v>0.125</v>
      </c>
      <c r="F541">
        <f>IF('Monthly Ranks'!F540&lt;=8, 1/8,0)</f>
        <v>0.125</v>
      </c>
      <c r="G541">
        <f>IF('Monthly Ranks'!G540&lt;=8, 1/8,0)</f>
        <v>0</v>
      </c>
      <c r="H541">
        <f>IF('Monthly Ranks'!H540&lt;=8, 1/8,0)</f>
        <v>0</v>
      </c>
      <c r="I541">
        <f>IF('Monthly Ranks'!I540&lt;=8, 1/8,0)</f>
        <v>0.125</v>
      </c>
      <c r="J541">
        <f>IF('Monthly Ranks'!J540&lt;=8, 1/8,0)</f>
        <v>0</v>
      </c>
      <c r="K541">
        <f>IF('Monthly Ranks'!K540&lt;=8, 1/8,0)</f>
        <v>0.125</v>
      </c>
      <c r="L541">
        <f>IF('Monthly Ranks'!L540&lt;=8, 1/8,0)</f>
        <v>0.125</v>
      </c>
      <c r="M541">
        <f>IF('Monthly Ranks'!M540&lt;=8, 1/8,0)</f>
        <v>0</v>
      </c>
      <c r="N541">
        <f>IF('Monthly Ranks'!N540&lt;=8, 1/8,0)</f>
        <v>0</v>
      </c>
      <c r="O541">
        <f>IF('Monthly Ranks'!O540&lt;=8, 1/8,0)</f>
        <v>0.125</v>
      </c>
      <c r="P541">
        <f>IF('Monthly Ranks'!P540&lt;=8, 1/8,0)</f>
        <v>0.125</v>
      </c>
      <c r="Q541">
        <f>IF('Monthly Ranks'!Q540&lt;=8, 1/8,0)</f>
        <v>0</v>
      </c>
      <c r="S541">
        <f t="shared" si="25"/>
        <v>201911</v>
      </c>
      <c r="T541" s="12">
        <f>B541*ReturnData!B552</f>
        <v>1.6125E-3</v>
      </c>
      <c r="U541" s="12">
        <f>C541*ReturnData!C552</f>
        <v>0</v>
      </c>
      <c r="V541" s="12">
        <f>D541*ReturnData!D552</f>
        <v>0</v>
      </c>
      <c r="W541" s="12">
        <f>E541*ReturnData!E552</f>
        <v>5.2624999999999998E-3</v>
      </c>
      <c r="X541" s="12">
        <f>F541*ReturnData!F552</f>
        <v>4.125E-4</v>
      </c>
      <c r="Y541" s="12">
        <f>G541*ReturnData!G552</f>
        <v>0</v>
      </c>
      <c r="Z541" s="12">
        <f>H541*ReturnData!H552</f>
        <v>0</v>
      </c>
      <c r="AA541" s="12">
        <f>I541*ReturnData!I552</f>
        <v>-3.8749999999999999E-4</v>
      </c>
      <c r="AB541" s="12">
        <f>J541*ReturnData!J552</f>
        <v>0</v>
      </c>
      <c r="AC541" s="12">
        <f>K541*ReturnData!K552</f>
        <v>5.0625000000000002E-3</v>
      </c>
      <c r="AD541" s="12">
        <f>L541*ReturnData!L552</f>
        <v>4.4000000000000003E-3</v>
      </c>
      <c r="AE541" s="12">
        <f>M541*ReturnData!M552</f>
        <v>0</v>
      </c>
      <c r="AF541" s="12">
        <f>N541*ReturnData!N552</f>
        <v>0</v>
      </c>
      <c r="AG541" s="12">
        <f>O541*ReturnData!O552</f>
        <v>-2.6750000000000003E-3</v>
      </c>
      <c r="AH541" s="12">
        <f>P541*ReturnData!P552</f>
        <v>3.3124999999999999E-3</v>
      </c>
      <c r="AI541" s="12">
        <f>Q541*ReturnData!Q552</f>
        <v>0</v>
      </c>
      <c r="AK541">
        <f t="shared" si="24"/>
        <v>201911</v>
      </c>
      <c r="AL541" s="15">
        <f t="shared" si="26"/>
        <v>1.7000000000000001E-2</v>
      </c>
    </row>
    <row r="542" spans="1:38" x14ac:dyDescent="0.25">
      <c r="A542" s="6">
        <f>ReturnData!A553</f>
        <v>201912</v>
      </c>
      <c r="B542">
        <f>IF('Monthly Ranks'!B541&lt;=8, 1/8,0)</f>
        <v>0</v>
      </c>
      <c r="C542">
        <f>IF('Monthly Ranks'!C541&lt;=8, 1/8,0)</f>
        <v>0.125</v>
      </c>
      <c r="D542">
        <f>IF('Monthly Ranks'!D541&lt;=8, 1/8,0)</f>
        <v>0</v>
      </c>
      <c r="E542">
        <f>IF('Monthly Ranks'!E541&lt;=8, 1/8,0)</f>
        <v>0.125</v>
      </c>
      <c r="F542">
        <f>IF('Monthly Ranks'!F541&lt;=8, 1/8,0)</f>
        <v>0.125</v>
      </c>
      <c r="G542">
        <f>IF('Monthly Ranks'!G541&lt;=8, 1/8,0)</f>
        <v>0</v>
      </c>
      <c r="H542">
        <f>IF('Monthly Ranks'!H541&lt;=8, 1/8,0)</f>
        <v>0</v>
      </c>
      <c r="I542">
        <f>IF('Monthly Ranks'!I541&lt;=8, 1/8,0)</f>
        <v>0.125</v>
      </c>
      <c r="J542">
        <f>IF('Monthly Ranks'!J541&lt;=8, 1/8,0)</f>
        <v>0</v>
      </c>
      <c r="K542">
        <f>IF('Monthly Ranks'!K541&lt;=8, 1/8,0)</f>
        <v>0.125</v>
      </c>
      <c r="L542">
        <f>IF('Monthly Ranks'!L541&lt;=8, 1/8,0)</f>
        <v>0.125</v>
      </c>
      <c r="M542">
        <f>IF('Monthly Ranks'!M541&lt;=8, 1/8,0)</f>
        <v>0</v>
      </c>
      <c r="N542">
        <f>IF('Monthly Ranks'!N541&lt;=8, 1/8,0)</f>
        <v>0</v>
      </c>
      <c r="O542">
        <f>IF('Monthly Ranks'!O541&lt;=8, 1/8,0)</f>
        <v>0.125</v>
      </c>
      <c r="P542">
        <f>IF('Monthly Ranks'!P541&lt;=8, 1/8,0)</f>
        <v>0</v>
      </c>
      <c r="Q542">
        <f>IF('Monthly Ranks'!Q541&lt;=8, 1/8,0)</f>
        <v>0.125</v>
      </c>
      <c r="S542">
        <f t="shared" si="25"/>
        <v>201912</v>
      </c>
      <c r="T542" s="12">
        <f>B542*ReturnData!B553</f>
        <v>0</v>
      </c>
      <c r="U542" s="12">
        <f>C542*ReturnData!C553</f>
        <v>1.155E-2</v>
      </c>
      <c r="V542" s="12">
        <f>D542*ReturnData!D553</f>
        <v>0</v>
      </c>
      <c r="W542" s="12">
        <f>E542*ReturnData!E553</f>
        <v>8.8124999999999992E-3</v>
      </c>
      <c r="X542" s="12">
        <f>F542*ReturnData!F553</f>
        <v>1.6125E-3</v>
      </c>
      <c r="Y542" s="12">
        <f>G542*ReturnData!G553</f>
        <v>0</v>
      </c>
      <c r="Z542" s="12">
        <f>H542*ReturnData!H553</f>
        <v>0</v>
      </c>
      <c r="AA542" s="12">
        <f>I542*ReturnData!I553</f>
        <v>8.7500000000000013E-5</v>
      </c>
      <c r="AB542" s="12">
        <f>J542*ReturnData!J553</f>
        <v>0</v>
      </c>
      <c r="AC542" s="12">
        <f>K542*ReturnData!K553</f>
        <v>1.725E-3</v>
      </c>
      <c r="AD542" s="12">
        <f>L542*ReturnData!L553</f>
        <v>5.8999999999999999E-3</v>
      </c>
      <c r="AE542" s="12">
        <f>M542*ReturnData!M553</f>
        <v>0</v>
      </c>
      <c r="AF542" s="12">
        <f>N542*ReturnData!N553</f>
        <v>0</v>
      </c>
      <c r="AG542" s="12">
        <f>O542*ReturnData!O553</f>
        <v>5.1375000000000006E-3</v>
      </c>
      <c r="AH542" s="12">
        <f>P542*ReturnData!P553</f>
        <v>0</v>
      </c>
      <c r="AI542" s="12">
        <f>Q542*ReturnData!Q553</f>
        <v>3.3E-3</v>
      </c>
      <c r="AK542">
        <f t="shared" si="24"/>
        <v>201912</v>
      </c>
      <c r="AL542" s="15">
        <f t="shared" si="26"/>
        <v>3.8124999999999999E-2</v>
      </c>
    </row>
    <row r="543" spans="1:38" x14ac:dyDescent="0.25">
      <c r="A543" s="6">
        <f>ReturnData!A554</f>
        <v>202001</v>
      </c>
      <c r="B543">
        <f>IF('Monthly Ranks'!B542&lt;=8, 1/8,0)</f>
        <v>0</v>
      </c>
      <c r="C543">
        <f>IF('Monthly Ranks'!C542&lt;=8, 1/8,0)</f>
        <v>0.125</v>
      </c>
      <c r="D543">
        <f>IF('Monthly Ranks'!D542&lt;=8, 1/8,0)</f>
        <v>0</v>
      </c>
      <c r="E543">
        <f>IF('Monthly Ranks'!E542&lt;=8, 1/8,0)</f>
        <v>0.125</v>
      </c>
      <c r="F543">
        <f>IF('Monthly Ranks'!F542&lt;=8, 1/8,0)</f>
        <v>0.125</v>
      </c>
      <c r="G543">
        <f>IF('Monthly Ranks'!G542&lt;=8, 1/8,0)</f>
        <v>0</v>
      </c>
      <c r="H543">
        <f>IF('Monthly Ranks'!H542&lt;=8, 1/8,0)</f>
        <v>0</v>
      </c>
      <c r="I543">
        <f>IF('Monthly Ranks'!I542&lt;=8, 1/8,0)</f>
        <v>0.125</v>
      </c>
      <c r="J543">
        <f>IF('Monthly Ranks'!J542&lt;=8, 1/8,0)</f>
        <v>0</v>
      </c>
      <c r="K543">
        <f>IF('Monthly Ranks'!K542&lt;=8, 1/8,0)</f>
        <v>0.125</v>
      </c>
      <c r="L543">
        <f>IF('Monthly Ranks'!L542&lt;=8, 1/8,0)</f>
        <v>0.125</v>
      </c>
      <c r="M543">
        <f>IF('Monthly Ranks'!M542&lt;=8, 1/8,0)</f>
        <v>0</v>
      </c>
      <c r="N543">
        <f>IF('Monthly Ranks'!N542&lt;=8, 1/8,0)</f>
        <v>0.125</v>
      </c>
      <c r="O543">
        <f>IF('Monthly Ranks'!O542&lt;=8, 1/8,0)</f>
        <v>0</v>
      </c>
      <c r="P543">
        <f>IF('Monthly Ranks'!P542&lt;=8, 1/8,0)</f>
        <v>0</v>
      </c>
      <c r="Q543">
        <f>IF('Monthly Ranks'!Q542&lt;=8, 1/8,0)</f>
        <v>0.125</v>
      </c>
      <c r="S543">
        <f t="shared" si="25"/>
        <v>202001</v>
      </c>
      <c r="T543" s="12">
        <f>B543*ReturnData!B554</f>
        <v>0</v>
      </c>
      <c r="U543" s="12">
        <f>C543*ReturnData!C554</f>
        <v>-8.0750000000000006E-3</v>
      </c>
      <c r="V543" s="12">
        <f>D543*ReturnData!D554</f>
        <v>0</v>
      </c>
      <c r="W543" s="12">
        <f>E543*ReturnData!E554</f>
        <v>-6.7250000000000001E-3</v>
      </c>
      <c r="X543" s="12">
        <f>F543*ReturnData!F554</f>
        <v>-4.3625000000000001E-3</v>
      </c>
      <c r="Y543" s="12">
        <f>G543*ReturnData!G554</f>
        <v>0</v>
      </c>
      <c r="Z543" s="12">
        <f>H543*ReturnData!H554</f>
        <v>0</v>
      </c>
      <c r="AA543" s="12">
        <f>I543*ReturnData!I554</f>
        <v>1.8374999999999999E-3</v>
      </c>
      <c r="AB543" s="12">
        <f>J543*ReturnData!J554</f>
        <v>0</v>
      </c>
      <c r="AC543" s="12">
        <f>K543*ReturnData!K554</f>
        <v>1.475E-3</v>
      </c>
      <c r="AD543" s="12">
        <f>L543*ReturnData!L554</f>
        <v>-2.6874999999999998E-3</v>
      </c>
      <c r="AE543" s="12">
        <f>M543*ReturnData!M554</f>
        <v>0</v>
      </c>
      <c r="AF543" s="12">
        <f>N543*ReturnData!N554</f>
        <v>9.6250000000000003E-4</v>
      </c>
      <c r="AG543" s="12">
        <f>O543*ReturnData!O554</f>
        <v>0</v>
      </c>
      <c r="AH543" s="12">
        <f>P543*ReturnData!P554</f>
        <v>0</v>
      </c>
      <c r="AI543" s="12">
        <f>Q543*ReturnData!Q554</f>
        <v>-3.075E-3</v>
      </c>
      <c r="AK543">
        <f t="shared" si="24"/>
        <v>202001</v>
      </c>
      <c r="AL543" s="15">
        <f t="shared" si="26"/>
        <v>-2.0649999999999998E-2</v>
      </c>
    </row>
    <row r="544" spans="1:38" x14ac:dyDescent="0.25">
      <c r="A544" s="6">
        <f>ReturnData!A555</f>
        <v>202002</v>
      </c>
      <c r="B544">
        <f>IF('Monthly Ranks'!B543&lt;=8, 1/8,0)</f>
        <v>0</v>
      </c>
      <c r="C544">
        <f>IF('Monthly Ranks'!C543&lt;=8, 1/8,0)</f>
        <v>0.125</v>
      </c>
      <c r="D544">
        <f>IF('Monthly Ranks'!D543&lt;=8, 1/8,0)</f>
        <v>0</v>
      </c>
      <c r="E544">
        <f>IF('Monthly Ranks'!E543&lt;=8, 1/8,0)</f>
        <v>0.125</v>
      </c>
      <c r="F544">
        <f>IF('Monthly Ranks'!F543&lt;=8, 1/8,0)</f>
        <v>0.125</v>
      </c>
      <c r="G544">
        <f>IF('Monthly Ranks'!G543&lt;=8, 1/8,0)</f>
        <v>0</v>
      </c>
      <c r="H544">
        <f>IF('Monthly Ranks'!H543&lt;=8, 1/8,0)</f>
        <v>0</v>
      </c>
      <c r="I544">
        <f>IF('Monthly Ranks'!I543&lt;=8, 1/8,0)</f>
        <v>0.125</v>
      </c>
      <c r="J544">
        <f>IF('Monthly Ranks'!J543&lt;=8, 1/8,0)</f>
        <v>0</v>
      </c>
      <c r="K544">
        <f>IF('Monthly Ranks'!K543&lt;=8, 1/8,0)</f>
        <v>0.125</v>
      </c>
      <c r="L544">
        <f>IF('Monthly Ranks'!L543&lt;=8, 1/8,0)</f>
        <v>0.125</v>
      </c>
      <c r="M544">
        <f>IF('Monthly Ranks'!M543&lt;=8, 1/8,0)</f>
        <v>0.125</v>
      </c>
      <c r="N544">
        <f>IF('Monthly Ranks'!N543&lt;=8, 1/8,0)</f>
        <v>0</v>
      </c>
      <c r="O544">
        <f>IF('Monthly Ranks'!O543&lt;=8, 1/8,0)</f>
        <v>0</v>
      </c>
      <c r="P544">
        <f>IF('Monthly Ranks'!P543&lt;=8, 1/8,0)</f>
        <v>0</v>
      </c>
      <c r="Q544">
        <f>IF('Monthly Ranks'!Q543&lt;=8, 1/8,0)</f>
        <v>0.125</v>
      </c>
      <c r="S544">
        <f t="shared" si="25"/>
        <v>202002</v>
      </c>
      <c r="T544" s="12">
        <f>B544*ReturnData!B555</f>
        <v>0</v>
      </c>
      <c r="U544" s="12">
        <f>C544*ReturnData!C555</f>
        <v>-1.175E-2</v>
      </c>
      <c r="V544" s="12">
        <f>D544*ReturnData!D555</f>
        <v>0</v>
      </c>
      <c r="W544" s="12">
        <f>E544*ReturnData!E555</f>
        <v>-1.1837500000000001E-2</v>
      </c>
      <c r="X544" s="12">
        <f>F544*ReturnData!F555</f>
        <v>-1.59375E-2</v>
      </c>
      <c r="Y544" s="12">
        <f>G544*ReturnData!G555</f>
        <v>0</v>
      </c>
      <c r="Z544" s="12">
        <f>H544*ReturnData!H555</f>
        <v>0</v>
      </c>
      <c r="AA544" s="12">
        <f>I544*ReturnData!I555</f>
        <v>-8.8249999999999995E-3</v>
      </c>
      <c r="AB544" s="12">
        <f>J544*ReturnData!J555</f>
        <v>0</v>
      </c>
      <c r="AC544" s="12">
        <f>K544*ReturnData!K555</f>
        <v>-7.1999999999999998E-3</v>
      </c>
      <c r="AD544" s="12">
        <f>L544*ReturnData!L555</f>
        <v>-9.1000000000000004E-3</v>
      </c>
      <c r="AE544" s="12">
        <f>M544*ReturnData!M555</f>
        <v>-8.175E-3</v>
      </c>
      <c r="AF544" s="12">
        <f>N544*ReturnData!N555</f>
        <v>0</v>
      </c>
      <c r="AG544" s="12">
        <f>O544*ReturnData!O555</f>
        <v>0</v>
      </c>
      <c r="AH544" s="12">
        <f>P544*ReturnData!P555</f>
        <v>0</v>
      </c>
      <c r="AI544" s="12">
        <f>Q544*ReturnData!Q555</f>
        <v>-1.3349999999999999E-2</v>
      </c>
      <c r="AK544">
        <f t="shared" si="24"/>
        <v>202002</v>
      </c>
      <c r="AL544" s="15">
        <f t="shared" si="26"/>
        <v>-8.6175000000000002E-2</v>
      </c>
    </row>
    <row r="545" spans="1:38" x14ac:dyDescent="0.25">
      <c r="A545" s="6">
        <f>ReturnData!A556</f>
        <v>202003</v>
      </c>
      <c r="B545">
        <f>IF('Monthly Ranks'!B544&lt;=8, 1/8,0)</f>
        <v>0.125</v>
      </c>
      <c r="C545">
        <f>IF('Monthly Ranks'!C544&lt;=8, 1/8,0)</f>
        <v>0</v>
      </c>
      <c r="D545">
        <f>IF('Monthly Ranks'!D544&lt;=8, 1/8,0)</f>
        <v>0</v>
      </c>
      <c r="E545">
        <f>IF('Monthly Ranks'!E544&lt;=8, 1/8,0)</f>
        <v>0</v>
      </c>
      <c r="F545">
        <f>IF('Monthly Ranks'!F544&lt;=8, 1/8,0)</f>
        <v>0</v>
      </c>
      <c r="G545">
        <f>IF('Monthly Ranks'!G544&lt;=8, 1/8,0)</f>
        <v>0</v>
      </c>
      <c r="H545">
        <f>IF('Monthly Ranks'!H544&lt;=8, 1/8,0)</f>
        <v>0</v>
      </c>
      <c r="I545">
        <f>IF('Monthly Ranks'!I544&lt;=8, 1/8,0)</f>
        <v>0.125</v>
      </c>
      <c r="J545">
        <f>IF('Monthly Ranks'!J544&lt;=8, 1/8,0)</f>
        <v>0</v>
      </c>
      <c r="K545">
        <f>IF('Monthly Ranks'!K544&lt;=8, 1/8,0)</f>
        <v>0.125</v>
      </c>
      <c r="L545">
        <f>IF('Monthly Ranks'!L544&lt;=8, 1/8,0)</f>
        <v>0.125</v>
      </c>
      <c r="M545">
        <f>IF('Monthly Ranks'!M544&lt;=8, 1/8,0)</f>
        <v>0.125</v>
      </c>
      <c r="N545">
        <f>IF('Monthly Ranks'!N544&lt;=8, 1/8,0)</f>
        <v>0</v>
      </c>
      <c r="O545">
        <f>IF('Monthly Ranks'!O544&lt;=8, 1/8,0)</f>
        <v>0.125</v>
      </c>
      <c r="P545">
        <f>IF('Monthly Ranks'!P544&lt;=8, 1/8,0)</f>
        <v>0.125</v>
      </c>
      <c r="Q545">
        <f>IF('Monthly Ranks'!Q544&lt;=8, 1/8,0)</f>
        <v>0.125</v>
      </c>
      <c r="S545">
        <f t="shared" si="25"/>
        <v>202003</v>
      </c>
      <c r="T545" s="12">
        <f>B545*ReturnData!B556</f>
        <v>-1.2849999999999999E-2</v>
      </c>
      <c r="U545" s="12">
        <f>C545*ReturnData!C556</f>
        <v>0</v>
      </c>
      <c r="V545" s="12">
        <f>D545*ReturnData!D556</f>
        <v>0</v>
      </c>
      <c r="W545" s="12">
        <f>E545*ReturnData!E556</f>
        <v>0</v>
      </c>
      <c r="X545" s="12">
        <f>F545*ReturnData!F556</f>
        <v>0</v>
      </c>
      <c r="Y545" s="12">
        <f>G545*ReturnData!G556</f>
        <v>0</v>
      </c>
      <c r="Z545" s="12">
        <f>H545*ReturnData!H556</f>
        <v>0</v>
      </c>
      <c r="AA545" s="12">
        <f>I545*ReturnData!I556</f>
        <v>-2.53625E-2</v>
      </c>
      <c r="AB545" s="12">
        <f>J545*ReturnData!J556</f>
        <v>0</v>
      </c>
      <c r="AC545" s="12">
        <f>K545*ReturnData!K556</f>
        <v>-2.2487499999999997E-2</v>
      </c>
      <c r="AD545" s="12">
        <f>L545*ReturnData!L556</f>
        <v>-1.4312499999999999E-2</v>
      </c>
      <c r="AE545" s="12">
        <f>M545*ReturnData!M556</f>
        <v>-2.83875E-2</v>
      </c>
      <c r="AF545" s="12">
        <f>N545*ReturnData!N556</f>
        <v>0</v>
      </c>
      <c r="AG545" s="12">
        <f>O545*ReturnData!O556</f>
        <v>-1.6174999999999998E-2</v>
      </c>
      <c r="AH545" s="12">
        <f>P545*ReturnData!P556</f>
        <v>-5.3125000000000004E-3</v>
      </c>
      <c r="AI545" s="12">
        <f>Q545*ReturnData!Q556</f>
        <v>-2.5225000000000001E-2</v>
      </c>
      <c r="AK545">
        <f t="shared" si="24"/>
        <v>202003</v>
      </c>
      <c r="AL545" s="15">
        <f t="shared" si="26"/>
        <v>-0.15011249999999998</v>
      </c>
    </row>
    <row r="546" spans="1:38" x14ac:dyDescent="0.25">
      <c r="A546" s="6">
        <f>ReturnData!A557</f>
        <v>202004</v>
      </c>
      <c r="B546">
        <f>IF('Monthly Ranks'!B545&lt;=8, 1/8,0)</f>
        <v>0.125</v>
      </c>
      <c r="C546">
        <f>IF('Monthly Ranks'!C545&lt;=8, 1/8,0)</f>
        <v>0</v>
      </c>
      <c r="D546">
        <f>IF('Monthly Ranks'!D545&lt;=8, 1/8,0)</f>
        <v>0</v>
      </c>
      <c r="E546">
        <f>IF('Monthly Ranks'!E545&lt;=8, 1/8,0)</f>
        <v>0</v>
      </c>
      <c r="F546">
        <f>IF('Monthly Ranks'!F545&lt;=8, 1/8,0)</f>
        <v>0</v>
      </c>
      <c r="G546">
        <f>IF('Monthly Ranks'!G545&lt;=8, 1/8,0)</f>
        <v>0</v>
      </c>
      <c r="H546">
        <f>IF('Monthly Ranks'!H545&lt;=8, 1/8,0)</f>
        <v>0</v>
      </c>
      <c r="I546">
        <f>IF('Monthly Ranks'!I545&lt;=8, 1/8,0)</f>
        <v>0.125</v>
      </c>
      <c r="J546">
        <f>IF('Monthly Ranks'!J545&lt;=8, 1/8,0)</f>
        <v>0</v>
      </c>
      <c r="K546">
        <f>IF('Monthly Ranks'!K545&lt;=8, 1/8,0)</f>
        <v>0.125</v>
      </c>
      <c r="L546">
        <f>IF('Monthly Ranks'!L545&lt;=8, 1/8,0)</f>
        <v>0.125</v>
      </c>
      <c r="M546">
        <f>IF('Monthly Ranks'!M545&lt;=8, 1/8,0)</f>
        <v>0.125</v>
      </c>
      <c r="N546">
        <f>IF('Monthly Ranks'!N545&lt;=8, 1/8,0)</f>
        <v>0</v>
      </c>
      <c r="O546">
        <f>IF('Monthly Ranks'!O545&lt;=8, 1/8,0)</f>
        <v>0.125</v>
      </c>
      <c r="P546">
        <f>IF('Monthly Ranks'!P545&lt;=8, 1/8,0)</f>
        <v>0.125</v>
      </c>
      <c r="Q546">
        <f>IF('Monthly Ranks'!Q545&lt;=8, 1/8,0)</f>
        <v>0.125</v>
      </c>
      <c r="S546">
        <f t="shared" si="25"/>
        <v>202004</v>
      </c>
      <c r="T546" s="12">
        <f>B546*ReturnData!B557</f>
        <v>1.0987499999999999E-2</v>
      </c>
      <c r="U546" s="12">
        <f>C546*ReturnData!C557</f>
        <v>0</v>
      </c>
      <c r="V546" s="12">
        <f>D546*ReturnData!D557</f>
        <v>0</v>
      </c>
      <c r="W546" s="12">
        <f>E546*ReturnData!E557</f>
        <v>0</v>
      </c>
      <c r="X546" s="12">
        <f>F546*ReturnData!F557</f>
        <v>0</v>
      </c>
      <c r="Y546" s="12">
        <f>G546*ReturnData!G557</f>
        <v>0</v>
      </c>
      <c r="Z546" s="12">
        <f>H546*ReturnData!H557</f>
        <v>0</v>
      </c>
      <c r="AA546" s="12">
        <f>I546*ReturnData!I557</f>
        <v>2.2512500000000001E-2</v>
      </c>
      <c r="AB546" s="12">
        <f>J546*ReturnData!J557</f>
        <v>0</v>
      </c>
      <c r="AC546" s="12">
        <f>K546*ReturnData!K557</f>
        <v>1.1575E-2</v>
      </c>
      <c r="AD546" s="12">
        <f>L546*ReturnData!L557</f>
        <v>1.6362499999999999E-2</v>
      </c>
      <c r="AE546" s="12">
        <f>M546*ReturnData!M557</f>
        <v>3.3412499999999998E-2</v>
      </c>
      <c r="AF546" s="12">
        <f>N546*ReturnData!N557</f>
        <v>0</v>
      </c>
      <c r="AG546" s="12">
        <f>O546*ReturnData!O557</f>
        <v>6.3499999999999997E-3</v>
      </c>
      <c r="AH546" s="12">
        <f>P546*ReturnData!P557</f>
        <v>2.3050000000000001E-2</v>
      </c>
      <c r="AI546" s="12">
        <f>Q546*ReturnData!Q557</f>
        <v>1.49E-2</v>
      </c>
      <c r="AK546">
        <f t="shared" si="24"/>
        <v>202004</v>
      </c>
      <c r="AL546" s="15">
        <f t="shared" si="26"/>
        <v>0.13915</v>
      </c>
    </row>
    <row r="547" spans="1:38" x14ac:dyDescent="0.25">
      <c r="A547" s="6">
        <f>ReturnData!A558</f>
        <v>202005</v>
      </c>
      <c r="B547">
        <f>IF('Monthly Ranks'!B546&lt;=8, 1/8,0)</f>
        <v>0.125</v>
      </c>
      <c r="C547">
        <f>IF('Monthly Ranks'!C546&lt;=8, 1/8,0)</f>
        <v>0</v>
      </c>
      <c r="D547">
        <f>IF('Monthly Ranks'!D546&lt;=8, 1/8,0)</f>
        <v>0</v>
      </c>
      <c r="E547">
        <f>IF('Monthly Ranks'!E546&lt;=8, 1/8,0)</f>
        <v>0</v>
      </c>
      <c r="F547">
        <f>IF('Monthly Ranks'!F546&lt;=8, 1/8,0)</f>
        <v>0</v>
      </c>
      <c r="G547">
        <f>IF('Monthly Ranks'!G546&lt;=8, 1/8,0)</f>
        <v>0</v>
      </c>
      <c r="H547">
        <f>IF('Monthly Ranks'!H546&lt;=8, 1/8,0)</f>
        <v>0.125</v>
      </c>
      <c r="I547">
        <f>IF('Monthly Ranks'!I546&lt;=8, 1/8,0)</f>
        <v>0.125</v>
      </c>
      <c r="J547">
        <f>IF('Monthly Ranks'!J546&lt;=8, 1/8,0)</f>
        <v>0</v>
      </c>
      <c r="K547">
        <f>IF('Monthly Ranks'!K546&lt;=8, 1/8,0)</f>
        <v>0.125</v>
      </c>
      <c r="L547">
        <f>IF('Monthly Ranks'!L546&lt;=8, 1/8,0)</f>
        <v>0.125</v>
      </c>
      <c r="M547">
        <f>IF('Monthly Ranks'!M546&lt;=8, 1/8,0)</f>
        <v>0.125</v>
      </c>
      <c r="N547">
        <f>IF('Monthly Ranks'!N546&lt;=8, 1/8,0)</f>
        <v>0</v>
      </c>
      <c r="O547">
        <f>IF('Monthly Ranks'!O546&lt;=8, 1/8,0)</f>
        <v>0.125</v>
      </c>
      <c r="P547">
        <f>IF('Monthly Ranks'!P546&lt;=8, 1/8,0)</f>
        <v>0.125</v>
      </c>
      <c r="Q547">
        <f>IF('Monthly Ranks'!Q546&lt;=8, 1/8,0)</f>
        <v>0</v>
      </c>
      <c r="S547">
        <f t="shared" si="25"/>
        <v>202005</v>
      </c>
      <c r="T547" s="12">
        <f>B547*ReturnData!B558</f>
        <v>3.5375000000000003E-3</v>
      </c>
      <c r="U547" s="12">
        <f>C547*ReturnData!C558</f>
        <v>0</v>
      </c>
      <c r="V547" s="12">
        <f>D547*ReturnData!D558</f>
        <v>0</v>
      </c>
      <c r="W547" s="12">
        <f>E547*ReturnData!E558</f>
        <v>0</v>
      </c>
      <c r="X547" s="12">
        <f>F547*ReturnData!F558</f>
        <v>0</v>
      </c>
      <c r="Y547" s="12">
        <f>G547*ReturnData!G558</f>
        <v>0</v>
      </c>
      <c r="Z547" s="12">
        <f>H547*ReturnData!H558</f>
        <v>2.6750000000000003E-3</v>
      </c>
      <c r="AA547" s="12">
        <f>I547*ReturnData!I558</f>
        <v>1.83375E-2</v>
      </c>
      <c r="AB547" s="12">
        <f>J547*ReturnData!J558</f>
        <v>0</v>
      </c>
      <c r="AC547" s="12">
        <f>K547*ReturnData!K558</f>
        <v>9.5250000000000005E-3</v>
      </c>
      <c r="AD547" s="12">
        <f>L547*ReturnData!L558</f>
        <v>9.725000000000001E-3</v>
      </c>
      <c r="AE547" s="12">
        <f>M547*ReturnData!M558</f>
        <v>1.1399999999999999E-2</v>
      </c>
      <c r="AF547" s="12">
        <f>N547*ReturnData!N558</f>
        <v>0</v>
      </c>
      <c r="AG547" s="12">
        <f>O547*ReturnData!O558</f>
        <v>5.7499999999999999E-3</v>
      </c>
      <c r="AH547" s="12">
        <f>P547*ReturnData!P558</f>
        <v>2.8000000000000004E-3</v>
      </c>
      <c r="AI547" s="12">
        <f>Q547*ReturnData!Q558</f>
        <v>0</v>
      </c>
      <c r="AK547">
        <f t="shared" ref="AK547:AK602" si="27">S547</f>
        <v>202005</v>
      </c>
      <c r="AL547" s="15">
        <f t="shared" si="26"/>
        <v>6.3750000000000001E-2</v>
      </c>
    </row>
    <row r="548" spans="1:38" x14ac:dyDescent="0.25">
      <c r="A548" s="6">
        <f>ReturnData!A559</f>
        <v>202006</v>
      </c>
      <c r="B548">
        <f>IF('Monthly Ranks'!B547&lt;=8, 1/8,0)</f>
        <v>0</v>
      </c>
      <c r="C548">
        <f>IF('Monthly Ranks'!C547&lt;=8, 1/8,0)</f>
        <v>0.125</v>
      </c>
      <c r="D548">
        <f>IF('Monthly Ranks'!D547&lt;=8, 1/8,0)</f>
        <v>0</v>
      </c>
      <c r="E548">
        <f>IF('Monthly Ranks'!E547&lt;=8, 1/8,0)</f>
        <v>0</v>
      </c>
      <c r="F548">
        <f>IF('Monthly Ranks'!F547&lt;=8, 1/8,0)</f>
        <v>0.125</v>
      </c>
      <c r="G548">
        <f>IF('Monthly Ranks'!G547&lt;=8, 1/8,0)</f>
        <v>0</v>
      </c>
      <c r="H548">
        <f>IF('Monthly Ranks'!H547&lt;=8, 1/8,0)</f>
        <v>0.125</v>
      </c>
      <c r="I548">
        <f>IF('Monthly Ranks'!I547&lt;=8, 1/8,0)</f>
        <v>0.125</v>
      </c>
      <c r="J548">
        <f>IF('Monthly Ranks'!J547&lt;=8, 1/8,0)</f>
        <v>0</v>
      </c>
      <c r="K548">
        <f>IF('Monthly Ranks'!K547&lt;=8, 1/8,0)</f>
        <v>0.125</v>
      </c>
      <c r="L548">
        <f>IF('Monthly Ranks'!L547&lt;=8, 1/8,0)</f>
        <v>0.125</v>
      </c>
      <c r="M548">
        <f>IF('Monthly Ranks'!M547&lt;=8, 1/8,0)</f>
        <v>0.125</v>
      </c>
      <c r="N548">
        <f>IF('Monthly Ranks'!N547&lt;=8, 1/8,0)</f>
        <v>0</v>
      </c>
      <c r="O548">
        <f>IF('Monthly Ranks'!O547&lt;=8, 1/8,0)</f>
        <v>0</v>
      </c>
      <c r="P548">
        <f>IF('Monthly Ranks'!P547&lt;=8, 1/8,0)</f>
        <v>0.125</v>
      </c>
      <c r="Q548">
        <f>IF('Monthly Ranks'!Q547&lt;=8, 1/8,0)</f>
        <v>0</v>
      </c>
      <c r="S548">
        <f t="shared" si="25"/>
        <v>202006</v>
      </c>
      <c r="T548" s="12">
        <f>B548*ReturnData!B559</f>
        <v>0</v>
      </c>
      <c r="U548" s="12">
        <f>C548*ReturnData!C559</f>
        <v>1.0162500000000001E-2</v>
      </c>
      <c r="V548" s="12">
        <f>D548*ReturnData!D559</f>
        <v>0</v>
      </c>
      <c r="W548" s="12">
        <f>E548*ReturnData!E559</f>
        <v>0</v>
      </c>
      <c r="X548" s="12">
        <f>F548*ReturnData!F559</f>
        <v>8.4749999999999999E-3</v>
      </c>
      <c r="Y548" s="12">
        <f>G548*ReturnData!G559</f>
        <v>0</v>
      </c>
      <c r="Z548" s="12">
        <f>H548*ReturnData!H559</f>
        <v>-2.6874999999999998E-3</v>
      </c>
      <c r="AA548" s="12">
        <f>I548*ReturnData!I559</f>
        <v>2.9875000000000001E-3</v>
      </c>
      <c r="AB548" s="12">
        <f>J548*ReturnData!J559</f>
        <v>0</v>
      </c>
      <c r="AC548" s="12">
        <f>K548*ReturnData!K559</f>
        <v>4.5374999999999999E-3</v>
      </c>
      <c r="AD548" s="12">
        <f>L548*ReturnData!L559</f>
        <v>3.6875000000000002E-3</v>
      </c>
      <c r="AE548" s="12">
        <f>M548*ReturnData!M559</f>
        <v>1.4337500000000001E-2</v>
      </c>
      <c r="AF548" s="12">
        <f>N548*ReturnData!N559</f>
        <v>0</v>
      </c>
      <c r="AG548" s="12">
        <f>O548*ReturnData!O559</f>
        <v>0</v>
      </c>
      <c r="AH548" s="12">
        <f>P548*ReturnData!P559</f>
        <v>6.5500000000000003E-3</v>
      </c>
      <c r="AI548" s="12">
        <f>Q548*ReturnData!Q559</f>
        <v>0</v>
      </c>
      <c r="AK548">
        <f t="shared" si="27"/>
        <v>202006</v>
      </c>
      <c r="AL548" s="15">
        <f t="shared" si="26"/>
        <v>4.8050000000000002E-2</v>
      </c>
    </row>
    <row r="549" spans="1:38" x14ac:dyDescent="0.25">
      <c r="A549" s="6">
        <f>ReturnData!A560</f>
        <v>202007</v>
      </c>
      <c r="B549">
        <f>IF('Monthly Ranks'!B548&lt;=8, 1/8,0)</f>
        <v>0</v>
      </c>
      <c r="C549">
        <f>IF('Monthly Ranks'!C548&lt;=8, 1/8,0)</f>
        <v>0.125</v>
      </c>
      <c r="D549">
        <f>IF('Monthly Ranks'!D548&lt;=8, 1/8,0)</f>
        <v>0</v>
      </c>
      <c r="E549">
        <f>IF('Monthly Ranks'!E548&lt;=8, 1/8,0)</f>
        <v>0.125</v>
      </c>
      <c r="F549">
        <f>IF('Monthly Ranks'!F548&lt;=8, 1/8,0)</f>
        <v>0</v>
      </c>
      <c r="G549">
        <f>IF('Monthly Ranks'!G548&lt;=8, 1/8,0)</f>
        <v>0</v>
      </c>
      <c r="H549">
        <f>IF('Monthly Ranks'!H548&lt;=8, 1/8,0)</f>
        <v>0.125</v>
      </c>
      <c r="I549">
        <f>IF('Monthly Ranks'!I548&lt;=8, 1/8,0)</f>
        <v>0.125</v>
      </c>
      <c r="J549">
        <f>IF('Monthly Ranks'!J548&lt;=8, 1/8,0)</f>
        <v>0</v>
      </c>
      <c r="K549">
        <f>IF('Monthly Ranks'!K548&lt;=8, 1/8,0)</f>
        <v>0.125</v>
      </c>
      <c r="L549">
        <f>IF('Monthly Ranks'!L548&lt;=8, 1/8,0)</f>
        <v>0.125</v>
      </c>
      <c r="M549">
        <f>IF('Monthly Ranks'!M548&lt;=8, 1/8,0)</f>
        <v>0.125</v>
      </c>
      <c r="N549">
        <f>IF('Monthly Ranks'!N548&lt;=8, 1/8,0)</f>
        <v>0</v>
      </c>
      <c r="O549">
        <f>IF('Monthly Ranks'!O548&lt;=8, 1/8,0)</f>
        <v>0</v>
      </c>
      <c r="P549">
        <f>IF('Monthly Ranks'!P548&lt;=8, 1/8,0)</f>
        <v>0.125</v>
      </c>
      <c r="Q549">
        <f>IF('Monthly Ranks'!Q548&lt;=8, 1/8,0)</f>
        <v>0</v>
      </c>
      <c r="S549">
        <f t="shared" si="25"/>
        <v>202007</v>
      </c>
      <c r="T549" s="12">
        <f>B549*ReturnData!B560</f>
        <v>0</v>
      </c>
      <c r="U549" s="12">
        <f>C549*ReturnData!C560</f>
        <v>1.1487499999999999E-2</v>
      </c>
      <c r="V549" s="12">
        <f>D549*ReturnData!D560</f>
        <v>0</v>
      </c>
      <c r="W549" s="12">
        <f>E549*ReturnData!E560</f>
        <v>-1.875E-4</v>
      </c>
      <c r="X549" s="12">
        <f>F549*ReturnData!F560</f>
        <v>0</v>
      </c>
      <c r="Y549" s="12">
        <f>G549*ReturnData!G560</f>
        <v>0</v>
      </c>
      <c r="Z549" s="12">
        <f>H549*ReturnData!H560</f>
        <v>5.6625E-3</v>
      </c>
      <c r="AA549" s="12">
        <f>I549*ReturnData!I560</f>
        <v>1.15E-2</v>
      </c>
      <c r="AB549" s="12">
        <f>J549*ReturnData!J560</f>
        <v>0</v>
      </c>
      <c r="AC549" s="12">
        <f>K549*ReturnData!K560</f>
        <v>3.7000000000000002E-3</v>
      </c>
      <c r="AD549" s="12">
        <f>L549*ReturnData!L560</f>
        <v>7.8624999999999997E-3</v>
      </c>
      <c r="AE549" s="12">
        <f>M549*ReturnData!M560</f>
        <v>2.2825000000000002E-2</v>
      </c>
      <c r="AF549" s="12">
        <f>N549*ReturnData!N560</f>
        <v>0</v>
      </c>
      <c r="AG549" s="12">
        <f>O549*ReturnData!O560</f>
        <v>0</v>
      </c>
      <c r="AH549" s="12">
        <f>P549*ReturnData!P560</f>
        <v>1.2475E-2</v>
      </c>
      <c r="AI549" s="12">
        <f>Q549*ReturnData!Q560</f>
        <v>0</v>
      </c>
      <c r="AK549">
        <f t="shared" si="27"/>
        <v>202007</v>
      </c>
      <c r="AL549" s="15">
        <f t="shared" si="26"/>
        <v>7.5325000000000003E-2</v>
      </c>
    </row>
    <row r="550" spans="1:38" x14ac:dyDescent="0.25">
      <c r="A550" s="6">
        <f>ReturnData!A561</f>
        <v>202008</v>
      </c>
      <c r="B550">
        <f>IF('Monthly Ranks'!B549&lt;=8, 1/8,0)</f>
        <v>0</v>
      </c>
      <c r="C550">
        <f>IF('Monthly Ranks'!C549&lt;=8, 1/8,0)</f>
        <v>0.125</v>
      </c>
      <c r="D550">
        <f>IF('Monthly Ranks'!D549&lt;=8, 1/8,0)</f>
        <v>0</v>
      </c>
      <c r="E550">
        <f>IF('Monthly Ranks'!E549&lt;=8, 1/8,0)</f>
        <v>0.125</v>
      </c>
      <c r="F550">
        <f>IF('Monthly Ranks'!F549&lt;=8, 1/8,0)</f>
        <v>0</v>
      </c>
      <c r="G550">
        <f>IF('Monthly Ranks'!G549&lt;=8, 1/8,0)</f>
        <v>0</v>
      </c>
      <c r="H550">
        <f>IF('Monthly Ranks'!H549&lt;=8, 1/8,0)</f>
        <v>0.125</v>
      </c>
      <c r="I550">
        <f>IF('Monthly Ranks'!I549&lt;=8, 1/8,0)</f>
        <v>0.125</v>
      </c>
      <c r="J550">
        <f>IF('Monthly Ranks'!J549&lt;=8, 1/8,0)</f>
        <v>0</v>
      </c>
      <c r="K550">
        <f>IF('Monthly Ranks'!K549&lt;=8, 1/8,0)</f>
        <v>0.125</v>
      </c>
      <c r="L550">
        <f>IF('Monthly Ranks'!L549&lt;=8, 1/8,0)</f>
        <v>0.125</v>
      </c>
      <c r="M550">
        <f>IF('Monthly Ranks'!M549&lt;=8, 1/8,0)</f>
        <v>0.125</v>
      </c>
      <c r="N550">
        <f>IF('Monthly Ranks'!N549&lt;=8, 1/8,0)</f>
        <v>0</v>
      </c>
      <c r="O550">
        <f>IF('Monthly Ranks'!O549&lt;=8, 1/8,0)</f>
        <v>0</v>
      </c>
      <c r="P550">
        <f>IF('Monthly Ranks'!P549&lt;=8, 1/8,0)</f>
        <v>0.125</v>
      </c>
      <c r="Q550">
        <f>IF('Monthly Ranks'!Q549&lt;=8, 1/8,0)</f>
        <v>0</v>
      </c>
      <c r="S550">
        <f t="shared" si="25"/>
        <v>202008</v>
      </c>
      <c r="T550" s="12">
        <f>B550*ReturnData!B561</f>
        <v>0</v>
      </c>
      <c r="U550" s="12">
        <f>C550*ReturnData!C561</f>
        <v>6.3124999999999995E-3</v>
      </c>
      <c r="V550" s="12">
        <f>D550*ReturnData!D561</f>
        <v>0</v>
      </c>
      <c r="W550" s="12">
        <f>E550*ReturnData!E561</f>
        <v>1.5262500000000002E-2</v>
      </c>
      <c r="X550" s="12">
        <f>F550*ReturnData!F561</f>
        <v>0</v>
      </c>
      <c r="Y550" s="12">
        <f>G550*ReturnData!G561</f>
        <v>0</v>
      </c>
      <c r="Z550" s="12">
        <f>H550*ReturnData!H561</f>
        <v>4.5250000000000004E-3</v>
      </c>
      <c r="AA550" s="12">
        <f>I550*ReturnData!I561</f>
        <v>9.6125000000000013E-3</v>
      </c>
      <c r="AB550" s="12">
        <f>J550*ReturnData!J561</f>
        <v>0</v>
      </c>
      <c r="AC550" s="12">
        <f>K550*ReturnData!K561</f>
        <v>1.0987499999999999E-2</v>
      </c>
      <c r="AD550" s="12">
        <f>L550*ReturnData!L561</f>
        <v>6.9624999999999999E-3</v>
      </c>
      <c r="AE550" s="12">
        <f>M550*ReturnData!M561</f>
        <v>4.9149999999999999E-2</v>
      </c>
      <c r="AF550" s="12">
        <f>N550*ReturnData!N561</f>
        <v>0</v>
      </c>
      <c r="AG550" s="12">
        <f>O550*ReturnData!O561</f>
        <v>0</v>
      </c>
      <c r="AH550" s="12">
        <f>P550*ReturnData!P561</f>
        <v>1.0662499999999998E-2</v>
      </c>
      <c r="AI550" s="12">
        <f>Q550*ReturnData!Q561</f>
        <v>0</v>
      </c>
      <c r="AK550">
        <f t="shared" si="27"/>
        <v>202008</v>
      </c>
      <c r="AL550" s="15">
        <f t="shared" si="26"/>
        <v>0.11347499999999999</v>
      </c>
    </row>
    <row r="551" spans="1:38" x14ac:dyDescent="0.25">
      <c r="A551" s="6">
        <f>ReturnData!A562</f>
        <v>202009</v>
      </c>
      <c r="B551">
        <f>IF('Monthly Ranks'!B550&lt;=8, 1/8,0)</f>
        <v>0</v>
      </c>
      <c r="C551">
        <f>IF('Monthly Ranks'!C550&lt;=8, 1/8,0)</f>
        <v>0.125</v>
      </c>
      <c r="D551">
        <f>IF('Monthly Ranks'!D550&lt;=8, 1/8,0)</f>
        <v>0</v>
      </c>
      <c r="E551">
        <f>IF('Monthly Ranks'!E550&lt;=8, 1/8,0)</f>
        <v>0.125</v>
      </c>
      <c r="F551">
        <f>IF('Monthly Ranks'!F550&lt;=8, 1/8,0)</f>
        <v>0.125</v>
      </c>
      <c r="G551">
        <f>IF('Monthly Ranks'!G550&lt;=8, 1/8,0)</f>
        <v>0</v>
      </c>
      <c r="H551">
        <f>IF('Monthly Ranks'!H550&lt;=8, 1/8,0)</f>
        <v>0.125</v>
      </c>
      <c r="I551">
        <f>IF('Monthly Ranks'!I550&lt;=8, 1/8,0)</f>
        <v>0.125</v>
      </c>
      <c r="J551">
        <f>IF('Monthly Ranks'!J550&lt;=8, 1/8,0)</f>
        <v>0</v>
      </c>
      <c r="K551">
        <f>IF('Monthly Ranks'!K550&lt;=8, 1/8,0)</f>
        <v>0</v>
      </c>
      <c r="L551">
        <f>IF('Monthly Ranks'!L550&lt;=8, 1/8,0)</f>
        <v>0.125</v>
      </c>
      <c r="M551">
        <f>IF('Monthly Ranks'!M550&lt;=8, 1/8,0)</f>
        <v>0.125</v>
      </c>
      <c r="N551">
        <f>IF('Monthly Ranks'!N550&lt;=8, 1/8,0)</f>
        <v>0</v>
      </c>
      <c r="O551">
        <f>IF('Monthly Ranks'!O550&lt;=8, 1/8,0)</f>
        <v>0</v>
      </c>
      <c r="P551">
        <f>IF('Monthly Ranks'!P550&lt;=8, 1/8,0)</f>
        <v>0.125</v>
      </c>
      <c r="Q551">
        <f>IF('Monthly Ranks'!Q550&lt;=8, 1/8,0)</f>
        <v>0</v>
      </c>
      <c r="S551">
        <f t="shared" si="25"/>
        <v>202009</v>
      </c>
      <c r="T551" s="12">
        <f>B551*ReturnData!B562</f>
        <v>0</v>
      </c>
      <c r="U551" s="12">
        <f>C551*ReturnData!C562</f>
        <v>-1.3625E-3</v>
      </c>
      <c r="V551" s="12">
        <f>D551*ReturnData!D562</f>
        <v>0</v>
      </c>
      <c r="W551" s="12">
        <f>E551*ReturnData!E562</f>
        <v>7.1500000000000001E-3</v>
      </c>
      <c r="X551" s="12">
        <f>F551*ReturnData!F562</f>
        <v>5.5750000000000001E-3</v>
      </c>
      <c r="Y551" s="12">
        <f>G551*ReturnData!G562</f>
        <v>0</v>
      </c>
      <c r="Z551" s="12">
        <f>H551*ReturnData!H562</f>
        <v>-3.2000000000000002E-3</v>
      </c>
      <c r="AA551" s="12">
        <f>I551*ReturnData!I562</f>
        <v>0</v>
      </c>
      <c r="AB551" s="12">
        <f>J551*ReturnData!J562</f>
        <v>0</v>
      </c>
      <c r="AC551" s="12">
        <f>K551*ReturnData!K562</f>
        <v>0</v>
      </c>
      <c r="AD551" s="12">
        <f>L551*ReturnData!L562</f>
        <v>-9.2500000000000004E-4</v>
      </c>
      <c r="AE551" s="12">
        <f>M551*ReturnData!M562</f>
        <v>-1.155E-2</v>
      </c>
      <c r="AF551" s="12">
        <f>N551*ReturnData!N562</f>
        <v>0</v>
      </c>
      <c r="AG551" s="12">
        <f>O551*ReturnData!O562</f>
        <v>0</v>
      </c>
      <c r="AH551" s="12">
        <f>P551*ReturnData!P562</f>
        <v>-5.5125E-3</v>
      </c>
      <c r="AI551" s="12">
        <f>Q551*ReturnData!Q562</f>
        <v>0</v>
      </c>
      <c r="AK551">
        <f t="shared" si="27"/>
        <v>202009</v>
      </c>
      <c r="AL551" s="15">
        <f t="shared" si="26"/>
        <v>-9.8249999999999987E-3</v>
      </c>
    </row>
    <row r="552" spans="1:38" x14ac:dyDescent="0.25">
      <c r="A552" s="6">
        <f>ReturnData!A563</f>
        <v>202010</v>
      </c>
      <c r="B552">
        <f>IF('Monthly Ranks'!B551&lt;=8, 1/8,0)</f>
        <v>0</v>
      </c>
      <c r="C552">
        <f>IF('Monthly Ranks'!C551&lt;=8, 1/8,0)</f>
        <v>0.125</v>
      </c>
      <c r="D552">
        <f>IF('Monthly Ranks'!D551&lt;=8, 1/8,0)</f>
        <v>0</v>
      </c>
      <c r="E552">
        <f>IF('Monthly Ranks'!E551&lt;=8, 1/8,0)</f>
        <v>0</v>
      </c>
      <c r="F552">
        <f>IF('Monthly Ranks'!F551&lt;=8, 1/8,0)</f>
        <v>0.125</v>
      </c>
      <c r="G552">
        <f>IF('Monthly Ranks'!G551&lt;=8, 1/8,0)</f>
        <v>0</v>
      </c>
      <c r="H552">
        <f>IF('Monthly Ranks'!H551&lt;=8, 1/8,0)</f>
        <v>0.125</v>
      </c>
      <c r="I552">
        <f>IF('Monthly Ranks'!I551&lt;=8, 1/8,0)</f>
        <v>0.125</v>
      </c>
      <c r="J552">
        <f>IF('Monthly Ranks'!J551&lt;=8, 1/8,0)</f>
        <v>0</v>
      </c>
      <c r="K552">
        <f>IF('Monthly Ranks'!K551&lt;=8, 1/8,0)</f>
        <v>0.125</v>
      </c>
      <c r="L552">
        <f>IF('Monthly Ranks'!L551&lt;=8, 1/8,0)</f>
        <v>0.125</v>
      </c>
      <c r="M552">
        <f>IF('Monthly Ranks'!M551&lt;=8, 1/8,0)</f>
        <v>0.125</v>
      </c>
      <c r="N552">
        <f>IF('Monthly Ranks'!N551&lt;=8, 1/8,0)</f>
        <v>0</v>
      </c>
      <c r="O552">
        <f>IF('Monthly Ranks'!O551&lt;=8, 1/8,0)</f>
        <v>0</v>
      </c>
      <c r="P552">
        <f>IF('Monthly Ranks'!P551&lt;=8, 1/8,0)</f>
        <v>0.125</v>
      </c>
      <c r="Q552">
        <f>IF('Monthly Ranks'!Q551&lt;=8, 1/8,0)</f>
        <v>0</v>
      </c>
      <c r="S552">
        <f t="shared" si="25"/>
        <v>202010</v>
      </c>
      <c r="T552" s="12">
        <f>B552*ReturnData!B563</f>
        <v>0</v>
      </c>
      <c r="U552" s="12">
        <f>C552*ReturnData!C563</f>
        <v>8.5124999999999992E-3</v>
      </c>
      <c r="V552" s="12">
        <f>D552*ReturnData!D563</f>
        <v>0</v>
      </c>
      <c r="W552" s="12">
        <f>E552*ReturnData!E563</f>
        <v>0</v>
      </c>
      <c r="X552" s="12">
        <f>F552*ReturnData!F563</f>
        <v>5.1999999999999998E-3</v>
      </c>
      <c r="Y552" s="12">
        <f>G552*ReturnData!G563</f>
        <v>0</v>
      </c>
      <c r="Z552" s="12">
        <f>H552*ReturnData!H563</f>
        <v>-6.5375000000000008E-3</v>
      </c>
      <c r="AA552" s="12">
        <f>I552*ReturnData!I563</f>
        <v>-4.4624999999999995E-3</v>
      </c>
      <c r="AB552" s="12">
        <f>J552*ReturnData!J563</f>
        <v>0</v>
      </c>
      <c r="AC552" s="12">
        <f>K552*ReturnData!K563</f>
        <v>7.2124999999999993E-3</v>
      </c>
      <c r="AD552" s="12">
        <f>L552*ReturnData!L563</f>
        <v>-7.000000000000001E-4</v>
      </c>
      <c r="AE552" s="12">
        <f>M552*ReturnData!M563</f>
        <v>-4.7875000000000001E-3</v>
      </c>
      <c r="AF552" s="12">
        <f>N552*ReturnData!N563</f>
        <v>0</v>
      </c>
      <c r="AG552" s="12">
        <f>O552*ReturnData!O563</f>
        <v>0</v>
      </c>
      <c r="AH552" s="12">
        <f>P552*ReturnData!P563</f>
        <v>-3.3750000000000004E-3</v>
      </c>
      <c r="AI552" s="12">
        <f>Q552*ReturnData!Q563</f>
        <v>0</v>
      </c>
      <c r="AK552">
        <f t="shared" si="27"/>
        <v>202010</v>
      </c>
      <c r="AL552" s="15">
        <f t="shared" si="26"/>
        <v>1.0624999999999966E-3</v>
      </c>
    </row>
    <row r="553" spans="1:38" x14ac:dyDescent="0.25">
      <c r="A553" s="6">
        <f>ReturnData!A564</f>
        <v>202011</v>
      </c>
      <c r="B553">
        <f>IF('Monthly Ranks'!B552&lt;=8, 1/8,0)</f>
        <v>0</v>
      </c>
      <c r="C553">
        <f>IF('Monthly Ranks'!C552&lt;=8, 1/8,0)</f>
        <v>0.125</v>
      </c>
      <c r="D553">
        <f>IF('Monthly Ranks'!D552&lt;=8, 1/8,0)</f>
        <v>0</v>
      </c>
      <c r="E553">
        <f>IF('Monthly Ranks'!E552&lt;=8, 1/8,0)</f>
        <v>0.125</v>
      </c>
      <c r="F553">
        <f>IF('Monthly Ranks'!F552&lt;=8, 1/8,0)</f>
        <v>0.125</v>
      </c>
      <c r="G553">
        <f>IF('Monthly Ranks'!G552&lt;=8, 1/8,0)</f>
        <v>0</v>
      </c>
      <c r="H553">
        <f>IF('Monthly Ranks'!H552&lt;=8, 1/8,0)</f>
        <v>0</v>
      </c>
      <c r="I553">
        <f>IF('Monthly Ranks'!I552&lt;=8, 1/8,0)</f>
        <v>0.125</v>
      </c>
      <c r="J553">
        <f>IF('Monthly Ranks'!J552&lt;=8, 1/8,0)</f>
        <v>0</v>
      </c>
      <c r="K553">
        <f>IF('Monthly Ranks'!K552&lt;=8, 1/8,0)</f>
        <v>0.125</v>
      </c>
      <c r="L553">
        <f>IF('Monthly Ranks'!L552&lt;=8, 1/8,0)</f>
        <v>0.125</v>
      </c>
      <c r="M553">
        <f>IF('Monthly Ranks'!M552&lt;=8, 1/8,0)</f>
        <v>0.125</v>
      </c>
      <c r="N553">
        <f>IF('Monthly Ranks'!N552&lt;=8, 1/8,0)</f>
        <v>0</v>
      </c>
      <c r="O553">
        <f>IF('Monthly Ranks'!O552&lt;=8, 1/8,0)</f>
        <v>0</v>
      </c>
      <c r="P553">
        <f>IF('Monthly Ranks'!P552&lt;=8, 1/8,0)</f>
        <v>0.125</v>
      </c>
      <c r="Q553">
        <f>IF('Monthly Ranks'!Q552&lt;=8, 1/8,0)</f>
        <v>0</v>
      </c>
      <c r="S553">
        <f t="shared" si="25"/>
        <v>202011</v>
      </c>
      <c r="T553" s="12">
        <f>B553*ReturnData!B564</f>
        <v>0</v>
      </c>
      <c r="U553" s="12">
        <f>C553*ReturnData!C564</f>
        <v>9.8624999999999997E-3</v>
      </c>
      <c r="V553" s="12">
        <f>D553*ReturnData!D564</f>
        <v>0</v>
      </c>
      <c r="W553" s="12">
        <f>E553*ReturnData!E564</f>
        <v>1.8474999999999998E-2</v>
      </c>
      <c r="X553" s="12">
        <f>F553*ReturnData!F564</f>
        <v>1.745E-2</v>
      </c>
      <c r="Y553" s="12">
        <f>G553*ReturnData!G564</f>
        <v>0</v>
      </c>
      <c r="Z553" s="12">
        <f>H553*ReturnData!H564</f>
        <v>0</v>
      </c>
      <c r="AA553" s="12">
        <f>I553*ReturnData!I564</f>
        <v>8.0750000000000006E-3</v>
      </c>
      <c r="AB553" s="12">
        <f>J553*ReturnData!J564</f>
        <v>0</v>
      </c>
      <c r="AC553" s="12">
        <f>K553*ReturnData!K564</f>
        <v>2.0012500000000003E-2</v>
      </c>
      <c r="AD553" s="12">
        <f>L553*ReturnData!L564</f>
        <v>1.7712499999999999E-2</v>
      </c>
      <c r="AE553" s="12">
        <f>M553*ReturnData!M564</f>
        <v>3.8599999999999995E-2</v>
      </c>
      <c r="AF553" s="12">
        <f>N553*ReturnData!N564</f>
        <v>0</v>
      </c>
      <c r="AG553" s="12">
        <f>O553*ReturnData!O564</f>
        <v>0</v>
      </c>
      <c r="AH553" s="12">
        <f>P553*ReturnData!P564</f>
        <v>1.0387500000000001E-2</v>
      </c>
      <c r="AI553" s="12">
        <f>Q553*ReturnData!Q564</f>
        <v>0</v>
      </c>
      <c r="AK553">
        <f t="shared" si="27"/>
        <v>202011</v>
      </c>
      <c r="AL553" s="15">
        <f t="shared" si="26"/>
        <v>0.14057499999999998</v>
      </c>
    </row>
    <row r="554" spans="1:38" x14ac:dyDescent="0.25">
      <c r="A554" s="6">
        <f>ReturnData!A565</f>
        <v>202012</v>
      </c>
      <c r="B554">
        <f>IF('Monthly Ranks'!B553&lt;=8, 1/8,0)</f>
        <v>0</v>
      </c>
      <c r="C554">
        <f>IF('Monthly Ranks'!C553&lt;=8, 1/8,0)</f>
        <v>0.125</v>
      </c>
      <c r="D554">
        <f>IF('Monthly Ranks'!D553&lt;=8, 1/8,0)</f>
        <v>0</v>
      </c>
      <c r="E554">
        <f>IF('Monthly Ranks'!E553&lt;=8, 1/8,0)</f>
        <v>0.125</v>
      </c>
      <c r="F554">
        <f>IF('Monthly Ranks'!F553&lt;=8, 1/8,0)</f>
        <v>0.125</v>
      </c>
      <c r="G554">
        <f>IF('Monthly Ranks'!G553&lt;=8, 1/8,0)</f>
        <v>0</v>
      </c>
      <c r="H554">
        <f>IF('Monthly Ranks'!H553&lt;=8, 1/8,0)</f>
        <v>0</v>
      </c>
      <c r="I554">
        <f>IF('Monthly Ranks'!I553&lt;=8, 1/8,0)</f>
        <v>0.125</v>
      </c>
      <c r="J554">
        <f>IF('Monthly Ranks'!J553&lt;=8, 1/8,0)</f>
        <v>0</v>
      </c>
      <c r="K554">
        <f>IF('Monthly Ranks'!K553&lt;=8, 1/8,0)</f>
        <v>0.125</v>
      </c>
      <c r="L554">
        <f>IF('Monthly Ranks'!L553&lt;=8, 1/8,0)</f>
        <v>0.125</v>
      </c>
      <c r="M554">
        <f>IF('Monthly Ranks'!M553&lt;=8, 1/8,0)</f>
        <v>0.125</v>
      </c>
      <c r="N554">
        <f>IF('Monthly Ranks'!N553&lt;=8, 1/8,0)</f>
        <v>0</v>
      </c>
      <c r="O554">
        <f>IF('Monthly Ranks'!O553&lt;=8, 1/8,0)</f>
        <v>0</v>
      </c>
      <c r="P554">
        <f>IF('Monthly Ranks'!P553&lt;=8, 1/8,0)</f>
        <v>0.125</v>
      </c>
      <c r="Q554">
        <f>IF('Monthly Ranks'!Q553&lt;=8, 1/8,0)</f>
        <v>0</v>
      </c>
      <c r="S554">
        <f t="shared" si="25"/>
        <v>202012</v>
      </c>
      <c r="T554" s="12">
        <f>B554*ReturnData!B565</f>
        <v>0</v>
      </c>
      <c r="U554" s="12">
        <f>C554*ReturnData!C565</f>
        <v>1.0725E-2</v>
      </c>
      <c r="V554" s="12">
        <f>D554*ReturnData!D565</f>
        <v>0</v>
      </c>
      <c r="W554" s="12">
        <f>E554*ReturnData!E565</f>
        <v>5.8374999999999998E-3</v>
      </c>
      <c r="X554" s="12">
        <f>F554*ReturnData!F565</f>
        <v>1.295E-2</v>
      </c>
      <c r="Y554" s="12">
        <f>G554*ReturnData!G565</f>
        <v>0</v>
      </c>
      <c r="Z554" s="12">
        <f>H554*ReturnData!H565</f>
        <v>0</v>
      </c>
      <c r="AA554" s="12">
        <f>I554*ReturnData!I565</f>
        <v>3.7499999999999997E-5</v>
      </c>
      <c r="AB554" s="12">
        <f>J554*ReturnData!J565</f>
        <v>0</v>
      </c>
      <c r="AC554" s="12">
        <f>K554*ReturnData!K565</f>
        <v>3.3874999999999999E-3</v>
      </c>
      <c r="AD554" s="12">
        <f>L554*ReturnData!L565</f>
        <v>5.1000000000000004E-3</v>
      </c>
      <c r="AE554" s="12">
        <f>M554*ReturnData!M565</f>
        <v>1.9237500000000001E-2</v>
      </c>
      <c r="AF554" s="12">
        <f>N554*ReturnData!N565</f>
        <v>0</v>
      </c>
      <c r="AG554" s="12">
        <f>O554*ReturnData!O565</f>
        <v>0</v>
      </c>
      <c r="AH554" s="12">
        <f>P554*ReturnData!P565</f>
        <v>1.8124999999999999E-3</v>
      </c>
      <c r="AI554" s="12">
        <f>Q554*ReturnData!Q565</f>
        <v>0</v>
      </c>
      <c r="AK554">
        <f t="shared" si="27"/>
        <v>202012</v>
      </c>
      <c r="AL554" s="15">
        <f t="shared" si="26"/>
        <v>5.9087500000000008E-2</v>
      </c>
    </row>
    <row r="555" spans="1:38" x14ac:dyDescent="0.25">
      <c r="A555" s="6">
        <f>ReturnData!A566</f>
        <v>202101</v>
      </c>
      <c r="B555">
        <f>IF('Monthly Ranks'!B554&lt;=8, 1/8,0)</f>
        <v>0</v>
      </c>
      <c r="C555">
        <f>IF('Monthly Ranks'!C554&lt;=8, 1/8,0)</f>
        <v>0.125</v>
      </c>
      <c r="D555">
        <f>IF('Monthly Ranks'!D554&lt;=8, 1/8,0)</f>
        <v>0</v>
      </c>
      <c r="E555">
        <f>IF('Monthly Ranks'!E554&lt;=8, 1/8,0)</f>
        <v>0.125</v>
      </c>
      <c r="F555">
        <f>IF('Monthly Ranks'!F554&lt;=8, 1/8,0)</f>
        <v>0.125</v>
      </c>
      <c r="G555">
        <f>IF('Monthly Ranks'!G554&lt;=8, 1/8,0)</f>
        <v>0</v>
      </c>
      <c r="H555">
        <f>IF('Monthly Ranks'!H554&lt;=8, 1/8,0)</f>
        <v>0</v>
      </c>
      <c r="I555">
        <f>IF('Monthly Ranks'!I554&lt;=8, 1/8,0)</f>
        <v>0.125</v>
      </c>
      <c r="J555">
        <f>IF('Monthly Ranks'!J554&lt;=8, 1/8,0)</f>
        <v>0</v>
      </c>
      <c r="K555">
        <f>IF('Monthly Ranks'!K554&lt;=8, 1/8,0)</f>
        <v>0.125</v>
      </c>
      <c r="L555">
        <f>IF('Monthly Ranks'!L554&lt;=8, 1/8,0)</f>
        <v>0.125</v>
      </c>
      <c r="M555">
        <f>IF('Monthly Ranks'!M554&lt;=8, 1/8,0)</f>
        <v>0.125</v>
      </c>
      <c r="N555">
        <f>IF('Monthly Ranks'!N554&lt;=8, 1/8,0)</f>
        <v>0</v>
      </c>
      <c r="O555">
        <f>IF('Monthly Ranks'!O554&lt;=8, 1/8,0)</f>
        <v>0</v>
      </c>
      <c r="P555">
        <f>IF('Monthly Ranks'!P554&lt;=8, 1/8,0)</f>
        <v>0.125</v>
      </c>
      <c r="Q555">
        <f>IF('Monthly Ranks'!Q554&lt;=8, 1/8,0)</f>
        <v>0</v>
      </c>
      <c r="S555">
        <f t="shared" si="25"/>
        <v>202101</v>
      </c>
      <c r="T555" s="12">
        <f>B555*ReturnData!B566</f>
        <v>0</v>
      </c>
      <c r="U555" s="12">
        <f>C555*ReturnData!C566</f>
        <v>1.2999999999999999E-3</v>
      </c>
      <c r="V555" s="12">
        <f>D555*ReturnData!D566</f>
        <v>0</v>
      </c>
      <c r="W555" s="12">
        <f>E555*ReturnData!E566</f>
        <v>-5.7374999999999995E-3</v>
      </c>
      <c r="X555" s="12">
        <f>F555*ReturnData!F566</f>
        <v>4.0500000000000006E-3</v>
      </c>
      <c r="Y555" s="12">
        <f>G555*ReturnData!G566</f>
        <v>0</v>
      </c>
      <c r="Z555" s="12">
        <f>H555*ReturnData!H566</f>
        <v>0</v>
      </c>
      <c r="AA555" s="12">
        <f>I555*ReturnData!I566</f>
        <v>2.6374999999999997E-3</v>
      </c>
      <c r="AB555" s="12">
        <f>J555*ReturnData!J566</f>
        <v>0</v>
      </c>
      <c r="AC555" s="12">
        <f>K555*ReturnData!K566</f>
        <v>-1.2750000000000001E-3</v>
      </c>
      <c r="AD555" s="12">
        <f>L555*ReturnData!L566</f>
        <v>3.15E-3</v>
      </c>
      <c r="AE555" s="12">
        <f>M555*ReturnData!M566</f>
        <v>1.23E-2</v>
      </c>
      <c r="AF555" s="12">
        <f>N555*ReturnData!N566</f>
        <v>0</v>
      </c>
      <c r="AG555" s="12">
        <f>O555*ReturnData!O566</f>
        <v>0</v>
      </c>
      <c r="AH555" s="12">
        <f>P555*ReturnData!P566</f>
        <v>-6.2500000000000001E-5</v>
      </c>
      <c r="AI555" s="12">
        <f>Q555*ReturnData!Q566</f>
        <v>0</v>
      </c>
      <c r="AK555">
        <f t="shared" si="27"/>
        <v>202101</v>
      </c>
      <c r="AL555" s="15">
        <f t="shared" si="26"/>
        <v>1.6362500000000002E-2</v>
      </c>
    </row>
    <row r="556" spans="1:38" x14ac:dyDescent="0.25">
      <c r="A556" s="6">
        <f>ReturnData!A567</f>
        <v>202102</v>
      </c>
      <c r="B556">
        <f>IF('Monthly Ranks'!B555&lt;=8, 1/8,0)</f>
        <v>0</v>
      </c>
      <c r="C556">
        <f>IF('Monthly Ranks'!C555&lt;=8, 1/8,0)</f>
        <v>0.125</v>
      </c>
      <c r="D556">
        <f>IF('Monthly Ranks'!D555&lt;=8, 1/8,0)</f>
        <v>0</v>
      </c>
      <c r="E556">
        <f>IF('Monthly Ranks'!E555&lt;=8, 1/8,0)</f>
        <v>0.125</v>
      </c>
      <c r="F556">
        <f>IF('Monthly Ranks'!F555&lt;=8, 1/8,0)</f>
        <v>0.125</v>
      </c>
      <c r="G556">
        <f>IF('Monthly Ranks'!G555&lt;=8, 1/8,0)</f>
        <v>0.125</v>
      </c>
      <c r="H556">
        <f>IF('Monthly Ranks'!H555&lt;=8, 1/8,0)</f>
        <v>0</v>
      </c>
      <c r="I556">
        <f>IF('Monthly Ranks'!I555&lt;=8, 1/8,0)</f>
        <v>0</v>
      </c>
      <c r="J556">
        <f>IF('Monthly Ranks'!J555&lt;=8, 1/8,0)</f>
        <v>0</v>
      </c>
      <c r="K556">
        <f>IF('Monthly Ranks'!K555&lt;=8, 1/8,0)</f>
        <v>0.125</v>
      </c>
      <c r="L556">
        <f>IF('Monthly Ranks'!L555&lt;=8, 1/8,0)</f>
        <v>0.125</v>
      </c>
      <c r="M556">
        <f>IF('Monthly Ranks'!M555&lt;=8, 1/8,0)</f>
        <v>0.125</v>
      </c>
      <c r="N556">
        <f>IF('Monthly Ranks'!N555&lt;=8, 1/8,0)</f>
        <v>0</v>
      </c>
      <c r="O556">
        <f>IF('Monthly Ranks'!O555&lt;=8, 1/8,0)</f>
        <v>0</v>
      </c>
      <c r="P556">
        <f>IF('Monthly Ranks'!P555&lt;=8, 1/8,0)</f>
        <v>0.125</v>
      </c>
      <c r="Q556">
        <f>IF('Monthly Ranks'!Q555&lt;=8, 1/8,0)</f>
        <v>0</v>
      </c>
      <c r="S556">
        <f t="shared" si="25"/>
        <v>202102</v>
      </c>
      <c r="T556" s="12">
        <f>B556*ReturnData!B567</f>
        <v>0</v>
      </c>
      <c r="U556" s="12">
        <f>C556*ReturnData!C567</f>
        <v>1.13375E-2</v>
      </c>
      <c r="V556" s="12">
        <f>D556*ReturnData!D567</f>
        <v>0</v>
      </c>
      <c r="W556" s="12">
        <f>E556*ReturnData!E567</f>
        <v>5.9125000000000002E-3</v>
      </c>
      <c r="X556" s="12">
        <f>F556*ReturnData!F567</f>
        <v>2.3499999999999997E-3</v>
      </c>
      <c r="Y556" s="12">
        <f>G556*ReturnData!G567</f>
        <v>4.2249999999999996E-3</v>
      </c>
      <c r="Z556" s="12">
        <f>H556*ReturnData!H567</f>
        <v>0</v>
      </c>
      <c r="AA556" s="12">
        <f>I556*ReturnData!I567</f>
        <v>0</v>
      </c>
      <c r="AB556" s="12">
        <f>J556*ReturnData!J567</f>
        <v>0</v>
      </c>
      <c r="AC556" s="12">
        <f>K556*ReturnData!K567</f>
        <v>5.8499999999999993E-3</v>
      </c>
      <c r="AD556" s="12">
        <f>L556*ReturnData!L567</f>
        <v>5.3374999999999994E-3</v>
      </c>
      <c r="AE556" s="12">
        <f>M556*ReturnData!M567</f>
        <v>-1.0937499999999999E-2</v>
      </c>
      <c r="AF556" s="12">
        <f>N556*ReturnData!N567</f>
        <v>0</v>
      </c>
      <c r="AG556" s="12">
        <f>O556*ReturnData!O567</f>
        <v>0</v>
      </c>
      <c r="AH556" s="12">
        <f>P556*ReturnData!P567</f>
        <v>-3.0625000000000001E-3</v>
      </c>
      <c r="AI556" s="12">
        <f>Q556*ReturnData!Q567</f>
        <v>0</v>
      </c>
      <c r="AK556">
        <f t="shared" si="27"/>
        <v>202102</v>
      </c>
      <c r="AL556" s="15">
        <f t="shared" si="26"/>
        <v>2.1012500000000003E-2</v>
      </c>
    </row>
    <row r="557" spans="1:38" x14ac:dyDescent="0.25">
      <c r="A557" s="6">
        <f>ReturnData!A568</f>
        <v>202103</v>
      </c>
      <c r="B557">
        <f>IF('Monthly Ranks'!B556&lt;=8, 1/8,0)</f>
        <v>0</v>
      </c>
      <c r="C557">
        <f>IF('Monthly Ranks'!C556&lt;=8, 1/8,0)</f>
        <v>0.125</v>
      </c>
      <c r="D557">
        <f>IF('Monthly Ranks'!D556&lt;=8, 1/8,0)</f>
        <v>0</v>
      </c>
      <c r="E557">
        <f>IF('Monthly Ranks'!E556&lt;=8, 1/8,0)</f>
        <v>0</v>
      </c>
      <c r="F557">
        <f>IF('Monthly Ranks'!F556&lt;=8, 1/8,0)</f>
        <v>0.125</v>
      </c>
      <c r="G557">
        <f>IF('Monthly Ranks'!G556&lt;=8, 1/8,0)</f>
        <v>0.125</v>
      </c>
      <c r="H557">
        <f>IF('Monthly Ranks'!H556&lt;=8, 1/8,0)</f>
        <v>0</v>
      </c>
      <c r="I557">
        <f>IF('Monthly Ranks'!I556&lt;=8, 1/8,0)</f>
        <v>0.125</v>
      </c>
      <c r="J557">
        <f>IF('Monthly Ranks'!J556&lt;=8, 1/8,0)</f>
        <v>0</v>
      </c>
      <c r="K557">
        <f>IF('Monthly Ranks'!K556&lt;=8, 1/8,0)</f>
        <v>0.125</v>
      </c>
      <c r="L557">
        <f>IF('Monthly Ranks'!L556&lt;=8, 1/8,0)</f>
        <v>0.125</v>
      </c>
      <c r="M557">
        <f>IF('Monthly Ranks'!M556&lt;=8, 1/8,0)</f>
        <v>0.125</v>
      </c>
      <c r="N557">
        <f>IF('Monthly Ranks'!N556&lt;=8, 1/8,0)</f>
        <v>0</v>
      </c>
      <c r="O557">
        <f>IF('Monthly Ranks'!O556&lt;=8, 1/8,0)</f>
        <v>0</v>
      </c>
      <c r="P557">
        <f>IF('Monthly Ranks'!P556&lt;=8, 1/8,0)</f>
        <v>0.125</v>
      </c>
      <c r="Q557">
        <f>IF('Monthly Ranks'!Q556&lt;=8, 1/8,0)</f>
        <v>0</v>
      </c>
      <c r="S557">
        <f t="shared" si="25"/>
        <v>202103</v>
      </c>
      <c r="T557" s="12">
        <f>B557*ReturnData!B568</f>
        <v>0</v>
      </c>
      <c r="U557" s="12">
        <f>C557*ReturnData!C568</f>
        <v>2.7000000000000001E-3</v>
      </c>
      <c r="V557" s="12">
        <f>D557*ReturnData!D568</f>
        <v>0</v>
      </c>
      <c r="W557" s="12">
        <f>E557*ReturnData!E568</f>
        <v>0</v>
      </c>
      <c r="X557" s="12">
        <f>F557*ReturnData!F568</f>
        <v>-1.7000000000000001E-3</v>
      </c>
      <c r="Y557" s="12">
        <f>G557*ReturnData!G568</f>
        <v>9.1749999999999991E-3</v>
      </c>
      <c r="Z557" s="12">
        <f>H557*ReturnData!H568</f>
        <v>0</v>
      </c>
      <c r="AA557" s="12">
        <f>I557*ReturnData!I568</f>
        <v>1.84E-2</v>
      </c>
      <c r="AB557" s="12">
        <f>J557*ReturnData!J568</f>
        <v>0</v>
      </c>
      <c r="AC557" s="12">
        <f>K557*ReturnData!K568</f>
        <v>3.4499999999999999E-3</v>
      </c>
      <c r="AD557" s="12">
        <f>L557*ReturnData!L568</f>
        <v>4.1999999999999997E-3</v>
      </c>
      <c r="AE557" s="12">
        <f>M557*ReturnData!M568</f>
        <v>2.575E-3</v>
      </c>
      <c r="AF557" s="12">
        <f>N557*ReturnData!N568</f>
        <v>0</v>
      </c>
      <c r="AG557" s="12">
        <f>O557*ReturnData!O568</f>
        <v>0</v>
      </c>
      <c r="AH557" s="12">
        <f>P557*ReturnData!P568</f>
        <v>4.3E-3</v>
      </c>
      <c r="AI557" s="12">
        <f>Q557*ReturnData!Q568</f>
        <v>0</v>
      </c>
      <c r="AK557">
        <f t="shared" si="27"/>
        <v>202103</v>
      </c>
      <c r="AL557" s="15">
        <f t="shared" si="26"/>
        <v>4.3099999999999999E-2</v>
      </c>
    </row>
    <row r="558" spans="1:38" x14ac:dyDescent="0.25">
      <c r="A558" s="6">
        <f>ReturnData!A569</f>
        <v>202104</v>
      </c>
      <c r="B558">
        <f>IF('Monthly Ranks'!B557&lt;=8, 1/8,0)</f>
        <v>0</v>
      </c>
      <c r="C558">
        <f>IF('Monthly Ranks'!C557&lt;=8, 1/8,0)</f>
        <v>0.125</v>
      </c>
      <c r="D558">
        <f>IF('Monthly Ranks'!D557&lt;=8, 1/8,0)</f>
        <v>0.125</v>
      </c>
      <c r="E558">
        <f>IF('Monthly Ranks'!E557&lt;=8, 1/8,0)</f>
        <v>0.125</v>
      </c>
      <c r="F558">
        <f>IF('Monthly Ranks'!F557&lt;=8, 1/8,0)</f>
        <v>0.125</v>
      </c>
      <c r="G558">
        <f>IF('Monthly Ranks'!G557&lt;=8, 1/8,0)</f>
        <v>0.125</v>
      </c>
      <c r="H558">
        <f>IF('Monthly Ranks'!H557&lt;=8, 1/8,0)</f>
        <v>0</v>
      </c>
      <c r="I558">
        <f>IF('Monthly Ranks'!I557&lt;=8, 1/8,0)</f>
        <v>0</v>
      </c>
      <c r="J558">
        <f>IF('Monthly Ranks'!J557&lt;=8, 1/8,0)</f>
        <v>0.125</v>
      </c>
      <c r="K558">
        <f>IF('Monthly Ranks'!K557&lt;=8, 1/8,0)</f>
        <v>0.125</v>
      </c>
      <c r="L558">
        <f>IF('Monthly Ranks'!L557&lt;=8, 1/8,0)</f>
        <v>0</v>
      </c>
      <c r="M558">
        <f>IF('Monthly Ranks'!M557&lt;=8, 1/8,0)</f>
        <v>0.125</v>
      </c>
      <c r="N558">
        <f>IF('Monthly Ranks'!N557&lt;=8, 1/8,0)</f>
        <v>0</v>
      </c>
      <c r="O558">
        <f>IF('Monthly Ranks'!O557&lt;=8, 1/8,0)</f>
        <v>0</v>
      </c>
      <c r="P558">
        <f>IF('Monthly Ranks'!P557&lt;=8, 1/8,0)</f>
        <v>0</v>
      </c>
      <c r="Q558">
        <f>IF('Monthly Ranks'!Q557&lt;=8, 1/8,0)</f>
        <v>0</v>
      </c>
      <c r="S558">
        <f t="shared" si="25"/>
        <v>202104</v>
      </c>
      <c r="T558" s="12">
        <f>B558*ReturnData!B569</f>
        <v>0</v>
      </c>
      <c r="U558" s="12">
        <f>C558*ReturnData!C569</f>
        <v>6.5125000000000001E-3</v>
      </c>
      <c r="V558" s="12">
        <f>D558*ReturnData!D569</f>
        <v>5.9999999999999995E-4</v>
      </c>
      <c r="W558" s="12">
        <f>E558*ReturnData!E569</f>
        <v>6.2500000000000003E-3</v>
      </c>
      <c r="X558" s="12">
        <f>F558*ReturnData!F569</f>
        <v>4.8875000000000004E-3</v>
      </c>
      <c r="Y558" s="12">
        <f>G558*ReturnData!G569</f>
        <v>3.0499999999999998E-3</v>
      </c>
      <c r="Z558" s="12">
        <f>H558*ReturnData!H569</f>
        <v>0</v>
      </c>
      <c r="AA558" s="12">
        <f>I558*ReturnData!I569</f>
        <v>0</v>
      </c>
      <c r="AB558" s="12">
        <f>J558*ReturnData!J569</f>
        <v>3.5625000000000001E-3</v>
      </c>
      <c r="AC558" s="12">
        <f>K558*ReturnData!K569</f>
        <v>6.025E-3</v>
      </c>
      <c r="AD558" s="12">
        <f>L558*ReturnData!L569</f>
        <v>0</v>
      </c>
      <c r="AE558" s="12">
        <f>M558*ReturnData!M569</f>
        <v>6.3E-3</v>
      </c>
      <c r="AF558" s="12">
        <f>N558*ReturnData!N569</f>
        <v>0</v>
      </c>
      <c r="AG558" s="12">
        <f>O558*ReturnData!O569</f>
        <v>0</v>
      </c>
      <c r="AH558" s="12">
        <f>P558*ReturnData!P569</f>
        <v>0</v>
      </c>
      <c r="AI558" s="12">
        <f>Q558*ReturnData!Q569</f>
        <v>0</v>
      </c>
      <c r="AK558">
        <f t="shared" si="27"/>
        <v>202104</v>
      </c>
      <c r="AL558" s="15">
        <f t="shared" si="26"/>
        <v>3.7187499999999998E-2</v>
      </c>
    </row>
    <row r="559" spans="1:38" x14ac:dyDescent="0.25">
      <c r="A559" s="6">
        <f>ReturnData!A570</f>
        <v>202105</v>
      </c>
      <c r="B559">
        <f>IF('Monthly Ranks'!B558&lt;=8, 1/8,0)</f>
        <v>0</v>
      </c>
      <c r="C559">
        <f>IF('Monthly Ranks'!C558&lt;=8, 1/8,0)</f>
        <v>0.125</v>
      </c>
      <c r="D559">
        <f>IF('Monthly Ranks'!D558&lt;=8, 1/8,0)</f>
        <v>0</v>
      </c>
      <c r="E559">
        <f>IF('Monthly Ranks'!E558&lt;=8, 1/8,0)</f>
        <v>0.125</v>
      </c>
      <c r="F559">
        <f>IF('Monthly Ranks'!F558&lt;=8, 1/8,0)</f>
        <v>0.125</v>
      </c>
      <c r="G559">
        <f>IF('Monthly Ranks'!G558&lt;=8, 1/8,0)</f>
        <v>0.125</v>
      </c>
      <c r="H559">
        <f>IF('Monthly Ranks'!H558&lt;=8, 1/8,0)</f>
        <v>0</v>
      </c>
      <c r="I559">
        <f>IF('Monthly Ranks'!I558&lt;=8, 1/8,0)</f>
        <v>0.125</v>
      </c>
      <c r="J559">
        <f>IF('Monthly Ranks'!J558&lt;=8, 1/8,0)</f>
        <v>0.125</v>
      </c>
      <c r="K559">
        <f>IF('Monthly Ranks'!K558&lt;=8, 1/8,0)</f>
        <v>0.125</v>
      </c>
      <c r="L559">
        <f>IF('Monthly Ranks'!L558&lt;=8, 1/8,0)</f>
        <v>0</v>
      </c>
      <c r="M559">
        <f>IF('Monthly Ranks'!M558&lt;=8, 1/8,0)</f>
        <v>0.125</v>
      </c>
      <c r="N559">
        <f>IF('Monthly Ranks'!N558&lt;=8, 1/8,0)</f>
        <v>0</v>
      </c>
      <c r="O559">
        <f>IF('Monthly Ranks'!O558&lt;=8, 1/8,0)</f>
        <v>0</v>
      </c>
      <c r="P559">
        <f>IF('Monthly Ranks'!P558&lt;=8, 1/8,0)</f>
        <v>0</v>
      </c>
      <c r="Q559">
        <f>IF('Monthly Ranks'!Q558&lt;=8, 1/8,0)</f>
        <v>0</v>
      </c>
      <c r="S559">
        <f t="shared" si="25"/>
        <v>202105</v>
      </c>
      <c r="T559" s="12">
        <f>B559*ReturnData!B570</f>
        <v>0</v>
      </c>
      <c r="U559" s="12">
        <f>C559*ReturnData!C570</f>
        <v>1.25875E-2</v>
      </c>
      <c r="V559" s="12">
        <f>D559*ReturnData!D570</f>
        <v>0</v>
      </c>
      <c r="W559" s="12">
        <f>E559*ReturnData!E570</f>
        <v>-6.625E-4</v>
      </c>
      <c r="X559" s="12">
        <f>F559*ReturnData!F570</f>
        <v>4.9125000000000002E-3</v>
      </c>
      <c r="Y559" s="12">
        <f>G559*ReturnData!G570</f>
        <v>6.2749999999999993E-3</v>
      </c>
      <c r="Z559" s="12">
        <f>H559*ReturnData!H570</f>
        <v>0</v>
      </c>
      <c r="AA559" s="12">
        <f>I559*ReturnData!I570</f>
        <v>-5.5000000000000003E-4</v>
      </c>
      <c r="AB559" s="12">
        <f>J559*ReturnData!J570</f>
        <v>1.8062499999999999E-2</v>
      </c>
      <c r="AC559" s="12">
        <f>K559*ReturnData!K570</f>
        <v>-4.3499999999999997E-3</v>
      </c>
      <c r="AD559" s="12">
        <f>L559*ReturnData!L570</f>
        <v>0</v>
      </c>
      <c r="AE559" s="12">
        <f>M559*ReturnData!M570</f>
        <v>-6.9874999999999998E-3</v>
      </c>
      <c r="AF559" s="12">
        <f>N559*ReturnData!N570</f>
        <v>0</v>
      </c>
      <c r="AG559" s="12">
        <f>O559*ReturnData!O570</f>
        <v>0</v>
      </c>
      <c r="AH559" s="12">
        <f>P559*ReturnData!P570</f>
        <v>0</v>
      </c>
      <c r="AI559" s="12">
        <f>Q559*ReturnData!Q570</f>
        <v>0</v>
      </c>
      <c r="AK559">
        <f t="shared" si="27"/>
        <v>202105</v>
      </c>
      <c r="AL559" s="15">
        <f t="shared" si="26"/>
        <v>2.9287499999999994E-2</v>
      </c>
    </row>
    <row r="560" spans="1:38" x14ac:dyDescent="0.25">
      <c r="A560" s="6">
        <f>ReturnData!A571</f>
        <v>202106</v>
      </c>
      <c r="B560">
        <f>IF('Monthly Ranks'!B559&lt;=8, 1/8,0)</f>
        <v>0</v>
      </c>
      <c r="C560">
        <f>IF('Monthly Ranks'!C559&lt;=8, 1/8,0)</f>
        <v>0.125</v>
      </c>
      <c r="D560">
        <f>IF('Monthly Ranks'!D559&lt;=8, 1/8,0)</f>
        <v>0</v>
      </c>
      <c r="E560">
        <f>IF('Monthly Ranks'!E559&lt;=8, 1/8,0)</f>
        <v>0</v>
      </c>
      <c r="F560">
        <f>IF('Monthly Ranks'!F559&lt;=8, 1/8,0)</f>
        <v>0.125</v>
      </c>
      <c r="G560">
        <f>IF('Monthly Ranks'!G559&lt;=8, 1/8,0)</f>
        <v>0.125</v>
      </c>
      <c r="H560">
        <f>IF('Monthly Ranks'!H559&lt;=8, 1/8,0)</f>
        <v>0</v>
      </c>
      <c r="I560">
        <f>IF('Monthly Ranks'!I559&lt;=8, 1/8,0)</f>
        <v>0.125</v>
      </c>
      <c r="J560">
        <f>IF('Monthly Ranks'!J559&lt;=8, 1/8,0)</f>
        <v>0.125</v>
      </c>
      <c r="K560">
        <f>IF('Monthly Ranks'!K559&lt;=8, 1/8,0)</f>
        <v>0.125</v>
      </c>
      <c r="L560">
        <f>IF('Monthly Ranks'!L559&lt;=8, 1/8,0)</f>
        <v>0</v>
      </c>
      <c r="M560">
        <f>IF('Monthly Ranks'!M559&lt;=8, 1/8,0)</f>
        <v>0.125</v>
      </c>
      <c r="N560">
        <f>IF('Monthly Ranks'!N559&lt;=8, 1/8,0)</f>
        <v>0.125</v>
      </c>
      <c r="O560">
        <f>IF('Monthly Ranks'!O559&lt;=8, 1/8,0)</f>
        <v>0</v>
      </c>
      <c r="P560">
        <f>IF('Monthly Ranks'!P559&lt;=8, 1/8,0)</f>
        <v>0</v>
      </c>
      <c r="Q560">
        <f>IF('Monthly Ranks'!Q559&lt;=8, 1/8,0)</f>
        <v>0.125</v>
      </c>
      <c r="S560">
        <f t="shared" si="25"/>
        <v>202106</v>
      </c>
      <c r="T560" s="12">
        <f>B560*ReturnData!B571</f>
        <v>0</v>
      </c>
      <c r="U560" s="12">
        <f>C560*ReturnData!C571</f>
        <v>-1.13875E-2</v>
      </c>
      <c r="V560" s="12">
        <f>D560*ReturnData!D571</f>
        <v>0</v>
      </c>
      <c r="W560" s="12">
        <f>E560*ReturnData!E571</f>
        <v>0</v>
      </c>
      <c r="X560" s="12">
        <f>F560*ReturnData!F571</f>
        <v>7.3499999999999998E-3</v>
      </c>
      <c r="Y560" s="12">
        <f>G560*ReturnData!G571</f>
        <v>-6.6125000000000003E-3</v>
      </c>
      <c r="Z560" s="12">
        <f>H560*ReturnData!H571</f>
        <v>0</v>
      </c>
      <c r="AA560" s="12">
        <f>I560*ReturnData!I571</f>
        <v>-2.4499999999999999E-3</v>
      </c>
      <c r="AB560" s="12">
        <f>J560*ReturnData!J571</f>
        <v>-7.6500000000000005E-3</v>
      </c>
      <c r="AC560" s="12">
        <f>K560*ReturnData!K571</f>
        <v>2.875E-3</v>
      </c>
      <c r="AD560" s="12">
        <f>L560*ReturnData!L571</f>
        <v>0</v>
      </c>
      <c r="AE560" s="12">
        <f>M560*ReturnData!M571</f>
        <v>6.6125000000000003E-3</v>
      </c>
      <c r="AF560" s="12">
        <f>N560*ReturnData!N571</f>
        <v>-4.5999999999999999E-3</v>
      </c>
      <c r="AG560" s="12">
        <f>O560*ReturnData!O571</f>
        <v>0</v>
      </c>
      <c r="AH560" s="12">
        <f>P560*ReturnData!P571</f>
        <v>0</v>
      </c>
      <c r="AI560" s="12">
        <f>Q560*ReturnData!Q571</f>
        <v>-2.8249999999999998E-3</v>
      </c>
      <c r="AK560">
        <f t="shared" si="27"/>
        <v>202106</v>
      </c>
      <c r="AL560" s="15">
        <f t="shared" si="26"/>
        <v>-1.8687500000000003E-2</v>
      </c>
    </row>
    <row r="561" spans="1:38" x14ac:dyDescent="0.25">
      <c r="A561" s="6">
        <f>ReturnData!A572</f>
        <v>202107</v>
      </c>
      <c r="B561">
        <f>IF('Monthly Ranks'!B560&lt;=8, 1/8,0)</f>
        <v>0</v>
      </c>
      <c r="C561">
        <f>IF('Monthly Ranks'!C560&lt;=8, 1/8,0)</f>
        <v>0.125</v>
      </c>
      <c r="D561">
        <f>IF('Monthly Ranks'!D560&lt;=8, 1/8,0)</f>
        <v>0.125</v>
      </c>
      <c r="E561">
        <f>IF('Monthly Ranks'!E560&lt;=8, 1/8,0)</f>
        <v>0</v>
      </c>
      <c r="F561">
        <f>IF('Monthly Ranks'!F560&lt;=8, 1/8,0)</f>
        <v>0.125</v>
      </c>
      <c r="G561">
        <f>IF('Monthly Ranks'!G560&lt;=8, 1/8,0)</f>
        <v>0.125</v>
      </c>
      <c r="H561">
        <f>IF('Monthly Ranks'!H560&lt;=8, 1/8,0)</f>
        <v>0</v>
      </c>
      <c r="I561">
        <f>IF('Monthly Ranks'!I560&lt;=8, 1/8,0)</f>
        <v>0</v>
      </c>
      <c r="J561">
        <f>IF('Monthly Ranks'!J560&lt;=8, 1/8,0)</f>
        <v>0.125</v>
      </c>
      <c r="K561">
        <f>IF('Monthly Ranks'!K560&lt;=8, 1/8,0)</f>
        <v>0</v>
      </c>
      <c r="L561">
        <f>IF('Monthly Ranks'!L560&lt;=8, 1/8,0)</f>
        <v>0</v>
      </c>
      <c r="M561">
        <f>IF('Monthly Ranks'!M560&lt;=8, 1/8,0)</f>
        <v>0.125</v>
      </c>
      <c r="N561">
        <f>IF('Monthly Ranks'!N560&lt;=8, 1/8,0)</f>
        <v>0.125</v>
      </c>
      <c r="O561">
        <f>IF('Monthly Ranks'!O560&lt;=8, 1/8,0)</f>
        <v>0</v>
      </c>
      <c r="P561">
        <f>IF('Monthly Ranks'!P560&lt;=8, 1/8,0)</f>
        <v>0</v>
      </c>
      <c r="Q561">
        <f>IF('Monthly Ranks'!Q560&lt;=8, 1/8,0)</f>
        <v>0.125</v>
      </c>
      <c r="S561">
        <f t="shared" si="25"/>
        <v>202107</v>
      </c>
      <c r="T561" s="12">
        <f>B561*ReturnData!B572</f>
        <v>0</v>
      </c>
      <c r="U561" s="12">
        <f>C561*ReturnData!C572</f>
        <v>1.725E-3</v>
      </c>
      <c r="V561" s="12">
        <f>D561*ReturnData!D572</f>
        <v>-1.12125E-2</v>
      </c>
      <c r="W561" s="12">
        <f>E561*ReturnData!E572</f>
        <v>0</v>
      </c>
      <c r="X561" s="12">
        <f>F561*ReturnData!F572</f>
        <v>-1.1000000000000001E-3</v>
      </c>
      <c r="Y561" s="12">
        <f>G561*ReturnData!G572</f>
        <v>-7.2499999999999995E-4</v>
      </c>
      <c r="Z561" s="12">
        <f>H561*ReturnData!H572</f>
        <v>0</v>
      </c>
      <c r="AA561" s="12">
        <f>I561*ReturnData!I572</f>
        <v>0</v>
      </c>
      <c r="AB561" s="12">
        <f>J561*ReturnData!J572</f>
        <v>9.0000000000000011E-3</v>
      </c>
      <c r="AC561" s="12">
        <f>K561*ReturnData!K572</f>
        <v>0</v>
      </c>
      <c r="AD561" s="12">
        <f>L561*ReturnData!L572</f>
        <v>0</v>
      </c>
      <c r="AE561" s="12">
        <f>M561*ReturnData!M572</f>
        <v>4.2500000000000003E-4</v>
      </c>
      <c r="AF561" s="12">
        <f>N561*ReturnData!N572</f>
        <v>-4.1374999999999997E-3</v>
      </c>
      <c r="AG561" s="12">
        <f>O561*ReturnData!O572</f>
        <v>0</v>
      </c>
      <c r="AH561" s="12">
        <f>P561*ReturnData!P572</f>
        <v>0</v>
      </c>
      <c r="AI561" s="12">
        <f>Q561*ReturnData!Q572</f>
        <v>2.6249999999999998E-4</v>
      </c>
      <c r="AK561">
        <f t="shared" si="27"/>
        <v>202107</v>
      </c>
      <c r="AL561" s="15">
        <f t="shared" si="26"/>
        <v>-5.7624999999999985E-3</v>
      </c>
    </row>
    <row r="562" spans="1:38" x14ac:dyDescent="0.25">
      <c r="A562" s="6">
        <f>ReturnData!A573</f>
        <v>202108</v>
      </c>
      <c r="B562">
        <f>IF('Monthly Ranks'!B561&lt;=8, 1/8,0)</f>
        <v>0</v>
      </c>
      <c r="C562">
        <f>IF('Monthly Ranks'!C561&lt;=8, 1/8,0)</f>
        <v>0.125</v>
      </c>
      <c r="D562">
        <f>IF('Monthly Ranks'!D561&lt;=8, 1/8,0)</f>
        <v>0.125</v>
      </c>
      <c r="E562">
        <f>IF('Monthly Ranks'!E561&lt;=8, 1/8,0)</f>
        <v>0.125</v>
      </c>
      <c r="F562">
        <f>IF('Monthly Ranks'!F561&lt;=8, 1/8,0)</f>
        <v>0.125</v>
      </c>
      <c r="G562">
        <f>IF('Monthly Ranks'!G561&lt;=8, 1/8,0)</f>
        <v>0</v>
      </c>
      <c r="H562">
        <f>IF('Monthly Ranks'!H561&lt;=8, 1/8,0)</f>
        <v>0</v>
      </c>
      <c r="I562">
        <f>IF('Monthly Ranks'!I561&lt;=8, 1/8,0)</f>
        <v>0</v>
      </c>
      <c r="J562">
        <f>IF('Monthly Ranks'!J561&lt;=8, 1/8,0)</f>
        <v>0.125</v>
      </c>
      <c r="K562">
        <f>IF('Monthly Ranks'!K561&lt;=8, 1/8,0)</f>
        <v>0.125</v>
      </c>
      <c r="L562">
        <f>IF('Monthly Ranks'!L561&lt;=8, 1/8,0)</f>
        <v>0</v>
      </c>
      <c r="M562">
        <f>IF('Monthly Ranks'!M561&lt;=8, 1/8,0)</f>
        <v>0.125</v>
      </c>
      <c r="N562">
        <f>IF('Monthly Ranks'!N561&lt;=8, 1/8,0)</f>
        <v>0</v>
      </c>
      <c r="O562">
        <f>IF('Monthly Ranks'!O561&lt;=8, 1/8,0)</f>
        <v>0</v>
      </c>
      <c r="P562">
        <f>IF('Monthly Ranks'!P561&lt;=8, 1/8,0)</f>
        <v>0</v>
      </c>
      <c r="Q562">
        <f>IF('Monthly Ranks'!Q561&lt;=8, 1/8,0)</f>
        <v>0.125</v>
      </c>
      <c r="S562">
        <f t="shared" si="25"/>
        <v>202108</v>
      </c>
      <c r="T562" s="12">
        <f>B562*ReturnData!B573</f>
        <v>0</v>
      </c>
      <c r="U562" s="12">
        <f>C562*ReturnData!C573</f>
        <v>-3.225E-3</v>
      </c>
      <c r="V562" s="12">
        <f>D562*ReturnData!D573</f>
        <v>-1.6250000000000001E-3</v>
      </c>
      <c r="W562" s="12">
        <f>E562*ReturnData!E573</f>
        <v>-7.000000000000001E-4</v>
      </c>
      <c r="X562" s="12">
        <f>F562*ReturnData!F573</f>
        <v>-4.6125000000000003E-3</v>
      </c>
      <c r="Y562" s="12">
        <f>G562*ReturnData!G573</f>
        <v>0</v>
      </c>
      <c r="Z562" s="12">
        <f>H562*ReturnData!H573</f>
        <v>0</v>
      </c>
      <c r="AA562" s="12">
        <f>I562*ReturnData!I573</f>
        <v>0</v>
      </c>
      <c r="AB562" s="12">
        <f>J562*ReturnData!J573</f>
        <v>4.4250000000000001E-3</v>
      </c>
      <c r="AC562" s="12">
        <f>K562*ReturnData!K573</f>
        <v>6.5375000000000008E-3</v>
      </c>
      <c r="AD562" s="12">
        <f>L562*ReturnData!L573</f>
        <v>0</v>
      </c>
      <c r="AE562" s="12">
        <f>M562*ReturnData!M573</f>
        <v>2.4749999999999998E-3</v>
      </c>
      <c r="AF562" s="12">
        <f>N562*ReturnData!N573</f>
        <v>0</v>
      </c>
      <c r="AG562" s="12">
        <f>O562*ReturnData!O573</f>
        <v>0</v>
      </c>
      <c r="AH562" s="12">
        <f>P562*ReturnData!P573</f>
        <v>0</v>
      </c>
      <c r="AI562" s="12">
        <f>Q562*ReturnData!Q573</f>
        <v>3.5750000000000001E-3</v>
      </c>
      <c r="AK562">
        <f t="shared" si="27"/>
        <v>202108</v>
      </c>
      <c r="AL562" s="15">
        <f t="shared" si="26"/>
        <v>6.8499999999999993E-3</v>
      </c>
    </row>
    <row r="563" spans="1:38" x14ac:dyDescent="0.25">
      <c r="A563" s="6">
        <f>ReturnData!A574</f>
        <v>202109</v>
      </c>
      <c r="B563">
        <f>IF('Monthly Ranks'!B562&lt;=8, 1/8,0)</f>
        <v>0</v>
      </c>
      <c r="C563">
        <f>IF('Monthly Ranks'!C562&lt;=8, 1/8,0)</f>
        <v>0.125</v>
      </c>
      <c r="D563">
        <f>IF('Monthly Ranks'!D562&lt;=8, 1/8,0)</f>
        <v>0.125</v>
      </c>
      <c r="E563">
        <f>IF('Monthly Ranks'!E562&lt;=8, 1/8,0)</f>
        <v>0.125</v>
      </c>
      <c r="F563">
        <f>IF('Monthly Ranks'!F562&lt;=8, 1/8,0)</f>
        <v>0.125</v>
      </c>
      <c r="G563">
        <f>IF('Monthly Ranks'!G562&lt;=8, 1/8,0)</f>
        <v>0</v>
      </c>
      <c r="H563">
        <f>IF('Monthly Ranks'!H562&lt;=8, 1/8,0)</f>
        <v>0</v>
      </c>
      <c r="I563">
        <f>IF('Monthly Ranks'!I562&lt;=8, 1/8,0)</f>
        <v>0</v>
      </c>
      <c r="J563">
        <f>IF('Monthly Ranks'!J562&lt;=8, 1/8,0)</f>
        <v>0.125</v>
      </c>
      <c r="K563">
        <f>IF('Monthly Ranks'!K562&lt;=8, 1/8,0)</f>
        <v>0</v>
      </c>
      <c r="L563">
        <f>IF('Monthly Ranks'!L562&lt;=8, 1/8,0)</f>
        <v>0.125</v>
      </c>
      <c r="M563">
        <f>IF('Monthly Ranks'!M562&lt;=8, 1/8,0)</f>
        <v>0.125</v>
      </c>
      <c r="N563">
        <f>IF('Monthly Ranks'!N562&lt;=8, 1/8,0)</f>
        <v>0</v>
      </c>
      <c r="O563">
        <f>IF('Monthly Ranks'!O562&lt;=8, 1/8,0)</f>
        <v>0</v>
      </c>
      <c r="P563">
        <f>IF('Monthly Ranks'!P562&lt;=8, 1/8,0)</f>
        <v>0</v>
      </c>
      <c r="Q563">
        <f>IF('Monthly Ranks'!Q562&lt;=8, 1/8,0)</f>
        <v>0.125</v>
      </c>
      <c r="S563">
        <f t="shared" si="25"/>
        <v>202109</v>
      </c>
      <c r="T563" s="12">
        <f>B563*ReturnData!B574</f>
        <v>0</v>
      </c>
      <c r="U563" s="12">
        <f>C563*ReturnData!C574</f>
        <v>-1.0125E-2</v>
      </c>
      <c r="V563" s="12">
        <f>D563*ReturnData!D574</f>
        <v>1.4225000000000002E-2</v>
      </c>
      <c r="W563" s="12">
        <f>E563*ReturnData!E574</f>
        <v>-1.13875E-2</v>
      </c>
      <c r="X563" s="12">
        <f>F563*ReturnData!F574</f>
        <v>-0.01</v>
      </c>
      <c r="Y563" s="12">
        <f>G563*ReturnData!G574</f>
        <v>0</v>
      </c>
      <c r="Z563" s="12">
        <f>H563*ReturnData!H574</f>
        <v>0</v>
      </c>
      <c r="AA563" s="12">
        <f>I563*ReturnData!I574</f>
        <v>0</v>
      </c>
      <c r="AB563" s="12">
        <f>J563*ReturnData!J574</f>
        <v>-1.3300000000000001E-2</v>
      </c>
      <c r="AC563" s="12">
        <f>K563*ReturnData!K574</f>
        <v>0</v>
      </c>
      <c r="AD563" s="12">
        <f>L563*ReturnData!L574</f>
        <v>-7.1500000000000001E-3</v>
      </c>
      <c r="AE563" s="12">
        <f>M563*ReturnData!M574</f>
        <v>5.0499999999999998E-3</v>
      </c>
      <c r="AF563" s="12">
        <f>N563*ReturnData!N574</f>
        <v>0</v>
      </c>
      <c r="AG563" s="12">
        <f>O563*ReturnData!O574</f>
        <v>0</v>
      </c>
      <c r="AH563" s="12">
        <f>P563*ReturnData!P574</f>
        <v>0</v>
      </c>
      <c r="AI563" s="12">
        <f>Q563*ReturnData!Q574</f>
        <v>-1.9250000000000001E-3</v>
      </c>
      <c r="AK563">
        <f t="shared" si="27"/>
        <v>202109</v>
      </c>
      <c r="AL563" s="15">
        <f t="shared" si="26"/>
        <v>-3.4612499999999997E-2</v>
      </c>
    </row>
    <row r="564" spans="1:38" x14ac:dyDescent="0.25">
      <c r="A564" s="6">
        <f>ReturnData!A575</f>
        <v>202110</v>
      </c>
      <c r="B564">
        <f>IF('Monthly Ranks'!B563&lt;=8, 1/8,0)</f>
        <v>0</v>
      </c>
      <c r="C564">
        <f>IF('Monthly Ranks'!C563&lt;=8, 1/8,0)</f>
        <v>0.125</v>
      </c>
      <c r="D564">
        <f>IF('Monthly Ranks'!D563&lt;=8, 1/8,0)</f>
        <v>0.125</v>
      </c>
      <c r="E564">
        <f>IF('Monthly Ranks'!E563&lt;=8, 1/8,0)</f>
        <v>0</v>
      </c>
      <c r="F564">
        <f>IF('Monthly Ranks'!F563&lt;=8, 1/8,0)</f>
        <v>0.125</v>
      </c>
      <c r="G564">
        <f>IF('Monthly Ranks'!G563&lt;=8, 1/8,0)</f>
        <v>0</v>
      </c>
      <c r="H564">
        <f>IF('Monthly Ranks'!H563&lt;=8, 1/8,0)</f>
        <v>0</v>
      </c>
      <c r="I564">
        <f>IF('Monthly Ranks'!I563&lt;=8, 1/8,0)</f>
        <v>0</v>
      </c>
      <c r="J564">
        <f>IF('Monthly Ranks'!J563&lt;=8, 1/8,0)</f>
        <v>0.125</v>
      </c>
      <c r="K564">
        <f>IF('Monthly Ranks'!K563&lt;=8, 1/8,0)</f>
        <v>0.125</v>
      </c>
      <c r="L564">
        <f>IF('Monthly Ranks'!L563&lt;=8, 1/8,0)</f>
        <v>0.125</v>
      </c>
      <c r="M564">
        <f>IF('Monthly Ranks'!M563&lt;=8, 1/8,0)</f>
        <v>0.125</v>
      </c>
      <c r="N564">
        <f>IF('Monthly Ranks'!N563&lt;=8, 1/8,0)</f>
        <v>0</v>
      </c>
      <c r="O564">
        <f>IF('Monthly Ranks'!O563&lt;=8, 1/8,0)</f>
        <v>0</v>
      </c>
      <c r="P564">
        <f>IF('Monthly Ranks'!P563&lt;=8, 1/8,0)</f>
        <v>0</v>
      </c>
      <c r="Q564">
        <f>IF('Monthly Ranks'!Q563&lt;=8, 1/8,0)</f>
        <v>0.125</v>
      </c>
      <c r="S564">
        <f t="shared" si="25"/>
        <v>202110</v>
      </c>
      <c r="T564" s="12">
        <f>B564*ReturnData!B575</f>
        <v>0</v>
      </c>
      <c r="U564" s="12">
        <f>C564*ReturnData!C575</f>
        <v>1.085E-2</v>
      </c>
      <c r="V564" s="12">
        <f>D564*ReturnData!D575</f>
        <v>1.29125E-2</v>
      </c>
      <c r="W564" s="12">
        <f>E564*ReturnData!E575</f>
        <v>0</v>
      </c>
      <c r="X564" s="12">
        <f>F564*ReturnData!F575</f>
        <v>4.4000000000000003E-3</v>
      </c>
      <c r="Y564" s="12">
        <f>G564*ReturnData!G575</f>
        <v>0</v>
      </c>
      <c r="Z564" s="12">
        <f>H564*ReturnData!H575</f>
        <v>0</v>
      </c>
      <c r="AA564" s="12">
        <f>I564*ReturnData!I575</f>
        <v>0</v>
      </c>
      <c r="AB564" s="12">
        <f>J564*ReturnData!J575</f>
        <v>1.26625E-2</v>
      </c>
      <c r="AC564" s="12">
        <f>K564*ReturnData!K575</f>
        <v>4.6625E-3</v>
      </c>
      <c r="AD564" s="12">
        <f>L564*ReturnData!L575</f>
        <v>9.4625000000000004E-3</v>
      </c>
      <c r="AE564" s="12">
        <f>M564*ReturnData!M575</f>
        <v>3.8625E-2</v>
      </c>
      <c r="AF564" s="12">
        <f>N564*ReturnData!N575</f>
        <v>0</v>
      </c>
      <c r="AG564" s="12">
        <f>O564*ReturnData!O575</f>
        <v>0</v>
      </c>
      <c r="AH564" s="12">
        <f>P564*ReturnData!P575</f>
        <v>0</v>
      </c>
      <c r="AI564" s="12">
        <f>Q564*ReturnData!Q575</f>
        <v>8.8500000000000002E-3</v>
      </c>
      <c r="AK564">
        <f t="shared" si="27"/>
        <v>202110</v>
      </c>
      <c r="AL564" s="15">
        <f t="shared" si="26"/>
        <v>0.10242499999999999</v>
      </c>
    </row>
    <row r="565" spans="1:38" x14ac:dyDescent="0.25">
      <c r="A565" s="6">
        <f>ReturnData!A576</f>
        <v>202111</v>
      </c>
      <c r="B565">
        <f>IF('Monthly Ranks'!B564&lt;=8, 1/8,0)</f>
        <v>0</v>
      </c>
      <c r="C565">
        <f>IF('Monthly Ranks'!C564&lt;=8, 1/8,0)</f>
        <v>0</v>
      </c>
      <c r="D565">
        <f>IF('Monthly Ranks'!D564&lt;=8, 1/8,0)</f>
        <v>0.125</v>
      </c>
      <c r="E565">
        <f>IF('Monthly Ranks'!E564&lt;=8, 1/8,0)</f>
        <v>0</v>
      </c>
      <c r="F565">
        <f>IF('Monthly Ranks'!F564&lt;=8, 1/8,0)</f>
        <v>0.125</v>
      </c>
      <c r="G565">
        <f>IF('Monthly Ranks'!G564&lt;=8, 1/8,0)</f>
        <v>0</v>
      </c>
      <c r="H565">
        <f>IF('Monthly Ranks'!H564&lt;=8, 1/8,0)</f>
        <v>0</v>
      </c>
      <c r="I565">
        <f>IF('Monthly Ranks'!I564&lt;=8, 1/8,0)</f>
        <v>0</v>
      </c>
      <c r="J565">
        <f>IF('Monthly Ranks'!J564&lt;=8, 1/8,0)</f>
        <v>0.125</v>
      </c>
      <c r="K565">
        <f>IF('Monthly Ranks'!K564&lt;=8, 1/8,0)</f>
        <v>0.125</v>
      </c>
      <c r="L565">
        <f>IF('Monthly Ranks'!L564&lt;=8, 1/8,0)</f>
        <v>0.125</v>
      </c>
      <c r="M565">
        <f>IF('Monthly Ranks'!M564&lt;=8, 1/8,0)</f>
        <v>0.125</v>
      </c>
      <c r="N565">
        <f>IF('Monthly Ranks'!N564&lt;=8, 1/8,0)</f>
        <v>0.125</v>
      </c>
      <c r="O565">
        <f>IF('Monthly Ranks'!O564&lt;=8, 1/8,0)</f>
        <v>0</v>
      </c>
      <c r="P565">
        <f>IF('Monthly Ranks'!P564&lt;=8, 1/8,0)</f>
        <v>0</v>
      </c>
      <c r="Q565">
        <f>IF('Monthly Ranks'!Q564&lt;=8, 1/8,0)</f>
        <v>0.125</v>
      </c>
      <c r="S565">
        <f t="shared" si="25"/>
        <v>202111</v>
      </c>
      <c r="T565" s="12">
        <f>B565*ReturnData!B576</f>
        <v>0</v>
      </c>
      <c r="U565" s="12">
        <f>C565*ReturnData!C576</f>
        <v>0</v>
      </c>
      <c r="V565" s="12">
        <f>D565*ReturnData!D576</f>
        <v>-6.6749999999999995E-3</v>
      </c>
      <c r="W565" s="12">
        <f>E565*ReturnData!E576</f>
        <v>0</v>
      </c>
      <c r="X565" s="12">
        <f>F565*ReturnData!F576</f>
        <v>-9.9624999999999991E-3</v>
      </c>
      <c r="Y565" s="12">
        <f>G565*ReturnData!G576</f>
        <v>0</v>
      </c>
      <c r="Z565" s="12">
        <f>H565*ReturnData!H576</f>
        <v>0</v>
      </c>
      <c r="AA565" s="12">
        <f>I565*ReturnData!I576</f>
        <v>0</v>
      </c>
      <c r="AB565" s="12">
        <f>J565*ReturnData!J576</f>
        <v>-7.8500000000000011E-3</v>
      </c>
      <c r="AC565" s="12">
        <f>K565*ReturnData!K576</f>
        <v>2.875E-4</v>
      </c>
      <c r="AD565" s="12">
        <f>L565*ReturnData!L576</f>
        <v>8.4624999999999995E-3</v>
      </c>
      <c r="AE565" s="12">
        <f>M565*ReturnData!M576</f>
        <v>3.3625E-3</v>
      </c>
      <c r="AF565" s="12">
        <f>N565*ReturnData!N576</f>
        <v>-6.7625000000000003E-3</v>
      </c>
      <c r="AG565" s="12">
        <f>O565*ReturnData!O576</f>
        <v>0</v>
      </c>
      <c r="AH565" s="12">
        <f>P565*ReturnData!P576</f>
        <v>0</v>
      </c>
      <c r="AI565" s="12">
        <f>Q565*ReturnData!Q576</f>
        <v>-7.0875E-3</v>
      </c>
      <c r="AK565">
        <f t="shared" si="27"/>
        <v>202111</v>
      </c>
      <c r="AL565" s="15">
        <f t="shared" si="26"/>
        <v>-2.6225000000000002E-2</v>
      </c>
    </row>
    <row r="566" spans="1:38" x14ac:dyDescent="0.25">
      <c r="A566" s="6">
        <f>ReturnData!A577</f>
        <v>202112</v>
      </c>
      <c r="B566">
        <f>IF('Monthly Ranks'!B565&lt;=8, 1/8,0)</f>
        <v>0</v>
      </c>
      <c r="C566">
        <f>IF('Monthly Ranks'!C565&lt;=8, 1/8,0)</f>
        <v>0.125</v>
      </c>
      <c r="D566">
        <f>IF('Monthly Ranks'!D565&lt;=8, 1/8,0)</f>
        <v>0.125</v>
      </c>
      <c r="E566">
        <f>IF('Monthly Ranks'!E565&lt;=8, 1/8,0)</f>
        <v>0.125</v>
      </c>
      <c r="F566">
        <f>IF('Monthly Ranks'!F565&lt;=8, 1/8,0)</f>
        <v>0</v>
      </c>
      <c r="G566">
        <f>IF('Monthly Ranks'!G565&lt;=8, 1/8,0)</f>
        <v>0</v>
      </c>
      <c r="H566">
        <f>IF('Monthly Ranks'!H565&lt;=8, 1/8,0)</f>
        <v>0</v>
      </c>
      <c r="I566">
        <f>IF('Monthly Ranks'!I565&lt;=8, 1/8,0)</f>
        <v>0.125</v>
      </c>
      <c r="J566">
        <f>IF('Monthly Ranks'!J565&lt;=8, 1/8,0)</f>
        <v>0.125</v>
      </c>
      <c r="K566">
        <f>IF('Monthly Ranks'!K565&lt;=8, 1/8,0)</f>
        <v>0</v>
      </c>
      <c r="L566">
        <f>IF('Monthly Ranks'!L565&lt;=8, 1/8,0)</f>
        <v>0.125</v>
      </c>
      <c r="M566">
        <f>IF('Monthly Ranks'!M565&lt;=8, 1/8,0)</f>
        <v>0.125</v>
      </c>
      <c r="N566">
        <f>IF('Monthly Ranks'!N565&lt;=8, 1/8,0)</f>
        <v>0</v>
      </c>
      <c r="O566">
        <f>IF('Monthly Ranks'!O565&lt;=8, 1/8,0)</f>
        <v>0</v>
      </c>
      <c r="P566">
        <f>IF('Monthly Ranks'!P565&lt;=8, 1/8,0)</f>
        <v>0</v>
      </c>
      <c r="Q566">
        <f>IF('Monthly Ranks'!Q565&lt;=8, 1/8,0)</f>
        <v>0.125</v>
      </c>
      <c r="S566">
        <f t="shared" si="25"/>
        <v>202112</v>
      </c>
      <c r="T566" s="12">
        <f>B566*ReturnData!B577</f>
        <v>0</v>
      </c>
      <c r="U566" s="12">
        <f>C566*ReturnData!C577</f>
        <v>1.1375E-2</v>
      </c>
      <c r="V566" s="12">
        <f>D566*ReturnData!D577</f>
        <v>3.65E-3</v>
      </c>
      <c r="W566" s="12">
        <f>E566*ReturnData!E577</f>
        <v>-4.0124999999999996E-3</v>
      </c>
      <c r="X566" s="12">
        <f>F566*ReturnData!F577</f>
        <v>0</v>
      </c>
      <c r="Y566" s="12">
        <f>G566*ReturnData!G577</f>
        <v>0</v>
      </c>
      <c r="Z566" s="12">
        <f>H566*ReturnData!H577</f>
        <v>0</v>
      </c>
      <c r="AA566" s="12">
        <f>I566*ReturnData!I577</f>
        <v>8.0125000000000005E-3</v>
      </c>
      <c r="AB566" s="12">
        <f>J566*ReturnData!J577</f>
        <v>1.225E-2</v>
      </c>
      <c r="AC566" s="12">
        <f>K566*ReturnData!K577</f>
        <v>0</v>
      </c>
      <c r="AD566" s="12">
        <f>L566*ReturnData!L577</f>
        <v>3.0625000000000001E-3</v>
      </c>
      <c r="AE566" s="12">
        <f>M566*ReturnData!M577</f>
        <v>-4.7375000000000004E-3</v>
      </c>
      <c r="AF566" s="12">
        <f>N566*ReturnData!N577</f>
        <v>0</v>
      </c>
      <c r="AG566" s="12">
        <f>O566*ReturnData!O577</f>
        <v>0</v>
      </c>
      <c r="AH566" s="12">
        <f>P566*ReturnData!P577</f>
        <v>0</v>
      </c>
      <c r="AI566" s="12">
        <f>Q566*ReturnData!Q577</f>
        <v>5.8999999999999999E-3</v>
      </c>
      <c r="AK566">
        <f t="shared" si="27"/>
        <v>202112</v>
      </c>
      <c r="AL566" s="15">
        <f t="shared" si="26"/>
        <v>3.5500000000000004E-2</v>
      </c>
    </row>
    <row r="567" spans="1:38" x14ac:dyDescent="0.25">
      <c r="A567" s="6">
        <f>ReturnData!A578</f>
        <v>202201</v>
      </c>
      <c r="B567">
        <f>IF('Monthly Ranks'!B566&lt;=8, 1/8,0)</f>
        <v>0</v>
      </c>
      <c r="C567">
        <f>IF('Monthly Ranks'!C566&lt;=8, 1/8,0)</f>
        <v>0.125</v>
      </c>
      <c r="D567">
        <f>IF('Monthly Ranks'!D566&lt;=8, 1/8,0)</f>
        <v>0.125</v>
      </c>
      <c r="E567">
        <f>IF('Monthly Ranks'!E566&lt;=8, 1/8,0)</f>
        <v>0.125</v>
      </c>
      <c r="F567">
        <f>IF('Monthly Ranks'!F566&lt;=8, 1/8,0)</f>
        <v>0</v>
      </c>
      <c r="G567">
        <f>IF('Monthly Ranks'!G566&lt;=8, 1/8,0)</f>
        <v>0</v>
      </c>
      <c r="H567">
        <f>IF('Monthly Ranks'!H566&lt;=8, 1/8,0)</f>
        <v>0</v>
      </c>
      <c r="I567">
        <f>IF('Monthly Ranks'!I566&lt;=8, 1/8,0)</f>
        <v>0.125</v>
      </c>
      <c r="J567">
        <f>IF('Monthly Ranks'!J566&lt;=8, 1/8,0)</f>
        <v>0.125</v>
      </c>
      <c r="K567">
        <f>IF('Monthly Ranks'!K566&lt;=8, 1/8,0)</f>
        <v>0</v>
      </c>
      <c r="L567">
        <f>IF('Monthly Ranks'!L566&lt;=8, 1/8,0)</f>
        <v>0.125</v>
      </c>
      <c r="M567">
        <f>IF('Monthly Ranks'!M566&lt;=8, 1/8,0)</f>
        <v>0.125</v>
      </c>
      <c r="N567">
        <f>IF('Monthly Ranks'!N566&lt;=8, 1/8,0)</f>
        <v>0</v>
      </c>
      <c r="O567">
        <f>IF('Monthly Ranks'!O566&lt;=8, 1/8,0)</f>
        <v>0</v>
      </c>
      <c r="P567">
        <f>IF('Monthly Ranks'!P566&lt;=8, 1/8,0)</f>
        <v>0</v>
      </c>
      <c r="Q567">
        <f>IF('Monthly Ranks'!Q566&lt;=8, 1/8,0)</f>
        <v>0.125</v>
      </c>
      <c r="S567">
        <f t="shared" si="25"/>
        <v>202201</v>
      </c>
      <c r="T567" s="12">
        <f>B567*ReturnData!B578</f>
        <v>0</v>
      </c>
      <c r="U567" s="12">
        <f>C567*ReturnData!C578</f>
        <v>-6.8125E-3</v>
      </c>
      <c r="V567" s="12">
        <f>D567*ReturnData!D578</f>
        <v>2.265E-2</v>
      </c>
      <c r="W567" s="12">
        <f>E567*ReturnData!E578</f>
        <v>-1.3975E-2</v>
      </c>
      <c r="X567" s="12">
        <f>F567*ReturnData!F578</f>
        <v>0</v>
      </c>
      <c r="Y567" s="12">
        <f>G567*ReturnData!G578</f>
        <v>0</v>
      </c>
      <c r="Z567" s="12">
        <f>H567*ReturnData!H578</f>
        <v>0</v>
      </c>
      <c r="AA567" s="12">
        <f>I567*ReturnData!I578</f>
        <v>-1.5275E-2</v>
      </c>
      <c r="AB567" s="12">
        <f>J567*ReturnData!J578</f>
        <v>-1.2924999999999999E-2</v>
      </c>
      <c r="AC567" s="12">
        <f>K567*ReturnData!K578</f>
        <v>0</v>
      </c>
      <c r="AD567" s="12">
        <f>L567*ReturnData!L578</f>
        <v>-1.3625E-2</v>
      </c>
      <c r="AE567" s="12">
        <f>M567*ReturnData!M578</f>
        <v>-1.2324999999999999E-2</v>
      </c>
      <c r="AF567" s="12">
        <f>N567*ReturnData!N578</f>
        <v>0</v>
      </c>
      <c r="AG567" s="12">
        <f>O567*ReturnData!O578</f>
        <v>0</v>
      </c>
      <c r="AH567" s="12">
        <f>P567*ReturnData!P578</f>
        <v>0</v>
      </c>
      <c r="AI567" s="12">
        <f>Q567*ReturnData!Q578</f>
        <v>-8.6249999999999999E-4</v>
      </c>
      <c r="AK567">
        <f t="shared" si="27"/>
        <v>202201</v>
      </c>
      <c r="AL567" s="15">
        <f t="shared" si="26"/>
        <v>-5.3150000000000003E-2</v>
      </c>
    </row>
    <row r="568" spans="1:38" x14ac:dyDescent="0.25">
      <c r="A568" s="6">
        <f>ReturnData!A579</f>
        <v>202202</v>
      </c>
      <c r="B568">
        <f>IF('Monthly Ranks'!B567&lt;=8, 1/8,0)</f>
        <v>0</v>
      </c>
      <c r="C568">
        <f>IF('Monthly Ranks'!C567&lt;=8, 1/8,0)</f>
        <v>0.125</v>
      </c>
      <c r="D568">
        <f>IF('Monthly Ranks'!D567&lt;=8, 1/8,0)</f>
        <v>0.125</v>
      </c>
      <c r="E568">
        <f>IF('Monthly Ranks'!E567&lt;=8, 1/8,0)</f>
        <v>0</v>
      </c>
      <c r="F568">
        <f>IF('Monthly Ranks'!F567&lt;=8, 1/8,0)</f>
        <v>0</v>
      </c>
      <c r="G568">
        <f>IF('Monthly Ranks'!G567&lt;=8, 1/8,0)</f>
        <v>0</v>
      </c>
      <c r="H568">
        <f>IF('Monthly Ranks'!H567&lt;=8, 1/8,0)</f>
        <v>0</v>
      </c>
      <c r="I568">
        <f>IF('Monthly Ranks'!I567&lt;=8, 1/8,0)</f>
        <v>0.125</v>
      </c>
      <c r="J568">
        <f>IF('Monthly Ranks'!J567&lt;=8, 1/8,0)</f>
        <v>0.125</v>
      </c>
      <c r="K568">
        <f>IF('Monthly Ranks'!K567&lt;=8, 1/8,0)</f>
        <v>0</v>
      </c>
      <c r="L568">
        <f>IF('Monthly Ranks'!L567&lt;=8, 1/8,0)</f>
        <v>0.125</v>
      </c>
      <c r="M568">
        <f>IF('Monthly Ranks'!M567&lt;=8, 1/8,0)</f>
        <v>0.125</v>
      </c>
      <c r="N568">
        <f>IF('Monthly Ranks'!N567&lt;=8, 1/8,0)</f>
        <v>0.125</v>
      </c>
      <c r="O568">
        <f>IF('Monthly Ranks'!O567&lt;=8, 1/8,0)</f>
        <v>0</v>
      </c>
      <c r="P568">
        <f>IF('Monthly Ranks'!P567&lt;=8, 1/8,0)</f>
        <v>0</v>
      </c>
      <c r="Q568">
        <f>IF('Monthly Ranks'!Q567&lt;=8, 1/8,0)</f>
        <v>0.125</v>
      </c>
      <c r="S568">
        <f t="shared" si="25"/>
        <v>202202</v>
      </c>
      <c r="T568" s="12">
        <f>B568*ReturnData!B579</f>
        <v>0</v>
      </c>
      <c r="U568" s="12">
        <f>C568*ReturnData!C579</f>
        <v>1.4812499999999999E-2</v>
      </c>
      <c r="V568" s="12">
        <f>D568*ReturnData!D579</f>
        <v>1.03125E-2</v>
      </c>
      <c r="W568" s="12">
        <f>E568*ReturnData!E579</f>
        <v>0</v>
      </c>
      <c r="X568" s="12">
        <f>F568*ReturnData!F579</f>
        <v>0</v>
      </c>
      <c r="Y568" s="12">
        <f>G568*ReturnData!G579</f>
        <v>0</v>
      </c>
      <c r="Z568" s="12">
        <f>H568*ReturnData!H579</f>
        <v>0</v>
      </c>
      <c r="AA568" s="12">
        <f>I568*ReturnData!I579</f>
        <v>-1.0049999999999998E-2</v>
      </c>
      <c r="AB568" s="12">
        <f>J568*ReturnData!J579</f>
        <v>2.9874999999999999E-2</v>
      </c>
      <c r="AC568" s="12">
        <f>K568*ReturnData!K579</f>
        <v>0</v>
      </c>
      <c r="AD568" s="12">
        <f>L568*ReturnData!L579</f>
        <v>-1.7749999999999999E-3</v>
      </c>
      <c r="AE568" s="12">
        <f>M568*ReturnData!M579</f>
        <v>-8.6125000000000004E-3</v>
      </c>
      <c r="AF568" s="12">
        <f>N568*ReturnData!N579</f>
        <v>3.4375E-3</v>
      </c>
      <c r="AG568" s="12">
        <f>O568*ReturnData!O579</f>
        <v>0</v>
      </c>
      <c r="AH568" s="12">
        <f>P568*ReturnData!P579</f>
        <v>0</v>
      </c>
      <c r="AI568" s="12">
        <f>Q568*ReturnData!Q579</f>
        <v>-2.0250000000000003E-3</v>
      </c>
      <c r="AK568">
        <f t="shared" si="27"/>
        <v>202202</v>
      </c>
      <c r="AL568" s="15">
        <f t="shared" si="26"/>
        <v>3.5975000000000007E-2</v>
      </c>
    </row>
    <row r="569" spans="1:38" x14ac:dyDescent="0.25">
      <c r="A569" s="6">
        <f>ReturnData!A580</f>
        <v>202203</v>
      </c>
      <c r="B569">
        <f>IF('Monthly Ranks'!B568&lt;=8, 1/8,0)</f>
        <v>0.125</v>
      </c>
      <c r="C569">
        <f>IF('Monthly Ranks'!C568&lt;=8, 1/8,0)</f>
        <v>0</v>
      </c>
      <c r="D569">
        <f>IF('Monthly Ranks'!D568&lt;=8, 1/8,0)</f>
        <v>0.125</v>
      </c>
      <c r="E569">
        <f>IF('Monthly Ranks'!E568&lt;=8, 1/8,0)</f>
        <v>0</v>
      </c>
      <c r="F569">
        <f>IF('Monthly Ranks'!F568&lt;=8, 1/8,0)</f>
        <v>0</v>
      </c>
      <c r="G569">
        <f>IF('Monthly Ranks'!G568&lt;=8, 1/8,0)</f>
        <v>0</v>
      </c>
      <c r="H569">
        <f>IF('Monthly Ranks'!H568&lt;=8, 1/8,0)</f>
        <v>0.125</v>
      </c>
      <c r="I569">
        <f>IF('Monthly Ranks'!I568&lt;=8, 1/8,0)</f>
        <v>0.125</v>
      </c>
      <c r="J569">
        <f>IF('Monthly Ranks'!J568&lt;=8, 1/8,0)</f>
        <v>0.125</v>
      </c>
      <c r="K569">
        <f>IF('Monthly Ranks'!K568&lt;=8, 1/8,0)</f>
        <v>0</v>
      </c>
      <c r="L569">
        <f>IF('Monthly Ranks'!L568&lt;=8, 1/8,0)</f>
        <v>0</v>
      </c>
      <c r="M569">
        <f>IF('Monthly Ranks'!M568&lt;=8, 1/8,0)</f>
        <v>0.125</v>
      </c>
      <c r="N569">
        <f>IF('Monthly Ranks'!N568&lt;=8, 1/8,0)</f>
        <v>0</v>
      </c>
      <c r="O569">
        <f>IF('Monthly Ranks'!O568&lt;=8, 1/8,0)</f>
        <v>0.125</v>
      </c>
      <c r="P569">
        <f>IF('Monthly Ranks'!P568&lt;=8, 1/8,0)</f>
        <v>0</v>
      </c>
      <c r="Q569">
        <f>IF('Monthly Ranks'!Q568&lt;=8, 1/8,0)</f>
        <v>0.125</v>
      </c>
      <c r="S569">
        <f t="shared" si="25"/>
        <v>202203</v>
      </c>
      <c r="T569" s="12">
        <f>B569*ReturnData!B580</f>
        <v>1.5499999999999999E-3</v>
      </c>
      <c r="U569" s="12">
        <f>C569*ReturnData!C580</f>
        <v>0</v>
      </c>
      <c r="V569" s="12">
        <f>D569*ReturnData!D580</f>
        <v>1.2312499999999999E-2</v>
      </c>
      <c r="W569" s="12">
        <f>E569*ReturnData!E580</f>
        <v>0</v>
      </c>
      <c r="X569" s="12">
        <f>F569*ReturnData!F580</f>
        <v>0</v>
      </c>
      <c r="Y569" s="12">
        <f>G569*ReturnData!G580</f>
        <v>0</v>
      </c>
      <c r="Z569" s="12">
        <f>H569*ReturnData!H580</f>
        <v>6.0499999999999998E-3</v>
      </c>
      <c r="AA569" s="12">
        <f>I569*ReturnData!I580</f>
        <v>-7.2750000000000002E-3</v>
      </c>
      <c r="AB569" s="12">
        <f>J569*ReturnData!J580</f>
        <v>1.9424999999999998E-2</v>
      </c>
      <c r="AC569" s="12">
        <f>K569*ReturnData!K580</f>
        <v>0</v>
      </c>
      <c r="AD569" s="12">
        <f>L569*ReturnData!L580</f>
        <v>0</v>
      </c>
      <c r="AE569" s="12">
        <f>M569*ReturnData!M580</f>
        <v>1.9362500000000001E-2</v>
      </c>
      <c r="AF569" s="12">
        <f>N569*ReturnData!N580</f>
        <v>0</v>
      </c>
      <c r="AG569" s="12">
        <f>O569*ReturnData!O580</f>
        <v>1.2087499999999999E-2</v>
      </c>
      <c r="AH569" s="12">
        <f>P569*ReturnData!P580</f>
        <v>0</v>
      </c>
      <c r="AI569" s="12">
        <f>Q569*ReturnData!Q580</f>
        <v>-1.325E-3</v>
      </c>
      <c r="AK569">
        <f t="shared" si="27"/>
        <v>202203</v>
      </c>
      <c r="AL569" s="15">
        <f t="shared" si="26"/>
        <v>6.21875E-2</v>
      </c>
    </row>
    <row r="570" spans="1:38" x14ac:dyDescent="0.25">
      <c r="A570" s="6">
        <f>ReturnData!A581</f>
        <v>202204</v>
      </c>
      <c r="B570">
        <f>IF('Monthly Ranks'!B569&lt;=8, 1/8,0)</f>
        <v>0</v>
      </c>
      <c r="C570">
        <f>IF('Monthly Ranks'!C569&lt;=8, 1/8,0)</f>
        <v>0.125</v>
      </c>
      <c r="D570">
        <f>IF('Monthly Ranks'!D569&lt;=8, 1/8,0)</f>
        <v>0.125</v>
      </c>
      <c r="E570">
        <f>IF('Monthly Ranks'!E569&lt;=8, 1/8,0)</f>
        <v>0</v>
      </c>
      <c r="F570">
        <f>IF('Monthly Ranks'!F569&lt;=8, 1/8,0)</f>
        <v>0</v>
      </c>
      <c r="G570">
        <f>IF('Monthly Ranks'!G569&lt;=8, 1/8,0)</f>
        <v>0</v>
      </c>
      <c r="H570">
        <f>IF('Monthly Ranks'!H569&lt;=8, 1/8,0)</f>
        <v>0.125</v>
      </c>
      <c r="I570">
        <f>IF('Monthly Ranks'!I569&lt;=8, 1/8,0)</f>
        <v>0</v>
      </c>
      <c r="J570">
        <f>IF('Monthly Ranks'!J569&lt;=8, 1/8,0)</f>
        <v>0.125</v>
      </c>
      <c r="K570">
        <f>IF('Monthly Ranks'!K569&lt;=8, 1/8,0)</f>
        <v>0</v>
      </c>
      <c r="L570">
        <f>IF('Monthly Ranks'!L569&lt;=8, 1/8,0)</f>
        <v>0.125</v>
      </c>
      <c r="M570">
        <f>IF('Monthly Ranks'!M569&lt;=8, 1/8,0)</f>
        <v>0.125</v>
      </c>
      <c r="N570">
        <f>IF('Monthly Ranks'!N569&lt;=8, 1/8,0)</f>
        <v>0</v>
      </c>
      <c r="O570">
        <f>IF('Monthly Ranks'!O569&lt;=8, 1/8,0)</f>
        <v>0.125</v>
      </c>
      <c r="P570">
        <f>IF('Monthly Ranks'!P569&lt;=8, 1/8,0)</f>
        <v>0</v>
      </c>
      <c r="Q570">
        <f>IF('Monthly Ranks'!Q569&lt;=8, 1/8,0)</f>
        <v>0.125</v>
      </c>
      <c r="S570">
        <f t="shared" si="25"/>
        <v>202204</v>
      </c>
      <c r="T570" s="12">
        <f>B570*ReturnData!B581</f>
        <v>0</v>
      </c>
      <c r="U570" s="12">
        <f>C570*ReturnData!C581</f>
        <v>-1.5062500000000001E-2</v>
      </c>
      <c r="V570" s="12">
        <f>D570*ReturnData!D581</f>
        <v>-1.7374999999999999E-3</v>
      </c>
      <c r="W570" s="12">
        <f>E570*ReturnData!E581</f>
        <v>0</v>
      </c>
      <c r="X570" s="12">
        <f>F570*ReturnData!F581</f>
        <v>0</v>
      </c>
      <c r="Y570" s="12">
        <f>G570*ReturnData!G581</f>
        <v>0</v>
      </c>
      <c r="Z570" s="12">
        <f>H570*ReturnData!H581</f>
        <v>1.6125E-3</v>
      </c>
      <c r="AA570" s="12">
        <f>I570*ReturnData!I581</f>
        <v>0</v>
      </c>
      <c r="AB570" s="12">
        <f>J570*ReturnData!J581</f>
        <v>-8.0249999999999991E-3</v>
      </c>
      <c r="AC570" s="12">
        <f>K570*ReturnData!K581</f>
        <v>0</v>
      </c>
      <c r="AD570" s="12">
        <f>L570*ReturnData!L581</f>
        <v>-1.7187500000000001E-2</v>
      </c>
      <c r="AE570" s="12">
        <f>M570*ReturnData!M581</f>
        <v>-2.0400000000000001E-2</v>
      </c>
      <c r="AF570" s="12">
        <f>N570*ReturnData!N581</f>
        <v>0</v>
      </c>
      <c r="AG570" s="12">
        <f>O570*ReturnData!O581</f>
        <v>-4.6375000000000001E-3</v>
      </c>
      <c r="AH570" s="12">
        <f>P570*ReturnData!P581</f>
        <v>0</v>
      </c>
      <c r="AI570" s="12">
        <f>Q570*ReturnData!Q581</f>
        <v>-9.9750000000000012E-3</v>
      </c>
      <c r="AK570">
        <f t="shared" si="27"/>
        <v>202204</v>
      </c>
      <c r="AL570" s="15">
        <f t="shared" si="26"/>
        <v>-7.5412500000000007E-2</v>
      </c>
    </row>
    <row r="571" spans="1:38" x14ac:dyDescent="0.25">
      <c r="A571" s="6">
        <f>ReturnData!A582</f>
        <v>202205</v>
      </c>
      <c r="B571">
        <f>IF('Monthly Ranks'!B570&lt;=8, 1/8,0)</f>
        <v>0.125</v>
      </c>
      <c r="C571">
        <f>IF('Monthly Ranks'!C570&lt;=8, 1/8,0)</f>
        <v>0.125</v>
      </c>
      <c r="D571">
        <f>IF('Monthly Ranks'!D570&lt;=8, 1/8,0)</f>
        <v>0.125</v>
      </c>
      <c r="E571">
        <f>IF('Monthly Ranks'!E570&lt;=8, 1/8,0)</f>
        <v>0</v>
      </c>
      <c r="F571">
        <f>IF('Monthly Ranks'!F570&lt;=8, 1/8,0)</f>
        <v>0</v>
      </c>
      <c r="G571">
        <f>IF('Monthly Ranks'!G570&lt;=8, 1/8,0)</f>
        <v>0</v>
      </c>
      <c r="H571">
        <f>IF('Monthly Ranks'!H570&lt;=8, 1/8,0)</f>
        <v>0.125</v>
      </c>
      <c r="I571">
        <f>IF('Monthly Ranks'!I570&lt;=8, 1/8,0)</f>
        <v>0</v>
      </c>
      <c r="J571">
        <f>IF('Monthly Ranks'!J570&lt;=8, 1/8,0)</f>
        <v>0.125</v>
      </c>
      <c r="K571">
        <f>IF('Monthly Ranks'!K570&lt;=8, 1/8,0)</f>
        <v>0</v>
      </c>
      <c r="L571">
        <f>IF('Monthly Ranks'!L570&lt;=8, 1/8,0)</f>
        <v>0.125</v>
      </c>
      <c r="M571">
        <f>IF('Monthly Ranks'!M570&lt;=8, 1/8,0)</f>
        <v>0.125</v>
      </c>
      <c r="N571">
        <f>IF('Monthly Ranks'!N570&lt;=8, 1/8,0)</f>
        <v>0</v>
      </c>
      <c r="O571">
        <f>IF('Monthly Ranks'!O570&lt;=8, 1/8,0)</f>
        <v>0.125</v>
      </c>
      <c r="P571">
        <f>IF('Monthly Ranks'!P570&lt;=8, 1/8,0)</f>
        <v>0</v>
      </c>
      <c r="Q571">
        <f>IF('Monthly Ranks'!Q570&lt;=8, 1/8,0)</f>
        <v>0</v>
      </c>
      <c r="S571">
        <f t="shared" si="25"/>
        <v>202205</v>
      </c>
      <c r="T571" s="12">
        <f>B571*ReturnData!B582</f>
        <v>-2.1875000000000002E-3</v>
      </c>
      <c r="U571" s="12">
        <f>C571*ReturnData!C582</f>
        <v>-4.0249999999999999E-3</v>
      </c>
      <c r="V571" s="12">
        <f>D571*ReturnData!D582</f>
        <v>1.98125E-2</v>
      </c>
      <c r="W571" s="12">
        <f>E571*ReturnData!E582</f>
        <v>0</v>
      </c>
      <c r="X571" s="12">
        <f>F571*ReturnData!F582</f>
        <v>0</v>
      </c>
      <c r="Y571" s="12">
        <f>G571*ReturnData!G582</f>
        <v>0</v>
      </c>
      <c r="Z571" s="12">
        <f>H571*ReturnData!H582</f>
        <v>1.4375E-3</v>
      </c>
      <c r="AA571" s="12">
        <f>I571*ReturnData!I582</f>
        <v>0</v>
      </c>
      <c r="AB571" s="12">
        <f>J571*ReturnData!J582</f>
        <v>-1.0212499999999999E-2</v>
      </c>
      <c r="AC571" s="12">
        <f>K571*ReturnData!K582</f>
        <v>0</v>
      </c>
      <c r="AD571" s="12">
        <f>L571*ReturnData!L582</f>
        <v>3.2374999999999999E-3</v>
      </c>
      <c r="AE571" s="12">
        <f>M571*ReturnData!M582</f>
        <v>-1.02375E-2</v>
      </c>
      <c r="AF571" s="12">
        <f>N571*ReturnData!N582</f>
        <v>0</v>
      </c>
      <c r="AG571" s="12">
        <f>O571*ReturnData!O582</f>
        <v>5.9874999999999998E-3</v>
      </c>
      <c r="AH571" s="12">
        <f>P571*ReturnData!P582</f>
        <v>0</v>
      </c>
      <c r="AI571" s="12">
        <f>Q571*ReturnData!Q582</f>
        <v>0</v>
      </c>
      <c r="AK571">
        <f t="shared" si="27"/>
        <v>202205</v>
      </c>
      <c r="AL571" s="15">
        <f t="shared" si="26"/>
        <v>3.8124999999999999E-3</v>
      </c>
    </row>
    <row r="572" spans="1:38" x14ac:dyDescent="0.25">
      <c r="A572" s="6">
        <f>ReturnData!A583</f>
        <v>202206</v>
      </c>
      <c r="B572">
        <f>IF('Monthly Ranks'!B571&lt;=8, 1/8,0)</f>
        <v>0.125</v>
      </c>
      <c r="C572">
        <f>IF('Monthly Ranks'!C571&lt;=8, 1/8,0)</f>
        <v>0.125</v>
      </c>
      <c r="D572">
        <f>IF('Monthly Ranks'!D571&lt;=8, 1/8,0)</f>
        <v>0.125</v>
      </c>
      <c r="E572">
        <f>IF('Monthly Ranks'!E571&lt;=8, 1/8,0)</f>
        <v>0</v>
      </c>
      <c r="F572">
        <f>IF('Monthly Ranks'!F571&lt;=8, 1/8,0)</f>
        <v>0</v>
      </c>
      <c r="G572">
        <f>IF('Monthly Ranks'!G571&lt;=8, 1/8,0)</f>
        <v>0</v>
      </c>
      <c r="H572">
        <f>IF('Monthly Ranks'!H571&lt;=8, 1/8,0)</f>
        <v>0.125</v>
      </c>
      <c r="I572">
        <f>IF('Monthly Ranks'!I571&lt;=8, 1/8,0)</f>
        <v>0</v>
      </c>
      <c r="J572">
        <f>IF('Monthly Ranks'!J571&lt;=8, 1/8,0)</f>
        <v>0.125</v>
      </c>
      <c r="K572">
        <f>IF('Monthly Ranks'!K571&lt;=8, 1/8,0)</f>
        <v>0</v>
      </c>
      <c r="L572">
        <f>IF('Monthly Ranks'!L571&lt;=8, 1/8,0)</f>
        <v>0.125</v>
      </c>
      <c r="M572">
        <f>IF('Monthly Ranks'!M571&lt;=8, 1/8,0)</f>
        <v>0.125</v>
      </c>
      <c r="N572">
        <f>IF('Monthly Ranks'!N571&lt;=8, 1/8,0)</f>
        <v>0</v>
      </c>
      <c r="O572">
        <f>IF('Monthly Ranks'!O571&lt;=8, 1/8,0)</f>
        <v>0.125</v>
      </c>
      <c r="P572">
        <f>IF('Monthly Ranks'!P571&lt;=8, 1/8,0)</f>
        <v>0</v>
      </c>
      <c r="Q572">
        <f>IF('Monthly Ranks'!Q571&lt;=8, 1/8,0)</f>
        <v>0</v>
      </c>
      <c r="S572">
        <f t="shared" si="25"/>
        <v>202206</v>
      </c>
      <c r="T572" s="12">
        <f>B572*ReturnData!B583</f>
        <v>-1.475E-3</v>
      </c>
      <c r="U572" s="12">
        <f>C572*ReturnData!C583</f>
        <v>-2.1337499999999999E-2</v>
      </c>
      <c r="V572" s="12">
        <f>D572*ReturnData!D583</f>
        <v>-2.0874999999999998E-2</v>
      </c>
      <c r="W572" s="12">
        <f>E572*ReturnData!E583</f>
        <v>0</v>
      </c>
      <c r="X572" s="12">
        <f>F572*ReturnData!F583</f>
        <v>0</v>
      </c>
      <c r="Y572" s="12">
        <f>G572*ReturnData!G583</f>
        <v>0</v>
      </c>
      <c r="Z572" s="12">
        <f>H572*ReturnData!H583</f>
        <v>-2.1250000000000002E-3</v>
      </c>
      <c r="AA572" s="12">
        <f>I572*ReturnData!I583</f>
        <v>0</v>
      </c>
      <c r="AB572" s="12">
        <f>J572*ReturnData!J583</f>
        <v>-2.6437499999999999E-2</v>
      </c>
      <c r="AC572" s="12">
        <f>K572*ReturnData!K583</f>
        <v>0</v>
      </c>
      <c r="AD572" s="12">
        <f>L572*ReturnData!L583</f>
        <v>-1.53875E-2</v>
      </c>
      <c r="AE572" s="12">
        <f>M572*ReturnData!M583</f>
        <v>-1.2825E-2</v>
      </c>
      <c r="AF572" s="12">
        <f>N572*ReturnData!N583</f>
        <v>0</v>
      </c>
      <c r="AG572" s="12">
        <f>O572*ReturnData!O583</f>
        <v>-8.175E-3</v>
      </c>
      <c r="AH572" s="12">
        <f>P572*ReturnData!P583</f>
        <v>0</v>
      </c>
      <c r="AI572" s="12">
        <f>Q572*ReturnData!Q583</f>
        <v>0</v>
      </c>
      <c r="AK572">
        <f t="shared" si="27"/>
        <v>202206</v>
      </c>
      <c r="AL572" s="15">
        <f t="shared" si="26"/>
        <v>-0.1086375</v>
      </c>
    </row>
    <row r="573" spans="1:38" x14ac:dyDescent="0.25">
      <c r="A573" s="6">
        <f>ReturnData!A584</f>
        <v>202207</v>
      </c>
      <c r="B573">
        <f>IF('Monthly Ranks'!B572&lt;=8, 1/8,0)</f>
        <v>0.125</v>
      </c>
      <c r="C573">
        <f>IF('Monthly Ranks'!C572&lt;=8, 1/8,0)</f>
        <v>0.125</v>
      </c>
      <c r="D573">
        <f>IF('Monthly Ranks'!D572&lt;=8, 1/8,0)</f>
        <v>0.125</v>
      </c>
      <c r="E573">
        <f>IF('Monthly Ranks'!E572&lt;=8, 1/8,0)</f>
        <v>0</v>
      </c>
      <c r="F573">
        <f>IF('Monthly Ranks'!F572&lt;=8, 1/8,0)</f>
        <v>0</v>
      </c>
      <c r="G573">
        <f>IF('Monthly Ranks'!G572&lt;=8, 1/8,0)</f>
        <v>0.125</v>
      </c>
      <c r="H573">
        <f>IF('Monthly Ranks'!H572&lt;=8, 1/8,0)</f>
        <v>0.125</v>
      </c>
      <c r="I573">
        <f>IF('Monthly Ranks'!I572&lt;=8, 1/8,0)</f>
        <v>0</v>
      </c>
      <c r="J573">
        <f>IF('Monthly Ranks'!J572&lt;=8, 1/8,0)</f>
        <v>0.125</v>
      </c>
      <c r="K573">
        <f>IF('Monthly Ranks'!K572&lt;=8, 1/8,0)</f>
        <v>0</v>
      </c>
      <c r="L573">
        <f>IF('Monthly Ranks'!L572&lt;=8, 1/8,0)</f>
        <v>0</v>
      </c>
      <c r="M573">
        <f>IF('Monthly Ranks'!M572&lt;=8, 1/8,0)</f>
        <v>0.125</v>
      </c>
      <c r="N573">
        <f>IF('Monthly Ranks'!N572&lt;=8, 1/8,0)</f>
        <v>0</v>
      </c>
      <c r="O573">
        <f>IF('Monthly Ranks'!O572&lt;=8, 1/8,0)</f>
        <v>0.125</v>
      </c>
      <c r="P573">
        <f>IF('Monthly Ranks'!P572&lt;=8, 1/8,0)</f>
        <v>0</v>
      </c>
      <c r="Q573">
        <f>IF('Monthly Ranks'!Q572&lt;=8, 1/8,0)</f>
        <v>0</v>
      </c>
      <c r="S573">
        <f t="shared" si="25"/>
        <v>202207</v>
      </c>
      <c r="T573" s="12">
        <f>B573*ReturnData!B584</f>
        <v>4.9750000000000003E-3</v>
      </c>
      <c r="U573" s="12">
        <f>C573*ReturnData!C584</f>
        <v>1.6125E-3</v>
      </c>
      <c r="V573" s="12">
        <f>D573*ReturnData!D584</f>
        <v>1.3049999999999999E-2</v>
      </c>
      <c r="W573" s="12">
        <f>E573*ReturnData!E584</f>
        <v>0</v>
      </c>
      <c r="X573" s="12">
        <f>F573*ReturnData!F584</f>
        <v>0</v>
      </c>
      <c r="Y573" s="12">
        <f>G573*ReturnData!G584</f>
        <v>9.025E-3</v>
      </c>
      <c r="Z573" s="12">
        <f>H573*ReturnData!H584</f>
        <v>-3.8749999999999999E-4</v>
      </c>
      <c r="AA573" s="12">
        <f>I573*ReturnData!I584</f>
        <v>0</v>
      </c>
      <c r="AB573" s="12">
        <f>J573*ReturnData!J584</f>
        <v>2.5562499999999998E-2</v>
      </c>
      <c r="AC573" s="12">
        <f>K573*ReturnData!K584</f>
        <v>0</v>
      </c>
      <c r="AD573" s="12">
        <f>L573*ReturnData!L584</f>
        <v>0</v>
      </c>
      <c r="AE573" s="12">
        <f>M573*ReturnData!M584</f>
        <v>3.3050000000000003E-2</v>
      </c>
      <c r="AF573" s="12">
        <f>N573*ReturnData!N584</f>
        <v>0</v>
      </c>
      <c r="AG573" s="12">
        <f>O573*ReturnData!O584</f>
        <v>7.8750000000000001E-3</v>
      </c>
      <c r="AH573" s="12">
        <f>P573*ReturnData!P584</f>
        <v>0</v>
      </c>
      <c r="AI573" s="12">
        <f>Q573*ReturnData!Q584</f>
        <v>0</v>
      </c>
      <c r="AK573">
        <f t="shared" si="27"/>
        <v>202207</v>
      </c>
      <c r="AL573" s="15">
        <f t="shared" si="26"/>
        <v>9.47625E-2</v>
      </c>
    </row>
    <row r="574" spans="1:38" x14ac:dyDescent="0.25">
      <c r="A574" s="6">
        <f>ReturnData!A585</f>
        <v>202208</v>
      </c>
      <c r="B574">
        <f>IF('Monthly Ranks'!B573&lt;=8, 1/8,0)</f>
        <v>0.125</v>
      </c>
      <c r="C574">
        <f>IF('Monthly Ranks'!C573&lt;=8, 1/8,0)</f>
        <v>0.125</v>
      </c>
      <c r="D574">
        <f>IF('Monthly Ranks'!D573&lt;=8, 1/8,0)</f>
        <v>0.125</v>
      </c>
      <c r="E574">
        <f>IF('Monthly Ranks'!E573&lt;=8, 1/8,0)</f>
        <v>0</v>
      </c>
      <c r="F574">
        <f>IF('Monthly Ranks'!F573&lt;=8, 1/8,0)</f>
        <v>0</v>
      </c>
      <c r="G574">
        <f>IF('Monthly Ranks'!G573&lt;=8, 1/8,0)</f>
        <v>0.125</v>
      </c>
      <c r="H574">
        <f>IF('Monthly Ranks'!H573&lt;=8, 1/8,0)</f>
        <v>0.125</v>
      </c>
      <c r="I574">
        <f>IF('Monthly Ranks'!I573&lt;=8, 1/8,0)</f>
        <v>0</v>
      </c>
      <c r="J574">
        <f>IF('Monthly Ranks'!J573&lt;=8, 1/8,0)</f>
        <v>0.125</v>
      </c>
      <c r="K574">
        <f>IF('Monthly Ranks'!K573&lt;=8, 1/8,0)</f>
        <v>0</v>
      </c>
      <c r="L574">
        <f>IF('Monthly Ranks'!L573&lt;=8, 1/8,0)</f>
        <v>0</v>
      </c>
      <c r="M574">
        <f>IF('Monthly Ranks'!M573&lt;=8, 1/8,0)</f>
        <v>0.125</v>
      </c>
      <c r="N574">
        <f>IF('Monthly Ranks'!N573&lt;=8, 1/8,0)</f>
        <v>0</v>
      </c>
      <c r="O574">
        <f>IF('Monthly Ranks'!O573&lt;=8, 1/8,0)</f>
        <v>0.125</v>
      </c>
      <c r="P574">
        <f>IF('Monthly Ranks'!P573&lt;=8, 1/8,0)</f>
        <v>0</v>
      </c>
      <c r="Q574">
        <f>IF('Monthly Ranks'!Q573&lt;=8, 1/8,0)</f>
        <v>0</v>
      </c>
      <c r="S574">
        <f t="shared" si="25"/>
        <v>202208</v>
      </c>
      <c r="T574" s="12">
        <f>B574*ReturnData!B585</f>
        <v>-2.075E-3</v>
      </c>
      <c r="U574" s="12">
        <f>C574*ReturnData!C585</f>
        <v>-3.5125E-3</v>
      </c>
      <c r="V574" s="12">
        <f>D574*ReturnData!D585</f>
        <v>4.0875E-3</v>
      </c>
      <c r="W574" s="12">
        <f>E574*ReturnData!E585</f>
        <v>0</v>
      </c>
      <c r="X574" s="12">
        <f>F574*ReturnData!F585</f>
        <v>0</v>
      </c>
      <c r="Y574" s="12">
        <f>G574*ReturnData!G585</f>
        <v>-1.325E-3</v>
      </c>
      <c r="Z574" s="12">
        <f>H574*ReturnData!H585</f>
        <v>-5.9499999999999996E-3</v>
      </c>
      <c r="AA574" s="12">
        <f>I574*ReturnData!I585</f>
        <v>0</v>
      </c>
      <c r="AB574" s="12">
        <f>J574*ReturnData!J585</f>
        <v>-1.6250000000000001E-3</v>
      </c>
      <c r="AC574" s="12">
        <f>K574*ReturnData!K585</f>
        <v>0</v>
      </c>
      <c r="AD574" s="12">
        <f>L574*ReturnData!L585</f>
        <v>0</v>
      </c>
      <c r="AE574" s="12">
        <f>M574*ReturnData!M585</f>
        <v>-6.6749999999999995E-3</v>
      </c>
      <c r="AF574" s="12">
        <f>N574*ReturnData!N585</f>
        <v>0</v>
      </c>
      <c r="AG574" s="12">
        <f>O574*ReturnData!O585</f>
        <v>1.875E-4</v>
      </c>
      <c r="AH574" s="12">
        <f>P574*ReturnData!P585</f>
        <v>0</v>
      </c>
      <c r="AI574" s="12">
        <f>Q574*ReturnData!Q585</f>
        <v>0</v>
      </c>
      <c r="AK574">
        <f t="shared" si="27"/>
        <v>202208</v>
      </c>
      <c r="AL574" s="15">
        <f t="shared" si="26"/>
        <v>-1.68875E-2</v>
      </c>
    </row>
    <row r="575" spans="1:38" x14ac:dyDescent="0.25">
      <c r="A575" s="6">
        <f>ReturnData!A586</f>
        <v>202209</v>
      </c>
      <c r="B575">
        <f>IF('Monthly Ranks'!B574&lt;=8, 1/8,0)</f>
        <v>0.125</v>
      </c>
      <c r="C575">
        <f>IF('Monthly Ranks'!C574&lt;=8, 1/8,0)</f>
        <v>0</v>
      </c>
      <c r="D575">
        <f>IF('Monthly Ranks'!D574&lt;=8, 1/8,0)</f>
        <v>0.125</v>
      </c>
      <c r="E575">
        <f>IF('Monthly Ranks'!E574&lt;=8, 1/8,0)</f>
        <v>0</v>
      </c>
      <c r="F575">
        <f>IF('Monthly Ranks'!F574&lt;=8, 1/8,0)</f>
        <v>0</v>
      </c>
      <c r="G575">
        <f>IF('Monthly Ranks'!G574&lt;=8, 1/8,0)</f>
        <v>0.125</v>
      </c>
      <c r="H575">
        <f>IF('Monthly Ranks'!H574&lt;=8, 1/8,0)</f>
        <v>0.125</v>
      </c>
      <c r="I575">
        <f>IF('Monthly Ranks'!I574&lt;=8, 1/8,0)</f>
        <v>0</v>
      </c>
      <c r="J575">
        <f>IF('Monthly Ranks'!J574&lt;=8, 1/8,0)</f>
        <v>0.125</v>
      </c>
      <c r="K575">
        <f>IF('Monthly Ranks'!K574&lt;=8, 1/8,0)</f>
        <v>0</v>
      </c>
      <c r="L575">
        <f>IF('Monthly Ranks'!L574&lt;=8, 1/8,0)</f>
        <v>0</v>
      </c>
      <c r="M575">
        <f>IF('Monthly Ranks'!M574&lt;=8, 1/8,0)</f>
        <v>0.125</v>
      </c>
      <c r="N575">
        <f>IF('Monthly Ranks'!N574&lt;=8, 1/8,0)</f>
        <v>0.125</v>
      </c>
      <c r="O575">
        <f>IF('Monthly Ranks'!O574&lt;=8, 1/8,0)</f>
        <v>0.125</v>
      </c>
      <c r="P575">
        <f>IF('Monthly Ranks'!P574&lt;=8, 1/8,0)</f>
        <v>0</v>
      </c>
      <c r="Q575">
        <f>IF('Monthly Ranks'!Q574&lt;=8, 1/8,0)</f>
        <v>0</v>
      </c>
      <c r="S575">
        <f t="shared" si="25"/>
        <v>202209</v>
      </c>
      <c r="T575" s="12">
        <f>B575*ReturnData!B586</f>
        <v>-9.3749999999999997E-3</v>
      </c>
      <c r="U575" s="12">
        <f>C575*ReturnData!C586</f>
        <v>0</v>
      </c>
      <c r="V575" s="12">
        <f>D575*ReturnData!D586</f>
        <v>-1.1487499999999999E-2</v>
      </c>
      <c r="W575" s="12">
        <f>E575*ReturnData!E586</f>
        <v>0</v>
      </c>
      <c r="X575" s="12">
        <f>F575*ReturnData!F586</f>
        <v>0</v>
      </c>
      <c r="Y575" s="12">
        <f>G575*ReturnData!G586</f>
        <v>-1.3725000000000001E-2</v>
      </c>
      <c r="Z575" s="12">
        <f>H575*ReturnData!H586</f>
        <v>-3.0000000000000001E-3</v>
      </c>
      <c r="AA575" s="12">
        <f>I575*ReturnData!I586</f>
        <v>0</v>
      </c>
      <c r="AB575" s="12">
        <f>J575*ReturnData!J586</f>
        <v>-2.2499999999999999E-2</v>
      </c>
      <c r="AC575" s="12">
        <f>K575*ReturnData!K586</f>
        <v>0</v>
      </c>
      <c r="AD575" s="12">
        <f>L575*ReturnData!L586</f>
        <v>0</v>
      </c>
      <c r="AE575" s="12">
        <f>M575*ReturnData!M586</f>
        <v>-7.3499999999999998E-3</v>
      </c>
      <c r="AF575" s="12">
        <f>N575*ReturnData!N586</f>
        <v>-1.6337500000000001E-2</v>
      </c>
      <c r="AG575" s="12">
        <f>O575*ReturnData!O586</f>
        <v>-1.4525E-2</v>
      </c>
      <c r="AH575" s="12">
        <f>P575*ReturnData!P586</f>
        <v>0</v>
      </c>
      <c r="AI575" s="12">
        <f>Q575*ReturnData!Q586</f>
        <v>0</v>
      </c>
      <c r="AK575">
        <f t="shared" si="27"/>
        <v>202209</v>
      </c>
      <c r="AL575" s="15">
        <f t="shared" si="26"/>
        <v>-9.8299999999999998E-2</v>
      </c>
    </row>
    <row r="576" spans="1:38" x14ac:dyDescent="0.25">
      <c r="A576" s="6">
        <f>ReturnData!A587</f>
        <v>202210</v>
      </c>
      <c r="B576">
        <f>IF('Monthly Ranks'!B575&lt;=8, 1/8,0)</f>
        <v>0.125</v>
      </c>
      <c r="C576">
        <f>IF('Monthly Ranks'!C575&lt;=8, 1/8,0)</f>
        <v>0.125</v>
      </c>
      <c r="D576">
        <f>IF('Monthly Ranks'!D575&lt;=8, 1/8,0)</f>
        <v>0.125</v>
      </c>
      <c r="E576">
        <f>IF('Monthly Ranks'!E575&lt;=8, 1/8,0)</f>
        <v>0</v>
      </c>
      <c r="F576">
        <f>IF('Monthly Ranks'!F575&lt;=8, 1/8,0)</f>
        <v>0</v>
      </c>
      <c r="G576">
        <f>IF('Monthly Ranks'!G575&lt;=8, 1/8,0)</f>
        <v>0.125</v>
      </c>
      <c r="H576">
        <f>IF('Monthly Ranks'!H575&lt;=8, 1/8,0)</f>
        <v>0.125</v>
      </c>
      <c r="I576">
        <f>IF('Monthly Ranks'!I575&lt;=8, 1/8,0)</f>
        <v>0</v>
      </c>
      <c r="J576">
        <f>IF('Monthly Ranks'!J575&lt;=8, 1/8,0)</f>
        <v>0.125</v>
      </c>
      <c r="K576">
        <f>IF('Monthly Ranks'!K575&lt;=8, 1/8,0)</f>
        <v>0</v>
      </c>
      <c r="L576">
        <f>IF('Monthly Ranks'!L575&lt;=8, 1/8,0)</f>
        <v>0</v>
      </c>
      <c r="M576">
        <f>IF('Monthly Ranks'!M575&lt;=8, 1/8,0)</f>
        <v>0.125</v>
      </c>
      <c r="N576">
        <f>IF('Monthly Ranks'!N575&lt;=8, 1/8,0)</f>
        <v>0</v>
      </c>
      <c r="O576">
        <f>IF('Monthly Ranks'!O575&lt;=8, 1/8,0)</f>
        <v>0.125</v>
      </c>
      <c r="P576">
        <f>IF('Monthly Ranks'!P575&lt;=8, 1/8,0)</f>
        <v>0</v>
      </c>
      <c r="Q576">
        <f>IF('Monthly Ranks'!Q575&lt;=8, 1/8,0)</f>
        <v>0</v>
      </c>
      <c r="S576">
        <f t="shared" si="25"/>
        <v>202210</v>
      </c>
      <c r="T576" s="12">
        <f>B576*ReturnData!B587</f>
        <v>1.29E-2</v>
      </c>
      <c r="U576" s="12">
        <f>C576*ReturnData!C587</f>
        <v>1.0625000000000001E-2</v>
      </c>
      <c r="V576" s="12">
        <f>D576*ReturnData!D587</f>
        <v>0.03</v>
      </c>
      <c r="W576" s="12">
        <f>E576*ReturnData!E587</f>
        <v>0</v>
      </c>
      <c r="X576" s="12">
        <f>F576*ReturnData!F587</f>
        <v>0</v>
      </c>
      <c r="Y576" s="12">
        <f>G576*ReturnData!G587</f>
        <v>1.1625000000000002E-2</v>
      </c>
      <c r="Z576" s="12">
        <f>H576*ReturnData!H587</f>
        <v>1.0800000000000001E-2</v>
      </c>
      <c r="AA576" s="12">
        <f>I576*ReturnData!I587</f>
        <v>0</v>
      </c>
      <c r="AB576" s="12">
        <f>J576*ReturnData!J587</f>
        <v>2.4925000000000003E-2</v>
      </c>
      <c r="AC576" s="12">
        <f>K576*ReturnData!K587</f>
        <v>0</v>
      </c>
      <c r="AD576" s="12">
        <f>L576*ReturnData!L587</f>
        <v>0</v>
      </c>
      <c r="AE576" s="12">
        <f>M576*ReturnData!M587</f>
        <v>-5.5750000000000001E-3</v>
      </c>
      <c r="AF576" s="12">
        <f>N576*ReturnData!N587</f>
        <v>0</v>
      </c>
      <c r="AG576" s="12">
        <f>O576*ReturnData!O587</f>
        <v>4.3874999999999999E-3</v>
      </c>
      <c r="AH576" s="12">
        <f>P576*ReturnData!P587</f>
        <v>0</v>
      </c>
      <c r="AI576" s="12">
        <f>Q576*ReturnData!Q587</f>
        <v>0</v>
      </c>
      <c r="AK576">
        <f t="shared" si="27"/>
        <v>202210</v>
      </c>
      <c r="AL576" s="15">
        <f t="shared" si="26"/>
        <v>9.9687500000000012E-2</v>
      </c>
    </row>
    <row r="577" spans="1:38" x14ac:dyDescent="0.25">
      <c r="A577" s="6">
        <f>ReturnData!A588</f>
        <v>202211</v>
      </c>
      <c r="B577">
        <f>IF('Monthly Ranks'!B576&lt;=8, 1/8,0)</f>
        <v>0.125</v>
      </c>
      <c r="C577">
        <f>IF('Monthly Ranks'!C576&lt;=8, 1/8,0)</f>
        <v>0.125</v>
      </c>
      <c r="D577">
        <f>IF('Monthly Ranks'!D576&lt;=8, 1/8,0)</f>
        <v>0.125</v>
      </c>
      <c r="E577">
        <f>IF('Monthly Ranks'!E576&lt;=8, 1/8,0)</f>
        <v>0</v>
      </c>
      <c r="F577">
        <f>IF('Monthly Ranks'!F576&lt;=8, 1/8,0)</f>
        <v>0</v>
      </c>
      <c r="G577">
        <f>IF('Monthly Ranks'!G576&lt;=8, 1/8,0)</f>
        <v>0.125</v>
      </c>
      <c r="H577">
        <f>IF('Monthly Ranks'!H576&lt;=8, 1/8,0)</f>
        <v>0.125</v>
      </c>
      <c r="I577">
        <f>IF('Monthly Ranks'!I576&lt;=8, 1/8,0)</f>
        <v>0</v>
      </c>
      <c r="J577">
        <f>IF('Monthly Ranks'!J576&lt;=8, 1/8,0)</f>
        <v>0.125</v>
      </c>
      <c r="K577">
        <f>IF('Monthly Ranks'!K576&lt;=8, 1/8,0)</f>
        <v>0</v>
      </c>
      <c r="L577">
        <f>IF('Monthly Ranks'!L576&lt;=8, 1/8,0)</f>
        <v>0</v>
      </c>
      <c r="M577">
        <f>IF('Monthly Ranks'!M576&lt;=8, 1/8,0)</f>
        <v>0</v>
      </c>
      <c r="N577">
        <f>IF('Monthly Ranks'!N576&lt;=8, 1/8,0)</f>
        <v>0</v>
      </c>
      <c r="O577">
        <f>IF('Monthly Ranks'!O576&lt;=8, 1/8,0)</f>
        <v>0.125</v>
      </c>
      <c r="P577">
        <f>IF('Monthly Ranks'!P576&lt;=8, 1/8,0)</f>
        <v>0</v>
      </c>
      <c r="Q577">
        <f>IF('Monthly Ranks'!Q576&lt;=8, 1/8,0)</f>
        <v>0.125</v>
      </c>
      <c r="S577">
        <f t="shared" si="25"/>
        <v>202211</v>
      </c>
      <c r="T577" s="12">
        <f>B577*ReturnData!B588</f>
        <v>5.3125000000000004E-3</v>
      </c>
      <c r="U577" s="12">
        <f>C577*ReturnData!C588</f>
        <v>2.1349999999999997E-2</v>
      </c>
      <c r="V577" s="12">
        <f>D577*ReturnData!D588</f>
        <v>1.0499999999999999E-3</v>
      </c>
      <c r="W577" s="12">
        <f>E577*ReturnData!E588</f>
        <v>0</v>
      </c>
      <c r="X577" s="12">
        <f>F577*ReturnData!F588</f>
        <v>0</v>
      </c>
      <c r="Y577" s="12">
        <f>G577*ReturnData!G588</f>
        <v>1.2525E-2</v>
      </c>
      <c r="Z577" s="12">
        <f>H577*ReturnData!H588</f>
        <v>6.5000000000000006E-3</v>
      </c>
      <c r="AA577" s="12">
        <f>I577*ReturnData!I588</f>
        <v>0</v>
      </c>
      <c r="AB577" s="12">
        <f>J577*ReturnData!J588</f>
        <v>1.7462500000000002E-2</v>
      </c>
      <c r="AC577" s="12">
        <f>K577*ReturnData!K588</f>
        <v>0</v>
      </c>
      <c r="AD577" s="12">
        <f>L577*ReturnData!L588</f>
        <v>0</v>
      </c>
      <c r="AE577" s="12">
        <f>M577*ReturnData!M588</f>
        <v>0</v>
      </c>
      <c r="AF577" s="12">
        <f>N577*ReturnData!N588</f>
        <v>0</v>
      </c>
      <c r="AG577" s="12">
        <f>O577*ReturnData!O588</f>
        <v>8.4749999999999999E-3</v>
      </c>
      <c r="AH577" s="12">
        <f>P577*ReturnData!P588</f>
        <v>0</v>
      </c>
      <c r="AI577" s="12">
        <f>Q577*ReturnData!Q588</f>
        <v>5.9874999999999998E-3</v>
      </c>
      <c r="AK577">
        <f t="shared" si="27"/>
        <v>202211</v>
      </c>
      <c r="AL577" s="15">
        <f t="shared" si="26"/>
        <v>7.8662499999999996E-2</v>
      </c>
    </row>
    <row r="578" spans="1:38" x14ac:dyDescent="0.25">
      <c r="A578" s="6">
        <f>ReturnData!A589</f>
        <v>202212</v>
      </c>
      <c r="B578">
        <f>IF('Monthly Ranks'!B577&lt;=8, 1/8,0)</f>
        <v>0.125</v>
      </c>
      <c r="C578">
        <f>IF('Monthly Ranks'!C577&lt;=8, 1/8,0)</f>
        <v>0</v>
      </c>
      <c r="D578">
        <f>IF('Monthly Ranks'!D577&lt;=8, 1/8,0)</f>
        <v>0.125</v>
      </c>
      <c r="E578">
        <f>IF('Monthly Ranks'!E577&lt;=8, 1/8,0)</f>
        <v>0</v>
      </c>
      <c r="F578">
        <f>IF('Monthly Ranks'!F577&lt;=8, 1/8,0)</f>
        <v>0</v>
      </c>
      <c r="G578">
        <f>IF('Monthly Ranks'!G577&lt;=8, 1/8,0)</f>
        <v>0.125</v>
      </c>
      <c r="H578">
        <f>IF('Monthly Ranks'!H577&lt;=8, 1/8,0)</f>
        <v>0.125</v>
      </c>
      <c r="I578">
        <f>IF('Monthly Ranks'!I577&lt;=8, 1/8,0)</f>
        <v>0</v>
      </c>
      <c r="J578">
        <f>IF('Monthly Ranks'!J577&lt;=8, 1/8,0)</f>
        <v>0.125</v>
      </c>
      <c r="K578">
        <f>IF('Monthly Ranks'!K577&lt;=8, 1/8,0)</f>
        <v>0</v>
      </c>
      <c r="L578">
        <f>IF('Monthly Ranks'!L577&lt;=8, 1/8,0)</f>
        <v>0</v>
      </c>
      <c r="M578">
        <f>IF('Monthly Ranks'!M577&lt;=8, 1/8,0)</f>
        <v>0</v>
      </c>
      <c r="N578">
        <f>IF('Monthly Ranks'!N577&lt;=8, 1/8,0)</f>
        <v>0.125</v>
      </c>
      <c r="O578">
        <f>IF('Monthly Ranks'!O577&lt;=8, 1/8,0)</f>
        <v>0.125</v>
      </c>
      <c r="P578">
        <f>IF('Monthly Ranks'!P577&lt;=8, 1/8,0)</f>
        <v>0</v>
      </c>
      <c r="Q578">
        <f>IF('Monthly Ranks'!Q577&lt;=8, 1/8,0)</f>
        <v>0.125</v>
      </c>
      <c r="S578">
        <f t="shared" si="25"/>
        <v>202212</v>
      </c>
      <c r="T578" s="12">
        <f>B578*ReturnData!B589</f>
        <v>-3.9375E-3</v>
      </c>
      <c r="U578" s="12">
        <f>C578*ReturnData!C589</f>
        <v>0</v>
      </c>
      <c r="V578" s="12">
        <f>D578*ReturnData!D589</f>
        <v>-5.1000000000000004E-3</v>
      </c>
      <c r="W578" s="12">
        <f>E578*ReturnData!E589</f>
        <v>0</v>
      </c>
      <c r="X578" s="12">
        <f>F578*ReturnData!F589</f>
        <v>0</v>
      </c>
      <c r="Y578" s="12">
        <f>G578*ReturnData!G589</f>
        <v>-8.0374999999999995E-3</v>
      </c>
      <c r="Z578" s="12">
        <f>H578*ReturnData!H589</f>
        <v>-9.875000000000001E-4</v>
      </c>
      <c r="AA578" s="12">
        <f>I578*ReturnData!I589</f>
        <v>0</v>
      </c>
      <c r="AB578" s="12">
        <f>J578*ReturnData!J589</f>
        <v>-9.4874999999999994E-3</v>
      </c>
      <c r="AC578" s="12">
        <f>K578*ReturnData!K589</f>
        <v>0</v>
      </c>
      <c r="AD578" s="12">
        <f>L578*ReturnData!L589</f>
        <v>0</v>
      </c>
      <c r="AE578" s="12">
        <f>M578*ReturnData!M589</f>
        <v>0</v>
      </c>
      <c r="AF578" s="12">
        <f>N578*ReturnData!N589</f>
        <v>-4.7124999999999997E-3</v>
      </c>
      <c r="AG578" s="12">
        <f>O578*ReturnData!O589</f>
        <v>-1.5125E-3</v>
      </c>
      <c r="AH578" s="12">
        <f>P578*ReturnData!P589</f>
        <v>0</v>
      </c>
      <c r="AI578" s="12">
        <f>Q578*ReturnData!Q589</f>
        <v>-6.9249999999999997E-3</v>
      </c>
      <c r="AK578">
        <f t="shared" si="27"/>
        <v>202212</v>
      </c>
      <c r="AL578" s="15">
        <f t="shared" si="26"/>
        <v>-4.07E-2</v>
      </c>
    </row>
    <row r="579" spans="1:38" x14ac:dyDescent="0.25">
      <c r="A579" s="6">
        <f>ReturnData!A590</f>
        <v>202301</v>
      </c>
      <c r="B579">
        <f>IF('Monthly Ranks'!B578&lt;=8, 1/8,0)</f>
        <v>0.125</v>
      </c>
      <c r="C579">
        <f>IF('Monthly Ranks'!C578&lt;=8, 1/8,0)</f>
        <v>0.125</v>
      </c>
      <c r="D579">
        <f>IF('Monthly Ranks'!D578&lt;=8, 1/8,0)</f>
        <v>0.125</v>
      </c>
      <c r="E579">
        <f>IF('Monthly Ranks'!E578&lt;=8, 1/8,0)</f>
        <v>0</v>
      </c>
      <c r="F579">
        <f>IF('Monthly Ranks'!F578&lt;=8, 1/8,0)</f>
        <v>0</v>
      </c>
      <c r="G579">
        <f>IF('Monthly Ranks'!G578&lt;=8, 1/8,0)</f>
        <v>0.125</v>
      </c>
      <c r="H579">
        <f>IF('Monthly Ranks'!H578&lt;=8, 1/8,0)</f>
        <v>0.125</v>
      </c>
      <c r="I579">
        <f>IF('Monthly Ranks'!I578&lt;=8, 1/8,0)</f>
        <v>0</v>
      </c>
      <c r="J579">
        <f>IF('Monthly Ranks'!J578&lt;=8, 1/8,0)</f>
        <v>0.125</v>
      </c>
      <c r="K579">
        <f>IF('Monthly Ranks'!K578&lt;=8, 1/8,0)</f>
        <v>0</v>
      </c>
      <c r="L579">
        <f>IF('Monthly Ranks'!L578&lt;=8, 1/8,0)</f>
        <v>0</v>
      </c>
      <c r="M579">
        <f>IF('Monthly Ranks'!M578&lt;=8, 1/8,0)</f>
        <v>0</v>
      </c>
      <c r="N579">
        <f>IF('Monthly Ranks'!N578&lt;=8, 1/8,0)</f>
        <v>0</v>
      </c>
      <c r="O579">
        <f>IF('Monthly Ranks'!O578&lt;=8, 1/8,0)</f>
        <v>0.125</v>
      </c>
      <c r="P579">
        <f>IF('Monthly Ranks'!P578&lt;=8, 1/8,0)</f>
        <v>0</v>
      </c>
      <c r="Q579">
        <f>IF('Monthly Ranks'!Q578&lt;=8, 1/8,0)</f>
        <v>0.125</v>
      </c>
      <c r="S579">
        <f t="shared" ref="S579:S602" si="28">A579</f>
        <v>202301</v>
      </c>
      <c r="T579" s="12">
        <f>B579*ReturnData!B590</f>
        <v>-2.3874999999999999E-3</v>
      </c>
      <c r="U579" s="12">
        <f>C579*ReturnData!C590</f>
        <v>1.8550000000000001E-2</v>
      </c>
      <c r="V579" s="12">
        <f>D579*ReturnData!D590</f>
        <v>3.3750000000000004E-3</v>
      </c>
      <c r="W579" s="12">
        <f>E579*ReturnData!E590</f>
        <v>0</v>
      </c>
      <c r="X579" s="12">
        <f>F579*ReturnData!F590</f>
        <v>0</v>
      </c>
      <c r="Y579" s="12">
        <f>G579*ReturnData!G590</f>
        <v>1.3925E-2</v>
      </c>
      <c r="Z579" s="12">
        <f>H579*ReturnData!H590</f>
        <v>-3.225E-3</v>
      </c>
      <c r="AA579" s="12">
        <f>I579*ReturnData!I590</f>
        <v>0</v>
      </c>
      <c r="AB579" s="12">
        <f>J579*ReturnData!J590</f>
        <v>2.7699999999999999E-2</v>
      </c>
      <c r="AC579" s="12">
        <f>K579*ReturnData!K590</f>
        <v>0</v>
      </c>
      <c r="AD579" s="12">
        <f>L579*ReturnData!L590</f>
        <v>0</v>
      </c>
      <c r="AE579" s="12">
        <f>M579*ReturnData!M590</f>
        <v>0</v>
      </c>
      <c r="AF579" s="12">
        <f>N579*ReturnData!N590</f>
        <v>0</v>
      </c>
      <c r="AG579" s="12">
        <f>O579*ReturnData!O590</f>
        <v>-1.5499999999999999E-3</v>
      </c>
      <c r="AH579" s="12">
        <f>P579*ReturnData!P590</f>
        <v>0</v>
      </c>
      <c r="AI579" s="12">
        <f>Q579*ReturnData!Q590</f>
        <v>7.9500000000000005E-3</v>
      </c>
      <c r="AK579">
        <f t="shared" si="27"/>
        <v>202301</v>
      </c>
      <c r="AL579" s="15">
        <f t="shared" si="26"/>
        <v>6.4337500000000006E-2</v>
      </c>
    </row>
    <row r="580" spans="1:38" x14ac:dyDescent="0.25">
      <c r="A580" s="6">
        <f>ReturnData!A591</f>
        <v>202302</v>
      </c>
      <c r="B580">
        <f>IF('Monthly Ranks'!B579&lt;=8, 1/8,0)</f>
        <v>0.125</v>
      </c>
      <c r="C580">
        <f>IF('Monthly Ranks'!C579&lt;=8, 1/8,0)</f>
        <v>0.125</v>
      </c>
      <c r="D580">
        <f>IF('Monthly Ranks'!D579&lt;=8, 1/8,0)</f>
        <v>0.125</v>
      </c>
      <c r="E580">
        <f>IF('Monthly Ranks'!E579&lt;=8, 1/8,0)</f>
        <v>0</v>
      </c>
      <c r="F580">
        <f>IF('Monthly Ranks'!F579&lt;=8, 1/8,0)</f>
        <v>0</v>
      </c>
      <c r="G580">
        <f>IF('Monthly Ranks'!G579&lt;=8, 1/8,0)</f>
        <v>0.125</v>
      </c>
      <c r="H580">
        <f>IF('Monthly Ranks'!H579&lt;=8, 1/8,0)</f>
        <v>0.125</v>
      </c>
      <c r="I580">
        <f>IF('Monthly Ranks'!I579&lt;=8, 1/8,0)</f>
        <v>0</v>
      </c>
      <c r="J580">
        <f>IF('Monthly Ranks'!J579&lt;=8, 1/8,0)</f>
        <v>0.125</v>
      </c>
      <c r="K580">
        <f>IF('Monthly Ranks'!K579&lt;=8, 1/8,0)</f>
        <v>0</v>
      </c>
      <c r="L580">
        <f>IF('Monthly Ranks'!L579&lt;=8, 1/8,0)</f>
        <v>0</v>
      </c>
      <c r="M580">
        <f>IF('Monthly Ranks'!M579&lt;=8, 1/8,0)</f>
        <v>0</v>
      </c>
      <c r="N580">
        <f>IF('Monthly Ranks'!N579&lt;=8, 1/8,0)</f>
        <v>0.125</v>
      </c>
      <c r="O580">
        <f>IF('Monthly Ranks'!O579&lt;=8, 1/8,0)</f>
        <v>0.125</v>
      </c>
      <c r="P580">
        <f>IF('Monthly Ranks'!P579&lt;=8, 1/8,0)</f>
        <v>0</v>
      </c>
      <c r="Q580">
        <f>IF('Monthly Ranks'!Q579&lt;=8, 1/8,0)</f>
        <v>0</v>
      </c>
      <c r="S580">
        <f t="shared" si="28"/>
        <v>202302</v>
      </c>
      <c r="T580" s="12">
        <f>B580*ReturnData!B591</f>
        <v>-1.825E-3</v>
      </c>
      <c r="U580" s="12">
        <f>C580*ReturnData!C591</f>
        <v>-6.4249999999999993E-3</v>
      </c>
      <c r="V580" s="12">
        <f>D580*ReturnData!D591</f>
        <v>-8.7875000000000002E-3</v>
      </c>
      <c r="W580" s="12">
        <f>E580*ReturnData!E591</f>
        <v>0</v>
      </c>
      <c r="X580" s="12">
        <f>F580*ReturnData!F591</f>
        <v>0</v>
      </c>
      <c r="Y580" s="12">
        <f>G580*ReturnData!G591</f>
        <v>-5.8250000000000003E-3</v>
      </c>
      <c r="Z580" s="12">
        <f>H580*ReturnData!H591</f>
        <v>-5.8250000000000003E-3</v>
      </c>
      <c r="AA580" s="12">
        <f>I580*ReturnData!I591</f>
        <v>0</v>
      </c>
      <c r="AB580" s="12">
        <f>J580*ReturnData!J591</f>
        <v>2.5999999999999999E-3</v>
      </c>
      <c r="AC580" s="12">
        <f>K580*ReturnData!K591</f>
        <v>0</v>
      </c>
      <c r="AD580" s="12">
        <f>L580*ReturnData!L591</f>
        <v>0</v>
      </c>
      <c r="AE580" s="12">
        <f>M580*ReturnData!M591</f>
        <v>0</v>
      </c>
      <c r="AF580" s="12">
        <f>N580*ReturnData!N591</f>
        <v>-3.6249999999999998E-4</v>
      </c>
      <c r="AG580" s="12">
        <f>O580*ReturnData!O591</f>
        <v>-6.6500000000000005E-3</v>
      </c>
      <c r="AH580" s="12">
        <f>P580*ReturnData!P591</f>
        <v>0</v>
      </c>
      <c r="AI580" s="12">
        <f>Q580*ReturnData!Q591</f>
        <v>0</v>
      </c>
      <c r="AK580">
        <f t="shared" si="27"/>
        <v>202302</v>
      </c>
      <c r="AL580" s="15">
        <f t="shared" ref="AL580:AL602" si="29">SUM(T580:AI580)</f>
        <v>-3.3100000000000004E-2</v>
      </c>
    </row>
    <row r="581" spans="1:38" x14ac:dyDescent="0.25">
      <c r="A581" s="6">
        <f>ReturnData!A592</f>
        <v>202303</v>
      </c>
      <c r="B581">
        <f>IF('Monthly Ranks'!B580&lt;=8, 1/8,0)</f>
        <v>0.125</v>
      </c>
      <c r="C581">
        <f>IF('Monthly Ranks'!C580&lt;=8, 1/8,0)</f>
        <v>0.125</v>
      </c>
      <c r="D581">
        <f>IF('Monthly Ranks'!D580&lt;=8, 1/8,0)</f>
        <v>0.125</v>
      </c>
      <c r="E581">
        <f>IF('Monthly Ranks'!E580&lt;=8, 1/8,0)</f>
        <v>0</v>
      </c>
      <c r="F581">
        <f>IF('Monthly Ranks'!F580&lt;=8, 1/8,0)</f>
        <v>0</v>
      </c>
      <c r="G581">
        <f>IF('Monthly Ranks'!G580&lt;=8, 1/8,0)</f>
        <v>0.125</v>
      </c>
      <c r="H581">
        <f>IF('Monthly Ranks'!H580&lt;=8, 1/8,0)</f>
        <v>0.125</v>
      </c>
      <c r="I581">
        <f>IF('Monthly Ranks'!I580&lt;=8, 1/8,0)</f>
        <v>0.125</v>
      </c>
      <c r="J581">
        <f>IF('Monthly Ranks'!J580&lt;=8, 1/8,0)</f>
        <v>0.125</v>
      </c>
      <c r="K581">
        <f>IF('Monthly Ranks'!K580&lt;=8, 1/8,0)</f>
        <v>0</v>
      </c>
      <c r="L581">
        <f>IF('Monthly Ranks'!L580&lt;=8, 1/8,0)</f>
        <v>0</v>
      </c>
      <c r="M581">
        <f>IF('Monthly Ranks'!M580&lt;=8, 1/8,0)</f>
        <v>0</v>
      </c>
      <c r="N581">
        <f>IF('Monthly Ranks'!N580&lt;=8, 1/8,0)</f>
        <v>0</v>
      </c>
      <c r="O581">
        <f>IF('Monthly Ranks'!O580&lt;=8, 1/8,0)</f>
        <v>0.125</v>
      </c>
      <c r="P581">
        <f>IF('Monthly Ranks'!P580&lt;=8, 1/8,0)</f>
        <v>0</v>
      </c>
      <c r="Q581">
        <f>IF('Monthly Ranks'!Q580&lt;=8, 1/8,0)</f>
        <v>0</v>
      </c>
      <c r="S581">
        <f t="shared" si="28"/>
        <v>202303</v>
      </c>
      <c r="T581" s="12">
        <f>B581*ReturnData!B592</f>
        <v>4.6375000000000001E-3</v>
      </c>
      <c r="U581" s="12">
        <f>C581*ReturnData!C592</f>
        <v>1.9125000000000001E-3</v>
      </c>
      <c r="V581" s="12">
        <f>D581*ReturnData!D592</f>
        <v>-3.6249999999999998E-4</v>
      </c>
      <c r="W581" s="12">
        <f>E581*ReturnData!E592</f>
        <v>0</v>
      </c>
      <c r="X581" s="12">
        <f>F581*ReturnData!F592</f>
        <v>0</v>
      </c>
      <c r="Y581" s="12">
        <f>G581*ReturnData!G592</f>
        <v>-5.6874999999999998E-3</v>
      </c>
      <c r="Z581" s="12">
        <f>H581*ReturnData!H592</f>
        <v>3.7000000000000002E-3</v>
      </c>
      <c r="AA581" s="12">
        <f>I581*ReturnData!I592</f>
        <v>2.9999999999999997E-4</v>
      </c>
      <c r="AB581" s="12">
        <f>J581*ReturnData!J592</f>
        <v>-1.01E-2</v>
      </c>
      <c r="AC581" s="12">
        <f>K581*ReturnData!K592</f>
        <v>0</v>
      </c>
      <c r="AD581" s="12">
        <f>L581*ReturnData!L592</f>
        <v>0</v>
      </c>
      <c r="AE581" s="12">
        <f>M581*ReturnData!M592</f>
        <v>0</v>
      </c>
      <c r="AF581" s="12">
        <f>N581*ReturnData!N592</f>
        <v>0</v>
      </c>
      <c r="AG581" s="12">
        <f>O581*ReturnData!O592</f>
        <v>4.8625000000000005E-3</v>
      </c>
      <c r="AH581" s="12">
        <f>P581*ReturnData!P592</f>
        <v>0</v>
      </c>
      <c r="AI581" s="12">
        <f>Q581*ReturnData!Q592</f>
        <v>0</v>
      </c>
      <c r="AK581">
        <f t="shared" si="27"/>
        <v>202303</v>
      </c>
      <c r="AL581" s="15">
        <f t="shared" si="29"/>
        <v>-7.3749999999999857E-4</v>
      </c>
    </row>
    <row r="582" spans="1:38" x14ac:dyDescent="0.25">
      <c r="A582" s="6">
        <f>ReturnData!A593</f>
        <v>202304</v>
      </c>
      <c r="B582">
        <f>IF('Monthly Ranks'!B581&lt;=8, 1/8,0)</f>
        <v>0.125</v>
      </c>
      <c r="C582">
        <f>IF('Monthly Ranks'!C581&lt;=8, 1/8,0)</f>
        <v>0</v>
      </c>
      <c r="D582">
        <f>IF('Monthly Ranks'!D581&lt;=8, 1/8,0)</f>
        <v>0.125</v>
      </c>
      <c r="E582">
        <f>IF('Monthly Ranks'!E581&lt;=8, 1/8,0)</f>
        <v>0</v>
      </c>
      <c r="F582">
        <f>IF('Monthly Ranks'!F581&lt;=8, 1/8,0)</f>
        <v>0</v>
      </c>
      <c r="G582">
        <f>IF('Monthly Ranks'!G581&lt;=8, 1/8,0)</f>
        <v>0.125</v>
      </c>
      <c r="H582">
        <f>IF('Monthly Ranks'!H581&lt;=8, 1/8,0)</f>
        <v>0.125</v>
      </c>
      <c r="I582">
        <f>IF('Monthly Ranks'!I581&lt;=8, 1/8,0)</f>
        <v>0.125</v>
      </c>
      <c r="J582">
        <f>IF('Monthly Ranks'!J581&lt;=8, 1/8,0)</f>
        <v>0.125</v>
      </c>
      <c r="K582">
        <f>IF('Monthly Ranks'!K581&lt;=8, 1/8,0)</f>
        <v>0.125</v>
      </c>
      <c r="L582">
        <f>IF('Monthly Ranks'!L581&lt;=8, 1/8,0)</f>
        <v>0</v>
      </c>
      <c r="M582">
        <f>IF('Monthly Ranks'!M581&lt;=8, 1/8,0)</f>
        <v>0</v>
      </c>
      <c r="N582">
        <f>IF('Monthly Ranks'!N581&lt;=8, 1/8,0)</f>
        <v>0</v>
      </c>
      <c r="O582">
        <f>IF('Monthly Ranks'!O581&lt;=8, 1/8,0)</f>
        <v>0</v>
      </c>
      <c r="P582">
        <f>IF('Monthly Ranks'!P581&lt;=8, 1/8,0)</f>
        <v>0</v>
      </c>
      <c r="Q582">
        <f>IF('Monthly Ranks'!Q581&lt;=8, 1/8,0)</f>
        <v>0.125</v>
      </c>
      <c r="S582">
        <f t="shared" si="28"/>
        <v>202304</v>
      </c>
      <c r="T582" s="12">
        <f>B582*ReturnData!B593</f>
        <v>3.9750000000000002E-3</v>
      </c>
      <c r="U582" s="12">
        <f>C582*ReturnData!C593</f>
        <v>0</v>
      </c>
      <c r="V582" s="12">
        <f>D582*ReturnData!D593</f>
        <v>3.3750000000000004E-3</v>
      </c>
      <c r="W582" s="12">
        <f>E582*ReturnData!E593</f>
        <v>0</v>
      </c>
      <c r="X582" s="12">
        <f>F582*ReturnData!F593</f>
        <v>0</v>
      </c>
      <c r="Y582" s="12">
        <f>G582*ReturnData!G593</f>
        <v>-2.0625000000000001E-3</v>
      </c>
      <c r="Z582" s="12">
        <f>H582*ReturnData!H593</f>
        <v>6.3749999999999996E-3</v>
      </c>
      <c r="AA582" s="12">
        <f>I582*ReturnData!I593</f>
        <v>5.0375000000000003E-3</v>
      </c>
      <c r="AB582" s="12">
        <f>J582*ReturnData!J593</f>
        <v>-8.5500000000000003E-3</v>
      </c>
      <c r="AC582" s="12">
        <f>K582*ReturnData!K593</f>
        <v>-2.3874999999999999E-3</v>
      </c>
      <c r="AD582" s="12">
        <f>L582*ReturnData!L593</f>
        <v>0</v>
      </c>
      <c r="AE582" s="12">
        <f>M582*ReturnData!M593</f>
        <v>0</v>
      </c>
      <c r="AF582" s="12">
        <f>N582*ReturnData!N593</f>
        <v>0</v>
      </c>
      <c r="AG582" s="12">
        <f>O582*ReturnData!O593</f>
        <v>0</v>
      </c>
      <c r="AH582" s="12">
        <f>P582*ReturnData!P593</f>
        <v>0</v>
      </c>
      <c r="AI582" s="12">
        <f>Q582*ReturnData!Q593</f>
        <v>2.4624999999999998E-3</v>
      </c>
      <c r="AK582">
        <f t="shared" si="27"/>
        <v>202304</v>
      </c>
      <c r="AL582" s="15">
        <f t="shared" si="29"/>
        <v>8.2249999999999997E-3</v>
      </c>
    </row>
    <row r="583" spans="1:38" x14ac:dyDescent="0.25">
      <c r="A583" s="6">
        <f>ReturnData!A594</f>
        <v>202305</v>
      </c>
      <c r="B583">
        <f>IF('Monthly Ranks'!B582&lt;=8, 1/8,0)</f>
        <v>0</v>
      </c>
      <c r="C583">
        <f>IF('Monthly Ranks'!C582&lt;=8, 1/8,0)</f>
        <v>0.125</v>
      </c>
      <c r="D583">
        <f>IF('Monthly Ranks'!D582&lt;=8, 1/8,0)</f>
        <v>0.125</v>
      </c>
      <c r="E583">
        <f>IF('Monthly Ranks'!E582&lt;=8, 1/8,0)</f>
        <v>0.125</v>
      </c>
      <c r="F583">
        <f>IF('Monthly Ranks'!F582&lt;=8, 1/8,0)</f>
        <v>0</v>
      </c>
      <c r="G583">
        <f>IF('Monthly Ranks'!G582&lt;=8, 1/8,0)</f>
        <v>0</v>
      </c>
      <c r="H583">
        <f>IF('Monthly Ranks'!H582&lt;=8, 1/8,0)</f>
        <v>0</v>
      </c>
      <c r="I583">
        <f>IF('Monthly Ranks'!I582&lt;=8, 1/8,0)</f>
        <v>0.125</v>
      </c>
      <c r="J583">
        <f>IF('Monthly Ranks'!J582&lt;=8, 1/8,0)</f>
        <v>0.125</v>
      </c>
      <c r="K583">
        <f>IF('Monthly Ranks'!K582&lt;=8, 1/8,0)</f>
        <v>0.125</v>
      </c>
      <c r="L583">
        <f>IF('Monthly Ranks'!L582&lt;=8, 1/8,0)</f>
        <v>0.125</v>
      </c>
      <c r="M583">
        <f>IF('Monthly Ranks'!M582&lt;=8, 1/8,0)</f>
        <v>0</v>
      </c>
      <c r="N583">
        <f>IF('Monthly Ranks'!N582&lt;=8, 1/8,0)</f>
        <v>0.125</v>
      </c>
      <c r="O583">
        <f>IF('Monthly Ranks'!O582&lt;=8, 1/8,0)</f>
        <v>0</v>
      </c>
      <c r="P583">
        <f>IF('Monthly Ranks'!P582&lt;=8, 1/8,0)</f>
        <v>0</v>
      </c>
      <c r="Q583">
        <f>IF('Monthly Ranks'!Q582&lt;=8, 1/8,0)</f>
        <v>0</v>
      </c>
      <c r="S583">
        <f t="shared" si="28"/>
        <v>202305</v>
      </c>
      <c r="T583" s="12">
        <f>B583*ReturnData!B594</f>
        <v>0</v>
      </c>
      <c r="U583" s="12">
        <f>C583*ReturnData!C594</f>
        <v>-7.7749999999999998E-3</v>
      </c>
      <c r="V583" s="12">
        <f>D583*ReturnData!D594</f>
        <v>-1.2037500000000001E-2</v>
      </c>
      <c r="W583" s="12">
        <f>E583*ReturnData!E594</f>
        <v>-1.6875000000000001E-2</v>
      </c>
      <c r="X583" s="12">
        <f>F583*ReturnData!F594</f>
        <v>0</v>
      </c>
      <c r="Y583" s="12">
        <f>G583*ReturnData!G594</f>
        <v>0</v>
      </c>
      <c r="Z583" s="12">
        <f>H583*ReturnData!H594</f>
        <v>0</v>
      </c>
      <c r="AA583" s="12">
        <f>I583*ReturnData!I594</f>
        <v>-3.9500000000000004E-3</v>
      </c>
      <c r="AB583" s="12">
        <f>J583*ReturnData!J594</f>
        <v>-1.06E-2</v>
      </c>
      <c r="AC583" s="12">
        <f>K583*ReturnData!K594</f>
        <v>-4.4749999999999998E-3</v>
      </c>
      <c r="AD583" s="12">
        <f>L583*ReturnData!L594</f>
        <v>1.1162499999999999E-2</v>
      </c>
      <c r="AE583" s="12">
        <f>M583*ReturnData!M594</f>
        <v>0</v>
      </c>
      <c r="AF583" s="12">
        <f>N583*ReturnData!N594</f>
        <v>-2.4875000000000001E-3</v>
      </c>
      <c r="AG583" s="12">
        <f>O583*ReturnData!O594</f>
        <v>0</v>
      </c>
      <c r="AH583" s="12">
        <f>P583*ReturnData!P594</f>
        <v>0</v>
      </c>
      <c r="AI583" s="12">
        <f>Q583*ReturnData!Q594</f>
        <v>0</v>
      </c>
      <c r="AK583">
        <f t="shared" si="27"/>
        <v>202305</v>
      </c>
      <c r="AL583" s="15">
        <f t="shared" si="29"/>
        <v>-4.7037499999999996E-2</v>
      </c>
    </row>
    <row r="584" spans="1:38" x14ac:dyDescent="0.25">
      <c r="A584" s="6">
        <f>ReturnData!A595</f>
        <v>202306</v>
      </c>
      <c r="B584">
        <f>IF('Monthly Ranks'!B583&lt;=8, 1/8,0)</f>
        <v>0.125</v>
      </c>
      <c r="C584">
        <f>IF('Monthly Ranks'!C583&lt;=8, 1/8,0)</f>
        <v>0</v>
      </c>
      <c r="D584">
        <f>IF('Monthly Ranks'!D583&lt;=8, 1/8,0)</f>
        <v>0.125</v>
      </c>
      <c r="E584">
        <f>IF('Monthly Ranks'!E583&lt;=8, 1/8,0)</f>
        <v>0.125</v>
      </c>
      <c r="F584">
        <f>IF('Monthly Ranks'!F583&lt;=8, 1/8,0)</f>
        <v>0</v>
      </c>
      <c r="G584">
        <f>IF('Monthly Ranks'!G583&lt;=8, 1/8,0)</f>
        <v>0</v>
      </c>
      <c r="H584">
        <f>IF('Monthly Ranks'!H583&lt;=8, 1/8,0)</f>
        <v>0</v>
      </c>
      <c r="I584">
        <f>IF('Monthly Ranks'!I583&lt;=8, 1/8,0)</f>
        <v>0.125</v>
      </c>
      <c r="J584">
        <f>IF('Monthly Ranks'!J583&lt;=8, 1/8,0)</f>
        <v>0.125</v>
      </c>
      <c r="K584">
        <f>IF('Monthly Ranks'!K583&lt;=8, 1/8,0)</f>
        <v>0.125</v>
      </c>
      <c r="L584">
        <f>IF('Monthly Ranks'!L583&lt;=8, 1/8,0)</f>
        <v>0.125</v>
      </c>
      <c r="M584">
        <f>IF('Monthly Ranks'!M583&lt;=8, 1/8,0)</f>
        <v>0</v>
      </c>
      <c r="N584">
        <f>IF('Monthly Ranks'!N583&lt;=8, 1/8,0)</f>
        <v>0.125</v>
      </c>
      <c r="O584">
        <f>IF('Monthly Ranks'!O583&lt;=8, 1/8,0)</f>
        <v>0</v>
      </c>
      <c r="P584">
        <f>IF('Monthly Ranks'!P583&lt;=8, 1/8,0)</f>
        <v>0</v>
      </c>
      <c r="Q584">
        <f>IF('Monthly Ranks'!Q583&lt;=8, 1/8,0)</f>
        <v>0</v>
      </c>
      <c r="S584">
        <f t="shared" si="28"/>
        <v>202306</v>
      </c>
      <c r="T584" s="12">
        <f>B584*ReturnData!B595</f>
        <v>1.6125E-3</v>
      </c>
      <c r="U584" s="12">
        <f>C584*ReturnData!C595</f>
        <v>0</v>
      </c>
      <c r="V584" s="12">
        <f>D584*ReturnData!D595</f>
        <v>7.8750000000000001E-3</v>
      </c>
      <c r="W584" s="12">
        <f>E584*ReturnData!E595</f>
        <v>9.1125000000000008E-3</v>
      </c>
      <c r="X584" s="12">
        <f>F584*ReturnData!F595</f>
        <v>0</v>
      </c>
      <c r="Y584" s="12">
        <f>G584*ReturnData!G595</f>
        <v>0</v>
      </c>
      <c r="Z584" s="12">
        <f>H584*ReturnData!H595</f>
        <v>0</v>
      </c>
      <c r="AA584" s="12">
        <f>I584*ReturnData!I595</f>
        <v>1.7375000000000002E-2</v>
      </c>
      <c r="AB584" s="12">
        <f>J584*ReturnData!J595</f>
        <v>2.5274999999999999E-2</v>
      </c>
      <c r="AC584" s="12">
        <f>K584*ReturnData!K595</f>
        <v>1.9387499999999998E-2</v>
      </c>
      <c r="AD584" s="12">
        <f>L584*ReturnData!L595</f>
        <v>1.07875E-2</v>
      </c>
      <c r="AE584" s="12">
        <f>M584*ReturnData!M595</f>
        <v>0</v>
      </c>
      <c r="AF584" s="12">
        <f>N584*ReturnData!N595</f>
        <v>1.2024999999999999E-2</v>
      </c>
      <c r="AG584" s="12">
        <f>O584*ReturnData!O595</f>
        <v>0</v>
      </c>
      <c r="AH584" s="12">
        <f>P584*ReturnData!P595</f>
        <v>0</v>
      </c>
      <c r="AI584" s="12">
        <f>Q584*ReturnData!Q595</f>
        <v>0</v>
      </c>
      <c r="AK584">
        <f t="shared" si="27"/>
        <v>202306</v>
      </c>
      <c r="AL584" s="15">
        <f t="shared" si="29"/>
        <v>0.10345</v>
      </c>
    </row>
    <row r="585" spans="1:38" x14ac:dyDescent="0.25">
      <c r="A585" s="6">
        <f>ReturnData!A596</f>
        <v>202307</v>
      </c>
      <c r="B585">
        <f>IF('Monthly Ranks'!B584&lt;=8, 1/8,0)</f>
        <v>0</v>
      </c>
      <c r="C585">
        <f>IF('Monthly Ranks'!C584&lt;=8, 1/8,0)</f>
        <v>0.125</v>
      </c>
      <c r="D585">
        <f>IF('Monthly Ranks'!D584&lt;=8, 1/8,0)</f>
        <v>0.125</v>
      </c>
      <c r="E585">
        <f>IF('Monthly Ranks'!E584&lt;=8, 1/8,0)</f>
        <v>0</v>
      </c>
      <c r="F585">
        <f>IF('Monthly Ranks'!F584&lt;=8, 1/8,0)</f>
        <v>0</v>
      </c>
      <c r="G585">
        <f>IF('Monthly Ranks'!G584&lt;=8, 1/8,0)</f>
        <v>0</v>
      </c>
      <c r="H585">
        <f>IF('Monthly Ranks'!H584&lt;=8, 1/8,0)</f>
        <v>0</v>
      </c>
      <c r="I585">
        <f>IF('Monthly Ranks'!I584&lt;=8, 1/8,0)</f>
        <v>0.125</v>
      </c>
      <c r="J585">
        <f>IF('Monthly Ranks'!J584&lt;=8, 1/8,0)</f>
        <v>0.125</v>
      </c>
      <c r="K585">
        <f>IF('Monthly Ranks'!K584&lt;=8, 1/8,0)</f>
        <v>0.125</v>
      </c>
      <c r="L585">
        <f>IF('Monthly Ranks'!L584&lt;=8, 1/8,0)</f>
        <v>0.125</v>
      </c>
      <c r="M585">
        <f>IF('Monthly Ranks'!M584&lt;=8, 1/8,0)</f>
        <v>0</v>
      </c>
      <c r="N585">
        <f>IF('Monthly Ranks'!N584&lt;=8, 1/8,0)</f>
        <v>0.125</v>
      </c>
      <c r="O585">
        <f>IF('Monthly Ranks'!O584&lt;=8, 1/8,0)</f>
        <v>0</v>
      </c>
      <c r="P585">
        <f>IF('Monthly Ranks'!P584&lt;=8, 1/8,0)</f>
        <v>0.125</v>
      </c>
      <c r="Q585">
        <f>IF('Monthly Ranks'!Q584&lt;=8, 1/8,0)</f>
        <v>0</v>
      </c>
      <c r="S585">
        <f t="shared" si="28"/>
        <v>202307</v>
      </c>
      <c r="T585" s="12">
        <f>B585*ReturnData!B596</f>
        <v>0</v>
      </c>
      <c r="U585" s="12">
        <f>C585*ReturnData!C596</f>
        <v>1.0162500000000001E-2</v>
      </c>
      <c r="V585" s="12">
        <f>D585*ReturnData!D596</f>
        <v>9.300000000000001E-3</v>
      </c>
      <c r="W585" s="12">
        <f>E585*ReturnData!E596</f>
        <v>0</v>
      </c>
      <c r="X585" s="12">
        <f>F585*ReturnData!F596</f>
        <v>0</v>
      </c>
      <c r="Y585" s="12">
        <f>G585*ReturnData!G596</f>
        <v>0</v>
      </c>
      <c r="Z585" s="12">
        <f>H585*ReturnData!H596</f>
        <v>0</v>
      </c>
      <c r="AA585" s="12">
        <f>I585*ReturnData!I596</f>
        <v>5.9750000000000003E-3</v>
      </c>
      <c r="AB585" s="12">
        <f>J585*ReturnData!J596</f>
        <v>4.2624999999999998E-3</v>
      </c>
      <c r="AC585" s="12">
        <f>K585*ReturnData!K596</f>
        <v>3.2875000000000001E-3</v>
      </c>
      <c r="AD585" s="12">
        <f>L585*ReturnData!L596</f>
        <v>6.6749999999999995E-3</v>
      </c>
      <c r="AE585" s="12">
        <f>M585*ReturnData!M596</f>
        <v>0</v>
      </c>
      <c r="AF585" s="12">
        <f>N585*ReturnData!N596</f>
        <v>6.1999999999999998E-3</v>
      </c>
      <c r="AG585" s="12">
        <f>O585*ReturnData!O596</f>
        <v>0</v>
      </c>
      <c r="AH585" s="12">
        <f>P585*ReturnData!P596</f>
        <v>2.8999999999999998E-3</v>
      </c>
      <c r="AI585" s="12">
        <f>Q585*ReturnData!Q596</f>
        <v>0</v>
      </c>
      <c r="AK585">
        <f t="shared" si="27"/>
        <v>202307</v>
      </c>
      <c r="AL585" s="15">
        <f t="shared" si="29"/>
        <v>4.87625E-2</v>
      </c>
    </row>
    <row r="586" spans="1:38" x14ac:dyDescent="0.25">
      <c r="A586" s="6">
        <f>ReturnData!A597</f>
        <v>202308</v>
      </c>
      <c r="B586">
        <f>IF('Monthly Ranks'!B585&lt;=8, 1/8,0)</f>
        <v>0</v>
      </c>
      <c r="C586">
        <f>IF('Monthly Ranks'!C585&lt;=8, 1/8,0)</f>
        <v>0.125</v>
      </c>
      <c r="D586">
        <f>IF('Monthly Ranks'!D585&lt;=8, 1/8,0)</f>
        <v>0.125</v>
      </c>
      <c r="E586">
        <f>IF('Monthly Ranks'!E585&lt;=8, 1/8,0)</f>
        <v>0</v>
      </c>
      <c r="F586">
        <f>IF('Monthly Ranks'!F585&lt;=8, 1/8,0)</f>
        <v>0</v>
      </c>
      <c r="G586">
        <f>IF('Monthly Ranks'!G585&lt;=8, 1/8,0)</f>
        <v>0</v>
      </c>
      <c r="H586">
        <f>IF('Monthly Ranks'!H585&lt;=8, 1/8,0)</f>
        <v>0.125</v>
      </c>
      <c r="I586">
        <f>IF('Monthly Ranks'!I585&lt;=8, 1/8,0)</f>
        <v>0.125</v>
      </c>
      <c r="J586">
        <f>IF('Monthly Ranks'!J585&lt;=8, 1/8,0)</f>
        <v>0.125</v>
      </c>
      <c r="K586">
        <f>IF('Monthly Ranks'!K585&lt;=8, 1/8,0)</f>
        <v>0.125</v>
      </c>
      <c r="L586">
        <f>IF('Monthly Ranks'!L585&lt;=8, 1/8,0)</f>
        <v>0.125</v>
      </c>
      <c r="M586">
        <f>IF('Monthly Ranks'!M585&lt;=8, 1/8,0)</f>
        <v>0</v>
      </c>
      <c r="N586">
        <f>IF('Monthly Ranks'!N585&lt;=8, 1/8,0)</f>
        <v>0.125</v>
      </c>
      <c r="O586">
        <f>IF('Monthly Ranks'!O585&lt;=8, 1/8,0)</f>
        <v>0</v>
      </c>
      <c r="P586">
        <f>IF('Monthly Ranks'!P585&lt;=8, 1/8,0)</f>
        <v>0</v>
      </c>
      <c r="Q586">
        <f>IF('Monthly Ranks'!Q585&lt;=8, 1/8,0)</f>
        <v>0</v>
      </c>
      <c r="S586">
        <f t="shared" si="28"/>
        <v>202308</v>
      </c>
      <c r="T586" s="12">
        <f>B586*ReturnData!B597</f>
        <v>0</v>
      </c>
      <c r="U586" s="12">
        <f>C586*ReturnData!C597</f>
        <v>-7.1500000000000001E-3</v>
      </c>
      <c r="V586" s="12">
        <f>D586*ReturnData!D597</f>
        <v>2.5624999999999997E-3</v>
      </c>
      <c r="W586" s="12">
        <f>E586*ReturnData!E597</f>
        <v>0</v>
      </c>
      <c r="X586" s="12">
        <f>F586*ReturnData!F597</f>
        <v>0</v>
      </c>
      <c r="Y586" s="12">
        <f>G586*ReturnData!G597</f>
        <v>0</v>
      </c>
      <c r="Z586" s="12">
        <f>H586*ReturnData!H597</f>
        <v>3.0249999999999999E-3</v>
      </c>
      <c r="AA586" s="12">
        <f>I586*ReturnData!I597</f>
        <v>-1.6750000000000001E-3</v>
      </c>
      <c r="AB586" s="12">
        <f>J586*ReturnData!J597</f>
        <v>-1.9625000000000003E-3</v>
      </c>
      <c r="AC586" s="12">
        <f>K586*ReturnData!K597</f>
        <v>1.2625E-3</v>
      </c>
      <c r="AD586" s="12">
        <f>L586*ReturnData!L597</f>
        <v>-5.8749999999999991E-4</v>
      </c>
      <c r="AE586" s="12">
        <f>M586*ReturnData!M597</f>
        <v>0</v>
      </c>
      <c r="AF586" s="12">
        <f>N586*ReturnData!N597</f>
        <v>-5.2375000000000008E-3</v>
      </c>
      <c r="AG586" s="12">
        <f>O586*ReturnData!O597</f>
        <v>0</v>
      </c>
      <c r="AH586" s="12">
        <f>P586*ReturnData!P597</f>
        <v>0</v>
      </c>
      <c r="AI586" s="12">
        <f>Q586*ReturnData!Q597</f>
        <v>0</v>
      </c>
      <c r="AK586">
        <f t="shared" si="27"/>
        <v>202308</v>
      </c>
      <c r="AL586" s="15">
        <f t="shared" si="29"/>
        <v>-9.7625000000000021E-3</v>
      </c>
    </row>
    <row r="587" spans="1:38" x14ac:dyDescent="0.25">
      <c r="A587" s="6">
        <f>ReturnData!A598</f>
        <v>202309</v>
      </c>
      <c r="B587">
        <f>IF('Monthly Ranks'!B586&lt;=8, 1/8,0)</f>
        <v>0</v>
      </c>
      <c r="C587">
        <f>IF('Monthly Ranks'!C586&lt;=8, 1/8,0)</f>
        <v>0.125</v>
      </c>
      <c r="D587">
        <f>IF('Monthly Ranks'!D586&lt;=8, 1/8,0)</f>
        <v>0.125</v>
      </c>
      <c r="E587">
        <f>IF('Monthly Ranks'!E586&lt;=8, 1/8,0)</f>
        <v>0.125</v>
      </c>
      <c r="F587">
        <f>IF('Monthly Ranks'!F586&lt;=8, 1/8,0)</f>
        <v>0</v>
      </c>
      <c r="G587">
        <f>IF('Monthly Ranks'!G586&lt;=8, 1/8,0)</f>
        <v>0</v>
      </c>
      <c r="H587">
        <f>IF('Monthly Ranks'!H586&lt;=8, 1/8,0)</f>
        <v>0</v>
      </c>
      <c r="I587">
        <f>IF('Monthly Ranks'!I586&lt;=8, 1/8,0)</f>
        <v>0.125</v>
      </c>
      <c r="J587">
        <f>IF('Monthly Ranks'!J586&lt;=8, 1/8,0)</f>
        <v>0.125</v>
      </c>
      <c r="K587">
        <f>IF('Monthly Ranks'!K586&lt;=8, 1/8,0)</f>
        <v>0.125</v>
      </c>
      <c r="L587">
        <f>IF('Monthly Ranks'!L586&lt;=8, 1/8,0)</f>
        <v>0.125</v>
      </c>
      <c r="M587">
        <f>IF('Monthly Ranks'!M586&lt;=8, 1/8,0)</f>
        <v>0</v>
      </c>
      <c r="N587">
        <f>IF('Monthly Ranks'!N586&lt;=8, 1/8,0)</f>
        <v>0.125</v>
      </c>
      <c r="O587">
        <f>IF('Monthly Ranks'!O586&lt;=8, 1/8,0)</f>
        <v>0</v>
      </c>
      <c r="P587">
        <f>IF('Monthly Ranks'!P586&lt;=8, 1/8,0)</f>
        <v>0</v>
      </c>
      <c r="Q587">
        <f>IF('Monthly Ranks'!Q586&lt;=8, 1/8,0)</f>
        <v>0</v>
      </c>
      <c r="S587">
        <f t="shared" si="28"/>
        <v>202309</v>
      </c>
      <c r="T587" s="12">
        <f>B587*ReturnData!B598</f>
        <v>0</v>
      </c>
      <c r="U587" s="12">
        <f>C587*ReturnData!C598</f>
        <v>-6.3249999999999999E-3</v>
      </c>
      <c r="V587" s="12">
        <f>D587*ReturnData!D598</f>
        <v>3.8250000000000003E-3</v>
      </c>
      <c r="W587" s="12">
        <f>E587*ReturnData!E598</f>
        <v>-5.875E-3</v>
      </c>
      <c r="X587" s="12">
        <f>F587*ReturnData!F598</f>
        <v>0</v>
      </c>
      <c r="Y587" s="12">
        <f>G587*ReturnData!G598</f>
        <v>0</v>
      </c>
      <c r="Z587" s="12">
        <f>H587*ReturnData!H598</f>
        <v>0</v>
      </c>
      <c r="AA587" s="12">
        <f>I587*ReturnData!I598</f>
        <v>-1.0525E-2</v>
      </c>
      <c r="AB587" s="12">
        <f>J587*ReturnData!J598</f>
        <v>-5.7250000000000001E-3</v>
      </c>
      <c r="AC587" s="12">
        <f>K587*ReturnData!K598</f>
        <v>-7.6375000000000002E-3</v>
      </c>
      <c r="AD587" s="12">
        <f>L587*ReturnData!L598</f>
        <v>-9.1874999999999995E-3</v>
      </c>
      <c r="AE587" s="12">
        <f>M587*ReturnData!M598</f>
        <v>0</v>
      </c>
      <c r="AF587" s="12">
        <f>N587*ReturnData!N598</f>
        <v>-8.4499999999999992E-3</v>
      </c>
      <c r="AG587" s="12">
        <f>O587*ReturnData!O598</f>
        <v>0</v>
      </c>
      <c r="AH587" s="12">
        <f>P587*ReturnData!P598</f>
        <v>0</v>
      </c>
      <c r="AI587" s="12">
        <f>Q587*ReturnData!Q598</f>
        <v>0</v>
      </c>
      <c r="AK587">
        <f t="shared" si="27"/>
        <v>202309</v>
      </c>
      <c r="AL587" s="15">
        <f t="shared" si="29"/>
        <v>-4.99E-2</v>
      </c>
    </row>
    <row r="588" spans="1:38" x14ac:dyDescent="0.25">
      <c r="A588" s="6">
        <f>ReturnData!A599</f>
        <v>202310</v>
      </c>
      <c r="B588">
        <f>IF('Monthly Ranks'!B587&lt;=8, 1/8,0)</f>
        <v>0</v>
      </c>
      <c r="C588">
        <f>IF('Monthly Ranks'!C587&lt;=8, 1/8,0)</f>
        <v>0.125</v>
      </c>
      <c r="D588">
        <f>IF('Monthly Ranks'!D587&lt;=8, 1/8,0)</f>
        <v>0.125</v>
      </c>
      <c r="E588">
        <f>IF('Monthly Ranks'!E587&lt;=8, 1/8,0)</f>
        <v>0.125</v>
      </c>
      <c r="F588">
        <f>IF('Monthly Ranks'!F587&lt;=8, 1/8,0)</f>
        <v>0</v>
      </c>
      <c r="G588">
        <f>IF('Monthly Ranks'!G587&lt;=8, 1/8,0)</f>
        <v>0</v>
      </c>
      <c r="H588">
        <f>IF('Monthly Ranks'!H587&lt;=8, 1/8,0)</f>
        <v>0</v>
      </c>
      <c r="I588">
        <f>IF('Monthly Ranks'!I587&lt;=8, 1/8,0)</f>
        <v>0.125</v>
      </c>
      <c r="J588">
        <f>IF('Monthly Ranks'!J587&lt;=8, 1/8,0)</f>
        <v>0.125</v>
      </c>
      <c r="K588">
        <f>IF('Monthly Ranks'!K587&lt;=8, 1/8,0)</f>
        <v>0.125</v>
      </c>
      <c r="L588">
        <f>IF('Monthly Ranks'!L587&lt;=8, 1/8,0)</f>
        <v>0.125</v>
      </c>
      <c r="M588">
        <f>IF('Monthly Ranks'!M587&lt;=8, 1/8,0)</f>
        <v>0</v>
      </c>
      <c r="N588">
        <f>IF('Monthly Ranks'!N587&lt;=8, 1/8,0)</f>
        <v>0.125</v>
      </c>
      <c r="O588">
        <f>IF('Monthly Ranks'!O587&lt;=8, 1/8,0)</f>
        <v>0</v>
      </c>
      <c r="P588">
        <f>IF('Monthly Ranks'!P587&lt;=8, 1/8,0)</f>
        <v>0</v>
      </c>
      <c r="Q588">
        <f>IF('Monthly Ranks'!Q587&lt;=8, 1/8,0)</f>
        <v>0</v>
      </c>
      <c r="S588">
        <f t="shared" si="28"/>
        <v>202310</v>
      </c>
      <c r="T588" s="12">
        <f>B588*ReturnData!B599</f>
        <v>0</v>
      </c>
      <c r="U588" s="12">
        <f>C588*ReturnData!C599</f>
        <v>-5.7125000000000006E-3</v>
      </c>
      <c r="V588" s="12">
        <f>D588*ReturnData!D599</f>
        <v>-7.7124999999999997E-3</v>
      </c>
      <c r="W588" s="12">
        <f>E588*ReturnData!E599</f>
        <v>4.7999999999999996E-3</v>
      </c>
      <c r="X588" s="12">
        <f>F588*ReturnData!F599</f>
        <v>0</v>
      </c>
      <c r="Y588" s="12">
        <f>G588*ReturnData!G599</f>
        <v>0</v>
      </c>
      <c r="Z588" s="12">
        <f>H588*ReturnData!H599</f>
        <v>0</v>
      </c>
      <c r="AA588" s="12">
        <f>I588*ReturnData!I599</f>
        <v>-7.9249999999999998E-3</v>
      </c>
      <c r="AB588" s="12">
        <f>J588*ReturnData!J599</f>
        <v>-5.0124999999999996E-3</v>
      </c>
      <c r="AC588" s="12">
        <f>K588*ReturnData!K599</f>
        <v>-6.7625000000000003E-3</v>
      </c>
      <c r="AD588" s="12">
        <f>L588*ReturnData!L599</f>
        <v>-8.0750000000000006E-3</v>
      </c>
      <c r="AE588" s="12">
        <f>M588*ReturnData!M599</f>
        <v>0</v>
      </c>
      <c r="AF588" s="12">
        <f>N588*ReturnData!N599</f>
        <v>-2.9875000000000001E-3</v>
      </c>
      <c r="AG588" s="12">
        <f>O588*ReturnData!O599</f>
        <v>0</v>
      </c>
      <c r="AH588" s="12">
        <f>P588*ReturnData!P599</f>
        <v>0</v>
      </c>
      <c r="AI588" s="12">
        <f>Q588*ReturnData!Q599</f>
        <v>0</v>
      </c>
      <c r="AK588">
        <f t="shared" si="27"/>
        <v>202310</v>
      </c>
      <c r="AL588" s="15">
        <f t="shared" si="29"/>
        <v>-3.9387499999999999E-2</v>
      </c>
    </row>
    <row r="589" spans="1:38" x14ac:dyDescent="0.25">
      <c r="A589" s="6">
        <f>ReturnData!A600</f>
        <v>202311</v>
      </c>
      <c r="B589">
        <f>IF('Monthly Ranks'!B588&lt;=8, 1/8,0)</f>
        <v>0</v>
      </c>
      <c r="C589">
        <f>IF('Monthly Ranks'!C588&lt;=8, 1/8,0)</f>
        <v>0.125</v>
      </c>
      <c r="D589">
        <f>IF('Monthly Ranks'!D588&lt;=8, 1/8,0)</f>
        <v>0</v>
      </c>
      <c r="E589">
        <f>IF('Monthly Ranks'!E588&lt;=8, 1/8,0)</f>
        <v>0</v>
      </c>
      <c r="F589">
        <f>IF('Monthly Ranks'!F588&lt;=8, 1/8,0)</f>
        <v>0.125</v>
      </c>
      <c r="G589">
        <f>IF('Monthly Ranks'!G588&lt;=8, 1/8,0)</f>
        <v>0</v>
      </c>
      <c r="H589">
        <f>IF('Monthly Ranks'!H588&lt;=8, 1/8,0)</f>
        <v>0</v>
      </c>
      <c r="I589">
        <f>IF('Monthly Ranks'!I588&lt;=8, 1/8,0)</f>
        <v>0.125</v>
      </c>
      <c r="J589">
        <f>IF('Monthly Ranks'!J588&lt;=8, 1/8,0)</f>
        <v>0.125</v>
      </c>
      <c r="K589">
        <f>IF('Monthly Ranks'!K588&lt;=8, 1/8,0)</f>
        <v>0.125</v>
      </c>
      <c r="L589">
        <f>IF('Monthly Ranks'!L588&lt;=8, 1/8,0)</f>
        <v>0.125</v>
      </c>
      <c r="M589">
        <f>IF('Monthly Ranks'!M588&lt;=8, 1/8,0)</f>
        <v>0.125</v>
      </c>
      <c r="N589">
        <f>IF('Monthly Ranks'!N588&lt;=8, 1/8,0)</f>
        <v>0</v>
      </c>
      <c r="O589">
        <f>IF('Monthly Ranks'!O588&lt;=8, 1/8,0)</f>
        <v>0</v>
      </c>
      <c r="P589">
        <f>IF('Monthly Ranks'!P588&lt;=8, 1/8,0)</f>
        <v>0.125</v>
      </c>
      <c r="Q589">
        <f>IF('Monthly Ranks'!Q588&lt;=8, 1/8,0)</f>
        <v>0</v>
      </c>
      <c r="S589">
        <f t="shared" si="28"/>
        <v>202311</v>
      </c>
      <c r="T589" s="12">
        <f>B589*ReturnData!B600</f>
        <v>0</v>
      </c>
      <c r="U589" s="12">
        <f>C589*ReturnData!C600</f>
        <v>1.0775E-2</v>
      </c>
      <c r="V589" s="12">
        <f>D589*ReturnData!D600</f>
        <v>0</v>
      </c>
      <c r="W589" s="12">
        <f>E589*ReturnData!E600</f>
        <v>0</v>
      </c>
      <c r="X589" s="12">
        <f>F589*ReturnData!F600</f>
        <v>9.3999999999999986E-3</v>
      </c>
      <c r="Y589" s="12">
        <f>G589*ReturnData!G600</f>
        <v>0</v>
      </c>
      <c r="Z589" s="12">
        <f>H589*ReturnData!H600</f>
        <v>0</v>
      </c>
      <c r="AA589" s="12">
        <f>I589*ReturnData!I600</f>
        <v>1.6212500000000001E-2</v>
      </c>
      <c r="AB589" s="12">
        <f>J589*ReturnData!J600</f>
        <v>1.39375E-2</v>
      </c>
      <c r="AC589" s="12">
        <f>K589*ReturnData!K600</f>
        <v>1.5575E-2</v>
      </c>
      <c r="AD589" s="12">
        <f>L589*ReturnData!L600</f>
        <v>1.4687499999999999E-2</v>
      </c>
      <c r="AE589" s="12">
        <f>M589*ReturnData!M600</f>
        <v>1.865E-2</v>
      </c>
      <c r="AF589" s="12">
        <f>N589*ReturnData!N600</f>
        <v>0</v>
      </c>
      <c r="AG589" s="12">
        <f>O589*ReturnData!O600</f>
        <v>0</v>
      </c>
      <c r="AH589" s="12">
        <f>P589*ReturnData!P600</f>
        <v>8.5249999999999996E-3</v>
      </c>
      <c r="AI589" s="12">
        <f>Q589*ReturnData!Q600</f>
        <v>0</v>
      </c>
      <c r="AK589">
        <f t="shared" si="27"/>
        <v>202311</v>
      </c>
      <c r="AL589" s="15">
        <f t="shared" si="29"/>
        <v>0.10776250000000001</v>
      </c>
    </row>
    <row r="590" spans="1:38" x14ac:dyDescent="0.25">
      <c r="A590" s="6">
        <f>ReturnData!A601</f>
        <v>202312</v>
      </c>
      <c r="B590">
        <f>IF('Monthly Ranks'!B589&lt;=8, 1/8,0)</f>
        <v>0</v>
      </c>
      <c r="C590">
        <f>IF('Monthly Ranks'!C589&lt;=8, 1/8,0)</f>
        <v>0.125</v>
      </c>
      <c r="D590">
        <f>IF('Monthly Ranks'!D589&lt;=8, 1/8,0)</f>
        <v>0</v>
      </c>
      <c r="E590">
        <f>IF('Monthly Ranks'!E589&lt;=8, 1/8,0)</f>
        <v>0</v>
      </c>
      <c r="F590">
        <f>IF('Monthly Ranks'!F589&lt;=8, 1/8,0)</f>
        <v>0</v>
      </c>
      <c r="G590">
        <f>IF('Monthly Ranks'!G589&lt;=8, 1/8,0)</f>
        <v>0</v>
      </c>
      <c r="H590">
        <f>IF('Monthly Ranks'!H589&lt;=8, 1/8,0)</f>
        <v>0</v>
      </c>
      <c r="I590">
        <f>IF('Monthly Ranks'!I589&lt;=8, 1/8,0)</f>
        <v>0.125</v>
      </c>
      <c r="J590">
        <f>IF('Monthly Ranks'!J589&lt;=8, 1/8,0)</f>
        <v>0.125</v>
      </c>
      <c r="K590">
        <f>IF('Monthly Ranks'!K589&lt;=8, 1/8,0)</f>
        <v>0.125</v>
      </c>
      <c r="L590">
        <f>IF('Monthly Ranks'!L589&lt;=8, 1/8,0)</f>
        <v>0.125</v>
      </c>
      <c r="M590">
        <f>IF('Monthly Ranks'!M589&lt;=8, 1/8,0)</f>
        <v>0.125</v>
      </c>
      <c r="N590">
        <f>IF('Monthly Ranks'!N589&lt;=8, 1/8,0)</f>
        <v>0.125</v>
      </c>
      <c r="O590">
        <f>IF('Monthly Ranks'!O589&lt;=8, 1/8,0)</f>
        <v>0</v>
      </c>
      <c r="P590">
        <f>IF('Monthly Ranks'!P589&lt;=8, 1/8,0)</f>
        <v>0.125</v>
      </c>
      <c r="Q590">
        <f>IF('Monthly Ranks'!Q589&lt;=8, 1/8,0)</f>
        <v>0</v>
      </c>
      <c r="S590">
        <f t="shared" si="28"/>
        <v>202312</v>
      </c>
      <c r="T590" s="12">
        <f>B590*ReturnData!B601</f>
        <v>0</v>
      </c>
      <c r="U590" s="12">
        <f>C590*ReturnData!C601</f>
        <v>1.2687500000000001E-2</v>
      </c>
      <c r="V590" s="12">
        <f>D590*ReturnData!D601</f>
        <v>0</v>
      </c>
      <c r="W590" s="12">
        <f>E590*ReturnData!E601</f>
        <v>0</v>
      </c>
      <c r="X590" s="12">
        <f>F590*ReturnData!F601</f>
        <v>0</v>
      </c>
      <c r="Y590" s="12">
        <f>G590*ReturnData!G601</f>
        <v>0</v>
      </c>
      <c r="Z590" s="12">
        <f>H590*ReturnData!H601</f>
        <v>0</v>
      </c>
      <c r="AA590" s="12">
        <f>I590*ReturnData!I601</f>
        <v>1.61E-2</v>
      </c>
      <c r="AB590" s="12">
        <f>J590*ReturnData!J601</f>
        <v>1.2075000000000001E-2</v>
      </c>
      <c r="AC590" s="12">
        <f>K590*ReturnData!K601</f>
        <v>9.2500000000000013E-3</v>
      </c>
      <c r="AD590" s="12">
        <f>L590*ReturnData!L601</f>
        <v>1.2525E-2</v>
      </c>
      <c r="AE590" s="12">
        <f>M590*ReturnData!M601</f>
        <v>6.2500000000000003E-3</v>
      </c>
      <c r="AF590" s="12">
        <f>N590*ReturnData!N601</f>
        <v>9.0875000000000001E-3</v>
      </c>
      <c r="AG590" s="12">
        <f>O590*ReturnData!O601</f>
        <v>0</v>
      </c>
      <c r="AH590" s="12">
        <f>P590*ReturnData!P601</f>
        <v>6.7500000000000008E-3</v>
      </c>
      <c r="AI590" s="12">
        <f>Q590*ReturnData!Q601</f>
        <v>0</v>
      </c>
      <c r="AK590">
        <f t="shared" si="27"/>
        <v>202312</v>
      </c>
      <c r="AL590" s="15">
        <f t="shared" si="29"/>
        <v>8.4725000000000009E-2</v>
      </c>
    </row>
    <row r="591" spans="1:38" x14ac:dyDescent="0.25">
      <c r="A591" s="6">
        <f>ReturnData!A602</f>
        <v>202401</v>
      </c>
      <c r="B591">
        <f>IF('Monthly Ranks'!B590&lt;=8, 1/8,0)</f>
        <v>0</v>
      </c>
      <c r="C591">
        <f>IF('Monthly Ranks'!C590&lt;=8, 1/8,0)</f>
        <v>0.125</v>
      </c>
      <c r="D591">
        <f>IF('Monthly Ranks'!D590&lt;=8, 1/8,0)</f>
        <v>0</v>
      </c>
      <c r="E591">
        <f>IF('Monthly Ranks'!E590&lt;=8, 1/8,0)</f>
        <v>0</v>
      </c>
      <c r="F591">
        <f>IF('Monthly Ranks'!F590&lt;=8, 1/8,0)</f>
        <v>0</v>
      </c>
      <c r="G591">
        <f>IF('Monthly Ranks'!G590&lt;=8, 1/8,0)</f>
        <v>0</v>
      </c>
      <c r="H591">
        <f>IF('Monthly Ranks'!H590&lt;=8, 1/8,0)</f>
        <v>0</v>
      </c>
      <c r="I591">
        <f>IF('Monthly Ranks'!I590&lt;=8, 1/8,0)</f>
        <v>0.125</v>
      </c>
      <c r="J591">
        <f>IF('Monthly Ranks'!J590&lt;=8, 1/8,0)</f>
        <v>0.125</v>
      </c>
      <c r="K591">
        <f>IF('Monthly Ranks'!K590&lt;=8, 1/8,0)</f>
        <v>0.125</v>
      </c>
      <c r="L591">
        <f>IF('Monthly Ranks'!L590&lt;=8, 1/8,0)</f>
        <v>0.125</v>
      </c>
      <c r="M591">
        <f>IF('Monthly Ranks'!M590&lt;=8, 1/8,0)</f>
        <v>0.125</v>
      </c>
      <c r="N591">
        <f>IF('Monthly Ranks'!N590&lt;=8, 1/8,0)</f>
        <v>0.125</v>
      </c>
      <c r="O591">
        <f>IF('Monthly Ranks'!O590&lt;=8, 1/8,0)</f>
        <v>0</v>
      </c>
      <c r="P591">
        <f>IF('Monthly Ranks'!P590&lt;=8, 1/8,0)</f>
        <v>0.125</v>
      </c>
      <c r="Q591">
        <f>IF('Monthly Ranks'!Q590&lt;=8, 1/8,0)</f>
        <v>0</v>
      </c>
      <c r="S591">
        <f t="shared" si="28"/>
        <v>202401</v>
      </c>
      <c r="T591" s="12">
        <f>B591*ReturnData!B602</f>
        <v>0</v>
      </c>
      <c r="U591" s="12">
        <f>C591*ReturnData!C602</f>
        <v>-5.45E-3</v>
      </c>
      <c r="V591" s="12">
        <f>D591*ReturnData!D602</f>
        <v>0</v>
      </c>
      <c r="W591" s="12">
        <f>E591*ReturnData!E602</f>
        <v>0</v>
      </c>
      <c r="X591" s="12">
        <f>F591*ReturnData!F602</f>
        <v>0</v>
      </c>
      <c r="Y591" s="12">
        <f>G591*ReturnData!G602</f>
        <v>0</v>
      </c>
      <c r="Z591" s="12">
        <f>H591*ReturnData!H602</f>
        <v>0</v>
      </c>
      <c r="AA591" s="12">
        <f>I591*ReturnData!I602</f>
        <v>-1.5499999999999999E-3</v>
      </c>
      <c r="AB591" s="12">
        <f>J591*ReturnData!J602</f>
        <v>1.1125E-3</v>
      </c>
      <c r="AC591" s="12">
        <f>K591*ReturnData!K602</f>
        <v>-1.825E-3</v>
      </c>
      <c r="AD591" s="12">
        <f>L591*ReturnData!L602</f>
        <v>6.2375E-3</v>
      </c>
      <c r="AE591" s="12">
        <f>M591*ReturnData!M602</f>
        <v>-1.9637500000000002E-2</v>
      </c>
      <c r="AF591" s="12">
        <f>N591*ReturnData!N602</f>
        <v>-2.5124999999999995E-3</v>
      </c>
      <c r="AG591" s="12">
        <f>O591*ReturnData!O602</f>
        <v>0</v>
      </c>
      <c r="AH591" s="12">
        <f>P591*ReturnData!P602</f>
        <v>1.4874999999999999E-3</v>
      </c>
      <c r="AI591" s="12">
        <f>Q591*ReturnData!Q602</f>
        <v>0</v>
      </c>
      <c r="AK591">
        <f t="shared" si="27"/>
        <v>202401</v>
      </c>
      <c r="AL591" s="15">
        <f t="shared" si="29"/>
        <v>-2.2137500000000004E-2</v>
      </c>
    </row>
    <row r="592" spans="1:38" x14ac:dyDescent="0.25">
      <c r="A592" s="6">
        <f>ReturnData!A603</f>
        <v>202402</v>
      </c>
      <c r="B592">
        <f>IF('Monthly Ranks'!B591&lt;=8, 1/8,0)</f>
        <v>0</v>
      </c>
      <c r="C592">
        <f>IF('Monthly Ranks'!C591&lt;=8, 1/8,0)</f>
        <v>0.125</v>
      </c>
      <c r="D592">
        <f>IF('Monthly Ranks'!D591&lt;=8, 1/8,0)</f>
        <v>0</v>
      </c>
      <c r="E592">
        <f>IF('Monthly Ranks'!E591&lt;=8, 1/8,0)</f>
        <v>0</v>
      </c>
      <c r="F592">
        <f>IF('Monthly Ranks'!F591&lt;=8, 1/8,0)</f>
        <v>0</v>
      </c>
      <c r="G592">
        <f>IF('Monthly Ranks'!G591&lt;=8, 1/8,0)</f>
        <v>0</v>
      </c>
      <c r="H592">
        <f>IF('Monthly Ranks'!H591&lt;=8, 1/8,0)</f>
        <v>0</v>
      </c>
      <c r="I592">
        <f>IF('Monthly Ranks'!I591&lt;=8, 1/8,0)</f>
        <v>0.125</v>
      </c>
      <c r="J592">
        <f>IF('Monthly Ranks'!J591&lt;=8, 1/8,0)</f>
        <v>0.125</v>
      </c>
      <c r="K592">
        <f>IF('Monthly Ranks'!K591&lt;=8, 1/8,0)</f>
        <v>0.125</v>
      </c>
      <c r="L592">
        <f>IF('Monthly Ranks'!L591&lt;=8, 1/8,0)</f>
        <v>0.125</v>
      </c>
      <c r="M592">
        <f>IF('Monthly Ranks'!M591&lt;=8, 1/8,0)</f>
        <v>0.125</v>
      </c>
      <c r="N592">
        <f>IF('Monthly Ranks'!N591&lt;=8, 1/8,0)</f>
        <v>0.125</v>
      </c>
      <c r="O592">
        <f>IF('Monthly Ranks'!O591&lt;=8, 1/8,0)</f>
        <v>0</v>
      </c>
      <c r="P592">
        <f>IF('Monthly Ranks'!P591&lt;=8, 1/8,0)</f>
        <v>0.125</v>
      </c>
      <c r="Q592">
        <f>IF('Monthly Ranks'!Q591&lt;=8, 1/8,0)</f>
        <v>0</v>
      </c>
      <c r="S592">
        <f t="shared" si="28"/>
        <v>202402</v>
      </c>
      <c r="T592" s="12">
        <f>B592*ReturnData!B603</f>
        <v>0</v>
      </c>
      <c r="U592" s="12">
        <f>C592*ReturnData!C603</f>
        <v>2.3499999999999997E-3</v>
      </c>
      <c r="V592" s="12">
        <f>D592*ReturnData!D603</f>
        <v>0</v>
      </c>
      <c r="W592" s="12">
        <f>E592*ReturnData!E603</f>
        <v>0</v>
      </c>
      <c r="X592" s="12">
        <f>F592*ReturnData!F603</f>
        <v>0</v>
      </c>
      <c r="Y592" s="12">
        <f>G592*ReturnData!G603</f>
        <v>0</v>
      </c>
      <c r="Z592" s="12">
        <f>H592*ReturnData!H603</f>
        <v>0</v>
      </c>
      <c r="AA592" s="12">
        <f>I592*ReturnData!I603</f>
        <v>1.1650000000000001E-2</v>
      </c>
      <c r="AB592" s="12">
        <f>J592*ReturnData!J603</f>
        <v>6.0875E-3</v>
      </c>
      <c r="AC592" s="12">
        <f>K592*ReturnData!K603</f>
        <v>1.4612499999999999E-2</v>
      </c>
      <c r="AD592" s="12">
        <f>L592*ReturnData!L603</f>
        <v>1.6012499999999999E-2</v>
      </c>
      <c r="AE592" s="12">
        <f>M592*ReturnData!M603</f>
        <v>9.300000000000001E-3</v>
      </c>
      <c r="AF592" s="12">
        <f>N592*ReturnData!N603</f>
        <v>6.6125000000000003E-3</v>
      </c>
      <c r="AG592" s="12">
        <f>O592*ReturnData!O603</f>
        <v>0</v>
      </c>
      <c r="AH592" s="12">
        <f>P592*ReturnData!P603</f>
        <v>1.2775000000000002E-2</v>
      </c>
      <c r="AI592" s="12">
        <f>Q592*ReturnData!Q603</f>
        <v>0</v>
      </c>
      <c r="AK592">
        <f t="shared" si="27"/>
        <v>202402</v>
      </c>
      <c r="AL592" s="15">
        <f t="shared" si="29"/>
        <v>7.9399999999999998E-2</v>
      </c>
    </row>
    <row r="593" spans="1:38" x14ac:dyDescent="0.25">
      <c r="A593" s="6">
        <f>ReturnData!A604</f>
        <v>202403</v>
      </c>
      <c r="B593">
        <f>IF('Monthly Ranks'!B592&lt;=8, 1/8,0)</f>
        <v>0</v>
      </c>
      <c r="C593">
        <f>IF('Monthly Ranks'!C592&lt;=8, 1/8,0)</f>
        <v>0.125</v>
      </c>
      <c r="D593">
        <f>IF('Monthly Ranks'!D592&lt;=8, 1/8,0)</f>
        <v>0</v>
      </c>
      <c r="E593">
        <f>IF('Monthly Ranks'!E592&lt;=8, 1/8,0)</f>
        <v>0</v>
      </c>
      <c r="F593">
        <f>IF('Monthly Ranks'!F592&lt;=8, 1/8,0)</f>
        <v>0</v>
      </c>
      <c r="G593">
        <f>IF('Monthly Ranks'!G592&lt;=8, 1/8,0)</f>
        <v>0</v>
      </c>
      <c r="H593">
        <f>IF('Monthly Ranks'!H592&lt;=8, 1/8,0)</f>
        <v>0.125</v>
      </c>
      <c r="I593">
        <f>IF('Monthly Ranks'!I592&lt;=8, 1/8,0)</f>
        <v>0.125</v>
      </c>
      <c r="J593">
        <f>IF('Monthly Ranks'!J592&lt;=8, 1/8,0)</f>
        <v>0</v>
      </c>
      <c r="K593">
        <f>IF('Monthly Ranks'!K592&lt;=8, 1/8,0)</f>
        <v>0.125</v>
      </c>
      <c r="L593">
        <f>IF('Monthly Ranks'!L592&lt;=8, 1/8,0)</f>
        <v>0.125</v>
      </c>
      <c r="M593">
        <f>IF('Monthly Ranks'!M592&lt;=8, 1/8,0)</f>
        <v>0</v>
      </c>
      <c r="N593">
        <f>IF('Monthly Ranks'!N592&lt;=8, 1/8,0)</f>
        <v>0.125</v>
      </c>
      <c r="O593">
        <f>IF('Monthly Ranks'!O592&lt;=8, 1/8,0)</f>
        <v>0</v>
      </c>
      <c r="P593">
        <f>IF('Monthly Ranks'!P592&lt;=8, 1/8,0)</f>
        <v>0.125</v>
      </c>
      <c r="Q593">
        <f>IF('Monthly Ranks'!Q592&lt;=8, 1/8,0)</f>
        <v>0.125</v>
      </c>
      <c r="S593">
        <f t="shared" si="28"/>
        <v>202403</v>
      </c>
      <c r="T593" s="12">
        <f>B593*ReturnData!B604</f>
        <v>0</v>
      </c>
      <c r="U593" s="12">
        <f>C593*ReturnData!C604</f>
        <v>1.9162499999999999E-2</v>
      </c>
      <c r="V593" s="12">
        <f>D593*ReturnData!D604</f>
        <v>0</v>
      </c>
      <c r="W593" s="12">
        <f>E593*ReturnData!E604</f>
        <v>0</v>
      </c>
      <c r="X593" s="12">
        <f>F593*ReturnData!F604</f>
        <v>0</v>
      </c>
      <c r="Y593" s="12">
        <f>G593*ReturnData!G604</f>
        <v>0</v>
      </c>
      <c r="Z593" s="12">
        <f>H593*ReturnData!H604</f>
        <v>2.4499999999999999E-3</v>
      </c>
      <c r="AA593" s="12">
        <f>I593*ReturnData!I604</f>
        <v>6.9125000000000002E-3</v>
      </c>
      <c r="AB593" s="12">
        <f>J593*ReturnData!J604</f>
        <v>0</v>
      </c>
      <c r="AC593" s="12">
        <f>K593*ReturnData!K604</f>
        <v>6.1999999999999998E-3</v>
      </c>
      <c r="AD593" s="12">
        <f>L593*ReturnData!L604</f>
        <v>8.5500000000000003E-3</v>
      </c>
      <c r="AE593" s="12">
        <f>M593*ReturnData!M604</f>
        <v>0</v>
      </c>
      <c r="AF593" s="12">
        <f>N593*ReturnData!N604</f>
        <v>2.575E-3</v>
      </c>
      <c r="AG593" s="12">
        <f>O593*ReturnData!O604</f>
        <v>0</v>
      </c>
      <c r="AH593" s="12">
        <f>P593*ReturnData!P604</f>
        <v>2.6750000000000003E-3</v>
      </c>
      <c r="AI593" s="12">
        <f>Q593*ReturnData!Q604</f>
        <v>6.0375000000000003E-3</v>
      </c>
      <c r="AK593">
        <f t="shared" si="27"/>
        <v>202403</v>
      </c>
      <c r="AL593" s="15">
        <f t="shared" si="29"/>
        <v>5.45625E-2</v>
      </c>
    </row>
    <row r="594" spans="1:38" x14ac:dyDescent="0.25">
      <c r="A594" s="6">
        <f>ReturnData!A605</f>
        <v>202404</v>
      </c>
      <c r="B594">
        <f>IF('Monthly Ranks'!B593&lt;=8, 1/8,0)</f>
        <v>0</v>
      </c>
      <c r="C594">
        <f>IF('Monthly Ranks'!C593&lt;=8, 1/8,0)</f>
        <v>0</v>
      </c>
      <c r="D594">
        <f>IF('Monthly Ranks'!D593&lt;=8, 1/8,0)</f>
        <v>0</v>
      </c>
      <c r="E594">
        <f>IF('Monthly Ranks'!E593&lt;=8, 1/8,0)</f>
        <v>0</v>
      </c>
      <c r="F594">
        <f>IF('Monthly Ranks'!F593&lt;=8, 1/8,0)</f>
        <v>0</v>
      </c>
      <c r="G594">
        <f>IF('Monthly Ranks'!G593&lt;=8, 1/8,0)</f>
        <v>0</v>
      </c>
      <c r="H594">
        <f>IF('Monthly Ranks'!H593&lt;=8, 1/8,0)</f>
        <v>0.125</v>
      </c>
      <c r="I594">
        <f>IF('Monthly Ranks'!I593&lt;=8, 1/8,0)</f>
        <v>0.125</v>
      </c>
      <c r="J594">
        <f>IF('Monthly Ranks'!J593&lt;=8, 1/8,0)</f>
        <v>0.125</v>
      </c>
      <c r="K594">
        <f>IF('Monthly Ranks'!K593&lt;=8, 1/8,0)</f>
        <v>0.125</v>
      </c>
      <c r="L594">
        <f>IF('Monthly Ranks'!L593&lt;=8, 1/8,0)</f>
        <v>0.125</v>
      </c>
      <c r="M594">
        <f>IF('Monthly Ranks'!M593&lt;=8, 1/8,0)</f>
        <v>0</v>
      </c>
      <c r="N594">
        <f>IF('Monthly Ranks'!N593&lt;=8, 1/8,0)</f>
        <v>0.125</v>
      </c>
      <c r="O594">
        <f>IF('Monthly Ranks'!O593&lt;=8, 1/8,0)</f>
        <v>0</v>
      </c>
      <c r="P594">
        <f>IF('Monthly Ranks'!P593&lt;=8, 1/8,0)</f>
        <v>0.125</v>
      </c>
      <c r="Q594">
        <f>IF('Monthly Ranks'!Q593&lt;=8, 1/8,0)</f>
        <v>0.125</v>
      </c>
      <c r="S594">
        <f t="shared" si="28"/>
        <v>202404</v>
      </c>
      <c r="T594" s="12">
        <f>B594*ReturnData!B605</f>
        <v>0</v>
      </c>
      <c r="U594" s="12">
        <f>C594*ReturnData!C605</f>
        <v>0</v>
      </c>
      <c r="V594" s="12">
        <f>D594*ReturnData!D605</f>
        <v>0</v>
      </c>
      <c r="W594" s="12">
        <f>E594*ReturnData!E605</f>
        <v>0</v>
      </c>
      <c r="X594" s="12">
        <f>F594*ReturnData!F605</f>
        <v>0</v>
      </c>
      <c r="Y594" s="12">
        <f>G594*ReturnData!G605</f>
        <v>0</v>
      </c>
      <c r="Z594" s="12">
        <f>H594*ReturnData!H605</f>
        <v>-4.0500000000000006E-3</v>
      </c>
      <c r="AA594" s="12">
        <f>I594*ReturnData!I605</f>
        <v>-1.2500000000000001E-2</v>
      </c>
      <c r="AB594" s="12">
        <f>J594*ReturnData!J605</f>
        <v>-1.1587499999999999E-2</v>
      </c>
      <c r="AC594" s="12">
        <f>K594*ReturnData!K605</f>
        <v>-1.4375E-3</v>
      </c>
      <c r="AD594" s="12">
        <f>L594*ReturnData!L605</f>
        <v>-6.1875000000000003E-3</v>
      </c>
      <c r="AE594" s="12">
        <f>M594*ReturnData!M605</f>
        <v>0</v>
      </c>
      <c r="AF594" s="12">
        <f>N594*ReturnData!N605</f>
        <v>-6.4624999999999995E-3</v>
      </c>
      <c r="AG594" s="12">
        <f>O594*ReturnData!O605</f>
        <v>0</v>
      </c>
      <c r="AH594" s="12">
        <f>P594*ReturnData!P605</f>
        <v>-4.1749999999999999E-3</v>
      </c>
      <c r="AI594" s="12">
        <f>Q594*ReturnData!Q605</f>
        <v>-5.2125000000000001E-3</v>
      </c>
      <c r="AK594">
        <f t="shared" si="27"/>
        <v>202404</v>
      </c>
      <c r="AL594" s="15">
        <f t="shared" si="29"/>
        <v>-5.1612499999999999E-2</v>
      </c>
    </row>
    <row r="595" spans="1:38" x14ac:dyDescent="0.25">
      <c r="A595" s="6">
        <f>ReturnData!A606</f>
        <v>202405</v>
      </c>
      <c r="B595">
        <f>IF('Monthly Ranks'!B594&lt;=8, 1/8,0)</f>
        <v>0</v>
      </c>
      <c r="C595">
        <f>IF('Monthly Ranks'!C594&lt;=8, 1/8,0)</f>
        <v>0.125</v>
      </c>
      <c r="D595">
        <f>IF('Monthly Ranks'!D594&lt;=8, 1/8,0)</f>
        <v>0</v>
      </c>
      <c r="E595">
        <f>IF('Monthly Ranks'!E594&lt;=8, 1/8,0)</f>
        <v>0</v>
      </c>
      <c r="F595">
        <f>IF('Monthly Ranks'!F594&lt;=8, 1/8,0)</f>
        <v>0</v>
      </c>
      <c r="G595">
        <f>IF('Monthly Ranks'!G594&lt;=8, 1/8,0)</f>
        <v>0</v>
      </c>
      <c r="H595">
        <f>IF('Monthly Ranks'!H594&lt;=8, 1/8,0)</f>
        <v>0</v>
      </c>
      <c r="I595">
        <f>IF('Monthly Ranks'!I594&lt;=8, 1/8,0)</f>
        <v>0.125</v>
      </c>
      <c r="J595">
        <f>IF('Monthly Ranks'!J594&lt;=8, 1/8,0)</f>
        <v>0.125</v>
      </c>
      <c r="K595">
        <f>IF('Monthly Ranks'!K594&lt;=8, 1/8,0)</f>
        <v>0.125</v>
      </c>
      <c r="L595">
        <f>IF('Monthly Ranks'!L594&lt;=8, 1/8,0)</f>
        <v>0.125</v>
      </c>
      <c r="M595">
        <f>IF('Monthly Ranks'!M594&lt;=8, 1/8,0)</f>
        <v>0</v>
      </c>
      <c r="N595">
        <f>IF('Monthly Ranks'!N594&lt;=8, 1/8,0)</f>
        <v>0.125</v>
      </c>
      <c r="O595">
        <f>IF('Monthly Ranks'!O594&lt;=8, 1/8,0)</f>
        <v>0</v>
      </c>
      <c r="P595">
        <f>IF('Monthly Ranks'!P594&lt;=8, 1/8,0)</f>
        <v>0.125</v>
      </c>
      <c r="Q595">
        <f>IF('Monthly Ranks'!Q594&lt;=8, 1/8,0)</f>
        <v>0.125</v>
      </c>
      <c r="S595">
        <f t="shared" si="28"/>
        <v>202405</v>
      </c>
      <c r="T595" s="12">
        <f>B595*ReturnData!B606</f>
        <v>0</v>
      </c>
      <c r="U595" s="12">
        <f>C595*ReturnData!C606</f>
        <v>4.0249999999999999E-3</v>
      </c>
      <c r="V595" s="12">
        <f>D595*ReturnData!D606</f>
        <v>0</v>
      </c>
      <c r="W595" s="12">
        <f>E595*ReturnData!E606</f>
        <v>0</v>
      </c>
      <c r="X595" s="12">
        <f>F595*ReturnData!F606</f>
        <v>0</v>
      </c>
      <c r="Y595" s="12">
        <f>G595*ReturnData!G606</f>
        <v>0</v>
      </c>
      <c r="Z595" s="12">
        <f>H595*ReturnData!H606</f>
        <v>0</v>
      </c>
      <c r="AA595" s="12">
        <f>I595*ReturnData!I606</f>
        <v>2.65E-3</v>
      </c>
      <c r="AB595" s="12">
        <f>J595*ReturnData!J606</f>
        <v>5.5374999999999999E-3</v>
      </c>
      <c r="AC595" s="12">
        <f>K595*ReturnData!K606</f>
        <v>-1.0499999999999999E-3</v>
      </c>
      <c r="AD595" s="12">
        <f>L595*ReturnData!L606</f>
        <v>1.4624999999999999E-2</v>
      </c>
      <c r="AE595" s="12">
        <f>M595*ReturnData!M606</f>
        <v>0</v>
      </c>
      <c r="AF595" s="12">
        <f>N595*ReturnData!N606</f>
        <v>3.4749999999999998E-3</v>
      </c>
      <c r="AG595" s="12">
        <f>O595*ReturnData!O606</f>
        <v>0</v>
      </c>
      <c r="AH595" s="12">
        <f>P595*ReturnData!P606</f>
        <v>4.1374999999999997E-3</v>
      </c>
      <c r="AI595" s="12">
        <f>Q595*ReturnData!Q606</f>
        <v>4.4374999999999996E-3</v>
      </c>
      <c r="AK595">
        <f t="shared" si="27"/>
        <v>202405</v>
      </c>
      <c r="AL595" s="15">
        <f t="shared" si="29"/>
        <v>3.7837499999999996E-2</v>
      </c>
    </row>
    <row r="596" spans="1:38" x14ac:dyDescent="0.25">
      <c r="A596" s="6">
        <f>ReturnData!A607</f>
        <v>202406</v>
      </c>
      <c r="B596">
        <f>IF('Monthly Ranks'!B595&lt;=8, 1/8,0)</f>
        <v>0</v>
      </c>
      <c r="C596">
        <f>IF('Monthly Ranks'!C595&lt;=8, 1/8,0)</f>
        <v>0.125</v>
      </c>
      <c r="D596">
        <f>IF('Monthly Ranks'!D595&lt;=8, 1/8,0)</f>
        <v>0.125</v>
      </c>
      <c r="E596">
        <f>IF('Monthly Ranks'!E595&lt;=8, 1/8,0)</f>
        <v>0</v>
      </c>
      <c r="F596">
        <f>IF('Monthly Ranks'!F595&lt;=8, 1/8,0)</f>
        <v>0</v>
      </c>
      <c r="G596">
        <f>IF('Monthly Ranks'!G595&lt;=8, 1/8,0)</f>
        <v>0</v>
      </c>
      <c r="H596">
        <f>IF('Monthly Ranks'!H595&lt;=8, 1/8,0)</f>
        <v>0</v>
      </c>
      <c r="I596">
        <f>IF('Monthly Ranks'!I595&lt;=8, 1/8,0)</f>
        <v>0.125</v>
      </c>
      <c r="J596">
        <f>IF('Monthly Ranks'!J595&lt;=8, 1/8,0)</f>
        <v>0.125</v>
      </c>
      <c r="K596">
        <f>IF('Monthly Ranks'!K595&lt;=8, 1/8,0)</f>
        <v>0.125</v>
      </c>
      <c r="L596">
        <f>IF('Monthly Ranks'!L595&lt;=8, 1/8,0)</f>
        <v>0.125</v>
      </c>
      <c r="M596">
        <f>IF('Monthly Ranks'!M595&lt;=8, 1/8,0)</f>
        <v>0</v>
      </c>
      <c r="N596">
        <f>IF('Monthly Ranks'!N595&lt;=8, 1/8,0)</f>
        <v>0</v>
      </c>
      <c r="O596">
        <f>IF('Monthly Ranks'!O595&lt;=8, 1/8,0)</f>
        <v>0</v>
      </c>
      <c r="P596">
        <f>IF('Monthly Ranks'!P595&lt;=8, 1/8,0)</f>
        <v>0.125</v>
      </c>
      <c r="Q596">
        <f>IF('Monthly Ranks'!Q595&lt;=8, 1/8,0)</f>
        <v>0.125</v>
      </c>
      <c r="S596">
        <f t="shared" si="28"/>
        <v>202406</v>
      </c>
      <c r="T596" s="12">
        <f>B596*ReturnData!B607</f>
        <v>0</v>
      </c>
      <c r="U596" s="12">
        <f>C596*ReturnData!C607</f>
        <v>-8.4124999999999998E-3</v>
      </c>
      <c r="V596" s="12">
        <f>D596*ReturnData!D607</f>
        <v>-2.5500000000000002E-3</v>
      </c>
      <c r="W596" s="12">
        <f>E596*ReturnData!E607</f>
        <v>0</v>
      </c>
      <c r="X596" s="12">
        <f>F596*ReturnData!F607</f>
        <v>0</v>
      </c>
      <c r="Y596" s="12">
        <f>G596*ReturnData!G607</f>
        <v>0</v>
      </c>
      <c r="Z596" s="12">
        <f>H596*ReturnData!H607</f>
        <v>0</v>
      </c>
      <c r="AA596" s="12">
        <f>I596*ReturnData!I607</f>
        <v>-3.0375000000000003E-3</v>
      </c>
      <c r="AB596" s="12">
        <f>J596*ReturnData!J607</f>
        <v>-7.2250000000000005E-3</v>
      </c>
      <c r="AC596" s="12">
        <f>K596*ReturnData!K607</f>
        <v>-6.4624999999999995E-3</v>
      </c>
      <c r="AD596" s="12">
        <f>L596*ReturnData!L607</f>
        <v>7.6749999999999995E-3</v>
      </c>
      <c r="AE596" s="12">
        <f>M596*ReturnData!M607</f>
        <v>0</v>
      </c>
      <c r="AF596" s="12">
        <f>N596*ReturnData!N607</f>
        <v>0</v>
      </c>
      <c r="AG596" s="12">
        <f>O596*ReturnData!O607</f>
        <v>0</v>
      </c>
      <c r="AH596" s="12">
        <f>P596*ReturnData!P607</f>
        <v>5.8875000000000004E-3</v>
      </c>
      <c r="AI596" s="12">
        <f>Q596*ReturnData!Q607</f>
        <v>-3.5000000000000005E-4</v>
      </c>
      <c r="AK596">
        <f t="shared" si="27"/>
        <v>202406</v>
      </c>
      <c r="AL596" s="15">
        <f t="shared" si="29"/>
        <v>-1.4475000000000002E-2</v>
      </c>
    </row>
    <row r="597" spans="1:38" x14ac:dyDescent="0.25">
      <c r="A597" s="6">
        <f>ReturnData!A608</f>
        <v>202407</v>
      </c>
      <c r="B597">
        <f>IF('Monthly Ranks'!B596&lt;=8, 1/8,0)</f>
        <v>0</v>
      </c>
      <c r="C597">
        <f>IF('Monthly Ranks'!C596&lt;=8, 1/8,0)</f>
        <v>0.125</v>
      </c>
      <c r="D597">
        <f>IF('Monthly Ranks'!D596&lt;=8, 1/8,0)</f>
        <v>0.125</v>
      </c>
      <c r="E597">
        <f>IF('Monthly Ranks'!E596&lt;=8, 1/8,0)</f>
        <v>0</v>
      </c>
      <c r="F597">
        <f>IF('Monthly Ranks'!F596&lt;=8, 1/8,0)</f>
        <v>0</v>
      </c>
      <c r="G597">
        <f>IF('Monthly Ranks'!G596&lt;=8, 1/8,0)</f>
        <v>0</v>
      </c>
      <c r="H597">
        <f>IF('Monthly Ranks'!H596&lt;=8, 1/8,0)</f>
        <v>0</v>
      </c>
      <c r="I597">
        <f>IF('Monthly Ranks'!I596&lt;=8, 1/8,0)</f>
        <v>0.125</v>
      </c>
      <c r="J597">
        <f>IF('Monthly Ranks'!J596&lt;=8, 1/8,0)</f>
        <v>0.125</v>
      </c>
      <c r="K597">
        <f>IF('Monthly Ranks'!K596&lt;=8, 1/8,0)</f>
        <v>0.125</v>
      </c>
      <c r="L597">
        <f>IF('Monthly Ranks'!L596&lt;=8, 1/8,0)</f>
        <v>0.125</v>
      </c>
      <c r="M597">
        <f>IF('Monthly Ranks'!M596&lt;=8, 1/8,0)</f>
        <v>0</v>
      </c>
      <c r="N597">
        <f>IF('Monthly Ranks'!N596&lt;=8, 1/8,0)</f>
        <v>0</v>
      </c>
      <c r="O597">
        <f>IF('Monthly Ranks'!O596&lt;=8, 1/8,0)</f>
        <v>0</v>
      </c>
      <c r="P597">
        <f>IF('Monthly Ranks'!P596&lt;=8, 1/8,0)</f>
        <v>0.125</v>
      </c>
      <c r="Q597">
        <f>IF('Monthly Ranks'!Q596&lt;=8, 1/8,0)</f>
        <v>0.125</v>
      </c>
      <c r="S597">
        <f t="shared" si="28"/>
        <v>202407</v>
      </c>
      <c r="T597" s="12">
        <f>B597*ReturnData!B608</f>
        <v>0</v>
      </c>
      <c r="U597" s="12">
        <f>C597*ReturnData!C608</f>
        <v>5.6000000000000008E-3</v>
      </c>
      <c r="V597" s="12">
        <f>D597*ReturnData!D608</f>
        <v>2.4875000000000001E-3</v>
      </c>
      <c r="W597" s="12">
        <f>E597*ReturnData!E608</f>
        <v>0</v>
      </c>
      <c r="X597" s="12">
        <f>F597*ReturnData!F608</f>
        <v>0</v>
      </c>
      <c r="Y597" s="12">
        <f>G597*ReturnData!G608</f>
        <v>0</v>
      </c>
      <c r="Z597" s="12">
        <f>H597*ReturnData!H608</f>
        <v>0</v>
      </c>
      <c r="AA597" s="12">
        <f>I597*ReturnData!I608</f>
        <v>1.4762500000000001E-2</v>
      </c>
      <c r="AB597" s="12">
        <f>J597*ReturnData!J608</f>
        <v>8.0249999999999991E-3</v>
      </c>
      <c r="AC597" s="12">
        <f>K597*ReturnData!K608</f>
        <v>1.17625E-2</v>
      </c>
      <c r="AD597" s="12">
        <f>L597*ReturnData!L608</f>
        <v>-2.2500000000000003E-3</v>
      </c>
      <c r="AE597" s="12">
        <f>M597*ReturnData!M608</f>
        <v>0</v>
      </c>
      <c r="AF597" s="12">
        <f>N597*ReturnData!N608</f>
        <v>0</v>
      </c>
      <c r="AG597" s="12">
        <f>O597*ReturnData!O608</f>
        <v>0</v>
      </c>
      <c r="AH597" s="12">
        <f>P597*ReturnData!P608</f>
        <v>-2.075E-3</v>
      </c>
      <c r="AI597" s="12">
        <f>Q597*ReturnData!Q608</f>
        <v>9.5875000000000005E-3</v>
      </c>
      <c r="AK597">
        <f t="shared" si="27"/>
        <v>202407</v>
      </c>
      <c r="AL597" s="15">
        <f t="shared" si="29"/>
        <v>4.7899999999999998E-2</v>
      </c>
    </row>
    <row r="598" spans="1:38" x14ac:dyDescent="0.25">
      <c r="A598" s="6">
        <f>ReturnData!A609</f>
        <v>202408</v>
      </c>
      <c r="B598">
        <f>IF('Monthly Ranks'!B597&lt;=8, 1/8,0)</f>
        <v>0</v>
      </c>
      <c r="C598">
        <f>IF('Monthly Ranks'!C597&lt;=8, 1/8,0)</f>
        <v>0.125</v>
      </c>
      <c r="D598">
        <f>IF('Monthly Ranks'!D597&lt;=8, 1/8,0)</f>
        <v>0</v>
      </c>
      <c r="E598">
        <f>IF('Monthly Ranks'!E597&lt;=8, 1/8,0)</f>
        <v>0</v>
      </c>
      <c r="F598">
        <f>IF('Monthly Ranks'!F597&lt;=8, 1/8,0)</f>
        <v>0</v>
      </c>
      <c r="G598">
        <f>IF('Monthly Ranks'!G597&lt;=8, 1/8,0)</f>
        <v>0</v>
      </c>
      <c r="H598">
        <f>IF('Monthly Ranks'!H597&lt;=8, 1/8,0)</f>
        <v>0.125</v>
      </c>
      <c r="I598">
        <f>IF('Monthly Ranks'!I597&lt;=8, 1/8,0)</f>
        <v>0.125</v>
      </c>
      <c r="J598">
        <f>IF('Monthly Ranks'!J597&lt;=8, 1/8,0)</f>
        <v>0.125</v>
      </c>
      <c r="K598">
        <f>IF('Monthly Ranks'!K597&lt;=8, 1/8,0)</f>
        <v>0.125</v>
      </c>
      <c r="L598">
        <f>IF('Monthly Ranks'!L597&lt;=8, 1/8,0)</f>
        <v>0.125</v>
      </c>
      <c r="M598">
        <f>IF('Monthly Ranks'!M597&lt;=8, 1/8,0)</f>
        <v>0</v>
      </c>
      <c r="N598">
        <f>IF('Monthly Ranks'!N597&lt;=8, 1/8,0)</f>
        <v>0</v>
      </c>
      <c r="O598">
        <f>IF('Monthly Ranks'!O597&lt;=8, 1/8,0)</f>
        <v>0</v>
      </c>
      <c r="P598">
        <f>IF('Monthly Ranks'!P597&lt;=8, 1/8,0)</f>
        <v>0.125</v>
      </c>
      <c r="Q598">
        <f>IF('Monthly Ranks'!Q597&lt;=8, 1/8,0)</f>
        <v>0.125</v>
      </c>
      <c r="S598">
        <f t="shared" si="28"/>
        <v>202408</v>
      </c>
      <c r="T598" s="12">
        <f>B598*ReturnData!B609</f>
        <v>0</v>
      </c>
      <c r="U598" s="12">
        <f>C598*ReturnData!C609</f>
        <v>-3.875E-3</v>
      </c>
      <c r="V598" s="12">
        <f>D598*ReturnData!D609</f>
        <v>0</v>
      </c>
      <c r="W598" s="12">
        <f>E598*ReturnData!E609</f>
        <v>0</v>
      </c>
      <c r="X598" s="12">
        <f>F598*ReturnData!F609</f>
        <v>0</v>
      </c>
      <c r="Y598" s="12">
        <f>G598*ReturnData!G609</f>
        <v>0</v>
      </c>
      <c r="Z598" s="12">
        <f>H598*ReturnData!H609</f>
        <v>1.00625E-2</v>
      </c>
      <c r="AA598" s="12">
        <f>I598*ReturnData!I609</f>
        <v>8.25E-4</v>
      </c>
      <c r="AB598" s="12">
        <f>J598*ReturnData!J609</f>
        <v>-8.5624999999999989E-3</v>
      </c>
      <c r="AC598" s="12">
        <f>K598*ReturnData!K609</f>
        <v>6.1750000000000008E-3</v>
      </c>
      <c r="AD598" s="12">
        <f>L598*ReturnData!L609</f>
        <v>1.4999999999999999E-4</v>
      </c>
      <c r="AE598" s="12">
        <f>M598*ReturnData!M609</f>
        <v>0</v>
      </c>
      <c r="AF598" s="12">
        <f>N598*ReturnData!N609</f>
        <v>0</v>
      </c>
      <c r="AG598" s="12">
        <f>O598*ReturnData!O609</f>
        <v>0</v>
      </c>
      <c r="AH598" s="12">
        <f>P598*ReturnData!P609</f>
        <v>2.1375000000000001E-3</v>
      </c>
      <c r="AI598" s="12">
        <f>Q598*ReturnData!Q609</f>
        <v>3.1250000000000002E-3</v>
      </c>
      <c r="AK598">
        <f t="shared" si="27"/>
        <v>202408</v>
      </c>
      <c r="AL598" s="15">
        <f t="shared" si="29"/>
        <v>1.0037500000000001E-2</v>
      </c>
    </row>
    <row r="599" spans="1:38" x14ac:dyDescent="0.25">
      <c r="A599" s="6">
        <f>ReturnData!A610</f>
        <v>202409</v>
      </c>
      <c r="B599">
        <f>IF('Monthly Ranks'!B598&lt;=8, 1/8,0)</f>
        <v>0</v>
      </c>
      <c r="C599">
        <f>IF('Monthly Ranks'!C598&lt;=8, 1/8,0)</f>
        <v>0.125</v>
      </c>
      <c r="D599">
        <f>IF('Monthly Ranks'!D598&lt;=8, 1/8,0)</f>
        <v>0</v>
      </c>
      <c r="E599">
        <f>IF('Monthly Ranks'!E598&lt;=8, 1/8,0)</f>
        <v>0</v>
      </c>
      <c r="F599">
        <f>IF('Monthly Ranks'!F598&lt;=8, 1/8,0)</f>
        <v>0</v>
      </c>
      <c r="G599">
        <f>IF('Monthly Ranks'!G598&lt;=8, 1/8,0)</f>
        <v>0</v>
      </c>
      <c r="H599">
        <f>IF('Monthly Ranks'!H598&lt;=8, 1/8,0)</f>
        <v>0</v>
      </c>
      <c r="I599">
        <f>IF('Monthly Ranks'!I598&lt;=8, 1/8,0)</f>
        <v>0.125</v>
      </c>
      <c r="J599">
        <f>IF('Monthly Ranks'!J598&lt;=8, 1/8,0)</f>
        <v>0.125</v>
      </c>
      <c r="K599">
        <f>IF('Monthly Ranks'!K598&lt;=8, 1/8,0)</f>
        <v>0.125</v>
      </c>
      <c r="L599">
        <f>IF('Monthly Ranks'!L598&lt;=8, 1/8,0)</f>
        <v>0.125</v>
      </c>
      <c r="M599">
        <f>IF('Monthly Ranks'!M598&lt;=8, 1/8,0)</f>
        <v>0</v>
      </c>
      <c r="N599">
        <f>IF('Monthly Ranks'!N598&lt;=8, 1/8,0)</f>
        <v>0</v>
      </c>
      <c r="O599">
        <f>IF('Monthly Ranks'!O598&lt;=8, 1/8,0)</f>
        <v>0.125</v>
      </c>
      <c r="P599">
        <f>IF('Monthly Ranks'!P598&lt;=8, 1/8,0)</f>
        <v>0.125</v>
      </c>
      <c r="Q599">
        <f>IF('Monthly Ranks'!Q598&lt;=8, 1/8,0)</f>
        <v>0.125</v>
      </c>
      <c r="S599">
        <f t="shared" si="28"/>
        <v>202409</v>
      </c>
      <c r="T599" s="12">
        <f>B599*ReturnData!B610</f>
        <v>0</v>
      </c>
      <c r="U599" s="12">
        <f>C599*ReturnData!C610</f>
        <v>9.0749999999999997E-3</v>
      </c>
      <c r="V599" s="12">
        <f>D599*ReturnData!D610</f>
        <v>0</v>
      </c>
      <c r="W599" s="12">
        <f>E599*ReturnData!E610</f>
        <v>0</v>
      </c>
      <c r="X599" s="12">
        <f>F599*ReturnData!F610</f>
        <v>0</v>
      </c>
      <c r="Y599" s="12">
        <f>G599*ReturnData!G610</f>
        <v>0</v>
      </c>
      <c r="Z599" s="12">
        <f>H599*ReturnData!H610</f>
        <v>0</v>
      </c>
      <c r="AA599" s="12">
        <f>I599*ReturnData!I610</f>
        <v>8.6250000000000007E-3</v>
      </c>
      <c r="AB599" s="12">
        <f>J599*ReturnData!J610</f>
        <v>2.3125000000000003E-3</v>
      </c>
      <c r="AC599" s="12">
        <f>K599*ReturnData!K610</f>
        <v>6.5249999999999996E-3</v>
      </c>
      <c r="AD599" s="12">
        <f>L599*ReturnData!L610</f>
        <v>3.3500000000000001E-3</v>
      </c>
      <c r="AE599" s="12">
        <f>M599*ReturnData!M610</f>
        <v>0</v>
      </c>
      <c r="AF599" s="12">
        <f>N599*ReturnData!N610</f>
        <v>0</v>
      </c>
      <c r="AG599" s="12">
        <f>O599*ReturnData!O610</f>
        <v>6.7000000000000002E-3</v>
      </c>
      <c r="AH599" s="12">
        <f>P599*ReturnData!P610</f>
        <v>4.6500000000000005E-3</v>
      </c>
      <c r="AI599" s="12">
        <f>Q599*ReturnData!Q610</f>
        <v>-6.2500000000000001E-4</v>
      </c>
      <c r="AK599">
        <f t="shared" si="27"/>
        <v>202409</v>
      </c>
      <c r="AL599" s="15">
        <f t="shared" si="29"/>
        <v>4.0612500000000003E-2</v>
      </c>
    </row>
    <row r="600" spans="1:38" x14ac:dyDescent="0.25">
      <c r="A600" s="6">
        <f>ReturnData!A611</f>
        <v>202410</v>
      </c>
      <c r="B600">
        <f>IF('Monthly Ranks'!B599&lt;=8, 1/8,0)</f>
        <v>0</v>
      </c>
      <c r="C600">
        <f>IF('Monthly Ranks'!C599&lt;=8, 1/8,0)</f>
        <v>0.125</v>
      </c>
      <c r="D600">
        <f>IF('Monthly Ranks'!D599&lt;=8, 1/8,0)</f>
        <v>0</v>
      </c>
      <c r="E600">
        <f>IF('Monthly Ranks'!E599&lt;=8, 1/8,0)</f>
        <v>0</v>
      </c>
      <c r="F600">
        <f>IF('Monthly Ranks'!F599&lt;=8, 1/8,0)</f>
        <v>0</v>
      </c>
      <c r="G600">
        <f>IF('Monthly Ranks'!G599&lt;=8, 1/8,0)</f>
        <v>0</v>
      </c>
      <c r="H600">
        <f>IF('Monthly Ranks'!H599&lt;=8, 1/8,0)</f>
        <v>0.125</v>
      </c>
      <c r="I600">
        <f>IF('Monthly Ranks'!I599&lt;=8, 1/8,0)</f>
        <v>0.125</v>
      </c>
      <c r="J600">
        <f>IF('Monthly Ranks'!J599&lt;=8, 1/8,0)</f>
        <v>0</v>
      </c>
      <c r="K600">
        <f>IF('Monthly Ranks'!K599&lt;=8, 1/8,0)</f>
        <v>0.125</v>
      </c>
      <c r="L600">
        <f>IF('Monthly Ranks'!L599&lt;=8, 1/8,0)</f>
        <v>0.125</v>
      </c>
      <c r="M600">
        <f>IF('Monthly Ranks'!M599&lt;=8, 1/8,0)</f>
        <v>0</v>
      </c>
      <c r="N600">
        <f>IF('Monthly Ranks'!N599&lt;=8, 1/8,0)</f>
        <v>0</v>
      </c>
      <c r="O600">
        <f>IF('Monthly Ranks'!O599&lt;=8, 1/8,0)</f>
        <v>0.125</v>
      </c>
      <c r="P600">
        <f>IF('Monthly Ranks'!P599&lt;=8, 1/8,0)</f>
        <v>0.125</v>
      </c>
      <c r="Q600">
        <f>IF('Monthly Ranks'!Q599&lt;=8, 1/8,0)</f>
        <v>0.125</v>
      </c>
      <c r="S600">
        <f t="shared" si="28"/>
        <v>202410</v>
      </c>
      <c r="T600" s="12">
        <f>B600*ReturnData!B611</f>
        <v>0</v>
      </c>
      <c r="U600" s="12">
        <f>C600*ReturnData!C611</f>
        <v>-4.0999999999999995E-3</v>
      </c>
      <c r="V600" s="12">
        <f>D600*ReturnData!D611</f>
        <v>0</v>
      </c>
      <c r="W600" s="12">
        <f>E600*ReturnData!E611</f>
        <v>0</v>
      </c>
      <c r="X600" s="12">
        <f>F600*ReturnData!F611</f>
        <v>0</v>
      </c>
      <c r="Y600" s="12">
        <f>G600*ReturnData!G611</f>
        <v>0</v>
      </c>
      <c r="Z600" s="12">
        <f>H600*ReturnData!H611</f>
        <v>-4.5125E-3</v>
      </c>
      <c r="AA600" s="12">
        <f>I600*ReturnData!I611</f>
        <v>-4.9249999999999997E-3</v>
      </c>
      <c r="AB600" s="12">
        <f>J600*ReturnData!J611</f>
        <v>0</v>
      </c>
      <c r="AC600" s="12">
        <f>K600*ReturnData!K611</f>
        <v>-1.0125000000000002E-3</v>
      </c>
      <c r="AD600" s="12">
        <f>L600*ReturnData!L611</f>
        <v>6.1249999999999998E-4</v>
      </c>
      <c r="AE600" s="12">
        <f>M600*ReturnData!M611</f>
        <v>0</v>
      </c>
      <c r="AF600" s="12">
        <f>N600*ReturnData!N611</f>
        <v>0</v>
      </c>
      <c r="AG600" s="12">
        <f>O600*ReturnData!O611</f>
        <v>8.6249999999999999E-4</v>
      </c>
      <c r="AH600" s="12">
        <f>P600*ReturnData!P611</f>
        <v>-1.1375000000000001E-3</v>
      </c>
      <c r="AI600" s="12">
        <f>Q600*ReturnData!Q611</f>
        <v>3.3E-3</v>
      </c>
      <c r="AK600">
        <f t="shared" si="27"/>
        <v>202410</v>
      </c>
      <c r="AL600" s="15">
        <f t="shared" si="29"/>
        <v>-1.0912499999999995E-2</v>
      </c>
    </row>
    <row r="601" spans="1:38" x14ac:dyDescent="0.25">
      <c r="A601" s="6">
        <f>ReturnData!A612</f>
        <v>202411</v>
      </c>
      <c r="B601">
        <f>IF('Monthly Ranks'!B600&lt;=8, 1/8,0)</f>
        <v>0</v>
      </c>
      <c r="C601">
        <f>IF('Monthly Ranks'!C600&lt;=8, 1/8,0)</f>
        <v>0.125</v>
      </c>
      <c r="D601">
        <f>IF('Monthly Ranks'!D600&lt;=8, 1/8,0)</f>
        <v>0</v>
      </c>
      <c r="E601">
        <f>IF('Monthly Ranks'!E600&lt;=8, 1/8,0)</f>
        <v>0</v>
      </c>
      <c r="F601">
        <f>IF('Monthly Ranks'!F600&lt;=8, 1/8,0)</f>
        <v>0</v>
      </c>
      <c r="G601">
        <f>IF('Monthly Ranks'!G600&lt;=8, 1/8,0)</f>
        <v>0</v>
      </c>
      <c r="H601">
        <f>IF('Monthly Ranks'!H600&lt;=8, 1/8,0)</f>
        <v>0</v>
      </c>
      <c r="I601">
        <f>IF('Monthly Ranks'!I600&lt;=8, 1/8,0)</f>
        <v>0.125</v>
      </c>
      <c r="J601">
        <f>IF('Monthly Ranks'!J600&lt;=8, 1/8,0)</f>
        <v>0</v>
      </c>
      <c r="K601">
        <f>IF('Monthly Ranks'!K600&lt;=8, 1/8,0)</f>
        <v>0.125</v>
      </c>
      <c r="L601">
        <f>IF('Monthly Ranks'!L600&lt;=8, 1/8,0)</f>
        <v>0.125</v>
      </c>
      <c r="M601">
        <f>IF('Monthly Ranks'!M600&lt;=8, 1/8,0)</f>
        <v>0</v>
      </c>
      <c r="N601">
        <f>IF('Monthly Ranks'!N600&lt;=8, 1/8,0)</f>
        <v>0.125</v>
      </c>
      <c r="O601">
        <f>IF('Monthly Ranks'!O600&lt;=8, 1/8,0)</f>
        <v>0.125</v>
      </c>
      <c r="P601">
        <f>IF('Monthly Ranks'!P600&lt;=8, 1/8,0)</f>
        <v>0.125</v>
      </c>
      <c r="Q601">
        <f>IF('Monthly Ranks'!Q600&lt;=8, 1/8,0)</f>
        <v>0.125</v>
      </c>
      <c r="S601">
        <f t="shared" si="28"/>
        <v>202411</v>
      </c>
      <c r="T601" s="12">
        <f>B601*ReturnData!B612</f>
        <v>0</v>
      </c>
      <c r="U601" s="12">
        <f>C601*ReturnData!C612</f>
        <v>-8.8749999999999994E-4</v>
      </c>
      <c r="V601" s="12">
        <f>D601*ReturnData!D612</f>
        <v>0</v>
      </c>
      <c r="W601" s="12">
        <f>E601*ReturnData!E612</f>
        <v>0</v>
      </c>
      <c r="X601" s="12">
        <f>F601*ReturnData!F612</f>
        <v>0</v>
      </c>
      <c r="Y601" s="12">
        <f>G601*ReturnData!G612</f>
        <v>0</v>
      </c>
      <c r="Z601" s="12">
        <f>H601*ReturnData!H612</f>
        <v>0</v>
      </c>
      <c r="AA601" s="12">
        <f>I601*ReturnData!I612</f>
        <v>1.1112500000000001E-2</v>
      </c>
      <c r="AB601" s="12">
        <f>J601*ReturnData!J612</f>
        <v>0</v>
      </c>
      <c r="AC601" s="12">
        <f>K601*ReturnData!K612</f>
        <v>2.2875E-2</v>
      </c>
      <c r="AD601" s="12">
        <f>L601*ReturnData!L612</f>
        <v>4.0000000000000001E-3</v>
      </c>
      <c r="AE601" s="12">
        <f>M601*ReturnData!M612</f>
        <v>0</v>
      </c>
      <c r="AF601" s="12">
        <f>N601*ReturnData!N612</f>
        <v>7.8500000000000011E-3</v>
      </c>
      <c r="AG601" s="12">
        <f>O601*ReturnData!O612</f>
        <v>7.7625000000000003E-3</v>
      </c>
      <c r="AH601" s="12">
        <f>P601*ReturnData!P612</f>
        <v>1.2549999999999999E-2</v>
      </c>
      <c r="AI601" s="12">
        <f>Q601*ReturnData!Q612</f>
        <v>1.5075E-2</v>
      </c>
      <c r="AK601">
        <f t="shared" si="27"/>
        <v>202411</v>
      </c>
      <c r="AL601" s="15">
        <f t="shared" si="29"/>
        <v>8.0337500000000006E-2</v>
      </c>
    </row>
    <row r="602" spans="1:38" ht="15.75" thickBot="1" x14ac:dyDescent="0.3">
      <c r="A602" s="6">
        <f>ReturnData!A613</f>
        <v>202412</v>
      </c>
      <c r="B602">
        <f>IF('Monthly Ranks'!B601&lt;=8, 1/8,0)</f>
        <v>0</v>
      </c>
      <c r="C602">
        <f>IF('Monthly Ranks'!C601&lt;=8, 1/8,0)</f>
        <v>0.125</v>
      </c>
      <c r="D602">
        <f>IF('Monthly Ranks'!D601&lt;=8, 1/8,0)</f>
        <v>0</v>
      </c>
      <c r="E602">
        <f>IF('Monthly Ranks'!E601&lt;=8, 1/8,0)</f>
        <v>0</v>
      </c>
      <c r="F602">
        <f>IF('Monthly Ranks'!F601&lt;=8, 1/8,0)</f>
        <v>0</v>
      </c>
      <c r="G602">
        <f>IF('Monthly Ranks'!G601&lt;=8, 1/8,0)</f>
        <v>0</v>
      </c>
      <c r="H602">
        <f>IF('Monthly Ranks'!H601&lt;=8, 1/8,0)</f>
        <v>0</v>
      </c>
      <c r="I602">
        <f>IF('Monthly Ranks'!I601&lt;=8, 1/8,0)</f>
        <v>0.125</v>
      </c>
      <c r="J602">
        <f>IF('Monthly Ranks'!J601&lt;=8, 1/8,0)</f>
        <v>0</v>
      </c>
      <c r="K602">
        <f>IF('Monthly Ranks'!K601&lt;=8, 1/8,0)</f>
        <v>0.125</v>
      </c>
      <c r="L602">
        <f>IF('Monthly Ranks'!L601&lt;=8, 1/8,0)</f>
        <v>0.125</v>
      </c>
      <c r="M602">
        <f>IF('Monthly Ranks'!M601&lt;=8, 1/8,0)</f>
        <v>0</v>
      </c>
      <c r="N602">
        <f>IF('Monthly Ranks'!N601&lt;=8, 1/8,0)</f>
        <v>0.125</v>
      </c>
      <c r="O602">
        <f>IF('Monthly Ranks'!O601&lt;=8, 1/8,0)</f>
        <v>0.125</v>
      </c>
      <c r="P602">
        <f>IF('Monthly Ranks'!P601&lt;=8, 1/8,0)</f>
        <v>0.125</v>
      </c>
      <c r="Q602">
        <f>IF('Monthly Ranks'!Q601&lt;=8, 1/8,0)</f>
        <v>0.125</v>
      </c>
      <c r="S602">
        <f t="shared" si="28"/>
        <v>202412</v>
      </c>
      <c r="T602" s="12">
        <f>B602*ReturnData!B613</f>
        <v>0</v>
      </c>
      <c r="U602" s="12">
        <f>C602*ReturnData!C613</f>
        <v>-1.4975E-2</v>
      </c>
      <c r="V602" s="12">
        <f>D602*ReturnData!D613</f>
        <v>0</v>
      </c>
      <c r="W602" s="12">
        <f>E602*ReturnData!E613</f>
        <v>0</v>
      </c>
      <c r="X602" s="12">
        <f>F602*ReturnData!F613</f>
        <v>0</v>
      </c>
      <c r="Y602" s="12">
        <f>G602*ReturnData!G613</f>
        <v>0</v>
      </c>
      <c r="Z602" s="12">
        <f>H602*ReturnData!H613</f>
        <v>0</v>
      </c>
      <c r="AA602" s="12">
        <f>I602*ReturnData!I613</f>
        <v>-1.5224999999999999E-2</v>
      </c>
      <c r="AB602" s="12">
        <f>J602*ReturnData!J613</f>
        <v>0</v>
      </c>
      <c r="AC602" s="12">
        <f>K602*ReturnData!K613</f>
        <v>-1.1287499999999999E-2</v>
      </c>
      <c r="AD602" s="12">
        <f>L602*ReturnData!L613</f>
        <v>-2.375E-4</v>
      </c>
      <c r="AE602" s="12">
        <f>M602*ReturnData!M613</f>
        <v>0</v>
      </c>
      <c r="AF602" s="12">
        <f>N602*ReturnData!N613</f>
        <v>-8.3125000000000004E-3</v>
      </c>
      <c r="AG602" s="12">
        <f>O602*ReturnData!O613</f>
        <v>-9.725000000000001E-3</v>
      </c>
      <c r="AH602" s="12">
        <f>P602*ReturnData!P613</f>
        <v>7.5000000000000002E-4</v>
      </c>
      <c r="AI602" s="12">
        <f>Q602*ReturnData!Q613</f>
        <v>-9.1625000000000005E-3</v>
      </c>
      <c r="AK602">
        <f t="shared" si="27"/>
        <v>202412</v>
      </c>
      <c r="AL602" s="16">
        <f t="shared" si="29"/>
        <v>-6.8174999999999999E-2</v>
      </c>
    </row>
    <row r="603" spans="1:38" ht="15.75" thickTop="1" x14ac:dyDescent="0.25">
      <c r="A603" s="6"/>
    </row>
    <row r="604" spans="1:38" x14ac:dyDescent="0.25">
      <c r="A604" s="6"/>
    </row>
    <row r="605" spans="1:38" x14ac:dyDescent="0.25">
      <c r="A605" s="6"/>
    </row>
    <row r="606" spans="1:38" x14ac:dyDescent="0.25">
      <c r="A606" s="6"/>
    </row>
    <row r="607" spans="1:38" x14ac:dyDescent="0.25">
      <c r="A607" s="6"/>
    </row>
    <row r="608" spans="1:38" x14ac:dyDescent="0.25">
      <c r="A608" s="6"/>
    </row>
    <row r="609" spans="1:1" x14ac:dyDescent="0.25">
      <c r="A609" s="6"/>
    </row>
    <row r="610" spans="1:1" x14ac:dyDescent="0.25">
      <c r="A610" s="6"/>
    </row>
    <row r="611" spans="1:1" x14ac:dyDescent="0.25">
      <c r="A611" s="6"/>
    </row>
    <row r="612" spans="1:1" x14ac:dyDescent="0.25">
      <c r="A612" s="6"/>
    </row>
    <row r="613" spans="1:1" x14ac:dyDescent="0.25">
      <c r="A613" s="6"/>
    </row>
    <row r="614" spans="1:1" x14ac:dyDescent="0.25">
      <c r="A614" s="6"/>
    </row>
    <row r="615" spans="1:1" x14ac:dyDescent="0.25">
      <c r="A615" s="6"/>
    </row>
    <row r="616" spans="1:1" x14ac:dyDescent="0.25">
      <c r="A616" s="6"/>
    </row>
    <row r="617" spans="1:1" x14ac:dyDescent="0.25">
      <c r="A617" s="6"/>
    </row>
    <row r="618" spans="1:1" x14ac:dyDescent="0.25">
      <c r="A618" s="6"/>
    </row>
    <row r="619" spans="1:1" x14ac:dyDescent="0.25">
      <c r="A619" s="6"/>
    </row>
    <row r="620" spans="1:1" x14ac:dyDescent="0.25">
      <c r="A620" s="6"/>
    </row>
    <row r="621" spans="1:1" x14ac:dyDescent="0.25">
      <c r="A621" s="6"/>
    </row>
    <row r="622" spans="1:1" x14ac:dyDescent="0.25">
      <c r="A622" s="6"/>
    </row>
    <row r="623" spans="1:1" x14ac:dyDescent="0.25">
      <c r="A623" s="6"/>
    </row>
    <row r="624" spans="1:1" x14ac:dyDescent="0.25">
      <c r="A624" s="6"/>
    </row>
    <row r="625" spans="1:1" x14ac:dyDescent="0.25">
      <c r="A625" s="6"/>
    </row>
    <row r="626" spans="1:1" x14ac:dyDescent="0.25">
      <c r="A626" s="6"/>
    </row>
    <row r="627" spans="1:1" x14ac:dyDescent="0.25">
      <c r="A627" s="6"/>
    </row>
    <row r="628" spans="1:1" x14ac:dyDescent="0.25">
      <c r="A628" s="6"/>
    </row>
    <row r="629" spans="1:1" x14ac:dyDescent="0.25">
      <c r="A629" s="6"/>
    </row>
    <row r="630" spans="1:1" x14ac:dyDescent="0.25">
      <c r="A630" s="6"/>
    </row>
    <row r="631" spans="1:1" x14ac:dyDescent="0.25">
      <c r="A631" s="6"/>
    </row>
    <row r="632" spans="1:1" x14ac:dyDescent="0.25">
      <c r="A632" s="6"/>
    </row>
    <row r="633" spans="1:1" x14ac:dyDescent="0.25">
      <c r="A633" s="6"/>
    </row>
    <row r="634" spans="1:1" x14ac:dyDescent="0.25">
      <c r="A634" s="6"/>
    </row>
    <row r="635" spans="1:1" x14ac:dyDescent="0.25">
      <c r="A635" s="6"/>
    </row>
    <row r="636" spans="1:1" x14ac:dyDescent="0.25">
      <c r="A636" s="6"/>
    </row>
    <row r="637" spans="1:1" x14ac:dyDescent="0.25">
      <c r="A637" s="6"/>
    </row>
    <row r="638" spans="1:1" x14ac:dyDescent="0.25">
      <c r="A638" s="6"/>
    </row>
    <row r="639" spans="1:1" x14ac:dyDescent="0.25">
      <c r="A639" s="6"/>
    </row>
    <row r="640" spans="1:1" x14ac:dyDescent="0.25">
      <c r="A640" s="6"/>
    </row>
    <row r="641" spans="1:1" x14ac:dyDescent="0.25">
      <c r="A641" s="6"/>
    </row>
    <row r="642" spans="1:1" x14ac:dyDescent="0.25">
      <c r="A642" s="6"/>
    </row>
    <row r="643" spans="1:1" x14ac:dyDescent="0.25">
      <c r="A643" s="6"/>
    </row>
    <row r="644" spans="1:1" x14ac:dyDescent="0.25">
      <c r="A644" s="6"/>
    </row>
    <row r="645" spans="1:1" x14ac:dyDescent="0.25">
      <c r="A645" s="6"/>
    </row>
    <row r="646" spans="1:1" x14ac:dyDescent="0.25">
      <c r="A646" s="6"/>
    </row>
    <row r="647" spans="1:1" x14ac:dyDescent="0.25">
      <c r="A647" s="6"/>
    </row>
    <row r="648" spans="1:1" x14ac:dyDescent="0.25">
      <c r="A648" s="6"/>
    </row>
    <row r="649" spans="1:1" x14ac:dyDescent="0.25">
      <c r="A649" s="6"/>
    </row>
    <row r="650" spans="1:1" x14ac:dyDescent="0.25">
      <c r="A650" s="6"/>
    </row>
    <row r="651" spans="1:1" x14ac:dyDescent="0.25">
      <c r="A651" s="6"/>
    </row>
    <row r="652" spans="1:1" x14ac:dyDescent="0.25">
      <c r="A652" s="6"/>
    </row>
    <row r="653" spans="1:1" x14ac:dyDescent="0.25">
      <c r="A653" s="6"/>
    </row>
    <row r="654" spans="1:1" x14ac:dyDescent="0.25">
      <c r="A654" s="6"/>
    </row>
    <row r="655" spans="1:1" x14ac:dyDescent="0.25">
      <c r="A655" s="6"/>
    </row>
    <row r="656" spans="1:1" x14ac:dyDescent="0.25">
      <c r="A656" s="6"/>
    </row>
    <row r="657" spans="1:1" x14ac:dyDescent="0.25">
      <c r="A657" s="6"/>
    </row>
    <row r="658" spans="1:1" x14ac:dyDescent="0.25">
      <c r="A658" s="6"/>
    </row>
    <row r="659" spans="1:1" x14ac:dyDescent="0.25">
      <c r="A659" s="6"/>
    </row>
    <row r="660" spans="1:1" x14ac:dyDescent="0.25">
      <c r="A660" s="6"/>
    </row>
    <row r="661" spans="1:1" x14ac:dyDescent="0.25">
      <c r="A661" s="6"/>
    </row>
    <row r="662" spans="1:1" x14ac:dyDescent="0.25">
      <c r="A662" s="6"/>
    </row>
    <row r="663" spans="1:1" x14ac:dyDescent="0.25">
      <c r="A663" s="6"/>
    </row>
    <row r="664" spans="1:1" x14ac:dyDescent="0.25">
      <c r="A664" s="6"/>
    </row>
    <row r="665" spans="1:1" x14ac:dyDescent="0.25">
      <c r="A665" s="6"/>
    </row>
    <row r="666" spans="1:1" x14ac:dyDescent="0.25">
      <c r="A666" s="6"/>
    </row>
    <row r="667" spans="1:1" x14ac:dyDescent="0.25">
      <c r="A667" s="6"/>
    </row>
    <row r="668" spans="1:1" x14ac:dyDescent="0.25">
      <c r="A668" s="6"/>
    </row>
    <row r="669" spans="1:1" x14ac:dyDescent="0.25">
      <c r="A669" s="6"/>
    </row>
    <row r="670" spans="1:1" x14ac:dyDescent="0.25">
      <c r="A670" s="6"/>
    </row>
    <row r="671" spans="1:1" x14ac:dyDescent="0.25">
      <c r="A671" s="6"/>
    </row>
    <row r="672" spans="1:1" x14ac:dyDescent="0.25">
      <c r="A672" s="6"/>
    </row>
    <row r="673" spans="1:1" x14ac:dyDescent="0.25">
      <c r="A673" s="6"/>
    </row>
    <row r="674" spans="1:1" x14ac:dyDescent="0.25">
      <c r="A674" s="6"/>
    </row>
    <row r="675" spans="1:1" x14ac:dyDescent="0.25">
      <c r="A675" s="6"/>
    </row>
    <row r="676" spans="1:1" x14ac:dyDescent="0.25">
      <c r="A676" s="6"/>
    </row>
    <row r="677" spans="1:1" x14ac:dyDescent="0.25">
      <c r="A677" s="6"/>
    </row>
    <row r="678" spans="1:1" x14ac:dyDescent="0.25">
      <c r="A678" s="6"/>
    </row>
    <row r="679" spans="1:1" x14ac:dyDescent="0.25">
      <c r="A679" s="6"/>
    </row>
    <row r="680" spans="1:1" x14ac:dyDescent="0.25">
      <c r="A680" s="6"/>
    </row>
    <row r="681" spans="1:1" x14ac:dyDescent="0.25">
      <c r="A681" s="6"/>
    </row>
    <row r="682" spans="1:1" x14ac:dyDescent="0.25">
      <c r="A682" s="6"/>
    </row>
    <row r="683" spans="1:1" x14ac:dyDescent="0.25">
      <c r="A683" s="6"/>
    </row>
    <row r="684" spans="1:1" x14ac:dyDescent="0.25">
      <c r="A684" s="6"/>
    </row>
    <row r="685" spans="1:1" x14ac:dyDescent="0.25">
      <c r="A685" s="6"/>
    </row>
    <row r="686" spans="1:1" x14ac:dyDescent="0.25">
      <c r="A686" s="6"/>
    </row>
    <row r="687" spans="1:1" x14ac:dyDescent="0.25">
      <c r="A687" s="6"/>
    </row>
    <row r="688" spans="1:1" x14ac:dyDescent="0.25">
      <c r="A688" s="6"/>
    </row>
    <row r="689" spans="1:1" x14ac:dyDescent="0.25">
      <c r="A689" s="6"/>
    </row>
    <row r="690" spans="1:1" x14ac:dyDescent="0.25">
      <c r="A690" s="6"/>
    </row>
    <row r="691" spans="1:1" x14ac:dyDescent="0.25">
      <c r="A691" s="6"/>
    </row>
    <row r="692" spans="1:1" x14ac:dyDescent="0.25">
      <c r="A692" s="6"/>
    </row>
    <row r="693" spans="1:1" x14ac:dyDescent="0.25">
      <c r="A693" s="6"/>
    </row>
    <row r="694" spans="1:1" x14ac:dyDescent="0.25">
      <c r="A694" s="6"/>
    </row>
    <row r="695" spans="1:1" x14ac:dyDescent="0.25">
      <c r="A695" s="6"/>
    </row>
    <row r="696" spans="1:1" x14ac:dyDescent="0.25">
      <c r="A696" s="6"/>
    </row>
    <row r="697" spans="1:1" x14ac:dyDescent="0.25">
      <c r="A697" s="6"/>
    </row>
    <row r="698" spans="1:1" x14ac:dyDescent="0.25">
      <c r="A698" s="6"/>
    </row>
    <row r="699" spans="1:1" x14ac:dyDescent="0.25">
      <c r="A699" s="6"/>
    </row>
    <row r="700" spans="1:1" x14ac:dyDescent="0.25">
      <c r="A700" s="6"/>
    </row>
    <row r="701" spans="1:1" x14ac:dyDescent="0.25">
      <c r="A701" s="6"/>
    </row>
    <row r="702" spans="1:1" x14ac:dyDescent="0.25">
      <c r="A702" s="6"/>
    </row>
    <row r="703" spans="1:1" x14ac:dyDescent="0.25">
      <c r="A703" s="6"/>
    </row>
    <row r="704" spans="1:1" x14ac:dyDescent="0.25">
      <c r="A704" s="6"/>
    </row>
    <row r="705" spans="1:1" x14ac:dyDescent="0.25">
      <c r="A705" s="6"/>
    </row>
    <row r="706" spans="1:1" x14ac:dyDescent="0.25">
      <c r="A706" s="6"/>
    </row>
    <row r="707" spans="1:1" x14ac:dyDescent="0.25">
      <c r="A707" s="6"/>
    </row>
    <row r="708" spans="1:1" x14ac:dyDescent="0.25">
      <c r="A708" s="6"/>
    </row>
    <row r="709" spans="1:1" x14ac:dyDescent="0.25">
      <c r="A709" s="6"/>
    </row>
    <row r="710" spans="1:1" x14ac:dyDescent="0.25">
      <c r="A710" s="6"/>
    </row>
    <row r="711" spans="1:1" x14ac:dyDescent="0.25">
      <c r="A711" s="6"/>
    </row>
    <row r="712" spans="1:1" x14ac:dyDescent="0.25">
      <c r="A712" s="6"/>
    </row>
    <row r="713" spans="1:1" x14ac:dyDescent="0.25">
      <c r="A713" s="6"/>
    </row>
    <row r="714" spans="1:1" x14ac:dyDescent="0.25">
      <c r="A714" s="6"/>
    </row>
    <row r="715" spans="1:1" x14ac:dyDescent="0.25">
      <c r="A715" s="6"/>
    </row>
    <row r="716" spans="1:1" x14ac:dyDescent="0.25">
      <c r="A716" s="6"/>
    </row>
    <row r="717" spans="1:1" x14ac:dyDescent="0.25">
      <c r="A717" s="6"/>
    </row>
    <row r="718" spans="1:1" x14ac:dyDescent="0.25">
      <c r="A718" s="6"/>
    </row>
    <row r="719" spans="1:1" x14ac:dyDescent="0.25">
      <c r="A719" s="6"/>
    </row>
    <row r="720" spans="1:1" x14ac:dyDescent="0.25">
      <c r="A720" s="6"/>
    </row>
    <row r="721" spans="1:1" x14ac:dyDescent="0.25">
      <c r="A721" s="6"/>
    </row>
    <row r="722" spans="1:1" x14ac:dyDescent="0.25">
      <c r="A722" s="6"/>
    </row>
    <row r="723" spans="1:1" x14ac:dyDescent="0.25">
      <c r="A723" s="6"/>
    </row>
    <row r="724" spans="1:1" x14ac:dyDescent="0.25">
      <c r="A724" s="6"/>
    </row>
    <row r="725" spans="1:1" x14ac:dyDescent="0.25">
      <c r="A725" s="6"/>
    </row>
    <row r="726" spans="1:1" x14ac:dyDescent="0.25">
      <c r="A726" s="6"/>
    </row>
    <row r="727" spans="1:1" x14ac:dyDescent="0.25">
      <c r="A727" s="6"/>
    </row>
    <row r="728" spans="1:1" x14ac:dyDescent="0.25">
      <c r="A728" s="6"/>
    </row>
    <row r="729" spans="1:1" x14ac:dyDescent="0.25">
      <c r="A729" s="6"/>
    </row>
    <row r="730" spans="1:1" x14ac:dyDescent="0.25">
      <c r="A730" s="6"/>
    </row>
    <row r="731" spans="1:1" x14ac:dyDescent="0.25">
      <c r="A731" s="6"/>
    </row>
    <row r="732" spans="1:1" x14ac:dyDescent="0.25">
      <c r="A732" s="6"/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F9BED-46AF-49F1-9881-B3D0E9E34A28}">
  <dimension ref="A1:AX732"/>
  <sheetViews>
    <sheetView topLeftCell="V1" workbookViewId="0">
      <selection activeCell="AO3" sqref="AO3:AO602"/>
    </sheetView>
  </sheetViews>
  <sheetFormatPr defaultColWidth="8.85546875" defaultRowHeight="15" x14ac:dyDescent="0.25"/>
  <cols>
    <col min="1" max="1" width="10.7109375" bestFit="1" customWidth="1"/>
    <col min="2" max="2" width="22.42578125" bestFit="1" customWidth="1"/>
    <col min="3" max="3" width="17" bestFit="1" customWidth="1"/>
    <col min="4" max="7" width="12" bestFit="1" customWidth="1"/>
    <col min="8" max="8" width="12.140625" customWidth="1"/>
    <col min="9" max="10" width="12" bestFit="1" customWidth="1"/>
    <col min="41" max="41" width="11.140625" bestFit="1" customWidth="1"/>
    <col min="46" max="46" width="8.85546875" customWidth="1"/>
  </cols>
  <sheetData>
    <row r="1" spans="1:50" ht="21.75" thickBot="1" x14ac:dyDescent="0.4">
      <c r="A1" s="2" t="s">
        <v>12</v>
      </c>
      <c r="S1" s="2" t="s">
        <v>4</v>
      </c>
      <c r="AK1" s="2" t="s">
        <v>5</v>
      </c>
    </row>
    <row r="2" spans="1:50" ht="15.75" thickBot="1" x14ac:dyDescent="0.3">
      <c r="A2" s="1" t="s">
        <v>0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27</v>
      </c>
      <c r="Q2" s="1" t="s">
        <v>28</v>
      </c>
      <c r="S2" t="str">
        <f t="shared" ref="S2:S65" si="0">A2</f>
        <v>Date</v>
      </c>
      <c r="T2" s="1" t="s">
        <v>13</v>
      </c>
      <c r="U2" s="1" t="s">
        <v>14</v>
      </c>
      <c r="V2" s="1" t="s">
        <v>15</v>
      </c>
      <c r="W2" s="1" t="s">
        <v>16</v>
      </c>
      <c r="X2" s="1" t="s">
        <v>17</v>
      </c>
      <c r="Y2" s="1" t="s">
        <v>18</v>
      </c>
      <c r="Z2" s="1" t="s">
        <v>19</v>
      </c>
      <c r="AA2" s="1" t="s">
        <v>20</v>
      </c>
      <c r="AB2" s="1" t="s">
        <v>21</v>
      </c>
      <c r="AC2" s="1" t="s">
        <v>22</v>
      </c>
      <c r="AD2" s="1" t="s">
        <v>23</v>
      </c>
      <c r="AE2" s="1" t="s">
        <v>24</v>
      </c>
      <c r="AF2" s="1" t="s">
        <v>25</v>
      </c>
      <c r="AG2" s="1" t="s">
        <v>26</v>
      </c>
      <c r="AH2" s="1" t="s">
        <v>27</v>
      </c>
      <c r="AI2" s="1" t="s">
        <v>28</v>
      </c>
      <c r="AK2" s="1" t="str">
        <f t="shared" ref="AK2:AK65" si="1">S2</f>
        <v>Date</v>
      </c>
      <c r="AL2" s="9" t="s">
        <v>3</v>
      </c>
      <c r="AO2" s="9" t="s">
        <v>29</v>
      </c>
    </row>
    <row r="3" spans="1:50" ht="15.75" thickTop="1" x14ac:dyDescent="0.25">
      <c r="A3" s="3">
        <f>ReturnData!A14</f>
        <v>197501</v>
      </c>
      <c r="B3">
        <f>IF('Monthly Ranks'!B2&gt;=9, 1/8,0)</f>
        <v>0.125</v>
      </c>
      <c r="C3">
        <f>IF('Monthly Ranks'!C2&gt;=9, 1/8,0)</f>
        <v>0</v>
      </c>
      <c r="D3">
        <f>IF('Monthly Ranks'!D2&gt;=9, 1/8,0)</f>
        <v>0.125</v>
      </c>
      <c r="E3">
        <f>IF('Monthly Ranks'!E2&gt;=9, 1/8,0)</f>
        <v>0.125</v>
      </c>
      <c r="F3">
        <f>IF('Monthly Ranks'!F2&gt;=9, 1/8,0)</f>
        <v>0.125</v>
      </c>
      <c r="G3">
        <f>IF('Monthly Ranks'!G2&gt;=9, 1/8,0)</f>
        <v>0</v>
      </c>
      <c r="H3">
        <f>IF('Monthly Ranks'!H2&gt;=9, 1/8,0)</f>
        <v>0</v>
      </c>
      <c r="I3">
        <f>IF('Monthly Ranks'!I2&gt;=9, 1/8,0)</f>
        <v>0</v>
      </c>
      <c r="J3">
        <f>IF('Monthly Ranks'!J2&gt;=9, 1/8,0)</f>
        <v>0</v>
      </c>
      <c r="K3">
        <f>IF('Monthly Ranks'!K2&gt;=9, 1/8,0)</f>
        <v>0.125</v>
      </c>
      <c r="L3">
        <f>IF('Monthly Ranks'!L2&gt;=9, 1/8,0)</f>
        <v>0.125</v>
      </c>
      <c r="M3">
        <f>IF('Monthly Ranks'!M2&gt;=9, 1/8,0)</f>
        <v>0</v>
      </c>
      <c r="N3">
        <f>IF('Monthly Ranks'!N2&gt;=9, 1/8,0)</f>
        <v>0</v>
      </c>
      <c r="O3">
        <f>IF('Monthly Ranks'!O2&gt;=9, 1/8,0)</f>
        <v>0</v>
      </c>
      <c r="P3">
        <f>IF('Monthly Ranks'!P2&gt;=9, 1/8,0)</f>
        <v>0.125</v>
      </c>
      <c r="Q3">
        <f>IF('Monthly Ranks'!Q2&gt;=9, 1/8,0)</f>
        <v>0.125</v>
      </c>
      <c r="S3">
        <f t="shared" si="0"/>
        <v>197501</v>
      </c>
      <c r="T3" s="12">
        <f>B3*ReturnData!B14</f>
        <v>2.5125000000000001E-2</v>
      </c>
      <c r="U3" s="12">
        <f>C3*ReturnData!C14</f>
        <v>0</v>
      </c>
      <c r="V3" s="12">
        <f>D3*ReturnData!D14</f>
        <v>6.0999999999999995E-3</v>
      </c>
      <c r="W3" s="12">
        <f>E3*ReturnData!E14</f>
        <v>3.2724999999999997E-2</v>
      </c>
      <c r="X3" s="12">
        <f>F3*ReturnData!F14</f>
        <v>2.5325E-2</v>
      </c>
      <c r="Y3" s="12">
        <f>G3*ReturnData!G14</f>
        <v>0</v>
      </c>
      <c r="Z3" s="12">
        <f>H3*ReturnData!H14</f>
        <v>0</v>
      </c>
      <c r="AA3" s="12">
        <f>I3*ReturnData!I14</f>
        <v>0</v>
      </c>
      <c r="AB3" s="12">
        <f>J3*ReturnData!J14</f>
        <v>0</v>
      </c>
      <c r="AC3" s="12">
        <f>K3*ReturnData!K14</f>
        <v>1.9612499999999998E-2</v>
      </c>
      <c r="AD3" s="12">
        <f>L3*ReturnData!L14</f>
        <v>1.6737500000000002E-2</v>
      </c>
      <c r="AE3" s="12">
        <f>M3*ReturnData!M14</f>
        <v>0</v>
      </c>
      <c r="AF3" s="12">
        <f>N3*ReturnData!N14</f>
        <v>0</v>
      </c>
      <c r="AG3" s="12">
        <f>O3*ReturnData!O14</f>
        <v>0</v>
      </c>
      <c r="AH3" s="12">
        <f>P3*ReturnData!P14</f>
        <v>3.3575000000000001E-2</v>
      </c>
      <c r="AI3" s="12">
        <f>Q3*ReturnData!Q14</f>
        <v>2.1587499999999999E-2</v>
      </c>
      <c r="AK3">
        <f t="shared" si="1"/>
        <v>197501</v>
      </c>
      <c r="AL3" s="14">
        <f>SUM(T3:AI3)</f>
        <v>0.18078749999999999</v>
      </c>
      <c r="AN3">
        <v>1</v>
      </c>
      <c r="AO3" s="14">
        <f>HighMomentumPortfolio!AL3-LowMomentumPortfolio!AL3</f>
        <v>-2.1074999999999983E-2</v>
      </c>
      <c r="AP3" s="18">
        <f>AN3+AO3</f>
        <v>0.97892500000000005</v>
      </c>
      <c r="AQ3" s="18"/>
      <c r="AR3" s="18">
        <f>PRODUCT(AP3:AP14)</f>
        <v>0.99468132678012466</v>
      </c>
      <c r="AS3" s="18"/>
      <c r="AU3" s="12" t="s">
        <v>30</v>
      </c>
      <c r="AV3" s="12"/>
      <c r="AX3" s="12">
        <f>AVERAGE(AR3:AR591)-1</f>
        <v>3.4549174049946396E-2</v>
      </c>
    </row>
    <row r="4" spans="1:50" x14ac:dyDescent="0.25">
      <c r="A4" s="6">
        <f>ReturnData!A15</f>
        <v>197502</v>
      </c>
      <c r="B4">
        <f>IF('Monthly Ranks'!B3&gt;=9, 1/8,0)</f>
        <v>0.125</v>
      </c>
      <c r="C4">
        <f>IF('Monthly Ranks'!C3&gt;=9, 1/8,0)</f>
        <v>0</v>
      </c>
      <c r="D4">
        <f>IF('Monthly Ranks'!D3&gt;=9, 1/8,0)</f>
        <v>0</v>
      </c>
      <c r="E4">
        <f>IF('Monthly Ranks'!E3&gt;=9, 1/8,0)</f>
        <v>0.125</v>
      </c>
      <c r="F4">
        <f>IF('Monthly Ranks'!F3&gt;=9, 1/8,0)</f>
        <v>0.125</v>
      </c>
      <c r="G4">
        <f>IF('Monthly Ranks'!G3&gt;=9, 1/8,0)</f>
        <v>0</v>
      </c>
      <c r="H4">
        <f>IF('Monthly Ranks'!H3&gt;=9, 1/8,0)</f>
        <v>0</v>
      </c>
      <c r="I4">
        <f>IF('Monthly Ranks'!I3&gt;=9, 1/8,0)</f>
        <v>0.125</v>
      </c>
      <c r="J4">
        <f>IF('Monthly Ranks'!J3&gt;=9, 1/8,0)</f>
        <v>0</v>
      </c>
      <c r="K4">
        <f>IF('Monthly Ranks'!K3&gt;=9, 1/8,0)</f>
        <v>0</v>
      </c>
      <c r="L4">
        <f>IF('Monthly Ranks'!L3&gt;=9, 1/8,0)</f>
        <v>0.125</v>
      </c>
      <c r="M4">
        <f>IF('Monthly Ranks'!M3&gt;=9, 1/8,0)</f>
        <v>0.125</v>
      </c>
      <c r="N4">
        <f>IF('Monthly Ranks'!N3&gt;=9, 1/8,0)</f>
        <v>0</v>
      </c>
      <c r="O4">
        <f>IF('Monthly Ranks'!O3&gt;=9, 1/8,0)</f>
        <v>0</v>
      </c>
      <c r="P4">
        <f>IF('Monthly Ranks'!P3&gt;=9, 1/8,0)</f>
        <v>0.125</v>
      </c>
      <c r="Q4">
        <f>IF('Monthly Ranks'!Q3&gt;=9, 1/8,0)</f>
        <v>0.125</v>
      </c>
      <c r="S4">
        <f t="shared" si="0"/>
        <v>197502</v>
      </c>
      <c r="T4" s="12">
        <f>B4*ReturnData!B15</f>
        <v>6.8000000000000005E-3</v>
      </c>
      <c r="U4" s="12">
        <f>C4*ReturnData!C15</f>
        <v>0</v>
      </c>
      <c r="V4" s="12">
        <f>D4*ReturnData!D15</f>
        <v>0</v>
      </c>
      <c r="W4" s="12">
        <f>E4*ReturnData!E15</f>
        <v>2.0374999999999998E-3</v>
      </c>
      <c r="X4" s="12">
        <f>F4*ReturnData!F15</f>
        <v>1.6437500000000001E-2</v>
      </c>
      <c r="Y4" s="12">
        <f>G4*ReturnData!G15</f>
        <v>0</v>
      </c>
      <c r="Z4" s="12">
        <f>H4*ReturnData!H15</f>
        <v>0</v>
      </c>
      <c r="AA4" s="12">
        <f>I4*ReturnData!I15</f>
        <v>4.1875000000000002E-3</v>
      </c>
      <c r="AB4" s="12">
        <f>J4*ReturnData!J15</f>
        <v>0</v>
      </c>
      <c r="AC4" s="12">
        <f>K4*ReturnData!K15</f>
        <v>0</v>
      </c>
      <c r="AD4" s="12">
        <f>L4*ReturnData!L15</f>
        <v>1.5787499999999999E-2</v>
      </c>
      <c r="AE4" s="12">
        <f>M4*ReturnData!M15</f>
        <v>5.6250000000000007E-4</v>
      </c>
      <c r="AF4" s="12">
        <f>N4*ReturnData!N15</f>
        <v>0</v>
      </c>
      <c r="AG4" s="12">
        <f>O4*ReturnData!O15</f>
        <v>0</v>
      </c>
      <c r="AH4" s="12">
        <f>P4*ReturnData!P15</f>
        <v>6.3625000000000001E-3</v>
      </c>
      <c r="AI4" s="12">
        <f>Q4*ReturnData!Q15</f>
        <v>3.3750000000000002E-4</v>
      </c>
      <c r="AK4">
        <f t="shared" si="1"/>
        <v>197502</v>
      </c>
      <c r="AL4" s="15">
        <f t="shared" ref="AL4:AL67" si="2">SUM(T4:AI4)</f>
        <v>5.2512499999999997E-2</v>
      </c>
      <c r="AN4">
        <v>1</v>
      </c>
      <c r="AO4" s="15">
        <f>HighMomentumPortfolio!AL4-LowMomentumPortfolio!AL4</f>
        <v>7.7500000000000485E-4</v>
      </c>
      <c r="AP4" s="18">
        <f t="shared" ref="AP4:AP67" si="3">AN4+AO4</f>
        <v>1.000775</v>
      </c>
      <c r="AQ4" s="18"/>
      <c r="AU4" t="s">
        <v>31</v>
      </c>
      <c r="AX4" s="17">
        <f>_xlfn.STDEV.P(AO3:AO602)*SQRT(12)</f>
        <v>9.5015497493720263E-2</v>
      </c>
    </row>
    <row r="5" spans="1:50" x14ac:dyDescent="0.25">
      <c r="A5" s="6">
        <f>ReturnData!A16</f>
        <v>197503</v>
      </c>
      <c r="B5">
        <f>IF('Monthly Ranks'!B4&gt;=9, 1/8,0)</f>
        <v>0</v>
      </c>
      <c r="C5">
        <f>IF('Monthly Ranks'!C4&gt;=9, 1/8,0)</f>
        <v>0</v>
      </c>
      <c r="D5">
        <f>IF('Monthly Ranks'!D4&gt;=9, 1/8,0)</f>
        <v>0</v>
      </c>
      <c r="E5">
        <f>IF('Monthly Ranks'!E4&gt;=9, 1/8,0)</f>
        <v>0.125</v>
      </c>
      <c r="F5">
        <f>IF('Monthly Ranks'!F4&gt;=9, 1/8,0)</f>
        <v>0.125</v>
      </c>
      <c r="G5">
        <f>IF('Monthly Ranks'!G4&gt;=9, 1/8,0)</f>
        <v>0</v>
      </c>
      <c r="H5">
        <f>IF('Monthly Ranks'!H4&gt;=9, 1/8,0)</f>
        <v>0</v>
      </c>
      <c r="I5">
        <f>IF('Monthly Ranks'!I4&gt;=9, 1/8,0)</f>
        <v>0</v>
      </c>
      <c r="J5">
        <f>IF('Monthly Ranks'!J4&gt;=9, 1/8,0)</f>
        <v>0</v>
      </c>
      <c r="K5">
        <f>IF('Monthly Ranks'!K4&gt;=9, 1/8,0)</f>
        <v>0.125</v>
      </c>
      <c r="L5">
        <f>IF('Monthly Ranks'!L4&gt;=9, 1/8,0)</f>
        <v>0.125</v>
      </c>
      <c r="M5">
        <f>IF('Monthly Ranks'!M4&gt;=9, 1/8,0)</f>
        <v>0.125</v>
      </c>
      <c r="N5">
        <f>IF('Monthly Ranks'!N4&gt;=9, 1/8,0)</f>
        <v>0.125</v>
      </c>
      <c r="O5">
        <f>IF('Monthly Ranks'!O4&gt;=9, 1/8,0)</f>
        <v>0</v>
      </c>
      <c r="P5">
        <f>IF('Monthly Ranks'!P4&gt;=9, 1/8,0)</f>
        <v>0.125</v>
      </c>
      <c r="Q5">
        <f>IF('Monthly Ranks'!Q4&gt;=9, 1/8,0)</f>
        <v>0.125</v>
      </c>
      <c r="S5">
        <f t="shared" si="0"/>
        <v>197503</v>
      </c>
      <c r="T5" s="12">
        <f>B5*ReturnData!B16</f>
        <v>0</v>
      </c>
      <c r="U5" s="12">
        <f>C5*ReturnData!C16</f>
        <v>0</v>
      </c>
      <c r="V5" s="12">
        <f>D5*ReturnData!D16</f>
        <v>0</v>
      </c>
      <c r="W5" s="12">
        <f>E5*ReturnData!E16</f>
        <v>1.95E-2</v>
      </c>
      <c r="X5" s="12">
        <f>F5*ReturnData!F16</f>
        <v>6.0875E-3</v>
      </c>
      <c r="Y5" s="12">
        <f>G5*ReturnData!G16</f>
        <v>0</v>
      </c>
      <c r="Z5" s="12">
        <f>H5*ReturnData!H16</f>
        <v>0</v>
      </c>
      <c r="AA5" s="12">
        <f>I5*ReturnData!I16</f>
        <v>0</v>
      </c>
      <c r="AB5" s="12">
        <f>J5*ReturnData!J16</f>
        <v>0</v>
      </c>
      <c r="AC5" s="12">
        <f>K5*ReturnData!K16</f>
        <v>4.0625000000000001E-3</v>
      </c>
      <c r="AD5" s="12">
        <f>L5*ReturnData!L16</f>
        <v>2.5500000000000002E-3</v>
      </c>
      <c r="AE5" s="12">
        <f>M5*ReturnData!M16</f>
        <v>8.7749999999999998E-3</v>
      </c>
      <c r="AF5" s="12">
        <f>N5*ReturnData!N16</f>
        <v>6.7749999999999998E-3</v>
      </c>
      <c r="AG5" s="12">
        <f>O5*ReturnData!O16</f>
        <v>0</v>
      </c>
      <c r="AH5" s="12">
        <f>P5*ReturnData!P16</f>
        <v>1.405E-2</v>
      </c>
      <c r="AI5" s="12">
        <f>Q5*ReturnData!Q16</f>
        <v>3.1374999999999997E-3</v>
      </c>
      <c r="AK5">
        <f t="shared" si="1"/>
        <v>197503</v>
      </c>
      <c r="AL5" s="15">
        <f t="shared" si="2"/>
        <v>6.4937499999999995E-2</v>
      </c>
      <c r="AN5">
        <v>1</v>
      </c>
      <c r="AO5" s="15">
        <f>HighMomentumPortfolio!AL5-LowMomentumPortfolio!AL5</f>
        <v>-1.5674999999999994E-2</v>
      </c>
      <c r="AP5" s="18">
        <f t="shared" si="3"/>
        <v>0.98432500000000001</v>
      </c>
      <c r="AQ5" s="18"/>
      <c r="AU5" t="s">
        <v>32</v>
      </c>
      <c r="AX5" s="18">
        <f>AX3/AX4</f>
        <v>0.36361619905457854</v>
      </c>
    </row>
    <row r="6" spans="1:50" x14ac:dyDescent="0.25">
      <c r="A6" s="6">
        <f>ReturnData!A17</f>
        <v>197504</v>
      </c>
      <c r="B6">
        <f>IF('Monthly Ranks'!B5&gt;=9, 1/8,0)</f>
        <v>0</v>
      </c>
      <c r="C6">
        <f>IF('Monthly Ranks'!C5&gt;=9, 1/8,0)</f>
        <v>0</v>
      </c>
      <c r="D6">
        <f>IF('Monthly Ranks'!D5&gt;=9, 1/8,0)</f>
        <v>0</v>
      </c>
      <c r="E6">
        <f>IF('Monthly Ranks'!E5&gt;=9, 1/8,0)</f>
        <v>0.125</v>
      </c>
      <c r="F6">
        <f>IF('Monthly Ranks'!F5&gt;=9, 1/8,0)</f>
        <v>0.125</v>
      </c>
      <c r="G6">
        <f>IF('Monthly Ranks'!G5&gt;=9, 1/8,0)</f>
        <v>0</v>
      </c>
      <c r="H6">
        <f>IF('Monthly Ranks'!H5&gt;=9, 1/8,0)</f>
        <v>0</v>
      </c>
      <c r="I6">
        <f>IF('Monthly Ranks'!I5&gt;=9, 1/8,0)</f>
        <v>0.125</v>
      </c>
      <c r="J6">
        <f>IF('Monthly Ranks'!J5&gt;=9, 1/8,0)</f>
        <v>0</v>
      </c>
      <c r="K6">
        <f>IF('Monthly Ranks'!K5&gt;=9, 1/8,0)</f>
        <v>0.125</v>
      </c>
      <c r="L6">
        <f>IF('Monthly Ranks'!L5&gt;=9, 1/8,0)</f>
        <v>0.125</v>
      </c>
      <c r="M6">
        <f>IF('Monthly Ranks'!M5&gt;=9, 1/8,0)</f>
        <v>0.125</v>
      </c>
      <c r="N6">
        <f>IF('Monthly Ranks'!N5&gt;=9, 1/8,0)</f>
        <v>0</v>
      </c>
      <c r="O6">
        <f>IF('Monthly Ranks'!O5&gt;=9, 1/8,0)</f>
        <v>0</v>
      </c>
      <c r="P6">
        <f>IF('Monthly Ranks'!P5&gt;=9, 1/8,0)</f>
        <v>0.125</v>
      </c>
      <c r="Q6">
        <f>IF('Monthly Ranks'!Q5&gt;=9, 1/8,0)</f>
        <v>0.125</v>
      </c>
      <c r="S6">
        <f t="shared" si="0"/>
        <v>197504</v>
      </c>
      <c r="T6" s="12">
        <f>B6*ReturnData!B17</f>
        <v>0</v>
      </c>
      <c r="U6" s="12">
        <f>C6*ReturnData!C17</f>
        <v>0</v>
      </c>
      <c r="V6" s="12">
        <f>D6*ReturnData!D17</f>
        <v>0</v>
      </c>
      <c r="W6" s="12">
        <f>E6*ReturnData!E17</f>
        <v>9.1125000000000008E-3</v>
      </c>
      <c r="X6" s="12">
        <f>F6*ReturnData!F17</f>
        <v>1.06125E-2</v>
      </c>
      <c r="Y6" s="12">
        <f>G6*ReturnData!G17</f>
        <v>0</v>
      </c>
      <c r="Z6" s="12">
        <f>H6*ReturnData!H17</f>
        <v>0</v>
      </c>
      <c r="AA6" s="12">
        <f>I6*ReturnData!I17</f>
        <v>4.1875000000000002E-3</v>
      </c>
      <c r="AB6" s="12">
        <f>J6*ReturnData!J17</f>
        <v>0</v>
      </c>
      <c r="AC6" s="12">
        <f>K6*ReturnData!K17</f>
        <v>1.8124999999999999E-3</v>
      </c>
      <c r="AD6" s="12">
        <f>L6*ReturnData!L17</f>
        <v>7.1374999999999997E-3</v>
      </c>
      <c r="AE6" s="12">
        <f>M6*ReturnData!M17</f>
        <v>4.3125000000000004E-3</v>
      </c>
      <c r="AF6" s="12">
        <f>N6*ReturnData!N17</f>
        <v>0</v>
      </c>
      <c r="AG6" s="12">
        <f>O6*ReturnData!O17</f>
        <v>0</v>
      </c>
      <c r="AH6" s="12">
        <f>P6*ReturnData!P17</f>
        <v>3.1125000000000002E-3</v>
      </c>
      <c r="AI6" s="12">
        <f>Q6*ReturnData!Q17</f>
        <v>1.6875000000000002E-3</v>
      </c>
      <c r="AK6">
        <f t="shared" si="1"/>
        <v>197504</v>
      </c>
      <c r="AL6" s="15">
        <f t="shared" si="2"/>
        <v>4.1974999999999998E-2</v>
      </c>
      <c r="AN6">
        <v>1</v>
      </c>
      <c r="AO6" s="15">
        <f>HighMomentumPortfolio!AL6-LowMomentumPortfolio!AL6</f>
        <v>2.0937499999999998E-2</v>
      </c>
      <c r="AP6" s="18">
        <f t="shared" si="3"/>
        <v>1.0209375000000001</v>
      </c>
      <c r="AQ6" s="18"/>
    </row>
    <row r="7" spans="1:50" x14ac:dyDescent="0.25">
      <c r="A7" s="6">
        <f>ReturnData!A18</f>
        <v>197505</v>
      </c>
      <c r="B7">
        <f>IF('Monthly Ranks'!B6&gt;=9, 1/8,0)</f>
        <v>0</v>
      </c>
      <c r="C7">
        <f>IF('Monthly Ranks'!C6&gt;=9, 1/8,0)</f>
        <v>0</v>
      </c>
      <c r="D7">
        <f>IF('Monthly Ranks'!D6&gt;=9, 1/8,0)</f>
        <v>0.125</v>
      </c>
      <c r="E7">
        <f>IF('Monthly Ranks'!E6&gt;=9, 1/8,0)</f>
        <v>0</v>
      </c>
      <c r="F7">
        <f>IF('Monthly Ranks'!F6&gt;=9, 1/8,0)</f>
        <v>0.125</v>
      </c>
      <c r="G7">
        <f>IF('Monthly Ranks'!G6&gt;=9, 1/8,0)</f>
        <v>0</v>
      </c>
      <c r="H7">
        <f>IF('Monthly Ranks'!H6&gt;=9, 1/8,0)</f>
        <v>0</v>
      </c>
      <c r="I7">
        <f>IF('Monthly Ranks'!I6&gt;=9, 1/8,0)</f>
        <v>0</v>
      </c>
      <c r="J7">
        <f>IF('Monthly Ranks'!J6&gt;=9, 1/8,0)</f>
        <v>0</v>
      </c>
      <c r="K7">
        <f>IF('Monthly Ranks'!K6&gt;=9, 1/8,0)</f>
        <v>0.125</v>
      </c>
      <c r="L7">
        <f>IF('Monthly Ranks'!L6&gt;=9, 1/8,0)</f>
        <v>0.125</v>
      </c>
      <c r="M7">
        <f>IF('Monthly Ranks'!M6&gt;=9, 1/8,0)</f>
        <v>0.125</v>
      </c>
      <c r="N7">
        <f>IF('Monthly Ranks'!N6&gt;=9, 1/8,0)</f>
        <v>0.125</v>
      </c>
      <c r="O7">
        <f>IF('Monthly Ranks'!O6&gt;=9, 1/8,0)</f>
        <v>0</v>
      </c>
      <c r="P7">
        <f>IF('Monthly Ranks'!P6&gt;=9, 1/8,0)</f>
        <v>0.125</v>
      </c>
      <c r="Q7">
        <f>IF('Monthly Ranks'!Q6&gt;=9, 1/8,0)</f>
        <v>0.125</v>
      </c>
      <c r="S7">
        <f t="shared" si="0"/>
        <v>197505</v>
      </c>
      <c r="T7" s="12">
        <f>B7*ReturnData!B18</f>
        <v>0</v>
      </c>
      <c r="U7" s="12">
        <f>C7*ReturnData!C18</f>
        <v>0</v>
      </c>
      <c r="V7" s="12">
        <f>D7*ReturnData!D18</f>
        <v>1.56875E-2</v>
      </c>
      <c r="W7" s="12">
        <f>E7*ReturnData!E18</f>
        <v>0</v>
      </c>
      <c r="X7" s="12">
        <f>F7*ReturnData!F18</f>
        <v>9.2500000000000004E-4</v>
      </c>
      <c r="Y7" s="12">
        <f>G7*ReturnData!G18</f>
        <v>0</v>
      </c>
      <c r="Z7" s="12">
        <f>H7*ReturnData!H18</f>
        <v>0</v>
      </c>
      <c r="AA7" s="12">
        <f>I7*ReturnData!I18</f>
        <v>0</v>
      </c>
      <c r="AB7" s="12">
        <f>J7*ReturnData!J18</f>
        <v>0</v>
      </c>
      <c r="AC7" s="12">
        <f>K7*ReturnData!K18</f>
        <v>4.0249999999999999E-3</v>
      </c>
      <c r="AD7" s="12">
        <f>L7*ReturnData!L18</f>
        <v>6.4000000000000003E-3</v>
      </c>
      <c r="AE7" s="12">
        <f>M7*ReturnData!M18</f>
        <v>6.2124999999999993E-3</v>
      </c>
      <c r="AF7" s="12">
        <f>N7*ReturnData!N18</f>
        <v>4.0124999999999996E-3</v>
      </c>
      <c r="AG7" s="12">
        <f>O7*ReturnData!O18</f>
        <v>0</v>
      </c>
      <c r="AH7" s="12">
        <f>P7*ReturnData!P18</f>
        <v>5.1249999999999993E-3</v>
      </c>
      <c r="AI7" s="12">
        <f>Q7*ReturnData!Q18</f>
        <v>8.0125000000000005E-3</v>
      </c>
      <c r="AK7">
        <f t="shared" si="1"/>
        <v>197505</v>
      </c>
      <c r="AL7" s="15">
        <f t="shared" si="2"/>
        <v>5.04E-2</v>
      </c>
      <c r="AN7">
        <v>1</v>
      </c>
      <c r="AO7" s="15">
        <f>HighMomentumPortfolio!AL7-LowMomentumPortfolio!AL7</f>
        <v>-9.73750000000001E-3</v>
      </c>
      <c r="AP7" s="18">
        <f t="shared" si="3"/>
        <v>0.99026250000000005</v>
      </c>
      <c r="AQ7" s="18"/>
    </row>
    <row r="8" spans="1:50" x14ac:dyDescent="0.25">
      <c r="A8" s="6">
        <f>ReturnData!A19</f>
        <v>197506</v>
      </c>
      <c r="B8">
        <f>IF('Monthly Ranks'!B7&gt;=9, 1/8,0)</f>
        <v>0.125</v>
      </c>
      <c r="C8">
        <f>IF('Monthly Ranks'!C7&gt;=9, 1/8,0)</f>
        <v>0</v>
      </c>
      <c r="D8">
        <f>IF('Monthly Ranks'!D7&gt;=9, 1/8,0)</f>
        <v>0</v>
      </c>
      <c r="E8">
        <f>IF('Monthly Ranks'!E7&gt;=9, 1/8,0)</f>
        <v>0</v>
      </c>
      <c r="F8">
        <f>IF('Monthly Ranks'!F7&gt;=9, 1/8,0)</f>
        <v>0.125</v>
      </c>
      <c r="G8">
        <f>IF('Monthly Ranks'!G7&gt;=9, 1/8,0)</f>
        <v>0</v>
      </c>
      <c r="H8">
        <f>IF('Monthly Ranks'!H7&gt;=9, 1/8,0)</f>
        <v>0.125</v>
      </c>
      <c r="I8">
        <f>IF('Monthly Ranks'!I7&gt;=9, 1/8,0)</f>
        <v>0</v>
      </c>
      <c r="J8">
        <f>IF('Monthly Ranks'!J7&gt;=9, 1/8,0)</f>
        <v>0</v>
      </c>
      <c r="K8">
        <f>IF('Monthly Ranks'!K7&gt;=9, 1/8,0)</f>
        <v>0</v>
      </c>
      <c r="L8">
        <f>IF('Monthly Ranks'!L7&gt;=9, 1/8,0)</f>
        <v>0.125</v>
      </c>
      <c r="M8">
        <f>IF('Monthly Ranks'!M7&gt;=9, 1/8,0)</f>
        <v>0.125</v>
      </c>
      <c r="N8">
        <f>IF('Monthly Ranks'!N7&gt;=9, 1/8,0)</f>
        <v>0</v>
      </c>
      <c r="O8">
        <f>IF('Monthly Ranks'!O7&gt;=9, 1/8,0)</f>
        <v>0.125</v>
      </c>
      <c r="P8">
        <f>IF('Monthly Ranks'!P7&gt;=9, 1/8,0)</f>
        <v>0.125</v>
      </c>
      <c r="Q8">
        <f>IF('Monthly Ranks'!Q7&gt;=9, 1/8,0)</f>
        <v>0.125</v>
      </c>
      <c r="S8">
        <f t="shared" si="0"/>
        <v>197506</v>
      </c>
      <c r="T8" s="12">
        <f>B8*ReturnData!B19</f>
        <v>6.0875E-3</v>
      </c>
      <c r="U8" s="12">
        <f>C8*ReturnData!C19</f>
        <v>0</v>
      </c>
      <c r="V8" s="12">
        <f>D8*ReturnData!D19</f>
        <v>0</v>
      </c>
      <c r="W8" s="12">
        <f>E8*ReturnData!E19</f>
        <v>0</v>
      </c>
      <c r="X8" s="12">
        <f>F8*ReturnData!F19</f>
        <v>4.7875000000000001E-3</v>
      </c>
      <c r="Y8" s="12">
        <f>G8*ReturnData!G19</f>
        <v>0</v>
      </c>
      <c r="Z8" s="12">
        <f>H8*ReturnData!H19</f>
        <v>1.7499999999999998E-3</v>
      </c>
      <c r="AA8" s="12">
        <f>I8*ReturnData!I19</f>
        <v>0</v>
      </c>
      <c r="AB8" s="12">
        <f>J8*ReturnData!J19</f>
        <v>0</v>
      </c>
      <c r="AC8" s="12">
        <f>K8*ReturnData!K19</f>
        <v>0</v>
      </c>
      <c r="AD8" s="12">
        <f>L8*ReturnData!L19</f>
        <v>3.3500000000000001E-3</v>
      </c>
      <c r="AE8" s="12">
        <f>M8*ReturnData!M19</f>
        <v>1.14375E-2</v>
      </c>
      <c r="AF8" s="12">
        <f>N8*ReturnData!N19</f>
        <v>0</v>
      </c>
      <c r="AG8" s="12">
        <f>O8*ReturnData!O19</f>
        <v>1.3387500000000002E-2</v>
      </c>
      <c r="AH8" s="12">
        <f>P8*ReturnData!P19</f>
        <v>9.3500000000000007E-3</v>
      </c>
      <c r="AI8" s="12">
        <f>Q8*ReturnData!Q19</f>
        <v>7.9375000000000001E-3</v>
      </c>
      <c r="AK8">
        <f t="shared" si="1"/>
        <v>197506</v>
      </c>
      <c r="AL8" s="15">
        <f t="shared" si="2"/>
        <v>5.80875E-2</v>
      </c>
      <c r="AN8">
        <v>1</v>
      </c>
      <c r="AO8" s="15">
        <f>HighMomentumPortfolio!AL8-LowMomentumPortfolio!AL8</f>
        <v>4.5374999999999999E-3</v>
      </c>
      <c r="AP8" s="18">
        <f t="shared" si="3"/>
        <v>1.0045375000000001</v>
      </c>
      <c r="AQ8" s="18"/>
    </row>
    <row r="9" spans="1:50" x14ac:dyDescent="0.25">
      <c r="A9" s="6">
        <f>ReturnData!A20</f>
        <v>197507</v>
      </c>
      <c r="B9">
        <f>IF('Monthly Ranks'!B8&gt;=9, 1/8,0)</f>
        <v>0.125</v>
      </c>
      <c r="C9">
        <f>IF('Monthly Ranks'!C8&gt;=9, 1/8,0)</f>
        <v>0</v>
      </c>
      <c r="D9">
        <f>IF('Monthly Ranks'!D8&gt;=9, 1/8,0)</f>
        <v>0</v>
      </c>
      <c r="E9">
        <f>IF('Monthly Ranks'!E8&gt;=9, 1/8,0)</f>
        <v>0</v>
      </c>
      <c r="F9">
        <f>IF('Monthly Ranks'!F8&gt;=9, 1/8,0)</f>
        <v>0.125</v>
      </c>
      <c r="G9">
        <f>IF('Monthly Ranks'!G8&gt;=9, 1/8,0)</f>
        <v>0</v>
      </c>
      <c r="H9">
        <f>IF('Monthly Ranks'!H8&gt;=9, 1/8,0)</f>
        <v>0.125</v>
      </c>
      <c r="I9">
        <f>IF('Monthly Ranks'!I8&gt;=9, 1/8,0)</f>
        <v>0</v>
      </c>
      <c r="J9">
        <f>IF('Monthly Ranks'!J8&gt;=9, 1/8,0)</f>
        <v>0</v>
      </c>
      <c r="K9">
        <f>IF('Monthly Ranks'!K8&gt;=9, 1/8,0)</f>
        <v>0</v>
      </c>
      <c r="L9">
        <f>IF('Monthly Ranks'!L8&gt;=9, 1/8,0)</f>
        <v>0.125</v>
      </c>
      <c r="M9">
        <f>IF('Monthly Ranks'!M8&gt;=9, 1/8,0)</f>
        <v>0.125</v>
      </c>
      <c r="N9">
        <f>IF('Monthly Ranks'!N8&gt;=9, 1/8,0)</f>
        <v>0.125</v>
      </c>
      <c r="O9">
        <f>IF('Monthly Ranks'!O8&gt;=9, 1/8,0)</f>
        <v>0</v>
      </c>
      <c r="P9">
        <f>IF('Monthly Ranks'!P8&gt;=9, 1/8,0)</f>
        <v>0.125</v>
      </c>
      <c r="Q9">
        <f>IF('Monthly Ranks'!Q8&gt;=9, 1/8,0)</f>
        <v>0.125</v>
      </c>
      <c r="S9">
        <f t="shared" si="0"/>
        <v>197507</v>
      </c>
      <c r="T9" s="12">
        <f>B9*ReturnData!B20</f>
        <v>-6.6625E-3</v>
      </c>
      <c r="U9" s="12">
        <f>C9*ReturnData!C20</f>
        <v>0</v>
      </c>
      <c r="V9" s="12">
        <f>D9*ReturnData!D20</f>
        <v>0</v>
      </c>
      <c r="W9" s="12">
        <f>E9*ReturnData!E20</f>
        <v>0</v>
      </c>
      <c r="X9" s="12">
        <f>F9*ReturnData!F20</f>
        <v>-9.7874999999999993E-3</v>
      </c>
      <c r="Y9" s="12">
        <f>G9*ReturnData!G20</f>
        <v>0</v>
      </c>
      <c r="Z9" s="12">
        <f>H9*ReturnData!H20</f>
        <v>-1.34375E-2</v>
      </c>
      <c r="AA9" s="12">
        <f>I9*ReturnData!I20</f>
        <v>0</v>
      </c>
      <c r="AB9" s="12">
        <f>J9*ReturnData!J20</f>
        <v>0</v>
      </c>
      <c r="AC9" s="12">
        <f>K9*ReturnData!K20</f>
        <v>0</v>
      </c>
      <c r="AD9" s="12">
        <f>L9*ReturnData!L20</f>
        <v>-1.03E-2</v>
      </c>
      <c r="AE9" s="12">
        <f>M9*ReturnData!M20</f>
        <v>3.3750000000000004E-3</v>
      </c>
      <c r="AF9" s="12">
        <f>N9*ReturnData!N20</f>
        <v>-5.2125000000000001E-3</v>
      </c>
      <c r="AG9" s="12">
        <f>O9*ReturnData!O20</f>
        <v>0</v>
      </c>
      <c r="AH9" s="12">
        <f>P9*ReturnData!P20</f>
        <v>-1.0275000000000001E-2</v>
      </c>
      <c r="AI9" s="12">
        <f>Q9*ReturnData!Q20</f>
        <v>-9.1500000000000001E-3</v>
      </c>
      <c r="AK9">
        <f t="shared" si="1"/>
        <v>197507</v>
      </c>
      <c r="AL9" s="15">
        <f t="shared" si="2"/>
        <v>-6.1449999999999998E-2</v>
      </c>
      <c r="AN9">
        <v>1</v>
      </c>
      <c r="AO9" s="15">
        <f>HighMomentumPortfolio!AL9-LowMomentumPortfolio!AL9</f>
        <v>1.5187499999999993E-2</v>
      </c>
      <c r="AP9" s="18">
        <f t="shared" si="3"/>
        <v>1.0151874999999999</v>
      </c>
      <c r="AQ9" s="18"/>
    </row>
    <row r="10" spans="1:50" x14ac:dyDescent="0.25">
      <c r="A10" s="6">
        <f>ReturnData!A21</f>
        <v>197508</v>
      </c>
      <c r="B10">
        <f>IF('Monthly Ranks'!B9&gt;=9, 1/8,0)</f>
        <v>0</v>
      </c>
      <c r="C10">
        <f>IF('Monthly Ranks'!C9&gt;=9, 1/8,0)</f>
        <v>0</v>
      </c>
      <c r="D10">
        <f>IF('Monthly Ranks'!D9&gt;=9, 1/8,0)</f>
        <v>0</v>
      </c>
      <c r="E10">
        <f>IF('Monthly Ranks'!E9&gt;=9, 1/8,0)</f>
        <v>0</v>
      </c>
      <c r="F10">
        <f>IF('Monthly Ranks'!F9&gt;=9, 1/8,0)</f>
        <v>0.125</v>
      </c>
      <c r="G10">
        <f>IF('Monthly Ranks'!G9&gt;=9, 1/8,0)</f>
        <v>0.125</v>
      </c>
      <c r="H10">
        <f>IF('Monthly Ranks'!H9&gt;=9, 1/8,0)</f>
        <v>0.125</v>
      </c>
      <c r="I10">
        <f>IF('Monthly Ranks'!I9&gt;=9, 1/8,0)</f>
        <v>0</v>
      </c>
      <c r="J10">
        <f>IF('Monthly Ranks'!J9&gt;=9, 1/8,0)</f>
        <v>0.125</v>
      </c>
      <c r="K10">
        <f>IF('Monthly Ranks'!K9&gt;=9, 1/8,0)</f>
        <v>0</v>
      </c>
      <c r="L10">
        <f>IF('Monthly Ranks'!L9&gt;=9, 1/8,0)</f>
        <v>0.125</v>
      </c>
      <c r="M10">
        <f>IF('Monthly Ranks'!M9&gt;=9, 1/8,0)</f>
        <v>0.125</v>
      </c>
      <c r="N10">
        <f>IF('Monthly Ranks'!N9&gt;=9, 1/8,0)</f>
        <v>0.125</v>
      </c>
      <c r="O10">
        <f>IF('Monthly Ranks'!O9&gt;=9, 1/8,0)</f>
        <v>0</v>
      </c>
      <c r="P10">
        <f>IF('Monthly Ranks'!P9&gt;=9, 1/8,0)</f>
        <v>0.125</v>
      </c>
      <c r="Q10">
        <f>IF('Monthly Ranks'!Q9&gt;=9, 1/8,0)</f>
        <v>0</v>
      </c>
      <c r="S10">
        <f t="shared" si="0"/>
        <v>197508</v>
      </c>
      <c r="T10" s="12">
        <f>B10*ReturnData!B21</f>
        <v>0</v>
      </c>
      <c r="U10" s="12">
        <f>C10*ReturnData!C21</f>
        <v>0</v>
      </c>
      <c r="V10" s="12">
        <f>D10*ReturnData!D21</f>
        <v>0</v>
      </c>
      <c r="W10" s="12">
        <f>E10*ReturnData!E21</f>
        <v>0</v>
      </c>
      <c r="X10" s="12">
        <f>F10*ReturnData!F21</f>
        <v>-4.4374999999999996E-3</v>
      </c>
      <c r="Y10" s="12">
        <f>G10*ReturnData!G21</f>
        <v>2.4749999999999998E-3</v>
      </c>
      <c r="Z10" s="12">
        <f>H10*ReturnData!H21</f>
        <v>-5.2249999999999996E-3</v>
      </c>
      <c r="AA10" s="12">
        <f>I10*ReturnData!I21</f>
        <v>0</v>
      </c>
      <c r="AB10" s="12">
        <f>J10*ReturnData!J21</f>
        <v>4.6750000000000003E-3</v>
      </c>
      <c r="AC10" s="12">
        <f>K10*ReturnData!K21</f>
        <v>0</v>
      </c>
      <c r="AD10" s="12">
        <f>L10*ReturnData!L21</f>
        <v>-3.1749999999999999E-3</v>
      </c>
      <c r="AE10" s="12">
        <f>M10*ReturnData!M21</f>
        <v>-3.8374999999999998E-3</v>
      </c>
      <c r="AF10" s="12">
        <f>N10*ReturnData!N21</f>
        <v>-3.4000000000000002E-3</v>
      </c>
      <c r="AG10" s="12">
        <f>O10*ReturnData!O21</f>
        <v>0</v>
      </c>
      <c r="AH10" s="12">
        <f>P10*ReturnData!P21</f>
        <v>1.7500000000000003E-4</v>
      </c>
      <c r="AI10" s="12">
        <f>Q10*ReturnData!Q21</f>
        <v>0</v>
      </c>
      <c r="AK10">
        <f t="shared" si="1"/>
        <v>197508</v>
      </c>
      <c r="AL10" s="15">
        <f t="shared" si="2"/>
        <v>-1.2749999999999999E-2</v>
      </c>
      <c r="AN10">
        <v>1</v>
      </c>
      <c r="AO10" s="15">
        <f>HighMomentumPortfolio!AL10-LowMomentumPortfolio!AL10</f>
        <v>-1.8612499999999997E-2</v>
      </c>
      <c r="AP10" s="18">
        <f t="shared" si="3"/>
        <v>0.98138749999999997</v>
      </c>
      <c r="AQ10" s="18"/>
    </row>
    <row r="11" spans="1:50" x14ac:dyDescent="0.25">
      <c r="A11" s="6">
        <f>ReturnData!A22</f>
        <v>197509</v>
      </c>
      <c r="B11">
        <f>IF('Monthly Ranks'!B10&gt;=9, 1/8,0)</f>
        <v>0</v>
      </c>
      <c r="C11">
        <f>IF('Monthly Ranks'!C10&gt;=9, 1/8,0)</f>
        <v>0</v>
      </c>
      <c r="D11">
        <f>IF('Monthly Ranks'!D10&gt;=9, 1/8,0)</f>
        <v>0</v>
      </c>
      <c r="E11">
        <f>IF('Monthly Ranks'!E10&gt;=9, 1/8,0)</f>
        <v>0</v>
      </c>
      <c r="F11">
        <f>IF('Monthly Ranks'!F10&gt;=9, 1/8,0)</f>
        <v>0.125</v>
      </c>
      <c r="G11">
        <f>IF('Monthly Ranks'!G10&gt;=9, 1/8,0)</f>
        <v>0.125</v>
      </c>
      <c r="H11">
        <f>IF('Monthly Ranks'!H10&gt;=9, 1/8,0)</f>
        <v>0.125</v>
      </c>
      <c r="I11">
        <f>IF('Monthly Ranks'!I10&gt;=9, 1/8,0)</f>
        <v>0</v>
      </c>
      <c r="J11">
        <f>IF('Monthly Ranks'!J10&gt;=9, 1/8,0)</f>
        <v>0.125</v>
      </c>
      <c r="K11">
        <f>IF('Monthly Ranks'!K10&gt;=9, 1/8,0)</f>
        <v>0</v>
      </c>
      <c r="L11">
        <f>IF('Monthly Ranks'!L10&gt;=9, 1/8,0)</f>
        <v>0.125</v>
      </c>
      <c r="M11">
        <f>IF('Monthly Ranks'!M10&gt;=9, 1/8,0)</f>
        <v>0.125</v>
      </c>
      <c r="N11">
        <f>IF('Monthly Ranks'!N10&gt;=9, 1/8,0)</f>
        <v>0</v>
      </c>
      <c r="O11">
        <f>IF('Monthly Ranks'!O10&gt;=9, 1/8,0)</f>
        <v>0</v>
      </c>
      <c r="P11">
        <f>IF('Monthly Ranks'!P10&gt;=9, 1/8,0)</f>
        <v>0.125</v>
      </c>
      <c r="Q11">
        <f>IF('Monthly Ranks'!Q10&gt;=9, 1/8,0)</f>
        <v>0.125</v>
      </c>
      <c r="S11">
        <f t="shared" si="0"/>
        <v>197509</v>
      </c>
      <c r="T11" s="12">
        <f>B11*ReturnData!B22</f>
        <v>0</v>
      </c>
      <c r="U11" s="12">
        <f>C11*ReturnData!C22</f>
        <v>0</v>
      </c>
      <c r="V11" s="12">
        <f>D11*ReturnData!D22</f>
        <v>0</v>
      </c>
      <c r="W11" s="12">
        <f>E11*ReturnData!E22</f>
        <v>0</v>
      </c>
      <c r="X11" s="12">
        <f>F11*ReturnData!F22</f>
        <v>-5.1999999999999998E-3</v>
      </c>
      <c r="Y11" s="12">
        <f>G11*ReturnData!G22</f>
        <v>-1.06125E-2</v>
      </c>
      <c r="Z11" s="12">
        <f>H11*ReturnData!H22</f>
        <v>-5.9874999999999998E-3</v>
      </c>
      <c r="AA11" s="12">
        <f>I11*ReturnData!I22</f>
        <v>0</v>
      </c>
      <c r="AB11" s="12">
        <f>J11*ReturnData!J22</f>
        <v>-6.5624999999999998E-3</v>
      </c>
      <c r="AC11" s="12">
        <f>K11*ReturnData!K22</f>
        <v>0</v>
      </c>
      <c r="AD11" s="12">
        <f>L11*ReturnData!L22</f>
        <v>-2.5500000000000002E-3</v>
      </c>
      <c r="AE11" s="12">
        <f>M11*ReturnData!M22</f>
        <v>-1.3750000000000001E-3</v>
      </c>
      <c r="AF11" s="12">
        <f>N11*ReturnData!N22</f>
        <v>0</v>
      </c>
      <c r="AG11" s="12">
        <f>O11*ReturnData!O22</f>
        <v>0</v>
      </c>
      <c r="AH11" s="12">
        <f>P11*ReturnData!P22</f>
        <v>-4.2750000000000002E-3</v>
      </c>
      <c r="AI11" s="12">
        <f>Q11*ReturnData!Q22</f>
        <v>-9.3875E-3</v>
      </c>
      <c r="AK11">
        <f t="shared" si="1"/>
        <v>197509</v>
      </c>
      <c r="AL11" s="15">
        <f t="shared" si="2"/>
        <v>-4.5949999999999998E-2</v>
      </c>
      <c r="AN11">
        <v>1</v>
      </c>
      <c r="AO11" s="15">
        <f>HighMomentumPortfolio!AL11-LowMomentumPortfolio!AL11</f>
        <v>1.8087499999999996E-2</v>
      </c>
      <c r="AP11" s="18">
        <f t="shared" si="3"/>
        <v>1.0180875</v>
      </c>
      <c r="AQ11" s="18"/>
    </row>
    <row r="12" spans="1:50" x14ac:dyDescent="0.25">
      <c r="A12" s="6">
        <f>ReturnData!A23</f>
        <v>197510</v>
      </c>
      <c r="B12">
        <f>IF('Monthly Ranks'!B11&gt;=9, 1/8,0)</f>
        <v>0</v>
      </c>
      <c r="C12">
        <f>IF('Monthly Ranks'!C11&gt;=9, 1/8,0)</f>
        <v>0</v>
      </c>
      <c r="D12">
        <f>IF('Monthly Ranks'!D11&gt;=9, 1/8,0)</f>
        <v>0</v>
      </c>
      <c r="E12">
        <f>IF('Monthly Ranks'!E11&gt;=9, 1/8,0)</f>
        <v>0</v>
      </c>
      <c r="F12">
        <f>IF('Monthly Ranks'!F11&gt;=9, 1/8,0)</f>
        <v>0.125</v>
      </c>
      <c r="G12">
        <f>IF('Monthly Ranks'!G11&gt;=9, 1/8,0)</f>
        <v>0</v>
      </c>
      <c r="H12">
        <f>IF('Monthly Ranks'!H11&gt;=9, 1/8,0)</f>
        <v>0.125</v>
      </c>
      <c r="I12">
        <f>IF('Monthly Ranks'!I11&gt;=9, 1/8,0)</f>
        <v>0</v>
      </c>
      <c r="J12">
        <f>IF('Monthly Ranks'!J11&gt;=9, 1/8,0)</f>
        <v>0.125</v>
      </c>
      <c r="K12">
        <f>IF('Monthly Ranks'!K11&gt;=9, 1/8,0)</f>
        <v>0</v>
      </c>
      <c r="L12">
        <f>IF('Monthly Ranks'!L11&gt;=9, 1/8,0)</f>
        <v>0.125</v>
      </c>
      <c r="M12">
        <f>IF('Monthly Ranks'!M11&gt;=9, 1/8,0)</f>
        <v>0.125</v>
      </c>
      <c r="N12">
        <f>IF('Monthly Ranks'!N11&gt;=9, 1/8,0)</f>
        <v>0.125</v>
      </c>
      <c r="O12">
        <f>IF('Monthly Ranks'!O11&gt;=9, 1/8,0)</f>
        <v>0.125</v>
      </c>
      <c r="P12">
        <f>IF('Monthly Ranks'!P11&gt;=9, 1/8,0)</f>
        <v>0</v>
      </c>
      <c r="Q12">
        <f>IF('Monthly Ranks'!Q11&gt;=9, 1/8,0)</f>
        <v>0.125</v>
      </c>
      <c r="S12">
        <f t="shared" si="0"/>
        <v>197510</v>
      </c>
      <c r="T12" s="12">
        <f>B12*ReturnData!B23</f>
        <v>0</v>
      </c>
      <c r="U12" s="12">
        <f>C12*ReturnData!C23</f>
        <v>0</v>
      </c>
      <c r="V12" s="12">
        <f>D12*ReturnData!D23</f>
        <v>0</v>
      </c>
      <c r="W12" s="12">
        <f>E12*ReturnData!E23</f>
        <v>0</v>
      </c>
      <c r="X12" s="12">
        <f>F12*ReturnData!F23</f>
        <v>1.0974999999999999E-2</v>
      </c>
      <c r="Y12" s="12">
        <f>G12*ReturnData!G23</f>
        <v>0</v>
      </c>
      <c r="Z12" s="12">
        <f>H12*ReturnData!H23</f>
        <v>1.2150000000000001E-2</v>
      </c>
      <c r="AA12" s="12">
        <f>I12*ReturnData!I23</f>
        <v>0</v>
      </c>
      <c r="AB12" s="12">
        <f>J12*ReturnData!J23</f>
        <v>-3.5249999999999999E-3</v>
      </c>
      <c r="AC12" s="12">
        <f>K12*ReturnData!K23</f>
        <v>0</v>
      </c>
      <c r="AD12" s="12">
        <f>L12*ReturnData!L23</f>
        <v>8.5124999999999992E-3</v>
      </c>
      <c r="AE12" s="12">
        <f>M12*ReturnData!M23</f>
        <v>1.1875E-2</v>
      </c>
      <c r="AF12" s="12">
        <f>N12*ReturnData!N23</f>
        <v>4.7875000000000001E-3</v>
      </c>
      <c r="AG12" s="12">
        <f>O12*ReturnData!O23</f>
        <v>8.2249999999999997E-3</v>
      </c>
      <c r="AH12" s="12">
        <f>P12*ReturnData!P23</f>
        <v>0</v>
      </c>
      <c r="AI12" s="12">
        <f>Q12*ReturnData!Q23</f>
        <v>6.2875000000000006E-3</v>
      </c>
      <c r="AK12">
        <f t="shared" si="1"/>
        <v>197510</v>
      </c>
      <c r="AL12" s="15">
        <f t="shared" si="2"/>
        <v>5.9287499999999993E-2</v>
      </c>
      <c r="AN12">
        <v>1</v>
      </c>
      <c r="AO12" s="15">
        <f>HighMomentumPortfolio!AL12-LowMomentumPortfolio!AL12</f>
        <v>-1.0224999999999998E-2</v>
      </c>
      <c r="AP12" s="18">
        <f t="shared" si="3"/>
        <v>0.98977499999999996</v>
      </c>
      <c r="AQ12" s="18"/>
    </row>
    <row r="13" spans="1:50" x14ac:dyDescent="0.25">
      <c r="A13" s="6">
        <f>ReturnData!A24</f>
        <v>197511</v>
      </c>
      <c r="B13">
        <f>IF('Monthly Ranks'!B12&gt;=9, 1/8,0)</f>
        <v>0</v>
      </c>
      <c r="C13">
        <f>IF('Monthly Ranks'!C12&gt;=9, 1/8,0)</f>
        <v>0.125</v>
      </c>
      <c r="D13">
        <f>IF('Monthly Ranks'!D12&gt;=9, 1/8,0)</f>
        <v>0.125</v>
      </c>
      <c r="E13">
        <f>IF('Monthly Ranks'!E12&gt;=9, 1/8,0)</f>
        <v>0</v>
      </c>
      <c r="F13">
        <f>IF('Monthly Ranks'!F12&gt;=9, 1/8,0)</f>
        <v>0.125</v>
      </c>
      <c r="G13">
        <f>IF('Monthly Ranks'!G12&gt;=9, 1/8,0)</f>
        <v>0.125</v>
      </c>
      <c r="H13">
        <f>IF('Monthly Ranks'!H12&gt;=9, 1/8,0)</f>
        <v>0.125</v>
      </c>
      <c r="I13">
        <f>IF('Monthly Ranks'!I12&gt;=9, 1/8,0)</f>
        <v>0</v>
      </c>
      <c r="J13">
        <f>IF('Monthly Ranks'!J12&gt;=9, 1/8,0)</f>
        <v>0</v>
      </c>
      <c r="K13">
        <f>IF('Monthly Ranks'!K12&gt;=9, 1/8,0)</f>
        <v>0</v>
      </c>
      <c r="L13">
        <f>IF('Monthly Ranks'!L12&gt;=9, 1/8,0)</f>
        <v>0.125</v>
      </c>
      <c r="M13">
        <f>IF('Monthly Ranks'!M12&gt;=9, 1/8,0)</f>
        <v>0</v>
      </c>
      <c r="N13">
        <f>IF('Monthly Ranks'!N12&gt;=9, 1/8,0)</f>
        <v>0.125</v>
      </c>
      <c r="O13">
        <f>IF('Monthly Ranks'!O12&gt;=9, 1/8,0)</f>
        <v>0</v>
      </c>
      <c r="P13">
        <f>IF('Monthly Ranks'!P12&gt;=9, 1/8,0)</f>
        <v>0</v>
      </c>
      <c r="Q13">
        <f>IF('Monthly Ranks'!Q12&gt;=9, 1/8,0)</f>
        <v>0.125</v>
      </c>
      <c r="S13">
        <f t="shared" si="0"/>
        <v>197511</v>
      </c>
      <c r="T13" s="12">
        <f>B13*ReturnData!B24</f>
        <v>0</v>
      </c>
      <c r="U13" s="12">
        <f>C13*ReturnData!C24</f>
        <v>-1.8124999999999999E-3</v>
      </c>
      <c r="V13" s="12">
        <f>D13*ReturnData!D24</f>
        <v>-2.4749999999999998E-3</v>
      </c>
      <c r="W13" s="12">
        <f>E13*ReturnData!E24</f>
        <v>0</v>
      </c>
      <c r="X13" s="12">
        <f>F13*ReturnData!F24</f>
        <v>4.0124999999999996E-3</v>
      </c>
      <c r="Y13" s="12">
        <f>G13*ReturnData!G24</f>
        <v>2.5374999999999998E-3</v>
      </c>
      <c r="Z13" s="12">
        <f>H13*ReturnData!H24</f>
        <v>6.4124999999999998E-3</v>
      </c>
      <c r="AA13" s="12">
        <f>I13*ReturnData!I24</f>
        <v>0</v>
      </c>
      <c r="AB13" s="12">
        <f>J13*ReturnData!J24</f>
        <v>0</v>
      </c>
      <c r="AC13" s="12">
        <f>K13*ReturnData!K24</f>
        <v>0</v>
      </c>
      <c r="AD13" s="12">
        <f>L13*ReturnData!L24</f>
        <v>4.6250000000000006E-3</v>
      </c>
      <c r="AE13" s="12">
        <f>M13*ReturnData!M24</f>
        <v>0</v>
      </c>
      <c r="AF13" s="12">
        <f>N13*ReturnData!N24</f>
        <v>4.1999999999999997E-3</v>
      </c>
      <c r="AG13" s="12">
        <f>O13*ReturnData!O24</f>
        <v>0</v>
      </c>
      <c r="AH13" s="12">
        <f>P13*ReturnData!P24</f>
        <v>0</v>
      </c>
      <c r="AI13" s="12">
        <f>Q13*ReturnData!Q24</f>
        <v>6.0375000000000003E-3</v>
      </c>
      <c r="AK13">
        <f t="shared" si="1"/>
        <v>197511</v>
      </c>
      <c r="AL13" s="15">
        <f t="shared" si="2"/>
        <v>2.3537499999999999E-2</v>
      </c>
      <c r="AN13">
        <v>1</v>
      </c>
      <c r="AO13" s="15">
        <f>HighMomentumPortfolio!AL13-LowMomentumPortfolio!AL13</f>
        <v>1.0475000000000002E-2</v>
      </c>
      <c r="AP13" s="18">
        <f t="shared" si="3"/>
        <v>1.010475</v>
      </c>
      <c r="AQ13" s="18"/>
    </row>
    <row r="14" spans="1:50" x14ac:dyDescent="0.25">
      <c r="A14" s="6">
        <f>ReturnData!A25</f>
        <v>197512</v>
      </c>
      <c r="B14">
        <f>IF('Monthly Ranks'!B13&gt;=9, 1/8,0)</f>
        <v>0</v>
      </c>
      <c r="C14">
        <f>IF('Monthly Ranks'!C13&gt;=9, 1/8,0)</f>
        <v>0.125</v>
      </c>
      <c r="D14">
        <f>IF('Monthly Ranks'!D13&gt;=9, 1/8,0)</f>
        <v>0.125</v>
      </c>
      <c r="E14">
        <f>IF('Monthly Ranks'!E13&gt;=9, 1/8,0)</f>
        <v>0</v>
      </c>
      <c r="F14">
        <f>IF('Monthly Ranks'!F13&gt;=9, 1/8,0)</f>
        <v>0</v>
      </c>
      <c r="G14">
        <f>IF('Monthly Ranks'!G13&gt;=9, 1/8,0)</f>
        <v>0</v>
      </c>
      <c r="H14">
        <f>IF('Monthly Ranks'!H13&gt;=9, 1/8,0)</f>
        <v>0.125</v>
      </c>
      <c r="I14">
        <f>IF('Monthly Ranks'!I13&gt;=9, 1/8,0)</f>
        <v>0</v>
      </c>
      <c r="J14">
        <f>IF('Monthly Ranks'!J13&gt;=9, 1/8,0)</f>
        <v>0.125</v>
      </c>
      <c r="K14">
        <f>IF('Monthly Ranks'!K13&gt;=9, 1/8,0)</f>
        <v>0.125</v>
      </c>
      <c r="L14">
        <f>IF('Monthly Ranks'!L13&gt;=9, 1/8,0)</f>
        <v>0.125</v>
      </c>
      <c r="M14">
        <f>IF('Monthly Ranks'!M13&gt;=9, 1/8,0)</f>
        <v>0</v>
      </c>
      <c r="N14">
        <f>IF('Monthly Ranks'!N13&gt;=9, 1/8,0)</f>
        <v>0.125</v>
      </c>
      <c r="O14">
        <f>IF('Monthly Ranks'!O13&gt;=9, 1/8,0)</f>
        <v>0</v>
      </c>
      <c r="P14">
        <f>IF('Monthly Ranks'!P13&gt;=9, 1/8,0)</f>
        <v>0</v>
      </c>
      <c r="Q14">
        <f>IF('Monthly Ranks'!Q13&gt;=9, 1/8,0)</f>
        <v>0.125</v>
      </c>
      <c r="S14">
        <f t="shared" si="0"/>
        <v>197512</v>
      </c>
      <c r="T14" s="12">
        <f>B14*ReturnData!B25</f>
        <v>0</v>
      </c>
      <c r="U14" s="12">
        <f>C14*ReturnData!C25</f>
        <v>2.9499999999999999E-3</v>
      </c>
      <c r="V14" s="12">
        <f>D14*ReturnData!D25</f>
        <v>3.5000000000000005E-4</v>
      </c>
      <c r="W14" s="12">
        <f>E14*ReturnData!E25</f>
        <v>0</v>
      </c>
      <c r="X14" s="12">
        <f>F14*ReturnData!F25</f>
        <v>0</v>
      </c>
      <c r="Y14" s="12">
        <f>G14*ReturnData!G25</f>
        <v>0</v>
      </c>
      <c r="Z14" s="12">
        <f>H14*ReturnData!H25</f>
        <v>-7.0875E-3</v>
      </c>
      <c r="AA14" s="12">
        <f>I14*ReturnData!I25</f>
        <v>0</v>
      </c>
      <c r="AB14" s="12">
        <f>J14*ReturnData!J25</f>
        <v>2.6624999999999999E-3</v>
      </c>
      <c r="AC14" s="12">
        <f>K14*ReturnData!K25</f>
        <v>-4.5125E-3</v>
      </c>
      <c r="AD14" s="12">
        <f>L14*ReturnData!L25</f>
        <v>-1.4624999999999998E-3</v>
      </c>
      <c r="AE14" s="12">
        <f>M14*ReturnData!M25</f>
        <v>0</v>
      </c>
      <c r="AF14" s="12">
        <f>N14*ReturnData!N25</f>
        <v>3.7500000000000001E-4</v>
      </c>
      <c r="AG14" s="12">
        <f>O14*ReturnData!O25</f>
        <v>0</v>
      </c>
      <c r="AH14" s="12">
        <f>P14*ReturnData!P25</f>
        <v>0</v>
      </c>
      <c r="AI14" s="12">
        <f>Q14*ReturnData!Q25</f>
        <v>-5.7499999999999999E-4</v>
      </c>
      <c r="AK14">
        <f t="shared" si="1"/>
        <v>197512</v>
      </c>
      <c r="AL14" s="15">
        <f t="shared" si="2"/>
        <v>-7.3000000000000001E-3</v>
      </c>
      <c r="AN14">
        <v>1</v>
      </c>
      <c r="AO14" s="15">
        <f>HighMomentumPortfolio!AL14-LowMomentumPortfolio!AL14</f>
        <v>1.1749999999999998E-3</v>
      </c>
      <c r="AP14" s="18">
        <f t="shared" si="3"/>
        <v>1.0011749999999999</v>
      </c>
      <c r="AQ14" s="18"/>
    </row>
    <row r="15" spans="1:50" x14ac:dyDescent="0.25">
      <c r="A15" s="6">
        <f>ReturnData!A26</f>
        <v>197601</v>
      </c>
      <c r="B15">
        <f>IF('Monthly Ranks'!B14&gt;=9, 1/8,0)</f>
        <v>0</v>
      </c>
      <c r="C15">
        <f>IF('Monthly Ranks'!C14&gt;=9, 1/8,0)</f>
        <v>0.125</v>
      </c>
      <c r="D15">
        <f>IF('Monthly Ranks'!D14&gt;=9, 1/8,0)</f>
        <v>0.125</v>
      </c>
      <c r="E15">
        <f>IF('Monthly Ranks'!E14&gt;=9, 1/8,0)</f>
        <v>0</v>
      </c>
      <c r="F15">
        <f>IF('Monthly Ranks'!F14&gt;=9, 1/8,0)</f>
        <v>0</v>
      </c>
      <c r="G15">
        <f>IF('Monthly Ranks'!G14&gt;=9, 1/8,0)</f>
        <v>0</v>
      </c>
      <c r="H15">
        <f>IF('Monthly Ranks'!H14&gt;=9, 1/8,0)</f>
        <v>0.125</v>
      </c>
      <c r="I15">
        <f>IF('Monthly Ranks'!I14&gt;=9, 1/8,0)</f>
        <v>0</v>
      </c>
      <c r="J15">
        <f>IF('Monthly Ranks'!J14&gt;=9, 1/8,0)</f>
        <v>0.125</v>
      </c>
      <c r="K15">
        <f>IF('Monthly Ranks'!K14&gt;=9, 1/8,0)</f>
        <v>0.125</v>
      </c>
      <c r="L15">
        <f>IF('Monthly Ranks'!L14&gt;=9, 1/8,0)</f>
        <v>0.125</v>
      </c>
      <c r="M15">
        <f>IF('Monthly Ranks'!M14&gt;=9, 1/8,0)</f>
        <v>0</v>
      </c>
      <c r="N15">
        <f>IF('Monthly Ranks'!N14&gt;=9, 1/8,0)</f>
        <v>0</v>
      </c>
      <c r="O15">
        <f>IF('Monthly Ranks'!O14&gt;=9, 1/8,0)</f>
        <v>0.125</v>
      </c>
      <c r="P15">
        <f>IF('Monthly Ranks'!P14&gt;=9, 1/8,0)</f>
        <v>0</v>
      </c>
      <c r="Q15">
        <f>IF('Monthly Ranks'!Q14&gt;=9, 1/8,0)</f>
        <v>0.125</v>
      </c>
      <c r="S15">
        <f t="shared" si="0"/>
        <v>197601</v>
      </c>
      <c r="T15" s="12">
        <f>B15*ReturnData!B26</f>
        <v>0</v>
      </c>
      <c r="U15" s="12">
        <f>C15*ReturnData!C26</f>
        <v>1.84E-2</v>
      </c>
      <c r="V15" s="12">
        <f>D15*ReturnData!D26</f>
        <v>9.6375000000000002E-3</v>
      </c>
      <c r="W15" s="12">
        <f>E15*ReturnData!E26</f>
        <v>0</v>
      </c>
      <c r="X15" s="12">
        <f>F15*ReturnData!F26</f>
        <v>0</v>
      </c>
      <c r="Y15" s="12">
        <f>G15*ReturnData!G26</f>
        <v>0</v>
      </c>
      <c r="Z15" s="12">
        <f>H15*ReturnData!H26</f>
        <v>9.0000000000000011E-3</v>
      </c>
      <c r="AA15" s="12">
        <f>I15*ReturnData!I26</f>
        <v>0</v>
      </c>
      <c r="AB15" s="12">
        <f>J15*ReturnData!J26</f>
        <v>2.6525E-2</v>
      </c>
      <c r="AC15" s="12">
        <f>K15*ReturnData!K26</f>
        <v>2.29E-2</v>
      </c>
      <c r="AD15" s="12">
        <f>L15*ReturnData!L26</f>
        <v>2.24625E-2</v>
      </c>
      <c r="AE15" s="12">
        <f>M15*ReturnData!M26</f>
        <v>0</v>
      </c>
      <c r="AF15" s="12">
        <f>N15*ReturnData!N26</f>
        <v>0</v>
      </c>
      <c r="AG15" s="12">
        <f>O15*ReturnData!O26</f>
        <v>1.0375000000000001E-2</v>
      </c>
      <c r="AH15" s="12">
        <f>P15*ReturnData!P26</f>
        <v>0</v>
      </c>
      <c r="AI15" s="12">
        <f>Q15*ReturnData!Q26</f>
        <v>1.5275E-2</v>
      </c>
      <c r="AK15">
        <f t="shared" si="1"/>
        <v>197601</v>
      </c>
      <c r="AL15" s="15">
        <f t="shared" si="2"/>
        <v>0.134575</v>
      </c>
      <c r="AN15">
        <v>1</v>
      </c>
      <c r="AO15" s="15">
        <f>HighMomentumPortfolio!AL15-LowMomentumPortfolio!AL15</f>
        <v>1.5012499999999984E-2</v>
      </c>
      <c r="AP15" s="18">
        <f t="shared" si="3"/>
        <v>1.0150125000000001</v>
      </c>
      <c r="AQ15" s="18"/>
      <c r="AR15" s="18">
        <f>PRODUCT(AP15:AP26)</f>
        <v>0.981233301514159</v>
      </c>
      <c r="AS15" s="18"/>
      <c r="AT15" s="18"/>
      <c r="AU15" s="18"/>
      <c r="AV15" s="18"/>
    </row>
    <row r="16" spans="1:50" x14ac:dyDescent="0.25">
      <c r="A16" s="6">
        <f>ReturnData!A27</f>
        <v>197602</v>
      </c>
      <c r="B16">
        <f>IF('Monthly Ranks'!B15&gt;=9, 1/8,0)</f>
        <v>0</v>
      </c>
      <c r="C16">
        <f>IF('Monthly Ranks'!C15&gt;=9, 1/8,0)</f>
        <v>0.125</v>
      </c>
      <c r="D16">
        <f>IF('Monthly Ranks'!D15&gt;=9, 1/8,0)</f>
        <v>0.125</v>
      </c>
      <c r="E16">
        <f>IF('Monthly Ranks'!E15&gt;=9, 1/8,0)</f>
        <v>0</v>
      </c>
      <c r="F16">
        <f>IF('Monthly Ranks'!F15&gt;=9, 1/8,0)</f>
        <v>0</v>
      </c>
      <c r="G16">
        <f>IF('Monthly Ranks'!G15&gt;=9, 1/8,0)</f>
        <v>0</v>
      </c>
      <c r="H16">
        <f>IF('Monthly Ranks'!H15&gt;=9, 1/8,0)</f>
        <v>0.125</v>
      </c>
      <c r="I16">
        <f>IF('Monthly Ranks'!I15&gt;=9, 1/8,0)</f>
        <v>0.125</v>
      </c>
      <c r="J16">
        <f>IF('Monthly Ranks'!J15&gt;=9, 1/8,0)</f>
        <v>0.125</v>
      </c>
      <c r="K16">
        <f>IF('Monthly Ranks'!K15&gt;=9, 1/8,0)</f>
        <v>0.125</v>
      </c>
      <c r="L16">
        <f>IF('Monthly Ranks'!L15&gt;=9, 1/8,0)</f>
        <v>0</v>
      </c>
      <c r="M16">
        <f>IF('Monthly Ranks'!M15&gt;=9, 1/8,0)</f>
        <v>0</v>
      </c>
      <c r="N16">
        <f>IF('Monthly Ranks'!N15&gt;=9, 1/8,0)</f>
        <v>0</v>
      </c>
      <c r="O16">
        <f>IF('Monthly Ranks'!O15&gt;=9, 1/8,0)</f>
        <v>0.125</v>
      </c>
      <c r="P16">
        <f>IF('Monthly Ranks'!P15&gt;=9, 1/8,0)</f>
        <v>0</v>
      </c>
      <c r="Q16">
        <f>IF('Monthly Ranks'!Q15&gt;=9, 1/8,0)</f>
        <v>0.125</v>
      </c>
      <c r="S16">
        <f t="shared" si="0"/>
        <v>197602</v>
      </c>
      <c r="T16" s="12">
        <f>B16*ReturnData!B27</f>
        <v>0</v>
      </c>
      <c r="U16" s="12">
        <f>C16*ReturnData!C27</f>
        <v>2.6874999999999998E-3</v>
      </c>
      <c r="V16" s="12">
        <f>D16*ReturnData!D27</f>
        <v>-4.0124999999999996E-3</v>
      </c>
      <c r="W16" s="12">
        <f>E16*ReturnData!E27</f>
        <v>0</v>
      </c>
      <c r="X16" s="12">
        <f>F16*ReturnData!F27</f>
        <v>0</v>
      </c>
      <c r="Y16" s="12">
        <f>G16*ReturnData!G27</f>
        <v>0</v>
      </c>
      <c r="Z16" s="12">
        <f>H16*ReturnData!H27</f>
        <v>-7.3375000000000003E-3</v>
      </c>
      <c r="AA16" s="12">
        <f>I16*ReturnData!I27</f>
        <v>7.5500000000000003E-3</v>
      </c>
      <c r="AB16" s="12">
        <f>J16*ReturnData!J27</f>
        <v>6.5000000000000006E-3</v>
      </c>
      <c r="AC16" s="12">
        <f>K16*ReturnData!K27</f>
        <v>4.5125E-3</v>
      </c>
      <c r="AD16" s="12">
        <f>L16*ReturnData!L27</f>
        <v>0</v>
      </c>
      <c r="AE16" s="12">
        <f>M16*ReturnData!M27</f>
        <v>0</v>
      </c>
      <c r="AF16" s="12">
        <f>N16*ReturnData!N27</f>
        <v>0</v>
      </c>
      <c r="AG16" s="12">
        <f>O16*ReturnData!O27</f>
        <v>-4.4000000000000003E-3</v>
      </c>
      <c r="AH16" s="12">
        <f>P16*ReturnData!P27</f>
        <v>0</v>
      </c>
      <c r="AI16" s="12">
        <f>Q16*ReturnData!Q27</f>
        <v>2.3749999999999999E-3</v>
      </c>
      <c r="AK16">
        <f t="shared" si="1"/>
        <v>197602</v>
      </c>
      <c r="AL16" s="15">
        <f t="shared" si="2"/>
        <v>7.8750000000000001E-3</v>
      </c>
      <c r="AN16">
        <v>1</v>
      </c>
      <c r="AO16" s="15">
        <f>HighMomentumPortfolio!AL16-LowMomentumPortfolio!AL16</f>
        <v>1.9287499999999999E-2</v>
      </c>
      <c r="AP16" s="18">
        <f t="shared" si="3"/>
        <v>1.0192874999999999</v>
      </c>
      <c r="AQ16" s="18"/>
    </row>
    <row r="17" spans="1:48" x14ac:dyDescent="0.25">
      <c r="A17" s="6">
        <f>ReturnData!A28</f>
        <v>197603</v>
      </c>
      <c r="B17">
        <f>IF('Monthly Ranks'!B16&gt;=9, 1/8,0)</f>
        <v>0.125</v>
      </c>
      <c r="C17">
        <f>IF('Monthly Ranks'!C16&gt;=9, 1/8,0)</f>
        <v>0.125</v>
      </c>
      <c r="D17">
        <f>IF('Monthly Ranks'!D16&gt;=9, 1/8,0)</f>
        <v>0.125</v>
      </c>
      <c r="E17">
        <f>IF('Monthly Ranks'!E16&gt;=9, 1/8,0)</f>
        <v>0</v>
      </c>
      <c r="F17">
        <f>IF('Monthly Ranks'!F16&gt;=9, 1/8,0)</f>
        <v>0.125</v>
      </c>
      <c r="G17">
        <f>IF('Monthly Ranks'!G16&gt;=9, 1/8,0)</f>
        <v>0</v>
      </c>
      <c r="H17">
        <f>IF('Monthly Ranks'!H16&gt;=9, 1/8,0)</f>
        <v>0.125</v>
      </c>
      <c r="I17">
        <f>IF('Monthly Ranks'!I16&gt;=9, 1/8,0)</f>
        <v>0</v>
      </c>
      <c r="J17">
        <f>IF('Monthly Ranks'!J16&gt;=9, 1/8,0)</f>
        <v>0</v>
      </c>
      <c r="K17">
        <f>IF('Monthly Ranks'!K16&gt;=9, 1/8,0)</f>
        <v>0.125</v>
      </c>
      <c r="L17">
        <f>IF('Monthly Ranks'!L16&gt;=9, 1/8,0)</f>
        <v>0</v>
      </c>
      <c r="M17">
        <f>IF('Monthly Ranks'!M16&gt;=9, 1/8,0)</f>
        <v>0</v>
      </c>
      <c r="N17">
        <f>IF('Monthly Ranks'!N16&gt;=9, 1/8,0)</f>
        <v>0</v>
      </c>
      <c r="O17">
        <f>IF('Monthly Ranks'!O16&gt;=9, 1/8,0)</f>
        <v>0.125</v>
      </c>
      <c r="P17">
        <f>IF('Monthly Ranks'!P16&gt;=9, 1/8,0)</f>
        <v>0</v>
      </c>
      <c r="Q17">
        <f>IF('Monthly Ranks'!Q16&gt;=9, 1/8,0)</f>
        <v>0.125</v>
      </c>
      <c r="S17">
        <f t="shared" si="0"/>
        <v>197603</v>
      </c>
      <c r="T17" s="12">
        <f>B17*ReturnData!B28</f>
        <v>8.1250000000000007E-4</v>
      </c>
      <c r="U17" s="12">
        <f>C17*ReturnData!C28</f>
        <v>5.4874999999999993E-3</v>
      </c>
      <c r="V17" s="12">
        <f>D17*ReturnData!D28</f>
        <v>9.4374999999999997E-3</v>
      </c>
      <c r="W17" s="12">
        <f>E17*ReturnData!E28</f>
        <v>0</v>
      </c>
      <c r="X17" s="12">
        <f>F17*ReturnData!F28</f>
        <v>2.3250000000000002E-3</v>
      </c>
      <c r="Y17" s="12">
        <f>G17*ReturnData!G28</f>
        <v>0</v>
      </c>
      <c r="Z17" s="12">
        <f>H17*ReturnData!H28</f>
        <v>7.2874999999999997E-3</v>
      </c>
      <c r="AA17" s="12">
        <f>I17*ReturnData!I28</f>
        <v>0</v>
      </c>
      <c r="AB17" s="12">
        <f>J17*ReturnData!J28</f>
        <v>0</v>
      </c>
      <c r="AC17" s="12">
        <f>K17*ReturnData!K28</f>
        <v>5.0000000000000001E-4</v>
      </c>
      <c r="AD17" s="12">
        <f>L17*ReturnData!L28</f>
        <v>0</v>
      </c>
      <c r="AE17" s="12">
        <f>M17*ReturnData!M28</f>
        <v>0</v>
      </c>
      <c r="AF17" s="12">
        <f>N17*ReturnData!N28</f>
        <v>0</v>
      </c>
      <c r="AG17" s="12">
        <f>O17*ReturnData!O28</f>
        <v>1.8E-3</v>
      </c>
      <c r="AH17" s="12">
        <f>P17*ReturnData!P28</f>
        <v>0</v>
      </c>
      <c r="AI17" s="12">
        <f>Q17*ReturnData!Q28</f>
        <v>4.0375000000000003E-3</v>
      </c>
      <c r="AK17">
        <f t="shared" si="1"/>
        <v>197603</v>
      </c>
      <c r="AL17" s="15">
        <f t="shared" si="2"/>
        <v>3.16875E-2</v>
      </c>
      <c r="AN17">
        <v>1</v>
      </c>
      <c r="AO17" s="15">
        <f>HighMomentumPortfolio!AL17-LowMomentumPortfolio!AL17</f>
        <v>-1.3275000000000002E-2</v>
      </c>
      <c r="AP17" s="18">
        <f t="shared" si="3"/>
        <v>0.98672499999999996</v>
      </c>
      <c r="AQ17" s="18"/>
    </row>
    <row r="18" spans="1:48" x14ac:dyDescent="0.25">
      <c r="A18" s="6">
        <f>ReturnData!A29</f>
        <v>197604</v>
      </c>
      <c r="B18">
        <f>IF('Monthly Ranks'!B17&gt;=9, 1/8,0)</f>
        <v>0.125</v>
      </c>
      <c r="C18">
        <f>IF('Monthly Ranks'!C17&gt;=9, 1/8,0)</f>
        <v>0.125</v>
      </c>
      <c r="D18">
        <f>IF('Monthly Ranks'!D17&gt;=9, 1/8,0)</f>
        <v>0.125</v>
      </c>
      <c r="E18">
        <f>IF('Monthly Ranks'!E17&gt;=9, 1/8,0)</f>
        <v>0</v>
      </c>
      <c r="F18">
        <f>IF('Monthly Ranks'!F17&gt;=9, 1/8,0)</f>
        <v>0.125</v>
      </c>
      <c r="G18">
        <f>IF('Monthly Ranks'!G17&gt;=9, 1/8,0)</f>
        <v>0</v>
      </c>
      <c r="H18">
        <f>IF('Monthly Ranks'!H17&gt;=9, 1/8,0)</f>
        <v>0.125</v>
      </c>
      <c r="I18">
        <f>IF('Monthly Ranks'!I17&gt;=9, 1/8,0)</f>
        <v>0</v>
      </c>
      <c r="J18">
        <f>IF('Monthly Ranks'!J17&gt;=9, 1/8,0)</f>
        <v>0</v>
      </c>
      <c r="K18">
        <f>IF('Monthly Ranks'!K17&gt;=9, 1/8,0)</f>
        <v>0.125</v>
      </c>
      <c r="L18">
        <f>IF('Monthly Ranks'!L17&gt;=9, 1/8,0)</f>
        <v>0</v>
      </c>
      <c r="M18">
        <f>IF('Monthly Ranks'!M17&gt;=9, 1/8,0)</f>
        <v>0</v>
      </c>
      <c r="N18">
        <f>IF('Monthly Ranks'!N17&gt;=9, 1/8,0)</f>
        <v>0</v>
      </c>
      <c r="O18">
        <f>IF('Monthly Ranks'!O17&gt;=9, 1/8,0)</f>
        <v>0.125</v>
      </c>
      <c r="P18">
        <f>IF('Monthly Ranks'!P17&gt;=9, 1/8,0)</f>
        <v>0</v>
      </c>
      <c r="Q18">
        <f>IF('Monthly Ranks'!Q17&gt;=9, 1/8,0)</f>
        <v>0.125</v>
      </c>
      <c r="S18">
        <f t="shared" si="0"/>
        <v>197604</v>
      </c>
      <c r="T18" s="12">
        <f>B18*ReturnData!B29</f>
        <v>-1.6125E-3</v>
      </c>
      <c r="U18" s="12">
        <f>C18*ReturnData!C29</f>
        <v>3.4999999999999996E-3</v>
      </c>
      <c r="V18" s="12">
        <f>D18*ReturnData!D29</f>
        <v>2.2500000000000003E-3</v>
      </c>
      <c r="W18" s="12">
        <f>E18*ReturnData!E29</f>
        <v>0</v>
      </c>
      <c r="X18" s="12">
        <f>F18*ReturnData!F29</f>
        <v>-6.1500000000000001E-3</v>
      </c>
      <c r="Y18" s="12">
        <f>G18*ReturnData!G29</f>
        <v>0</v>
      </c>
      <c r="Z18" s="12">
        <f>H18*ReturnData!H29</f>
        <v>-4.4875000000000002E-3</v>
      </c>
      <c r="AA18" s="12">
        <f>I18*ReturnData!I29</f>
        <v>0</v>
      </c>
      <c r="AB18" s="12">
        <f>J18*ReturnData!J29</f>
        <v>0</v>
      </c>
      <c r="AC18" s="12">
        <f>K18*ReturnData!K29</f>
        <v>-1.3625E-3</v>
      </c>
      <c r="AD18" s="12">
        <f>L18*ReturnData!L29</f>
        <v>0</v>
      </c>
      <c r="AE18" s="12">
        <f>M18*ReturnData!M29</f>
        <v>0</v>
      </c>
      <c r="AF18" s="12">
        <f>N18*ReturnData!N29</f>
        <v>0</v>
      </c>
      <c r="AG18" s="12">
        <f>O18*ReturnData!O29</f>
        <v>7.8750000000000001E-4</v>
      </c>
      <c r="AH18" s="12">
        <f>P18*ReturnData!P29</f>
        <v>0</v>
      </c>
      <c r="AI18" s="12">
        <f>Q18*ReturnData!Q29</f>
        <v>-3.2750000000000001E-3</v>
      </c>
      <c r="AK18">
        <f t="shared" si="1"/>
        <v>197604</v>
      </c>
      <c r="AL18" s="15">
        <f t="shared" si="2"/>
        <v>-1.0350000000000002E-2</v>
      </c>
      <c r="AN18">
        <v>1</v>
      </c>
      <c r="AO18" s="15">
        <f>HighMomentumPortfolio!AL18-LowMomentumPortfolio!AL18</f>
        <v>3.0125000000000013E-3</v>
      </c>
      <c r="AP18" s="18">
        <f t="shared" si="3"/>
        <v>1.0030125000000001</v>
      </c>
      <c r="AQ18" s="18"/>
    </row>
    <row r="19" spans="1:48" x14ac:dyDescent="0.25">
      <c r="A19" s="6">
        <f>ReturnData!A30</f>
        <v>197605</v>
      </c>
      <c r="B19">
        <f>IF('Monthly Ranks'!B18&gt;=9, 1/8,0)</f>
        <v>0.125</v>
      </c>
      <c r="C19">
        <f>IF('Monthly Ranks'!C18&gt;=9, 1/8,0)</f>
        <v>0.125</v>
      </c>
      <c r="D19">
        <f>IF('Monthly Ranks'!D18&gt;=9, 1/8,0)</f>
        <v>0.125</v>
      </c>
      <c r="E19">
        <f>IF('Monthly Ranks'!E18&gt;=9, 1/8,0)</f>
        <v>0</v>
      </c>
      <c r="F19">
        <f>IF('Monthly Ranks'!F18&gt;=9, 1/8,0)</f>
        <v>0.125</v>
      </c>
      <c r="G19">
        <f>IF('Monthly Ranks'!G18&gt;=9, 1/8,0)</f>
        <v>0.125</v>
      </c>
      <c r="H19">
        <f>IF('Monthly Ranks'!H18&gt;=9, 1/8,0)</f>
        <v>0.125</v>
      </c>
      <c r="I19">
        <f>IF('Monthly Ranks'!I18&gt;=9, 1/8,0)</f>
        <v>0</v>
      </c>
      <c r="J19">
        <f>IF('Monthly Ranks'!J18&gt;=9, 1/8,0)</f>
        <v>0.125</v>
      </c>
      <c r="K19">
        <f>IF('Monthly Ranks'!K18&gt;=9, 1/8,0)</f>
        <v>0</v>
      </c>
      <c r="L19">
        <f>IF('Monthly Ranks'!L18&gt;=9, 1/8,0)</f>
        <v>0</v>
      </c>
      <c r="M19">
        <f>IF('Monthly Ranks'!M18&gt;=9, 1/8,0)</f>
        <v>0</v>
      </c>
      <c r="N19">
        <f>IF('Monthly Ranks'!N18&gt;=9, 1/8,0)</f>
        <v>0</v>
      </c>
      <c r="O19">
        <f>IF('Monthly Ranks'!O18&gt;=9, 1/8,0)</f>
        <v>0</v>
      </c>
      <c r="P19">
        <f>IF('Monthly Ranks'!P18&gt;=9, 1/8,0)</f>
        <v>0</v>
      </c>
      <c r="Q19">
        <f>IF('Monthly Ranks'!Q18&gt;=9, 1/8,0)</f>
        <v>0.125</v>
      </c>
      <c r="S19">
        <f t="shared" si="0"/>
        <v>197605</v>
      </c>
      <c r="T19" s="12">
        <f>B19*ReturnData!B30</f>
        <v>-1.1999999999999999E-3</v>
      </c>
      <c r="U19" s="12">
        <f>C19*ReturnData!C30</f>
        <v>3.2124999999999996E-3</v>
      </c>
      <c r="V19" s="12">
        <f>D19*ReturnData!D30</f>
        <v>7.7875000000000002E-3</v>
      </c>
      <c r="W19" s="12">
        <f>E19*ReturnData!E30</f>
        <v>0</v>
      </c>
      <c r="X19" s="12">
        <f>F19*ReturnData!F30</f>
        <v>-3.9500000000000004E-3</v>
      </c>
      <c r="Y19" s="12">
        <f>G19*ReturnData!G30</f>
        <v>-3.3750000000000004E-3</v>
      </c>
      <c r="Z19" s="12">
        <f>H19*ReturnData!H30</f>
        <v>-2.9625000000000003E-3</v>
      </c>
      <c r="AA19" s="12">
        <f>I19*ReturnData!I30</f>
        <v>0</v>
      </c>
      <c r="AB19" s="12">
        <f>J19*ReturnData!J30</f>
        <v>5.1249999999999993E-4</v>
      </c>
      <c r="AC19" s="12">
        <f>K19*ReturnData!K30</f>
        <v>0</v>
      </c>
      <c r="AD19" s="12">
        <f>L19*ReturnData!L30</f>
        <v>0</v>
      </c>
      <c r="AE19" s="12">
        <f>M19*ReturnData!M30</f>
        <v>0</v>
      </c>
      <c r="AF19" s="12">
        <f>N19*ReturnData!N30</f>
        <v>0</v>
      </c>
      <c r="AG19" s="12">
        <f>O19*ReturnData!O30</f>
        <v>0</v>
      </c>
      <c r="AH19" s="12">
        <f>P19*ReturnData!P30</f>
        <v>0</v>
      </c>
      <c r="AI19" s="12">
        <f>Q19*ReturnData!Q30</f>
        <v>-2.6750000000000003E-3</v>
      </c>
      <c r="AK19">
        <f t="shared" si="1"/>
        <v>197605</v>
      </c>
      <c r="AL19" s="15">
        <f t="shared" si="2"/>
        <v>-2.6500000000000017E-3</v>
      </c>
      <c r="AN19">
        <v>1</v>
      </c>
      <c r="AO19" s="15">
        <f>HighMomentumPortfolio!AL19-LowMomentumPortfolio!AL19</f>
        <v>-1.99375E-2</v>
      </c>
      <c r="AP19" s="18">
        <f t="shared" si="3"/>
        <v>0.98006249999999995</v>
      </c>
      <c r="AQ19" s="18"/>
    </row>
    <row r="20" spans="1:48" x14ac:dyDescent="0.25">
      <c r="A20" s="6">
        <f>ReturnData!A31</f>
        <v>197606</v>
      </c>
      <c r="B20">
        <f>IF('Monthly Ranks'!B19&gt;=9, 1/8,0)</f>
        <v>0.125</v>
      </c>
      <c r="C20">
        <f>IF('Monthly Ranks'!C19&gt;=9, 1/8,0)</f>
        <v>0.125</v>
      </c>
      <c r="D20">
        <f>IF('Monthly Ranks'!D19&gt;=9, 1/8,0)</f>
        <v>0.125</v>
      </c>
      <c r="E20">
        <f>IF('Monthly Ranks'!E19&gt;=9, 1/8,0)</f>
        <v>0</v>
      </c>
      <c r="F20">
        <f>IF('Monthly Ranks'!F19&gt;=9, 1/8,0)</f>
        <v>0.125</v>
      </c>
      <c r="G20">
        <f>IF('Monthly Ranks'!G19&gt;=9, 1/8,0)</f>
        <v>0</v>
      </c>
      <c r="H20">
        <f>IF('Monthly Ranks'!H19&gt;=9, 1/8,0)</f>
        <v>0.125</v>
      </c>
      <c r="I20">
        <f>IF('Monthly Ranks'!I19&gt;=9, 1/8,0)</f>
        <v>0</v>
      </c>
      <c r="J20">
        <f>IF('Monthly Ranks'!J19&gt;=9, 1/8,0)</f>
        <v>0</v>
      </c>
      <c r="K20">
        <f>IF('Monthly Ranks'!K19&gt;=9, 1/8,0)</f>
        <v>0.125</v>
      </c>
      <c r="L20">
        <f>IF('Monthly Ranks'!L19&gt;=9, 1/8,0)</f>
        <v>0.125</v>
      </c>
      <c r="M20">
        <f>IF('Monthly Ranks'!M19&gt;=9, 1/8,0)</f>
        <v>0</v>
      </c>
      <c r="N20">
        <f>IF('Monthly Ranks'!N19&gt;=9, 1/8,0)</f>
        <v>0</v>
      </c>
      <c r="O20">
        <f>IF('Monthly Ranks'!O19&gt;=9, 1/8,0)</f>
        <v>0</v>
      </c>
      <c r="P20">
        <f>IF('Monthly Ranks'!P19&gt;=9, 1/8,0)</f>
        <v>0</v>
      </c>
      <c r="Q20">
        <f>IF('Monthly Ranks'!Q19&gt;=9, 1/8,0)</f>
        <v>0.125</v>
      </c>
      <c r="S20">
        <f t="shared" si="0"/>
        <v>197606</v>
      </c>
      <c r="T20" s="12">
        <f>B20*ReturnData!B31</f>
        <v>6.8250000000000003E-3</v>
      </c>
      <c r="U20" s="12">
        <f>C20*ReturnData!C31</f>
        <v>5.7999999999999996E-3</v>
      </c>
      <c r="V20" s="12">
        <f>D20*ReturnData!D31</f>
        <v>6.1875000000000003E-3</v>
      </c>
      <c r="W20" s="12">
        <f>E20*ReturnData!E31</f>
        <v>0</v>
      </c>
      <c r="X20" s="12">
        <f>F20*ReturnData!F31</f>
        <v>6.5249999999999996E-3</v>
      </c>
      <c r="Y20" s="12">
        <f>G20*ReturnData!G31</f>
        <v>0</v>
      </c>
      <c r="Z20" s="12">
        <f>H20*ReturnData!H31</f>
        <v>5.7625000000000003E-3</v>
      </c>
      <c r="AA20" s="12">
        <f>I20*ReturnData!I31</f>
        <v>0</v>
      </c>
      <c r="AB20" s="12">
        <f>J20*ReturnData!J31</f>
        <v>0</v>
      </c>
      <c r="AC20" s="12">
        <f>K20*ReturnData!K31</f>
        <v>1.1112500000000001E-2</v>
      </c>
      <c r="AD20" s="12">
        <f>L20*ReturnData!L31</f>
        <v>9.5750000000000002E-3</v>
      </c>
      <c r="AE20" s="12">
        <f>M20*ReturnData!M31</f>
        <v>0</v>
      </c>
      <c r="AF20" s="12">
        <f>N20*ReturnData!N31</f>
        <v>0</v>
      </c>
      <c r="AG20" s="12">
        <f>O20*ReturnData!O31</f>
        <v>0</v>
      </c>
      <c r="AH20" s="12">
        <f>P20*ReturnData!P31</f>
        <v>0</v>
      </c>
      <c r="AI20" s="12">
        <f>Q20*ReturnData!Q31</f>
        <v>8.0499999999999999E-3</v>
      </c>
      <c r="AK20">
        <f t="shared" si="1"/>
        <v>197606</v>
      </c>
      <c r="AL20" s="15">
        <f t="shared" si="2"/>
        <v>5.9837500000000002E-2</v>
      </c>
      <c r="AN20">
        <v>1</v>
      </c>
      <c r="AO20" s="15">
        <f>HighMomentumPortfolio!AL20-LowMomentumPortfolio!AL20</f>
        <v>-2.9850000000000002E-2</v>
      </c>
      <c r="AP20" s="18">
        <f t="shared" si="3"/>
        <v>0.97014999999999996</v>
      </c>
      <c r="AQ20" s="18"/>
    </row>
    <row r="21" spans="1:48" x14ac:dyDescent="0.25">
      <c r="A21" s="6">
        <f>ReturnData!A32</f>
        <v>197607</v>
      </c>
      <c r="B21">
        <f>IF('Monthly Ranks'!B20&gt;=9, 1/8,0)</f>
        <v>0.125</v>
      </c>
      <c r="C21">
        <f>IF('Monthly Ranks'!C20&gt;=9, 1/8,0)</f>
        <v>0.125</v>
      </c>
      <c r="D21">
        <f>IF('Monthly Ranks'!D20&gt;=9, 1/8,0)</f>
        <v>0</v>
      </c>
      <c r="E21">
        <f>IF('Monthly Ranks'!E20&gt;=9, 1/8,0)</f>
        <v>0</v>
      </c>
      <c r="F21">
        <f>IF('Monthly Ranks'!F20&gt;=9, 1/8,0)</f>
        <v>0.125</v>
      </c>
      <c r="G21">
        <f>IF('Monthly Ranks'!G20&gt;=9, 1/8,0)</f>
        <v>0</v>
      </c>
      <c r="H21">
        <f>IF('Monthly Ranks'!H20&gt;=9, 1/8,0)</f>
        <v>0.125</v>
      </c>
      <c r="I21">
        <f>IF('Monthly Ranks'!I20&gt;=9, 1/8,0)</f>
        <v>0</v>
      </c>
      <c r="J21">
        <f>IF('Monthly Ranks'!J20&gt;=9, 1/8,0)</f>
        <v>0</v>
      </c>
      <c r="K21">
        <f>IF('Monthly Ranks'!K20&gt;=9, 1/8,0)</f>
        <v>0.125</v>
      </c>
      <c r="L21">
        <f>IF('Monthly Ranks'!L20&gt;=9, 1/8,0)</f>
        <v>0</v>
      </c>
      <c r="M21">
        <f>IF('Monthly Ranks'!M20&gt;=9, 1/8,0)</f>
        <v>0</v>
      </c>
      <c r="N21">
        <f>IF('Monthly Ranks'!N20&gt;=9, 1/8,0)</f>
        <v>0</v>
      </c>
      <c r="O21">
        <f>IF('Monthly Ranks'!O20&gt;=9, 1/8,0)</f>
        <v>0.125</v>
      </c>
      <c r="P21">
        <f>IF('Monthly Ranks'!P20&gt;=9, 1/8,0)</f>
        <v>0.125</v>
      </c>
      <c r="Q21">
        <f>IF('Monthly Ranks'!Q20&gt;=9, 1/8,0)</f>
        <v>0.125</v>
      </c>
      <c r="S21">
        <f t="shared" si="0"/>
        <v>197607</v>
      </c>
      <c r="T21" s="12">
        <f>B21*ReturnData!B32</f>
        <v>2.2125000000000001E-3</v>
      </c>
      <c r="U21" s="12">
        <f>C21*ReturnData!C32</f>
        <v>-4.7499999999999999E-3</v>
      </c>
      <c r="V21" s="12">
        <f>D21*ReturnData!D32</f>
        <v>0</v>
      </c>
      <c r="W21" s="12">
        <f>E21*ReturnData!E32</f>
        <v>0</v>
      </c>
      <c r="X21" s="12">
        <f>F21*ReturnData!F32</f>
        <v>-3.9624999999999999E-3</v>
      </c>
      <c r="Y21" s="12">
        <f>G21*ReturnData!G32</f>
        <v>0</v>
      </c>
      <c r="Z21" s="12">
        <f>H21*ReturnData!H32</f>
        <v>-1.3750000000000001E-4</v>
      </c>
      <c r="AA21" s="12">
        <f>I21*ReturnData!I32</f>
        <v>0</v>
      </c>
      <c r="AB21" s="12">
        <f>J21*ReturnData!J32</f>
        <v>0</v>
      </c>
      <c r="AC21" s="12">
        <f>K21*ReturnData!K32</f>
        <v>-2.6250000000000002E-3</v>
      </c>
      <c r="AD21" s="12">
        <f>L21*ReturnData!L32</f>
        <v>0</v>
      </c>
      <c r="AE21" s="12">
        <f>M21*ReturnData!M32</f>
        <v>0</v>
      </c>
      <c r="AF21" s="12">
        <f>N21*ReturnData!N32</f>
        <v>0</v>
      </c>
      <c r="AG21" s="12">
        <f>O21*ReturnData!O32</f>
        <v>3.5249999999999999E-3</v>
      </c>
      <c r="AH21" s="12">
        <f>P21*ReturnData!P32</f>
        <v>-3.075E-3</v>
      </c>
      <c r="AI21" s="12">
        <f>Q21*ReturnData!Q32</f>
        <v>1.4499999999999999E-3</v>
      </c>
      <c r="AK21">
        <f t="shared" si="1"/>
        <v>197607</v>
      </c>
      <c r="AL21" s="15">
        <f t="shared" si="2"/>
        <v>-7.3624999999999993E-3</v>
      </c>
      <c r="AN21">
        <v>1</v>
      </c>
      <c r="AO21" s="15">
        <f>HighMomentumPortfolio!AL21-LowMomentumPortfolio!AL21</f>
        <v>-8.5000000000000023E-3</v>
      </c>
      <c r="AP21" s="18">
        <f t="shared" si="3"/>
        <v>0.99150000000000005</v>
      </c>
      <c r="AQ21" s="18"/>
    </row>
    <row r="22" spans="1:48" x14ac:dyDescent="0.25">
      <c r="A22" s="6">
        <f>ReturnData!A33</f>
        <v>197608</v>
      </c>
      <c r="B22">
        <f>IF('Monthly Ranks'!B21&gt;=9, 1/8,0)</f>
        <v>0.125</v>
      </c>
      <c r="C22">
        <f>IF('Monthly Ranks'!C21&gt;=9, 1/8,0)</f>
        <v>0.125</v>
      </c>
      <c r="D22">
        <f>IF('Monthly Ranks'!D21&gt;=9, 1/8,0)</f>
        <v>0</v>
      </c>
      <c r="E22">
        <f>IF('Monthly Ranks'!E21&gt;=9, 1/8,0)</f>
        <v>0</v>
      </c>
      <c r="F22">
        <f>IF('Monthly Ranks'!F21&gt;=9, 1/8,0)</f>
        <v>0.125</v>
      </c>
      <c r="G22">
        <f>IF('Monthly Ranks'!G21&gt;=9, 1/8,0)</f>
        <v>0.125</v>
      </c>
      <c r="H22">
        <f>IF('Monthly Ranks'!H21&gt;=9, 1/8,0)</f>
        <v>0.125</v>
      </c>
      <c r="I22">
        <f>IF('Monthly Ranks'!I21&gt;=9, 1/8,0)</f>
        <v>0</v>
      </c>
      <c r="J22">
        <f>IF('Monthly Ranks'!J21&gt;=9, 1/8,0)</f>
        <v>0</v>
      </c>
      <c r="K22">
        <f>IF('Monthly Ranks'!K21&gt;=9, 1/8,0)</f>
        <v>0</v>
      </c>
      <c r="L22">
        <f>IF('Monthly Ranks'!L21&gt;=9, 1/8,0)</f>
        <v>0</v>
      </c>
      <c r="M22">
        <f>IF('Monthly Ranks'!M21&gt;=9, 1/8,0)</f>
        <v>0</v>
      </c>
      <c r="N22">
        <f>IF('Monthly Ranks'!N21&gt;=9, 1/8,0)</f>
        <v>0</v>
      </c>
      <c r="O22">
        <f>IF('Monthly Ranks'!O21&gt;=9, 1/8,0)</f>
        <v>0.125</v>
      </c>
      <c r="P22">
        <f>IF('Monthly Ranks'!P21&gt;=9, 1/8,0)</f>
        <v>0.125</v>
      </c>
      <c r="Q22">
        <f>IF('Monthly Ranks'!Q21&gt;=9, 1/8,0)</f>
        <v>0.125</v>
      </c>
      <c r="S22">
        <f t="shared" si="0"/>
        <v>197608</v>
      </c>
      <c r="T22" s="12">
        <f>B22*ReturnData!B33</f>
        <v>-5.6250000000000007E-4</v>
      </c>
      <c r="U22" s="12">
        <f>C22*ReturnData!C33</f>
        <v>-4.7375000000000004E-3</v>
      </c>
      <c r="V22" s="12">
        <f>D22*ReturnData!D33</f>
        <v>0</v>
      </c>
      <c r="W22" s="12">
        <f>E22*ReturnData!E33</f>
        <v>0</v>
      </c>
      <c r="X22" s="12">
        <f>F22*ReturnData!F33</f>
        <v>-1.4624999999999998E-3</v>
      </c>
      <c r="Y22" s="12">
        <f>G22*ReturnData!G33</f>
        <v>-4.1875000000000002E-3</v>
      </c>
      <c r="Z22" s="12">
        <f>H22*ReturnData!H33</f>
        <v>2.2750000000000001E-3</v>
      </c>
      <c r="AA22" s="12">
        <f>I22*ReturnData!I33</f>
        <v>0</v>
      </c>
      <c r="AB22" s="12">
        <f>J22*ReturnData!J33</f>
        <v>0</v>
      </c>
      <c r="AC22" s="12">
        <f>K22*ReturnData!K33</f>
        <v>0</v>
      </c>
      <c r="AD22" s="12">
        <f>L22*ReturnData!L33</f>
        <v>0</v>
      </c>
      <c r="AE22" s="12">
        <f>M22*ReturnData!M33</f>
        <v>0</v>
      </c>
      <c r="AF22" s="12">
        <f>N22*ReturnData!N33</f>
        <v>0</v>
      </c>
      <c r="AG22" s="12">
        <f>O22*ReturnData!O33</f>
        <v>3.7000000000000002E-3</v>
      </c>
      <c r="AH22" s="12">
        <f>P22*ReturnData!P33</f>
        <v>4.6874999999999998E-3</v>
      </c>
      <c r="AI22" s="12">
        <f>Q22*ReturnData!Q33</f>
        <v>-1.875E-4</v>
      </c>
      <c r="AK22">
        <f t="shared" si="1"/>
        <v>197608</v>
      </c>
      <c r="AL22" s="15">
        <f t="shared" si="2"/>
        <v>-4.7500000000000217E-4</v>
      </c>
      <c r="AN22">
        <v>1</v>
      </c>
      <c r="AO22" s="15">
        <f>HighMomentumPortfolio!AL22-LowMomentumPortfolio!AL22</f>
        <v>-1.7462499999999995E-2</v>
      </c>
      <c r="AP22" s="18">
        <f t="shared" si="3"/>
        <v>0.98253749999999995</v>
      </c>
      <c r="AQ22" s="18"/>
    </row>
    <row r="23" spans="1:48" x14ac:dyDescent="0.25">
      <c r="A23" s="6">
        <f>ReturnData!A34</f>
        <v>197609</v>
      </c>
      <c r="B23">
        <f>IF('Monthly Ranks'!B22&gt;=9, 1/8,0)</f>
        <v>0.125</v>
      </c>
      <c r="C23">
        <f>IF('Monthly Ranks'!C22&gt;=9, 1/8,0)</f>
        <v>0.125</v>
      </c>
      <c r="D23">
        <f>IF('Monthly Ranks'!D22&gt;=9, 1/8,0)</f>
        <v>0.125</v>
      </c>
      <c r="E23">
        <f>IF('Monthly Ranks'!E22&gt;=9, 1/8,0)</f>
        <v>0</v>
      </c>
      <c r="F23">
        <f>IF('Monthly Ranks'!F22&gt;=9, 1/8,0)</f>
        <v>0.125</v>
      </c>
      <c r="G23">
        <f>IF('Monthly Ranks'!G22&gt;=9, 1/8,0)</f>
        <v>0.125</v>
      </c>
      <c r="H23">
        <f>IF('Monthly Ranks'!H22&gt;=9, 1/8,0)</f>
        <v>0.125</v>
      </c>
      <c r="I23">
        <f>IF('Monthly Ranks'!I22&gt;=9, 1/8,0)</f>
        <v>0</v>
      </c>
      <c r="J23">
        <f>IF('Monthly Ranks'!J22&gt;=9, 1/8,0)</f>
        <v>0</v>
      </c>
      <c r="K23">
        <f>IF('Monthly Ranks'!K22&gt;=9, 1/8,0)</f>
        <v>0</v>
      </c>
      <c r="L23">
        <f>IF('Monthly Ranks'!L22&gt;=9, 1/8,0)</f>
        <v>0</v>
      </c>
      <c r="M23">
        <f>IF('Monthly Ranks'!M22&gt;=9, 1/8,0)</f>
        <v>0</v>
      </c>
      <c r="N23">
        <f>IF('Monthly Ranks'!N22&gt;=9, 1/8,0)</f>
        <v>0</v>
      </c>
      <c r="O23">
        <f>IF('Monthly Ranks'!O22&gt;=9, 1/8,0)</f>
        <v>0</v>
      </c>
      <c r="P23">
        <f>IF('Monthly Ranks'!P22&gt;=9, 1/8,0)</f>
        <v>0.125</v>
      </c>
      <c r="Q23">
        <f>IF('Monthly Ranks'!Q22&gt;=9, 1/8,0)</f>
        <v>0.125</v>
      </c>
      <c r="S23">
        <f t="shared" si="0"/>
        <v>197609</v>
      </c>
      <c r="T23" s="12">
        <f>B23*ReturnData!B34</f>
        <v>2.0000000000000001E-4</v>
      </c>
      <c r="U23" s="12">
        <f>C23*ReturnData!C34</f>
        <v>3.2124999999999996E-3</v>
      </c>
      <c r="V23" s="12">
        <f>D23*ReturnData!D34</f>
        <v>7.5374999999999999E-3</v>
      </c>
      <c r="W23" s="12">
        <f>E23*ReturnData!E34</f>
        <v>0</v>
      </c>
      <c r="X23" s="12">
        <f>F23*ReturnData!F34</f>
        <v>-9.2500000000000004E-4</v>
      </c>
      <c r="Y23" s="12">
        <f>G23*ReturnData!G34</f>
        <v>4.0000000000000002E-4</v>
      </c>
      <c r="Z23" s="12">
        <f>H23*ReturnData!H34</f>
        <v>4.0375000000000003E-3</v>
      </c>
      <c r="AA23" s="12">
        <f>I23*ReturnData!I34</f>
        <v>0</v>
      </c>
      <c r="AB23" s="12">
        <f>J23*ReturnData!J34</f>
        <v>0</v>
      </c>
      <c r="AC23" s="12">
        <f>K23*ReturnData!K34</f>
        <v>0</v>
      </c>
      <c r="AD23" s="12">
        <f>L23*ReturnData!L34</f>
        <v>0</v>
      </c>
      <c r="AE23" s="12">
        <f>M23*ReturnData!M34</f>
        <v>0</v>
      </c>
      <c r="AF23" s="12">
        <f>N23*ReturnData!N34</f>
        <v>0</v>
      </c>
      <c r="AG23" s="12">
        <f>O23*ReturnData!O34</f>
        <v>0</v>
      </c>
      <c r="AH23" s="12">
        <f>P23*ReturnData!P34</f>
        <v>4.6250000000000002E-4</v>
      </c>
      <c r="AI23" s="12">
        <f>Q23*ReturnData!Q34</f>
        <v>6.4999999999999997E-4</v>
      </c>
      <c r="AK23">
        <f t="shared" si="1"/>
        <v>197609</v>
      </c>
      <c r="AL23" s="15">
        <f t="shared" si="2"/>
        <v>1.5574999999999999E-2</v>
      </c>
      <c r="AN23">
        <v>1</v>
      </c>
      <c r="AO23" s="15">
        <f>HighMomentumPortfolio!AL23-LowMomentumPortfolio!AL23</f>
        <v>1.1912500000000003E-2</v>
      </c>
      <c r="AP23" s="18">
        <f t="shared" si="3"/>
        <v>1.0119125</v>
      </c>
      <c r="AQ23" s="18"/>
    </row>
    <row r="24" spans="1:48" x14ac:dyDescent="0.25">
      <c r="A24" s="6">
        <f>ReturnData!A35</f>
        <v>197610</v>
      </c>
      <c r="B24">
        <f>IF('Monthly Ranks'!B23&gt;=9, 1/8,0)</f>
        <v>0.125</v>
      </c>
      <c r="C24">
        <f>IF('Monthly Ranks'!C23&gt;=9, 1/8,0)</f>
        <v>0.125</v>
      </c>
      <c r="D24">
        <f>IF('Monthly Ranks'!D23&gt;=9, 1/8,0)</f>
        <v>0.125</v>
      </c>
      <c r="E24">
        <f>IF('Monthly Ranks'!E23&gt;=9, 1/8,0)</f>
        <v>0</v>
      </c>
      <c r="F24">
        <f>IF('Monthly Ranks'!F23&gt;=9, 1/8,0)</f>
        <v>0.125</v>
      </c>
      <c r="G24">
        <f>IF('Monthly Ranks'!G23&gt;=9, 1/8,0)</f>
        <v>0.125</v>
      </c>
      <c r="H24">
        <f>IF('Monthly Ranks'!H23&gt;=9, 1/8,0)</f>
        <v>0.125</v>
      </c>
      <c r="I24">
        <f>IF('Monthly Ranks'!I23&gt;=9, 1/8,0)</f>
        <v>0</v>
      </c>
      <c r="J24">
        <f>IF('Monthly Ranks'!J23&gt;=9, 1/8,0)</f>
        <v>0</v>
      </c>
      <c r="K24">
        <f>IF('Monthly Ranks'!K23&gt;=9, 1/8,0)</f>
        <v>0.125</v>
      </c>
      <c r="L24">
        <f>IF('Monthly Ranks'!L23&gt;=9, 1/8,0)</f>
        <v>0</v>
      </c>
      <c r="M24">
        <f>IF('Monthly Ranks'!M23&gt;=9, 1/8,0)</f>
        <v>0</v>
      </c>
      <c r="N24">
        <f>IF('Monthly Ranks'!N23&gt;=9, 1/8,0)</f>
        <v>0</v>
      </c>
      <c r="O24">
        <f>IF('Monthly Ranks'!O23&gt;=9, 1/8,0)</f>
        <v>0</v>
      </c>
      <c r="P24">
        <f>IF('Monthly Ranks'!P23&gt;=9, 1/8,0)</f>
        <v>0.125</v>
      </c>
      <c r="Q24">
        <f>IF('Monthly Ranks'!Q23&gt;=9, 1/8,0)</f>
        <v>0</v>
      </c>
      <c r="S24">
        <f t="shared" si="0"/>
        <v>197610</v>
      </c>
      <c r="T24" s="12">
        <f>B24*ReturnData!B35</f>
        <v>-2.8499999999999997E-3</v>
      </c>
      <c r="U24" s="12">
        <f>C24*ReturnData!C35</f>
        <v>-2.9875000000000001E-3</v>
      </c>
      <c r="V24" s="12">
        <f>D24*ReturnData!D35</f>
        <v>-2.9375E-3</v>
      </c>
      <c r="W24" s="12">
        <f>E24*ReturnData!E35</f>
        <v>0</v>
      </c>
      <c r="X24" s="12">
        <f>F24*ReturnData!F35</f>
        <v>-3.5875E-3</v>
      </c>
      <c r="Y24" s="12">
        <f>G24*ReturnData!G35</f>
        <v>-3.0125E-3</v>
      </c>
      <c r="Z24" s="12">
        <f>H24*ReturnData!H35</f>
        <v>-3.3250000000000003E-3</v>
      </c>
      <c r="AA24" s="12">
        <f>I24*ReturnData!I35</f>
        <v>0</v>
      </c>
      <c r="AB24" s="12">
        <f>J24*ReturnData!J35</f>
        <v>0</v>
      </c>
      <c r="AC24" s="12">
        <f>K24*ReturnData!K35</f>
        <v>-5.2749999999999993E-3</v>
      </c>
      <c r="AD24" s="12">
        <f>L24*ReturnData!L35</f>
        <v>0</v>
      </c>
      <c r="AE24" s="12">
        <f>M24*ReturnData!M35</f>
        <v>0</v>
      </c>
      <c r="AF24" s="12">
        <f>N24*ReturnData!N35</f>
        <v>0</v>
      </c>
      <c r="AG24" s="12">
        <f>O24*ReturnData!O35</f>
        <v>0</v>
      </c>
      <c r="AH24" s="12">
        <f>P24*ReturnData!P35</f>
        <v>-6.4999999999999997E-4</v>
      </c>
      <c r="AI24" s="12">
        <f>Q24*ReturnData!Q35</f>
        <v>0</v>
      </c>
      <c r="AK24">
        <f t="shared" si="1"/>
        <v>197610</v>
      </c>
      <c r="AL24" s="15">
        <f t="shared" si="2"/>
        <v>-2.4625000000000001E-2</v>
      </c>
      <c r="AN24">
        <v>1</v>
      </c>
      <c r="AO24" s="15">
        <f>HighMomentumPortfolio!AL24-LowMomentumPortfolio!AL24</f>
        <v>4.3000000000000017E-3</v>
      </c>
      <c r="AP24" s="18">
        <f t="shared" si="3"/>
        <v>1.0043</v>
      </c>
      <c r="AQ24" s="18"/>
    </row>
    <row r="25" spans="1:48" x14ac:dyDescent="0.25">
      <c r="A25" s="6">
        <f>ReturnData!A36</f>
        <v>197611</v>
      </c>
      <c r="B25">
        <f>IF('Monthly Ranks'!B24&gt;=9, 1/8,0)</f>
        <v>0.125</v>
      </c>
      <c r="C25">
        <f>IF('Monthly Ranks'!C24&gt;=9, 1/8,0)</f>
        <v>0</v>
      </c>
      <c r="D25">
        <f>IF('Monthly Ranks'!D24&gt;=9, 1/8,0)</f>
        <v>0</v>
      </c>
      <c r="E25">
        <f>IF('Monthly Ranks'!E24&gt;=9, 1/8,0)</f>
        <v>0.125</v>
      </c>
      <c r="F25">
        <f>IF('Monthly Ranks'!F24&gt;=9, 1/8,0)</f>
        <v>0.125</v>
      </c>
      <c r="G25">
        <f>IF('Monthly Ranks'!G24&gt;=9, 1/8,0)</f>
        <v>0.125</v>
      </c>
      <c r="H25">
        <f>IF('Monthly Ranks'!H24&gt;=9, 1/8,0)</f>
        <v>0.125</v>
      </c>
      <c r="I25">
        <f>IF('Monthly Ranks'!I24&gt;=9, 1/8,0)</f>
        <v>0</v>
      </c>
      <c r="J25">
        <f>IF('Monthly Ranks'!J24&gt;=9, 1/8,0)</f>
        <v>0</v>
      </c>
      <c r="K25">
        <f>IF('Monthly Ranks'!K24&gt;=9, 1/8,0)</f>
        <v>0</v>
      </c>
      <c r="L25">
        <f>IF('Monthly Ranks'!L24&gt;=9, 1/8,0)</f>
        <v>0</v>
      </c>
      <c r="M25">
        <f>IF('Monthly Ranks'!M24&gt;=9, 1/8,0)</f>
        <v>0</v>
      </c>
      <c r="N25">
        <f>IF('Monthly Ranks'!N24&gt;=9, 1/8,0)</f>
        <v>0</v>
      </c>
      <c r="O25">
        <f>IF('Monthly Ranks'!O24&gt;=9, 1/8,0)</f>
        <v>0.125</v>
      </c>
      <c r="P25">
        <f>IF('Monthly Ranks'!P24&gt;=9, 1/8,0)</f>
        <v>0.125</v>
      </c>
      <c r="Q25">
        <f>IF('Monthly Ranks'!Q24&gt;=9, 1/8,0)</f>
        <v>0.125</v>
      </c>
      <c r="S25">
        <f t="shared" si="0"/>
        <v>197611</v>
      </c>
      <c r="T25" s="12">
        <f>B25*ReturnData!B36</f>
        <v>4.6250000000000002E-4</v>
      </c>
      <c r="U25" s="12">
        <f>C25*ReturnData!C36</f>
        <v>0</v>
      </c>
      <c r="V25" s="12">
        <f>D25*ReturnData!D36</f>
        <v>0</v>
      </c>
      <c r="W25" s="12">
        <f>E25*ReturnData!E36</f>
        <v>8.6374999999999993E-3</v>
      </c>
      <c r="X25" s="12">
        <f>F25*ReturnData!F36</f>
        <v>-1.8124999999999999E-3</v>
      </c>
      <c r="Y25" s="12">
        <f>G25*ReturnData!G36</f>
        <v>-6.4124999999999998E-3</v>
      </c>
      <c r="Z25" s="12">
        <f>H25*ReturnData!H36</f>
        <v>-7.7875000000000002E-3</v>
      </c>
      <c r="AA25" s="12">
        <f>I25*ReturnData!I36</f>
        <v>0</v>
      </c>
      <c r="AB25" s="12">
        <f>J25*ReturnData!J36</f>
        <v>0</v>
      </c>
      <c r="AC25" s="12">
        <f>K25*ReturnData!K36</f>
        <v>0</v>
      </c>
      <c r="AD25" s="12">
        <f>L25*ReturnData!L36</f>
        <v>0</v>
      </c>
      <c r="AE25" s="12">
        <f>M25*ReturnData!M36</f>
        <v>0</v>
      </c>
      <c r="AF25" s="12">
        <f>N25*ReturnData!N36</f>
        <v>0</v>
      </c>
      <c r="AG25" s="12">
        <f>O25*ReturnData!O36</f>
        <v>3.9250000000000005E-3</v>
      </c>
      <c r="AH25" s="12">
        <f>P25*ReturnData!P36</f>
        <v>6.3249999999999999E-3</v>
      </c>
      <c r="AI25" s="12">
        <f>Q25*ReturnData!Q36</f>
        <v>2.1375000000000001E-3</v>
      </c>
      <c r="AK25">
        <f t="shared" si="1"/>
        <v>197611</v>
      </c>
      <c r="AL25" s="15">
        <f t="shared" si="2"/>
        <v>5.474999999999999E-3</v>
      </c>
      <c r="AN25">
        <v>1</v>
      </c>
      <c r="AO25" s="15">
        <f>HighMomentumPortfolio!AL25-LowMomentumPortfolio!AL25</f>
        <v>8.6875000000000025E-3</v>
      </c>
      <c r="AP25" s="18">
        <f t="shared" si="3"/>
        <v>1.0086875</v>
      </c>
      <c r="AQ25" s="18"/>
    </row>
    <row r="26" spans="1:48" x14ac:dyDescent="0.25">
      <c r="A26" s="6">
        <f>ReturnData!A37</f>
        <v>197612</v>
      </c>
      <c r="B26">
        <f>IF('Monthly Ranks'!B25&gt;=9, 1/8,0)</f>
        <v>0.125</v>
      </c>
      <c r="C26">
        <f>IF('Monthly Ranks'!C25&gt;=9, 1/8,0)</f>
        <v>0</v>
      </c>
      <c r="D26">
        <f>IF('Monthly Ranks'!D25&gt;=9, 1/8,0)</f>
        <v>0</v>
      </c>
      <c r="E26">
        <f>IF('Monthly Ranks'!E25&gt;=9, 1/8,0)</f>
        <v>0.125</v>
      </c>
      <c r="F26">
        <f>IF('Monthly Ranks'!F25&gt;=9, 1/8,0)</f>
        <v>0.125</v>
      </c>
      <c r="G26">
        <f>IF('Monthly Ranks'!G25&gt;=9, 1/8,0)</f>
        <v>0.125</v>
      </c>
      <c r="H26">
        <f>IF('Monthly Ranks'!H25&gt;=9, 1/8,0)</f>
        <v>0.125</v>
      </c>
      <c r="I26">
        <f>IF('Monthly Ranks'!I25&gt;=9, 1/8,0)</f>
        <v>0</v>
      </c>
      <c r="J26">
        <f>IF('Monthly Ranks'!J25&gt;=9, 1/8,0)</f>
        <v>0</v>
      </c>
      <c r="K26">
        <f>IF('Monthly Ranks'!K25&gt;=9, 1/8,0)</f>
        <v>0</v>
      </c>
      <c r="L26">
        <f>IF('Monthly Ranks'!L25&gt;=9, 1/8,0)</f>
        <v>0</v>
      </c>
      <c r="M26">
        <f>IF('Monthly Ranks'!M25&gt;=9, 1/8,0)</f>
        <v>0</v>
      </c>
      <c r="N26">
        <f>IF('Monthly Ranks'!N25&gt;=9, 1/8,0)</f>
        <v>0</v>
      </c>
      <c r="O26">
        <f>IF('Monthly Ranks'!O25&gt;=9, 1/8,0)</f>
        <v>0.125</v>
      </c>
      <c r="P26">
        <f>IF('Monthly Ranks'!P25&gt;=9, 1/8,0)</f>
        <v>0.125</v>
      </c>
      <c r="Q26">
        <f>IF('Monthly Ranks'!Q25&gt;=9, 1/8,0)</f>
        <v>0.125</v>
      </c>
      <c r="S26">
        <f t="shared" si="0"/>
        <v>197612</v>
      </c>
      <c r="T26" s="12">
        <f>B26*ReturnData!B37</f>
        <v>5.7625000000000003E-3</v>
      </c>
      <c r="U26" s="12">
        <f>C26*ReturnData!C37</f>
        <v>0</v>
      </c>
      <c r="V26" s="12">
        <f>D26*ReturnData!D37</f>
        <v>0</v>
      </c>
      <c r="W26" s="12">
        <f>E26*ReturnData!E37</f>
        <v>7.9874999999999998E-3</v>
      </c>
      <c r="X26" s="12">
        <f>F26*ReturnData!F37</f>
        <v>5.9125000000000002E-3</v>
      </c>
      <c r="Y26" s="12">
        <f>G26*ReturnData!G37</f>
        <v>1.2725E-2</v>
      </c>
      <c r="Z26" s="12">
        <f>H26*ReturnData!H37</f>
        <v>6.6E-3</v>
      </c>
      <c r="AA26" s="12">
        <f>I26*ReturnData!I37</f>
        <v>0</v>
      </c>
      <c r="AB26" s="12">
        <f>J26*ReturnData!J37</f>
        <v>0</v>
      </c>
      <c r="AC26" s="12">
        <f>K26*ReturnData!K37</f>
        <v>0</v>
      </c>
      <c r="AD26" s="12">
        <f>L26*ReturnData!L37</f>
        <v>0</v>
      </c>
      <c r="AE26" s="12">
        <f>M26*ReturnData!M37</f>
        <v>0</v>
      </c>
      <c r="AF26" s="12">
        <f>N26*ReturnData!N37</f>
        <v>0</v>
      </c>
      <c r="AG26" s="12">
        <f>O26*ReturnData!O37</f>
        <v>8.1124999999999999E-3</v>
      </c>
      <c r="AH26" s="12">
        <f>P26*ReturnData!P37</f>
        <v>1.9250000000000001E-3</v>
      </c>
      <c r="AI26" s="12">
        <f>Q26*ReturnData!Q37</f>
        <v>1.1162499999999999E-2</v>
      </c>
      <c r="AK26">
        <f t="shared" si="1"/>
        <v>197612</v>
      </c>
      <c r="AL26" s="15">
        <f t="shared" si="2"/>
        <v>6.0187500000000005E-2</v>
      </c>
      <c r="AN26">
        <v>1</v>
      </c>
      <c r="AO26" s="15">
        <f>HighMomentumPortfolio!AL26-LowMomentumPortfolio!AL26</f>
        <v>9.262499999999993E-3</v>
      </c>
      <c r="AP26" s="18">
        <f t="shared" si="3"/>
        <v>1.0092625</v>
      </c>
      <c r="AQ26" s="18"/>
    </row>
    <row r="27" spans="1:48" x14ac:dyDescent="0.25">
      <c r="A27" s="6">
        <f>ReturnData!A38</f>
        <v>197701</v>
      </c>
      <c r="B27">
        <f>IF('Monthly Ranks'!B26&gt;=9, 1/8,0)</f>
        <v>0.125</v>
      </c>
      <c r="C27">
        <f>IF('Monthly Ranks'!C26&gt;=9, 1/8,0)</f>
        <v>0</v>
      </c>
      <c r="D27">
        <f>IF('Monthly Ranks'!D26&gt;=9, 1/8,0)</f>
        <v>0</v>
      </c>
      <c r="E27">
        <f>IF('Monthly Ranks'!E26&gt;=9, 1/8,0)</f>
        <v>0.125</v>
      </c>
      <c r="F27">
        <f>IF('Monthly Ranks'!F26&gt;=9, 1/8,0)</f>
        <v>0.125</v>
      </c>
      <c r="G27">
        <f>IF('Monthly Ranks'!G26&gt;=9, 1/8,0)</f>
        <v>0.125</v>
      </c>
      <c r="H27">
        <f>IF('Monthly Ranks'!H26&gt;=9, 1/8,0)</f>
        <v>0.125</v>
      </c>
      <c r="I27">
        <f>IF('Monthly Ranks'!I26&gt;=9, 1/8,0)</f>
        <v>0</v>
      </c>
      <c r="J27">
        <f>IF('Monthly Ranks'!J26&gt;=9, 1/8,0)</f>
        <v>0.125</v>
      </c>
      <c r="K27">
        <f>IF('Monthly Ranks'!K26&gt;=9, 1/8,0)</f>
        <v>0</v>
      </c>
      <c r="L27">
        <f>IF('Monthly Ranks'!L26&gt;=9, 1/8,0)</f>
        <v>0</v>
      </c>
      <c r="M27">
        <f>IF('Monthly Ranks'!M26&gt;=9, 1/8,0)</f>
        <v>0</v>
      </c>
      <c r="N27">
        <f>IF('Monthly Ranks'!N26&gt;=9, 1/8,0)</f>
        <v>0</v>
      </c>
      <c r="O27">
        <f>IF('Monthly Ranks'!O26&gt;=9, 1/8,0)</f>
        <v>0.125</v>
      </c>
      <c r="P27">
        <f>IF('Monthly Ranks'!P26&gt;=9, 1/8,0)</f>
        <v>0.125</v>
      </c>
      <c r="Q27">
        <f>IF('Monthly Ranks'!Q26&gt;=9, 1/8,0)</f>
        <v>0</v>
      </c>
      <c r="S27">
        <f t="shared" si="0"/>
        <v>197701</v>
      </c>
      <c r="T27" s="12">
        <f>B27*ReturnData!B38</f>
        <v>-6.2749999999999993E-3</v>
      </c>
      <c r="U27" s="12">
        <f>C27*ReturnData!C38</f>
        <v>0</v>
      </c>
      <c r="V27" s="12">
        <f>D27*ReturnData!D38</f>
        <v>0</v>
      </c>
      <c r="W27" s="12">
        <f>E27*ReturnData!E38</f>
        <v>-8.1250000000000007E-4</v>
      </c>
      <c r="X27" s="12">
        <f>F27*ReturnData!F38</f>
        <v>-9.9750000000000012E-3</v>
      </c>
      <c r="Y27" s="12">
        <f>G27*ReturnData!G38</f>
        <v>-7.1625000000000005E-3</v>
      </c>
      <c r="Z27" s="12">
        <f>H27*ReturnData!H38</f>
        <v>-1.0087500000000001E-2</v>
      </c>
      <c r="AA27" s="12">
        <f>I27*ReturnData!I38</f>
        <v>0</v>
      </c>
      <c r="AB27" s="12">
        <f>J27*ReturnData!J38</f>
        <v>-4.7499999999999999E-3</v>
      </c>
      <c r="AC27" s="12">
        <f>K27*ReturnData!K38</f>
        <v>0</v>
      </c>
      <c r="AD27" s="12">
        <f>L27*ReturnData!L38</f>
        <v>0</v>
      </c>
      <c r="AE27" s="12">
        <f>M27*ReturnData!M38</f>
        <v>0</v>
      </c>
      <c r="AF27" s="12">
        <f>N27*ReturnData!N38</f>
        <v>0</v>
      </c>
      <c r="AG27" s="12">
        <f>O27*ReturnData!O38</f>
        <v>1.0499999999999999E-3</v>
      </c>
      <c r="AH27" s="12">
        <f>P27*ReturnData!P38</f>
        <v>-1.0137499999999999E-2</v>
      </c>
      <c r="AI27" s="12">
        <f>Q27*ReturnData!Q38</f>
        <v>0</v>
      </c>
      <c r="AK27">
        <f t="shared" si="1"/>
        <v>197701</v>
      </c>
      <c r="AL27" s="15">
        <f t="shared" si="2"/>
        <v>-4.8149999999999998E-2</v>
      </c>
      <c r="AN27">
        <v>1</v>
      </c>
      <c r="AO27" s="15">
        <f>HighMomentumPortfolio!AL27-LowMomentumPortfolio!AL27</f>
        <v>2.2324999999999998E-2</v>
      </c>
      <c r="AP27" s="18">
        <f t="shared" si="3"/>
        <v>1.0223249999999999</v>
      </c>
      <c r="AQ27" s="18"/>
      <c r="AR27" s="18">
        <f t="shared" ref="AR27" si="4">PRODUCT(AP27:AP38)</f>
        <v>1.1031384984109158</v>
      </c>
      <c r="AS27" s="18"/>
      <c r="AT27" s="18"/>
      <c r="AU27" s="18"/>
      <c r="AV27" s="18"/>
    </row>
    <row r="28" spans="1:48" x14ac:dyDescent="0.25">
      <c r="A28" s="6">
        <f>ReturnData!A39</f>
        <v>197702</v>
      </c>
      <c r="B28">
        <f>IF('Monthly Ranks'!B27&gt;=9, 1/8,0)</f>
        <v>0.125</v>
      </c>
      <c r="C28">
        <f>IF('Monthly Ranks'!C27&gt;=9, 1/8,0)</f>
        <v>0</v>
      </c>
      <c r="D28">
        <f>IF('Monthly Ranks'!D27&gt;=9, 1/8,0)</f>
        <v>0</v>
      </c>
      <c r="E28">
        <f>IF('Monthly Ranks'!E27&gt;=9, 1/8,0)</f>
        <v>0.125</v>
      </c>
      <c r="F28">
        <f>IF('Monthly Ranks'!F27&gt;=9, 1/8,0)</f>
        <v>0.125</v>
      </c>
      <c r="G28">
        <f>IF('Monthly Ranks'!G27&gt;=9, 1/8,0)</f>
        <v>0.125</v>
      </c>
      <c r="H28">
        <f>IF('Monthly Ranks'!H27&gt;=9, 1/8,0)</f>
        <v>0.125</v>
      </c>
      <c r="I28">
        <f>IF('Monthly Ranks'!I27&gt;=9, 1/8,0)</f>
        <v>0</v>
      </c>
      <c r="J28">
        <f>IF('Monthly Ranks'!J27&gt;=9, 1/8,0)</f>
        <v>0.125</v>
      </c>
      <c r="K28">
        <f>IF('Monthly Ranks'!K27&gt;=9, 1/8,0)</f>
        <v>0</v>
      </c>
      <c r="L28">
        <f>IF('Monthly Ranks'!L27&gt;=9, 1/8,0)</f>
        <v>0.125</v>
      </c>
      <c r="M28">
        <f>IF('Monthly Ranks'!M27&gt;=9, 1/8,0)</f>
        <v>0</v>
      </c>
      <c r="N28">
        <f>IF('Monthly Ranks'!N27&gt;=9, 1/8,0)</f>
        <v>0</v>
      </c>
      <c r="O28">
        <f>IF('Monthly Ranks'!O27&gt;=9, 1/8,0)</f>
        <v>0</v>
      </c>
      <c r="P28">
        <f>IF('Monthly Ranks'!P27&gt;=9, 1/8,0)</f>
        <v>0.125</v>
      </c>
      <c r="Q28">
        <f>IF('Monthly Ranks'!Q27&gt;=9, 1/8,0)</f>
        <v>0</v>
      </c>
      <c r="S28">
        <f t="shared" si="0"/>
        <v>197702</v>
      </c>
      <c r="T28" s="12">
        <f>B28*ReturnData!B39</f>
        <v>-8.1250000000000007E-4</v>
      </c>
      <c r="U28" s="12">
        <f>C28*ReturnData!C39</f>
        <v>0</v>
      </c>
      <c r="V28" s="12">
        <f>D28*ReturnData!D39</f>
        <v>0</v>
      </c>
      <c r="W28" s="12">
        <f>E28*ReturnData!E39</f>
        <v>-5.7125000000000006E-3</v>
      </c>
      <c r="X28" s="12">
        <f>F28*ReturnData!F39</f>
        <v>-3.225E-3</v>
      </c>
      <c r="Y28" s="12">
        <f>G28*ReturnData!G39</f>
        <v>-9.5E-4</v>
      </c>
      <c r="Z28" s="12">
        <f>H28*ReturnData!H39</f>
        <v>-4.4999999999999999E-4</v>
      </c>
      <c r="AA28" s="12">
        <f>I28*ReturnData!I39</f>
        <v>0</v>
      </c>
      <c r="AB28" s="12">
        <f>J28*ReturnData!J39</f>
        <v>-7.000000000000001E-4</v>
      </c>
      <c r="AC28" s="12">
        <f>K28*ReturnData!K39</f>
        <v>0</v>
      </c>
      <c r="AD28" s="12">
        <f>L28*ReturnData!L39</f>
        <v>-3.1250000000000001E-4</v>
      </c>
      <c r="AE28" s="12">
        <f>M28*ReturnData!M39</f>
        <v>0</v>
      </c>
      <c r="AF28" s="12">
        <f>N28*ReturnData!N39</f>
        <v>0</v>
      </c>
      <c r="AG28" s="12">
        <f>O28*ReturnData!O39</f>
        <v>0</v>
      </c>
      <c r="AH28" s="12">
        <f>P28*ReturnData!P39</f>
        <v>-2.0625000000000001E-3</v>
      </c>
      <c r="AI28" s="12">
        <f>Q28*ReturnData!Q39</f>
        <v>0</v>
      </c>
      <c r="AK28">
        <f t="shared" si="1"/>
        <v>197702</v>
      </c>
      <c r="AL28" s="15">
        <f t="shared" si="2"/>
        <v>-1.4225E-2</v>
      </c>
      <c r="AN28">
        <v>1</v>
      </c>
      <c r="AO28" s="15">
        <f>HighMomentumPortfolio!AL28-LowMomentumPortfolio!AL28</f>
        <v>-6.0374999999999995E-3</v>
      </c>
      <c r="AP28" s="18">
        <f t="shared" si="3"/>
        <v>0.99396249999999997</v>
      </c>
      <c r="AQ28" s="18"/>
    </row>
    <row r="29" spans="1:48" x14ac:dyDescent="0.25">
      <c r="A29" s="6">
        <f>ReturnData!A40</f>
        <v>197703</v>
      </c>
      <c r="B29">
        <f>IF('Monthly Ranks'!B28&gt;=9, 1/8,0)</f>
        <v>0.125</v>
      </c>
      <c r="C29">
        <f>IF('Monthly Ranks'!C28&gt;=9, 1/8,0)</f>
        <v>0</v>
      </c>
      <c r="D29">
        <f>IF('Monthly Ranks'!D28&gt;=9, 1/8,0)</f>
        <v>0</v>
      </c>
      <c r="E29">
        <f>IF('Monthly Ranks'!E28&gt;=9, 1/8,0)</f>
        <v>0.125</v>
      </c>
      <c r="F29">
        <f>IF('Monthly Ranks'!F28&gt;=9, 1/8,0)</f>
        <v>0.125</v>
      </c>
      <c r="G29">
        <f>IF('Monthly Ranks'!G28&gt;=9, 1/8,0)</f>
        <v>0.125</v>
      </c>
      <c r="H29">
        <f>IF('Monthly Ranks'!H28&gt;=9, 1/8,0)</f>
        <v>0.125</v>
      </c>
      <c r="I29">
        <f>IF('Monthly Ranks'!I28&gt;=9, 1/8,0)</f>
        <v>0</v>
      </c>
      <c r="J29">
        <f>IF('Monthly Ranks'!J28&gt;=9, 1/8,0)</f>
        <v>0.125</v>
      </c>
      <c r="K29">
        <f>IF('Monthly Ranks'!K28&gt;=9, 1/8,0)</f>
        <v>0</v>
      </c>
      <c r="L29">
        <f>IF('Monthly Ranks'!L28&gt;=9, 1/8,0)</f>
        <v>0.125</v>
      </c>
      <c r="M29">
        <f>IF('Monthly Ranks'!M28&gt;=9, 1/8,0)</f>
        <v>0</v>
      </c>
      <c r="N29">
        <f>IF('Monthly Ranks'!N28&gt;=9, 1/8,0)</f>
        <v>0</v>
      </c>
      <c r="O29">
        <f>IF('Monthly Ranks'!O28&gt;=9, 1/8,0)</f>
        <v>0</v>
      </c>
      <c r="P29">
        <f>IF('Monthly Ranks'!P28&gt;=9, 1/8,0)</f>
        <v>0.125</v>
      </c>
      <c r="Q29">
        <f>IF('Monthly Ranks'!Q28&gt;=9, 1/8,0)</f>
        <v>0</v>
      </c>
      <c r="S29">
        <f t="shared" si="0"/>
        <v>197703</v>
      </c>
      <c r="T29" s="12">
        <f>B29*ReturnData!B40</f>
        <v>-1.4874999999999999E-3</v>
      </c>
      <c r="U29" s="12">
        <f>C29*ReturnData!C40</f>
        <v>0</v>
      </c>
      <c r="V29" s="12">
        <f>D29*ReturnData!D40</f>
        <v>0</v>
      </c>
      <c r="W29" s="12">
        <f>E29*ReturnData!E40</f>
        <v>-1.225E-3</v>
      </c>
      <c r="X29" s="12">
        <f>F29*ReturnData!F40</f>
        <v>-4.8374999999999998E-3</v>
      </c>
      <c r="Y29" s="12">
        <f>G29*ReturnData!G40</f>
        <v>-5.1249999999999993E-4</v>
      </c>
      <c r="Z29" s="12">
        <f>H29*ReturnData!H40</f>
        <v>-2.8000000000000004E-3</v>
      </c>
      <c r="AA29" s="12">
        <f>I29*ReturnData!I40</f>
        <v>0</v>
      </c>
      <c r="AB29" s="12">
        <f>J29*ReturnData!J40</f>
        <v>7.5000000000000002E-4</v>
      </c>
      <c r="AC29" s="12">
        <f>K29*ReturnData!K40</f>
        <v>0</v>
      </c>
      <c r="AD29" s="12">
        <f>L29*ReturnData!L40</f>
        <v>1.2875E-3</v>
      </c>
      <c r="AE29" s="12">
        <f>M29*ReturnData!M40</f>
        <v>0</v>
      </c>
      <c r="AF29" s="12">
        <f>N29*ReturnData!N40</f>
        <v>0</v>
      </c>
      <c r="AG29" s="12">
        <f>O29*ReturnData!O40</f>
        <v>0</v>
      </c>
      <c r="AH29" s="12">
        <f>P29*ReturnData!P40</f>
        <v>-4.2875000000000005E-3</v>
      </c>
      <c r="AI29" s="12">
        <f>Q29*ReturnData!Q40</f>
        <v>0</v>
      </c>
      <c r="AK29">
        <f t="shared" si="1"/>
        <v>197703</v>
      </c>
      <c r="AL29" s="15">
        <f t="shared" si="2"/>
        <v>-1.3112499999999999E-2</v>
      </c>
      <c r="AN29">
        <v>1</v>
      </c>
      <c r="AO29" s="15">
        <f>HighMomentumPortfolio!AL29-LowMomentumPortfolio!AL29</f>
        <v>9.2749999999999985E-3</v>
      </c>
      <c r="AP29" s="18">
        <f t="shared" si="3"/>
        <v>1.0092749999999999</v>
      </c>
      <c r="AQ29" s="18"/>
    </row>
    <row r="30" spans="1:48" x14ac:dyDescent="0.25">
      <c r="A30" s="6">
        <f>ReturnData!A41</f>
        <v>197704</v>
      </c>
      <c r="B30">
        <f>IF('Monthly Ranks'!B29&gt;=9, 1/8,0)</f>
        <v>0.125</v>
      </c>
      <c r="C30">
        <f>IF('Monthly Ranks'!C29&gt;=9, 1/8,0)</f>
        <v>0</v>
      </c>
      <c r="D30">
        <f>IF('Monthly Ranks'!D29&gt;=9, 1/8,0)</f>
        <v>0</v>
      </c>
      <c r="E30">
        <f>IF('Monthly Ranks'!E29&gt;=9, 1/8,0)</f>
        <v>0.125</v>
      </c>
      <c r="F30">
        <f>IF('Monthly Ranks'!F29&gt;=9, 1/8,0)</f>
        <v>0.125</v>
      </c>
      <c r="G30">
        <f>IF('Monthly Ranks'!G29&gt;=9, 1/8,0)</f>
        <v>0.125</v>
      </c>
      <c r="H30">
        <f>IF('Monthly Ranks'!H29&gt;=9, 1/8,0)</f>
        <v>0.125</v>
      </c>
      <c r="I30">
        <f>IF('Monthly Ranks'!I29&gt;=9, 1/8,0)</f>
        <v>0</v>
      </c>
      <c r="J30">
        <f>IF('Monthly Ranks'!J29&gt;=9, 1/8,0)</f>
        <v>0.125</v>
      </c>
      <c r="K30">
        <f>IF('Monthly Ranks'!K29&gt;=9, 1/8,0)</f>
        <v>0</v>
      </c>
      <c r="L30">
        <f>IF('Monthly Ranks'!L29&gt;=9, 1/8,0)</f>
        <v>0.125</v>
      </c>
      <c r="M30">
        <f>IF('Monthly Ranks'!M29&gt;=9, 1/8,0)</f>
        <v>0</v>
      </c>
      <c r="N30">
        <f>IF('Monthly Ranks'!N29&gt;=9, 1/8,0)</f>
        <v>0</v>
      </c>
      <c r="O30">
        <f>IF('Monthly Ranks'!O29&gt;=9, 1/8,0)</f>
        <v>0</v>
      </c>
      <c r="P30">
        <f>IF('Monthly Ranks'!P29&gt;=9, 1/8,0)</f>
        <v>0.125</v>
      </c>
      <c r="Q30">
        <f>IF('Monthly Ranks'!Q29&gt;=9, 1/8,0)</f>
        <v>0</v>
      </c>
      <c r="S30">
        <f t="shared" si="0"/>
        <v>197704</v>
      </c>
      <c r="T30" s="12">
        <f>B30*ReturnData!B41</f>
        <v>-2.5000000000000001E-4</v>
      </c>
      <c r="U30" s="12">
        <f>C30*ReturnData!C41</f>
        <v>0</v>
      </c>
      <c r="V30" s="12">
        <f>D30*ReturnData!D41</f>
        <v>0</v>
      </c>
      <c r="W30" s="12">
        <f>E30*ReturnData!E41</f>
        <v>2.8874999999999999E-3</v>
      </c>
      <c r="X30" s="12">
        <f>F30*ReturnData!F41</f>
        <v>-1.3125000000000001E-3</v>
      </c>
      <c r="Y30" s="12">
        <f>G30*ReturnData!G41</f>
        <v>-6.7500000000000004E-4</v>
      </c>
      <c r="Z30" s="12">
        <f>H30*ReturnData!H41</f>
        <v>-3.6749999999999999E-3</v>
      </c>
      <c r="AA30" s="12">
        <f>I30*ReturnData!I41</f>
        <v>0</v>
      </c>
      <c r="AB30" s="12">
        <f>J30*ReturnData!J41</f>
        <v>1.1625000000000001E-3</v>
      </c>
      <c r="AC30" s="12">
        <f>K30*ReturnData!K41</f>
        <v>0</v>
      </c>
      <c r="AD30" s="12">
        <f>L30*ReturnData!L41</f>
        <v>-2.4250000000000001E-3</v>
      </c>
      <c r="AE30" s="12">
        <f>M30*ReturnData!M41</f>
        <v>0</v>
      </c>
      <c r="AF30" s="12">
        <f>N30*ReturnData!N41</f>
        <v>0</v>
      </c>
      <c r="AG30" s="12">
        <f>O30*ReturnData!O41</f>
        <v>0</v>
      </c>
      <c r="AH30" s="12">
        <f>P30*ReturnData!P41</f>
        <v>-4.6125000000000003E-3</v>
      </c>
      <c r="AI30" s="12">
        <f>Q30*ReturnData!Q41</f>
        <v>0</v>
      </c>
      <c r="AK30">
        <f t="shared" si="1"/>
        <v>197704</v>
      </c>
      <c r="AL30" s="15">
        <f t="shared" si="2"/>
        <v>-8.8999999999999999E-3</v>
      </c>
      <c r="AN30">
        <v>1</v>
      </c>
      <c r="AO30" s="15">
        <f>HighMomentumPortfolio!AL30-LowMomentumPortfolio!AL30</f>
        <v>3.2962499999999999E-2</v>
      </c>
      <c r="AP30" s="18">
        <f t="shared" si="3"/>
        <v>1.0329625</v>
      </c>
      <c r="AQ30" s="18"/>
    </row>
    <row r="31" spans="1:48" x14ac:dyDescent="0.25">
      <c r="A31" s="6">
        <f>ReturnData!A42</f>
        <v>197705</v>
      </c>
      <c r="B31">
        <f>IF('Monthly Ranks'!B30&gt;=9, 1/8,0)</f>
        <v>0.125</v>
      </c>
      <c r="C31">
        <f>IF('Monthly Ranks'!C30&gt;=9, 1/8,0)</f>
        <v>0</v>
      </c>
      <c r="D31">
        <f>IF('Monthly Ranks'!D30&gt;=9, 1/8,0)</f>
        <v>0</v>
      </c>
      <c r="E31">
        <f>IF('Monthly Ranks'!E30&gt;=9, 1/8,0)</f>
        <v>0.125</v>
      </c>
      <c r="F31">
        <f>IF('Monthly Ranks'!F30&gt;=9, 1/8,0)</f>
        <v>0.125</v>
      </c>
      <c r="G31">
        <f>IF('Monthly Ranks'!G30&gt;=9, 1/8,0)</f>
        <v>0.125</v>
      </c>
      <c r="H31">
        <f>IF('Monthly Ranks'!H30&gt;=9, 1/8,0)</f>
        <v>0.125</v>
      </c>
      <c r="I31">
        <f>IF('Monthly Ranks'!I30&gt;=9, 1/8,0)</f>
        <v>0</v>
      </c>
      <c r="J31">
        <f>IF('Monthly Ranks'!J30&gt;=9, 1/8,0)</f>
        <v>0.125</v>
      </c>
      <c r="K31">
        <f>IF('Monthly Ranks'!K30&gt;=9, 1/8,0)</f>
        <v>0</v>
      </c>
      <c r="L31">
        <f>IF('Monthly Ranks'!L30&gt;=9, 1/8,0)</f>
        <v>0</v>
      </c>
      <c r="M31">
        <f>IF('Monthly Ranks'!M30&gt;=9, 1/8,0)</f>
        <v>0.125</v>
      </c>
      <c r="N31">
        <f>IF('Monthly Ranks'!N30&gt;=9, 1/8,0)</f>
        <v>0</v>
      </c>
      <c r="O31">
        <f>IF('Monthly Ranks'!O30&gt;=9, 1/8,0)</f>
        <v>0</v>
      </c>
      <c r="P31">
        <f>IF('Monthly Ranks'!P30&gt;=9, 1/8,0)</f>
        <v>0.125</v>
      </c>
      <c r="Q31">
        <f>IF('Monthly Ranks'!Q30&gt;=9, 1/8,0)</f>
        <v>0</v>
      </c>
      <c r="S31">
        <f t="shared" si="0"/>
        <v>197705</v>
      </c>
      <c r="T31" s="12">
        <f>B31*ReturnData!B42</f>
        <v>-1.1000000000000001E-3</v>
      </c>
      <c r="U31" s="12">
        <f>C31*ReturnData!C42</f>
        <v>0</v>
      </c>
      <c r="V31" s="12">
        <f>D31*ReturnData!D42</f>
        <v>0</v>
      </c>
      <c r="W31" s="12">
        <f>E31*ReturnData!E42</f>
        <v>-5.6999999999999993E-3</v>
      </c>
      <c r="X31" s="12">
        <f>F31*ReturnData!F42</f>
        <v>-4.6500000000000005E-3</v>
      </c>
      <c r="Y31" s="12">
        <f>G31*ReturnData!G42</f>
        <v>-4.5999999999999999E-3</v>
      </c>
      <c r="Z31" s="12">
        <f>H31*ReturnData!H42</f>
        <v>-2.2000000000000001E-3</v>
      </c>
      <c r="AA31" s="12">
        <f>I31*ReturnData!I42</f>
        <v>0</v>
      </c>
      <c r="AB31" s="12">
        <f>J31*ReturnData!J42</f>
        <v>-7.2499999999999995E-3</v>
      </c>
      <c r="AC31" s="12">
        <f>K31*ReturnData!K42</f>
        <v>0</v>
      </c>
      <c r="AD31" s="12">
        <f>L31*ReturnData!L42</f>
        <v>0</v>
      </c>
      <c r="AE31" s="12">
        <f>M31*ReturnData!M42</f>
        <v>1.2500000000000001E-5</v>
      </c>
      <c r="AF31" s="12">
        <f>N31*ReturnData!N42</f>
        <v>0</v>
      </c>
      <c r="AG31" s="12">
        <f>O31*ReturnData!O42</f>
        <v>0</v>
      </c>
      <c r="AH31" s="12">
        <f>P31*ReturnData!P42</f>
        <v>-4.15E-3</v>
      </c>
      <c r="AI31" s="12">
        <f>Q31*ReturnData!Q42</f>
        <v>0</v>
      </c>
      <c r="AK31">
        <f t="shared" si="1"/>
        <v>197705</v>
      </c>
      <c r="AL31" s="15">
        <f t="shared" si="2"/>
        <v>-2.9637500000000004E-2</v>
      </c>
      <c r="AN31">
        <v>1</v>
      </c>
      <c r="AO31" s="15">
        <f>HighMomentumPortfolio!AL31-LowMomentumPortfolio!AL31</f>
        <v>1.8187500000000002E-2</v>
      </c>
      <c r="AP31" s="18">
        <f t="shared" si="3"/>
        <v>1.0181875</v>
      </c>
      <c r="AQ31" s="18"/>
    </row>
    <row r="32" spans="1:48" x14ac:dyDescent="0.25">
      <c r="A32" s="6">
        <f>ReturnData!A43</f>
        <v>197706</v>
      </c>
      <c r="B32">
        <f>IF('Monthly Ranks'!B31&gt;=9, 1/8,0)</f>
        <v>0.125</v>
      </c>
      <c r="C32">
        <f>IF('Monthly Ranks'!C31&gt;=9, 1/8,0)</f>
        <v>0.125</v>
      </c>
      <c r="D32">
        <f>IF('Monthly Ranks'!D31&gt;=9, 1/8,0)</f>
        <v>0</v>
      </c>
      <c r="E32">
        <f>IF('Monthly Ranks'!E31&gt;=9, 1/8,0)</f>
        <v>0</v>
      </c>
      <c r="F32">
        <f>IF('Monthly Ranks'!F31&gt;=9, 1/8,0)</f>
        <v>0.125</v>
      </c>
      <c r="G32">
        <f>IF('Monthly Ranks'!G31&gt;=9, 1/8,0)</f>
        <v>0.125</v>
      </c>
      <c r="H32">
        <f>IF('Monthly Ranks'!H31&gt;=9, 1/8,0)</f>
        <v>0.125</v>
      </c>
      <c r="I32">
        <f>IF('Monthly Ranks'!I31&gt;=9, 1/8,0)</f>
        <v>0</v>
      </c>
      <c r="J32">
        <f>IF('Monthly Ranks'!J31&gt;=9, 1/8,0)</f>
        <v>0.125</v>
      </c>
      <c r="K32">
        <f>IF('Monthly Ranks'!K31&gt;=9, 1/8,0)</f>
        <v>0</v>
      </c>
      <c r="L32">
        <f>IF('Monthly Ranks'!L31&gt;=9, 1/8,0)</f>
        <v>0.125</v>
      </c>
      <c r="M32">
        <f>IF('Monthly Ranks'!M31&gt;=9, 1/8,0)</f>
        <v>0</v>
      </c>
      <c r="N32">
        <f>IF('Monthly Ranks'!N31&gt;=9, 1/8,0)</f>
        <v>0</v>
      </c>
      <c r="O32">
        <f>IF('Monthly Ranks'!O31&gt;=9, 1/8,0)</f>
        <v>0</v>
      </c>
      <c r="P32">
        <f>IF('Monthly Ranks'!P31&gt;=9, 1/8,0)</f>
        <v>0.125</v>
      </c>
      <c r="Q32">
        <f>IF('Monthly Ranks'!Q31&gt;=9, 1/8,0)</f>
        <v>0</v>
      </c>
      <c r="S32">
        <f t="shared" si="0"/>
        <v>197706</v>
      </c>
      <c r="T32" s="12">
        <f>B32*ReturnData!B43</f>
        <v>5.0875E-3</v>
      </c>
      <c r="U32" s="12">
        <f>C32*ReturnData!C43</f>
        <v>1.325E-3</v>
      </c>
      <c r="V32" s="12">
        <f>D32*ReturnData!D43</f>
        <v>0</v>
      </c>
      <c r="W32" s="12">
        <f>E32*ReturnData!E43</f>
        <v>0</v>
      </c>
      <c r="X32" s="12">
        <f>F32*ReturnData!F43</f>
        <v>6.3124999999999995E-3</v>
      </c>
      <c r="Y32" s="12">
        <f>G32*ReturnData!G43</f>
        <v>0</v>
      </c>
      <c r="Z32" s="12">
        <f>H32*ReturnData!H43</f>
        <v>9.5125000000000001E-3</v>
      </c>
      <c r="AA32" s="12">
        <f>I32*ReturnData!I43</f>
        <v>0</v>
      </c>
      <c r="AB32" s="12">
        <f>J32*ReturnData!J43</f>
        <v>-3.7499999999999997E-5</v>
      </c>
      <c r="AC32" s="12">
        <f>K32*ReturnData!K43</f>
        <v>0</v>
      </c>
      <c r="AD32" s="12">
        <f>L32*ReturnData!L43</f>
        <v>7.9874999999999998E-3</v>
      </c>
      <c r="AE32" s="12">
        <f>M32*ReturnData!M43</f>
        <v>0</v>
      </c>
      <c r="AF32" s="12">
        <f>N32*ReturnData!N43</f>
        <v>0</v>
      </c>
      <c r="AG32" s="12">
        <f>O32*ReturnData!O43</f>
        <v>0</v>
      </c>
      <c r="AH32" s="12">
        <f>P32*ReturnData!P43</f>
        <v>8.175E-3</v>
      </c>
      <c r="AI32" s="12">
        <f>Q32*ReturnData!Q43</f>
        <v>0</v>
      </c>
      <c r="AK32">
        <f t="shared" si="1"/>
        <v>197706</v>
      </c>
      <c r="AL32" s="15">
        <f t="shared" si="2"/>
        <v>3.8362500000000001E-2</v>
      </c>
      <c r="AN32">
        <v>1</v>
      </c>
      <c r="AO32" s="15">
        <f>HighMomentumPortfolio!AL32-LowMomentumPortfolio!AL32</f>
        <v>1.2812499999999998E-2</v>
      </c>
      <c r="AP32" s="18">
        <f t="shared" si="3"/>
        <v>1.0128124999999999</v>
      </c>
      <c r="AQ32" s="18"/>
    </row>
    <row r="33" spans="1:48" x14ac:dyDescent="0.25">
      <c r="A33" s="6">
        <f>ReturnData!A44</f>
        <v>197707</v>
      </c>
      <c r="B33">
        <f>IF('Monthly Ranks'!B32&gt;=9, 1/8,0)</f>
        <v>0.125</v>
      </c>
      <c r="C33">
        <f>IF('Monthly Ranks'!C32&gt;=9, 1/8,0)</f>
        <v>0.125</v>
      </c>
      <c r="D33">
        <f>IF('Monthly Ranks'!D32&gt;=9, 1/8,0)</f>
        <v>0</v>
      </c>
      <c r="E33">
        <f>IF('Monthly Ranks'!E32&gt;=9, 1/8,0)</f>
        <v>0</v>
      </c>
      <c r="F33">
        <f>IF('Monthly Ranks'!F32&gt;=9, 1/8,0)</f>
        <v>0.125</v>
      </c>
      <c r="G33">
        <f>IF('Monthly Ranks'!G32&gt;=9, 1/8,0)</f>
        <v>0.125</v>
      </c>
      <c r="H33">
        <f>IF('Monthly Ranks'!H32&gt;=9, 1/8,0)</f>
        <v>0.125</v>
      </c>
      <c r="I33">
        <f>IF('Monthly Ranks'!I32&gt;=9, 1/8,0)</f>
        <v>0</v>
      </c>
      <c r="J33">
        <f>IF('Monthly Ranks'!J32&gt;=9, 1/8,0)</f>
        <v>0.125</v>
      </c>
      <c r="K33">
        <f>IF('Monthly Ranks'!K32&gt;=9, 1/8,0)</f>
        <v>0</v>
      </c>
      <c r="L33">
        <f>IF('Monthly Ranks'!L32&gt;=9, 1/8,0)</f>
        <v>0.125</v>
      </c>
      <c r="M33">
        <f>IF('Monthly Ranks'!M32&gt;=9, 1/8,0)</f>
        <v>0</v>
      </c>
      <c r="N33">
        <f>IF('Monthly Ranks'!N32&gt;=9, 1/8,0)</f>
        <v>0</v>
      </c>
      <c r="O33">
        <f>IF('Monthly Ranks'!O32&gt;=9, 1/8,0)</f>
        <v>0</v>
      </c>
      <c r="P33">
        <f>IF('Monthly Ranks'!P32&gt;=9, 1/8,0)</f>
        <v>0.125</v>
      </c>
      <c r="Q33">
        <f>IF('Monthly Ranks'!Q32&gt;=9, 1/8,0)</f>
        <v>0</v>
      </c>
      <c r="S33">
        <f t="shared" si="0"/>
        <v>197707</v>
      </c>
      <c r="T33" s="12">
        <f>B33*ReturnData!B44</f>
        <v>2.3375000000000002E-3</v>
      </c>
      <c r="U33" s="12">
        <f>C33*ReturnData!C44</f>
        <v>-7.4124999999999998E-3</v>
      </c>
      <c r="V33" s="12">
        <f>D33*ReturnData!D44</f>
        <v>0</v>
      </c>
      <c r="W33" s="12">
        <f>E33*ReturnData!E44</f>
        <v>0</v>
      </c>
      <c r="X33" s="12">
        <f>F33*ReturnData!F44</f>
        <v>-2.7750000000000001E-3</v>
      </c>
      <c r="Y33" s="12">
        <f>G33*ReturnData!G44</f>
        <v>-4.0749999999999996E-3</v>
      </c>
      <c r="Z33" s="12">
        <f>H33*ReturnData!H44</f>
        <v>-9.5E-4</v>
      </c>
      <c r="AA33" s="12">
        <f>I33*ReturnData!I44</f>
        <v>0</v>
      </c>
      <c r="AB33" s="12">
        <f>J33*ReturnData!J44</f>
        <v>-9.2624999999999999E-3</v>
      </c>
      <c r="AC33" s="12">
        <f>K33*ReturnData!K44</f>
        <v>0</v>
      </c>
      <c r="AD33" s="12">
        <f>L33*ReturnData!L44</f>
        <v>-2.0250000000000003E-3</v>
      </c>
      <c r="AE33" s="12">
        <f>M33*ReturnData!M44</f>
        <v>0</v>
      </c>
      <c r="AF33" s="12">
        <f>N33*ReturnData!N44</f>
        <v>0</v>
      </c>
      <c r="AG33" s="12">
        <f>O33*ReturnData!O44</f>
        <v>0</v>
      </c>
      <c r="AH33" s="12">
        <f>P33*ReturnData!P44</f>
        <v>2.7500000000000002E-4</v>
      </c>
      <c r="AI33" s="12">
        <f>Q33*ReturnData!Q44</f>
        <v>0</v>
      </c>
      <c r="AK33">
        <f t="shared" si="1"/>
        <v>197707</v>
      </c>
      <c r="AL33" s="15">
        <f t="shared" si="2"/>
        <v>-2.3887499999999996E-2</v>
      </c>
      <c r="AN33">
        <v>1</v>
      </c>
      <c r="AO33" s="15">
        <f>HighMomentumPortfolio!AL33-LowMomentumPortfolio!AL33</f>
        <v>8.9249999999999954E-3</v>
      </c>
      <c r="AP33" s="18">
        <f t="shared" si="3"/>
        <v>1.0089250000000001</v>
      </c>
      <c r="AQ33" s="18"/>
    </row>
    <row r="34" spans="1:48" x14ac:dyDescent="0.25">
      <c r="A34" s="6">
        <f>ReturnData!A45</f>
        <v>197708</v>
      </c>
      <c r="B34">
        <f>IF('Monthly Ranks'!B33&gt;=9, 1/8,0)</f>
        <v>0.125</v>
      </c>
      <c r="C34">
        <f>IF('Monthly Ranks'!C33&gt;=9, 1/8,0)</f>
        <v>0.125</v>
      </c>
      <c r="D34">
        <f>IF('Monthly Ranks'!D33&gt;=9, 1/8,0)</f>
        <v>0</v>
      </c>
      <c r="E34">
        <f>IF('Monthly Ranks'!E33&gt;=9, 1/8,0)</f>
        <v>0</v>
      </c>
      <c r="F34">
        <f>IF('Monthly Ranks'!F33&gt;=9, 1/8,0)</f>
        <v>0.125</v>
      </c>
      <c r="G34">
        <f>IF('Monthly Ranks'!G33&gt;=9, 1/8,0)</f>
        <v>0.125</v>
      </c>
      <c r="H34">
        <f>IF('Monthly Ranks'!H33&gt;=9, 1/8,0)</f>
        <v>0.125</v>
      </c>
      <c r="I34">
        <f>IF('Monthly Ranks'!I33&gt;=9, 1/8,0)</f>
        <v>0</v>
      </c>
      <c r="J34">
        <f>IF('Monthly Ranks'!J33&gt;=9, 1/8,0)</f>
        <v>0.125</v>
      </c>
      <c r="K34">
        <f>IF('Monthly Ranks'!K33&gt;=9, 1/8,0)</f>
        <v>0</v>
      </c>
      <c r="L34">
        <f>IF('Monthly Ranks'!L33&gt;=9, 1/8,0)</f>
        <v>0.125</v>
      </c>
      <c r="M34">
        <f>IF('Monthly Ranks'!M33&gt;=9, 1/8,0)</f>
        <v>0</v>
      </c>
      <c r="N34">
        <f>IF('Monthly Ranks'!N33&gt;=9, 1/8,0)</f>
        <v>0</v>
      </c>
      <c r="O34">
        <f>IF('Monthly Ranks'!O33&gt;=9, 1/8,0)</f>
        <v>0</v>
      </c>
      <c r="P34">
        <f>IF('Monthly Ranks'!P33&gt;=9, 1/8,0)</f>
        <v>0.125</v>
      </c>
      <c r="Q34">
        <f>IF('Monthly Ranks'!Q33&gt;=9, 1/8,0)</f>
        <v>0</v>
      </c>
      <c r="S34">
        <f t="shared" si="0"/>
        <v>197708</v>
      </c>
      <c r="T34" s="12">
        <f>B34*ReturnData!B45</f>
        <v>-6.2500000000000001E-5</v>
      </c>
      <c r="U34" s="12">
        <f>C34*ReturnData!C45</f>
        <v>-1.8124999999999999E-3</v>
      </c>
      <c r="V34" s="12">
        <f>D34*ReturnData!D45</f>
        <v>0</v>
      </c>
      <c r="W34" s="12">
        <f>E34*ReturnData!E45</f>
        <v>0</v>
      </c>
      <c r="X34" s="12">
        <f>F34*ReturnData!F45</f>
        <v>1.6625000000000001E-3</v>
      </c>
      <c r="Y34" s="12">
        <f>G34*ReturnData!G45</f>
        <v>-3.8E-3</v>
      </c>
      <c r="Z34" s="12">
        <f>H34*ReturnData!H45</f>
        <v>4.4749999999999998E-3</v>
      </c>
      <c r="AA34" s="12">
        <f>I34*ReturnData!I45</f>
        <v>0</v>
      </c>
      <c r="AB34" s="12">
        <f>J34*ReturnData!J45</f>
        <v>-6.5249999999999996E-3</v>
      </c>
      <c r="AC34" s="12">
        <f>K34*ReturnData!K45</f>
        <v>0</v>
      </c>
      <c r="AD34" s="12">
        <f>L34*ReturnData!L45</f>
        <v>2.5000000000000001E-5</v>
      </c>
      <c r="AE34" s="12">
        <f>M34*ReturnData!M45</f>
        <v>0</v>
      </c>
      <c r="AF34" s="12">
        <f>N34*ReturnData!N45</f>
        <v>0</v>
      </c>
      <c r="AG34" s="12">
        <f>O34*ReturnData!O45</f>
        <v>0</v>
      </c>
      <c r="AH34" s="12">
        <f>P34*ReturnData!P45</f>
        <v>6.6874999999999999E-3</v>
      </c>
      <c r="AI34" s="12">
        <f>Q34*ReturnData!Q45</f>
        <v>0</v>
      </c>
      <c r="AK34">
        <f t="shared" si="1"/>
        <v>197708</v>
      </c>
      <c r="AL34" s="15">
        <f t="shared" si="2"/>
        <v>6.500000000000004E-4</v>
      </c>
      <c r="AN34">
        <v>1</v>
      </c>
      <c r="AO34" s="15">
        <f>HighMomentumPortfolio!AL34-LowMomentumPortfolio!AL34</f>
        <v>-2.0049999999999998E-2</v>
      </c>
      <c r="AP34" s="18">
        <f t="shared" si="3"/>
        <v>0.97994999999999999</v>
      </c>
      <c r="AQ34" s="18"/>
    </row>
    <row r="35" spans="1:48" x14ac:dyDescent="0.25">
      <c r="A35" s="6">
        <f>ReturnData!A46</f>
        <v>197709</v>
      </c>
      <c r="B35">
        <f>IF('Monthly Ranks'!B34&gt;=9, 1/8,0)</f>
        <v>0.125</v>
      </c>
      <c r="C35">
        <f>IF('Monthly Ranks'!C34&gt;=9, 1/8,0)</f>
        <v>0.125</v>
      </c>
      <c r="D35">
        <f>IF('Monthly Ranks'!D34&gt;=9, 1/8,0)</f>
        <v>0</v>
      </c>
      <c r="E35">
        <f>IF('Monthly Ranks'!E34&gt;=9, 1/8,0)</f>
        <v>0</v>
      </c>
      <c r="F35">
        <f>IF('Monthly Ranks'!F34&gt;=9, 1/8,0)</f>
        <v>0.125</v>
      </c>
      <c r="G35">
        <f>IF('Monthly Ranks'!G34&gt;=9, 1/8,0)</f>
        <v>0.125</v>
      </c>
      <c r="H35">
        <f>IF('Monthly Ranks'!H34&gt;=9, 1/8,0)</f>
        <v>0.125</v>
      </c>
      <c r="I35">
        <f>IF('Monthly Ranks'!I34&gt;=9, 1/8,0)</f>
        <v>0</v>
      </c>
      <c r="J35">
        <f>IF('Monthly Ranks'!J34&gt;=9, 1/8,0)</f>
        <v>0.125</v>
      </c>
      <c r="K35">
        <f>IF('Monthly Ranks'!K34&gt;=9, 1/8,0)</f>
        <v>0</v>
      </c>
      <c r="L35">
        <f>IF('Monthly Ranks'!L34&gt;=9, 1/8,0)</f>
        <v>0.125</v>
      </c>
      <c r="M35">
        <f>IF('Monthly Ranks'!M34&gt;=9, 1/8,0)</f>
        <v>0</v>
      </c>
      <c r="N35">
        <f>IF('Monthly Ranks'!N34&gt;=9, 1/8,0)</f>
        <v>0</v>
      </c>
      <c r="O35">
        <f>IF('Monthly Ranks'!O34&gt;=9, 1/8,0)</f>
        <v>0</v>
      </c>
      <c r="P35">
        <f>IF('Monthly Ranks'!P34&gt;=9, 1/8,0)</f>
        <v>0.125</v>
      </c>
      <c r="Q35">
        <f>IF('Monthly Ranks'!Q34&gt;=9, 1/8,0)</f>
        <v>0</v>
      </c>
      <c r="S35">
        <f t="shared" si="0"/>
        <v>197709</v>
      </c>
      <c r="T35" s="12">
        <f>B35*ReturnData!B46</f>
        <v>8.0000000000000004E-4</v>
      </c>
      <c r="U35" s="12">
        <f>C35*ReturnData!C46</f>
        <v>-1.7000000000000001E-3</v>
      </c>
      <c r="V35" s="12">
        <f>D35*ReturnData!D46</f>
        <v>0</v>
      </c>
      <c r="W35" s="12">
        <f>E35*ReturnData!E46</f>
        <v>0</v>
      </c>
      <c r="X35" s="12">
        <f>F35*ReturnData!F46</f>
        <v>-1.1749999999999998E-3</v>
      </c>
      <c r="Y35" s="12">
        <f>G35*ReturnData!G46</f>
        <v>-3.1250000000000001E-4</v>
      </c>
      <c r="Z35" s="12">
        <f>H35*ReturnData!H46</f>
        <v>-1.5125E-3</v>
      </c>
      <c r="AA35" s="12">
        <f>I35*ReturnData!I46</f>
        <v>0</v>
      </c>
      <c r="AB35" s="12">
        <f>J35*ReturnData!J46</f>
        <v>-7.1875000000000003E-3</v>
      </c>
      <c r="AC35" s="12">
        <f>K35*ReturnData!K46</f>
        <v>0</v>
      </c>
      <c r="AD35" s="12">
        <f>L35*ReturnData!L46</f>
        <v>-1.4624999999999998E-3</v>
      </c>
      <c r="AE35" s="12">
        <f>M35*ReturnData!M46</f>
        <v>0</v>
      </c>
      <c r="AF35" s="12">
        <f>N35*ReturnData!N46</f>
        <v>0</v>
      </c>
      <c r="AG35" s="12">
        <f>O35*ReturnData!O46</f>
        <v>0</v>
      </c>
      <c r="AH35" s="12">
        <f>P35*ReturnData!P46</f>
        <v>-9.7500000000000006E-4</v>
      </c>
      <c r="AI35" s="12">
        <f>Q35*ReturnData!Q46</f>
        <v>0</v>
      </c>
      <c r="AK35">
        <f t="shared" si="1"/>
        <v>197709</v>
      </c>
      <c r="AL35" s="15">
        <f t="shared" si="2"/>
        <v>-1.3525000000000001E-2</v>
      </c>
      <c r="AN35">
        <v>1</v>
      </c>
      <c r="AO35" s="15">
        <f>HighMomentumPortfolio!AL35-LowMomentumPortfolio!AL35</f>
        <v>1.9587500000000001E-2</v>
      </c>
      <c r="AP35" s="18">
        <f t="shared" si="3"/>
        <v>1.0195875000000001</v>
      </c>
      <c r="AQ35" s="18"/>
    </row>
    <row r="36" spans="1:48" x14ac:dyDescent="0.25">
      <c r="A36" s="6">
        <f>ReturnData!A47</f>
        <v>197710</v>
      </c>
      <c r="B36">
        <f>IF('Monthly Ranks'!B35&gt;=9, 1/8,0)</f>
        <v>0</v>
      </c>
      <c r="C36">
        <f>IF('Monthly Ranks'!C35&gt;=9, 1/8,0)</f>
        <v>0.125</v>
      </c>
      <c r="D36">
        <f>IF('Monthly Ranks'!D35&gt;=9, 1/8,0)</f>
        <v>0.125</v>
      </c>
      <c r="E36">
        <f>IF('Monthly Ranks'!E35&gt;=9, 1/8,0)</f>
        <v>0</v>
      </c>
      <c r="F36">
        <f>IF('Monthly Ranks'!F35&gt;=9, 1/8,0)</f>
        <v>0.125</v>
      </c>
      <c r="G36">
        <f>IF('Monthly Ranks'!G35&gt;=9, 1/8,0)</f>
        <v>0.125</v>
      </c>
      <c r="H36">
        <f>IF('Monthly Ranks'!H35&gt;=9, 1/8,0)</f>
        <v>0.125</v>
      </c>
      <c r="I36">
        <f>IF('Monthly Ranks'!I35&gt;=9, 1/8,0)</f>
        <v>0</v>
      </c>
      <c r="J36">
        <f>IF('Monthly Ranks'!J35&gt;=9, 1/8,0)</f>
        <v>0.125</v>
      </c>
      <c r="K36">
        <f>IF('Monthly Ranks'!K35&gt;=9, 1/8,0)</f>
        <v>0</v>
      </c>
      <c r="L36">
        <f>IF('Monthly Ranks'!L35&gt;=9, 1/8,0)</f>
        <v>0.125</v>
      </c>
      <c r="M36">
        <f>IF('Monthly Ranks'!M35&gt;=9, 1/8,0)</f>
        <v>0</v>
      </c>
      <c r="N36">
        <f>IF('Monthly Ranks'!N35&gt;=9, 1/8,0)</f>
        <v>0</v>
      </c>
      <c r="O36">
        <f>IF('Monthly Ranks'!O35&gt;=9, 1/8,0)</f>
        <v>0</v>
      </c>
      <c r="P36">
        <f>IF('Monthly Ranks'!P35&gt;=9, 1/8,0)</f>
        <v>0.125</v>
      </c>
      <c r="Q36">
        <f>IF('Monthly Ranks'!Q35&gt;=9, 1/8,0)</f>
        <v>0</v>
      </c>
      <c r="S36">
        <f t="shared" si="0"/>
        <v>197710</v>
      </c>
      <c r="T36" s="12">
        <f>B36*ReturnData!B47</f>
        <v>0</v>
      </c>
      <c r="U36" s="12">
        <f>C36*ReturnData!C47</f>
        <v>-7.025E-3</v>
      </c>
      <c r="V36" s="12">
        <f>D36*ReturnData!D47</f>
        <v>-4.5750000000000001E-3</v>
      </c>
      <c r="W36" s="12">
        <f>E36*ReturnData!E47</f>
        <v>0</v>
      </c>
      <c r="X36" s="12">
        <f>F36*ReturnData!F47</f>
        <v>-9.4249999999999994E-3</v>
      </c>
      <c r="Y36" s="12">
        <f>G36*ReturnData!G47</f>
        <v>-3.8874999999999999E-3</v>
      </c>
      <c r="Z36" s="12">
        <f>H36*ReturnData!H47</f>
        <v>-3.9874999999999997E-3</v>
      </c>
      <c r="AA36" s="12">
        <f>I36*ReturnData!I47</f>
        <v>0</v>
      </c>
      <c r="AB36" s="12">
        <f>J36*ReturnData!J47</f>
        <v>-3.7499999999999997E-5</v>
      </c>
      <c r="AC36" s="12">
        <f>K36*ReturnData!K47</f>
        <v>0</v>
      </c>
      <c r="AD36" s="12">
        <f>L36*ReturnData!L47</f>
        <v>-4.5000000000000005E-3</v>
      </c>
      <c r="AE36" s="12">
        <f>M36*ReturnData!M47</f>
        <v>0</v>
      </c>
      <c r="AF36" s="12">
        <f>N36*ReturnData!N47</f>
        <v>0</v>
      </c>
      <c r="AG36" s="12">
        <f>O36*ReturnData!O47</f>
        <v>0</v>
      </c>
      <c r="AH36" s="12">
        <f>P36*ReturnData!P47</f>
        <v>-3.9500000000000004E-3</v>
      </c>
      <c r="AI36" s="12">
        <f>Q36*ReturnData!Q47</f>
        <v>0</v>
      </c>
      <c r="AK36">
        <f t="shared" si="1"/>
        <v>197710</v>
      </c>
      <c r="AL36" s="15">
        <f t="shared" si="2"/>
        <v>-3.7387499999999997E-2</v>
      </c>
      <c r="AN36">
        <v>1</v>
      </c>
      <c r="AO36" s="15">
        <f>HighMomentumPortfolio!AL36-LowMomentumPortfolio!AL36</f>
        <v>1.0874999999999913E-3</v>
      </c>
      <c r="AP36" s="18">
        <f t="shared" si="3"/>
        <v>1.0010874999999999</v>
      </c>
      <c r="AQ36" s="18"/>
    </row>
    <row r="37" spans="1:48" x14ac:dyDescent="0.25">
      <c r="A37" s="6">
        <f>ReturnData!A48</f>
        <v>197711</v>
      </c>
      <c r="B37">
        <f>IF('Monthly Ranks'!B36&gt;=9, 1/8,0)</f>
        <v>0</v>
      </c>
      <c r="C37">
        <f>IF('Monthly Ranks'!C36&gt;=9, 1/8,0)</f>
        <v>0.125</v>
      </c>
      <c r="D37">
        <f>IF('Monthly Ranks'!D36&gt;=9, 1/8,0)</f>
        <v>0</v>
      </c>
      <c r="E37">
        <f>IF('Monthly Ranks'!E36&gt;=9, 1/8,0)</f>
        <v>0</v>
      </c>
      <c r="F37">
        <f>IF('Monthly Ranks'!F36&gt;=9, 1/8,0)</f>
        <v>0.125</v>
      </c>
      <c r="G37">
        <f>IF('Monthly Ranks'!G36&gt;=9, 1/8,0)</f>
        <v>0.125</v>
      </c>
      <c r="H37">
        <f>IF('Monthly Ranks'!H36&gt;=9, 1/8,0)</f>
        <v>0.125</v>
      </c>
      <c r="I37">
        <f>IF('Monthly Ranks'!I36&gt;=9, 1/8,0)</f>
        <v>0.125</v>
      </c>
      <c r="J37">
        <f>IF('Monthly Ranks'!J36&gt;=9, 1/8,0)</f>
        <v>0.125</v>
      </c>
      <c r="K37">
        <f>IF('Monthly Ranks'!K36&gt;=9, 1/8,0)</f>
        <v>0</v>
      </c>
      <c r="L37">
        <f>IF('Monthly Ranks'!L36&gt;=9, 1/8,0)</f>
        <v>0.125</v>
      </c>
      <c r="M37">
        <f>IF('Monthly Ranks'!M36&gt;=9, 1/8,0)</f>
        <v>0</v>
      </c>
      <c r="N37">
        <f>IF('Monthly Ranks'!N36&gt;=9, 1/8,0)</f>
        <v>0</v>
      </c>
      <c r="O37">
        <f>IF('Monthly Ranks'!O36&gt;=9, 1/8,0)</f>
        <v>0</v>
      </c>
      <c r="P37">
        <f>IF('Monthly Ranks'!P36&gt;=9, 1/8,0)</f>
        <v>0.125</v>
      </c>
      <c r="Q37">
        <f>IF('Monthly Ranks'!Q36&gt;=9, 1/8,0)</f>
        <v>0</v>
      </c>
      <c r="S37">
        <f t="shared" si="0"/>
        <v>197711</v>
      </c>
      <c r="T37" s="12">
        <f>B37*ReturnData!B48</f>
        <v>0</v>
      </c>
      <c r="U37" s="12">
        <f>C37*ReturnData!C48</f>
        <v>4.725E-3</v>
      </c>
      <c r="V37" s="12">
        <f>D37*ReturnData!D48</f>
        <v>0</v>
      </c>
      <c r="W37" s="12">
        <f>E37*ReturnData!E48</f>
        <v>0</v>
      </c>
      <c r="X37" s="12">
        <f>F37*ReturnData!F48</f>
        <v>2.1375000000000001E-3</v>
      </c>
      <c r="Y37" s="12">
        <f>G37*ReturnData!G48</f>
        <v>3.5499999999999998E-3</v>
      </c>
      <c r="Z37" s="12">
        <f>H37*ReturnData!H48</f>
        <v>6.7500000000000008E-3</v>
      </c>
      <c r="AA37" s="12">
        <f>I37*ReturnData!I48</f>
        <v>9.6125000000000013E-3</v>
      </c>
      <c r="AB37" s="12">
        <f>J37*ReturnData!J48</f>
        <v>1.8625E-3</v>
      </c>
      <c r="AC37" s="12">
        <f>K37*ReturnData!K48</f>
        <v>0</v>
      </c>
      <c r="AD37" s="12">
        <f>L37*ReturnData!L48</f>
        <v>6.875E-3</v>
      </c>
      <c r="AE37" s="12">
        <f>M37*ReturnData!M48</f>
        <v>0</v>
      </c>
      <c r="AF37" s="12">
        <f>N37*ReturnData!N48</f>
        <v>0</v>
      </c>
      <c r="AG37" s="12">
        <f>O37*ReturnData!O48</f>
        <v>0</v>
      </c>
      <c r="AH37" s="12">
        <f>P37*ReturnData!P48</f>
        <v>6.7625000000000003E-3</v>
      </c>
      <c r="AI37" s="12">
        <f>Q37*ReturnData!Q48</f>
        <v>0</v>
      </c>
      <c r="AK37">
        <f t="shared" si="1"/>
        <v>197711</v>
      </c>
      <c r="AL37" s="15">
        <f t="shared" si="2"/>
        <v>4.2275E-2</v>
      </c>
      <c r="AN37">
        <v>1</v>
      </c>
      <c r="AO37" s="15">
        <f>HighMomentumPortfolio!AL37-LowMomentumPortfolio!AL37</f>
        <v>6.3874999999999973E-3</v>
      </c>
      <c r="AP37" s="18">
        <f t="shared" si="3"/>
        <v>1.0063875</v>
      </c>
      <c r="AQ37" s="18"/>
    </row>
    <row r="38" spans="1:48" x14ac:dyDescent="0.25">
      <c r="A38" s="6">
        <f>ReturnData!A49</f>
        <v>197712</v>
      </c>
      <c r="B38">
        <f>IF('Monthly Ranks'!B37&gt;=9, 1/8,0)</f>
        <v>0</v>
      </c>
      <c r="C38">
        <f>IF('Monthly Ranks'!C37&gt;=9, 1/8,0)</f>
        <v>0.125</v>
      </c>
      <c r="D38">
        <f>IF('Monthly Ranks'!D37&gt;=9, 1/8,0)</f>
        <v>0</v>
      </c>
      <c r="E38">
        <f>IF('Monthly Ranks'!E37&gt;=9, 1/8,0)</f>
        <v>0</v>
      </c>
      <c r="F38">
        <f>IF('Monthly Ranks'!F37&gt;=9, 1/8,0)</f>
        <v>0.125</v>
      </c>
      <c r="G38">
        <f>IF('Monthly Ranks'!G37&gt;=9, 1/8,0)</f>
        <v>0.125</v>
      </c>
      <c r="H38">
        <f>IF('Monthly Ranks'!H37&gt;=9, 1/8,0)</f>
        <v>0.125</v>
      </c>
      <c r="I38">
        <f>IF('Monthly Ranks'!I37&gt;=9, 1/8,0)</f>
        <v>0.125</v>
      </c>
      <c r="J38">
        <f>IF('Monthly Ranks'!J37&gt;=9, 1/8,0)</f>
        <v>0.125</v>
      </c>
      <c r="K38">
        <f>IF('Monthly Ranks'!K37&gt;=9, 1/8,0)</f>
        <v>0</v>
      </c>
      <c r="L38">
        <f>IF('Monthly Ranks'!L37&gt;=9, 1/8,0)</f>
        <v>0.125</v>
      </c>
      <c r="M38">
        <f>IF('Monthly Ranks'!M37&gt;=9, 1/8,0)</f>
        <v>0</v>
      </c>
      <c r="N38">
        <f>IF('Monthly Ranks'!N37&gt;=9, 1/8,0)</f>
        <v>0</v>
      </c>
      <c r="O38">
        <f>IF('Monthly Ranks'!O37&gt;=9, 1/8,0)</f>
        <v>0</v>
      </c>
      <c r="P38">
        <f>IF('Monthly Ranks'!P37&gt;=9, 1/8,0)</f>
        <v>0.125</v>
      </c>
      <c r="Q38">
        <f>IF('Monthly Ranks'!Q37&gt;=9, 1/8,0)</f>
        <v>0</v>
      </c>
      <c r="S38">
        <f t="shared" si="0"/>
        <v>197712</v>
      </c>
      <c r="T38" s="12">
        <f>B38*ReturnData!B49</f>
        <v>0</v>
      </c>
      <c r="U38" s="12">
        <f>C38*ReturnData!C49</f>
        <v>1.2374999999999999E-3</v>
      </c>
      <c r="V38" s="12">
        <f>D38*ReturnData!D49</f>
        <v>0</v>
      </c>
      <c r="W38" s="12">
        <f>E38*ReturnData!E49</f>
        <v>0</v>
      </c>
      <c r="X38" s="12">
        <f>F38*ReturnData!F49</f>
        <v>-6.1249999999999998E-4</v>
      </c>
      <c r="Y38" s="12">
        <f>G38*ReturnData!G49</f>
        <v>1.7125E-3</v>
      </c>
      <c r="Z38" s="12">
        <f>H38*ReturnData!H49</f>
        <v>-4.8750000000000003E-4</v>
      </c>
      <c r="AA38" s="12">
        <f>I38*ReturnData!I49</f>
        <v>5.0000000000000001E-4</v>
      </c>
      <c r="AB38" s="12">
        <f>J38*ReturnData!J49</f>
        <v>5.5125E-3</v>
      </c>
      <c r="AC38" s="12">
        <f>K38*ReturnData!K49</f>
        <v>0</v>
      </c>
      <c r="AD38" s="12">
        <f>L38*ReturnData!L49</f>
        <v>2.9125000000000002E-3</v>
      </c>
      <c r="AE38" s="12">
        <f>M38*ReturnData!M49</f>
        <v>0</v>
      </c>
      <c r="AF38" s="12">
        <f>N38*ReturnData!N49</f>
        <v>0</v>
      </c>
      <c r="AG38" s="12">
        <f>O38*ReturnData!O49</f>
        <v>0</v>
      </c>
      <c r="AH38" s="12">
        <f>P38*ReturnData!P49</f>
        <v>-2.5500000000000002E-3</v>
      </c>
      <c r="AI38" s="12">
        <f>Q38*ReturnData!Q49</f>
        <v>0</v>
      </c>
      <c r="AK38">
        <f t="shared" si="1"/>
        <v>197712</v>
      </c>
      <c r="AL38" s="15">
        <f t="shared" si="2"/>
        <v>8.2249999999999997E-3</v>
      </c>
      <c r="AN38">
        <v>1</v>
      </c>
      <c r="AO38" s="15">
        <f>HighMomentumPortfolio!AL38-LowMomentumPortfolio!AL38</f>
        <v>-5.7499999999999999E-3</v>
      </c>
      <c r="AP38" s="18">
        <f t="shared" si="3"/>
        <v>0.99424999999999997</v>
      </c>
      <c r="AQ38" s="18"/>
    </row>
    <row r="39" spans="1:48" x14ac:dyDescent="0.25">
      <c r="A39" s="6">
        <f>ReturnData!A50</f>
        <v>197801</v>
      </c>
      <c r="B39">
        <f>IF('Monthly Ranks'!B38&gt;=9, 1/8,0)</f>
        <v>0</v>
      </c>
      <c r="C39">
        <f>IF('Monthly Ranks'!C38&gt;=9, 1/8,0)</f>
        <v>0.125</v>
      </c>
      <c r="D39">
        <f>IF('Monthly Ranks'!D38&gt;=9, 1/8,0)</f>
        <v>0.125</v>
      </c>
      <c r="E39">
        <f>IF('Monthly Ranks'!E38&gt;=9, 1/8,0)</f>
        <v>0</v>
      </c>
      <c r="F39">
        <f>IF('Monthly Ranks'!F38&gt;=9, 1/8,0)</f>
        <v>0.125</v>
      </c>
      <c r="G39">
        <f>IF('Monthly Ranks'!G38&gt;=9, 1/8,0)</f>
        <v>0.125</v>
      </c>
      <c r="H39">
        <f>IF('Monthly Ranks'!H38&gt;=9, 1/8,0)</f>
        <v>0.125</v>
      </c>
      <c r="I39">
        <f>IF('Monthly Ranks'!I38&gt;=9, 1/8,0)</f>
        <v>0</v>
      </c>
      <c r="J39">
        <f>IF('Monthly Ranks'!J38&gt;=9, 1/8,0)</f>
        <v>0.125</v>
      </c>
      <c r="K39">
        <f>IF('Monthly Ranks'!K38&gt;=9, 1/8,0)</f>
        <v>0</v>
      </c>
      <c r="L39">
        <f>IF('Monthly Ranks'!L38&gt;=9, 1/8,0)</f>
        <v>0</v>
      </c>
      <c r="M39">
        <f>IF('Monthly Ranks'!M38&gt;=9, 1/8,0)</f>
        <v>0.125</v>
      </c>
      <c r="N39">
        <f>IF('Monthly Ranks'!N38&gt;=9, 1/8,0)</f>
        <v>0</v>
      </c>
      <c r="O39">
        <f>IF('Monthly Ranks'!O38&gt;=9, 1/8,0)</f>
        <v>0</v>
      </c>
      <c r="P39">
        <f>IF('Monthly Ranks'!P38&gt;=9, 1/8,0)</f>
        <v>0.125</v>
      </c>
      <c r="Q39">
        <f>IF('Monthly Ranks'!Q38&gt;=9, 1/8,0)</f>
        <v>0</v>
      </c>
      <c r="S39">
        <f t="shared" si="0"/>
        <v>197801</v>
      </c>
      <c r="T39" s="12">
        <f>B39*ReturnData!B50</f>
        <v>0</v>
      </c>
      <c r="U39" s="12">
        <f>C39*ReturnData!C50</f>
        <v>-6.3625000000000001E-3</v>
      </c>
      <c r="V39" s="12">
        <f>D39*ReturnData!D50</f>
        <v>-8.7375000000000005E-3</v>
      </c>
      <c r="W39" s="12">
        <f>E39*ReturnData!E50</f>
        <v>0</v>
      </c>
      <c r="X39" s="12">
        <f>F39*ReturnData!F50</f>
        <v>-8.9249999999999989E-3</v>
      </c>
      <c r="Y39" s="12">
        <f>G39*ReturnData!G50</f>
        <v>-7.9874999999999998E-3</v>
      </c>
      <c r="Z39" s="12">
        <f>H39*ReturnData!H50</f>
        <v>-4.3625000000000001E-3</v>
      </c>
      <c r="AA39" s="12">
        <f>I39*ReturnData!I50</f>
        <v>0</v>
      </c>
      <c r="AB39" s="12">
        <f>J39*ReturnData!J50</f>
        <v>-5.6999999999999993E-3</v>
      </c>
      <c r="AC39" s="12">
        <f>K39*ReturnData!K50</f>
        <v>0</v>
      </c>
      <c r="AD39" s="12">
        <f>L39*ReturnData!L50</f>
        <v>0</v>
      </c>
      <c r="AE39" s="12">
        <f>M39*ReturnData!M50</f>
        <v>-8.4375000000000006E-3</v>
      </c>
      <c r="AF39" s="12">
        <f>N39*ReturnData!N50</f>
        <v>0</v>
      </c>
      <c r="AG39" s="12">
        <f>O39*ReturnData!O50</f>
        <v>0</v>
      </c>
      <c r="AH39" s="12">
        <f>P39*ReturnData!P50</f>
        <v>-8.9625E-3</v>
      </c>
      <c r="AI39" s="12">
        <f>Q39*ReturnData!Q50</f>
        <v>0</v>
      </c>
      <c r="AK39">
        <f t="shared" si="1"/>
        <v>197801</v>
      </c>
      <c r="AL39" s="15">
        <f t="shared" si="2"/>
        <v>-5.9474999999999993E-2</v>
      </c>
      <c r="AN39">
        <v>1</v>
      </c>
      <c r="AO39" s="15">
        <f>HighMomentumPortfolio!AL39-LowMomentumPortfolio!AL39</f>
        <v>1.2587499999999995E-2</v>
      </c>
      <c r="AP39" s="18">
        <f t="shared" si="3"/>
        <v>1.0125875</v>
      </c>
      <c r="AQ39" s="18"/>
      <c r="AR39" s="18">
        <f t="shared" ref="AR39" si="5">PRODUCT(AP39:AP50)</f>
        <v>1.0112326591830612</v>
      </c>
      <c r="AS39" s="18"/>
      <c r="AT39" s="18"/>
      <c r="AU39" s="18"/>
      <c r="AV39" s="18"/>
    </row>
    <row r="40" spans="1:48" x14ac:dyDescent="0.25">
      <c r="A40" s="6">
        <f>ReturnData!A51</f>
        <v>197802</v>
      </c>
      <c r="B40">
        <f>IF('Monthly Ranks'!B39&gt;=9, 1/8,0)</f>
        <v>0</v>
      </c>
      <c r="C40">
        <f>IF('Monthly Ranks'!C39&gt;=9, 1/8,0)</f>
        <v>0.125</v>
      </c>
      <c r="D40">
        <f>IF('Monthly Ranks'!D39&gt;=9, 1/8,0)</f>
        <v>0.125</v>
      </c>
      <c r="E40">
        <f>IF('Monthly Ranks'!E39&gt;=9, 1/8,0)</f>
        <v>0</v>
      </c>
      <c r="F40">
        <f>IF('Monthly Ranks'!F39&gt;=9, 1/8,0)</f>
        <v>0.125</v>
      </c>
      <c r="G40">
        <f>IF('Monthly Ranks'!G39&gt;=9, 1/8,0)</f>
        <v>0.125</v>
      </c>
      <c r="H40">
        <f>IF('Monthly Ranks'!H39&gt;=9, 1/8,0)</f>
        <v>0</v>
      </c>
      <c r="I40">
        <f>IF('Monthly Ranks'!I39&gt;=9, 1/8,0)</f>
        <v>0.125</v>
      </c>
      <c r="J40">
        <f>IF('Monthly Ranks'!J39&gt;=9, 1/8,0)</f>
        <v>0.125</v>
      </c>
      <c r="K40">
        <f>IF('Monthly Ranks'!K39&gt;=9, 1/8,0)</f>
        <v>0</v>
      </c>
      <c r="L40">
        <f>IF('Monthly Ranks'!L39&gt;=9, 1/8,0)</f>
        <v>0</v>
      </c>
      <c r="M40">
        <f>IF('Monthly Ranks'!M39&gt;=9, 1/8,0)</f>
        <v>0.125</v>
      </c>
      <c r="N40">
        <f>IF('Monthly Ranks'!N39&gt;=9, 1/8,0)</f>
        <v>0</v>
      </c>
      <c r="O40">
        <f>IF('Monthly Ranks'!O39&gt;=9, 1/8,0)</f>
        <v>0</v>
      </c>
      <c r="P40">
        <f>IF('Monthly Ranks'!P39&gt;=9, 1/8,0)</f>
        <v>0.125</v>
      </c>
      <c r="Q40">
        <f>IF('Monthly Ranks'!Q39&gt;=9, 1/8,0)</f>
        <v>0</v>
      </c>
      <c r="S40">
        <f t="shared" si="0"/>
        <v>197802</v>
      </c>
      <c r="T40" s="12">
        <f>B40*ReturnData!B51</f>
        <v>0</v>
      </c>
      <c r="U40" s="12">
        <f>C40*ReturnData!C51</f>
        <v>-1.4249999999999998E-3</v>
      </c>
      <c r="V40" s="12">
        <f>D40*ReturnData!D51</f>
        <v>-1.4624999999999998E-3</v>
      </c>
      <c r="W40" s="12">
        <f>E40*ReturnData!E51</f>
        <v>0</v>
      </c>
      <c r="X40" s="12">
        <f>F40*ReturnData!F51</f>
        <v>-3.9874999999999997E-3</v>
      </c>
      <c r="Y40" s="12">
        <f>G40*ReturnData!G51</f>
        <v>-6.0375000000000003E-3</v>
      </c>
      <c r="Z40" s="12">
        <f>H40*ReturnData!H51</f>
        <v>0</v>
      </c>
      <c r="AA40" s="12">
        <f>I40*ReturnData!I51</f>
        <v>5.0000000000000002E-5</v>
      </c>
      <c r="AB40" s="12">
        <f>J40*ReturnData!J51</f>
        <v>-4.7375000000000004E-3</v>
      </c>
      <c r="AC40" s="12">
        <f>K40*ReturnData!K51</f>
        <v>0</v>
      </c>
      <c r="AD40" s="12">
        <f>L40*ReturnData!L51</f>
        <v>0</v>
      </c>
      <c r="AE40" s="12">
        <f>M40*ReturnData!M51</f>
        <v>2.1875000000000002E-3</v>
      </c>
      <c r="AF40" s="12">
        <f>N40*ReturnData!N51</f>
        <v>0</v>
      </c>
      <c r="AG40" s="12">
        <f>O40*ReturnData!O51</f>
        <v>0</v>
      </c>
      <c r="AH40" s="12">
        <f>P40*ReturnData!P51</f>
        <v>-8.9999999999999998E-4</v>
      </c>
      <c r="AI40" s="12">
        <f>Q40*ReturnData!Q51</f>
        <v>0</v>
      </c>
      <c r="AK40">
        <f t="shared" si="1"/>
        <v>197802</v>
      </c>
      <c r="AL40" s="15">
        <f t="shared" si="2"/>
        <v>-1.6312500000000001E-2</v>
      </c>
      <c r="AN40">
        <v>1</v>
      </c>
      <c r="AO40" s="15">
        <f>HighMomentumPortfolio!AL40-LowMomentumPortfolio!AL40</f>
        <v>1.0750000000000003E-2</v>
      </c>
      <c r="AP40" s="18">
        <f t="shared" si="3"/>
        <v>1.01075</v>
      </c>
      <c r="AQ40" s="18"/>
    </row>
    <row r="41" spans="1:48" x14ac:dyDescent="0.25">
      <c r="A41" s="6">
        <f>ReturnData!A52</f>
        <v>197803</v>
      </c>
      <c r="B41">
        <f>IF('Monthly Ranks'!B40&gt;=9, 1/8,0)</f>
        <v>0</v>
      </c>
      <c r="C41">
        <f>IF('Monthly Ranks'!C40&gt;=9, 1/8,0)</f>
        <v>0.125</v>
      </c>
      <c r="D41">
        <f>IF('Monthly Ranks'!D40&gt;=9, 1/8,0)</f>
        <v>0.125</v>
      </c>
      <c r="E41">
        <f>IF('Monthly Ranks'!E40&gt;=9, 1/8,0)</f>
        <v>0</v>
      </c>
      <c r="F41">
        <f>IF('Monthly Ranks'!F40&gt;=9, 1/8,0)</f>
        <v>0.125</v>
      </c>
      <c r="G41">
        <f>IF('Monthly Ranks'!G40&gt;=9, 1/8,0)</f>
        <v>0.125</v>
      </c>
      <c r="H41">
        <f>IF('Monthly Ranks'!H40&gt;=9, 1/8,0)</f>
        <v>0</v>
      </c>
      <c r="I41">
        <f>IF('Monthly Ranks'!I40&gt;=9, 1/8,0)</f>
        <v>0.125</v>
      </c>
      <c r="J41">
        <f>IF('Monthly Ranks'!J40&gt;=9, 1/8,0)</f>
        <v>0.125</v>
      </c>
      <c r="K41">
        <f>IF('Monthly Ranks'!K40&gt;=9, 1/8,0)</f>
        <v>0</v>
      </c>
      <c r="L41">
        <f>IF('Monthly Ranks'!L40&gt;=9, 1/8,0)</f>
        <v>0</v>
      </c>
      <c r="M41">
        <f>IF('Monthly Ranks'!M40&gt;=9, 1/8,0)</f>
        <v>0.125</v>
      </c>
      <c r="N41">
        <f>IF('Monthly Ranks'!N40&gt;=9, 1/8,0)</f>
        <v>0</v>
      </c>
      <c r="O41">
        <f>IF('Monthly Ranks'!O40&gt;=9, 1/8,0)</f>
        <v>0</v>
      </c>
      <c r="P41">
        <f>IF('Monthly Ranks'!P40&gt;=9, 1/8,0)</f>
        <v>0.125</v>
      </c>
      <c r="Q41">
        <f>IF('Monthly Ranks'!Q40&gt;=9, 1/8,0)</f>
        <v>0</v>
      </c>
      <c r="S41">
        <f t="shared" si="0"/>
        <v>197803</v>
      </c>
      <c r="T41" s="12">
        <f>B41*ReturnData!B52</f>
        <v>0</v>
      </c>
      <c r="U41" s="12">
        <f>C41*ReturnData!C52</f>
        <v>3.7624999999999998E-3</v>
      </c>
      <c r="V41" s="12">
        <f>D41*ReturnData!D52</f>
        <v>2.8375000000000002E-3</v>
      </c>
      <c r="W41" s="12">
        <f>E41*ReturnData!E52</f>
        <v>0</v>
      </c>
      <c r="X41" s="12">
        <f>F41*ReturnData!F52</f>
        <v>5.2500000000000003E-3</v>
      </c>
      <c r="Y41" s="12">
        <f>G41*ReturnData!G52</f>
        <v>5.0375000000000003E-3</v>
      </c>
      <c r="Z41" s="12">
        <f>H41*ReturnData!H52</f>
        <v>0</v>
      </c>
      <c r="AA41" s="12">
        <f>I41*ReturnData!I52</f>
        <v>6.8874999999999995E-3</v>
      </c>
      <c r="AB41" s="12">
        <f>J41*ReturnData!J52</f>
        <v>7.6625E-3</v>
      </c>
      <c r="AC41" s="12">
        <f>K41*ReturnData!K52</f>
        <v>0</v>
      </c>
      <c r="AD41" s="12">
        <f>L41*ReturnData!L52</f>
        <v>0</v>
      </c>
      <c r="AE41" s="12">
        <f>M41*ReturnData!M52</f>
        <v>8.2625000000000007E-3</v>
      </c>
      <c r="AF41" s="12">
        <f>N41*ReturnData!N52</f>
        <v>0</v>
      </c>
      <c r="AG41" s="12">
        <f>O41*ReturnData!O52</f>
        <v>0</v>
      </c>
      <c r="AH41" s="12">
        <f>P41*ReturnData!P52</f>
        <v>2.65E-3</v>
      </c>
      <c r="AI41" s="12">
        <f>Q41*ReturnData!Q52</f>
        <v>0</v>
      </c>
      <c r="AK41">
        <f t="shared" si="1"/>
        <v>197803</v>
      </c>
      <c r="AL41" s="15">
        <f t="shared" si="2"/>
        <v>4.2349999999999999E-2</v>
      </c>
      <c r="AN41">
        <v>1</v>
      </c>
      <c r="AO41" s="15">
        <f>HighMomentumPortfolio!AL41-LowMomentumPortfolio!AL41</f>
        <v>-2.7375000000000038E-3</v>
      </c>
      <c r="AP41" s="18">
        <f t="shared" si="3"/>
        <v>0.99726249999999994</v>
      </c>
      <c r="AQ41" s="18"/>
    </row>
    <row r="42" spans="1:48" x14ac:dyDescent="0.25">
      <c r="A42" s="6">
        <f>ReturnData!A53</f>
        <v>197804</v>
      </c>
      <c r="B42">
        <f>IF('Monthly Ranks'!B41&gt;=9, 1/8,0)</f>
        <v>0</v>
      </c>
      <c r="C42">
        <f>IF('Monthly Ranks'!C41&gt;=9, 1/8,0)</f>
        <v>0.125</v>
      </c>
      <c r="D42">
        <f>IF('Monthly Ranks'!D41&gt;=9, 1/8,0)</f>
        <v>0.125</v>
      </c>
      <c r="E42">
        <f>IF('Monthly Ranks'!E41&gt;=9, 1/8,0)</f>
        <v>0</v>
      </c>
      <c r="F42">
        <f>IF('Monthly Ranks'!F41&gt;=9, 1/8,0)</f>
        <v>0.125</v>
      </c>
      <c r="G42">
        <f>IF('Monthly Ranks'!G41&gt;=9, 1/8,0)</f>
        <v>0.125</v>
      </c>
      <c r="H42">
        <f>IF('Monthly Ranks'!H41&gt;=9, 1/8,0)</f>
        <v>0</v>
      </c>
      <c r="I42">
        <f>IF('Monthly Ranks'!I41&gt;=9, 1/8,0)</f>
        <v>0.125</v>
      </c>
      <c r="J42">
        <f>IF('Monthly Ranks'!J41&gt;=9, 1/8,0)</f>
        <v>0.125</v>
      </c>
      <c r="K42">
        <f>IF('Monthly Ranks'!K41&gt;=9, 1/8,0)</f>
        <v>0</v>
      </c>
      <c r="L42">
        <f>IF('Monthly Ranks'!L41&gt;=9, 1/8,0)</f>
        <v>0.125</v>
      </c>
      <c r="M42">
        <f>IF('Monthly Ranks'!M41&gt;=9, 1/8,0)</f>
        <v>0</v>
      </c>
      <c r="N42">
        <f>IF('Monthly Ranks'!N41&gt;=9, 1/8,0)</f>
        <v>0</v>
      </c>
      <c r="O42">
        <f>IF('Monthly Ranks'!O41&gt;=9, 1/8,0)</f>
        <v>0</v>
      </c>
      <c r="P42">
        <f>IF('Monthly Ranks'!P41&gt;=9, 1/8,0)</f>
        <v>0.125</v>
      </c>
      <c r="Q42">
        <f>IF('Monthly Ranks'!Q41&gt;=9, 1/8,0)</f>
        <v>0</v>
      </c>
      <c r="S42">
        <f t="shared" si="0"/>
        <v>197804</v>
      </c>
      <c r="T42" s="12">
        <f>B42*ReturnData!B53</f>
        <v>0</v>
      </c>
      <c r="U42" s="12">
        <f>C42*ReturnData!C53</f>
        <v>7.3624999999999993E-3</v>
      </c>
      <c r="V42" s="12">
        <f>D42*ReturnData!D53</f>
        <v>8.9625E-3</v>
      </c>
      <c r="W42" s="12">
        <f>E42*ReturnData!E53</f>
        <v>0</v>
      </c>
      <c r="X42" s="12">
        <f>F42*ReturnData!F53</f>
        <v>1.7274999999999999E-2</v>
      </c>
      <c r="Y42" s="12">
        <f>G42*ReturnData!G53</f>
        <v>1.3687499999999998E-2</v>
      </c>
      <c r="Z42" s="12">
        <f>H42*ReturnData!H53</f>
        <v>0</v>
      </c>
      <c r="AA42" s="12">
        <f>I42*ReturnData!I53</f>
        <v>1.2237499999999998E-2</v>
      </c>
      <c r="AB42" s="12">
        <f>J42*ReturnData!J53</f>
        <v>1.1112500000000001E-2</v>
      </c>
      <c r="AC42" s="12">
        <f>K42*ReturnData!K53</f>
        <v>0</v>
      </c>
      <c r="AD42" s="12">
        <f>L42*ReturnData!L53</f>
        <v>1.6500000000000001E-2</v>
      </c>
      <c r="AE42" s="12">
        <f>M42*ReturnData!M53</f>
        <v>0</v>
      </c>
      <c r="AF42" s="12">
        <f>N42*ReturnData!N53</f>
        <v>0</v>
      </c>
      <c r="AG42" s="12">
        <f>O42*ReturnData!O53</f>
        <v>0</v>
      </c>
      <c r="AH42" s="12">
        <f>P42*ReturnData!P53</f>
        <v>1.44125E-2</v>
      </c>
      <c r="AI42" s="12">
        <f>Q42*ReturnData!Q53</f>
        <v>0</v>
      </c>
      <c r="AK42">
        <f t="shared" si="1"/>
        <v>197804</v>
      </c>
      <c r="AL42" s="15">
        <f t="shared" si="2"/>
        <v>0.10154999999999999</v>
      </c>
      <c r="AN42">
        <v>1</v>
      </c>
      <c r="AO42" s="15">
        <f>HighMomentumPortfolio!AL42-LowMomentumPortfolio!AL42</f>
        <v>-2.8212499999999988E-2</v>
      </c>
      <c r="AP42" s="18">
        <f t="shared" si="3"/>
        <v>0.97178750000000003</v>
      </c>
      <c r="AQ42" s="18"/>
    </row>
    <row r="43" spans="1:48" x14ac:dyDescent="0.25">
      <c r="A43" s="6">
        <f>ReturnData!A54</f>
        <v>197805</v>
      </c>
      <c r="B43">
        <f>IF('Monthly Ranks'!B42&gt;=9, 1/8,0)</f>
        <v>0</v>
      </c>
      <c r="C43">
        <f>IF('Monthly Ranks'!C42&gt;=9, 1/8,0)</f>
        <v>0.125</v>
      </c>
      <c r="D43">
        <f>IF('Monthly Ranks'!D42&gt;=9, 1/8,0)</f>
        <v>0.125</v>
      </c>
      <c r="E43">
        <f>IF('Monthly Ranks'!E42&gt;=9, 1/8,0)</f>
        <v>0</v>
      </c>
      <c r="F43">
        <f>IF('Monthly Ranks'!F42&gt;=9, 1/8,0)</f>
        <v>0.125</v>
      </c>
      <c r="G43">
        <f>IF('Monthly Ranks'!G42&gt;=9, 1/8,0)</f>
        <v>0.125</v>
      </c>
      <c r="H43">
        <f>IF('Monthly Ranks'!H42&gt;=9, 1/8,0)</f>
        <v>0</v>
      </c>
      <c r="I43">
        <f>IF('Monthly Ranks'!I42&gt;=9, 1/8,0)</f>
        <v>0.125</v>
      </c>
      <c r="J43">
        <f>IF('Monthly Ranks'!J42&gt;=9, 1/8,0)</f>
        <v>0.125</v>
      </c>
      <c r="K43">
        <f>IF('Monthly Ranks'!K42&gt;=9, 1/8,0)</f>
        <v>0</v>
      </c>
      <c r="L43">
        <f>IF('Monthly Ranks'!L42&gt;=9, 1/8,0)</f>
        <v>0.125</v>
      </c>
      <c r="M43">
        <f>IF('Monthly Ranks'!M42&gt;=9, 1/8,0)</f>
        <v>0</v>
      </c>
      <c r="N43">
        <f>IF('Monthly Ranks'!N42&gt;=9, 1/8,0)</f>
        <v>0</v>
      </c>
      <c r="O43">
        <f>IF('Monthly Ranks'!O42&gt;=9, 1/8,0)</f>
        <v>0</v>
      </c>
      <c r="P43">
        <f>IF('Monthly Ranks'!P42&gt;=9, 1/8,0)</f>
        <v>0.125</v>
      </c>
      <c r="Q43">
        <f>IF('Monthly Ranks'!Q42&gt;=9, 1/8,0)</f>
        <v>0</v>
      </c>
      <c r="S43">
        <f t="shared" si="0"/>
        <v>197805</v>
      </c>
      <c r="T43" s="12">
        <f>B43*ReturnData!B54</f>
        <v>0</v>
      </c>
      <c r="U43" s="12">
        <f>C43*ReturnData!C54</f>
        <v>3.0999999999999999E-3</v>
      </c>
      <c r="V43" s="12">
        <f>D43*ReturnData!D54</f>
        <v>1.5874999999999999E-3</v>
      </c>
      <c r="W43" s="12">
        <f>E43*ReturnData!E54</f>
        <v>0</v>
      </c>
      <c r="X43" s="12">
        <f>F43*ReturnData!F54</f>
        <v>6.4875000000000002E-3</v>
      </c>
      <c r="Y43" s="12">
        <f>G43*ReturnData!G54</f>
        <v>1.4999999999999999E-4</v>
      </c>
      <c r="Z43" s="12">
        <f>H43*ReturnData!H54</f>
        <v>0</v>
      </c>
      <c r="AA43" s="12">
        <f>I43*ReturnData!I54</f>
        <v>4.9249999999999997E-3</v>
      </c>
      <c r="AB43" s="12">
        <f>J43*ReturnData!J54</f>
        <v>4.2624999999999998E-3</v>
      </c>
      <c r="AC43" s="12">
        <f>K43*ReturnData!K54</f>
        <v>0</v>
      </c>
      <c r="AD43" s="12">
        <f>L43*ReturnData!L54</f>
        <v>3.6625000000000004E-3</v>
      </c>
      <c r="AE43" s="12">
        <f>M43*ReturnData!M54</f>
        <v>0</v>
      </c>
      <c r="AF43" s="12">
        <f>N43*ReturnData!N54</f>
        <v>0</v>
      </c>
      <c r="AG43" s="12">
        <f>O43*ReturnData!O54</f>
        <v>0</v>
      </c>
      <c r="AH43" s="12">
        <f>P43*ReturnData!P54</f>
        <v>7.000000000000001E-4</v>
      </c>
      <c r="AI43" s="12">
        <f>Q43*ReturnData!Q54</f>
        <v>0</v>
      </c>
      <c r="AK43">
        <f t="shared" si="1"/>
        <v>197805</v>
      </c>
      <c r="AL43" s="15">
        <f t="shared" si="2"/>
        <v>2.4874999999999998E-2</v>
      </c>
      <c r="AN43">
        <v>1</v>
      </c>
      <c r="AO43" s="15">
        <f>HighMomentumPortfolio!AL43-LowMomentumPortfolio!AL43</f>
        <v>1.7000000000000001E-3</v>
      </c>
      <c r="AP43" s="18">
        <f t="shared" si="3"/>
        <v>1.0017</v>
      </c>
      <c r="AQ43" s="18"/>
    </row>
    <row r="44" spans="1:48" x14ac:dyDescent="0.25">
      <c r="A44" s="6">
        <f>ReturnData!A55</f>
        <v>197806</v>
      </c>
      <c r="B44">
        <f>IF('Monthly Ranks'!B43&gt;=9, 1/8,0)</f>
        <v>0.125</v>
      </c>
      <c r="C44">
        <f>IF('Monthly Ranks'!C43&gt;=9, 1/8,0)</f>
        <v>0.125</v>
      </c>
      <c r="D44">
        <f>IF('Monthly Ranks'!D43&gt;=9, 1/8,0)</f>
        <v>0.125</v>
      </c>
      <c r="E44">
        <f>IF('Monthly Ranks'!E43&gt;=9, 1/8,0)</f>
        <v>0</v>
      </c>
      <c r="F44">
        <f>IF('Monthly Ranks'!F43&gt;=9, 1/8,0)</f>
        <v>0.125</v>
      </c>
      <c r="G44">
        <f>IF('Monthly Ranks'!G43&gt;=9, 1/8,0)</f>
        <v>0.125</v>
      </c>
      <c r="H44">
        <f>IF('Monthly Ranks'!H43&gt;=9, 1/8,0)</f>
        <v>0</v>
      </c>
      <c r="I44">
        <f>IF('Monthly Ranks'!I43&gt;=9, 1/8,0)</f>
        <v>0</v>
      </c>
      <c r="J44">
        <f>IF('Monthly Ranks'!J43&gt;=9, 1/8,0)</f>
        <v>0.125</v>
      </c>
      <c r="K44">
        <f>IF('Monthly Ranks'!K43&gt;=9, 1/8,0)</f>
        <v>0</v>
      </c>
      <c r="L44">
        <f>IF('Monthly Ranks'!L43&gt;=9, 1/8,0)</f>
        <v>0</v>
      </c>
      <c r="M44">
        <f>IF('Monthly Ranks'!M43&gt;=9, 1/8,0)</f>
        <v>0.125</v>
      </c>
      <c r="N44">
        <f>IF('Monthly Ranks'!N43&gt;=9, 1/8,0)</f>
        <v>0</v>
      </c>
      <c r="O44">
        <f>IF('Monthly Ranks'!O43&gt;=9, 1/8,0)</f>
        <v>0.125</v>
      </c>
      <c r="P44">
        <f>IF('Monthly Ranks'!P43&gt;=9, 1/8,0)</f>
        <v>0</v>
      </c>
      <c r="Q44">
        <f>IF('Monthly Ranks'!Q43&gt;=9, 1/8,0)</f>
        <v>0</v>
      </c>
      <c r="S44">
        <f t="shared" si="0"/>
        <v>197806</v>
      </c>
      <c r="T44" s="12">
        <f>B44*ReturnData!B55</f>
        <v>6.1249999999999998E-4</v>
      </c>
      <c r="U44" s="12">
        <f>C44*ReturnData!C55</f>
        <v>-5.1999999999999998E-3</v>
      </c>
      <c r="V44" s="12">
        <f>D44*ReturnData!D55</f>
        <v>-4.9249999999999997E-3</v>
      </c>
      <c r="W44" s="12">
        <f>E44*ReturnData!E55</f>
        <v>0</v>
      </c>
      <c r="X44" s="12">
        <f>F44*ReturnData!F55</f>
        <v>-3.3250000000000003E-3</v>
      </c>
      <c r="Y44" s="12">
        <f>G44*ReturnData!G55</f>
        <v>-3.2000000000000002E-3</v>
      </c>
      <c r="Z44" s="12">
        <f>H44*ReturnData!H55</f>
        <v>0</v>
      </c>
      <c r="AA44" s="12">
        <f>I44*ReturnData!I55</f>
        <v>0</v>
      </c>
      <c r="AB44" s="12">
        <f>J44*ReturnData!J55</f>
        <v>-7.7249999999999992E-3</v>
      </c>
      <c r="AC44" s="12">
        <f>K44*ReturnData!K55</f>
        <v>0</v>
      </c>
      <c r="AD44" s="12">
        <f>L44*ReturnData!L55</f>
        <v>0</v>
      </c>
      <c r="AE44" s="12">
        <f>M44*ReturnData!M55</f>
        <v>-3.5875E-3</v>
      </c>
      <c r="AF44" s="12">
        <f>N44*ReturnData!N55</f>
        <v>0</v>
      </c>
      <c r="AG44" s="12">
        <f>O44*ReturnData!O55</f>
        <v>1.0499999999999999E-3</v>
      </c>
      <c r="AH44" s="12">
        <f>P44*ReturnData!P55</f>
        <v>0</v>
      </c>
      <c r="AI44" s="12">
        <f>Q44*ReturnData!Q55</f>
        <v>0</v>
      </c>
      <c r="AK44">
        <f t="shared" si="1"/>
        <v>197806</v>
      </c>
      <c r="AL44" s="15">
        <f t="shared" si="2"/>
        <v>-2.63E-2</v>
      </c>
      <c r="AN44">
        <v>1</v>
      </c>
      <c r="AO44" s="15">
        <f>HighMomentumPortfolio!AL44-LowMomentumPortfolio!AL44</f>
        <v>2.0250000000000001E-2</v>
      </c>
      <c r="AP44" s="18">
        <f t="shared" si="3"/>
        <v>1.0202500000000001</v>
      </c>
      <c r="AQ44" s="18"/>
    </row>
    <row r="45" spans="1:48" x14ac:dyDescent="0.25">
      <c r="A45" s="6">
        <f>ReturnData!A56</f>
        <v>197807</v>
      </c>
      <c r="B45">
        <f>IF('Monthly Ranks'!B44&gt;=9, 1/8,0)</f>
        <v>0</v>
      </c>
      <c r="C45">
        <f>IF('Monthly Ranks'!C44&gt;=9, 1/8,0)</f>
        <v>0.125</v>
      </c>
      <c r="D45">
        <f>IF('Monthly Ranks'!D44&gt;=9, 1/8,0)</f>
        <v>0.125</v>
      </c>
      <c r="E45">
        <f>IF('Monthly Ranks'!E44&gt;=9, 1/8,0)</f>
        <v>0</v>
      </c>
      <c r="F45">
        <f>IF('Monthly Ranks'!F44&gt;=9, 1/8,0)</f>
        <v>0.125</v>
      </c>
      <c r="G45">
        <f>IF('Monthly Ranks'!G44&gt;=9, 1/8,0)</f>
        <v>0.125</v>
      </c>
      <c r="H45">
        <f>IF('Monthly Ranks'!H44&gt;=9, 1/8,0)</f>
        <v>0</v>
      </c>
      <c r="I45">
        <f>IF('Monthly Ranks'!I44&gt;=9, 1/8,0)</f>
        <v>0</v>
      </c>
      <c r="J45">
        <f>IF('Monthly Ranks'!J44&gt;=9, 1/8,0)</f>
        <v>0.125</v>
      </c>
      <c r="K45">
        <f>IF('Monthly Ranks'!K44&gt;=9, 1/8,0)</f>
        <v>0</v>
      </c>
      <c r="L45">
        <f>IF('Monthly Ranks'!L44&gt;=9, 1/8,0)</f>
        <v>0.125</v>
      </c>
      <c r="M45">
        <f>IF('Monthly Ranks'!M44&gt;=9, 1/8,0)</f>
        <v>0.125</v>
      </c>
      <c r="N45">
        <f>IF('Monthly Ranks'!N44&gt;=9, 1/8,0)</f>
        <v>0</v>
      </c>
      <c r="O45">
        <f>IF('Monthly Ranks'!O44&gt;=9, 1/8,0)</f>
        <v>0.125</v>
      </c>
      <c r="P45">
        <f>IF('Monthly Ranks'!P44&gt;=9, 1/8,0)</f>
        <v>0</v>
      </c>
      <c r="Q45">
        <f>IF('Monthly Ranks'!Q44&gt;=9, 1/8,0)</f>
        <v>0</v>
      </c>
      <c r="S45">
        <f t="shared" si="0"/>
        <v>197807</v>
      </c>
      <c r="T45" s="12">
        <f>B45*ReturnData!B56</f>
        <v>0</v>
      </c>
      <c r="U45" s="12">
        <f>C45*ReturnData!C56</f>
        <v>1.035E-2</v>
      </c>
      <c r="V45" s="12">
        <f>D45*ReturnData!D56</f>
        <v>4.0500000000000006E-3</v>
      </c>
      <c r="W45" s="12">
        <f>E45*ReturnData!E56</f>
        <v>0</v>
      </c>
      <c r="X45" s="12">
        <f>F45*ReturnData!F56</f>
        <v>1.08375E-2</v>
      </c>
      <c r="Y45" s="12">
        <f>G45*ReturnData!G56</f>
        <v>6.8625000000000005E-3</v>
      </c>
      <c r="Z45" s="12">
        <f>H45*ReturnData!H56</f>
        <v>0</v>
      </c>
      <c r="AA45" s="12">
        <f>I45*ReturnData!I56</f>
        <v>0</v>
      </c>
      <c r="AB45" s="12">
        <f>J45*ReturnData!J56</f>
        <v>1.0175E-2</v>
      </c>
      <c r="AC45" s="12">
        <f>K45*ReturnData!K56</f>
        <v>0</v>
      </c>
      <c r="AD45" s="12">
        <f>L45*ReturnData!L56</f>
        <v>1.0275000000000001E-2</v>
      </c>
      <c r="AE45" s="12">
        <f>M45*ReturnData!M56</f>
        <v>4.7875000000000001E-3</v>
      </c>
      <c r="AF45" s="12">
        <f>N45*ReturnData!N56</f>
        <v>0</v>
      </c>
      <c r="AG45" s="12">
        <f>O45*ReturnData!O56</f>
        <v>3.5375000000000003E-3</v>
      </c>
      <c r="AH45" s="12">
        <f>P45*ReturnData!P56</f>
        <v>0</v>
      </c>
      <c r="AI45" s="12">
        <f>Q45*ReturnData!Q56</f>
        <v>0</v>
      </c>
      <c r="AK45">
        <f t="shared" si="1"/>
        <v>197807</v>
      </c>
      <c r="AL45" s="15">
        <f t="shared" si="2"/>
        <v>6.0875000000000005E-2</v>
      </c>
      <c r="AN45">
        <v>1</v>
      </c>
      <c r="AO45" s="15">
        <f>HighMomentumPortfolio!AL45-LowMomentumPortfolio!AL45</f>
        <v>8.3749999999999797E-4</v>
      </c>
      <c r="AP45" s="18">
        <f t="shared" si="3"/>
        <v>1.0008375</v>
      </c>
      <c r="AQ45" s="18"/>
    </row>
    <row r="46" spans="1:48" x14ac:dyDescent="0.25">
      <c r="A46" s="6">
        <f>ReturnData!A57</f>
        <v>197808</v>
      </c>
      <c r="B46">
        <f>IF('Monthly Ranks'!B45&gt;=9, 1/8,0)</f>
        <v>0.125</v>
      </c>
      <c r="C46">
        <f>IF('Monthly Ranks'!C45&gt;=9, 1/8,0)</f>
        <v>0.125</v>
      </c>
      <c r="D46">
        <f>IF('Monthly Ranks'!D45&gt;=9, 1/8,0)</f>
        <v>0.125</v>
      </c>
      <c r="E46">
        <f>IF('Monthly Ranks'!E45&gt;=9, 1/8,0)</f>
        <v>0</v>
      </c>
      <c r="F46">
        <f>IF('Monthly Ranks'!F45&gt;=9, 1/8,0)</f>
        <v>0.125</v>
      </c>
      <c r="G46">
        <f>IF('Monthly Ranks'!G45&gt;=9, 1/8,0)</f>
        <v>0.125</v>
      </c>
      <c r="H46">
        <f>IF('Monthly Ranks'!H45&gt;=9, 1/8,0)</f>
        <v>0</v>
      </c>
      <c r="I46">
        <f>IF('Monthly Ranks'!I45&gt;=9, 1/8,0)</f>
        <v>0</v>
      </c>
      <c r="J46">
        <f>IF('Monthly Ranks'!J45&gt;=9, 1/8,0)</f>
        <v>0.125</v>
      </c>
      <c r="K46">
        <f>IF('Monthly Ranks'!K45&gt;=9, 1/8,0)</f>
        <v>0</v>
      </c>
      <c r="L46">
        <f>IF('Monthly Ranks'!L45&gt;=9, 1/8,0)</f>
        <v>0</v>
      </c>
      <c r="M46">
        <f>IF('Monthly Ranks'!M45&gt;=9, 1/8,0)</f>
        <v>0.125</v>
      </c>
      <c r="N46">
        <f>IF('Monthly Ranks'!N45&gt;=9, 1/8,0)</f>
        <v>0</v>
      </c>
      <c r="O46">
        <f>IF('Monthly Ranks'!O45&gt;=9, 1/8,0)</f>
        <v>0.125</v>
      </c>
      <c r="P46">
        <f>IF('Monthly Ranks'!P45&gt;=9, 1/8,0)</f>
        <v>0</v>
      </c>
      <c r="Q46">
        <f>IF('Monthly Ranks'!Q45&gt;=9, 1/8,0)</f>
        <v>0</v>
      </c>
      <c r="S46">
        <f t="shared" si="0"/>
        <v>197808</v>
      </c>
      <c r="T46" s="12">
        <f>B46*ReturnData!B57</f>
        <v>4.1875000000000002E-3</v>
      </c>
      <c r="U46" s="12">
        <f>C46*ReturnData!C57</f>
        <v>4.7499999999999999E-3</v>
      </c>
      <c r="V46" s="12">
        <f>D46*ReturnData!D57</f>
        <v>7.0499999999999998E-3</v>
      </c>
      <c r="W46" s="12">
        <f>E46*ReturnData!E57</f>
        <v>0</v>
      </c>
      <c r="X46" s="12">
        <f>F46*ReturnData!F57</f>
        <v>4.0625000000000001E-3</v>
      </c>
      <c r="Y46" s="12">
        <f>G46*ReturnData!G57</f>
        <v>5.9750000000000003E-3</v>
      </c>
      <c r="Z46" s="12">
        <f>H46*ReturnData!H57</f>
        <v>0</v>
      </c>
      <c r="AA46" s="12">
        <f>I46*ReturnData!I57</f>
        <v>0</v>
      </c>
      <c r="AB46" s="12">
        <f>J46*ReturnData!J57</f>
        <v>6.1249999999999998E-4</v>
      </c>
      <c r="AC46" s="12">
        <f>K46*ReturnData!K57</f>
        <v>0</v>
      </c>
      <c r="AD46" s="12">
        <f>L46*ReturnData!L57</f>
        <v>0</v>
      </c>
      <c r="AE46" s="12">
        <f>M46*ReturnData!M57</f>
        <v>3.65E-3</v>
      </c>
      <c r="AF46" s="12">
        <f>N46*ReturnData!N57</f>
        <v>0</v>
      </c>
      <c r="AG46" s="12">
        <f>O46*ReturnData!O57</f>
        <v>5.7499999999999999E-4</v>
      </c>
      <c r="AH46" s="12">
        <f>P46*ReturnData!P57</f>
        <v>0</v>
      </c>
      <c r="AI46" s="12">
        <f>Q46*ReturnData!Q57</f>
        <v>0</v>
      </c>
      <c r="AK46">
        <f t="shared" si="1"/>
        <v>197808</v>
      </c>
      <c r="AL46" s="15">
        <f t="shared" si="2"/>
        <v>3.0862500000000001E-2</v>
      </c>
      <c r="AN46">
        <v>1</v>
      </c>
      <c r="AO46" s="15">
        <f>HighMomentumPortfolio!AL46-LowMomentumPortfolio!AL46</f>
        <v>2.3599999999999996E-2</v>
      </c>
      <c r="AP46" s="18">
        <f t="shared" si="3"/>
        <v>1.0236000000000001</v>
      </c>
      <c r="AQ46" s="18"/>
    </row>
    <row r="47" spans="1:48" x14ac:dyDescent="0.25">
      <c r="A47" s="6">
        <f>ReturnData!A58</f>
        <v>197809</v>
      </c>
      <c r="B47">
        <f>IF('Monthly Ranks'!B46&gt;=9, 1/8,0)</f>
        <v>0.125</v>
      </c>
      <c r="C47">
        <f>IF('Monthly Ranks'!C46&gt;=9, 1/8,0)</f>
        <v>0.125</v>
      </c>
      <c r="D47">
        <f>IF('Monthly Ranks'!D46&gt;=9, 1/8,0)</f>
        <v>0.125</v>
      </c>
      <c r="E47">
        <f>IF('Monthly Ranks'!E46&gt;=9, 1/8,0)</f>
        <v>0</v>
      </c>
      <c r="F47">
        <f>IF('Monthly Ranks'!F46&gt;=9, 1/8,0)</f>
        <v>0.125</v>
      </c>
      <c r="G47">
        <f>IF('Monthly Ranks'!G46&gt;=9, 1/8,0)</f>
        <v>0.125</v>
      </c>
      <c r="H47">
        <f>IF('Monthly Ranks'!H46&gt;=9, 1/8,0)</f>
        <v>0</v>
      </c>
      <c r="I47">
        <f>IF('Monthly Ranks'!I46&gt;=9, 1/8,0)</f>
        <v>0</v>
      </c>
      <c r="J47">
        <f>IF('Monthly Ranks'!J46&gt;=9, 1/8,0)</f>
        <v>0</v>
      </c>
      <c r="K47">
        <f>IF('Monthly Ranks'!K46&gt;=9, 1/8,0)</f>
        <v>0</v>
      </c>
      <c r="L47">
        <f>IF('Monthly Ranks'!L46&gt;=9, 1/8,0)</f>
        <v>0</v>
      </c>
      <c r="M47">
        <f>IF('Monthly Ranks'!M46&gt;=9, 1/8,0)</f>
        <v>0.125</v>
      </c>
      <c r="N47">
        <f>IF('Monthly Ranks'!N46&gt;=9, 1/8,0)</f>
        <v>0</v>
      </c>
      <c r="O47">
        <f>IF('Monthly Ranks'!O46&gt;=9, 1/8,0)</f>
        <v>0.125</v>
      </c>
      <c r="P47">
        <f>IF('Monthly Ranks'!P46&gt;=9, 1/8,0)</f>
        <v>0.125</v>
      </c>
      <c r="Q47">
        <f>IF('Monthly Ranks'!Q46&gt;=9, 1/8,0)</f>
        <v>0</v>
      </c>
      <c r="S47">
        <f t="shared" si="0"/>
        <v>197809</v>
      </c>
      <c r="T47" s="12">
        <f>B47*ReturnData!B58</f>
        <v>-7.8750000000000001E-4</v>
      </c>
      <c r="U47" s="12">
        <f>C47*ReturnData!C58</f>
        <v>2.8499999999999997E-3</v>
      </c>
      <c r="V47" s="12">
        <f>D47*ReturnData!D58</f>
        <v>6.2124999999999993E-3</v>
      </c>
      <c r="W47" s="12">
        <f>E47*ReturnData!E58</f>
        <v>0</v>
      </c>
      <c r="X47" s="12">
        <f>F47*ReturnData!F58</f>
        <v>-3.7125000000000001E-3</v>
      </c>
      <c r="Y47" s="12">
        <f>G47*ReturnData!G58</f>
        <v>-2.1250000000000002E-4</v>
      </c>
      <c r="Z47" s="12">
        <f>H47*ReturnData!H58</f>
        <v>0</v>
      </c>
      <c r="AA47" s="12">
        <f>I47*ReturnData!I58</f>
        <v>0</v>
      </c>
      <c r="AB47" s="12">
        <f>J47*ReturnData!J58</f>
        <v>0</v>
      </c>
      <c r="AC47" s="12">
        <f>K47*ReturnData!K58</f>
        <v>0</v>
      </c>
      <c r="AD47" s="12">
        <f>L47*ReturnData!L58</f>
        <v>0</v>
      </c>
      <c r="AE47" s="12">
        <f>M47*ReturnData!M58</f>
        <v>7.000000000000001E-4</v>
      </c>
      <c r="AF47" s="12">
        <f>N47*ReturnData!N58</f>
        <v>0</v>
      </c>
      <c r="AG47" s="12">
        <f>O47*ReturnData!O58</f>
        <v>-2.9999999999999997E-4</v>
      </c>
      <c r="AH47" s="12">
        <f>P47*ReturnData!P58</f>
        <v>-3.3750000000000004E-3</v>
      </c>
      <c r="AI47" s="12">
        <f>Q47*ReturnData!Q58</f>
        <v>0</v>
      </c>
      <c r="AK47">
        <f t="shared" si="1"/>
        <v>197809</v>
      </c>
      <c r="AL47" s="15">
        <f t="shared" si="2"/>
        <v>1.3749999999999986E-3</v>
      </c>
      <c r="AN47">
        <v>1</v>
      </c>
      <c r="AO47" s="15">
        <f>HighMomentumPortfolio!AL47-LowMomentumPortfolio!AL47</f>
        <v>-2.1137499999999997E-2</v>
      </c>
      <c r="AP47" s="18">
        <f t="shared" si="3"/>
        <v>0.97886249999999997</v>
      </c>
      <c r="AQ47" s="18"/>
    </row>
    <row r="48" spans="1:48" x14ac:dyDescent="0.25">
      <c r="A48" s="6">
        <f>ReturnData!A59</f>
        <v>197810</v>
      </c>
      <c r="B48">
        <f>IF('Monthly Ranks'!B47&gt;=9, 1/8,0)</f>
        <v>0.125</v>
      </c>
      <c r="C48">
        <f>IF('Monthly Ranks'!C47&gt;=9, 1/8,0)</f>
        <v>0.125</v>
      </c>
      <c r="D48">
        <f>IF('Monthly Ranks'!D47&gt;=9, 1/8,0)</f>
        <v>0.125</v>
      </c>
      <c r="E48">
        <f>IF('Monthly Ranks'!E47&gt;=9, 1/8,0)</f>
        <v>0</v>
      </c>
      <c r="F48">
        <f>IF('Monthly Ranks'!F47&gt;=9, 1/8,0)</f>
        <v>0.125</v>
      </c>
      <c r="G48">
        <f>IF('Monthly Ranks'!G47&gt;=9, 1/8,0)</f>
        <v>0.125</v>
      </c>
      <c r="H48">
        <f>IF('Monthly Ranks'!H47&gt;=9, 1/8,0)</f>
        <v>0</v>
      </c>
      <c r="I48">
        <f>IF('Monthly Ranks'!I47&gt;=9, 1/8,0)</f>
        <v>0</v>
      </c>
      <c r="J48">
        <f>IF('Monthly Ranks'!J47&gt;=9, 1/8,0)</f>
        <v>0</v>
      </c>
      <c r="K48">
        <f>IF('Monthly Ranks'!K47&gt;=9, 1/8,0)</f>
        <v>0</v>
      </c>
      <c r="L48">
        <f>IF('Monthly Ranks'!L47&gt;=9, 1/8,0)</f>
        <v>0</v>
      </c>
      <c r="M48">
        <f>IF('Monthly Ranks'!M47&gt;=9, 1/8,0)</f>
        <v>0.125</v>
      </c>
      <c r="N48">
        <f>IF('Monthly Ranks'!N47&gt;=9, 1/8,0)</f>
        <v>0</v>
      </c>
      <c r="O48">
        <f>IF('Monthly Ranks'!O47&gt;=9, 1/8,0)</f>
        <v>0.125</v>
      </c>
      <c r="P48">
        <f>IF('Monthly Ranks'!P47&gt;=9, 1/8,0)</f>
        <v>0.125</v>
      </c>
      <c r="Q48">
        <f>IF('Monthly Ranks'!Q47&gt;=9, 1/8,0)</f>
        <v>0</v>
      </c>
      <c r="S48">
        <f t="shared" si="0"/>
        <v>197810</v>
      </c>
      <c r="T48" s="12">
        <f>B48*ReturnData!B59</f>
        <v>-1.3387500000000002E-2</v>
      </c>
      <c r="U48" s="12">
        <f>C48*ReturnData!C59</f>
        <v>-1.4387499999999999E-2</v>
      </c>
      <c r="V48" s="12">
        <f>D48*ReturnData!D59</f>
        <v>-1.3287500000000001E-2</v>
      </c>
      <c r="W48" s="12">
        <f>E48*ReturnData!E59</f>
        <v>0</v>
      </c>
      <c r="X48" s="12">
        <f>F48*ReturnData!F59</f>
        <v>-1.35125E-2</v>
      </c>
      <c r="Y48" s="12">
        <f>G48*ReturnData!G59</f>
        <v>-1.1787499999999999E-2</v>
      </c>
      <c r="Z48" s="12">
        <f>H48*ReturnData!H59</f>
        <v>0</v>
      </c>
      <c r="AA48" s="12">
        <f>I48*ReturnData!I59</f>
        <v>0</v>
      </c>
      <c r="AB48" s="12">
        <f>J48*ReturnData!J59</f>
        <v>0</v>
      </c>
      <c r="AC48" s="12">
        <f>K48*ReturnData!K59</f>
        <v>0</v>
      </c>
      <c r="AD48" s="12">
        <f>L48*ReturnData!L59</f>
        <v>0</v>
      </c>
      <c r="AE48" s="12">
        <f>M48*ReturnData!M59</f>
        <v>-1.3187500000000001E-2</v>
      </c>
      <c r="AF48" s="12">
        <f>N48*ReturnData!N59</f>
        <v>0</v>
      </c>
      <c r="AG48" s="12">
        <f>O48*ReturnData!O59</f>
        <v>-8.8374999999999999E-3</v>
      </c>
      <c r="AH48" s="12">
        <f>P48*ReturnData!P59</f>
        <v>-1.6837500000000002E-2</v>
      </c>
      <c r="AI48" s="12">
        <f>Q48*ReturnData!Q59</f>
        <v>0</v>
      </c>
      <c r="AK48">
        <f t="shared" si="1"/>
        <v>197810</v>
      </c>
      <c r="AL48" s="15">
        <f t="shared" si="2"/>
        <v>-0.105225</v>
      </c>
      <c r="AN48">
        <v>1</v>
      </c>
      <c r="AO48" s="15">
        <f>HighMomentumPortfolio!AL48-LowMomentumPortfolio!AL48</f>
        <v>-3.0237500000000014E-2</v>
      </c>
      <c r="AP48" s="18">
        <f t="shared" si="3"/>
        <v>0.96976249999999997</v>
      </c>
      <c r="AQ48" s="18"/>
    </row>
    <row r="49" spans="1:48" x14ac:dyDescent="0.25">
      <c r="A49" s="6">
        <f>ReturnData!A60</f>
        <v>197811</v>
      </c>
      <c r="B49">
        <f>IF('Monthly Ranks'!B48&gt;=9, 1/8,0)</f>
        <v>0.125</v>
      </c>
      <c r="C49">
        <f>IF('Monthly Ranks'!C48&gt;=9, 1/8,0)</f>
        <v>0.125</v>
      </c>
      <c r="D49">
        <f>IF('Monthly Ranks'!D48&gt;=9, 1/8,0)</f>
        <v>0.125</v>
      </c>
      <c r="E49">
        <f>IF('Monthly Ranks'!E48&gt;=9, 1/8,0)</f>
        <v>0</v>
      </c>
      <c r="F49">
        <f>IF('Monthly Ranks'!F48&gt;=9, 1/8,0)</f>
        <v>0</v>
      </c>
      <c r="G49">
        <f>IF('Monthly Ranks'!G48&gt;=9, 1/8,0)</f>
        <v>0.125</v>
      </c>
      <c r="H49">
        <f>IF('Monthly Ranks'!H48&gt;=9, 1/8,0)</f>
        <v>0</v>
      </c>
      <c r="I49">
        <f>IF('Monthly Ranks'!I48&gt;=9, 1/8,0)</f>
        <v>0</v>
      </c>
      <c r="J49">
        <f>IF('Monthly Ranks'!J48&gt;=9, 1/8,0)</f>
        <v>0.125</v>
      </c>
      <c r="K49">
        <f>IF('Monthly Ranks'!K48&gt;=9, 1/8,0)</f>
        <v>0</v>
      </c>
      <c r="L49">
        <f>IF('Monthly Ranks'!L48&gt;=9, 1/8,0)</f>
        <v>0</v>
      </c>
      <c r="M49">
        <f>IF('Monthly Ranks'!M48&gt;=9, 1/8,0)</f>
        <v>0.125</v>
      </c>
      <c r="N49">
        <f>IF('Monthly Ranks'!N48&gt;=9, 1/8,0)</f>
        <v>0</v>
      </c>
      <c r="O49">
        <f>IF('Monthly Ranks'!O48&gt;=9, 1/8,0)</f>
        <v>0.125</v>
      </c>
      <c r="P49">
        <f>IF('Monthly Ranks'!P48&gt;=9, 1/8,0)</f>
        <v>0.125</v>
      </c>
      <c r="Q49">
        <f>IF('Monthly Ranks'!Q48&gt;=9, 1/8,0)</f>
        <v>0</v>
      </c>
      <c r="S49">
        <f t="shared" si="0"/>
        <v>197811</v>
      </c>
      <c r="T49" s="12">
        <f>B49*ReturnData!B60</f>
        <v>2.1124999999999998E-3</v>
      </c>
      <c r="U49" s="12">
        <f>C49*ReturnData!C60</f>
        <v>1E-3</v>
      </c>
      <c r="V49" s="12">
        <f>D49*ReturnData!D60</f>
        <v>7.2624999999999999E-3</v>
      </c>
      <c r="W49" s="12">
        <f>E49*ReturnData!E60</f>
        <v>0</v>
      </c>
      <c r="X49" s="12">
        <f>F49*ReturnData!F60</f>
        <v>0</v>
      </c>
      <c r="Y49" s="12">
        <f>G49*ReturnData!G60</f>
        <v>1.2750000000000001E-3</v>
      </c>
      <c r="Z49" s="12">
        <f>H49*ReturnData!H60</f>
        <v>0</v>
      </c>
      <c r="AA49" s="12">
        <f>I49*ReturnData!I60</f>
        <v>0</v>
      </c>
      <c r="AB49" s="12">
        <f>J49*ReturnData!J60</f>
        <v>1.6000000000000001E-3</v>
      </c>
      <c r="AC49" s="12">
        <f>K49*ReturnData!K60</f>
        <v>0</v>
      </c>
      <c r="AD49" s="12">
        <f>L49*ReturnData!L60</f>
        <v>0</v>
      </c>
      <c r="AE49" s="12">
        <f>M49*ReturnData!M60</f>
        <v>1.0249999999999999E-3</v>
      </c>
      <c r="AF49" s="12">
        <f>N49*ReturnData!N60</f>
        <v>0</v>
      </c>
      <c r="AG49" s="12">
        <f>O49*ReturnData!O60</f>
        <v>3.7499999999999999E-3</v>
      </c>
      <c r="AH49" s="12">
        <f>P49*ReturnData!P60</f>
        <v>2.5000000000000001E-3</v>
      </c>
      <c r="AI49" s="12">
        <f>Q49*ReturnData!Q60</f>
        <v>0</v>
      </c>
      <c r="AK49">
        <f t="shared" si="1"/>
        <v>197811</v>
      </c>
      <c r="AL49" s="15">
        <f t="shared" si="2"/>
        <v>2.0524999999999998E-2</v>
      </c>
      <c r="AN49">
        <v>1</v>
      </c>
      <c r="AO49" s="15">
        <f>HighMomentumPortfolio!AL49-LowMomentumPortfolio!AL49</f>
        <v>1.3162499999999997E-2</v>
      </c>
      <c r="AP49" s="18">
        <f t="shared" si="3"/>
        <v>1.0131625</v>
      </c>
      <c r="AQ49" s="18"/>
    </row>
    <row r="50" spans="1:48" x14ac:dyDescent="0.25">
      <c r="A50" s="6">
        <f>ReturnData!A61</f>
        <v>197812</v>
      </c>
      <c r="B50">
        <f>IF('Monthly Ranks'!B49&gt;=9, 1/8,0)</f>
        <v>0.125</v>
      </c>
      <c r="C50">
        <f>IF('Monthly Ranks'!C49&gt;=9, 1/8,0)</f>
        <v>0.125</v>
      </c>
      <c r="D50">
        <f>IF('Monthly Ranks'!D49&gt;=9, 1/8,0)</f>
        <v>0.125</v>
      </c>
      <c r="E50">
        <f>IF('Monthly Ranks'!E49&gt;=9, 1/8,0)</f>
        <v>0.125</v>
      </c>
      <c r="F50">
        <f>IF('Monthly Ranks'!F49&gt;=9, 1/8,0)</f>
        <v>0</v>
      </c>
      <c r="G50">
        <f>IF('Monthly Ranks'!G49&gt;=9, 1/8,0)</f>
        <v>0.125</v>
      </c>
      <c r="H50">
        <f>IF('Monthly Ranks'!H49&gt;=9, 1/8,0)</f>
        <v>0</v>
      </c>
      <c r="I50">
        <f>IF('Monthly Ranks'!I49&gt;=9, 1/8,0)</f>
        <v>0</v>
      </c>
      <c r="J50">
        <f>IF('Monthly Ranks'!J49&gt;=9, 1/8,0)</f>
        <v>0</v>
      </c>
      <c r="K50">
        <f>IF('Monthly Ranks'!K49&gt;=9, 1/8,0)</f>
        <v>0</v>
      </c>
      <c r="L50">
        <f>IF('Monthly Ranks'!L49&gt;=9, 1/8,0)</f>
        <v>0</v>
      </c>
      <c r="M50">
        <f>IF('Monthly Ranks'!M49&gt;=9, 1/8,0)</f>
        <v>0.125</v>
      </c>
      <c r="N50">
        <f>IF('Monthly Ranks'!N49&gt;=9, 1/8,0)</f>
        <v>0</v>
      </c>
      <c r="O50">
        <f>IF('Monthly Ranks'!O49&gt;=9, 1/8,0)</f>
        <v>0.125</v>
      </c>
      <c r="P50">
        <f>IF('Monthly Ranks'!P49&gt;=9, 1/8,0)</f>
        <v>0.125</v>
      </c>
      <c r="Q50">
        <f>IF('Monthly Ranks'!Q49&gt;=9, 1/8,0)</f>
        <v>0</v>
      </c>
      <c r="S50">
        <f t="shared" si="0"/>
        <v>197812</v>
      </c>
      <c r="T50" s="12">
        <f>B50*ReturnData!B61</f>
        <v>1.8875000000000001E-3</v>
      </c>
      <c r="U50" s="12">
        <f>C50*ReturnData!C61</f>
        <v>4.1999999999999997E-3</v>
      </c>
      <c r="V50" s="12">
        <f>D50*ReturnData!D61</f>
        <v>3.8500000000000001E-3</v>
      </c>
      <c r="W50" s="12">
        <f>E50*ReturnData!E61</f>
        <v>4.2500000000000003E-4</v>
      </c>
      <c r="X50" s="12">
        <f>F50*ReturnData!F61</f>
        <v>0</v>
      </c>
      <c r="Y50" s="12">
        <f>G50*ReturnData!G61</f>
        <v>-1E-4</v>
      </c>
      <c r="Z50" s="12">
        <f>H50*ReturnData!H61</f>
        <v>0</v>
      </c>
      <c r="AA50" s="12">
        <f>I50*ReturnData!I61</f>
        <v>0</v>
      </c>
      <c r="AB50" s="12">
        <f>J50*ReturnData!J61</f>
        <v>0</v>
      </c>
      <c r="AC50" s="12">
        <f>K50*ReturnData!K61</f>
        <v>0</v>
      </c>
      <c r="AD50" s="12">
        <f>L50*ReturnData!L61</f>
        <v>0</v>
      </c>
      <c r="AE50" s="12">
        <f>M50*ReturnData!M61</f>
        <v>-3.5000000000000005E-4</v>
      </c>
      <c r="AF50" s="12">
        <f>N50*ReturnData!N61</f>
        <v>0</v>
      </c>
      <c r="AG50" s="12">
        <f>O50*ReturnData!O61</f>
        <v>-1.5375E-3</v>
      </c>
      <c r="AH50" s="12">
        <f>P50*ReturnData!P61</f>
        <v>-1.5499999999999999E-3</v>
      </c>
      <c r="AI50" s="12">
        <f>Q50*ReturnData!Q61</f>
        <v>0</v>
      </c>
      <c r="AK50">
        <f t="shared" si="1"/>
        <v>197812</v>
      </c>
      <c r="AL50" s="15">
        <f t="shared" si="2"/>
        <v>6.8250000000000003E-3</v>
      </c>
      <c r="AN50">
        <v>1</v>
      </c>
      <c r="AO50" s="15">
        <f>HighMomentumPortfolio!AL50-LowMomentumPortfolio!AL50</f>
        <v>1.2487500000000002E-2</v>
      </c>
      <c r="AP50" s="18">
        <f t="shared" si="3"/>
        <v>1.0124875</v>
      </c>
      <c r="AQ50" s="18"/>
    </row>
    <row r="51" spans="1:48" x14ac:dyDescent="0.25">
      <c r="A51" s="6">
        <f>ReturnData!A62</f>
        <v>197901</v>
      </c>
      <c r="B51">
        <f>IF('Monthly Ranks'!B50&gt;=9, 1/8,0)</f>
        <v>0.125</v>
      </c>
      <c r="C51">
        <f>IF('Monthly Ranks'!C50&gt;=9, 1/8,0)</f>
        <v>0.125</v>
      </c>
      <c r="D51">
        <f>IF('Monthly Ranks'!D50&gt;=9, 1/8,0)</f>
        <v>0.125</v>
      </c>
      <c r="E51">
        <f>IF('Monthly Ranks'!E50&gt;=9, 1/8,0)</f>
        <v>0</v>
      </c>
      <c r="F51">
        <f>IF('Monthly Ranks'!F50&gt;=9, 1/8,0)</f>
        <v>0</v>
      </c>
      <c r="G51">
        <f>IF('Monthly Ranks'!G50&gt;=9, 1/8,0)</f>
        <v>0.125</v>
      </c>
      <c r="H51">
        <f>IF('Monthly Ranks'!H50&gt;=9, 1/8,0)</f>
        <v>0</v>
      </c>
      <c r="I51">
        <f>IF('Monthly Ranks'!I50&gt;=9, 1/8,0)</f>
        <v>0</v>
      </c>
      <c r="J51">
        <f>IF('Monthly Ranks'!J50&gt;=9, 1/8,0)</f>
        <v>0.125</v>
      </c>
      <c r="K51">
        <f>IF('Monthly Ranks'!K50&gt;=9, 1/8,0)</f>
        <v>0</v>
      </c>
      <c r="L51">
        <f>IF('Monthly Ranks'!L50&gt;=9, 1/8,0)</f>
        <v>0</v>
      </c>
      <c r="M51">
        <f>IF('Monthly Ranks'!M50&gt;=9, 1/8,0)</f>
        <v>0.125</v>
      </c>
      <c r="N51">
        <f>IF('Monthly Ranks'!N50&gt;=9, 1/8,0)</f>
        <v>0</v>
      </c>
      <c r="O51">
        <f>IF('Monthly Ranks'!O50&gt;=9, 1/8,0)</f>
        <v>0.125</v>
      </c>
      <c r="P51">
        <f>IF('Monthly Ranks'!P50&gt;=9, 1/8,0)</f>
        <v>0.125</v>
      </c>
      <c r="Q51">
        <f>IF('Monthly Ranks'!Q50&gt;=9, 1/8,0)</f>
        <v>0</v>
      </c>
      <c r="S51">
        <f t="shared" si="0"/>
        <v>197901</v>
      </c>
      <c r="T51" s="12">
        <f>B51*ReturnData!B62</f>
        <v>4.3249999999999999E-3</v>
      </c>
      <c r="U51" s="12">
        <f>C51*ReturnData!C62</f>
        <v>1.30875E-2</v>
      </c>
      <c r="V51" s="12">
        <f>D51*ReturnData!D62</f>
        <v>3.7000000000000002E-3</v>
      </c>
      <c r="W51" s="12">
        <f>E51*ReturnData!E62</f>
        <v>0</v>
      </c>
      <c r="X51" s="12">
        <f>F51*ReturnData!F62</f>
        <v>0</v>
      </c>
      <c r="Y51" s="12">
        <f>G51*ReturnData!G62</f>
        <v>8.1124999999999999E-3</v>
      </c>
      <c r="Z51" s="12">
        <f>H51*ReturnData!H62</f>
        <v>0</v>
      </c>
      <c r="AA51" s="12">
        <f>I51*ReturnData!I62</f>
        <v>0</v>
      </c>
      <c r="AB51" s="12">
        <f>J51*ReturnData!J62</f>
        <v>1.68875E-2</v>
      </c>
      <c r="AC51" s="12">
        <f>K51*ReturnData!K62</f>
        <v>0</v>
      </c>
      <c r="AD51" s="12">
        <f>L51*ReturnData!L62</f>
        <v>0</v>
      </c>
      <c r="AE51" s="12">
        <f>M51*ReturnData!M62</f>
        <v>6.2624999999999998E-3</v>
      </c>
      <c r="AF51" s="12">
        <f>N51*ReturnData!N62</f>
        <v>0</v>
      </c>
      <c r="AG51" s="12">
        <f>O51*ReturnData!O62</f>
        <v>7.9500000000000005E-3</v>
      </c>
      <c r="AH51" s="12">
        <f>P51*ReturnData!P62</f>
        <v>7.1125000000000008E-3</v>
      </c>
      <c r="AI51" s="12">
        <f>Q51*ReturnData!Q62</f>
        <v>0</v>
      </c>
      <c r="AK51">
        <f t="shared" si="1"/>
        <v>197901</v>
      </c>
      <c r="AL51" s="15">
        <f t="shared" si="2"/>
        <v>6.7437499999999997E-2</v>
      </c>
      <c r="AN51">
        <v>1</v>
      </c>
      <c r="AO51" s="15">
        <f>HighMomentumPortfolio!AL51-LowMomentumPortfolio!AL51</f>
        <v>-1.2200000000000003E-2</v>
      </c>
      <c r="AP51" s="18">
        <f t="shared" si="3"/>
        <v>0.98780000000000001</v>
      </c>
      <c r="AQ51" s="18"/>
      <c r="AR51" s="18">
        <f t="shared" ref="AR51" si="6">PRODUCT(AP51:AP62)</f>
        <v>1.1115611843651576</v>
      </c>
      <c r="AS51" s="18"/>
      <c r="AT51" s="18"/>
      <c r="AU51" s="18"/>
      <c r="AV51" s="18"/>
    </row>
    <row r="52" spans="1:48" x14ac:dyDescent="0.25">
      <c r="A52" s="6">
        <f>ReturnData!A63</f>
        <v>197902</v>
      </c>
      <c r="B52">
        <f>IF('Monthly Ranks'!B51&gt;=9, 1/8,0)</f>
        <v>0.125</v>
      </c>
      <c r="C52">
        <f>IF('Monthly Ranks'!C51&gt;=9, 1/8,0)</f>
        <v>0.125</v>
      </c>
      <c r="D52">
        <f>IF('Monthly Ranks'!D51&gt;=9, 1/8,0)</f>
        <v>0</v>
      </c>
      <c r="E52">
        <f>IF('Monthly Ranks'!E51&gt;=9, 1/8,0)</f>
        <v>0.125</v>
      </c>
      <c r="F52">
        <f>IF('Monthly Ranks'!F51&gt;=9, 1/8,0)</f>
        <v>0</v>
      </c>
      <c r="G52">
        <f>IF('Monthly Ranks'!G51&gt;=9, 1/8,0)</f>
        <v>0.125</v>
      </c>
      <c r="H52">
        <f>IF('Monthly Ranks'!H51&gt;=9, 1/8,0)</f>
        <v>0</v>
      </c>
      <c r="I52">
        <f>IF('Monthly Ranks'!I51&gt;=9, 1/8,0)</f>
        <v>0</v>
      </c>
      <c r="J52">
        <f>IF('Monthly Ranks'!J51&gt;=9, 1/8,0)</f>
        <v>0.125</v>
      </c>
      <c r="K52">
        <f>IF('Monthly Ranks'!K51&gt;=9, 1/8,0)</f>
        <v>0</v>
      </c>
      <c r="L52">
        <f>IF('Monthly Ranks'!L51&gt;=9, 1/8,0)</f>
        <v>0</v>
      </c>
      <c r="M52">
        <f>IF('Monthly Ranks'!M51&gt;=9, 1/8,0)</f>
        <v>0.125</v>
      </c>
      <c r="N52">
        <f>IF('Monthly Ranks'!N51&gt;=9, 1/8,0)</f>
        <v>0</v>
      </c>
      <c r="O52">
        <f>IF('Monthly Ranks'!O51&gt;=9, 1/8,0)</f>
        <v>0.125</v>
      </c>
      <c r="P52">
        <f>IF('Monthly Ranks'!P51&gt;=9, 1/8,0)</f>
        <v>0.125</v>
      </c>
      <c r="Q52">
        <f>IF('Monthly Ranks'!Q51&gt;=9, 1/8,0)</f>
        <v>0</v>
      </c>
      <c r="S52">
        <f t="shared" si="0"/>
        <v>197902</v>
      </c>
      <c r="T52" s="12">
        <f>B52*ReturnData!B63</f>
        <v>-4.875E-3</v>
      </c>
      <c r="U52" s="12">
        <f>C52*ReturnData!C63</f>
        <v>2.2750000000000001E-3</v>
      </c>
      <c r="V52" s="12">
        <f>D52*ReturnData!D63</f>
        <v>0</v>
      </c>
      <c r="W52" s="12">
        <f>E52*ReturnData!E63</f>
        <v>-2.2625000000000002E-3</v>
      </c>
      <c r="X52" s="12">
        <f>F52*ReturnData!F63</f>
        <v>0</v>
      </c>
      <c r="Y52" s="12">
        <f>G52*ReturnData!G63</f>
        <v>-2.8499999999999997E-3</v>
      </c>
      <c r="Z52" s="12">
        <f>H52*ReturnData!H63</f>
        <v>0</v>
      </c>
      <c r="AA52" s="12">
        <f>I52*ReturnData!I63</f>
        <v>0</v>
      </c>
      <c r="AB52" s="12">
        <f>J52*ReturnData!J63</f>
        <v>-4.6125000000000003E-3</v>
      </c>
      <c r="AC52" s="12">
        <f>K52*ReturnData!K63</f>
        <v>0</v>
      </c>
      <c r="AD52" s="12">
        <f>L52*ReturnData!L63</f>
        <v>0</v>
      </c>
      <c r="AE52" s="12">
        <f>M52*ReturnData!M63</f>
        <v>-4.4749999999999998E-3</v>
      </c>
      <c r="AF52" s="12">
        <f>N52*ReturnData!N63</f>
        <v>0</v>
      </c>
      <c r="AG52" s="12">
        <f>O52*ReturnData!O63</f>
        <v>-2.0374999999999998E-3</v>
      </c>
      <c r="AH52" s="12">
        <f>P52*ReturnData!P63</f>
        <v>-6.1999999999999998E-3</v>
      </c>
      <c r="AI52" s="12">
        <f>Q52*ReturnData!Q63</f>
        <v>0</v>
      </c>
      <c r="AK52">
        <f t="shared" si="1"/>
        <v>197902</v>
      </c>
      <c r="AL52" s="15">
        <f t="shared" si="2"/>
        <v>-2.5037500000000004E-2</v>
      </c>
      <c r="AN52">
        <v>1</v>
      </c>
      <c r="AO52" s="15">
        <f>HighMomentumPortfolio!AL52-LowMomentumPortfolio!AL52</f>
        <v>-1.3912500000000001E-2</v>
      </c>
      <c r="AP52" s="18">
        <f t="shared" si="3"/>
        <v>0.98608750000000001</v>
      </c>
      <c r="AQ52" s="18"/>
    </row>
    <row r="53" spans="1:48" x14ac:dyDescent="0.25">
      <c r="A53" s="6">
        <f>ReturnData!A64</f>
        <v>197903</v>
      </c>
      <c r="B53">
        <f>IF('Monthly Ranks'!B52&gt;=9, 1/8,0)</f>
        <v>0.125</v>
      </c>
      <c r="C53">
        <f>IF('Monthly Ranks'!C52&gt;=9, 1/8,0)</f>
        <v>0</v>
      </c>
      <c r="D53">
        <f>IF('Monthly Ranks'!D52&gt;=9, 1/8,0)</f>
        <v>0</v>
      </c>
      <c r="E53">
        <f>IF('Monthly Ranks'!E52&gt;=9, 1/8,0)</f>
        <v>0.125</v>
      </c>
      <c r="F53">
        <f>IF('Monthly Ranks'!F52&gt;=9, 1/8,0)</f>
        <v>0</v>
      </c>
      <c r="G53">
        <f>IF('Monthly Ranks'!G52&gt;=9, 1/8,0)</f>
        <v>0.125</v>
      </c>
      <c r="H53">
        <f>IF('Monthly Ranks'!H52&gt;=9, 1/8,0)</f>
        <v>0.125</v>
      </c>
      <c r="I53">
        <f>IF('Monthly Ranks'!I52&gt;=9, 1/8,0)</f>
        <v>0</v>
      </c>
      <c r="J53">
        <f>IF('Monthly Ranks'!J52&gt;=9, 1/8,0)</f>
        <v>0</v>
      </c>
      <c r="K53">
        <f>IF('Monthly Ranks'!K52&gt;=9, 1/8,0)</f>
        <v>0.125</v>
      </c>
      <c r="L53">
        <f>IF('Monthly Ranks'!L52&gt;=9, 1/8,0)</f>
        <v>0</v>
      </c>
      <c r="M53">
        <f>IF('Monthly Ranks'!M52&gt;=9, 1/8,0)</f>
        <v>0.125</v>
      </c>
      <c r="N53">
        <f>IF('Monthly Ranks'!N52&gt;=9, 1/8,0)</f>
        <v>0</v>
      </c>
      <c r="O53">
        <f>IF('Monthly Ranks'!O52&gt;=9, 1/8,0)</f>
        <v>0.125</v>
      </c>
      <c r="P53">
        <f>IF('Monthly Ranks'!P52&gt;=9, 1/8,0)</f>
        <v>0.125</v>
      </c>
      <c r="Q53">
        <f>IF('Monthly Ranks'!Q52&gt;=9, 1/8,0)</f>
        <v>0</v>
      </c>
      <c r="S53">
        <f t="shared" si="0"/>
        <v>197903</v>
      </c>
      <c r="T53" s="12">
        <f>B53*ReturnData!B64</f>
        <v>3.5999999999999999E-3</v>
      </c>
      <c r="U53" s="12">
        <f>C53*ReturnData!C64</f>
        <v>0</v>
      </c>
      <c r="V53" s="12">
        <f>D53*ReturnData!D64</f>
        <v>0</v>
      </c>
      <c r="W53" s="12">
        <f>E53*ReturnData!E64</f>
        <v>1.0987499999999999E-2</v>
      </c>
      <c r="X53" s="12">
        <f>F53*ReturnData!F64</f>
        <v>0</v>
      </c>
      <c r="Y53" s="12">
        <f>G53*ReturnData!G64</f>
        <v>1.2150000000000001E-2</v>
      </c>
      <c r="Z53" s="12">
        <f>H53*ReturnData!H64</f>
        <v>4.9624999999999999E-3</v>
      </c>
      <c r="AA53" s="12">
        <f>I53*ReturnData!I64</f>
        <v>0</v>
      </c>
      <c r="AB53" s="12">
        <f>J53*ReturnData!J64</f>
        <v>0</v>
      </c>
      <c r="AC53" s="12">
        <f>K53*ReturnData!K64</f>
        <v>7.9375000000000001E-3</v>
      </c>
      <c r="AD53" s="12">
        <f>L53*ReturnData!L64</f>
        <v>0</v>
      </c>
      <c r="AE53" s="12">
        <f>M53*ReturnData!M64</f>
        <v>8.4624999999999995E-3</v>
      </c>
      <c r="AF53" s="12">
        <f>N53*ReturnData!N64</f>
        <v>0</v>
      </c>
      <c r="AG53" s="12">
        <f>O53*ReturnData!O64</f>
        <v>2.9125000000000002E-3</v>
      </c>
      <c r="AH53" s="12">
        <f>P53*ReturnData!P64</f>
        <v>7.2750000000000002E-3</v>
      </c>
      <c r="AI53" s="12">
        <f>Q53*ReturnData!Q64</f>
        <v>0</v>
      </c>
      <c r="AK53">
        <f t="shared" si="1"/>
        <v>197903</v>
      </c>
      <c r="AL53" s="15">
        <f t="shared" si="2"/>
        <v>5.8287499999999992E-2</v>
      </c>
      <c r="AN53">
        <v>1</v>
      </c>
      <c r="AO53" s="15">
        <f>HighMomentumPortfolio!AL53-LowMomentumPortfolio!AL53</f>
        <v>2.6425000000000004E-2</v>
      </c>
      <c r="AP53" s="18">
        <f t="shared" si="3"/>
        <v>1.0264249999999999</v>
      </c>
      <c r="AQ53" s="18"/>
    </row>
    <row r="54" spans="1:48" x14ac:dyDescent="0.25">
      <c r="A54" s="6">
        <f>ReturnData!A65</f>
        <v>197904</v>
      </c>
      <c r="B54">
        <f>IF('Monthly Ranks'!B53&gt;=9, 1/8,0)</f>
        <v>0.125</v>
      </c>
      <c r="C54">
        <f>IF('Monthly Ranks'!C53&gt;=9, 1/8,0)</f>
        <v>0</v>
      </c>
      <c r="D54">
        <f>IF('Monthly Ranks'!D53&gt;=9, 1/8,0)</f>
        <v>0</v>
      </c>
      <c r="E54">
        <f>IF('Monthly Ranks'!E53&gt;=9, 1/8,0)</f>
        <v>0.125</v>
      </c>
      <c r="F54">
        <f>IF('Monthly Ranks'!F53&gt;=9, 1/8,0)</f>
        <v>0</v>
      </c>
      <c r="G54">
        <f>IF('Monthly Ranks'!G53&gt;=9, 1/8,0)</f>
        <v>0.125</v>
      </c>
      <c r="H54">
        <f>IF('Monthly Ranks'!H53&gt;=9, 1/8,0)</f>
        <v>0.125</v>
      </c>
      <c r="I54">
        <f>IF('Monthly Ranks'!I53&gt;=9, 1/8,0)</f>
        <v>0</v>
      </c>
      <c r="J54">
        <f>IF('Monthly Ranks'!J53&gt;=9, 1/8,0)</f>
        <v>0</v>
      </c>
      <c r="K54">
        <f>IF('Monthly Ranks'!K53&gt;=9, 1/8,0)</f>
        <v>0.125</v>
      </c>
      <c r="L54">
        <f>IF('Monthly Ranks'!L53&gt;=9, 1/8,0)</f>
        <v>0</v>
      </c>
      <c r="M54">
        <f>IF('Monthly Ranks'!M53&gt;=9, 1/8,0)</f>
        <v>0.125</v>
      </c>
      <c r="N54">
        <f>IF('Monthly Ranks'!N53&gt;=9, 1/8,0)</f>
        <v>0</v>
      </c>
      <c r="O54">
        <f>IF('Monthly Ranks'!O53&gt;=9, 1/8,0)</f>
        <v>0.125</v>
      </c>
      <c r="P54">
        <f>IF('Monthly Ranks'!P53&gt;=9, 1/8,0)</f>
        <v>0.125</v>
      </c>
      <c r="Q54">
        <f>IF('Monthly Ranks'!Q53&gt;=9, 1/8,0)</f>
        <v>0</v>
      </c>
      <c r="S54">
        <f t="shared" si="0"/>
        <v>197904</v>
      </c>
      <c r="T54" s="12">
        <f>B54*ReturnData!B65</f>
        <v>-7.4999999999999993E-5</v>
      </c>
      <c r="U54" s="12">
        <f>C54*ReturnData!C65</f>
        <v>0</v>
      </c>
      <c r="V54" s="12">
        <f>D54*ReturnData!D65</f>
        <v>0</v>
      </c>
      <c r="W54" s="12">
        <f>E54*ReturnData!E65</f>
        <v>3.8749999999999999E-4</v>
      </c>
      <c r="X54" s="12">
        <f>F54*ReturnData!F65</f>
        <v>0</v>
      </c>
      <c r="Y54" s="12">
        <f>G54*ReturnData!G65</f>
        <v>-2.5374999999999998E-3</v>
      </c>
      <c r="Z54" s="12">
        <f>H54*ReturnData!H65</f>
        <v>7.1249999999999992E-4</v>
      </c>
      <c r="AA54" s="12">
        <f>I54*ReturnData!I65</f>
        <v>0</v>
      </c>
      <c r="AB54" s="12">
        <f>J54*ReturnData!J65</f>
        <v>0</v>
      </c>
      <c r="AC54" s="12">
        <f>K54*ReturnData!K65</f>
        <v>1.6750000000000001E-3</v>
      </c>
      <c r="AD54" s="12">
        <f>L54*ReturnData!L65</f>
        <v>0</v>
      </c>
      <c r="AE54" s="12">
        <f>M54*ReturnData!M65</f>
        <v>2.7750000000000001E-3</v>
      </c>
      <c r="AF54" s="12">
        <f>N54*ReturnData!N65</f>
        <v>0</v>
      </c>
      <c r="AG54" s="12">
        <f>O54*ReturnData!O65</f>
        <v>-3.4250000000000001E-3</v>
      </c>
      <c r="AH54" s="12">
        <f>P54*ReturnData!P65</f>
        <v>1.5E-3</v>
      </c>
      <c r="AI54" s="12">
        <f>Q54*ReturnData!Q65</f>
        <v>0</v>
      </c>
      <c r="AK54">
        <f t="shared" si="1"/>
        <v>197904</v>
      </c>
      <c r="AL54" s="15">
        <f t="shared" si="2"/>
        <v>1.0124999999999999E-3</v>
      </c>
      <c r="AN54">
        <v>1</v>
      </c>
      <c r="AO54" s="15">
        <f>HighMomentumPortfolio!AL54-LowMomentumPortfolio!AL54</f>
        <v>7.112499999999999E-3</v>
      </c>
      <c r="AP54" s="18">
        <f t="shared" si="3"/>
        <v>1.0071125000000001</v>
      </c>
      <c r="AQ54" s="18"/>
    </row>
    <row r="55" spans="1:48" x14ac:dyDescent="0.25">
      <c r="A55" s="6">
        <f>ReturnData!A66</f>
        <v>197905</v>
      </c>
      <c r="B55">
        <f>IF('Monthly Ranks'!B54&gt;=9, 1/8,0)</f>
        <v>0.125</v>
      </c>
      <c r="C55">
        <f>IF('Monthly Ranks'!C54&gt;=9, 1/8,0)</f>
        <v>0</v>
      </c>
      <c r="D55">
        <f>IF('Monthly Ranks'!D54&gt;=9, 1/8,0)</f>
        <v>0</v>
      </c>
      <c r="E55">
        <f>IF('Monthly Ranks'!E54&gt;=9, 1/8,0)</f>
        <v>0</v>
      </c>
      <c r="F55">
        <f>IF('Monthly Ranks'!F54&gt;=9, 1/8,0)</f>
        <v>0.125</v>
      </c>
      <c r="G55">
        <f>IF('Monthly Ranks'!G54&gt;=9, 1/8,0)</f>
        <v>0</v>
      </c>
      <c r="H55">
        <f>IF('Monthly Ranks'!H54&gt;=9, 1/8,0)</f>
        <v>0.125</v>
      </c>
      <c r="I55">
        <f>IF('Monthly Ranks'!I54&gt;=9, 1/8,0)</f>
        <v>0</v>
      </c>
      <c r="J55">
        <f>IF('Monthly Ranks'!J54&gt;=9, 1/8,0)</f>
        <v>0</v>
      </c>
      <c r="K55">
        <f>IF('Monthly Ranks'!K54&gt;=9, 1/8,0)</f>
        <v>0.125</v>
      </c>
      <c r="L55">
        <f>IF('Monthly Ranks'!L54&gt;=9, 1/8,0)</f>
        <v>0</v>
      </c>
      <c r="M55">
        <f>IF('Monthly Ranks'!M54&gt;=9, 1/8,0)</f>
        <v>0.125</v>
      </c>
      <c r="N55">
        <f>IF('Monthly Ranks'!N54&gt;=9, 1/8,0)</f>
        <v>0</v>
      </c>
      <c r="O55">
        <f>IF('Monthly Ranks'!O54&gt;=9, 1/8,0)</f>
        <v>0.125</v>
      </c>
      <c r="P55">
        <f>IF('Monthly Ranks'!P54&gt;=9, 1/8,0)</f>
        <v>0.125</v>
      </c>
      <c r="Q55">
        <f>IF('Monthly Ranks'!Q54&gt;=9, 1/8,0)</f>
        <v>0.125</v>
      </c>
      <c r="S55">
        <f t="shared" si="0"/>
        <v>197905</v>
      </c>
      <c r="T55" s="12">
        <f>B55*ReturnData!B66</f>
        <v>-2.1749999999999999E-3</v>
      </c>
      <c r="U55" s="12">
        <f>C55*ReturnData!C66</f>
        <v>0</v>
      </c>
      <c r="V55" s="12">
        <f>D55*ReturnData!D66</f>
        <v>0</v>
      </c>
      <c r="W55" s="12">
        <f>E55*ReturnData!E66</f>
        <v>0</v>
      </c>
      <c r="X55" s="12">
        <f>F55*ReturnData!F66</f>
        <v>-2.8874999999999999E-3</v>
      </c>
      <c r="Y55" s="12">
        <f>G55*ReturnData!G66</f>
        <v>0</v>
      </c>
      <c r="Z55" s="12">
        <f>H55*ReturnData!H66</f>
        <v>-3.875E-3</v>
      </c>
      <c r="AA55" s="12">
        <f>I55*ReturnData!I66</f>
        <v>0</v>
      </c>
      <c r="AB55" s="12">
        <f>J55*ReturnData!J66</f>
        <v>0</v>
      </c>
      <c r="AC55" s="12">
        <f>K55*ReturnData!K66</f>
        <v>8.8749999999999994E-4</v>
      </c>
      <c r="AD55" s="12">
        <f>L55*ReturnData!L66</f>
        <v>0</v>
      </c>
      <c r="AE55" s="12">
        <f>M55*ReturnData!M66</f>
        <v>-1.2625E-3</v>
      </c>
      <c r="AF55" s="12">
        <f>N55*ReturnData!N66</f>
        <v>0</v>
      </c>
      <c r="AG55" s="12">
        <f>O55*ReturnData!O66</f>
        <v>1.7875E-3</v>
      </c>
      <c r="AH55" s="12">
        <f>P55*ReturnData!P66</f>
        <v>-3.2624999999999998E-3</v>
      </c>
      <c r="AI55" s="12">
        <f>Q55*ReturnData!Q66</f>
        <v>1.875E-4</v>
      </c>
      <c r="AK55">
        <f t="shared" si="1"/>
        <v>197905</v>
      </c>
      <c r="AL55" s="15">
        <f t="shared" si="2"/>
        <v>-1.0599999999999998E-2</v>
      </c>
      <c r="AN55">
        <v>1</v>
      </c>
      <c r="AO55" s="15">
        <f>HighMomentumPortfolio!AL55-LowMomentumPortfolio!AL55</f>
        <v>-3.8750000000000034E-3</v>
      </c>
      <c r="AP55" s="18">
        <f t="shared" si="3"/>
        <v>0.99612500000000004</v>
      </c>
      <c r="AQ55" s="18"/>
    </row>
    <row r="56" spans="1:48" x14ac:dyDescent="0.25">
      <c r="A56" s="6">
        <f>ReturnData!A67</f>
        <v>197906</v>
      </c>
      <c r="B56">
        <f>IF('Monthly Ranks'!B55&gt;=9, 1/8,0)</f>
        <v>0.125</v>
      </c>
      <c r="C56">
        <f>IF('Monthly Ranks'!C55&gt;=9, 1/8,0)</f>
        <v>0</v>
      </c>
      <c r="D56">
        <f>IF('Monthly Ranks'!D55&gt;=9, 1/8,0)</f>
        <v>0</v>
      </c>
      <c r="E56">
        <f>IF('Monthly Ranks'!E55&gt;=9, 1/8,0)</f>
        <v>0</v>
      </c>
      <c r="F56">
        <f>IF('Monthly Ranks'!F55&gt;=9, 1/8,0)</f>
        <v>0.125</v>
      </c>
      <c r="G56">
        <f>IF('Monthly Ranks'!G55&gt;=9, 1/8,0)</f>
        <v>0</v>
      </c>
      <c r="H56">
        <f>IF('Monthly Ranks'!H55&gt;=9, 1/8,0)</f>
        <v>0.125</v>
      </c>
      <c r="I56">
        <f>IF('Monthly Ranks'!I55&gt;=9, 1/8,0)</f>
        <v>0</v>
      </c>
      <c r="J56">
        <f>IF('Monthly Ranks'!J55&gt;=9, 1/8,0)</f>
        <v>0</v>
      </c>
      <c r="K56">
        <f>IF('Monthly Ranks'!K55&gt;=9, 1/8,0)</f>
        <v>0.125</v>
      </c>
      <c r="L56">
        <f>IF('Monthly Ranks'!L55&gt;=9, 1/8,0)</f>
        <v>0</v>
      </c>
      <c r="M56">
        <f>IF('Monthly Ranks'!M55&gt;=9, 1/8,0)</f>
        <v>0.125</v>
      </c>
      <c r="N56">
        <f>IF('Monthly Ranks'!N55&gt;=9, 1/8,0)</f>
        <v>0.125</v>
      </c>
      <c r="O56">
        <f>IF('Monthly Ranks'!O55&gt;=9, 1/8,0)</f>
        <v>0.125</v>
      </c>
      <c r="P56">
        <f>IF('Monthly Ranks'!P55&gt;=9, 1/8,0)</f>
        <v>0.125</v>
      </c>
      <c r="Q56">
        <f>IF('Monthly Ranks'!Q55&gt;=9, 1/8,0)</f>
        <v>0</v>
      </c>
      <c r="S56">
        <f t="shared" si="0"/>
        <v>197906</v>
      </c>
      <c r="T56" s="12">
        <f>B56*ReturnData!B67</f>
        <v>4.2875000000000005E-3</v>
      </c>
      <c r="U56" s="12">
        <f>C56*ReturnData!C67</f>
        <v>0</v>
      </c>
      <c r="V56" s="12">
        <f>D56*ReturnData!D67</f>
        <v>0</v>
      </c>
      <c r="W56" s="12">
        <f>E56*ReturnData!E67</f>
        <v>0</v>
      </c>
      <c r="X56" s="12">
        <f>F56*ReturnData!F67</f>
        <v>2.6374999999999997E-3</v>
      </c>
      <c r="Y56" s="12">
        <f>G56*ReturnData!G67</f>
        <v>0</v>
      </c>
      <c r="Z56" s="12">
        <f>H56*ReturnData!H67</f>
        <v>4.2374999999999999E-3</v>
      </c>
      <c r="AA56" s="12">
        <f>I56*ReturnData!I67</f>
        <v>0</v>
      </c>
      <c r="AB56" s="12">
        <f>J56*ReturnData!J67</f>
        <v>0</v>
      </c>
      <c r="AC56" s="12">
        <f>K56*ReturnData!K67</f>
        <v>6.7625000000000003E-3</v>
      </c>
      <c r="AD56" s="12">
        <f>L56*ReturnData!L67</f>
        <v>0</v>
      </c>
      <c r="AE56" s="12">
        <f>M56*ReturnData!M67</f>
        <v>3.1874999999999998E-3</v>
      </c>
      <c r="AF56" s="12">
        <f>N56*ReturnData!N67</f>
        <v>4.9750000000000003E-3</v>
      </c>
      <c r="AG56" s="12">
        <f>O56*ReturnData!O67</f>
        <v>6.2124999999999993E-3</v>
      </c>
      <c r="AH56" s="12">
        <f>P56*ReturnData!P67</f>
        <v>3.1125000000000002E-3</v>
      </c>
      <c r="AI56" s="12">
        <f>Q56*ReturnData!Q67</f>
        <v>0</v>
      </c>
      <c r="AK56">
        <f t="shared" si="1"/>
        <v>197906</v>
      </c>
      <c r="AL56" s="15">
        <f t="shared" si="2"/>
        <v>3.5412499999999993E-2</v>
      </c>
      <c r="AN56">
        <v>1</v>
      </c>
      <c r="AO56" s="15">
        <f>HighMomentumPortfolio!AL56-LowMomentumPortfolio!AL56</f>
        <v>1.7600000000000011E-2</v>
      </c>
      <c r="AP56" s="18">
        <f t="shared" si="3"/>
        <v>1.0176000000000001</v>
      </c>
      <c r="AQ56" s="18"/>
    </row>
    <row r="57" spans="1:48" x14ac:dyDescent="0.25">
      <c r="A57" s="6">
        <f>ReturnData!A68</f>
        <v>197907</v>
      </c>
      <c r="B57">
        <f>IF('Monthly Ranks'!B56&gt;=9, 1/8,0)</f>
        <v>0.125</v>
      </c>
      <c r="C57">
        <f>IF('Monthly Ranks'!C56&gt;=9, 1/8,0)</f>
        <v>0</v>
      </c>
      <c r="D57">
        <f>IF('Monthly Ranks'!D56&gt;=9, 1/8,0)</f>
        <v>0</v>
      </c>
      <c r="E57">
        <f>IF('Monthly Ranks'!E56&gt;=9, 1/8,0)</f>
        <v>0</v>
      </c>
      <c r="F57">
        <f>IF('Monthly Ranks'!F56&gt;=9, 1/8,0)</f>
        <v>0.125</v>
      </c>
      <c r="G57">
        <f>IF('Monthly Ranks'!G56&gt;=9, 1/8,0)</f>
        <v>0</v>
      </c>
      <c r="H57">
        <f>IF('Monthly Ranks'!H56&gt;=9, 1/8,0)</f>
        <v>0.125</v>
      </c>
      <c r="I57">
        <f>IF('Monthly Ranks'!I56&gt;=9, 1/8,0)</f>
        <v>0</v>
      </c>
      <c r="J57">
        <f>IF('Monthly Ranks'!J56&gt;=9, 1/8,0)</f>
        <v>0</v>
      </c>
      <c r="K57">
        <f>IF('Monthly Ranks'!K56&gt;=9, 1/8,0)</f>
        <v>0.125</v>
      </c>
      <c r="L57">
        <f>IF('Monthly Ranks'!L56&gt;=9, 1/8,0)</f>
        <v>0</v>
      </c>
      <c r="M57">
        <f>IF('Monthly Ranks'!M56&gt;=9, 1/8,0)</f>
        <v>0.125</v>
      </c>
      <c r="N57">
        <f>IF('Monthly Ranks'!N56&gt;=9, 1/8,0)</f>
        <v>0.125</v>
      </c>
      <c r="O57">
        <f>IF('Monthly Ranks'!O56&gt;=9, 1/8,0)</f>
        <v>0.125</v>
      </c>
      <c r="P57">
        <f>IF('Monthly Ranks'!P56&gt;=9, 1/8,0)</f>
        <v>0.125</v>
      </c>
      <c r="Q57">
        <f>IF('Monthly Ranks'!Q56&gt;=9, 1/8,0)</f>
        <v>0</v>
      </c>
      <c r="S57">
        <f t="shared" si="0"/>
        <v>197907</v>
      </c>
      <c r="T57" s="12">
        <f>B57*ReturnData!B68</f>
        <v>1.1875E-3</v>
      </c>
      <c r="U57" s="12">
        <f>C57*ReturnData!C68</f>
        <v>0</v>
      </c>
      <c r="V57" s="12">
        <f>D57*ReturnData!D68</f>
        <v>0</v>
      </c>
      <c r="W57" s="12">
        <f>E57*ReturnData!E68</f>
        <v>0</v>
      </c>
      <c r="X57" s="12">
        <f>F57*ReturnData!F68</f>
        <v>8.3750000000000003E-4</v>
      </c>
      <c r="Y57" s="12">
        <f>G57*ReturnData!G68</f>
        <v>0</v>
      </c>
      <c r="Z57" s="12">
        <f>H57*ReturnData!H68</f>
        <v>5.9999999999999995E-4</v>
      </c>
      <c r="AA57" s="12">
        <f>I57*ReturnData!I68</f>
        <v>0</v>
      </c>
      <c r="AB57" s="12">
        <f>J57*ReturnData!J68</f>
        <v>0</v>
      </c>
      <c r="AC57" s="12">
        <f>K57*ReturnData!K68</f>
        <v>6.1875000000000003E-3</v>
      </c>
      <c r="AD57" s="12">
        <f>L57*ReturnData!L68</f>
        <v>0</v>
      </c>
      <c r="AE57" s="12">
        <f>M57*ReturnData!M68</f>
        <v>1.4874999999999999E-3</v>
      </c>
      <c r="AF57" s="12">
        <f>N57*ReturnData!N68</f>
        <v>7.3124999999999996E-3</v>
      </c>
      <c r="AG57" s="12">
        <f>O57*ReturnData!O68</f>
        <v>2.5999999999999999E-3</v>
      </c>
      <c r="AH57" s="12">
        <f>P57*ReturnData!P68</f>
        <v>1.3375000000000001E-3</v>
      </c>
      <c r="AI57" s="12">
        <f>Q57*ReturnData!Q68</f>
        <v>0</v>
      </c>
      <c r="AK57">
        <f t="shared" si="1"/>
        <v>197907</v>
      </c>
      <c r="AL57" s="15">
        <f t="shared" si="2"/>
        <v>2.155E-2</v>
      </c>
      <c r="AN57">
        <v>1</v>
      </c>
      <c r="AO57" s="15">
        <f>HighMomentumPortfolio!AL57-LowMomentumPortfolio!AL57</f>
        <v>1.2500000000000011E-3</v>
      </c>
      <c r="AP57" s="18">
        <f t="shared" si="3"/>
        <v>1.00125</v>
      </c>
      <c r="AQ57" s="18"/>
    </row>
    <row r="58" spans="1:48" x14ac:dyDescent="0.25">
      <c r="A58" s="6">
        <f>ReturnData!A69</f>
        <v>197908</v>
      </c>
      <c r="B58">
        <f>IF('Monthly Ranks'!B57&gt;=9, 1/8,0)</f>
        <v>0.125</v>
      </c>
      <c r="C58">
        <f>IF('Monthly Ranks'!C57&gt;=9, 1/8,0)</f>
        <v>0</v>
      </c>
      <c r="D58">
        <f>IF('Monthly Ranks'!D57&gt;=9, 1/8,0)</f>
        <v>0</v>
      </c>
      <c r="E58">
        <f>IF('Monthly Ranks'!E57&gt;=9, 1/8,0)</f>
        <v>0</v>
      </c>
      <c r="F58">
        <f>IF('Monthly Ranks'!F57&gt;=9, 1/8,0)</f>
        <v>0.125</v>
      </c>
      <c r="G58">
        <f>IF('Monthly Ranks'!G57&gt;=9, 1/8,0)</f>
        <v>0</v>
      </c>
      <c r="H58">
        <f>IF('Monthly Ranks'!H57&gt;=9, 1/8,0)</f>
        <v>0.125</v>
      </c>
      <c r="I58">
        <f>IF('Monthly Ranks'!I57&gt;=9, 1/8,0)</f>
        <v>0</v>
      </c>
      <c r="J58">
        <f>IF('Monthly Ranks'!J57&gt;=9, 1/8,0)</f>
        <v>0</v>
      </c>
      <c r="K58">
        <f>IF('Monthly Ranks'!K57&gt;=9, 1/8,0)</f>
        <v>0.125</v>
      </c>
      <c r="L58">
        <f>IF('Monthly Ranks'!L57&gt;=9, 1/8,0)</f>
        <v>0</v>
      </c>
      <c r="M58">
        <f>IF('Monthly Ranks'!M57&gt;=9, 1/8,0)</f>
        <v>0.125</v>
      </c>
      <c r="N58">
        <f>IF('Monthly Ranks'!N57&gt;=9, 1/8,0)</f>
        <v>0.125</v>
      </c>
      <c r="O58">
        <f>IF('Monthly Ranks'!O57&gt;=9, 1/8,0)</f>
        <v>0.125</v>
      </c>
      <c r="P58">
        <f>IF('Monthly Ranks'!P57&gt;=9, 1/8,0)</f>
        <v>0.125</v>
      </c>
      <c r="Q58">
        <f>IF('Monthly Ranks'!Q57&gt;=9, 1/8,0)</f>
        <v>0</v>
      </c>
      <c r="S58">
        <f t="shared" si="0"/>
        <v>197908</v>
      </c>
      <c r="T58" s="12">
        <f>B58*ReturnData!B69</f>
        <v>9.1000000000000004E-3</v>
      </c>
      <c r="U58" s="12">
        <f>C58*ReturnData!C69</f>
        <v>0</v>
      </c>
      <c r="V58" s="12">
        <f>D58*ReturnData!D69</f>
        <v>0</v>
      </c>
      <c r="W58" s="12">
        <f>E58*ReturnData!E69</f>
        <v>0</v>
      </c>
      <c r="X58" s="12">
        <f>F58*ReturnData!F69</f>
        <v>6.9125000000000002E-3</v>
      </c>
      <c r="Y58" s="12">
        <f>G58*ReturnData!G69</f>
        <v>0</v>
      </c>
      <c r="Z58" s="12">
        <f>H58*ReturnData!H69</f>
        <v>1.1049999999999999E-2</v>
      </c>
      <c r="AA58" s="12">
        <f>I58*ReturnData!I69</f>
        <v>0</v>
      </c>
      <c r="AB58" s="12">
        <f>J58*ReturnData!J69</f>
        <v>0</v>
      </c>
      <c r="AC58" s="12">
        <f>K58*ReturnData!K69</f>
        <v>1.00625E-2</v>
      </c>
      <c r="AD58" s="12">
        <f>L58*ReturnData!L69</f>
        <v>0</v>
      </c>
      <c r="AE58" s="12">
        <f>M58*ReturnData!M69</f>
        <v>6.9874999999999998E-3</v>
      </c>
      <c r="AF58" s="12">
        <f>N58*ReturnData!N69</f>
        <v>1.1350000000000001E-2</v>
      </c>
      <c r="AG58" s="12">
        <f>O58*ReturnData!O69</f>
        <v>2.5500000000000002E-3</v>
      </c>
      <c r="AH58" s="12">
        <f>P58*ReturnData!P69</f>
        <v>1.1487499999999999E-2</v>
      </c>
      <c r="AI58" s="12">
        <f>Q58*ReturnData!Q69</f>
        <v>0</v>
      </c>
      <c r="AK58">
        <f t="shared" si="1"/>
        <v>197908</v>
      </c>
      <c r="AL58" s="15">
        <f t="shared" si="2"/>
        <v>6.9499999999999992E-2</v>
      </c>
      <c r="AN58">
        <v>1</v>
      </c>
      <c r="AO58" s="15">
        <f>HighMomentumPortfolio!AL58-LowMomentumPortfolio!AL58</f>
        <v>2.2749999999999992E-3</v>
      </c>
      <c r="AP58" s="18">
        <f t="shared" si="3"/>
        <v>1.002275</v>
      </c>
      <c r="AQ58" s="18"/>
    </row>
    <row r="59" spans="1:48" x14ac:dyDescent="0.25">
      <c r="A59" s="6">
        <f>ReturnData!A70</f>
        <v>197909</v>
      </c>
      <c r="B59">
        <f>IF('Monthly Ranks'!B58&gt;=9, 1/8,0)</f>
        <v>0.125</v>
      </c>
      <c r="C59">
        <f>IF('Monthly Ranks'!C58&gt;=9, 1/8,0)</f>
        <v>0</v>
      </c>
      <c r="D59">
        <f>IF('Monthly Ranks'!D58&gt;=9, 1/8,0)</f>
        <v>0</v>
      </c>
      <c r="E59">
        <f>IF('Monthly Ranks'!E58&gt;=9, 1/8,0)</f>
        <v>0</v>
      </c>
      <c r="F59">
        <f>IF('Monthly Ranks'!F58&gt;=9, 1/8,0)</f>
        <v>0.125</v>
      </c>
      <c r="G59">
        <f>IF('Monthly Ranks'!G58&gt;=9, 1/8,0)</f>
        <v>0</v>
      </c>
      <c r="H59">
        <f>IF('Monthly Ranks'!H58&gt;=9, 1/8,0)</f>
        <v>0.125</v>
      </c>
      <c r="I59">
        <f>IF('Monthly Ranks'!I58&gt;=9, 1/8,0)</f>
        <v>0.125</v>
      </c>
      <c r="J59">
        <f>IF('Monthly Ranks'!J58&gt;=9, 1/8,0)</f>
        <v>0</v>
      </c>
      <c r="K59">
        <f>IF('Monthly Ranks'!K58&gt;=9, 1/8,0)</f>
        <v>0</v>
      </c>
      <c r="L59">
        <f>IF('Monthly Ranks'!L58&gt;=9, 1/8,0)</f>
        <v>0.125</v>
      </c>
      <c r="M59">
        <f>IF('Monthly Ranks'!M58&gt;=9, 1/8,0)</f>
        <v>0.125</v>
      </c>
      <c r="N59">
        <f>IF('Monthly Ranks'!N58&gt;=9, 1/8,0)</f>
        <v>0.125</v>
      </c>
      <c r="O59">
        <f>IF('Monthly Ranks'!O58&gt;=9, 1/8,0)</f>
        <v>0</v>
      </c>
      <c r="P59">
        <f>IF('Monthly Ranks'!P58&gt;=9, 1/8,0)</f>
        <v>0.125</v>
      </c>
      <c r="Q59">
        <f>IF('Monthly Ranks'!Q58&gt;=9, 1/8,0)</f>
        <v>0</v>
      </c>
      <c r="S59">
        <f t="shared" si="0"/>
        <v>197909</v>
      </c>
      <c r="T59" s="12">
        <f>B59*ReturnData!B70</f>
        <v>-2.1250000000000002E-3</v>
      </c>
      <c r="U59" s="12">
        <f>C59*ReturnData!C70</f>
        <v>0</v>
      </c>
      <c r="V59" s="12">
        <f>D59*ReturnData!D70</f>
        <v>0</v>
      </c>
      <c r="W59" s="12">
        <f>E59*ReturnData!E70</f>
        <v>0</v>
      </c>
      <c r="X59" s="12">
        <f>F59*ReturnData!F70</f>
        <v>-4.4624999999999995E-3</v>
      </c>
      <c r="Y59" s="12">
        <f>G59*ReturnData!G70</f>
        <v>0</v>
      </c>
      <c r="Z59" s="12">
        <f>H59*ReturnData!H70</f>
        <v>-1.9250000000000001E-3</v>
      </c>
      <c r="AA59" s="12">
        <f>I59*ReturnData!I70</f>
        <v>-7.4999999999999993E-5</v>
      </c>
      <c r="AB59" s="12">
        <f>J59*ReturnData!J70</f>
        <v>0</v>
      </c>
      <c r="AC59" s="12">
        <f>K59*ReturnData!K70</f>
        <v>0</v>
      </c>
      <c r="AD59" s="12">
        <f>L59*ReturnData!L70</f>
        <v>-1.9500000000000001E-3</v>
      </c>
      <c r="AE59" s="12">
        <f>M59*ReturnData!M70</f>
        <v>3.2000000000000002E-3</v>
      </c>
      <c r="AF59" s="12">
        <f>N59*ReturnData!N70</f>
        <v>-2.5624999999999997E-3</v>
      </c>
      <c r="AG59" s="12">
        <f>O59*ReturnData!O70</f>
        <v>0</v>
      </c>
      <c r="AH59" s="12">
        <f>P59*ReturnData!P70</f>
        <v>-2.1124999999999998E-3</v>
      </c>
      <c r="AI59" s="12">
        <f>Q59*ReturnData!Q70</f>
        <v>0</v>
      </c>
      <c r="AK59">
        <f t="shared" si="1"/>
        <v>197909</v>
      </c>
      <c r="AL59" s="15">
        <f t="shared" si="2"/>
        <v>-1.2012499999999999E-2</v>
      </c>
      <c r="AN59">
        <v>1</v>
      </c>
      <c r="AO59" s="15">
        <f>HighMomentumPortfolio!AL59-LowMomentumPortfolio!AL59</f>
        <v>2.8187499999999997E-2</v>
      </c>
      <c r="AP59" s="18">
        <f t="shared" si="3"/>
        <v>1.0281875</v>
      </c>
      <c r="AQ59" s="18"/>
    </row>
    <row r="60" spans="1:48" x14ac:dyDescent="0.25">
      <c r="A60" s="6">
        <f>ReturnData!A71</f>
        <v>197910</v>
      </c>
      <c r="B60">
        <f>IF('Monthly Ranks'!B59&gt;=9, 1/8,0)</f>
        <v>0.125</v>
      </c>
      <c r="C60">
        <f>IF('Monthly Ranks'!C59&gt;=9, 1/8,0)</f>
        <v>0</v>
      </c>
      <c r="D60">
        <f>IF('Monthly Ranks'!D59&gt;=9, 1/8,0)</f>
        <v>0</v>
      </c>
      <c r="E60">
        <f>IF('Monthly Ranks'!E59&gt;=9, 1/8,0)</f>
        <v>0</v>
      </c>
      <c r="F60">
        <f>IF('Monthly Ranks'!F59&gt;=9, 1/8,0)</f>
        <v>0.125</v>
      </c>
      <c r="G60">
        <f>IF('Monthly Ranks'!G59&gt;=9, 1/8,0)</f>
        <v>0</v>
      </c>
      <c r="H60">
        <f>IF('Monthly Ranks'!H59&gt;=9, 1/8,0)</f>
        <v>0.125</v>
      </c>
      <c r="I60">
        <f>IF('Monthly Ranks'!I59&gt;=9, 1/8,0)</f>
        <v>0</v>
      </c>
      <c r="J60">
        <f>IF('Monthly Ranks'!J59&gt;=9, 1/8,0)</f>
        <v>0</v>
      </c>
      <c r="K60">
        <f>IF('Monthly Ranks'!K59&gt;=9, 1/8,0)</f>
        <v>0</v>
      </c>
      <c r="L60">
        <f>IF('Monthly Ranks'!L59&gt;=9, 1/8,0)</f>
        <v>0.125</v>
      </c>
      <c r="M60">
        <f>IF('Monthly Ranks'!M59&gt;=9, 1/8,0)</f>
        <v>0.125</v>
      </c>
      <c r="N60">
        <f>IF('Monthly Ranks'!N59&gt;=9, 1/8,0)</f>
        <v>0.125</v>
      </c>
      <c r="O60">
        <f>IF('Monthly Ranks'!O59&gt;=9, 1/8,0)</f>
        <v>0.125</v>
      </c>
      <c r="P60">
        <f>IF('Monthly Ranks'!P59&gt;=9, 1/8,0)</f>
        <v>0.125</v>
      </c>
      <c r="Q60">
        <f>IF('Monthly Ranks'!Q59&gt;=9, 1/8,0)</f>
        <v>0</v>
      </c>
      <c r="S60">
        <f t="shared" si="0"/>
        <v>197910</v>
      </c>
      <c r="T60" s="12">
        <f>B60*ReturnData!B71</f>
        <v>-1.0687500000000001E-2</v>
      </c>
      <c r="U60" s="12">
        <f>C60*ReturnData!C71</f>
        <v>0</v>
      </c>
      <c r="V60" s="12">
        <f>D60*ReturnData!D71</f>
        <v>0</v>
      </c>
      <c r="W60" s="12">
        <f>E60*ReturnData!E71</f>
        <v>0</v>
      </c>
      <c r="X60" s="12">
        <f>F60*ReturnData!F71</f>
        <v>-9.1999999999999998E-3</v>
      </c>
      <c r="Y60" s="12">
        <f>G60*ReturnData!G71</f>
        <v>0</v>
      </c>
      <c r="Z60" s="12">
        <f>H60*ReturnData!H71</f>
        <v>-6.0000000000000001E-3</v>
      </c>
      <c r="AA60" s="12">
        <f>I60*ReturnData!I71</f>
        <v>0</v>
      </c>
      <c r="AB60" s="12">
        <f>J60*ReturnData!J71</f>
        <v>0</v>
      </c>
      <c r="AC60" s="12">
        <f>K60*ReturnData!K71</f>
        <v>0</v>
      </c>
      <c r="AD60" s="12">
        <f>L60*ReturnData!L71</f>
        <v>-9.9874999999999999E-3</v>
      </c>
      <c r="AE60" s="12">
        <f>M60*ReturnData!M71</f>
        <v>-1.3687499999999998E-2</v>
      </c>
      <c r="AF60" s="12">
        <f>N60*ReturnData!N71</f>
        <v>-1.2375000000000001E-2</v>
      </c>
      <c r="AG60" s="12">
        <f>O60*ReturnData!O71</f>
        <v>-7.2499999999999995E-3</v>
      </c>
      <c r="AH60" s="12">
        <f>P60*ReturnData!P71</f>
        <v>-1.1112500000000001E-2</v>
      </c>
      <c r="AI60" s="12">
        <f>Q60*ReturnData!Q71</f>
        <v>0</v>
      </c>
      <c r="AK60">
        <f t="shared" si="1"/>
        <v>197910</v>
      </c>
      <c r="AL60" s="15">
        <f t="shared" si="2"/>
        <v>-8.030000000000001E-2</v>
      </c>
      <c r="AN60">
        <v>1</v>
      </c>
      <c r="AO60" s="15">
        <f>HighMomentumPortfolio!AL60-LowMomentumPortfolio!AL60</f>
        <v>-7.0874999999999966E-3</v>
      </c>
      <c r="AP60" s="18">
        <f t="shared" si="3"/>
        <v>0.99291249999999998</v>
      </c>
      <c r="AQ60" s="18"/>
    </row>
    <row r="61" spans="1:48" x14ac:dyDescent="0.25">
      <c r="A61" s="6">
        <f>ReturnData!A72</f>
        <v>197911</v>
      </c>
      <c r="B61">
        <f>IF('Monthly Ranks'!B60&gt;=9, 1/8,0)</f>
        <v>0.125</v>
      </c>
      <c r="C61">
        <f>IF('Monthly Ranks'!C60&gt;=9, 1/8,0)</f>
        <v>0</v>
      </c>
      <c r="D61">
        <f>IF('Monthly Ranks'!D60&gt;=9, 1/8,0)</f>
        <v>0</v>
      </c>
      <c r="E61">
        <f>IF('Monthly Ranks'!E60&gt;=9, 1/8,0)</f>
        <v>0</v>
      </c>
      <c r="F61">
        <f>IF('Monthly Ranks'!F60&gt;=9, 1/8,0)</f>
        <v>0.125</v>
      </c>
      <c r="G61">
        <f>IF('Monthly Ranks'!G60&gt;=9, 1/8,0)</f>
        <v>0</v>
      </c>
      <c r="H61">
        <f>IF('Monthly Ranks'!H60&gt;=9, 1/8,0)</f>
        <v>0.125</v>
      </c>
      <c r="I61">
        <f>IF('Monthly Ranks'!I60&gt;=9, 1/8,0)</f>
        <v>0</v>
      </c>
      <c r="J61">
        <f>IF('Monthly Ranks'!J60&gt;=9, 1/8,0)</f>
        <v>0</v>
      </c>
      <c r="K61">
        <f>IF('Monthly Ranks'!K60&gt;=9, 1/8,0)</f>
        <v>0</v>
      </c>
      <c r="L61">
        <f>IF('Monthly Ranks'!L60&gt;=9, 1/8,0)</f>
        <v>0.125</v>
      </c>
      <c r="M61">
        <f>IF('Monthly Ranks'!M60&gt;=9, 1/8,0)</f>
        <v>0.125</v>
      </c>
      <c r="N61">
        <f>IF('Monthly Ranks'!N60&gt;=9, 1/8,0)</f>
        <v>0.125</v>
      </c>
      <c r="O61">
        <f>IF('Monthly Ranks'!O60&gt;=9, 1/8,0)</f>
        <v>0.125</v>
      </c>
      <c r="P61">
        <f>IF('Monthly Ranks'!P60&gt;=9, 1/8,0)</f>
        <v>0.125</v>
      </c>
      <c r="Q61">
        <f>IF('Monthly Ranks'!Q60&gt;=9, 1/8,0)</f>
        <v>0</v>
      </c>
      <c r="S61">
        <f t="shared" si="0"/>
        <v>197911</v>
      </c>
      <c r="T61" s="12">
        <f>B61*ReturnData!B72</f>
        <v>6.6249999999999998E-3</v>
      </c>
      <c r="U61" s="12">
        <f>C61*ReturnData!C72</f>
        <v>0</v>
      </c>
      <c r="V61" s="12">
        <f>D61*ReturnData!D72</f>
        <v>0</v>
      </c>
      <c r="W61" s="12">
        <f>E61*ReturnData!E72</f>
        <v>0</v>
      </c>
      <c r="X61" s="12">
        <f>F61*ReturnData!F72</f>
        <v>1.0625000000000001E-3</v>
      </c>
      <c r="Y61" s="12">
        <f>G61*ReturnData!G72</f>
        <v>0</v>
      </c>
      <c r="Z61" s="12">
        <f>H61*ReturnData!H72</f>
        <v>8.0750000000000006E-3</v>
      </c>
      <c r="AA61" s="12">
        <f>I61*ReturnData!I72</f>
        <v>0</v>
      </c>
      <c r="AB61" s="12">
        <f>J61*ReturnData!J72</f>
        <v>0</v>
      </c>
      <c r="AC61" s="12">
        <f>K61*ReturnData!K72</f>
        <v>0</v>
      </c>
      <c r="AD61" s="12">
        <f>L61*ReturnData!L72</f>
        <v>9.6249999999999999E-3</v>
      </c>
      <c r="AE61" s="12">
        <f>M61*ReturnData!M72</f>
        <v>-4.1625000000000004E-3</v>
      </c>
      <c r="AF61" s="12">
        <f>N61*ReturnData!N72</f>
        <v>1.1737500000000001E-2</v>
      </c>
      <c r="AG61" s="12">
        <f>O61*ReturnData!O72</f>
        <v>9.6749999999999996E-3</v>
      </c>
      <c r="AH61" s="12">
        <f>P61*ReturnData!P72</f>
        <v>3.1624999999999999E-3</v>
      </c>
      <c r="AI61" s="12">
        <f>Q61*ReturnData!Q72</f>
        <v>0</v>
      </c>
      <c r="AK61">
        <f t="shared" si="1"/>
        <v>197911</v>
      </c>
      <c r="AL61" s="15">
        <f t="shared" si="2"/>
        <v>4.5800000000000007E-2</v>
      </c>
      <c r="AN61">
        <v>1</v>
      </c>
      <c r="AO61" s="15">
        <f>HighMomentumPortfolio!AL61-LowMomentumPortfolio!AL61</f>
        <v>1.99125E-2</v>
      </c>
      <c r="AP61" s="18">
        <f t="shared" si="3"/>
        <v>1.0199125</v>
      </c>
      <c r="AQ61" s="18"/>
    </row>
    <row r="62" spans="1:48" x14ac:dyDescent="0.25">
      <c r="A62" s="6">
        <f>ReturnData!A73</f>
        <v>197912</v>
      </c>
      <c r="B62">
        <f>IF('Monthly Ranks'!B61&gt;=9, 1/8,0)</f>
        <v>0.125</v>
      </c>
      <c r="C62">
        <f>IF('Monthly Ranks'!C61&gt;=9, 1/8,0)</f>
        <v>0</v>
      </c>
      <c r="D62">
        <f>IF('Monthly Ranks'!D61&gt;=9, 1/8,0)</f>
        <v>0</v>
      </c>
      <c r="E62">
        <f>IF('Monthly Ranks'!E61&gt;=9, 1/8,0)</f>
        <v>0</v>
      </c>
      <c r="F62">
        <f>IF('Monthly Ranks'!F61&gt;=9, 1/8,0)</f>
        <v>0.125</v>
      </c>
      <c r="G62">
        <f>IF('Monthly Ranks'!G61&gt;=9, 1/8,0)</f>
        <v>0</v>
      </c>
      <c r="H62">
        <f>IF('Monthly Ranks'!H61&gt;=9, 1/8,0)</f>
        <v>0.125</v>
      </c>
      <c r="I62">
        <f>IF('Monthly Ranks'!I61&gt;=9, 1/8,0)</f>
        <v>0</v>
      </c>
      <c r="J62">
        <f>IF('Monthly Ranks'!J61&gt;=9, 1/8,0)</f>
        <v>0</v>
      </c>
      <c r="K62">
        <f>IF('Monthly Ranks'!K61&gt;=9, 1/8,0)</f>
        <v>0</v>
      </c>
      <c r="L62">
        <f>IF('Monthly Ranks'!L61&gt;=9, 1/8,0)</f>
        <v>0.125</v>
      </c>
      <c r="M62">
        <f>IF('Monthly Ranks'!M61&gt;=9, 1/8,0)</f>
        <v>0.125</v>
      </c>
      <c r="N62">
        <f>IF('Monthly Ranks'!N61&gt;=9, 1/8,0)</f>
        <v>0.125</v>
      </c>
      <c r="O62">
        <f>IF('Monthly Ranks'!O61&gt;=9, 1/8,0)</f>
        <v>0.125</v>
      </c>
      <c r="P62">
        <f>IF('Monthly Ranks'!P61&gt;=9, 1/8,0)</f>
        <v>0.125</v>
      </c>
      <c r="Q62">
        <f>IF('Monthly Ranks'!Q61&gt;=9, 1/8,0)</f>
        <v>0</v>
      </c>
      <c r="S62">
        <f t="shared" si="0"/>
        <v>197912</v>
      </c>
      <c r="T62" s="12">
        <f>B62*ReturnData!B73</f>
        <v>3.0999999999999999E-3</v>
      </c>
      <c r="U62" s="12">
        <f>C62*ReturnData!C73</f>
        <v>0</v>
      </c>
      <c r="V62" s="12">
        <f>D62*ReturnData!D73</f>
        <v>0</v>
      </c>
      <c r="W62" s="12">
        <f>E62*ReturnData!E73</f>
        <v>0</v>
      </c>
      <c r="X62" s="12">
        <f>F62*ReturnData!F73</f>
        <v>5.1124999999999999E-3</v>
      </c>
      <c r="Y62" s="12">
        <f>G62*ReturnData!G73</f>
        <v>0</v>
      </c>
      <c r="Z62" s="12">
        <f>H62*ReturnData!H73</f>
        <v>1.6250000000000001E-3</v>
      </c>
      <c r="AA62" s="12">
        <f>I62*ReturnData!I73</f>
        <v>0</v>
      </c>
      <c r="AB62" s="12">
        <f>J62*ReturnData!J73</f>
        <v>0</v>
      </c>
      <c r="AC62" s="12">
        <f>K62*ReturnData!K73</f>
        <v>0</v>
      </c>
      <c r="AD62" s="12">
        <f>L62*ReturnData!L73</f>
        <v>2.9875000000000001E-3</v>
      </c>
      <c r="AE62" s="12">
        <f>M62*ReturnData!M73</f>
        <v>1.1000000000000001E-3</v>
      </c>
      <c r="AF62" s="12">
        <f>N62*ReturnData!N73</f>
        <v>7.8125E-3</v>
      </c>
      <c r="AG62" s="12">
        <f>O62*ReturnData!O73</f>
        <v>-1.2374999999999999E-3</v>
      </c>
      <c r="AH62" s="12">
        <f>P62*ReturnData!P73</f>
        <v>1.8500000000000001E-3</v>
      </c>
      <c r="AI62" s="12">
        <f>Q62*ReturnData!Q73</f>
        <v>0</v>
      </c>
      <c r="AK62">
        <f t="shared" si="1"/>
        <v>197912</v>
      </c>
      <c r="AL62" s="15">
        <f t="shared" si="2"/>
        <v>2.2350000000000002E-2</v>
      </c>
      <c r="AN62">
        <v>1</v>
      </c>
      <c r="AO62" s="15">
        <f>HighMomentumPortfolio!AL62-LowMomentumPortfolio!AL62</f>
        <v>4.2262500000000001E-2</v>
      </c>
      <c r="AP62" s="18">
        <f t="shared" si="3"/>
        <v>1.0422625000000001</v>
      </c>
      <c r="AQ62" s="18"/>
    </row>
    <row r="63" spans="1:48" x14ac:dyDescent="0.25">
      <c r="A63" s="6">
        <f>ReturnData!A74</f>
        <v>198001</v>
      </c>
      <c r="B63">
        <f>IF('Monthly Ranks'!B62&gt;=9, 1/8,0)</f>
        <v>0.125</v>
      </c>
      <c r="C63">
        <f>IF('Monthly Ranks'!C62&gt;=9, 1/8,0)</f>
        <v>0</v>
      </c>
      <c r="D63">
        <f>IF('Monthly Ranks'!D62&gt;=9, 1/8,0)</f>
        <v>0</v>
      </c>
      <c r="E63">
        <f>IF('Monthly Ranks'!E62&gt;=9, 1/8,0)</f>
        <v>0</v>
      </c>
      <c r="F63">
        <f>IF('Monthly Ranks'!F62&gt;=9, 1/8,0)</f>
        <v>0.125</v>
      </c>
      <c r="G63">
        <f>IF('Monthly Ranks'!G62&gt;=9, 1/8,0)</f>
        <v>0</v>
      </c>
      <c r="H63">
        <f>IF('Monthly Ranks'!H62&gt;=9, 1/8,0)</f>
        <v>0.125</v>
      </c>
      <c r="I63">
        <f>IF('Monthly Ranks'!I62&gt;=9, 1/8,0)</f>
        <v>0</v>
      </c>
      <c r="J63">
        <f>IF('Monthly Ranks'!J62&gt;=9, 1/8,0)</f>
        <v>0</v>
      </c>
      <c r="K63">
        <f>IF('Monthly Ranks'!K62&gt;=9, 1/8,0)</f>
        <v>0</v>
      </c>
      <c r="L63">
        <f>IF('Monthly Ranks'!L62&gt;=9, 1/8,0)</f>
        <v>0.125</v>
      </c>
      <c r="M63">
        <f>IF('Monthly Ranks'!M62&gt;=9, 1/8,0)</f>
        <v>0.125</v>
      </c>
      <c r="N63">
        <f>IF('Monthly Ranks'!N62&gt;=9, 1/8,0)</f>
        <v>0.125</v>
      </c>
      <c r="O63">
        <f>IF('Monthly Ranks'!O62&gt;=9, 1/8,0)</f>
        <v>0.125</v>
      </c>
      <c r="P63">
        <f>IF('Monthly Ranks'!P62&gt;=9, 1/8,0)</f>
        <v>0.125</v>
      </c>
      <c r="Q63">
        <f>IF('Monthly Ranks'!Q62&gt;=9, 1/8,0)</f>
        <v>0</v>
      </c>
      <c r="S63">
        <f t="shared" si="0"/>
        <v>198001</v>
      </c>
      <c r="T63" s="12">
        <f>B63*ReturnData!B74</f>
        <v>4.8249999999999994E-3</v>
      </c>
      <c r="U63" s="12">
        <f>C63*ReturnData!C74</f>
        <v>0</v>
      </c>
      <c r="V63" s="12">
        <f>D63*ReturnData!D74</f>
        <v>0</v>
      </c>
      <c r="W63" s="12">
        <f>E63*ReturnData!E74</f>
        <v>0</v>
      </c>
      <c r="X63" s="12">
        <f>F63*ReturnData!F74</f>
        <v>5.8999999999999999E-3</v>
      </c>
      <c r="Y63" s="12">
        <f>G63*ReturnData!G74</f>
        <v>0</v>
      </c>
      <c r="Z63" s="12">
        <f>H63*ReturnData!H74</f>
        <v>-2.875E-3</v>
      </c>
      <c r="AA63" s="12">
        <f>I63*ReturnData!I74</f>
        <v>0</v>
      </c>
      <c r="AB63" s="12">
        <f>J63*ReturnData!J74</f>
        <v>0</v>
      </c>
      <c r="AC63" s="12">
        <f>K63*ReturnData!K74</f>
        <v>0</v>
      </c>
      <c r="AD63" s="12">
        <f>L63*ReturnData!L74</f>
        <v>9.6874999999999999E-3</v>
      </c>
      <c r="AE63" s="12">
        <f>M63*ReturnData!M74</f>
        <v>1.345E-2</v>
      </c>
      <c r="AF63" s="12">
        <f>N63*ReturnData!N74</f>
        <v>2.0087500000000001E-2</v>
      </c>
      <c r="AG63" s="12">
        <f>O63*ReturnData!O74</f>
        <v>1.9500000000000001E-3</v>
      </c>
      <c r="AH63" s="12">
        <f>P63*ReturnData!P74</f>
        <v>2.1250000000000002E-4</v>
      </c>
      <c r="AI63" s="12">
        <f>Q63*ReturnData!Q74</f>
        <v>0</v>
      </c>
      <c r="AK63">
        <f t="shared" si="1"/>
        <v>198001</v>
      </c>
      <c r="AL63" s="15">
        <f t="shared" si="2"/>
        <v>5.3237499999999993E-2</v>
      </c>
      <c r="AN63">
        <v>1</v>
      </c>
      <c r="AO63" s="15">
        <f>HighMomentumPortfolio!AL63-LowMomentumPortfolio!AL63</f>
        <v>3.4500000000000003E-2</v>
      </c>
      <c r="AP63" s="18">
        <f t="shared" si="3"/>
        <v>1.0345</v>
      </c>
      <c r="AQ63" s="18"/>
      <c r="AR63" s="18">
        <f t="shared" ref="AR63" si="7">PRODUCT(AP63:AP74)</f>
        <v>1.0873151093166415</v>
      </c>
      <c r="AS63" s="18"/>
      <c r="AT63" s="18"/>
      <c r="AU63" s="18"/>
      <c r="AV63" s="18"/>
    </row>
    <row r="64" spans="1:48" x14ac:dyDescent="0.25">
      <c r="A64" s="6">
        <f>ReturnData!A75</f>
        <v>198002</v>
      </c>
      <c r="B64">
        <f>IF('Monthly Ranks'!B63&gt;=9, 1/8,0)</f>
        <v>0.125</v>
      </c>
      <c r="C64">
        <f>IF('Monthly Ranks'!C63&gt;=9, 1/8,0)</f>
        <v>0</v>
      </c>
      <c r="D64">
        <f>IF('Monthly Ranks'!D63&gt;=9, 1/8,0)</f>
        <v>0</v>
      </c>
      <c r="E64">
        <f>IF('Monthly Ranks'!E63&gt;=9, 1/8,0)</f>
        <v>0</v>
      </c>
      <c r="F64">
        <f>IF('Monthly Ranks'!F63&gt;=9, 1/8,0)</f>
        <v>0.125</v>
      </c>
      <c r="G64">
        <f>IF('Monthly Ranks'!G63&gt;=9, 1/8,0)</f>
        <v>0</v>
      </c>
      <c r="H64">
        <f>IF('Monthly Ranks'!H63&gt;=9, 1/8,0)</f>
        <v>0.125</v>
      </c>
      <c r="I64">
        <f>IF('Monthly Ranks'!I63&gt;=9, 1/8,0)</f>
        <v>0</v>
      </c>
      <c r="J64">
        <f>IF('Monthly Ranks'!J63&gt;=9, 1/8,0)</f>
        <v>0.125</v>
      </c>
      <c r="K64">
        <f>IF('Monthly Ranks'!K63&gt;=9, 1/8,0)</f>
        <v>0</v>
      </c>
      <c r="L64">
        <f>IF('Monthly Ranks'!L63&gt;=9, 1/8,0)</f>
        <v>0.125</v>
      </c>
      <c r="M64">
        <f>IF('Monthly Ranks'!M63&gt;=9, 1/8,0)</f>
        <v>0.125</v>
      </c>
      <c r="N64">
        <f>IF('Monthly Ranks'!N63&gt;=9, 1/8,0)</f>
        <v>0</v>
      </c>
      <c r="O64">
        <f>IF('Monthly Ranks'!O63&gt;=9, 1/8,0)</f>
        <v>0.125</v>
      </c>
      <c r="P64">
        <f>IF('Monthly Ranks'!P63&gt;=9, 1/8,0)</f>
        <v>0.125</v>
      </c>
      <c r="Q64">
        <f>IF('Monthly Ranks'!Q63&gt;=9, 1/8,0)</f>
        <v>0</v>
      </c>
      <c r="S64">
        <f t="shared" si="0"/>
        <v>198002</v>
      </c>
      <c r="T64" s="12">
        <f>B64*ReturnData!B75</f>
        <v>-6.6E-3</v>
      </c>
      <c r="U64" s="12">
        <f>C64*ReturnData!C75</f>
        <v>0</v>
      </c>
      <c r="V64" s="12">
        <f>D64*ReturnData!D75</f>
        <v>0</v>
      </c>
      <c r="W64" s="12">
        <f>E64*ReturnData!E75</f>
        <v>0</v>
      </c>
      <c r="X64" s="12">
        <f>F64*ReturnData!F75</f>
        <v>-6.6249999999999998E-3</v>
      </c>
      <c r="Y64" s="12">
        <f>G64*ReturnData!G75</f>
        <v>0</v>
      </c>
      <c r="Z64" s="12">
        <f>H64*ReturnData!H75</f>
        <v>-5.0124999999999996E-3</v>
      </c>
      <c r="AA64" s="12">
        <f>I64*ReturnData!I75</f>
        <v>0</v>
      </c>
      <c r="AB64" s="12">
        <f>J64*ReturnData!J75</f>
        <v>1.6249999999999999E-4</v>
      </c>
      <c r="AC64" s="12">
        <f>K64*ReturnData!K75</f>
        <v>0</v>
      </c>
      <c r="AD64" s="12">
        <f>L64*ReturnData!L75</f>
        <v>-4.7749999999999997E-3</v>
      </c>
      <c r="AE64" s="12">
        <f>M64*ReturnData!M75</f>
        <v>-8.0625000000000002E-3</v>
      </c>
      <c r="AF64" s="12">
        <f>N64*ReturnData!N75</f>
        <v>0</v>
      </c>
      <c r="AG64" s="12">
        <f>O64*ReturnData!O75</f>
        <v>-4.2374999999999999E-3</v>
      </c>
      <c r="AH64" s="12">
        <f>P64*ReturnData!P75</f>
        <v>-6.6874999999999999E-3</v>
      </c>
      <c r="AI64" s="12">
        <f>Q64*ReturnData!Q75</f>
        <v>0</v>
      </c>
      <c r="AK64">
        <f t="shared" si="1"/>
        <v>198002</v>
      </c>
      <c r="AL64" s="15">
        <f t="shared" si="2"/>
        <v>-4.18375E-2</v>
      </c>
      <c r="AN64">
        <v>1</v>
      </c>
      <c r="AO64" s="15">
        <f>HighMomentumPortfolio!AL64-LowMomentumPortfolio!AL64</f>
        <v>4.1250000000000002E-2</v>
      </c>
      <c r="AP64" s="18">
        <f t="shared" si="3"/>
        <v>1.04125</v>
      </c>
      <c r="AQ64" s="18"/>
    </row>
    <row r="65" spans="1:48" x14ac:dyDescent="0.25">
      <c r="A65" s="6">
        <f>ReturnData!A76</f>
        <v>198003</v>
      </c>
      <c r="B65">
        <f>IF('Monthly Ranks'!B64&gt;=9, 1/8,0)</f>
        <v>0.125</v>
      </c>
      <c r="C65">
        <f>IF('Monthly Ranks'!C64&gt;=9, 1/8,0)</f>
        <v>0</v>
      </c>
      <c r="D65">
        <f>IF('Monthly Ranks'!D64&gt;=9, 1/8,0)</f>
        <v>0</v>
      </c>
      <c r="E65">
        <f>IF('Monthly Ranks'!E64&gt;=9, 1/8,0)</f>
        <v>0.125</v>
      </c>
      <c r="F65">
        <f>IF('Monthly Ranks'!F64&gt;=9, 1/8,0)</f>
        <v>0.125</v>
      </c>
      <c r="G65">
        <f>IF('Monthly Ranks'!G64&gt;=9, 1/8,0)</f>
        <v>0</v>
      </c>
      <c r="H65">
        <f>IF('Monthly Ranks'!H64&gt;=9, 1/8,0)</f>
        <v>0.125</v>
      </c>
      <c r="I65">
        <f>IF('Monthly Ranks'!I64&gt;=9, 1/8,0)</f>
        <v>0</v>
      </c>
      <c r="J65">
        <f>IF('Monthly Ranks'!J64&gt;=9, 1/8,0)</f>
        <v>0</v>
      </c>
      <c r="K65">
        <f>IF('Monthly Ranks'!K64&gt;=9, 1/8,0)</f>
        <v>0</v>
      </c>
      <c r="L65">
        <f>IF('Monthly Ranks'!L64&gt;=9, 1/8,0)</f>
        <v>0.125</v>
      </c>
      <c r="M65">
        <f>IF('Monthly Ranks'!M64&gt;=9, 1/8,0)</f>
        <v>0.125</v>
      </c>
      <c r="N65">
        <f>IF('Monthly Ranks'!N64&gt;=9, 1/8,0)</f>
        <v>0</v>
      </c>
      <c r="O65">
        <f>IF('Monthly Ranks'!O64&gt;=9, 1/8,0)</f>
        <v>0.125</v>
      </c>
      <c r="P65">
        <f>IF('Monthly Ranks'!P64&gt;=9, 1/8,0)</f>
        <v>0.125</v>
      </c>
      <c r="Q65">
        <f>IF('Monthly Ranks'!Q64&gt;=9, 1/8,0)</f>
        <v>0</v>
      </c>
      <c r="S65">
        <f t="shared" si="0"/>
        <v>198003</v>
      </c>
      <c r="T65" s="12">
        <f>B65*ReturnData!B76</f>
        <v>-1.1200000000000002E-2</v>
      </c>
      <c r="U65" s="12">
        <f>C65*ReturnData!C76</f>
        <v>0</v>
      </c>
      <c r="V65" s="12">
        <f>D65*ReturnData!D76</f>
        <v>0</v>
      </c>
      <c r="W65" s="12">
        <f>E65*ReturnData!E76</f>
        <v>-1.1325E-2</v>
      </c>
      <c r="X65" s="12">
        <f>F65*ReturnData!F76</f>
        <v>-6.9375000000000001E-3</v>
      </c>
      <c r="Y65" s="12">
        <f>G65*ReturnData!G76</f>
        <v>0</v>
      </c>
      <c r="Z65" s="12">
        <f>H65*ReturnData!H76</f>
        <v>-3.4999999999999996E-3</v>
      </c>
      <c r="AA65" s="12">
        <f>I65*ReturnData!I76</f>
        <v>0</v>
      </c>
      <c r="AB65" s="12">
        <f>J65*ReturnData!J76</f>
        <v>0</v>
      </c>
      <c r="AC65" s="12">
        <f>K65*ReturnData!K76</f>
        <v>0</v>
      </c>
      <c r="AD65" s="12">
        <f>L65*ReturnData!L76</f>
        <v>-1.5949999999999999E-2</v>
      </c>
      <c r="AE65" s="12">
        <f>M65*ReturnData!M76</f>
        <v>-1.19375E-2</v>
      </c>
      <c r="AF65" s="12">
        <f>N65*ReturnData!N76</f>
        <v>0</v>
      </c>
      <c r="AG65" s="12">
        <f>O65*ReturnData!O76</f>
        <v>-8.2375E-3</v>
      </c>
      <c r="AH65" s="12">
        <f>P65*ReturnData!P76</f>
        <v>-1.0075000000000001E-2</v>
      </c>
      <c r="AI65" s="12">
        <f>Q65*ReturnData!Q76</f>
        <v>0</v>
      </c>
      <c r="AK65">
        <f t="shared" si="1"/>
        <v>198003</v>
      </c>
      <c r="AL65" s="15">
        <f t="shared" si="2"/>
        <v>-7.9162499999999997E-2</v>
      </c>
      <c r="AN65">
        <v>1</v>
      </c>
      <c r="AO65" s="15">
        <f>HighMomentumPortfolio!AL65-LowMomentumPortfolio!AL65</f>
        <v>-7.1649999999999991E-2</v>
      </c>
      <c r="AP65" s="18">
        <f t="shared" si="3"/>
        <v>0.92835000000000001</v>
      </c>
      <c r="AQ65" s="18"/>
    </row>
    <row r="66" spans="1:48" x14ac:dyDescent="0.25">
      <c r="A66" s="6">
        <f>ReturnData!A77</f>
        <v>198004</v>
      </c>
      <c r="B66">
        <f>IF('Monthly Ranks'!B65&gt;=9, 1/8,0)</f>
        <v>0.125</v>
      </c>
      <c r="C66">
        <f>IF('Monthly Ranks'!C65&gt;=9, 1/8,0)</f>
        <v>0</v>
      </c>
      <c r="D66">
        <f>IF('Monthly Ranks'!D65&gt;=9, 1/8,0)</f>
        <v>0</v>
      </c>
      <c r="E66">
        <f>IF('Monthly Ranks'!E65&gt;=9, 1/8,0)</f>
        <v>0</v>
      </c>
      <c r="F66">
        <f>IF('Monthly Ranks'!F65&gt;=9, 1/8,0)</f>
        <v>0.125</v>
      </c>
      <c r="G66">
        <f>IF('Monthly Ranks'!G65&gt;=9, 1/8,0)</f>
        <v>0</v>
      </c>
      <c r="H66">
        <f>IF('Monthly Ranks'!H65&gt;=9, 1/8,0)</f>
        <v>0.125</v>
      </c>
      <c r="I66">
        <f>IF('Monthly Ranks'!I65&gt;=9, 1/8,0)</f>
        <v>0</v>
      </c>
      <c r="J66">
        <f>IF('Monthly Ranks'!J65&gt;=9, 1/8,0)</f>
        <v>0</v>
      </c>
      <c r="K66">
        <f>IF('Monthly Ranks'!K65&gt;=9, 1/8,0)</f>
        <v>0</v>
      </c>
      <c r="L66">
        <f>IF('Monthly Ranks'!L65&gt;=9, 1/8,0)</f>
        <v>0.125</v>
      </c>
      <c r="M66">
        <f>IF('Monthly Ranks'!M65&gt;=9, 1/8,0)</f>
        <v>0.125</v>
      </c>
      <c r="N66">
        <f>IF('Monthly Ranks'!N65&gt;=9, 1/8,0)</f>
        <v>0</v>
      </c>
      <c r="O66">
        <f>IF('Monthly Ranks'!O65&gt;=9, 1/8,0)</f>
        <v>0.125</v>
      </c>
      <c r="P66">
        <f>IF('Monthly Ranks'!P65&gt;=9, 1/8,0)</f>
        <v>0.125</v>
      </c>
      <c r="Q66">
        <f>IF('Monthly Ranks'!Q65&gt;=9, 1/8,0)</f>
        <v>0.125</v>
      </c>
      <c r="S66">
        <f t="shared" ref="S66:S129" si="8">A66</f>
        <v>198004</v>
      </c>
      <c r="T66" s="12">
        <f>B66*ReturnData!B77</f>
        <v>8.937500000000001E-3</v>
      </c>
      <c r="U66" s="12">
        <f>C66*ReturnData!C77</f>
        <v>0</v>
      </c>
      <c r="V66" s="12">
        <f>D66*ReturnData!D77</f>
        <v>0</v>
      </c>
      <c r="W66" s="12">
        <f>E66*ReturnData!E77</f>
        <v>0</v>
      </c>
      <c r="X66" s="12">
        <f>F66*ReturnData!F77</f>
        <v>2.7500000000000003E-3</v>
      </c>
      <c r="Y66" s="12">
        <f>G66*ReturnData!G77</f>
        <v>0</v>
      </c>
      <c r="Z66" s="12">
        <f>H66*ReturnData!H77</f>
        <v>6.3249999999999999E-3</v>
      </c>
      <c r="AA66" s="12">
        <f>I66*ReturnData!I77</f>
        <v>0</v>
      </c>
      <c r="AB66" s="12">
        <f>J66*ReturnData!J77</f>
        <v>0</v>
      </c>
      <c r="AC66" s="12">
        <f>K66*ReturnData!K77</f>
        <v>0</v>
      </c>
      <c r="AD66" s="12">
        <f>L66*ReturnData!L77</f>
        <v>1.25E-4</v>
      </c>
      <c r="AE66" s="12">
        <f>M66*ReturnData!M77</f>
        <v>-3.6249999999999998E-3</v>
      </c>
      <c r="AF66" s="12">
        <f>N66*ReturnData!N77</f>
        <v>0</v>
      </c>
      <c r="AG66" s="12">
        <f>O66*ReturnData!O77</f>
        <v>1.4999999999999999E-2</v>
      </c>
      <c r="AH66" s="12">
        <f>P66*ReturnData!P77</f>
        <v>5.9375000000000001E-3</v>
      </c>
      <c r="AI66" s="12">
        <f>Q66*ReturnData!Q77</f>
        <v>8.5124999999999992E-3</v>
      </c>
      <c r="AK66">
        <f t="shared" ref="AK66:AK129" si="9">S66</f>
        <v>198004</v>
      </c>
      <c r="AL66" s="15">
        <f t="shared" si="2"/>
        <v>4.3962500000000002E-2</v>
      </c>
      <c r="AN66">
        <v>1</v>
      </c>
      <c r="AO66" s="15">
        <f>HighMomentumPortfolio!AL66-LowMomentumPortfolio!AL66</f>
        <v>-1.3225000000000004E-2</v>
      </c>
      <c r="AP66" s="18">
        <f t="shared" si="3"/>
        <v>0.98677499999999996</v>
      </c>
      <c r="AQ66" s="18"/>
    </row>
    <row r="67" spans="1:48" x14ac:dyDescent="0.25">
      <c r="A67" s="6">
        <f>ReturnData!A78</f>
        <v>198005</v>
      </c>
      <c r="B67">
        <f>IF('Monthly Ranks'!B66&gt;=9, 1/8,0)</f>
        <v>0.125</v>
      </c>
      <c r="C67">
        <f>IF('Monthly Ranks'!C66&gt;=9, 1/8,0)</f>
        <v>0</v>
      </c>
      <c r="D67">
        <f>IF('Monthly Ranks'!D66&gt;=9, 1/8,0)</f>
        <v>0</v>
      </c>
      <c r="E67">
        <f>IF('Monthly Ranks'!E66&gt;=9, 1/8,0)</f>
        <v>0</v>
      </c>
      <c r="F67">
        <f>IF('Monthly Ranks'!F66&gt;=9, 1/8,0)</f>
        <v>0.125</v>
      </c>
      <c r="G67">
        <f>IF('Monthly Ranks'!G66&gt;=9, 1/8,0)</f>
        <v>0</v>
      </c>
      <c r="H67">
        <f>IF('Monthly Ranks'!H66&gt;=9, 1/8,0)</f>
        <v>0.125</v>
      </c>
      <c r="I67">
        <f>IF('Monthly Ranks'!I66&gt;=9, 1/8,0)</f>
        <v>0</v>
      </c>
      <c r="J67">
        <f>IF('Monthly Ranks'!J66&gt;=9, 1/8,0)</f>
        <v>0</v>
      </c>
      <c r="K67">
        <f>IF('Monthly Ranks'!K66&gt;=9, 1/8,0)</f>
        <v>0</v>
      </c>
      <c r="L67">
        <f>IF('Monthly Ranks'!L66&gt;=9, 1/8,0)</f>
        <v>0.125</v>
      </c>
      <c r="M67">
        <f>IF('Monthly Ranks'!M66&gt;=9, 1/8,0)</f>
        <v>0.125</v>
      </c>
      <c r="N67">
        <f>IF('Monthly Ranks'!N66&gt;=9, 1/8,0)</f>
        <v>0</v>
      </c>
      <c r="O67">
        <f>IF('Monthly Ranks'!O66&gt;=9, 1/8,0)</f>
        <v>0.125</v>
      </c>
      <c r="P67">
        <f>IF('Monthly Ranks'!P66&gt;=9, 1/8,0)</f>
        <v>0.125</v>
      </c>
      <c r="Q67">
        <f>IF('Monthly Ranks'!Q66&gt;=9, 1/8,0)</f>
        <v>0.125</v>
      </c>
      <c r="S67">
        <f t="shared" si="8"/>
        <v>198005</v>
      </c>
      <c r="T67" s="12">
        <f>B67*ReturnData!B78</f>
        <v>9.9249999999999998E-3</v>
      </c>
      <c r="U67" s="12">
        <f>C67*ReturnData!C78</f>
        <v>0</v>
      </c>
      <c r="V67" s="12">
        <f>D67*ReturnData!D78</f>
        <v>0</v>
      </c>
      <c r="W67" s="12">
        <f>E67*ReturnData!E78</f>
        <v>0</v>
      </c>
      <c r="X67" s="12">
        <f>F67*ReturnData!F78</f>
        <v>7.2375E-3</v>
      </c>
      <c r="Y67" s="12">
        <f>G67*ReturnData!G78</f>
        <v>0</v>
      </c>
      <c r="Z67" s="12">
        <f>H67*ReturnData!H78</f>
        <v>1.0049999999999998E-2</v>
      </c>
      <c r="AA67" s="12">
        <f>I67*ReturnData!I78</f>
        <v>0</v>
      </c>
      <c r="AB67" s="12">
        <f>J67*ReturnData!J78</f>
        <v>0</v>
      </c>
      <c r="AC67" s="12">
        <f>K67*ReturnData!K78</f>
        <v>0</v>
      </c>
      <c r="AD67" s="12">
        <f>L67*ReturnData!L78</f>
        <v>6.0999999999999995E-3</v>
      </c>
      <c r="AE67" s="12">
        <f>M67*ReturnData!M78</f>
        <v>3.8124999999999999E-3</v>
      </c>
      <c r="AF67" s="12">
        <f>N67*ReturnData!N78</f>
        <v>0</v>
      </c>
      <c r="AG67" s="12">
        <f>O67*ReturnData!O78</f>
        <v>5.7374999999999995E-3</v>
      </c>
      <c r="AH67" s="12">
        <f>P67*ReturnData!P78</f>
        <v>1.29E-2</v>
      </c>
      <c r="AI67" s="12">
        <f>Q67*ReturnData!Q78</f>
        <v>9.8624999999999997E-3</v>
      </c>
      <c r="AK67">
        <f t="shared" si="9"/>
        <v>198005</v>
      </c>
      <c r="AL67" s="15">
        <f t="shared" si="2"/>
        <v>6.5625000000000003E-2</v>
      </c>
      <c r="AN67">
        <v>1</v>
      </c>
      <c r="AO67" s="15">
        <f>HighMomentumPortfolio!AL67-LowMomentumPortfolio!AL67</f>
        <v>-2.1125000000000033E-3</v>
      </c>
      <c r="AP67" s="18">
        <f t="shared" si="3"/>
        <v>0.99788750000000004</v>
      </c>
      <c r="AQ67" s="18"/>
    </row>
    <row r="68" spans="1:48" x14ac:dyDescent="0.25">
      <c r="A68" s="6">
        <f>ReturnData!A79</f>
        <v>198006</v>
      </c>
      <c r="B68">
        <f>IF('Monthly Ranks'!B67&gt;=9, 1/8,0)</f>
        <v>0.125</v>
      </c>
      <c r="C68">
        <f>IF('Monthly Ranks'!C67&gt;=9, 1/8,0)</f>
        <v>0</v>
      </c>
      <c r="D68">
        <f>IF('Monthly Ranks'!D67&gt;=9, 1/8,0)</f>
        <v>0</v>
      </c>
      <c r="E68">
        <f>IF('Monthly Ranks'!E67&gt;=9, 1/8,0)</f>
        <v>0.125</v>
      </c>
      <c r="F68">
        <f>IF('Monthly Ranks'!F67&gt;=9, 1/8,0)</f>
        <v>0.125</v>
      </c>
      <c r="G68">
        <f>IF('Monthly Ranks'!G67&gt;=9, 1/8,0)</f>
        <v>0</v>
      </c>
      <c r="H68">
        <f>IF('Monthly Ranks'!H67&gt;=9, 1/8,0)</f>
        <v>0.125</v>
      </c>
      <c r="I68">
        <f>IF('Monthly Ranks'!I67&gt;=9, 1/8,0)</f>
        <v>0</v>
      </c>
      <c r="J68">
        <f>IF('Monthly Ranks'!J67&gt;=9, 1/8,0)</f>
        <v>0</v>
      </c>
      <c r="K68">
        <f>IF('Monthly Ranks'!K67&gt;=9, 1/8,0)</f>
        <v>0</v>
      </c>
      <c r="L68">
        <f>IF('Monthly Ranks'!L67&gt;=9, 1/8,0)</f>
        <v>0.125</v>
      </c>
      <c r="M68">
        <f>IF('Monthly Ranks'!M67&gt;=9, 1/8,0)</f>
        <v>0.125</v>
      </c>
      <c r="N68">
        <f>IF('Monthly Ranks'!N67&gt;=9, 1/8,0)</f>
        <v>0</v>
      </c>
      <c r="O68">
        <f>IF('Monthly Ranks'!O67&gt;=9, 1/8,0)</f>
        <v>0</v>
      </c>
      <c r="P68">
        <f>IF('Monthly Ranks'!P67&gt;=9, 1/8,0)</f>
        <v>0.125</v>
      </c>
      <c r="Q68">
        <f>IF('Monthly Ranks'!Q67&gt;=9, 1/8,0)</f>
        <v>0.125</v>
      </c>
      <c r="S68">
        <f t="shared" si="8"/>
        <v>198006</v>
      </c>
      <c r="T68" s="12">
        <f>B68*ReturnData!B79</f>
        <v>2.9125000000000002E-3</v>
      </c>
      <c r="U68" s="12">
        <f>C68*ReturnData!C79</f>
        <v>0</v>
      </c>
      <c r="V68" s="12">
        <f>D68*ReturnData!D79</f>
        <v>0</v>
      </c>
      <c r="W68" s="12">
        <f>E68*ReturnData!E79</f>
        <v>4.1749999999999999E-3</v>
      </c>
      <c r="X68" s="12">
        <f>F68*ReturnData!F79</f>
        <v>3.3874999999999999E-3</v>
      </c>
      <c r="Y68" s="12">
        <f>G68*ReturnData!G79</f>
        <v>0</v>
      </c>
      <c r="Z68" s="12">
        <f>H68*ReturnData!H79</f>
        <v>4.2500000000000003E-4</v>
      </c>
      <c r="AA68" s="12">
        <f>I68*ReturnData!I79</f>
        <v>0</v>
      </c>
      <c r="AB68" s="12">
        <f>J68*ReturnData!J79</f>
        <v>0</v>
      </c>
      <c r="AC68" s="12">
        <f>K68*ReturnData!K79</f>
        <v>0</v>
      </c>
      <c r="AD68" s="12">
        <f>L68*ReturnData!L79</f>
        <v>4.8249999999999994E-3</v>
      </c>
      <c r="AE68" s="12">
        <f>M68*ReturnData!M79</f>
        <v>2.5999999999999999E-3</v>
      </c>
      <c r="AF68" s="12">
        <f>N68*ReturnData!N79</f>
        <v>0</v>
      </c>
      <c r="AG68" s="12">
        <f>O68*ReturnData!O79</f>
        <v>0</v>
      </c>
      <c r="AH68" s="12">
        <f>P68*ReturnData!P79</f>
        <v>2.9249999999999996E-3</v>
      </c>
      <c r="AI68" s="12">
        <f>Q68*ReturnData!Q79</f>
        <v>6.0499999999999998E-3</v>
      </c>
      <c r="AK68">
        <f t="shared" si="9"/>
        <v>198006</v>
      </c>
      <c r="AL68" s="15">
        <f t="shared" ref="AL68:AL131" si="10">SUM(T68:AI68)</f>
        <v>2.7300000000000001E-2</v>
      </c>
      <c r="AN68">
        <v>1</v>
      </c>
      <c r="AO68" s="15">
        <f>HighMomentumPortfolio!AL68-LowMomentumPortfolio!AL68</f>
        <v>1.8975000000000002E-2</v>
      </c>
      <c r="AP68" s="18">
        <f t="shared" ref="AP68:AP131" si="11">AN68+AO68</f>
        <v>1.018975</v>
      </c>
      <c r="AQ68" s="18"/>
    </row>
    <row r="69" spans="1:48" x14ac:dyDescent="0.25">
      <c r="A69" s="6">
        <f>ReturnData!A80</f>
        <v>198007</v>
      </c>
      <c r="B69">
        <f>IF('Monthly Ranks'!B68&gt;=9, 1/8,0)</f>
        <v>0.125</v>
      </c>
      <c r="C69">
        <f>IF('Monthly Ranks'!C68&gt;=9, 1/8,0)</f>
        <v>0</v>
      </c>
      <c r="D69">
        <f>IF('Monthly Ranks'!D68&gt;=9, 1/8,0)</f>
        <v>0</v>
      </c>
      <c r="E69">
        <f>IF('Monthly Ranks'!E68&gt;=9, 1/8,0)</f>
        <v>0.125</v>
      </c>
      <c r="F69">
        <f>IF('Monthly Ranks'!F68&gt;=9, 1/8,0)</f>
        <v>0.125</v>
      </c>
      <c r="G69">
        <f>IF('Monthly Ranks'!G68&gt;=9, 1/8,0)</f>
        <v>0</v>
      </c>
      <c r="H69">
        <f>IF('Monthly Ranks'!H68&gt;=9, 1/8,0)</f>
        <v>0</v>
      </c>
      <c r="I69">
        <f>IF('Monthly Ranks'!I68&gt;=9, 1/8,0)</f>
        <v>0</v>
      </c>
      <c r="J69">
        <f>IF('Monthly Ranks'!J68&gt;=9, 1/8,0)</f>
        <v>0</v>
      </c>
      <c r="K69">
        <f>IF('Monthly Ranks'!K68&gt;=9, 1/8,0)</f>
        <v>0</v>
      </c>
      <c r="L69">
        <f>IF('Monthly Ranks'!L68&gt;=9, 1/8,0)</f>
        <v>0.125</v>
      </c>
      <c r="M69">
        <f>IF('Monthly Ranks'!M68&gt;=9, 1/8,0)</f>
        <v>0.125</v>
      </c>
      <c r="N69">
        <f>IF('Monthly Ranks'!N68&gt;=9, 1/8,0)</f>
        <v>0</v>
      </c>
      <c r="O69">
        <f>IF('Monthly Ranks'!O68&gt;=9, 1/8,0)</f>
        <v>0.125</v>
      </c>
      <c r="P69">
        <f>IF('Monthly Ranks'!P68&gt;=9, 1/8,0)</f>
        <v>0.125</v>
      </c>
      <c r="Q69">
        <f>IF('Monthly Ranks'!Q68&gt;=9, 1/8,0)</f>
        <v>0.125</v>
      </c>
      <c r="S69">
        <f t="shared" si="8"/>
        <v>198007</v>
      </c>
      <c r="T69" s="12">
        <f>B69*ReturnData!B80</f>
        <v>7.3124999999999996E-3</v>
      </c>
      <c r="U69" s="12">
        <f>C69*ReturnData!C80</f>
        <v>0</v>
      </c>
      <c r="V69" s="12">
        <f>D69*ReturnData!D80</f>
        <v>0</v>
      </c>
      <c r="W69" s="12">
        <f>E69*ReturnData!E80</f>
        <v>1.69125E-2</v>
      </c>
      <c r="X69" s="12">
        <f>F69*ReturnData!F80</f>
        <v>1.2237499999999998E-2</v>
      </c>
      <c r="Y69" s="12">
        <f>G69*ReturnData!G80</f>
        <v>0</v>
      </c>
      <c r="Z69" s="12">
        <f>H69*ReturnData!H80</f>
        <v>0</v>
      </c>
      <c r="AA69" s="12">
        <f>I69*ReturnData!I80</f>
        <v>0</v>
      </c>
      <c r="AB69" s="12">
        <f>J69*ReturnData!J80</f>
        <v>0</v>
      </c>
      <c r="AC69" s="12">
        <f>K69*ReturnData!K80</f>
        <v>0</v>
      </c>
      <c r="AD69" s="12">
        <f>L69*ReturnData!L80</f>
        <v>1.8225000000000002E-2</v>
      </c>
      <c r="AE69" s="12">
        <f>M69*ReturnData!M80</f>
        <v>1.5824999999999999E-2</v>
      </c>
      <c r="AF69" s="12">
        <f>N69*ReturnData!N80</f>
        <v>0</v>
      </c>
      <c r="AG69" s="12">
        <f>O69*ReturnData!O80</f>
        <v>-1.25E-4</v>
      </c>
      <c r="AH69" s="12">
        <f>P69*ReturnData!P80</f>
        <v>1.3287500000000001E-2</v>
      </c>
      <c r="AI69" s="12">
        <f>Q69*ReturnData!Q80</f>
        <v>4.0749999999999996E-3</v>
      </c>
      <c r="AK69">
        <f t="shared" si="9"/>
        <v>198007</v>
      </c>
      <c r="AL69" s="15">
        <f t="shared" si="10"/>
        <v>8.7749999999999995E-2</v>
      </c>
      <c r="AN69">
        <v>1</v>
      </c>
      <c r="AO69" s="15">
        <f>HighMomentumPortfolio!AL69-LowMomentumPortfolio!AL69</f>
        <v>1.0037500000000005E-2</v>
      </c>
      <c r="AP69" s="18">
        <f t="shared" si="11"/>
        <v>1.0100374999999999</v>
      </c>
      <c r="AQ69" s="18"/>
    </row>
    <row r="70" spans="1:48" x14ac:dyDescent="0.25">
      <c r="A70" s="6">
        <f>ReturnData!A81</f>
        <v>198008</v>
      </c>
      <c r="B70">
        <f>IF('Monthly Ranks'!B69&gt;=9, 1/8,0)</f>
        <v>0.125</v>
      </c>
      <c r="C70">
        <f>IF('Monthly Ranks'!C69&gt;=9, 1/8,0)</f>
        <v>0</v>
      </c>
      <c r="D70">
        <f>IF('Monthly Ranks'!D69&gt;=9, 1/8,0)</f>
        <v>0</v>
      </c>
      <c r="E70">
        <f>IF('Monthly Ranks'!E69&gt;=9, 1/8,0)</f>
        <v>0.125</v>
      </c>
      <c r="F70">
        <f>IF('Monthly Ranks'!F69&gt;=9, 1/8,0)</f>
        <v>0.125</v>
      </c>
      <c r="G70">
        <f>IF('Monthly Ranks'!G69&gt;=9, 1/8,0)</f>
        <v>0</v>
      </c>
      <c r="H70">
        <f>IF('Monthly Ranks'!H69&gt;=9, 1/8,0)</f>
        <v>0</v>
      </c>
      <c r="I70">
        <f>IF('Monthly Ranks'!I69&gt;=9, 1/8,0)</f>
        <v>0</v>
      </c>
      <c r="J70">
        <f>IF('Monthly Ranks'!J69&gt;=9, 1/8,0)</f>
        <v>0</v>
      </c>
      <c r="K70">
        <f>IF('Monthly Ranks'!K69&gt;=9, 1/8,0)</f>
        <v>0</v>
      </c>
      <c r="L70">
        <f>IF('Monthly Ranks'!L69&gt;=9, 1/8,0)</f>
        <v>0.125</v>
      </c>
      <c r="M70">
        <f>IF('Monthly Ranks'!M69&gt;=9, 1/8,0)</f>
        <v>0.125</v>
      </c>
      <c r="N70">
        <f>IF('Monthly Ranks'!N69&gt;=9, 1/8,0)</f>
        <v>0</v>
      </c>
      <c r="O70">
        <f>IF('Monthly Ranks'!O69&gt;=9, 1/8,0)</f>
        <v>0.125</v>
      </c>
      <c r="P70">
        <f>IF('Monthly Ranks'!P69&gt;=9, 1/8,0)</f>
        <v>0.125</v>
      </c>
      <c r="Q70">
        <f>IF('Monthly Ranks'!Q69&gt;=9, 1/8,0)</f>
        <v>0.125</v>
      </c>
      <c r="S70">
        <f t="shared" si="8"/>
        <v>198008</v>
      </c>
      <c r="T70" s="12">
        <f>B70*ReturnData!B81</f>
        <v>7.1249999999999992E-4</v>
      </c>
      <c r="U70" s="12">
        <f>C70*ReturnData!C81</f>
        <v>0</v>
      </c>
      <c r="V70" s="12">
        <f>D70*ReturnData!D81</f>
        <v>0</v>
      </c>
      <c r="W70" s="12">
        <f>E70*ReturnData!E81</f>
        <v>3.7000000000000002E-3</v>
      </c>
      <c r="X70" s="12">
        <f>F70*ReturnData!F81</f>
        <v>2.7750000000000001E-3</v>
      </c>
      <c r="Y70" s="12">
        <f>G70*ReturnData!G81</f>
        <v>0</v>
      </c>
      <c r="Z70" s="12">
        <f>H70*ReturnData!H81</f>
        <v>0</v>
      </c>
      <c r="AA70" s="12">
        <f>I70*ReturnData!I81</f>
        <v>0</v>
      </c>
      <c r="AB70" s="12">
        <f>J70*ReturnData!J81</f>
        <v>0</v>
      </c>
      <c r="AC70" s="12">
        <f>K70*ReturnData!K81</f>
        <v>0</v>
      </c>
      <c r="AD70" s="12">
        <f>L70*ReturnData!L81</f>
        <v>3.0375000000000003E-3</v>
      </c>
      <c r="AE70" s="12">
        <f>M70*ReturnData!M81</f>
        <v>3.8374999999999998E-3</v>
      </c>
      <c r="AF70" s="12">
        <f>N70*ReturnData!N81</f>
        <v>0</v>
      </c>
      <c r="AG70" s="12">
        <f>O70*ReturnData!O81</f>
        <v>-1.4624999999999998E-3</v>
      </c>
      <c r="AH70" s="12">
        <f>P70*ReturnData!P81</f>
        <v>5.7499999999999999E-4</v>
      </c>
      <c r="AI70" s="12">
        <f>Q70*ReturnData!Q81</f>
        <v>2.3125000000000003E-3</v>
      </c>
      <c r="AK70">
        <f t="shared" si="9"/>
        <v>198008</v>
      </c>
      <c r="AL70" s="15">
        <f t="shared" si="10"/>
        <v>1.54875E-2</v>
      </c>
      <c r="AN70">
        <v>1</v>
      </c>
      <c r="AO70" s="15">
        <f>HighMomentumPortfolio!AL70-LowMomentumPortfolio!AL70</f>
        <v>7.562500000000005E-3</v>
      </c>
      <c r="AP70" s="18">
        <f t="shared" si="11"/>
        <v>1.0075624999999999</v>
      </c>
      <c r="AQ70" s="18"/>
    </row>
    <row r="71" spans="1:48" x14ac:dyDescent="0.25">
      <c r="A71" s="6">
        <f>ReturnData!A82</f>
        <v>198009</v>
      </c>
      <c r="B71">
        <f>IF('Monthly Ranks'!B70&gt;=9, 1/8,0)</f>
        <v>0.125</v>
      </c>
      <c r="C71">
        <f>IF('Monthly Ranks'!C70&gt;=9, 1/8,0)</f>
        <v>0</v>
      </c>
      <c r="D71">
        <f>IF('Monthly Ranks'!D70&gt;=9, 1/8,0)</f>
        <v>0</v>
      </c>
      <c r="E71">
        <f>IF('Monthly Ranks'!E70&gt;=9, 1/8,0)</f>
        <v>0</v>
      </c>
      <c r="F71">
        <f>IF('Monthly Ranks'!F70&gt;=9, 1/8,0)</f>
        <v>0.125</v>
      </c>
      <c r="G71">
        <f>IF('Monthly Ranks'!G70&gt;=9, 1/8,0)</f>
        <v>0</v>
      </c>
      <c r="H71">
        <f>IF('Monthly Ranks'!H70&gt;=9, 1/8,0)</f>
        <v>0.125</v>
      </c>
      <c r="I71">
        <f>IF('Monthly Ranks'!I70&gt;=9, 1/8,0)</f>
        <v>0</v>
      </c>
      <c r="J71">
        <f>IF('Monthly Ranks'!J70&gt;=9, 1/8,0)</f>
        <v>0</v>
      </c>
      <c r="K71">
        <f>IF('Monthly Ranks'!K70&gt;=9, 1/8,0)</f>
        <v>0</v>
      </c>
      <c r="L71">
        <f>IF('Monthly Ranks'!L70&gt;=9, 1/8,0)</f>
        <v>0.125</v>
      </c>
      <c r="M71">
        <f>IF('Monthly Ranks'!M70&gt;=9, 1/8,0)</f>
        <v>0.125</v>
      </c>
      <c r="N71">
        <f>IF('Monthly Ranks'!N70&gt;=9, 1/8,0)</f>
        <v>0</v>
      </c>
      <c r="O71">
        <f>IF('Monthly Ranks'!O70&gt;=9, 1/8,0)</f>
        <v>0.125</v>
      </c>
      <c r="P71">
        <f>IF('Monthly Ranks'!P70&gt;=9, 1/8,0)</f>
        <v>0.125</v>
      </c>
      <c r="Q71">
        <f>IF('Monthly Ranks'!Q70&gt;=9, 1/8,0)</f>
        <v>0.125</v>
      </c>
      <c r="S71">
        <f t="shared" si="8"/>
        <v>198009</v>
      </c>
      <c r="T71" s="12">
        <f>B71*ReturnData!B82</f>
        <v>-1.4999999999999999E-4</v>
      </c>
      <c r="U71" s="12">
        <f>C71*ReturnData!C82</f>
        <v>0</v>
      </c>
      <c r="V71" s="12">
        <f>D71*ReturnData!D82</f>
        <v>0</v>
      </c>
      <c r="W71" s="12">
        <f>E71*ReturnData!E82</f>
        <v>0</v>
      </c>
      <c r="X71" s="12">
        <f>F71*ReturnData!F82</f>
        <v>2.5500000000000002E-3</v>
      </c>
      <c r="Y71" s="12">
        <f>G71*ReturnData!G82</f>
        <v>0</v>
      </c>
      <c r="Z71" s="12">
        <f>H71*ReturnData!H82</f>
        <v>1.1125E-3</v>
      </c>
      <c r="AA71" s="12">
        <f>I71*ReturnData!I82</f>
        <v>0</v>
      </c>
      <c r="AB71" s="12">
        <f>J71*ReturnData!J82</f>
        <v>0</v>
      </c>
      <c r="AC71" s="12">
        <f>K71*ReturnData!K82</f>
        <v>0</v>
      </c>
      <c r="AD71" s="12">
        <f>L71*ReturnData!L82</f>
        <v>3.2624999999999998E-3</v>
      </c>
      <c r="AE71" s="12">
        <f>M71*ReturnData!M82</f>
        <v>1.9625000000000003E-3</v>
      </c>
      <c r="AF71" s="12">
        <f>N71*ReturnData!N82</f>
        <v>0</v>
      </c>
      <c r="AG71" s="12">
        <f>O71*ReturnData!O82</f>
        <v>1.875E-4</v>
      </c>
      <c r="AH71" s="12">
        <f>P71*ReturnData!P82</f>
        <v>-5.5000000000000003E-4</v>
      </c>
      <c r="AI71" s="12">
        <f>Q71*ReturnData!Q82</f>
        <v>3.225E-3</v>
      </c>
      <c r="AK71">
        <f t="shared" si="9"/>
        <v>198009</v>
      </c>
      <c r="AL71" s="15">
        <f t="shared" si="10"/>
        <v>1.1600000000000001E-2</v>
      </c>
      <c r="AN71">
        <v>1</v>
      </c>
      <c r="AO71" s="15">
        <f>HighMomentumPortfolio!AL71-LowMomentumPortfolio!AL71</f>
        <v>3.3200000000000007E-2</v>
      </c>
      <c r="AP71" s="18">
        <f t="shared" si="11"/>
        <v>1.0331999999999999</v>
      </c>
      <c r="AQ71" s="18"/>
    </row>
    <row r="72" spans="1:48" x14ac:dyDescent="0.25">
      <c r="A72" s="6">
        <f>ReturnData!A83</f>
        <v>198010</v>
      </c>
      <c r="B72">
        <f>IF('Monthly Ranks'!B71&gt;=9, 1/8,0)</f>
        <v>0.125</v>
      </c>
      <c r="C72">
        <f>IF('Monthly Ranks'!C71&gt;=9, 1/8,0)</f>
        <v>0</v>
      </c>
      <c r="D72">
        <f>IF('Monthly Ranks'!D71&gt;=9, 1/8,0)</f>
        <v>0</v>
      </c>
      <c r="E72">
        <f>IF('Monthly Ranks'!E71&gt;=9, 1/8,0)</f>
        <v>0</v>
      </c>
      <c r="F72">
        <f>IF('Monthly Ranks'!F71&gt;=9, 1/8,0)</f>
        <v>0.125</v>
      </c>
      <c r="G72">
        <f>IF('Monthly Ranks'!G71&gt;=9, 1/8,0)</f>
        <v>0</v>
      </c>
      <c r="H72">
        <f>IF('Monthly Ranks'!H71&gt;=9, 1/8,0)</f>
        <v>0.125</v>
      </c>
      <c r="I72">
        <f>IF('Monthly Ranks'!I71&gt;=9, 1/8,0)</f>
        <v>0</v>
      </c>
      <c r="J72">
        <f>IF('Monthly Ranks'!J71&gt;=9, 1/8,0)</f>
        <v>0</v>
      </c>
      <c r="K72">
        <f>IF('Monthly Ranks'!K71&gt;=9, 1/8,0)</f>
        <v>0</v>
      </c>
      <c r="L72">
        <f>IF('Monthly Ranks'!L71&gt;=9, 1/8,0)</f>
        <v>0.125</v>
      </c>
      <c r="M72">
        <f>IF('Monthly Ranks'!M71&gt;=9, 1/8,0)</f>
        <v>0.125</v>
      </c>
      <c r="N72">
        <f>IF('Monthly Ranks'!N71&gt;=9, 1/8,0)</f>
        <v>0</v>
      </c>
      <c r="O72">
        <f>IF('Monthly Ranks'!O71&gt;=9, 1/8,0)</f>
        <v>0.125</v>
      </c>
      <c r="P72">
        <f>IF('Monthly Ranks'!P71&gt;=9, 1/8,0)</f>
        <v>0.125</v>
      </c>
      <c r="Q72">
        <f>IF('Monthly Ranks'!Q71&gt;=9, 1/8,0)</f>
        <v>0.125</v>
      </c>
      <c r="S72">
        <f t="shared" si="8"/>
        <v>198010</v>
      </c>
      <c r="T72" s="12">
        <f>B72*ReturnData!B83</f>
        <v>-1.1749999999999998E-3</v>
      </c>
      <c r="U72" s="12">
        <f>C72*ReturnData!C83</f>
        <v>0</v>
      </c>
      <c r="V72" s="12">
        <f>D72*ReturnData!D83</f>
        <v>0</v>
      </c>
      <c r="W72" s="12">
        <f>E72*ReturnData!E83</f>
        <v>0</v>
      </c>
      <c r="X72" s="12">
        <f>F72*ReturnData!F83</f>
        <v>2.7000000000000001E-3</v>
      </c>
      <c r="Y72" s="12">
        <f>G72*ReturnData!G83</f>
        <v>0</v>
      </c>
      <c r="Z72" s="12">
        <f>H72*ReturnData!H83</f>
        <v>-2E-3</v>
      </c>
      <c r="AA72" s="12">
        <f>I72*ReturnData!I83</f>
        <v>0</v>
      </c>
      <c r="AB72" s="12">
        <f>J72*ReturnData!J83</f>
        <v>0</v>
      </c>
      <c r="AC72" s="12">
        <f>K72*ReturnData!K83</f>
        <v>0</v>
      </c>
      <c r="AD72" s="12">
        <f>L72*ReturnData!L83</f>
        <v>2.6250000000000002E-3</v>
      </c>
      <c r="AE72" s="12">
        <f>M72*ReturnData!M83</f>
        <v>-6.9375000000000001E-3</v>
      </c>
      <c r="AF72" s="12">
        <f>N72*ReturnData!N83</f>
        <v>0</v>
      </c>
      <c r="AG72" s="12">
        <f>O72*ReturnData!O83</f>
        <v>2.4250000000000001E-3</v>
      </c>
      <c r="AH72" s="12">
        <f>P72*ReturnData!P83</f>
        <v>-1.8500000000000001E-3</v>
      </c>
      <c r="AI72" s="12">
        <f>Q72*ReturnData!Q83</f>
        <v>1.4999999999999999E-4</v>
      </c>
      <c r="AK72">
        <f t="shared" si="9"/>
        <v>198010</v>
      </c>
      <c r="AL72" s="15">
        <f t="shared" si="10"/>
        <v>-4.0625000000000001E-3</v>
      </c>
      <c r="AN72">
        <v>1</v>
      </c>
      <c r="AO72" s="15">
        <f>HighMomentumPortfolio!AL72-LowMomentumPortfolio!AL72</f>
        <v>2.5325E-2</v>
      </c>
      <c r="AP72" s="18">
        <f t="shared" si="11"/>
        <v>1.025325</v>
      </c>
      <c r="AQ72" s="18"/>
    </row>
    <row r="73" spans="1:48" x14ac:dyDescent="0.25">
      <c r="A73" s="6">
        <f>ReturnData!A84</f>
        <v>198011</v>
      </c>
      <c r="B73">
        <f>IF('Monthly Ranks'!B72&gt;=9, 1/8,0)</f>
        <v>0.125</v>
      </c>
      <c r="C73">
        <f>IF('Monthly Ranks'!C72&gt;=9, 1/8,0)</f>
        <v>0</v>
      </c>
      <c r="D73">
        <f>IF('Monthly Ranks'!D72&gt;=9, 1/8,0)</f>
        <v>0</v>
      </c>
      <c r="E73">
        <f>IF('Monthly Ranks'!E72&gt;=9, 1/8,0)</f>
        <v>0</v>
      </c>
      <c r="F73">
        <f>IF('Monthly Ranks'!F72&gt;=9, 1/8,0)</f>
        <v>0.125</v>
      </c>
      <c r="G73">
        <f>IF('Monthly Ranks'!G72&gt;=9, 1/8,0)</f>
        <v>0</v>
      </c>
      <c r="H73">
        <f>IF('Monthly Ranks'!H72&gt;=9, 1/8,0)</f>
        <v>0.125</v>
      </c>
      <c r="I73">
        <f>IF('Monthly Ranks'!I72&gt;=9, 1/8,0)</f>
        <v>0</v>
      </c>
      <c r="J73">
        <f>IF('Monthly Ranks'!J72&gt;=9, 1/8,0)</f>
        <v>0</v>
      </c>
      <c r="K73">
        <f>IF('Monthly Ranks'!K72&gt;=9, 1/8,0)</f>
        <v>0</v>
      </c>
      <c r="L73">
        <f>IF('Monthly Ranks'!L72&gt;=9, 1/8,0)</f>
        <v>0.125</v>
      </c>
      <c r="M73">
        <f>IF('Monthly Ranks'!M72&gt;=9, 1/8,0)</f>
        <v>0.125</v>
      </c>
      <c r="N73">
        <f>IF('Monthly Ranks'!N72&gt;=9, 1/8,0)</f>
        <v>0</v>
      </c>
      <c r="O73">
        <f>IF('Monthly Ranks'!O72&gt;=9, 1/8,0)</f>
        <v>0.125</v>
      </c>
      <c r="P73">
        <f>IF('Monthly Ranks'!P72&gt;=9, 1/8,0)</f>
        <v>0.125</v>
      </c>
      <c r="Q73">
        <f>IF('Monthly Ranks'!Q72&gt;=9, 1/8,0)</f>
        <v>0.125</v>
      </c>
      <c r="S73">
        <f t="shared" si="8"/>
        <v>198011</v>
      </c>
      <c r="T73" s="12">
        <f>B73*ReturnData!B84</f>
        <v>8.7500000000000013E-5</v>
      </c>
      <c r="U73" s="12">
        <f>C73*ReturnData!C84</f>
        <v>0</v>
      </c>
      <c r="V73" s="12">
        <f>D73*ReturnData!D84</f>
        <v>0</v>
      </c>
      <c r="W73" s="12">
        <f>E73*ReturnData!E84</f>
        <v>0</v>
      </c>
      <c r="X73" s="12">
        <f>F73*ReturnData!F84</f>
        <v>9.8999999999999991E-3</v>
      </c>
      <c r="Y73" s="12">
        <f>G73*ReturnData!G84</f>
        <v>0</v>
      </c>
      <c r="Z73" s="12">
        <f>H73*ReturnData!H84</f>
        <v>7.1999999999999998E-3</v>
      </c>
      <c r="AA73" s="12">
        <f>I73*ReturnData!I84</f>
        <v>0</v>
      </c>
      <c r="AB73" s="12">
        <f>J73*ReturnData!J84</f>
        <v>0</v>
      </c>
      <c r="AC73" s="12">
        <f>K73*ReturnData!K84</f>
        <v>0</v>
      </c>
      <c r="AD73" s="12">
        <f>L73*ReturnData!L84</f>
        <v>1.3325E-2</v>
      </c>
      <c r="AE73" s="12">
        <f>M73*ReturnData!M84</f>
        <v>-1.4000000000000002E-3</v>
      </c>
      <c r="AF73" s="12">
        <f>N73*ReturnData!N84</f>
        <v>0</v>
      </c>
      <c r="AG73" s="12">
        <f>O73*ReturnData!O84</f>
        <v>9.2250000000000006E-3</v>
      </c>
      <c r="AH73" s="12">
        <f>P73*ReturnData!P84</f>
        <v>8.6249999999999999E-4</v>
      </c>
      <c r="AI73" s="12">
        <f>Q73*ReturnData!Q84</f>
        <v>7.0374999999999995E-3</v>
      </c>
      <c r="AK73">
        <f t="shared" si="9"/>
        <v>198011</v>
      </c>
      <c r="AL73" s="15">
        <f t="shared" si="10"/>
        <v>4.6237500000000001E-2</v>
      </c>
      <c r="AN73">
        <v>1</v>
      </c>
      <c r="AO73" s="15">
        <f>HighMomentumPortfolio!AL73-LowMomentumPortfolio!AL73</f>
        <v>5.4687499999999986E-2</v>
      </c>
      <c r="AP73" s="18">
        <f t="shared" si="11"/>
        <v>1.0546875</v>
      </c>
      <c r="AQ73" s="18"/>
    </row>
    <row r="74" spans="1:48" x14ac:dyDescent="0.25">
      <c r="A74" s="6">
        <f>ReturnData!A85</f>
        <v>198012</v>
      </c>
      <c r="B74">
        <f>IF('Monthly Ranks'!B73&gt;=9, 1/8,0)</f>
        <v>0.125</v>
      </c>
      <c r="C74">
        <f>IF('Monthly Ranks'!C73&gt;=9, 1/8,0)</f>
        <v>0</v>
      </c>
      <c r="D74">
        <f>IF('Monthly Ranks'!D73&gt;=9, 1/8,0)</f>
        <v>0</v>
      </c>
      <c r="E74">
        <f>IF('Monthly Ranks'!E73&gt;=9, 1/8,0)</f>
        <v>0</v>
      </c>
      <c r="F74">
        <f>IF('Monthly Ranks'!F73&gt;=9, 1/8,0)</f>
        <v>0</v>
      </c>
      <c r="G74">
        <f>IF('Monthly Ranks'!G73&gt;=9, 1/8,0)</f>
        <v>0.125</v>
      </c>
      <c r="H74">
        <f>IF('Monthly Ranks'!H73&gt;=9, 1/8,0)</f>
        <v>0.125</v>
      </c>
      <c r="I74">
        <f>IF('Monthly Ranks'!I73&gt;=9, 1/8,0)</f>
        <v>0</v>
      </c>
      <c r="J74">
        <f>IF('Monthly Ranks'!J73&gt;=9, 1/8,0)</f>
        <v>0</v>
      </c>
      <c r="K74">
        <f>IF('Monthly Ranks'!K73&gt;=9, 1/8,0)</f>
        <v>0</v>
      </c>
      <c r="L74">
        <f>IF('Monthly Ranks'!L73&gt;=9, 1/8,0)</f>
        <v>0.125</v>
      </c>
      <c r="M74">
        <f>IF('Monthly Ranks'!M73&gt;=9, 1/8,0)</f>
        <v>0.125</v>
      </c>
      <c r="N74">
        <f>IF('Monthly Ranks'!N73&gt;=9, 1/8,0)</f>
        <v>0</v>
      </c>
      <c r="O74">
        <f>IF('Monthly Ranks'!O73&gt;=9, 1/8,0)</f>
        <v>0.125</v>
      </c>
      <c r="P74">
        <f>IF('Monthly Ranks'!P73&gt;=9, 1/8,0)</f>
        <v>0.125</v>
      </c>
      <c r="Q74">
        <f>IF('Monthly Ranks'!Q73&gt;=9, 1/8,0)</f>
        <v>0.125</v>
      </c>
      <c r="S74">
        <f t="shared" si="8"/>
        <v>198012</v>
      </c>
      <c r="T74" s="12">
        <f>B74*ReturnData!B85</f>
        <v>2.3125000000000003E-3</v>
      </c>
      <c r="U74" s="12">
        <f>C74*ReturnData!C85</f>
        <v>0</v>
      </c>
      <c r="V74" s="12">
        <f>D74*ReturnData!D85</f>
        <v>0</v>
      </c>
      <c r="W74" s="12">
        <f>E74*ReturnData!E85</f>
        <v>0</v>
      </c>
      <c r="X74" s="12">
        <f>F74*ReturnData!F85</f>
        <v>0</v>
      </c>
      <c r="Y74" s="12">
        <f>G74*ReturnData!G85</f>
        <v>-2.3874999999999999E-3</v>
      </c>
      <c r="Z74" s="12">
        <f>H74*ReturnData!H85</f>
        <v>4.8374999999999998E-3</v>
      </c>
      <c r="AA74" s="12">
        <f>I74*ReturnData!I85</f>
        <v>0</v>
      </c>
      <c r="AB74" s="12">
        <f>J74*ReturnData!J85</f>
        <v>0</v>
      </c>
      <c r="AC74" s="12">
        <f>K74*ReturnData!K85</f>
        <v>0</v>
      </c>
      <c r="AD74" s="12">
        <f>L74*ReturnData!L85</f>
        <v>-2.7875E-3</v>
      </c>
      <c r="AE74" s="12">
        <f>M74*ReturnData!M85</f>
        <v>-3.5000000000000005E-4</v>
      </c>
      <c r="AF74" s="12">
        <f>N74*ReturnData!N85</f>
        <v>0</v>
      </c>
      <c r="AG74" s="12">
        <f>O74*ReturnData!O85</f>
        <v>-2.4375E-3</v>
      </c>
      <c r="AH74" s="12">
        <f>P74*ReturnData!P85</f>
        <v>7.1249999999999992E-4</v>
      </c>
      <c r="AI74" s="12">
        <f>Q74*ReturnData!Q85</f>
        <v>3.8874999999999999E-3</v>
      </c>
      <c r="AK74">
        <f t="shared" si="9"/>
        <v>198012</v>
      </c>
      <c r="AL74" s="15">
        <f t="shared" si="10"/>
        <v>3.7875000000000001E-3</v>
      </c>
      <c r="AN74">
        <v>1</v>
      </c>
      <c r="AO74" s="15">
        <f>HighMomentumPortfolio!AL74-LowMomentumPortfolio!AL74</f>
        <v>-4.6950000000000006E-2</v>
      </c>
      <c r="AP74" s="18">
        <f t="shared" si="11"/>
        <v>0.95304999999999995</v>
      </c>
      <c r="AQ74" s="18"/>
    </row>
    <row r="75" spans="1:48" x14ac:dyDescent="0.25">
      <c r="A75" s="6">
        <f>ReturnData!A86</f>
        <v>198101</v>
      </c>
      <c r="B75">
        <f>IF('Monthly Ranks'!B74&gt;=9, 1/8,0)</f>
        <v>0.125</v>
      </c>
      <c r="C75">
        <f>IF('Monthly Ranks'!C74&gt;=9, 1/8,0)</f>
        <v>0</v>
      </c>
      <c r="D75">
        <f>IF('Monthly Ranks'!D74&gt;=9, 1/8,0)</f>
        <v>0</v>
      </c>
      <c r="E75">
        <f>IF('Monthly Ranks'!E74&gt;=9, 1/8,0)</f>
        <v>0.125</v>
      </c>
      <c r="F75">
        <f>IF('Monthly Ranks'!F74&gt;=9, 1/8,0)</f>
        <v>0</v>
      </c>
      <c r="G75">
        <f>IF('Monthly Ranks'!G74&gt;=9, 1/8,0)</f>
        <v>0.125</v>
      </c>
      <c r="H75">
        <f>IF('Monthly Ranks'!H74&gt;=9, 1/8,0)</f>
        <v>0.125</v>
      </c>
      <c r="I75">
        <f>IF('Monthly Ranks'!I74&gt;=9, 1/8,0)</f>
        <v>0</v>
      </c>
      <c r="J75">
        <f>IF('Monthly Ranks'!J74&gt;=9, 1/8,0)</f>
        <v>0</v>
      </c>
      <c r="K75">
        <f>IF('Monthly Ranks'!K74&gt;=9, 1/8,0)</f>
        <v>0</v>
      </c>
      <c r="L75">
        <f>IF('Monthly Ranks'!L74&gt;=9, 1/8,0)</f>
        <v>0</v>
      </c>
      <c r="M75">
        <f>IF('Monthly Ranks'!M74&gt;=9, 1/8,0)</f>
        <v>0.125</v>
      </c>
      <c r="N75">
        <f>IF('Monthly Ranks'!N74&gt;=9, 1/8,0)</f>
        <v>0</v>
      </c>
      <c r="O75">
        <f>IF('Monthly Ranks'!O74&gt;=9, 1/8,0)</f>
        <v>0.125</v>
      </c>
      <c r="P75">
        <f>IF('Monthly Ranks'!P74&gt;=9, 1/8,0)</f>
        <v>0.125</v>
      </c>
      <c r="Q75">
        <f>IF('Monthly Ranks'!Q74&gt;=9, 1/8,0)</f>
        <v>0.125</v>
      </c>
      <c r="S75">
        <f t="shared" si="8"/>
        <v>198101</v>
      </c>
      <c r="T75" s="12">
        <f>B75*ReturnData!B86</f>
        <v>3.3250000000000003E-3</v>
      </c>
      <c r="U75" s="12">
        <f>C75*ReturnData!C86</f>
        <v>0</v>
      </c>
      <c r="V75" s="12">
        <f>D75*ReturnData!D86</f>
        <v>0</v>
      </c>
      <c r="W75" s="12">
        <f>E75*ReturnData!E86</f>
        <v>9.4999999999999998E-3</v>
      </c>
      <c r="X75" s="12">
        <f>F75*ReturnData!F86</f>
        <v>0</v>
      </c>
      <c r="Y75" s="12">
        <f>G75*ReturnData!G86</f>
        <v>1.8749999999999999E-3</v>
      </c>
      <c r="Z75" s="12">
        <f>H75*ReturnData!H86</f>
        <v>-1.4624999999999998E-3</v>
      </c>
      <c r="AA75" s="12">
        <f>I75*ReturnData!I86</f>
        <v>0</v>
      </c>
      <c r="AB75" s="12">
        <f>J75*ReturnData!J86</f>
        <v>0</v>
      </c>
      <c r="AC75" s="12">
        <f>K75*ReturnData!K86</f>
        <v>0</v>
      </c>
      <c r="AD75" s="12">
        <f>L75*ReturnData!L86</f>
        <v>0</v>
      </c>
      <c r="AE75" s="12">
        <f>M75*ReturnData!M86</f>
        <v>-2.2875E-3</v>
      </c>
      <c r="AF75" s="12">
        <f>N75*ReturnData!N86</f>
        <v>0</v>
      </c>
      <c r="AG75" s="12">
        <f>O75*ReturnData!O86</f>
        <v>-3.2124999999999996E-3</v>
      </c>
      <c r="AH75" s="12">
        <f>P75*ReturnData!P86</f>
        <v>1.9375E-3</v>
      </c>
      <c r="AI75" s="12">
        <f>Q75*ReturnData!Q86</f>
        <v>-3.15E-3</v>
      </c>
      <c r="AK75">
        <f t="shared" si="9"/>
        <v>198101</v>
      </c>
      <c r="AL75" s="15">
        <f t="shared" si="10"/>
        <v>6.5249999999999996E-3</v>
      </c>
      <c r="AN75">
        <v>1</v>
      </c>
      <c r="AO75" s="15">
        <f>HighMomentumPortfolio!AL75-LowMomentumPortfolio!AL75</f>
        <v>-5.2462499999999995E-2</v>
      </c>
      <c r="AP75" s="18">
        <f t="shared" si="11"/>
        <v>0.94753750000000003</v>
      </c>
      <c r="AQ75" s="18"/>
      <c r="AR75" s="18">
        <f t="shared" ref="AR75" si="12">PRODUCT(AP75:AP86)</f>
        <v>0.85345565065505835</v>
      </c>
      <c r="AS75" s="18"/>
      <c r="AT75" s="18"/>
      <c r="AU75" s="18"/>
      <c r="AV75" s="18"/>
    </row>
    <row r="76" spans="1:48" x14ac:dyDescent="0.25">
      <c r="A76" s="6">
        <f>ReturnData!A87</f>
        <v>198102</v>
      </c>
      <c r="B76">
        <f>IF('Monthly Ranks'!B75&gt;=9, 1/8,0)</f>
        <v>0.125</v>
      </c>
      <c r="C76">
        <f>IF('Monthly Ranks'!C75&gt;=9, 1/8,0)</f>
        <v>0</v>
      </c>
      <c r="D76">
        <f>IF('Monthly Ranks'!D75&gt;=9, 1/8,0)</f>
        <v>0</v>
      </c>
      <c r="E76">
        <f>IF('Monthly Ranks'!E75&gt;=9, 1/8,0)</f>
        <v>0.125</v>
      </c>
      <c r="F76">
        <f>IF('Monthly Ranks'!F75&gt;=9, 1/8,0)</f>
        <v>0.125</v>
      </c>
      <c r="G76">
        <f>IF('Monthly Ranks'!G75&gt;=9, 1/8,0)</f>
        <v>0.125</v>
      </c>
      <c r="H76">
        <f>IF('Monthly Ranks'!H75&gt;=9, 1/8,0)</f>
        <v>0</v>
      </c>
      <c r="I76">
        <f>IF('Monthly Ranks'!I75&gt;=9, 1/8,0)</f>
        <v>0</v>
      </c>
      <c r="J76">
        <f>IF('Monthly Ranks'!J75&gt;=9, 1/8,0)</f>
        <v>0.125</v>
      </c>
      <c r="K76">
        <f>IF('Monthly Ranks'!K75&gt;=9, 1/8,0)</f>
        <v>0</v>
      </c>
      <c r="L76">
        <f>IF('Monthly Ranks'!L75&gt;=9, 1/8,0)</f>
        <v>0</v>
      </c>
      <c r="M76">
        <f>IF('Monthly Ranks'!M75&gt;=9, 1/8,0)</f>
        <v>0.125</v>
      </c>
      <c r="N76">
        <f>IF('Monthly Ranks'!N75&gt;=9, 1/8,0)</f>
        <v>0</v>
      </c>
      <c r="O76">
        <f>IF('Monthly Ranks'!O75&gt;=9, 1/8,0)</f>
        <v>0.125</v>
      </c>
      <c r="P76">
        <f>IF('Monthly Ranks'!P75&gt;=9, 1/8,0)</f>
        <v>0.125</v>
      </c>
      <c r="Q76">
        <f>IF('Monthly Ranks'!Q75&gt;=9, 1/8,0)</f>
        <v>0</v>
      </c>
      <c r="S76">
        <f t="shared" si="8"/>
        <v>198102</v>
      </c>
      <c r="T76" s="12">
        <f>B76*ReturnData!B87</f>
        <v>2.8625E-3</v>
      </c>
      <c r="U76" s="12">
        <f>C76*ReturnData!C87</f>
        <v>0</v>
      </c>
      <c r="V76" s="12">
        <f>D76*ReturnData!D87</f>
        <v>0</v>
      </c>
      <c r="W76" s="12">
        <f>E76*ReturnData!E87</f>
        <v>2.4375E-3</v>
      </c>
      <c r="X76" s="12">
        <f>F76*ReturnData!F87</f>
        <v>1.0262500000000001E-2</v>
      </c>
      <c r="Y76" s="12">
        <f>G76*ReturnData!G87</f>
        <v>4.9499999999999995E-3</v>
      </c>
      <c r="Z76" s="12">
        <f>H76*ReturnData!H87</f>
        <v>0</v>
      </c>
      <c r="AA76" s="12">
        <f>I76*ReturnData!I87</f>
        <v>0</v>
      </c>
      <c r="AB76" s="12">
        <f>J76*ReturnData!J87</f>
        <v>3.2124999999999996E-3</v>
      </c>
      <c r="AC76" s="12">
        <f>K76*ReturnData!K87</f>
        <v>0</v>
      </c>
      <c r="AD76" s="12">
        <f>L76*ReturnData!L87</f>
        <v>0</v>
      </c>
      <c r="AE76" s="12">
        <f>M76*ReturnData!M87</f>
        <v>8.1250000000000003E-3</v>
      </c>
      <c r="AF76" s="12">
        <f>N76*ReturnData!N87</f>
        <v>0</v>
      </c>
      <c r="AG76" s="12">
        <f>O76*ReturnData!O87</f>
        <v>-1.5874999999999999E-3</v>
      </c>
      <c r="AH76" s="12">
        <f>P76*ReturnData!P87</f>
        <v>4.875E-3</v>
      </c>
      <c r="AI76" s="12">
        <f>Q76*ReturnData!Q87</f>
        <v>0</v>
      </c>
      <c r="AK76">
        <f t="shared" si="9"/>
        <v>198102</v>
      </c>
      <c r="AL76" s="15">
        <f t="shared" si="10"/>
        <v>3.5137500000000002E-2</v>
      </c>
      <c r="AN76">
        <v>1</v>
      </c>
      <c r="AO76" s="15">
        <f>HighMomentumPortfolio!AL76-LowMomentumPortfolio!AL76</f>
        <v>-2.5712500000000006E-2</v>
      </c>
      <c r="AP76" s="18">
        <f t="shared" si="11"/>
        <v>0.97428749999999997</v>
      </c>
      <c r="AQ76" s="18"/>
    </row>
    <row r="77" spans="1:48" x14ac:dyDescent="0.25">
      <c r="A77" s="6">
        <f>ReturnData!A88</f>
        <v>198103</v>
      </c>
      <c r="B77">
        <f>IF('Monthly Ranks'!B76&gt;=9, 1/8,0)</f>
        <v>0.125</v>
      </c>
      <c r="C77">
        <f>IF('Monthly Ranks'!C76&gt;=9, 1/8,0)</f>
        <v>0.125</v>
      </c>
      <c r="D77">
        <f>IF('Monthly Ranks'!D76&gt;=9, 1/8,0)</f>
        <v>0</v>
      </c>
      <c r="E77">
        <f>IF('Monthly Ranks'!E76&gt;=9, 1/8,0)</f>
        <v>0</v>
      </c>
      <c r="F77">
        <f>IF('Monthly Ranks'!F76&gt;=9, 1/8,0)</f>
        <v>0</v>
      </c>
      <c r="G77">
        <f>IF('Monthly Ranks'!G76&gt;=9, 1/8,0)</f>
        <v>0.125</v>
      </c>
      <c r="H77">
        <f>IF('Monthly Ranks'!H76&gt;=9, 1/8,0)</f>
        <v>0</v>
      </c>
      <c r="I77">
        <f>IF('Monthly Ranks'!I76&gt;=9, 1/8,0)</f>
        <v>0</v>
      </c>
      <c r="J77">
        <f>IF('Monthly Ranks'!J76&gt;=9, 1/8,0)</f>
        <v>0.125</v>
      </c>
      <c r="K77">
        <f>IF('Monthly Ranks'!K76&gt;=9, 1/8,0)</f>
        <v>0</v>
      </c>
      <c r="L77">
        <f>IF('Monthly Ranks'!L76&gt;=9, 1/8,0)</f>
        <v>0.125</v>
      </c>
      <c r="M77">
        <f>IF('Monthly Ranks'!M76&gt;=9, 1/8,0)</f>
        <v>0.125</v>
      </c>
      <c r="N77">
        <f>IF('Monthly Ranks'!N76&gt;=9, 1/8,0)</f>
        <v>0</v>
      </c>
      <c r="O77">
        <f>IF('Monthly Ranks'!O76&gt;=9, 1/8,0)</f>
        <v>0.125</v>
      </c>
      <c r="P77">
        <f>IF('Monthly Ranks'!P76&gt;=9, 1/8,0)</f>
        <v>0.125</v>
      </c>
      <c r="Q77">
        <f>IF('Monthly Ranks'!Q76&gt;=9, 1/8,0)</f>
        <v>0</v>
      </c>
      <c r="S77">
        <f t="shared" si="8"/>
        <v>198103</v>
      </c>
      <c r="T77" s="12">
        <f>B77*ReturnData!B88</f>
        <v>8.6125000000000004E-3</v>
      </c>
      <c r="U77" s="12">
        <f>C77*ReturnData!C88</f>
        <v>1.9987500000000002E-2</v>
      </c>
      <c r="V77" s="12">
        <f>D77*ReturnData!D88</f>
        <v>0</v>
      </c>
      <c r="W77" s="12">
        <f>E77*ReturnData!E88</f>
        <v>0</v>
      </c>
      <c r="X77" s="12">
        <f>F77*ReturnData!F88</f>
        <v>0</v>
      </c>
      <c r="Y77" s="12">
        <f>G77*ReturnData!G88</f>
        <v>2.9375E-3</v>
      </c>
      <c r="Z77" s="12">
        <f>H77*ReturnData!H88</f>
        <v>0</v>
      </c>
      <c r="AA77" s="12">
        <f>I77*ReturnData!I88</f>
        <v>0</v>
      </c>
      <c r="AB77" s="12">
        <f>J77*ReturnData!J88</f>
        <v>2.4912500000000001E-2</v>
      </c>
      <c r="AC77" s="12">
        <f>K77*ReturnData!K88</f>
        <v>0</v>
      </c>
      <c r="AD77" s="12">
        <f>L77*ReturnData!L88</f>
        <v>5.6249999999999998E-3</v>
      </c>
      <c r="AE77" s="12">
        <f>M77*ReturnData!M88</f>
        <v>1.0162500000000001E-2</v>
      </c>
      <c r="AF77" s="12">
        <f>N77*ReturnData!N88</f>
        <v>0</v>
      </c>
      <c r="AG77" s="12">
        <f>O77*ReturnData!O88</f>
        <v>3.725E-3</v>
      </c>
      <c r="AH77" s="12">
        <f>P77*ReturnData!P88</f>
        <v>1.6299999999999999E-2</v>
      </c>
      <c r="AI77" s="12">
        <f>Q77*ReturnData!Q88</f>
        <v>0</v>
      </c>
      <c r="AK77">
        <f t="shared" si="9"/>
        <v>198103</v>
      </c>
      <c r="AL77" s="15">
        <f t="shared" si="10"/>
        <v>9.2262499999999997E-2</v>
      </c>
      <c r="AN77">
        <v>1</v>
      </c>
      <c r="AO77" s="15">
        <f>HighMomentumPortfolio!AL77-LowMomentumPortfolio!AL77</f>
        <v>-3.8324999999999998E-2</v>
      </c>
      <c r="AP77" s="18">
        <f t="shared" si="11"/>
        <v>0.96167500000000006</v>
      </c>
      <c r="AQ77" s="18"/>
    </row>
    <row r="78" spans="1:48" x14ac:dyDescent="0.25">
      <c r="A78" s="6">
        <f>ReturnData!A89</f>
        <v>198104</v>
      </c>
      <c r="B78">
        <f>IF('Monthly Ranks'!B77&gt;=9, 1/8,0)</f>
        <v>0.125</v>
      </c>
      <c r="C78">
        <f>IF('Monthly Ranks'!C77&gt;=9, 1/8,0)</f>
        <v>0</v>
      </c>
      <c r="D78">
        <f>IF('Monthly Ranks'!D77&gt;=9, 1/8,0)</f>
        <v>0</v>
      </c>
      <c r="E78">
        <f>IF('Monthly Ranks'!E77&gt;=9, 1/8,0)</f>
        <v>0</v>
      </c>
      <c r="F78">
        <f>IF('Monthly Ranks'!F77&gt;=9, 1/8,0)</f>
        <v>0</v>
      </c>
      <c r="G78">
        <f>IF('Monthly Ranks'!G77&gt;=9, 1/8,0)</f>
        <v>0</v>
      </c>
      <c r="H78">
        <f>IF('Monthly Ranks'!H77&gt;=9, 1/8,0)</f>
        <v>0.125</v>
      </c>
      <c r="I78">
        <f>IF('Monthly Ranks'!I77&gt;=9, 1/8,0)</f>
        <v>0</v>
      </c>
      <c r="J78">
        <f>IF('Monthly Ranks'!J77&gt;=9, 1/8,0)</f>
        <v>0.125</v>
      </c>
      <c r="K78">
        <f>IF('Monthly Ranks'!K77&gt;=9, 1/8,0)</f>
        <v>0</v>
      </c>
      <c r="L78">
        <f>IF('Monthly Ranks'!L77&gt;=9, 1/8,0)</f>
        <v>0.125</v>
      </c>
      <c r="M78">
        <f>IF('Monthly Ranks'!M77&gt;=9, 1/8,0)</f>
        <v>0.125</v>
      </c>
      <c r="N78">
        <f>IF('Monthly Ranks'!N77&gt;=9, 1/8,0)</f>
        <v>0</v>
      </c>
      <c r="O78">
        <f>IF('Monthly Ranks'!O77&gt;=9, 1/8,0)</f>
        <v>0.125</v>
      </c>
      <c r="P78">
        <f>IF('Monthly Ranks'!P77&gt;=9, 1/8,0)</f>
        <v>0.125</v>
      </c>
      <c r="Q78">
        <f>IF('Monthly Ranks'!Q77&gt;=9, 1/8,0)</f>
        <v>0.125</v>
      </c>
      <c r="S78">
        <f t="shared" si="8"/>
        <v>198104</v>
      </c>
      <c r="T78" s="12">
        <f>B78*ReturnData!B89</f>
        <v>-8.7500000000000013E-5</v>
      </c>
      <c r="U78" s="12">
        <f>C78*ReturnData!C89</f>
        <v>0</v>
      </c>
      <c r="V78" s="12">
        <f>D78*ReturnData!D89</f>
        <v>0</v>
      </c>
      <c r="W78" s="12">
        <f>E78*ReturnData!E89</f>
        <v>0</v>
      </c>
      <c r="X78" s="12">
        <f>F78*ReturnData!F89</f>
        <v>0</v>
      </c>
      <c r="Y78" s="12">
        <f>G78*ReturnData!G89</f>
        <v>0</v>
      </c>
      <c r="Z78" s="12">
        <f>H78*ReturnData!H89</f>
        <v>3.2000000000000002E-3</v>
      </c>
      <c r="AA78" s="12">
        <f>I78*ReturnData!I89</f>
        <v>0</v>
      </c>
      <c r="AB78" s="12">
        <f>J78*ReturnData!J89</f>
        <v>-1.9875000000000001E-3</v>
      </c>
      <c r="AC78" s="12">
        <f>K78*ReturnData!K89</f>
        <v>0</v>
      </c>
      <c r="AD78" s="12">
        <f>L78*ReturnData!L89</f>
        <v>-2.375E-4</v>
      </c>
      <c r="AE78" s="12">
        <f>M78*ReturnData!M89</f>
        <v>2.7374999999999999E-3</v>
      </c>
      <c r="AF78" s="12">
        <f>N78*ReturnData!N89</f>
        <v>0</v>
      </c>
      <c r="AG78" s="12">
        <f>O78*ReturnData!O89</f>
        <v>-3.3500000000000001E-3</v>
      </c>
      <c r="AH78" s="12">
        <f>P78*ReturnData!P89</f>
        <v>5.2125000000000001E-3</v>
      </c>
      <c r="AI78" s="12">
        <f>Q78*ReturnData!Q89</f>
        <v>8.0000000000000004E-4</v>
      </c>
      <c r="AK78">
        <f t="shared" si="9"/>
        <v>198104</v>
      </c>
      <c r="AL78" s="15">
        <f t="shared" si="10"/>
        <v>6.2875000000000006E-3</v>
      </c>
      <c r="AN78">
        <v>1</v>
      </c>
      <c r="AO78" s="15">
        <f>HighMomentumPortfolio!AL78-LowMomentumPortfolio!AL78</f>
        <v>-2.1662500000000001E-2</v>
      </c>
      <c r="AP78" s="18">
        <f t="shared" si="11"/>
        <v>0.97833749999999997</v>
      </c>
      <c r="AQ78" s="18"/>
    </row>
    <row r="79" spans="1:48" x14ac:dyDescent="0.25">
      <c r="A79" s="6">
        <f>ReturnData!A90</f>
        <v>198105</v>
      </c>
      <c r="B79">
        <f>IF('Monthly Ranks'!B78&gt;=9, 1/8,0)</f>
        <v>0.125</v>
      </c>
      <c r="C79">
        <f>IF('Monthly Ranks'!C78&gt;=9, 1/8,0)</f>
        <v>0</v>
      </c>
      <c r="D79">
        <f>IF('Monthly Ranks'!D78&gt;=9, 1/8,0)</f>
        <v>0.125</v>
      </c>
      <c r="E79">
        <f>IF('Monthly Ranks'!E78&gt;=9, 1/8,0)</f>
        <v>0</v>
      </c>
      <c r="F79">
        <f>IF('Monthly Ranks'!F78&gt;=9, 1/8,0)</f>
        <v>0</v>
      </c>
      <c r="G79">
        <f>IF('Monthly Ranks'!G78&gt;=9, 1/8,0)</f>
        <v>0.125</v>
      </c>
      <c r="H79">
        <f>IF('Monthly Ranks'!H78&gt;=9, 1/8,0)</f>
        <v>0.125</v>
      </c>
      <c r="I79">
        <f>IF('Monthly Ranks'!I78&gt;=9, 1/8,0)</f>
        <v>0</v>
      </c>
      <c r="J79">
        <f>IF('Monthly Ranks'!J78&gt;=9, 1/8,0)</f>
        <v>0</v>
      </c>
      <c r="K79">
        <f>IF('Monthly Ranks'!K78&gt;=9, 1/8,0)</f>
        <v>0</v>
      </c>
      <c r="L79">
        <f>IF('Monthly Ranks'!L78&gt;=9, 1/8,0)</f>
        <v>0.125</v>
      </c>
      <c r="M79">
        <f>IF('Monthly Ranks'!M78&gt;=9, 1/8,0)</f>
        <v>0.125</v>
      </c>
      <c r="N79">
        <f>IF('Monthly Ranks'!N78&gt;=9, 1/8,0)</f>
        <v>0</v>
      </c>
      <c r="O79">
        <f>IF('Monthly Ranks'!O78&gt;=9, 1/8,0)</f>
        <v>0.125</v>
      </c>
      <c r="P79">
        <f>IF('Monthly Ranks'!P78&gt;=9, 1/8,0)</f>
        <v>0</v>
      </c>
      <c r="Q79">
        <f>IF('Monthly Ranks'!Q78&gt;=9, 1/8,0)</f>
        <v>0.125</v>
      </c>
      <c r="S79">
        <f t="shared" si="8"/>
        <v>198105</v>
      </c>
      <c r="T79" s="12">
        <f>B79*ReturnData!B90</f>
        <v>3.0625000000000001E-3</v>
      </c>
      <c r="U79" s="12">
        <f>C79*ReturnData!C90</f>
        <v>0</v>
      </c>
      <c r="V79" s="12">
        <f>D79*ReturnData!D90</f>
        <v>-4.8124999999999999E-3</v>
      </c>
      <c r="W79" s="12">
        <f>E79*ReturnData!E90</f>
        <v>0</v>
      </c>
      <c r="X79" s="12">
        <f>F79*ReturnData!F90</f>
        <v>0</v>
      </c>
      <c r="Y79" s="12">
        <f>G79*ReturnData!G90</f>
        <v>-2.2750000000000001E-3</v>
      </c>
      <c r="Z79" s="12">
        <f>H79*ReturnData!H90</f>
        <v>1.7875E-3</v>
      </c>
      <c r="AA79" s="12">
        <f>I79*ReturnData!I90</f>
        <v>0</v>
      </c>
      <c r="AB79" s="12">
        <f>J79*ReturnData!J90</f>
        <v>0</v>
      </c>
      <c r="AC79" s="12">
        <f>K79*ReturnData!K90</f>
        <v>0</v>
      </c>
      <c r="AD79" s="12">
        <f>L79*ReturnData!L90</f>
        <v>3.2875000000000001E-3</v>
      </c>
      <c r="AE79" s="12">
        <f>M79*ReturnData!M90</f>
        <v>4.2374999999999999E-3</v>
      </c>
      <c r="AF79" s="12">
        <f>N79*ReturnData!N90</f>
        <v>0</v>
      </c>
      <c r="AG79" s="12">
        <f>O79*ReturnData!O90</f>
        <v>2.2750000000000001E-3</v>
      </c>
      <c r="AH79" s="12">
        <f>P79*ReturnData!P90</f>
        <v>0</v>
      </c>
      <c r="AI79" s="12">
        <f>Q79*ReturnData!Q90</f>
        <v>3.4624999999999999E-3</v>
      </c>
      <c r="AK79">
        <f t="shared" si="9"/>
        <v>198105</v>
      </c>
      <c r="AL79" s="15">
        <f t="shared" si="10"/>
        <v>1.1025E-2</v>
      </c>
      <c r="AN79">
        <v>1</v>
      </c>
      <c r="AO79" s="15">
        <f>HighMomentumPortfolio!AL79-LowMomentumPortfolio!AL79</f>
        <v>7.4999999999998679E-5</v>
      </c>
      <c r="AP79" s="18">
        <f t="shared" si="11"/>
        <v>1.000075</v>
      </c>
      <c r="AQ79" s="18"/>
    </row>
    <row r="80" spans="1:48" x14ac:dyDescent="0.25">
      <c r="A80" s="6">
        <f>ReturnData!A91</f>
        <v>198106</v>
      </c>
      <c r="B80">
        <f>IF('Monthly Ranks'!B79&gt;=9, 1/8,0)</f>
        <v>0.125</v>
      </c>
      <c r="C80">
        <f>IF('Monthly Ranks'!C79&gt;=9, 1/8,0)</f>
        <v>0</v>
      </c>
      <c r="D80">
        <f>IF('Monthly Ranks'!D79&gt;=9, 1/8,0)</f>
        <v>0.125</v>
      </c>
      <c r="E80">
        <f>IF('Monthly Ranks'!E79&gt;=9, 1/8,0)</f>
        <v>0</v>
      </c>
      <c r="F80">
        <f>IF('Monthly Ranks'!F79&gt;=9, 1/8,0)</f>
        <v>0</v>
      </c>
      <c r="G80">
        <f>IF('Monthly Ranks'!G79&gt;=9, 1/8,0)</f>
        <v>0.125</v>
      </c>
      <c r="H80">
        <f>IF('Monthly Ranks'!H79&gt;=9, 1/8,0)</f>
        <v>0.125</v>
      </c>
      <c r="I80">
        <f>IF('Monthly Ranks'!I79&gt;=9, 1/8,0)</f>
        <v>0</v>
      </c>
      <c r="J80">
        <f>IF('Monthly Ranks'!J79&gt;=9, 1/8,0)</f>
        <v>0</v>
      </c>
      <c r="K80">
        <f>IF('Monthly Ranks'!K79&gt;=9, 1/8,0)</f>
        <v>0</v>
      </c>
      <c r="L80">
        <f>IF('Monthly Ranks'!L79&gt;=9, 1/8,0)</f>
        <v>0.125</v>
      </c>
      <c r="M80">
        <f>IF('Monthly Ranks'!M79&gt;=9, 1/8,0)</f>
        <v>0.125</v>
      </c>
      <c r="N80">
        <f>IF('Monthly Ranks'!N79&gt;=9, 1/8,0)</f>
        <v>0</v>
      </c>
      <c r="O80">
        <f>IF('Monthly Ranks'!O79&gt;=9, 1/8,0)</f>
        <v>0.125</v>
      </c>
      <c r="P80">
        <f>IF('Monthly Ranks'!P79&gt;=9, 1/8,0)</f>
        <v>0</v>
      </c>
      <c r="Q80">
        <f>IF('Monthly Ranks'!Q79&gt;=9, 1/8,0)</f>
        <v>0.125</v>
      </c>
      <c r="S80">
        <f t="shared" si="8"/>
        <v>198106</v>
      </c>
      <c r="T80" s="12">
        <f>B80*ReturnData!B91</f>
        <v>-7.2499999999999995E-4</v>
      </c>
      <c r="U80" s="12">
        <f>C80*ReturnData!C91</f>
        <v>0</v>
      </c>
      <c r="V80" s="12">
        <f>D80*ReturnData!D91</f>
        <v>6.0499999999999998E-3</v>
      </c>
      <c r="W80" s="12">
        <f>E80*ReturnData!E91</f>
        <v>0</v>
      </c>
      <c r="X80" s="12">
        <f>F80*ReturnData!F91</f>
        <v>0</v>
      </c>
      <c r="Y80" s="12">
        <f>G80*ReturnData!G91</f>
        <v>3.3750000000000004E-3</v>
      </c>
      <c r="Z80" s="12">
        <f>H80*ReturnData!H91</f>
        <v>-3.1125000000000002E-3</v>
      </c>
      <c r="AA80" s="12">
        <f>I80*ReturnData!I91</f>
        <v>0</v>
      </c>
      <c r="AB80" s="12">
        <f>J80*ReturnData!J91</f>
        <v>0</v>
      </c>
      <c r="AC80" s="12">
        <f>K80*ReturnData!K91</f>
        <v>0</v>
      </c>
      <c r="AD80" s="12">
        <f>L80*ReturnData!L91</f>
        <v>-7.0499999999999998E-3</v>
      </c>
      <c r="AE80" s="12">
        <f>M80*ReturnData!M91</f>
        <v>-4.0000000000000001E-3</v>
      </c>
      <c r="AF80" s="12">
        <f>N80*ReturnData!N91</f>
        <v>0</v>
      </c>
      <c r="AG80" s="12">
        <f>O80*ReturnData!O91</f>
        <v>4.3E-3</v>
      </c>
      <c r="AH80" s="12">
        <f>P80*ReturnData!P91</f>
        <v>0</v>
      </c>
      <c r="AI80" s="12">
        <f>Q80*ReturnData!Q91</f>
        <v>2.0999999999999999E-3</v>
      </c>
      <c r="AK80">
        <f t="shared" si="9"/>
        <v>198106</v>
      </c>
      <c r="AL80" s="15">
        <f t="shared" si="10"/>
        <v>9.3749999999999866E-4</v>
      </c>
      <c r="AN80">
        <v>1</v>
      </c>
      <c r="AO80" s="15">
        <f>HighMomentumPortfolio!AL80-LowMomentumPortfolio!AL80</f>
        <v>-3.0237499999999994E-2</v>
      </c>
      <c r="AP80" s="18">
        <f t="shared" si="11"/>
        <v>0.96976249999999997</v>
      </c>
      <c r="AQ80" s="18"/>
    </row>
    <row r="81" spans="1:48" x14ac:dyDescent="0.25">
      <c r="A81" s="6">
        <f>ReturnData!A92</f>
        <v>198107</v>
      </c>
      <c r="B81">
        <f>IF('Monthly Ranks'!B80&gt;=9, 1/8,0)</f>
        <v>0.125</v>
      </c>
      <c r="C81">
        <f>IF('Monthly Ranks'!C80&gt;=9, 1/8,0)</f>
        <v>0.125</v>
      </c>
      <c r="D81">
        <f>IF('Monthly Ranks'!D80&gt;=9, 1/8,0)</f>
        <v>0.125</v>
      </c>
      <c r="E81">
        <f>IF('Monthly Ranks'!E80&gt;=9, 1/8,0)</f>
        <v>0</v>
      </c>
      <c r="F81">
        <f>IF('Monthly Ranks'!F80&gt;=9, 1/8,0)</f>
        <v>0</v>
      </c>
      <c r="G81">
        <f>IF('Monthly Ranks'!G80&gt;=9, 1/8,0)</f>
        <v>0.125</v>
      </c>
      <c r="H81">
        <f>IF('Monthly Ranks'!H80&gt;=9, 1/8,0)</f>
        <v>0.125</v>
      </c>
      <c r="I81">
        <f>IF('Monthly Ranks'!I80&gt;=9, 1/8,0)</f>
        <v>0</v>
      </c>
      <c r="J81">
        <f>IF('Monthly Ranks'!J80&gt;=9, 1/8,0)</f>
        <v>0</v>
      </c>
      <c r="K81">
        <f>IF('Monthly Ranks'!K80&gt;=9, 1/8,0)</f>
        <v>0</v>
      </c>
      <c r="L81">
        <f>IF('Monthly Ranks'!L80&gt;=9, 1/8,0)</f>
        <v>0</v>
      </c>
      <c r="M81">
        <f>IF('Monthly Ranks'!M80&gt;=9, 1/8,0)</f>
        <v>0.125</v>
      </c>
      <c r="N81">
        <f>IF('Monthly Ranks'!N80&gt;=9, 1/8,0)</f>
        <v>0</v>
      </c>
      <c r="O81">
        <f>IF('Monthly Ranks'!O80&gt;=9, 1/8,0)</f>
        <v>0.125</v>
      </c>
      <c r="P81">
        <f>IF('Monthly Ranks'!P80&gt;=9, 1/8,0)</f>
        <v>0</v>
      </c>
      <c r="Q81">
        <f>IF('Monthly Ranks'!Q80&gt;=9, 1/8,0)</f>
        <v>0.125</v>
      </c>
      <c r="S81">
        <f t="shared" si="8"/>
        <v>198107</v>
      </c>
      <c r="T81" s="12">
        <f>B81*ReturnData!B92</f>
        <v>-1.6625000000000001E-3</v>
      </c>
      <c r="U81" s="12">
        <f>C81*ReturnData!C92</f>
        <v>5.1875000000000003E-3</v>
      </c>
      <c r="V81" s="12">
        <f>D81*ReturnData!D92</f>
        <v>1.0075000000000001E-2</v>
      </c>
      <c r="W81" s="12">
        <f>E81*ReturnData!E92</f>
        <v>0</v>
      </c>
      <c r="X81" s="12">
        <f>F81*ReturnData!F92</f>
        <v>0</v>
      </c>
      <c r="Y81" s="12">
        <f>G81*ReturnData!G92</f>
        <v>-6.3625000000000001E-3</v>
      </c>
      <c r="Z81" s="12">
        <f>H81*ReturnData!H92</f>
        <v>-3.5499999999999998E-3</v>
      </c>
      <c r="AA81" s="12">
        <f>I81*ReturnData!I92</f>
        <v>0</v>
      </c>
      <c r="AB81" s="12">
        <f>J81*ReturnData!J92</f>
        <v>0</v>
      </c>
      <c r="AC81" s="12">
        <f>K81*ReturnData!K92</f>
        <v>0</v>
      </c>
      <c r="AD81" s="12">
        <f>L81*ReturnData!L92</f>
        <v>0</v>
      </c>
      <c r="AE81" s="12">
        <f>M81*ReturnData!M92</f>
        <v>-3.725E-3</v>
      </c>
      <c r="AF81" s="12">
        <f>N81*ReturnData!N92</f>
        <v>0</v>
      </c>
      <c r="AG81" s="12">
        <f>O81*ReturnData!O92</f>
        <v>3.4999999999999996E-3</v>
      </c>
      <c r="AH81" s="12">
        <f>P81*ReturnData!P92</f>
        <v>0</v>
      </c>
      <c r="AI81" s="12">
        <f>Q81*ReturnData!Q92</f>
        <v>-3.875E-3</v>
      </c>
      <c r="AK81">
        <f t="shared" si="9"/>
        <v>198107</v>
      </c>
      <c r="AL81" s="15">
        <f t="shared" si="10"/>
        <v>-4.1249999999999924E-4</v>
      </c>
      <c r="AN81">
        <v>1</v>
      </c>
      <c r="AO81" s="15">
        <f>HighMomentumPortfolio!AL81-LowMomentumPortfolio!AL81</f>
        <v>-2.37875E-2</v>
      </c>
      <c r="AP81" s="18">
        <f t="shared" si="11"/>
        <v>0.97621250000000004</v>
      </c>
      <c r="AQ81" s="18"/>
    </row>
    <row r="82" spans="1:48" x14ac:dyDescent="0.25">
      <c r="A82" s="6">
        <f>ReturnData!A93</f>
        <v>198108</v>
      </c>
      <c r="B82">
        <f>IF('Monthly Ranks'!B81&gt;=9, 1/8,0)</f>
        <v>0.125</v>
      </c>
      <c r="C82">
        <f>IF('Monthly Ranks'!C81&gt;=9, 1/8,0)</f>
        <v>0</v>
      </c>
      <c r="D82">
        <f>IF('Monthly Ranks'!D81&gt;=9, 1/8,0)</f>
        <v>0.125</v>
      </c>
      <c r="E82">
        <f>IF('Monthly Ranks'!E81&gt;=9, 1/8,0)</f>
        <v>0</v>
      </c>
      <c r="F82">
        <f>IF('Monthly Ranks'!F81&gt;=9, 1/8,0)</f>
        <v>0</v>
      </c>
      <c r="G82">
        <f>IF('Monthly Ranks'!G81&gt;=9, 1/8,0)</f>
        <v>0.125</v>
      </c>
      <c r="H82">
        <f>IF('Monthly Ranks'!H81&gt;=9, 1/8,0)</f>
        <v>0.125</v>
      </c>
      <c r="I82">
        <f>IF('Monthly Ranks'!I81&gt;=9, 1/8,0)</f>
        <v>0.125</v>
      </c>
      <c r="J82">
        <f>IF('Monthly Ranks'!J81&gt;=9, 1/8,0)</f>
        <v>0</v>
      </c>
      <c r="K82">
        <f>IF('Monthly Ranks'!K81&gt;=9, 1/8,0)</f>
        <v>0</v>
      </c>
      <c r="L82">
        <f>IF('Monthly Ranks'!L81&gt;=9, 1/8,0)</f>
        <v>0.125</v>
      </c>
      <c r="M82">
        <f>IF('Monthly Ranks'!M81&gt;=9, 1/8,0)</f>
        <v>0.125</v>
      </c>
      <c r="N82">
        <f>IF('Monthly Ranks'!N81&gt;=9, 1/8,0)</f>
        <v>0</v>
      </c>
      <c r="O82">
        <f>IF('Monthly Ranks'!O81&gt;=9, 1/8,0)</f>
        <v>0.125</v>
      </c>
      <c r="P82">
        <f>IF('Monthly Ranks'!P81&gt;=9, 1/8,0)</f>
        <v>0</v>
      </c>
      <c r="Q82">
        <f>IF('Monthly Ranks'!Q81&gt;=9, 1/8,0)</f>
        <v>0</v>
      </c>
      <c r="S82">
        <f t="shared" si="8"/>
        <v>198108</v>
      </c>
      <c r="T82" s="12">
        <f>B82*ReturnData!B93</f>
        <v>-6.1500000000000001E-3</v>
      </c>
      <c r="U82" s="12">
        <f>C82*ReturnData!C93</f>
        <v>0</v>
      </c>
      <c r="V82" s="12">
        <f>D82*ReturnData!D93</f>
        <v>-8.0750000000000006E-3</v>
      </c>
      <c r="W82" s="12">
        <f>E82*ReturnData!E93</f>
        <v>0</v>
      </c>
      <c r="X82" s="12">
        <f>F82*ReturnData!F93</f>
        <v>0</v>
      </c>
      <c r="Y82" s="12">
        <f>G82*ReturnData!G93</f>
        <v>-8.8999999999999999E-3</v>
      </c>
      <c r="Z82" s="12">
        <f>H82*ReturnData!H93</f>
        <v>-6.45E-3</v>
      </c>
      <c r="AA82" s="12">
        <f>I82*ReturnData!I93</f>
        <v>-6.5000000000000006E-3</v>
      </c>
      <c r="AB82" s="12">
        <f>J82*ReturnData!J93</f>
        <v>0</v>
      </c>
      <c r="AC82" s="12">
        <f>K82*ReturnData!K93</f>
        <v>0</v>
      </c>
      <c r="AD82" s="12">
        <f>L82*ReturnData!L93</f>
        <v>-8.4499999999999992E-3</v>
      </c>
      <c r="AE82" s="12">
        <f>M82*ReturnData!M93</f>
        <v>-1.1362499999999999E-2</v>
      </c>
      <c r="AF82" s="12">
        <f>N82*ReturnData!N93</f>
        <v>0</v>
      </c>
      <c r="AG82" s="12">
        <f>O82*ReturnData!O93</f>
        <v>-1.0375E-3</v>
      </c>
      <c r="AH82" s="12">
        <f>P82*ReturnData!P93</f>
        <v>0</v>
      </c>
      <c r="AI82" s="12">
        <f>Q82*ReturnData!Q93</f>
        <v>0</v>
      </c>
      <c r="AK82">
        <f t="shared" si="9"/>
        <v>198108</v>
      </c>
      <c r="AL82" s="15">
        <f t="shared" si="10"/>
        <v>-5.6924999999999996E-2</v>
      </c>
      <c r="AN82">
        <v>1</v>
      </c>
      <c r="AO82" s="15">
        <f>HighMomentumPortfolio!AL82-LowMomentumPortfolio!AL82</f>
        <v>-1.575E-3</v>
      </c>
      <c r="AP82" s="18">
        <f t="shared" si="11"/>
        <v>0.99842500000000001</v>
      </c>
      <c r="AQ82" s="18"/>
    </row>
    <row r="83" spans="1:48" x14ac:dyDescent="0.25">
      <c r="A83" s="6">
        <f>ReturnData!A94</f>
        <v>198109</v>
      </c>
      <c r="B83">
        <f>IF('Monthly Ranks'!B82&gt;=9, 1/8,0)</f>
        <v>0.125</v>
      </c>
      <c r="C83">
        <f>IF('Monthly Ranks'!C82&gt;=9, 1/8,0)</f>
        <v>0.125</v>
      </c>
      <c r="D83">
        <f>IF('Monthly Ranks'!D82&gt;=9, 1/8,0)</f>
        <v>0</v>
      </c>
      <c r="E83">
        <f>IF('Monthly Ranks'!E82&gt;=9, 1/8,0)</f>
        <v>0</v>
      </c>
      <c r="F83">
        <f>IF('Monthly Ranks'!F82&gt;=9, 1/8,0)</f>
        <v>0</v>
      </c>
      <c r="G83">
        <f>IF('Monthly Ranks'!G82&gt;=9, 1/8,0)</f>
        <v>0.125</v>
      </c>
      <c r="H83">
        <f>IF('Monthly Ranks'!H82&gt;=9, 1/8,0)</f>
        <v>0.125</v>
      </c>
      <c r="I83">
        <f>IF('Monthly Ranks'!I82&gt;=9, 1/8,0)</f>
        <v>0.125</v>
      </c>
      <c r="J83">
        <f>IF('Monthly Ranks'!J82&gt;=9, 1/8,0)</f>
        <v>0</v>
      </c>
      <c r="K83">
        <f>IF('Monthly Ranks'!K82&gt;=9, 1/8,0)</f>
        <v>0</v>
      </c>
      <c r="L83">
        <f>IF('Monthly Ranks'!L82&gt;=9, 1/8,0)</f>
        <v>0.125</v>
      </c>
      <c r="M83">
        <f>IF('Monthly Ranks'!M82&gt;=9, 1/8,0)</f>
        <v>0.125</v>
      </c>
      <c r="N83">
        <f>IF('Monthly Ranks'!N82&gt;=9, 1/8,0)</f>
        <v>0</v>
      </c>
      <c r="O83">
        <f>IF('Monthly Ranks'!O82&gt;=9, 1/8,0)</f>
        <v>0.125</v>
      </c>
      <c r="P83">
        <f>IF('Monthly Ranks'!P82&gt;=9, 1/8,0)</f>
        <v>0</v>
      </c>
      <c r="Q83">
        <f>IF('Monthly Ranks'!Q82&gt;=9, 1/8,0)</f>
        <v>0</v>
      </c>
      <c r="S83">
        <f t="shared" si="8"/>
        <v>198109</v>
      </c>
      <c r="T83" s="12">
        <f>B83*ReturnData!B94</f>
        <v>-2.3625E-3</v>
      </c>
      <c r="U83" s="12">
        <f>C83*ReturnData!C94</f>
        <v>-1.8624999999999999E-2</v>
      </c>
      <c r="V83" s="12">
        <f>D83*ReturnData!D94</f>
        <v>0</v>
      </c>
      <c r="W83" s="12">
        <f>E83*ReturnData!E94</f>
        <v>0</v>
      </c>
      <c r="X83" s="12">
        <f>F83*ReturnData!F94</f>
        <v>0</v>
      </c>
      <c r="Y83" s="12">
        <f>G83*ReturnData!G94</f>
        <v>-1.065E-2</v>
      </c>
      <c r="Z83" s="12">
        <f>H83*ReturnData!H94</f>
        <v>-1.6375000000000001E-3</v>
      </c>
      <c r="AA83" s="12">
        <f>I83*ReturnData!I94</f>
        <v>-1.2637499999999999E-2</v>
      </c>
      <c r="AB83" s="12">
        <f>J83*ReturnData!J94</f>
        <v>0</v>
      </c>
      <c r="AC83" s="12">
        <f>K83*ReturnData!K94</f>
        <v>0</v>
      </c>
      <c r="AD83" s="12">
        <f>L83*ReturnData!L94</f>
        <v>-7.45E-3</v>
      </c>
      <c r="AE83" s="12">
        <f>M83*ReturnData!M94</f>
        <v>-4.6375000000000001E-3</v>
      </c>
      <c r="AF83" s="12">
        <f>N83*ReturnData!N94</f>
        <v>0</v>
      </c>
      <c r="AG83" s="12">
        <f>O83*ReturnData!O94</f>
        <v>-6.9125000000000002E-3</v>
      </c>
      <c r="AH83" s="12">
        <f>P83*ReturnData!P94</f>
        <v>0</v>
      </c>
      <c r="AI83" s="12">
        <f>Q83*ReturnData!Q94</f>
        <v>0</v>
      </c>
      <c r="AK83">
        <f t="shared" si="9"/>
        <v>198109</v>
      </c>
      <c r="AL83" s="15">
        <f t="shared" si="10"/>
        <v>-6.4912499999999998E-2</v>
      </c>
      <c r="AN83">
        <v>1</v>
      </c>
      <c r="AO83" s="15">
        <f>HighMomentumPortfolio!AL83-LowMomentumPortfolio!AL83</f>
        <v>7.6499999999999971E-3</v>
      </c>
      <c r="AP83" s="18">
        <f t="shared" si="11"/>
        <v>1.0076499999999999</v>
      </c>
      <c r="AQ83" s="18"/>
    </row>
    <row r="84" spans="1:48" x14ac:dyDescent="0.25">
      <c r="A84" s="6">
        <f>ReturnData!A95</f>
        <v>198110</v>
      </c>
      <c r="B84">
        <f>IF('Monthly Ranks'!B83&gt;=9, 1/8,0)</f>
        <v>0</v>
      </c>
      <c r="C84">
        <f>IF('Monthly Ranks'!C83&gt;=9, 1/8,0)</f>
        <v>0.125</v>
      </c>
      <c r="D84">
        <f>IF('Monthly Ranks'!D83&gt;=9, 1/8,0)</f>
        <v>0.125</v>
      </c>
      <c r="E84">
        <f>IF('Monthly Ranks'!E83&gt;=9, 1/8,0)</f>
        <v>0</v>
      </c>
      <c r="F84">
        <f>IF('Monthly Ranks'!F83&gt;=9, 1/8,0)</f>
        <v>0.125</v>
      </c>
      <c r="G84">
        <f>IF('Monthly Ranks'!G83&gt;=9, 1/8,0)</f>
        <v>0.125</v>
      </c>
      <c r="H84">
        <f>IF('Monthly Ranks'!H83&gt;=9, 1/8,0)</f>
        <v>0</v>
      </c>
      <c r="I84">
        <f>IF('Monthly Ranks'!I83&gt;=9, 1/8,0)</f>
        <v>0.125</v>
      </c>
      <c r="J84">
        <f>IF('Monthly Ranks'!J83&gt;=9, 1/8,0)</f>
        <v>0</v>
      </c>
      <c r="K84">
        <f>IF('Monthly Ranks'!K83&gt;=9, 1/8,0)</f>
        <v>0</v>
      </c>
      <c r="L84">
        <f>IF('Monthly Ranks'!L83&gt;=9, 1/8,0)</f>
        <v>0.125</v>
      </c>
      <c r="M84">
        <f>IF('Monthly Ranks'!M83&gt;=9, 1/8,0)</f>
        <v>0.125</v>
      </c>
      <c r="N84">
        <f>IF('Monthly Ranks'!N83&gt;=9, 1/8,0)</f>
        <v>0.125</v>
      </c>
      <c r="O84">
        <f>IF('Monthly Ranks'!O83&gt;=9, 1/8,0)</f>
        <v>0</v>
      </c>
      <c r="P84">
        <f>IF('Monthly Ranks'!P83&gt;=9, 1/8,0)</f>
        <v>0</v>
      </c>
      <c r="Q84">
        <f>IF('Monthly Ranks'!Q83&gt;=9, 1/8,0)</f>
        <v>0</v>
      </c>
      <c r="S84">
        <f t="shared" si="8"/>
        <v>198110</v>
      </c>
      <c r="T84" s="12">
        <f>B84*ReturnData!B95</f>
        <v>0</v>
      </c>
      <c r="U84" s="12">
        <f>C84*ReturnData!C95</f>
        <v>4.6874999999999998E-3</v>
      </c>
      <c r="V84" s="12">
        <f>D84*ReturnData!D95</f>
        <v>1.2862499999999999E-2</v>
      </c>
      <c r="W84" s="12">
        <f>E84*ReturnData!E95</f>
        <v>0</v>
      </c>
      <c r="X84" s="12">
        <f>F84*ReturnData!F95</f>
        <v>1.4249999999999998E-3</v>
      </c>
      <c r="Y84" s="12">
        <f>G84*ReturnData!G95</f>
        <v>6.7749999999999998E-3</v>
      </c>
      <c r="Z84" s="12">
        <f>H84*ReturnData!H95</f>
        <v>0</v>
      </c>
      <c r="AA84" s="12">
        <f>I84*ReturnData!I95</f>
        <v>1.8625E-3</v>
      </c>
      <c r="AB84" s="12">
        <f>J84*ReturnData!J95</f>
        <v>0</v>
      </c>
      <c r="AC84" s="12">
        <f>K84*ReturnData!K95</f>
        <v>0</v>
      </c>
      <c r="AD84" s="12">
        <f>L84*ReturnData!L95</f>
        <v>4.6874999999999998E-3</v>
      </c>
      <c r="AE84" s="12">
        <f>M84*ReturnData!M95</f>
        <v>-1.1312500000000001E-2</v>
      </c>
      <c r="AF84" s="12">
        <f>N84*ReturnData!N95</f>
        <v>1.08375E-2</v>
      </c>
      <c r="AG84" s="12">
        <f>O84*ReturnData!O95</f>
        <v>0</v>
      </c>
      <c r="AH84" s="12">
        <f>P84*ReturnData!P95</f>
        <v>0</v>
      </c>
      <c r="AI84" s="12">
        <f>Q84*ReturnData!Q95</f>
        <v>0</v>
      </c>
      <c r="AK84">
        <f t="shared" si="9"/>
        <v>198110</v>
      </c>
      <c r="AL84" s="15">
        <f t="shared" si="10"/>
        <v>3.1824999999999992E-2</v>
      </c>
      <c r="AN84">
        <v>1</v>
      </c>
      <c r="AO84" s="15">
        <f>HighMomentumPortfolio!AL84-LowMomentumPortfolio!AL84</f>
        <v>2.4650000000000005E-2</v>
      </c>
      <c r="AP84" s="18">
        <f t="shared" si="11"/>
        <v>1.0246500000000001</v>
      </c>
      <c r="AQ84" s="18"/>
    </row>
    <row r="85" spans="1:48" x14ac:dyDescent="0.25">
      <c r="A85" s="6">
        <f>ReturnData!A96</f>
        <v>198111</v>
      </c>
      <c r="B85">
        <f>IF('Monthly Ranks'!B84&gt;=9, 1/8,0)</f>
        <v>0</v>
      </c>
      <c r="C85">
        <f>IF('Monthly Ranks'!C84&gt;=9, 1/8,0)</f>
        <v>0.125</v>
      </c>
      <c r="D85">
        <f>IF('Monthly Ranks'!D84&gt;=9, 1/8,0)</f>
        <v>0.125</v>
      </c>
      <c r="E85">
        <f>IF('Monthly Ranks'!E84&gt;=9, 1/8,0)</f>
        <v>0</v>
      </c>
      <c r="F85">
        <f>IF('Monthly Ranks'!F84&gt;=9, 1/8,0)</f>
        <v>0</v>
      </c>
      <c r="G85">
        <f>IF('Monthly Ranks'!G84&gt;=9, 1/8,0)</f>
        <v>0.125</v>
      </c>
      <c r="H85">
        <f>IF('Monthly Ranks'!H84&gt;=9, 1/8,0)</f>
        <v>0</v>
      </c>
      <c r="I85">
        <f>IF('Monthly Ranks'!I84&gt;=9, 1/8,0)</f>
        <v>0.125</v>
      </c>
      <c r="J85">
        <f>IF('Monthly Ranks'!J84&gt;=9, 1/8,0)</f>
        <v>0</v>
      </c>
      <c r="K85">
        <f>IF('Monthly Ranks'!K84&gt;=9, 1/8,0)</f>
        <v>0.125</v>
      </c>
      <c r="L85">
        <f>IF('Monthly Ranks'!L84&gt;=9, 1/8,0)</f>
        <v>0.125</v>
      </c>
      <c r="M85">
        <f>IF('Monthly Ranks'!M84&gt;=9, 1/8,0)</f>
        <v>0.125</v>
      </c>
      <c r="N85">
        <f>IF('Monthly Ranks'!N84&gt;=9, 1/8,0)</f>
        <v>0.125</v>
      </c>
      <c r="O85">
        <f>IF('Monthly Ranks'!O84&gt;=9, 1/8,0)</f>
        <v>0</v>
      </c>
      <c r="P85">
        <f>IF('Monthly Ranks'!P84&gt;=9, 1/8,0)</f>
        <v>0</v>
      </c>
      <c r="Q85">
        <f>IF('Monthly Ranks'!Q84&gt;=9, 1/8,0)</f>
        <v>0</v>
      </c>
      <c r="S85">
        <f t="shared" si="8"/>
        <v>198111</v>
      </c>
      <c r="T85" s="12">
        <f>B85*ReturnData!B96</f>
        <v>0</v>
      </c>
      <c r="U85" s="12">
        <f>C85*ReturnData!C96</f>
        <v>2.8124999999999999E-3</v>
      </c>
      <c r="V85" s="12">
        <f>D85*ReturnData!D96</f>
        <v>8.6625000000000001E-3</v>
      </c>
      <c r="W85" s="12">
        <f>E85*ReturnData!E96</f>
        <v>0</v>
      </c>
      <c r="X85" s="12">
        <f>F85*ReturnData!F96</f>
        <v>0</v>
      </c>
      <c r="Y85" s="12">
        <f>G85*ReturnData!G96</f>
        <v>4.6999999999999993E-3</v>
      </c>
      <c r="Z85" s="12">
        <f>H85*ReturnData!H96</f>
        <v>0</v>
      </c>
      <c r="AA85" s="12">
        <f>I85*ReturnData!I96</f>
        <v>7.9124999999999994E-3</v>
      </c>
      <c r="AB85" s="12">
        <f>J85*ReturnData!J96</f>
        <v>0</v>
      </c>
      <c r="AC85" s="12">
        <f>K85*ReturnData!K96</f>
        <v>-9.2500000000000004E-4</v>
      </c>
      <c r="AD85" s="12">
        <f>L85*ReturnData!L96</f>
        <v>3.9500000000000004E-3</v>
      </c>
      <c r="AE85" s="12">
        <f>M85*ReturnData!M96</f>
        <v>3.7375000000000004E-3</v>
      </c>
      <c r="AF85" s="12">
        <f>N85*ReturnData!N96</f>
        <v>2.0499999999999997E-3</v>
      </c>
      <c r="AG85" s="12">
        <f>O85*ReturnData!O96</f>
        <v>0</v>
      </c>
      <c r="AH85" s="12">
        <f>P85*ReturnData!P96</f>
        <v>0</v>
      </c>
      <c r="AI85" s="12">
        <f>Q85*ReturnData!Q96</f>
        <v>0</v>
      </c>
      <c r="AK85">
        <f t="shared" si="9"/>
        <v>198111</v>
      </c>
      <c r="AL85" s="15">
        <f t="shared" si="10"/>
        <v>3.2899999999999999E-2</v>
      </c>
      <c r="AN85">
        <v>1</v>
      </c>
      <c r="AO85" s="15">
        <f>HighMomentumPortfolio!AL85-LowMomentumPortfolio!AL85</f>
        <v>3.3500000000000058E-3</v>
      </c>
      <c r="AP85" s="18">
        <f t="shared" si="11"/>
        <v>1.00335</v>
      </c>
      <c r="AQ85" s="18"/>
    </row>
    <row r="86" spans="1:48" x14ac:dyDescent="0.25">
      <c r="A86" s="6">
        <f>ReturnData!A97</f>
        <v>198112</v>
      </c>
      <c r="B86">
        <f>IF('Monthly Ranks'!B85&gt;=9, 1/8,0)</f>
        <v>0</v>
      </c>
      <c r="C86">
        <f>IF('Monthly Ranks'!C85&gt;=9, 1/8,0)</f>
        <v>0.125</v>
      </c>
      <c r="D86">
        <f>IF('Monthly Ranks'!D85&gt;=9, 1/8,0)</f>
        <v>0.125</v>
      </c>
      <c r="E86">
        <f>IF('Monthly Ranks'!E85&gt;=9, 1/8,0)</f>
        <v>0</v>
      </c>
      <c r="F86">
        <f>IF('Monthly Ranks'!F85&gt;=9, 1/8,0)</f>
        <v>0</v>
      </c>
      <c r="G86">
        <f>IF('Monthly Ranks'!G85&gt;=9, 1/8,0)</f>
        <v>0.125</v>
      </c>
      <c r="H86">
        <f>IF('Monthly Ranks'!H85&gt;=9, 1/8,0)</f>
        <v>0</v>
      </c>
      <c r="I86">
        <f>IF('Monthly Ranks'!I85&gt;=9, 1/8,0)</f>
        <v>0.125</v>
      </c>
      <c r="J86">
        <f>IF('Monthly Ranks'!J85&gt;=9, 1/8,0)</f>
        <v>0</v>
      </c>
      <c r="K86">
        <f>IF('Monthly Ranks'!K85&gt;=9, 1/8,0)</f>
        <v>0.125</v>
      </c>
      <c r="L86">
        <f>IF('Monthly Ranks'!L85&gt;=9, 1/8,0)</f>
        <v>0.125</v>
      </c>
      <c r="M86">
        <f>IF('Monthly Ranks'!M85&gt;=9, 1/8,0)</f>
        <v>0.125</v>
      </c>
      <c r="N86">
        <f>IF('Monthly Ranks'!N85&gt;=9, 1/8,0)</f>
        <v>0.125</v>
      </c>
      <c r="O86">
        <f>IF('Monthly Ranks'!O85&gt;=9, 1/8,0)</f>
        <v>0</v>
      </c>
      <c r="P86">
        <f>IF('Monthly Ranks'!P85&gt;=9, 1/8,0)</f>
        <v>0</v>
      </c>
      <c r="Q86">
        <f>IF('Monthly Ranks'!Q85&gt;=9, 1/8,0)</f>
        <v>0</v>
      </c>
      <c r="S86">
        <f t="shared" si="8"/>
        <v>198112</v>
      </c>
      <c r="T86" s="12">
        <f>B86*ReturnData!B97</f>
        <v>0</v>
      </c>
      <c r="U86" s="12">
        <f>C86*ReturnData!C97</f>
        <v>-7.6375000000000002E-3</v>
      </c>
      <c r="V86" s="12">
        <f>D86*ReturnData!D97</f>
        <v>-8.2625000000000007E-3</v>
      </c>
      <c r="W86" s="12">
        <f>E86*ReturnData!E97</f>
        <v>0</v>
      </c>
      <c r="X86" s="12">
        <f>F86*ReturnData!F97</f>
        <v>0</v>
      </c>
      <c r="Y86" s="12">
        <f>G86*ReturnData!G97</f>
        <v>-2.1875000000000002E-3</v>
      </c>
      <c r="Z86" s="12">
        <f>H86*ReturnData!H97</f>
        <v>0</v>
      </c>
      <c r="AA86" s="12">
        <f>I86*ReturnData!I97</f>
        <v>-3.2624999999999998E-3</v>
      </c>
      <c r="AB86" s="12">
        <f>J86*ReturnData!J97</f>
        <v>0</v>
      </c>
      <c r="AC86" s="12">
        <f>K86*ReturnData!K97</f>
        <v>-9.6250000000000003E-4</v>
      </c>
      <c r="AD86" s="12">
        <f>L86*ReturnData!L97</f>
        <v>-6.8750000000000007E-4</v>
      </c>
      <c r="AE86" s="12">
        <f>M86*ReturnData!M97</f>
        <v>3.8E-3</v>
      </c>
      <c r="AF86" s="12">
        <f>N86*ReturnData!N97</f>
        <v>-2.4124999999999997E-3</v>
      </c>
      <c r="AG86" s="12">
        <f>O86*ReturnData!O97</f>
        <v>0</v>
      </c>
      <c r="AH86" s="12">
        <f>P86*ReturnData!P97</f>
        <v>0</v>
      </c>
      <c r="AI86" s="12">
        <f>Q86*ReturnData!Q97</f>
        <v>0</v>
      </c>
      <c r="AK86">
        <f t="shared" si="9"/>
        <v>198112</v>
      </c>
      <c r="AL86" s="15">
        <f t="shared" si="10"/>
        <v>-2.16125E-2</v>
      </c>
      <c r="AN86">
        <v>1</v>
      </c>
      <c r="AO86" s="15">
        <f>HighMomentumPortfolio!AL86-LowMomentumPortfolio!AL86</f>
        <v>3.425000000000001E-3</v>
      </c>
      <c r="AP86" s="18">
        <f t="shared" si="11"/>
        <v>1.003425</v>
      </c>
      <c r="AQ86" s="18"/>
    </row>
    <row r="87" spans="1:48" x14ac:dyDescent="0.25">
      <c r="A87" s="6">
        <f>ReturnData!A98</f>
        <v>198201</v>
      </c>
      <c r="B87">
        <f>IF('Monthly Ranks'!B86&gt;=9, 1/8,0)</f>
        <v>0</v>
      </c>
      <c r="C87">
        <f>IF('Monthly Ranks'!C86&gt;=9, 1/8,0)</f>
        <v>0.125</v>
      </c>
      <c r="D87">
        <f>IF('Monthly Ranks'!D86&gt;=9, 1/8,0)</f>
        <v>0.125</v>
      </c>
      <c r="E87">
        <f>IF('Monthly Ranks'!E86&gt;=9, 1/8,0)</f>
        <v>0</v>
      </c>
      <c r="F87">
        <f>IF('Monthly Ranks'!F86&gt;=9, 1/8,0)</f>
        <v>0</v>
      </c>
      <c r="G87">
        <f>IF('Monthly Ranks'!G86&gt;=9, 1/8,0)</f>
        <v>0.125</v>
      </c>
      <c r="H87">
        <f>IF('Monthly Ranks'!H86&gt;=9, 1/8,0)</f>
        <v>0</v>
      </c>
      <c r="I87">
        <f>IF('Monthly Ranks'!I86&gt;=9, 1/8,0)</f>
        <v>0.125</v>
      </c>
      <c r="J87">
        <f>IF('Monthly Ranks'!J86&gt;=9, 1/8,0)</f>
        <v>0</v>
      </c>
      <c r="K87">
        <f>IF('Monthly Ranks'!K86&gt;=9, 1/8,0)</f>
        <v>0.125</v>
      </c>
      <c r="L87">
        <f>IF('Monthly Ranks'!L86&gt;=9, 1/8,0)</f>
        <v>0.125</v>
      </c>
      <c r="M87">
        <f>IF('Monthly Ranks'!M86&gt;=9, 1/8,0)</f>
        <v>0.125</v>
      </c>
      <c r="N87">
        <f>IF('Monthly Ranks'!N86&gt;=9, 1/8,0)</f>
        <v>0.125</v>
      </c>
      <c r="O87">
        <f>IF('Monthly Ranks'!O86&gt;=9, 1/8,0)</f>
        <v>0</v>
      </c>
      <c r="P87">
        <f>IF('Monthly Ranks'!P86&gt;=9, 1/8,0)</f>
        <v>0</v>
      </c>
      <c r="Q87">
        <f>IF('Monthly Ranks'!Q86&gt;=9, 1/8,0)</f>
        <v>0</v>
      </c>
      <c r="S87">
        <f t="shared" si="8"/>
        <v>198201</v>
      </c>
      <c r="T87" s="12">
        <f>B87*ReturnData!B98</f>
        <v>0</v>
      </c>
      <c r="U87" s="12">
        <f>C87*ReturnData!C98</f>
        <v>-1.41625E-2</v>
      </c>
      <c r="V87" s="12">
        <f>D87*ReturnData!D98</f>
        <v>-1.0800000000000001E-2</v>
      </c>
      <c r="W87" s="12">
        <f>E87*ReturnData!E98</f>
        <v>0</v>
      </c>
      <c r="X87" s="12">
        <f>F87*ReturnData!F98</f>
        <v>0</v>
      </c>
      <c r="Y87" s="12">
        <f>G87*ReturnData!G98</f>
        <v>-5.3625000000000001E-3</v>
      </c>
      <c r="Z87" s="12">
        <f>H87*ReturnData!H98</f>
        <v>0</v>
      </c>
      <c r="AA87" s="12">
        <f>I87*ReturnData!I98</f>
        <v>-9.0375000000000004E-3</v>
      </c>
      <c r="AB87" s="12">
        <f>J87*ReturnData!J98</f>
        <v>0</v>
      </c>
      <c r="AC87" s="12">
        <f>K87*ReturnData!K98</f>
        <v>-3.4749999999999998E-3</v>
      </c>
      <c r="AD87" s="12">
        <f>L87*ReturnData!L98</f>
        <v>1.575E-3</v>
      </c>
      <c r="AE87" s="12">
        <f>M87*ReturnData!M98</f>
        <v>-7.7499999999999997E-4</v>
      </c>
      <c r="AF87" s="12">
        <f>N87*ReturnData!N98</f>
        <v>-4.6375000000000001E-3</v>
      </c>
      <c r="AG87" s="12">
        <f>O87*ReturnData!O98</f>
        <v>0</v>
      </c>
      <c r="AH87" s="12">
        <f>P87*ReturnData!P98</f>
        <v>0</v>
      </c>
      <c r="AI87" s="12">
        <f>Q87*ReturnData!Q98</f>
        <v>0</v>
      </c>
      <c r="AK87">
        <f t="shared" si="9"/>
        <v>198201</v>
      </c>
      <c r="AL87" s="15">
        <f t="shared" si="10"/>
        <v>-4.6674999999999994E-2</v>
      </c>
      <c r="AN87">
        <v>1</v>
      </c>
      <c r="AO87" s="15">
        <f>HighMomentumPortfolio!AL87-LowMomentumPortfolio!AL87</f>
        <v>3.9974999999999997E-2</v>
      </c>
      <c r="AP87" s="18">
        <f t="shared" si="11"/>
        <v>1.0399750000000001</v>
      </c>
      <c r="AQ87" s="18"/>
      <c r="AR87" s="18">
        <f t="shared" ref="AR87" si="13">PRODUCT(AP87:AP98)</f>
        <v>1.22234598413107</v>
      </c>
      <c r="AS87" s="18"/>
      <c r="AT87" s="18"/>
      <c r="AU87" s="18"/>
      <c r="AV87" s="18"/>
    </row>
    <row r="88" spans="1:48" x14ac:dyDescent="0.25">
      <c r="A88" s="6">
        <f>ReturnData!A99</f>
        <v>198202</v>
      </c>
      <c r="B88">
        <f>IF('Monthly Ranks'!B87&gt;=9, 1/8,0)</f>
        <v>0</v>
      </c>
      <c r="C88">
        <f>IF('Monthly Ranks'!C87&gt;=9, 1/8,0)</f>
        <v>0.125</v>
      </c>
      <c r="D88">
        <f>IF('Monthly Ranks'!D87&gt;=9, 1/8,0)</f>
        <v>0.125</v>
      </c>
      <c r="E88">
        <f>IF('Monthly Ranks'!E87&gt;=9, 1/8,0)</f>
        <v>0</v>
      </c>
      <c r="F88">
        <f>IF('Monthly Ranks'!F87&gt;=9, 1/8,0)</f>
        <v>0</v>
      </c>
      <c r="G88">
        <f>IF('Monthly Ranks'!G87&gt;=9, 1/8,0)</f>
        <v>0.125</v>
      </c>
      <c r="H88">
        <f>IF('Monthly Ranks'!H87&gt;=9, 1/8,0)</f>
        <v>0</v>
      </c>
      <c r="I88">
        <f>IF('Monthly Ranks'!I87&gt;=9, 1/8,0)</f>
        <v>0.125</v>
      </c>
      <c r="J88">
        <f>IF('Monthly Ranks'!J87&gt;=9, 1/8,0)</f>
        <v>0</v>
      </c>
      <c r="K88">
        <f>IF('Monthly Ranks'!K87&gt;=9, 1/8,0)</f>
        <v>0.125</v>
      </c>
      <c r="L88">
        <f>IF('Monthly Ranks'!L87&gt;=9, 1/8,0)</f>
        <v>0.125</v>
      </c>
      <c r="M88">
        <f>IF('Monthly Ranks'!M87&gt;=9, 1/8,0)</f>
        <v>0.125</v>
      </c>
      <c r="N88">
        <f>IF('Monthly Ranks'!N87&gt;=9, 1/8,0)</f>
        <v>0.125</v>
      </c>
      <c r="O88">
        <f>IF('Monthly Ranks'!O87&gt;=9, 1/8,0)</f>
        <v>0</v>
      </c>
      <c r="P88">
        <f>IF('Monthly Ranks'!P87&gt;=9, 1/8,0)</f>
        <v>0</v>
      </c>
      <c r="Q88">
        <f>IF('Monthly Ranks'!Q87&gt;=9, 1/8,0)</f>
        <v>0</v>
      </c>
      <c r="S88">
        <f t="shared" si="8"/>
        <v>198202</v>
      </c>
      <c r="T88" s="12">
        <f>B88*ReturnData!B99</f>
        <v>0</v>
      </c>
      <c r="U88" s="12">
        <f>C88*ReturnData!C99</f>
        <v>-1.0525E-2</v>
      </c>
      <c r="V88" s="12">
        <f>D88*ReturnData!D99</f>
        <v>-1.4437500000000001E-2</v>
      </c>
      <c r="W88" s="12">
        <f>E88*ReturnData!E99</f>
        <v>0</v>
      </c>
      <c r="X88" s="12">
        <f>F88*ReturnData!F99</f>
        <v>0</v>
      </c>
      <c r="Y88" s="12">
        <f>G88*ReturnData!G99</f>
        <v>-7.9375000000000001E-3</v>
      </c>
      <c r="Z88" s="12">
        <f>H88*ReturnData!H99</f>
        <v>0</v>
      </c>
      <c r="AA88" s="12">
        <f>I88*ReturnData!I99</f>
        <v>-8.9875000000000007E-3</v>
      </c>
      <c r="AB88" s="12">
        <f>J88*ReturnData!J99</f>
        <v>0</v>
      </c>
      <c r="AC88" s="12">
        <f>K88*ReturnData!K99</f>
        <v>-6.7500000000000008E-3</v>
      </c>
      <c r="AD88" s="12">
        <f>L88*ReturnData!L99</f>
        <v>-7.2750000000000002E-3</v>
      </c>
      <c r="AE88" s="12">
        <f>M88*ReturnData!M99</f>
        <v>-3.2624999999999998E-3</v>
      </c>
      <c r="AF88" s="12">
        <f>N88*ReturnData!N99</f>
        <v>-6.5624999999999998E-3</v>
      </c>
      <c r="AG88" s="12">
        <f>O88*ReturnData!O99</f>
        <v>0</v>
      </c>
      <c r="AH88" s="12">
        <f>P88*ReturnData!P99</f>
        <v>0</v>
      </c>
      <c r="AI88" s="12">
        <f>Q88*ReturnData!Q99</f>
        <v>0</v>
      </c>
      <c r="AK88">
        <f t="shared" si="9"/>
        <v>198202</v>
      </c>
      <c r="AL88" s="15">
        <f t="shared" si="10"/>
        <v>-6.5737500000000004E-2</v>
      </c>
      <c r="AN88">
        <v>1</v>
      </c>
      <c r="AO88" s="15">
        <f>HighMomentumPortfolio!AL88-LowMomentumPortfolio!AL88</f>
        <v>4.0887500000000007E-2</v>
      </c>
      <c r="AP88" s="18">
        <f t="shared" si="11"/>
        <v>1.0408875</v>
      </c>
      <c r="AQ88" s="18"/>
    </row>
    <row r="89" spans="1:48" x14ac:dyDescent="0.25">
      <c r="A89" s="6">
        <f>ReturnData!A100</f>
        <v>198203</v>
      </c>
      <c r="B89">
        <f>IF('Monthly Ranks'!B88&gt;=9, 1/8,0)</f>
        <v>0</v>
      </c>
      <c r="C89">
        <f>IF('Monthly Ranks'!C88&gt;=9, 1/8,0)</f>
        <v>0.125</v>
      </c>
      <c r="D89">
        <f>IF('Monthly Ranks'!D88&gt;=9, 1/8,0)</f>
        <v>0.125</v>
      </c>
      <c r="E89">
        <f>IF('Monthly Ranks'!E88&gt;=9, 1/8,0)</f>
        <v>0</v>
      </c>
      <c r="F89">
        <f>IF('Monthly Ranks'!F88&gt;=9, 1/8,0)</f>
        <v>0</v>
      </c>
      <c r="G89">
        <f>IF('Monthly Ranks'!G88&gt;=9, 1/8,0)</f>
        <v>0.125</v>
      </c>
      <c r="H89">
        <f>IF('Monthly Ranks'!H88&gt;=9, 1/8,0)</f>
        <v>0</v>
      </c>
      <c r="I89">
        <f>IF('Monthly Ranks'!I88&gt;=9, 1/8,0)</f>
        <v>0.125</v>
      </c>
      <c r="J89">
        <f>IF('Monthly Ranks'!J88&gt;=9, 1/8,0)</f>
        <v>0.125</v>
      </c>
      <c r="K89">
        <f>IF('Monthly Ranks'!K88&gt;=9, 1/8,0)</f>
        <v>0</v>
      </c>
      <c r="L89">
        <f>IF('Monthly Ranks'!L88&gt;=9, 1/8,0)</f>
        <v>0.125</v>
      </c>
      <c r="M89">
        <f>IF('Monthly Ranks'!M88&gt;=9, 1/8,0)</f>
        <v>0.125</v>
      </c>
      <c r="N89">
        <f>IF('Monthly Ranks'!N88&gt;=9, 1/8,0)</f>
        <v>0.125</v>
      </c>
      <c r="O89">
        <f>IF('Monthly Ranks'!O88&gt;=9, 1/8,0)</f>
        <v>0</v>
      </c>
      <c r="P89">
        <f>IF('Monthly Ranks'!P88&gt;=9, 1/8,0)</f>
        <v>0</v>
      </c>
      <c r="Q89">
        <f>IF('Monthly Ranks'!Q88&gt;=9, 1/8,0)</f>
        <v>0</v>
      </c>
      <c r="S89">
        <f t="shared" si="8"/>
        <v>198203</v>
      </c>
      <c r="T89" s="12">
        <f>B89*ReturnData!B100</f>
        <v>0</v>
      </c>
      <c r="U89" s="12">
        <f>C89*ReturnData!C100</f>
        <v>-1.2849999999999999E-2</v>
      </c>
      <c r="V89" s="12">
        <f>D89*ReturnData!D100</f>
        <v>-4.5750000000000001E-3</v>
      </c>
      <c r="W89" s="12">
        <f>E89*ReturnData!E100</f>
        <v>0</v>
      </c>
      <c r="X89" s="12">
        <f>F89*ReturnData!F100</f>
        <v>0</v>
      </c>
      <c r="Y89" s="12">
        <f>G89*ReturnData!G100</f>
        <v>-1.5E-3</v>
      </c>
      <c r="Z89" s="12">
        <f>H89*ReturnData!H100</f>
        <v>0</v>
      </c>
      <c r="AA89" s="12">
        <f>I89*ReturnData!I100</f>
        <v>-3.3625E-3</v>
      </c>
      <c r="AB89" s="12">
        <f>J89*ReturnData!J100</f>
        <v>-6.4375000000000005E-3</v>
      </c>
      <c r="AC89" s="12">
        <f>K89*ReturnData!K100</f>
        <v>0</v>
      </c>
      <c r="AD89" s="12">
        <f>L89*ReturnData!L100</f>
        <v>-4.4624999999999995E-3</v>
      </c>
      <c r="AE89" s="12">
        <f>M89*ReturnData!M100</f>
        <v>5.1624999999999996E-3</v>
      </c>
      <c r="AF89" s="12">
        <f>N89*ReturnData!N100</f>
        <v>4.75E-4</v>
      </c>
      <c r="AG89" s="12">
        <f>O89*ReturnData!O100</f>
        <v>0</v>
      </c>
      <c r="AH89" s="12">
        <f>P89*ReturnData!P100</f>
        <v>0</v>
      </c>
      <c r="AI89" s="12">
        <f>Q89*ReturnData!Q100</f>
        <v>0</v>
      </c>
      <c r="AK89">
        <f t="shared" si="9"/>
        <v>198203</v>
      </c>
      <c r="AL89" s="15">
        <f t="shared" si="10"/>
        <v>-2.7550000000000002E-2</v>
      </c>
      <c r="AN89">
        <v>1</v>
      </c>
      <c r="AO89" s="15">
        <f>HighMomentumPortfolio!AL89-LowMomentumPortfolio!AL89</f>
        <v>3.4162499999999998E-2</v>
      </c>
      <c r="AP89" s="18">
        <f t="shared" si="11"/>
        <v>1.0341625000000001</v>
      </c>
      <c r="AQ89" s="18"/>
    </row>
    <row r="90" spans="1:48" x14ac:dyDescent="0.25">
      <c r="A90" s="6">
        <f>ReturnData!A101</f>
        <v>198204</v>
      </c>
      <c r="B90">
        <f>IF('Monthly Ranks'!B89&gt;=9, 1/8,0)</f>
        <v>0</v>
      </c>
      <c r="C90">
        <f>IF('Monthly Ranks'!C89&gt;=9, 1/8,0)</f>
        <v>0.125</v>
      </c>
      <c r="D90">
        <f>IF('Monthly Ranks'!D89&gt;=9, 1/8,0)</f>
        <v>0.125</v>
      </c>
      <c r="E90">
        <f>IF('Monthly Ranks'!E89&gt;=9, 1/8,0)</f>
        <v>0</v>
      </c>
      <c r="F90">
        <f>IF('Monthly Ranks'!F89&gt;=9, 1/8,0)</f>
        <v>0</v>
      </c>
      <c r="G90">
        <f>IF('Monthly Ranks'!G89&gt;=9, 1/8,0)</f>
        <v>0.125</v>
      </c>
      <c r="H90">
        <f>IF('Monthly Ranks'!H89&gt;=9, 1/8,0)</f>
        <v>0</v>
      </c>
      <c r="I90">
        <f>IF('Monthly Ranks'!I89&gt;=9, 1/8,0)</f>
        <v>0.125</v>
      </c>
      <c r="J90">
        <f>IF('Monthly Ranks'!J89&gt;=9, 1/8,0)</f>
        <v>0.125</v>
      </c>
      <c r="K90">
        <f>IF('Monthly Ranks'!K89&gt;=9, 1/8,0)</f>
        <v>0.125</v>
      </c>
      <c r="L90">
        <f>IF('Monthly Ranks'!L89&gt;=9, 1/8,0)</f>
        <v>0</v>
      </c>
      <c r="M90">
        <f>IF('Monthly Ranks'!M89&gt;=9, 1/8,0)</f>
        <v>0.125</v>
      </c>
      <c r="N90">
        <f>IF('Monthly Ranks'!N89&gt;=9, 1/8,0)</f>
        <v>0.125</v>
      </c>
      <c r="O90">
        <f>IF('Monthly Ranks'!O89&gt;=9, 1/8,0)</f>
        <v>0</v>
      </c>
      <c r="P90">
        <f>IF('Monthly Ranks'!P89&gt;=9, 1/8,0)</f>
        <v>0</v>
      </c>
      <c r="Q90">
        <f>IF('Monthly Ranks'!Q89&gt;=9, 1/8,0)</f>
        <v>0</v>
      </c>
      <c r="S90">
        <f t="shared" si="8"/>
        <v>198204</v>
      </c>
      <c r="T90" s="12">
        <f>B90*ReturnData!B101</f>
        <v>0</v>
      </c>
      <c r="U90" s="12">
        <f>C90*ReturnData!C101</f>
        <v>5.2499999999999997E-4</v>
      </c>
      <c r="V90" s="12">
        <f>D90*ReturnData!D101</f>
        <v>5.7749999999999998E-3</v>
      </c>
      <c r="W90" s="12">
        <f>E90*ReturnData!E101</f>
        <v>0</v>
      </c>
      <c r="X90" s="12">
        <f>F90*ReturnData!F101</f>
        <v>0</v>
      </c>
      <c r="Y90" s="12">
        <f>G90*ReturnData!G101</f>
        <v>6.5000000000000006E-3</v>
      </c>
      <c r="Z90" s="12">
        <f>H90*ReturnData!H101</f>
        <v>0</v>
      </c>
      <c r="AA90" s="12">
        <f>I90*ReturnData!I101</f>
        <v>3.0499999999999998E-3</v>
      </c>
      <c r="AB90" s="12">
        <f>J90*ReturnData!J101</f>
        <v>2E-3</v>
      </c>
      <c r="AC90" s="12">
        <f>K90*ReturnData!K101</f>
        <v>3.7624999999999998E-3</v>
      </c>
      <c r="AD90" s="12">
        <f>L90*ReturnData!L101</f>
        <v>0</v>
      </c>
      <c r="AE90" s="12">
        <f>M90*ReturnData!M101</f>
        <v>6.2624999999999998E-3</v>
      </c>
      <c r="AF90" s="12">
        <f>N90*ReturnData!N101</f>
        <v>6.1500000000000001E-3</v>
      </c>
      <c r="AG90" s="12">
        <f>O90*ReturnData!O101</f>
        <v>0</v>
      </c>
      <c r="AH90" s="12">
        <f>P90*ReturnData!P101</f>
        <v>0</v>
      </c>
      <c r="AI90" s="12">
        <f>Q90*ReturnData!Q101</f>
        <v>0</v>
      </c>
      <c r="AK90">
        <f t="shared" si="9"/>
        <v>198204</v>
      </c>
      <c r="AL90" s="15">
        <f t="shared" si="10"/>
        <v>3.4025E-2</v>
      </c>
      <c r="AN90">
        <v>1</v>
      </c>
      <c r="AO90" s="15">
        <f>HighMomentumPortfolio!AL90-LowMomentumPortfolio!AL90</f>
        <v>1.7199999999999993E-2</v>
      </c>
      <c r="AP90" s="18">
        <f t="shared" si="11"/>
        <v>1.0171999999999999</v>
      </c>
      <c r="AQ90" s="18"/>
    </row>
    <row r="91" spans="1:48" x14ac:dyDescent="0.25">
      <c r="A91" s="6">
        <f>ReturnData!A102</f>
        <v>198205</v>
      </c>
      <c r="B91">
        <f>IF('Monthly Ranks'!B90&gt;=9, 1/8,0)</f>
        <v>0</v>
      </c>
      <c r="C91">
        <f>IF('Monthly Ranks'!C90&gt;=9, 1/8,0)</f>
        <v>0.125</v>
      </c>
      <c r="D91">
        <f>IF('Monthly Ranks'!D90&gt;=9, 1/8,0)</f>
        <v>0.125</v>
      </c>
      <c r="E91">
        <f>IF('Monthly Ranks'!E90&gt;=9, 1/8,0)</f>
        <v>0</v>
      </c>
      <c r="F91">
        <f>IF('Monthly Ranks'!F90&gt;=9, 1/8,0)</f>
        <v>0</v>
      </c>
      <c r="G91">
        <f>IF('Monthly Ranks'!G90&gt;=9, 1/8,0)</f>
        <v>0.125</v>
      </c>
      <c r="H91">
        <f>IF('Monthly Ranks'!H90&gt;=9, 1/8,0)</f>
        <v>0</v>
      </c>
      <c r="I91">
        <f>IF('Monthly Ranks'!I90&gt;=9, 1/8,0)</f>
        <v>0.125</v>
      </c>
      <c r="J91">
        <f>IF('Monthly Ranks'!J90&gt;=9, 1/8,0)</f>
        <v>0.125</v>
      </c>
      <c r="K91">
        <f>IF('Monthly Ranks'!K90&gt;=9, 1/8,0)</f>
        <v>0.125</v>
      </c>
      <c r="L91">
        <f>IF('Monthly Ranks'!L90&gt;=9, 1/8,0)</f>
        <v>0.125</v>
      </c>
      <c r="M91">
        <f>IF('Monthly Ranks'!M90&gt;=9, 1/8,0)</f>
        <v>0</v>
      </c>
      <c r="N91">
        <f>IF('Monthly Ranks'!N90&gt;=9, 1/8,0)</f>
        <v>0.125</v>
      </c>
      <c r="O91">
        <f>IF('Monthly Ranks'!O90&gt;=9, 1/8,0)</f>
        <v>0</v>
      </c>
      <c r="P91">
        <f>IF('Monthly Ranks'!P90&gt;=9, 1/8,0)</f>
        <v>0</v>
      </c>
      <c r="Q91">
        <f>IF('Monthly Ranks'!Q90&gt;=9, 1/8,0)</f>
        <v>0</v>
      </c>
      <c r="S91">
        <f t="shared" si="8"/>
        <v>198205</v>
      </c>
      <c r="T91" s="12">
        <f>B91*ReturnData!B102</f>
        <v>0</v>
      </c>
      <c r="U91" s="12">
        <f>C91*ReturnData!C102</f>
        <v>-7.5249999999999996E-3</v>
      </c>
      <c r="V91" s="12">
        <f>D91*ReturnData!D102</f>
        <v>3.0000000000000001E-3</v>
      </c>
      <c r="W91" s="12">
        <f>E91*ReturnData!E102</f>
        <v>0</v>
      </c>
      <c r="X91" s="12">
        <f>F91*ReturnData!F102</f>
        <v>0</v>
      </c>
      <c r="Y91" s="12">
        <f>G91*ReturnData!G102</f>
        <v>-5.4000000000000003E-3</v>
      </c>
      <c r="Z91" s="12">
        <f>H91*ReturnData!H102</f>
        <v>0</v>
      </c>
      <c r="AA91" s="12">
        <f>I91*ReturnData!I102</f>
        <v>-6.8250000000000003E-3</v>
      </c>
      <c r="AB91" s="12">
        <f>J91*ReturnData!J102</f>
        <v>-8.6625000000000001E-3</v>
      </c>
      <c r="AC91" s="12">
        <f>K91*ReturnData!K102</f>
        <v>-2.7000000000000001E-3</v>
      </c>
      <c r="AD91" s="12">
        <f>L91*ReturnData!L102</f>
        <v>-7.0875E-3</v>
      </c>
      <c r="AE91" s="12">
        <f>M91*ReturnData!M102</f>
        <v>0</v>
      </c>
      <c r="AF91" s="12">
        <f>N91*ReturnData!N102</f>
        <v>-7.3375000000000003E-3</v>
      </c>
      <c r="AG91" s="12">
        <f>O91*ReturnData!O102</f>
        <v>0</v>
      </c>
      <c r="AH91" s="12">
        <f>P91*ReturnData!P102</f>
        <v>0</v>
      </c>
      <c r="AI91" s="12">
        <f>Q91*ReturnData!Q102</f>
        <v>0</v>
      </c>
      <c r="AK91">
        <f t="shared" si="9"/>
        <v>198205</v>
      </c>
      <c r="AL91" s="15">
        <f t="shared" si="10"/>
        <v>-4.2537500000000006E-2</v>
      </c>
      <c r="AN91">
        <v>1</v>
      </c>
      <c r="AO91" s="15">
        <f>HighMomentumPortfolio!AL91-LowMomentumPortfolio!AL91</f>
        <v>1.9750000000000007E-2</v>
      </c>
      <c r="AP91" s="18">
        <f t="shared" si="11"/>
        <v>1.0197499999999999</v>
      </c>
      <c r="AQ91" s="18"/>
    </row>
    <row r="92" spans="1:48" x14ac:dyDescent="0.25">
      <c r="A92" s="6">
        <f>ReturnData!A103</f>
        <v>198206</v>
      </c>
      <c r="B92">
        <f>IF('Monthly Ranks'!B91&gt;=9, 1/8,0)</f>
        <v>0</v>
      </c>
      <c r="C92">
        <f>IF('Monthly Ranks'!C91&gt;=9, 1/8,0)</f>
        <v>0.125</v>
      </c>
      <c r="D92">
        <f>IF('Monthly Ranks'!D91&gt;=9, 1/8,0)</f>
        <v>0</v>
      </c>
      <c r="E92">
        <f>IF('Monthly Ranks'!E91&gt;=9, 1/8,0)</f>
        <v>0</v>
      </c>
      <c r="F92">
        <f>IF('Monthly Ranks'!F91&gt;=9, 1/8,0)</f>
        <v>0</v>
      </c>
      <c r="G92">
        <f>IF('Monthly Ranks'!G91&gt;=9, 1/8,0)</f>
        <v>0.125</v>
      </c>
      <c r="H92">
        <f>IF('Monthly Ranks'!H91&gt;=9, 1/8,0)</f>
        <v>0</v>
      </c>
      <c r="I92">
        <f>IF('Monthly Ranks'!I91&gt;=9, 1/8,0)</f>
        <v>0.125</v>
      </c>
      <c r="J92">
        <f>IF('Monthly Ranks'!J91&gt;=9, 1/8,0)</f>
        <v>0.125</v>
      </c>
      <c r="K92">
        <f>IF('Monthly Ranks'!K91&gt;=9, 1/8,0)</f>
        <v>0.125</v>
      </c>
      <c r="L92">
        <f>IF('Monthly Ranks'!L91&gt;=9, 1/8,0)</f>
        <v>0.125</v>
      </c>
      <c r="M92">
        <f>IF('Monthly Ranks'!M91&gt;=9, 1/8,0)</f>
        <v>0.125</v>
      </c>
      <c r="N92">
        <f>IF('Monthly Ranks'!N91&gt;=9, 1/8,0)</f>
        <v>0.125</v>
      </c>
      <c r="O92">
        <f>IF('Monthly Ranks'!O91&gt;=9, 1/8,0)</f>
        <v>0</v>
      </c>
      <c r="P92">
        <f>IF('Monthly Ranks'!P91&gt;=9, 1/8,0)</f>
        <v>0</v>
      </c>
      <c r="Q92">
        <f>IF('Monthly Ranks'!Q91&gt;=9, 1/8,0)</f>
        <v>0</v>
      </c>
      <c r="S92">
        <f t="shared" si="8"/>
        <v>198206</v>
      </c>
      <c r="T92" s="12">
        <f>B92*ReturnData!B103</f>
        <v>0</v>
      </c>
      <c r="U92" s="12">
        <f>C92*ReturnData!C103</f>
        <v>-7.7625000000000003E-3</v>
      </c>
      <c r="V92" s="12">
        <f>D92*ReturnData!D103</f>
        <v>0</v>
      </c>
      <c r="W92" s="12">
        <f>E92*ReturnData!E103</f>
        <v>0</v>
      </c>
      <c r="X92" s="12">
        <f>F92*ReturnData!F103</f>
        <v>0</v>
      </c>
      <c r="Y92" s="12">
        <f>G92*ReturnData!G103</f>
        <v>-5.9375000000000001E-3</v>
      </c>
      <c r="Z92" s="12">
        <f>H92*ReturnData!H103</f>
        <v>0</v>
      </c>
      <c r="AA92" s="12">
        <f>I92*ReturnData!I103</f>
        <v>-3.3750000000000004E-3</v>
      </c>
      <c r="AB92" s="12">
        <f>J92*ReturnData!J103</f>
        <v>-8.5624999999999989E-3</v>
      </c>
      <c r="AC92" s="12">
        <f>K92*ReturnData!K103</f>
        <v>-7.4000000000000003E-3</v>
      </c>
      <c r="AD92" s="12">
        <f>L92*ReturnData!L103</f>
        <v>-3.1749999999999999E-3</v>
      </c>
      <c r="AE92" s="12">
        <f>M92*ReturnData!M103</f>
        <v>3.2875000000000001E-3</v>
      </c>
      <c r="AF92" s="12">
        <f>N92*ReturnData!N103</f>
        <v>-2.0000000000000001E-4</v>
      </c>
      <c r="AG92" s="12">
        <f>O92*ReturnData!O103</f>
        <v>0</v>
      </c>
      <c r="AH92" s="12">
        <f>P92*ReturnData!P103</f>
        <v>0</v>
      </c>
      <c r="AI92" s="12">
        <f>Q92*ReturnData!Q103</f>
        <v>0</v>
      </c>
      <c r="AK92">
        <f t="shared" si="9"/>
        <v>198206</v>
      </c>
      <c r="AL92" s="15">
        <f t="shared" si="10"/>
        <v>-3.3124999999999995E-2</v>
      </c>
      <c r="AN92">
        <v>1</v>
      </c>
      <c r="AO92" s="15">
        <f>HighMomentumPortfolio!AL92-LowMomentumPortfolio!AL92</f>
        <v>2.9612499999999996E-2</v>
      </c>
      <c r="AP92" s="18">
        <f t="shared" si="11"/>
        <v>1.0296125</v>
      </c>
      <c r="AQ92" s="18"/>
    </row>
    <row r="93" spans="1:48" x14ac:dyDescent="0.25">
      <c r="A93" s="6">
        <f>ReturnData!A104</f>
        <v>198207</v>
      </c>
      <c r="B93">
        <f>IF('Monthly Ranks'!B92&gt;=9, 1/8,0)</f>
        <v>0</v>
      </c>
      <c r="C93">
        <f>IF('Monthly Ranks'!C92&gt;=9, 1/8,0)</f>
        <v>0.125</v>
      </c>
      <c r="D93">
        <f>IF('Monthly Ranks'!D92&gt;=9, 1/8,0)</f>
        <v>0.125</v>
      </c>
      <c r="E93">
        <f>IF('Monthly Ranks'!E92&gt;=9, 1/8,0)</f>
        <v>0</v>
      </c>
      <c r="F93">
        <f>IF('Monthly Ranks'!F92&gt;=9, 1/8,0)</f>
        <v>0</v>
      </c>
      <c r="G93">
        <f>IF('Monthly Ranks'!G92&gt;=9, 1/8,0)</f>
        <v>0.125</v>
      </c>
      <c r="H93">
        <f>IF('Monthly Ranks'!H92&gt;=9, 1/8,0)</f>
        <v>0</v>
      </c>
      <c r="I93">
        <f>IF('Monthly Ranks'!I92&gt;=9, 1/8,0)</f>
        <v>0.125</v>
      </c>
      <c r="J93">
        <f>IF('Monthly Ranks'!J92&gt;=9, 1/8,0)</f>
        <v>0.125</v>
      </c>
      <c r="K93">
        <f>IF('Monthly Ranks'!K92&gt;=9, 1/8,0)</f>
        <v>0.125</v>
      </c>
      <c r="L93">
        <f>IF('Monthly Ranks'!L92&gt;=9, 1/8,0)</f>
        <v>0.125</v>
      </c>
      <c r="M93">
        <f>IF('Monthly Ranks'!M92&gt;=9, 1/8,0)</f>
        <v>0</v>
      </c>
      <c r="N93">
        <f>IF('Monthly Ranks'!N92&gt;=9, 1/8,0)</f>
        <v>0.125</v>
      </c>
      <c r="O93">
        <f>IF('Monthly Ranks'!O92&gt;=9, 1/8,0)</f>
        <v>0</v>
      </c>
      <c r="P93">
        <f>IF('Monthly Ranks'!P92&gt;=9, 1/8,0)</f>
        <v>0</v>
      </c>
      <c r="Q93">
        <f>IF('Monthly Ranks'!Q92&gt;=9, 1/8,0)</f>
        <v>0</v>
      </c>
      <c r="S93">
        <f t="shared" si="8"/>
        <v>198207</v>
      </c>
      <c r="T93" s="12">
        <f>B93*ReturnData!B104</f>
        <v>0</v>
      </c>
      <c r="U93" s="12">
        <f>C93*ReturnData!C104</f>
        <v>-7.0625000000000002E-3</v>
      </c>
      <c r="V93" s="12">
        <f>D93*ReturnData!D104</f>
        <v>-9.9750000000000012E-3</v>
      </c>
      <c r="W93" s="12">
        <f>E93*ReturnData!E104</f>
        <v>0</v>
      </c>
      <c r="X93" s="12">
        <f>F93*ReturnData!F104</f>
        <v>0</v>
      </c>
      <c r="Y93" s="12">
        <f>G93*ReturnData!G104</f>
        <v>-4.9750000000000003E-3</v>
      </c>
      <c r="Z93" s="12">
        <f>H93*ReturnData!H104</f>
        <v>0</v>
      </c>
      <c r="AA93" s="12">
        <f>I93*ReturnData!I104</f>
        <v>-3.8874999999999999E-3</v>
      </c>
      <c r="AB93" s="12">
        <f>J93*ReturnData!J104</f>
        <v>-5.7125000000000006E-3</v>
      </c>
      <c r="AC93" s="12">
        <f>K93*ReturnData!K104</f>
        <v>-2.9625000000000003E-3</v>
      </c>
      <c r="AD93" s="12">
        <f>L93*ReturnData!L104</f>
        <v>2.375E-4</v>
      </c>
      <c r="AE93" s="12">
        <f>M93*ReturnData!M104</f>
        <v>0</v>
      </c>
      <c r="AF93" s="12">
        <f>N93*ReturnData!N104</f>
        <v>-2.2000000000000001E-3</v>
      </c>
      <c r="AG93" s="12">
        <f>O93*ReturnData!O104</f>
        <v>0</v>
      </c>
      <c r="AH93" s="12">
        <f>P93*ReturnData!P104</f>
        <v>0</v>
      </c>
      <c r="AI93" s="12">
        <f>Q93*ReturnData!Q104</f>
        <v>0</v>
      </c>
      <c r="AK93">
        <f t="shared" si="9"/>
        <v>198207</v>
      </c>
      <c r="AL93" s="15">
        <f t="shared" si="10"/>
        <v>-3.6537500000000001E-2</v>
      </c>
      <c r="AN93">
        <v>1</v>
      </c>
      <c r="AO93" s="15">
        <f>HighMomentumPortfolio!AL93-LowMomentumPortfolio!AL93</f>
        <v>2.9037500000000001E-2</v>
      </c>
      <c r="AP93" s="18">
        <f t="shared" si="11"/>
        <v>1.0290375</v>
      </c>
      <c r="AQ93" s="18"/>
    </row>
    <row r="94" spans="1:48" x14ac:dyDescent="0.25">
      <c r="A94" s="6">
        <f>ReturnData!A105</f>
        <v>198208</v>
      </c>
      <c r="B94">
        <f>IF('Monthly Ranks'!B93&gt;=9, 1/8,0)</f>
        <v>0</v>
      </c>
      <c r="C94">
        <f>IF('Monthly Ranks'!C93&gt;=9, 1/8,0)</f>
        <v>0.125</v>
      </c>
      <c r="D94">
        <f>IF('Monthly Ranks'!D93&gt;=9, 1/8,0)</f>
        <v>0.125</v>
      </c>
      <c r="E94">
        <f>IF('Monthly Ranks'!E93&gt;=9, 1/8,0)</f>
        <v>0</v>
      </c>
      <c r="F94">
        <f>IF('Monthly Ranks'!F93&gt;=9, 1/8,0)</f>
        <v>0</v>
      </c>
      <c r="G94">
        <f>IF('Monthly Ranks'!G93&gt;=9, 1/8,0)</f>
        <v>0.125</v>
      </c>
      <c r="H94">
        <f>IF('Monthly Ranks'!H93&gt;=9, 1/8,0)</f>
        <v>0</v>
      </c>
      <c r="I94">
        <f>IF('Monthly Ranks'!I93&gt;=9, 1/8,0)</f>
        <v>0.125</v>
      </c>
      <c r="J94">
        <f>IF('Monthly Ranks'!J93&gt;=9, 1/8,0)</f>
        <v>0.125</v>
      </c>
      <c r="K94">
        <f>IF('Monthly Ranks'!K93&gt;=9, 1/8,0)</f>
        <v>0.125</v>
      </c>
      <c r="L94">
        <f>IF('Monthly Ranks'!L93&gt;=9, 1/8,0)</f>
        <v>0.125</v>
      </c>
      <c r="M94">
        <f>IF('Monthly Ranks'!M93&gt;=9, 1/8,0)</f>
        <v>0</v>
      </c>
      <c r="N94">
        <f>IF('Monthly Ranks'!N93&gt;=9, 1/8,0)</f>
        <v>0.125</v>
      </c>
      <c r="O94">
        <f>IF('Monthly Ranks'!O93&gt;=9, 1/8,0)</f>
        <v>0</v>
      </c>
      <c r="P94">
        <f>IF('Monthly Ranks'!P93&gt;=9, 1/8,0)</f>
        <v>0</v>
      </c>
      <c r="Q94">
        <f>IF('Monthly Ranks'!Q93&gt;=9, 1/8,0)</f>
        <v>0</v>
      </c>
      <c r="S94">
        <f t="shared" si="8"/>
        <v>198208</v>
      </c>
      <c r="T94" s="12">
        <f>B94*ReturnData!B105</f>
        <v>0</v>
      </c>
      <c r="U94" s="12">
        <f>C94*ReturnData!C105</f>
        <v>2.60875E-2</v>
      </c>
      <c r="V94" s="12">
        <f>D94*ReturnData!D105</f>
        <v>1.2350000000000002E-2</v>
      </c>
      <c r="W94" s="12">
        <f>E94*ReturnData!E105</f>
        <v>0</v>
      </c>
      <c r="X94" s="12">
        <f>F94*ReturnData!F105</f>
        <v>0</v>
      </c>
      <c r="Y94" s="12">
        <f>G94*ReturnData!G105</f>
        <v>1.9050000000000001E-2</v>
      </c>
      <c r="Z94" s="12">
        <f>H94*ReturnData!H105</f>
        <v>0</v>
      </c>
      <c r="AA94" s="12">
        <f>I94*ReturnData!I105</f>
        <v>2.21125E-2</v>
      </c>
      <c r="AB94" s="12">
        <f>J94*ReturnData!J105</f>
        <v>1.66625E-2</v>
      </c>
      <c r="AC94" s="12">
        <f>K94*ReturnData!K105</f>
        <v>1.2199999999999999E-2</v>
      </c>
      <c r="AD94" s="12">
        <f>L94*ReturnData!L105</f>
        <v>1.6150000000000001E-2</v>
      </c>
      <c r="AE94" s="12">
        <f>M94*ReturnData!M105</f>
        <v>0</v>
      </c>
      <c r="AF94" s="12">
        <f>N94*ReturnData!N105</f>
        <v>2.1099999999999997E-2</v>
      </c>
      <c r="AG94" s="12">
        <f>O94*ReturnData!O105</f>
        <v>0</v>
      </c>
      <c r="AH94" s="12">
        <f>P94*ReturnData!P105</f>
        <v>0</v>
      </c>
      <c r="AI94" s="12">
        <f>Q94*ReturnData!Q105</f>
        <v>0</v>
      </c>
      <c r="AK94">
        <f t="shared" si="9"/>
        <v>198208</v>
      </c>
      <c r="AL94" s="15">
        <f t="shared" si="10"/>
        <v>0.14571249999999999</v>
      </c>
      <c r="AN94">
        <v>1</v>
      </c>
      <c r="AO94" s="15">
        <f>HighMomentumPortfolio!AL94-LowMomentumPortfolio!AL94</f>
        <v>-3.0475000000000002E-2</v>
      </c>
      <c r="AP94" s="18">
        <f t="shared" si="11"/>
        <v>0.96952499999999997</v>
      </c>
      <c r="AQ94" s="18"/>
    </row>
    <row r="95" spans="1:48" x14ac:dyDescent="0.25">
      <c r="A95" s="6">
        <f>ReturnData!A106</f>
        <v>198209</v>
      </c>
      <c r="B95">
        <f>IF('Monthly Ranks'!B94&gt;=9, 1/8,0)</f>
        <v>0</v>
      </c>
      <c r="C95">
        <f>IF('Monthly Ranks'!C94&gt;=9, 1/8,0)</f>
        <v>0.125</v>
      </c>
      <c r="D95">
        <f>IF('Monthly Ranks'!D94&gt;=9, 1/8,0)</f>
        <v>0.125</v>
      </c>
      <c r="E95">
        <f>IF('Monthly Ranks'!E94&gt;=9, 1/8,0)</f>
        <v>0</v>
      </c>
      <c r="F95">
        <f>IF('Monthly Ranks'!F94&gt;=9, 1/8,0)</f>
        <v>0</v>
      </c>
      <c r="G95">
        <f>IF('Monthly Ranks'!G94&gt;=9, 1/8,0)</f>
        <v>0.125</v>
      </c>
      <c r="H95">
        <f>IF('Monthly Ranks'!H94&gt;=9, 1/8,0)</f>
        <v>0</v>
      </c>
      <c r="I95">
        <f>IF('Monthly Ranks'!I94&gt;=9, 1/8,0)</f>
        <v>0.125</v>
      </c>
      <c r="J95">
        <f>IF('Monthly Ranks'!J94&gt;=9, 1/8,0)</f>
        <v>0.125</v>
      </c>
      <c r="K95">
        <f>IF('Monthly Ranks'!K94&gt;=9, 1/8,0)</f>
        <v>0.125</v>
      </c>
      <c r="L95">
        <f>IF('Monthly Ranks'!L94&gt;=9, 1/8,0)</f>
        <v>0.125</v>
      </c>
      <c r="M95">
        <f>IF('Monthly Ranks'!M94&gt;=9, 1/8,0)</f>
        <v>0</v>
      </c>
      <c r="N95">
        <f>IF('Monthly Ranks'!N94&gt;=9, 1/8,0)</f>
        <v>0.125</v>
      </c>
      <c r="O95">
        <f>IF('Monthly Ranks'!O94&gt;=9, 1/8,0)</f>
        <v>0</v>
      </c>
      <c r="P95">
        <f>IF('Monthly Ranks'!P94&gt;=9, 1/8,0)</f>
        <v>0</v>
      </c>
      <c r="Q95">
        <f>IF('Monthly Ranks'!Q94&gt;=9, 1/8,0)</f>
        <v>0</v>
      </c>
      <c r="S95">
        <f t="shared" si="8"/>
        <v>198209</v>
      </c>
      <c r="T95" s="12">
        <f>B95*ReturnData!B106</f>
        <v>0</v>
      </c>
      <c r="U95" s="12">
        <f>C95*ReturnData!C106</f>
        <v>5.5000000000000003E-4</v>
      </c>
      <c r="V95" s="12">
        <f>D95*ReturnData!D106</f>
        <v>2.2000000000000001E-3</v>
      </c>
      <c r="W95" s="12">
        <f>E95*ReturnData!E106</f>
        <v>0</v>
      </c>
      <c r="X95" s="12">
        <f>F95*ReturnData!F106</f>
        <v>0</v>
      </c>
      <c r="Y95" s="12">
        <f>G95*ReturnData!G106</f>
        <v>-3.5000000000000005E-4</v>
      </c>
      <c r="Z95" s="12">
        <f>H95*ReturnData!H106</f>
        <v>0</v>
      </c>
      <c r="AA95" s="12">
        <f>I95*ReturnData!I106</f>
        <v>-6.7500000000000004E-4</v>
      </c>
      <c r="AB95" s="12">
        <f>J95*ReturnData!J106</f>
        <v>-6.4749999999999999E-3</v>
      </c>
      <c r="AC95" s="12">
        <f>K95*ReturnData!K106</f>
        <v>-8.7499999999999991E-4</v>
      </c>
      <c r="AD95" s="12">
        <f>L95*ReturnData!L106</f>
        <v>-5.375E-4</v>
      </c>
      <c r="AE95" s="12">
        <f>M95*ReturnData!M106</f>
        <v>0</v>
      </c>
      <c r="AF95" s="12">
        <f>N95*ReturnData!N106</f>
        <v>-1.9250000000000001E-3</v>
      </c>
      <c r="AG95" s="12">
        <f>O95*ReturnData!O106</f>
        <v>0</v>
      </c>
      <c r="AH95" s="12">
        <f>P95*ReturnData!P106</f>
        <v>0</v>
      </c>
      <c r="AI95" s="12">
        <f>Q95*ReturnData!Q106</f>
        <v>0</v>
      </c>
      <c r="AK95">
        <f t="shared" si="9"/>
        <v>198209</v>
      </c>
      <c r="AL95" s="15">
        <f t="shared" si="10"/>
        <v>-8.0874999999999992E-3</v>
      </c>
      <c r="AN95">
        <v>1</v>
      </c>
      <c r="AO95" s="15">
        <f>HighMomentumPortfolio!AL95-LowMomentumPortfolio!AL95</f>
        <v>3.9837499999999998E-2</v>
      </c>
      <c r="AP95" s="18">
        <f t="shared" si="11"/>
        <v>1.0398375</v>
      </c>
      <c r="AQ95" s="18"/>
    </row>
    <row r="96" spans="1:48" x14ac:dyDescent="0.25">
      <c r="A96" s="6">
        <f>ReturnData!A107</f>
        <v>198210</v>
      </c>
      <c r="B96">
        <f>IF('Monthly Ranks'!B95&gt;=9, 1/8,0)</f>
        <v>0</v>
      </c>
      <c r="C96">
        <f>IF('Monthly Ranks'!C95&gt;=9, 1/8,0)</f>
        <v>0.125</v>
      </c>
      <c r="D96">
        <f>IF('Monthly Ranks'!D95&gt;=9, 1/8,0)</f>
        <v>0.125</v>
      </c>
      <c r="E96">
        <f>IF('Monthly Ranks'!E95&gt;=9, 1/8,0)</f>
        <v>0</v>
      </c>
      <c r="F96">
        <f>IF('Monthly Ranks'!F95&gt;=9, 1/8,0)</f>
        <v>0</v>
      </c>
      <c r="G96">
        <f>IF('Monthly Ranks'!G95&gt;=9, 1/8,0)</f>
        <v>0.125</v>
      </c>
      <c r="H96">
        <f>IF('Monthly Ranks'!H95&gt;=9, 1/8,0)</f>
        <v>0</v>
      </c>
      <c r="I96">
        <f>IF('Monthly Ranks'!I95&gt;=9, 1/8,0)</f>
        <v>0.125</v>
      </c>
      <c r="J96">
        <f>IF('Monthly Ranks'!J95&gt;=9, 1/8,0)</f>
        <v>0.125</v>
      </c>
      <c r="K96">
        <f>IF('Monthly Ranks'!K95&gt;=9, 1/8,0)</f>
        <v>0.125</v>
      </c>
      <c r="L96">
        <f>IF('Monthly Ranks'!L95&gt;=9, 1/8,0)</f>
        <v>0.125</v>
      </c>
      <c r="M96">
        <f>IF('Monthly Ranks'!M95&gt;=9, 1/8,0)</f>
        <v>0</v>
      </c>
      <c r="N96">
        <f>IF('Monthly Ranks'!N95&gt;=9, 1/8,0)</f>
        <v>0</v>
      </c>
      <c r="O96">
        <f>IF('Monthly Ranks'!O95&gt;=9, 1/8,0)</f>
        <v>0</v>
      </c>
      <c r="P96">
        <f>IF('Monthly Ranks'!P95&gt;=9, 1/8,0)</f>
        <v>0</v>
      </c>
      <c r="Q96">
        <f>IF('Monthly Ranks'!Q95&gt;=9, 1/8,0)</f>
        <v>0.125</v>
      </c>
      <c r="S96">
        <f t="shared" si="8"/>
        <v>198210</v>
      </c>
      <c r="T96" s="12">
        <f>B96*ReturnData!B107</f>
        <v>0</v>
      </c>
      <c r="U96" s="12">
        <f>C96*ReturnData!C107</f>
        <v>2.2037499999999998E-2</v>
      </c>
      <c r="V96" s="12">
        <f>D96*ReturnData!D107</f>
        <v>6.9249999999999997E-3</v>
      </c>
      <c r="W96" s="12">
        <f>E96*ReturnData!E107</f>
        <v>0</v>
      </c>
      <c r="X96" s="12">
        <f>F96*ReturnData!F107</f>
        <v>0</v>
      </c>
      <c r="Y96" s="12">
        <f>G96*ReturnData!G107</f>
        <v>1.5975E-2</v>
      </c>
      <c r="Z96" s="12">
        <f>H96*ReturnData!H107</f>
        <v>0</v>
      </c>
      <c r="AA96" s="12">
        <f>I96*ReturnData!I107</f>
        <v>2.3037499999999999E-2</v>
      </c>
      <c r="AB96" s="12">
        <f>J96*ReturnData!J107</f>
        <v>1.15625E-2</v>
      </c>
      <c r="AC96" s="12">
        <f>K96*ReturnData!K107</f>
        <v>1.83E-2</v>
      </c>
      <c r="AD96" s="12">
        <f>L96*ReturnData!L107</f>
        <v>1.83E-2</v>
      </c>
      <c r="AE96" s="12">
        <f>M96*ReturnData!M107</f>
        <v>0</v>
      </c>
      <c r="AF96" s="12">
        <f>N96*ReturnData!N107</f>
        <v>0</v>
      </c>
      <c r="AG96" s="12">
        <f>O96*ReturnData!O107</f>
        <v>0</v>
      </c>
      <c r="AH96" s="12">
        <f>P96*ReturnData!P107</f>
        <v>0</v>
      </c>
      <c r="AI96" s="12">
        <f>Q96*ReturnData!Q107</f>
        <v>1.9E-2</v>
      </c>
      <c r="AK96">
        <f t="shared" si="9"/>
        <v>198210</v>
      </c>
      <c r="AL96" s="15">
        <f t="shared" si="10"/>
        <v>0.13513749999999999</v>
      </c>
      <c r="AN96">
        <v>1</v>
      </c>
      <c r="AO96" s="15">
        <f>HighMomentumPortfolio!AL96-LowMomentumPortfolio!AL96</f>
        <v>-1.3237499999999985E-2</v>
      </c>
      <c r="AP96" s="18">
        <f t="shared" si="11"/>
        <v>0.98676249999999999</v>
      </c>
      <c r="AQ96" s="18"/>
    </row>
    <row r="97" spans="1:48" x14ac:dyDescent="0.25">
      <c r="A97" s="6">
        <f>ReturnData!A108</f>
        <v>198211</v>
      </c>
      <c r="B97">
        <f>IF('Monthly Ranks'!B96&gt;=9, 1/8,0)</f>
        <v>0</v>
      </c>
      <c r="C97">
        <f>IF('Monthly Ranks'!C96&gt;=9, 1/8,0)</f>
        <v>0.125</v>
      </c>
      <c r="D97">
        <f>IF('Monthly Ranks'!D96&gt;=9, 1/8,0)</f>
        <v>0.125</v>
      </c>
      <c r="E97">
        <f>IF('Monthly Ranks'!E96&gt;=9, 1/8,0)</f>
        <v>0</v>
      </c>
      <c r="F97">
        <f>IF('Monthly Ranks'!F96&gt;=9, 1/8,0)</f>
        <v>0</v>
      </c>
      <c r="G97">
        <f>IF('Monthly Ranks'!G96&gt;=9, 1/8,0)</f>
        <v>0.125</v>
      </c>
      <c r="H97">
        <f>IF('Monthly Ranks'!H96&gt;=9, 1/8,0)</f>
        <v>0</v>
      </c>
      <c r="I97">
        <f>IF('Monthly Ranks'!I96&gt;=9, 1/8,0)</f>
        <v>0.125</v>
      </c>
      <c r="J97">
        <f>IF('Monthly Ranks'!J96&gt;=9, 1/8,0)</f>
        <v>0.125</v>
      </c>
      <c r="K97">
        <f>IF('Monthly Ranks'!K96&gt;=9, 1/8,0)</f>
        <v>0.125</v>
      </c>
      <c r="L97">
        <f>IF('Monthly Ranks'!L96&gt;=9, 1/8,0)</f>
        <v>0.125</v>
      </c>
      <c r="M97">
        <f>IF('Monthly Ranks'!M96&gt;=9, 1/8,0)</f>
        <v>0</v>
      </c>
      <c r="N97">
        <f>IF('Monthly Ranks'!N96&gt;=9, 1/8,0)</f>
        <v>0.125</v>
      </c>
      <c r="O97">
        <f>IF('Monthly Ranks'!O96&gt;=9, 1/8,0)</f>
        <v>0</v>
      </c>
      <c r="P97">
        <f>IF('Monthly Ranks'!P96&gt;=9, 1/8,0)</f>
        <v>0</v>
      </c>
      <c r="Q97">
        <f>IF('Monthly Ranks'!Q96&gt;=9, 1/8,0)</f>
        <v>0</v>
      </c>
      <c r="S97">
        <f t="shared" si="8"/>
        <v>198211</v>
      </c>
      <c r="T97" s="12">
        <f>B97*ReturnData!B108</f>
        <v>0</v>
      </c>
      <c r="U97" s="12">
        <f>C97*ReturnData!C108</f>
        <v>7.7499999999999999E-3</v>
      </c>
      <c r="V97" s="12">
        <f>D97*ReturnData!D108</f>
        <v>-5.9375000000000001E-3</v>
      </c>
      <c r="W97" s="12">
        <f>E97*ReturnData!E108</f>
        <v>0</v>
      </c>
      <c r="X97" s="12">
        <f>F97*ReturnData!F108</f>
        <v>0</v>
      </c>
      <c r="Y97" s="12">
        <f>G97*ReturnData!G108</f>
        <v>3.6875000000000002E-3</v>
      </c>
      <c r="Z97" s="12">
        <f>H97*ReturnData!H108</f>
        <v>0</v>
      </c>
      <c r="AA97" s="12">
        <f>I97*ReturnData!I108</f>
        <v>1.4624999999999999E-2</v>
      </c>
      <c r="AB97" s="12">
        <f>J97*ReturnData!J108</f>
        <v>4.5624999999999997E-3</v>
      </c>
      <c r="AC97" s="12">
        <f>K97*ReturnData!K108</f>
        <v>6.8874999999999995E-3</v>
      </c>
      <c r="AD97" s="12">
        <f>L97*ReturnData!L108</f>
        <v>1.2037500000000001E-2</v>
      </c>
      <c r="AE97" s="12">
        <f>M97*ReturnData!M108</f>
        <v>0</v>
      </c>
      <c r="AF97" s="12">
        <f>N97*ReturnData!N108</f>
        <v>9.1500000000000001E-3</v>
      </c>
      <c r="AG97" s="12">
        <f>O97*ReturnData!O108</f>
        <v>0</v>
      </c>
      <c r="AH97" s="12">
        <f>P97*ReturnData!P108</f>
        <v>0</v>
      </c>
      <c r="AI97" s="12">
        <f>Q97*ReturnData!Q108</f>
        <v>0</v>
      </c>
      <c r="AK97">
        <f t="shared" si="9"/>
        <v>198211</v>
      </c>
      <c r="AL97" s="15">
        <f t="shared" si="10"/>
        <v>5.2762499999999997E-2</v>
      </c>
      <c r="AN97">
        <v>1</v>
      </c>
      <c r="AO97" s="15">
        <f>HighMomentumPortfolio!AL97-LowMomentumPortfolio!AL97</f>
        <v>1.2062499999999997E-2</v>
      </c>
      <c r="AP97" s="18">
        <f t="shared" si="11"/>
        <v>1.0120625000000001</v>
      </c>
      <c r="AQ97" s="18"/>
    </row>
    <row r="98" spans="1:48" x14ac:dyDescent="0.25">
      <c r="A98" s="6">
        <f>ReturnData!A109</f>
        <v>198212</v>
      </c>
      <c r="B98">
        <f>IF('Monthly Ranks'!B97&gt;=9, 1/8,0)</f>
        <v>0</v>
      </c>
      <c r="C98">
        <f>IF('Monthly Ranks'!C97&gt;=9, 1/8,0)</f>
        <v>0.125</v>
      </c>
      <c r="D98">
        <f>IF('Monthly Ranks'!D97&gt;=9, 1/8,0)</f>
        <v>0.125</v>
      </c>
      <c r="E98">
        <f>IF('Monthly Ranks'!E97&gt;=9, 1/8,0)</f>
        <v>0</v>
      </c>
      <c r="F98">
        <f>IF('Monthly Ranks'!F97&gt;=9, 1/8,0)</f>
        <v>0</v>
      </c>
      <c r="G98">
        <f>IF('Monthly Ranks'!G97&gt;=9, 1/8,0)</f>
        <v>0.125</v>
      </c>
      <c r="H98">
        <f>IF('Monthly Ranks'!H97&gt;=9, 1/8,0)</f>
        <v>0</v>
      </c>
      <c r="I98">
        <f>IF('Monthly Ranks'!I97&gt;=9, 1/8,0)</f>
        <v>0.125</v>
      </c>
      <c r="J98">
        <f>IF('Monthly Ranks'!J97&gt;=9, 1/8,0)</f>
        <v>0.125</v>
      </c>
      <c r="K98">
        <f>IF('Monthly Ranks'!K97&gt;=9, 1/8,0)</f>
        <v>0.125</v>
      </c>
      <c r="L98">
        <f>IF('Monthly Ranks'!L97&gt;=9, 1/8,0)</f>
        <v>0</v>
      </c>
      <c r="M98">
        <f>IF('Monthly Ranks'!M97&gt;=9, 1/8,0)</f>
        <v>0</v>
      </c>
      <c r="N98">
        <f>IF('Monthly Ranks'!N97&gt;=9, 1/8,0)</f>
        <v>0</v>
      </c>
      <c r="O98">
        <f>IF('Monthly Ranks'!O97&gt;=9, 1/8,0)</f>
        <v>0.125</v>
      </c>
      <c r="P98">
        <f>IF('Monthly Ranks'!P97&gt;=9, 1/8,0)</f>
        <v>0</v>
      </c>
      <c r="Q98">
        <f>IF('Monthly Ranks'!Q97&gt;=9, 1/8,0)</f>
        <v>0.125</v>
      </c>
      <c r="S98">
        <f t="shared" si="8"/>
        <v>198212</v>
      </c>
      <c r="T98" s="12">
        <f>B98*ReturnData!B109</f>
        <v>0</v>
      </c>
      <c r="U98" s="12">
        <f>C98*ReturnData!C109</f>
        <v>7.4375000000000005E-3</v>
      </c>
      <c r="V98" s="12">
        <f>D98*ReturnData!D109</f>
        <v>7.175E-3</v>
      </c>
      <c r="W98" s="12">
        <f>E98*ReturnData!E109</f>
        <v>0</v>
      </c>
      <c r="X98" s="12">
        <f>F98*ReturnData!F109</f>
        <v>0</v>
      </c>
      <c r="Y98" s="12">
        <f>G98*ReturnData!G109</f>
        <v>-2.9249999999999996E-3</v>
      </c>
      <c r="Z98" s="12">
        <f>H98*ReturnData!H109</f>
        <v>0</v>
      </c>
      <c r="AA98" s="12">
        <f>I98*ReturnData!I109</f>
        <v>3.7375000000000004E-3</v>
      </c>
      <c r="AB98" s="12">
        <f>J98*ReturnData!J109</f>
        <v>7.1500000000000001E-3</v>
      </c>
      <c r="AC98" s="12">
        <f>K98*ReturnData!K109</f>
        <v>-3.2124999999999996E-3</v>
      </c>
      <c r="AD98" s="12">
        <f>L98*ReturnData!L109</f>
        <v>0</v>
      </c>
      <c r="AE98" s="12">
        <f>M98*ReturnData!M109</f>
        <v>0</v>
      </c>
      <c r="AF98" s="12">
        <f>N98*ReturnData!N109</f>
        <v>0</v>
      </c>
      <c r="AG98" s="12">
        <f>O98*ReturnData!O109</f>
        <v>5.4000000000000003E-3</v>
      </c>
      <c r="AH98" s="12">
        <f>P98*ReturnData!P109</f>
        <v>0</v>
      </c>
      <c r="AI98" s="12">
        <f>Q98*ReturnData!Q109</f>
        <v>-2.9125000000000002E-3</v>
      </c>
      <c r="AK98">
        <f t="shared" si="9"/>
        <v>198212</v>
      </c>
      <c r="AL98" s="15">
        <f t="shared" si="10"/>
        <v>2.1850000000000001E-2</v>
      </c>
      <c r="AN98">
        <v>1</v>
      </c>
      <c r="AO98" s="15">
        <f>HighMomentumPortfolio!AL98-LowMomentumPortfolio!AL98</f>
        <v>-1.3200000000000002E-2</v>
      </c>
      <c r="AP98" s="18">
        <f t="shared" si="11"/>
        <v>0.98680000000000001</v>
      </c>
      <c r="AQ98" s="18"/>
    </row>
    <row r="99" spans="1:48" x14ac:dyDescent="0.25">
      <c r="A99" s="6">
        <f>ReturnData!A110</f>
        <v>198301</v>
      </c>
      <c r="B99">
        <f>IF('Monthly Ranks'!B98&gt;=9, 1/8,0)</f>
        <v>0</v>
      </c>
      <c r="C99">
        <f>IF('Monthly Ranks'!C98&gt;=9, 1/8,0)</f>
        <v>0.125</v>
      </c>
      <c r="D99">
        <f>IF('Monthly Ranks'!D98&gt;=9, 1/8,0)</f>
        <v>0.125</v>
      </c>
      <c r="E99">
        <f>IF('Monthly Ranks'!E98&gt;=9, 1/8,0)</f>
        <v>0</v>
      </c>
      <c r="F99">
        <f>IF('Monthly Ranks'!F98&gt;=9, 1/8,0)</f>
        <v>0</v>
      </c>
      <c r="G99">
        <f>IF('Monthly Ranks'!G98&gt;=9, 1/8,0)</f>
        <v>0.125</v>
      </c>
      <c r="H99">
        <f>IF('Monthly Ranks'!H98&gt;=9, 1/8,0)</f>
        <v>0</v>
      </c>
      <c r="I99">
        <f>IF('Monthly Ranks'!I98&gt;=9, 1/8,0)</f>
        <v>0.125</v>
      </c>
      <c r="J99">
        <f>IF('Monthly Ranks'!J98&gt;=9, 1/8,0)</f>
        <v>0.125</v>
      </c>
      <c r="K99">
        <f>IF('Monthly Ranks'!K98&gt;=9, 1/8,0)</f>
        <v>0.125</v>
      </c>
      <c r="L99">
        <f>IF('Monthly Ranks'!L98&gt;=9, 1/8,0)</f>
        <v>0</v>
      </c>
      <c r="M99">
        <f>IF('Monthly Ranks'!M98&gt;=9, 1/8,0)</f>
        <v>0</v>
      </c>
      <c r="N99">
        <f>IF('Monthly Ranks'!N98&gt;=9, 1/8,0)</f>
        <v>0</v>
      </c>
      <c r="O99">
        <f>IF('Monthly Ranks'!O98&gt;=9, 1/8,0)</f>
        <v>0.125</v>
      </c>
      <c r="P99">
        <f>IF('Monthly Ranks'!P98&gt;=9, 1/8,0)</f>
        <v>0</v>
      </c>
      <c r="Q99">
        <f>IF('Monthly Ranks'!Q98&gt;=9, 1/8,0)</f>
        <v>0.125</v>
      </c>
      <c r="S99">
        <f t="shared" si="8"/>
        <v>198301</v>
      </c>
      <c r="T99" s="12">
        <f>B99*ReturnData!B110</f>
        <v>0</v>
      </c>
      <c r="U99" s="12">
        <f>C99*ReturnData!C110</f>
        <v>1.7774999999999999E-2</v>
      </c>
      <c r="V99" s="12">
        <f>D99*ReturnData!D110</f>
        <v>4.4875000000000002E-3</v>
      </c>
      <c r="W99" s="12">
        <f>E99*ReturnData!E110</f>
        <v>0</v>
      </c>
      <c r="X99" s="12">
        <f>F99*ReturnData!F110</f>
        <v>0</v>
      </c>
      <c r="Y99" s="12">
        <f>G99*ReturnData!G110</f>
        <v>1.24875E-2</v>
      </c>
      <c r="Z99" s="12">
        <f>H99*ReturnData!H110</f>
        <v>0</v>
      </c>
      <c r="AA99" s="12">
        <f>I99*ReturnData!I110</f>
        <v>2.5999999999999999E-3</v>
      </c>
      <c r="AB99" s="12">
        <f>J99*ReturnData!J110</f>
        <v>1.0137499999999999E-2</v>
      </c>
      <c r="AC99" s="12">
        <f>K99*ReturnData!K110</f>
        <v>8.1624999999999996E-3</v>
      </c>
      <c r="AD99" s="12">
        <f>L99*ReturnData!L110</f>
        <v>0</v>
      </c>
      <c r="AE99" s="12">
        <f>M99*ReturnData!M110</f>
        <v>0</v>
      </c>
      <c r="AF99" s="12">
        <f>N99*ReturnData!N110</f>
        <v>0</v>
      </c>
      <c r="AG99" s="12">
        <f>O99*ReturnData!O110</f>
        <v>4.5874999999999996E-3</v>
      </c>
      <c r="AH99" s="12">
        <f>P99*ReturnData!P110</f>
        <v>0</v>
      </c>
      <c r="AI99" s="12">
        <f>Q99*ReturnData!Q110</f>
        <v>5.9999999999999995E-4</v>
      </c>
      <c r="AK99">
        <f t="shared" si="9"/>
        <v>198301</v>
      </c>
      <c r="AL99" s="15">
        <f t="shared" si="10"/>
        <v>6.0837499999999996E-2</v>
      </c>
      <c r="AN99">
        <v>1</v>
      </c>
      <c r="AO99" s="15">
        <f>HighMomentumPortfolio!AL99-LowMomentumPortfolio!AL99</f>
        <v>-3.0174999999999993E-2</v>
      </c>
      <c r="AP99" s="18">
        <f t="shared" si="11"/>
        <v>0.96982500000000005</v>
      </c>
      <c r="AQ99" s="18"/>
      <c r="AR99" s="18">
        <f t="shared" ref="AR99" si="14">PRODUCT(AP99:AP110)</f>
        <v>0.94895752939740319</v>
      </c>
      <c r="AS99" s="18"/>
      <c r="AT99" s="18"/>
      <c r="AU99" s="18"/>
      <c r="AV99" s="18"/>
    </row>
    <row r="100" spans="1:48" x14ac:dyDescent="0.25">
      <c r="A100" s="6">
        <f>ReturnData!A111</f>
        <v>198302</v>
      </c>
      <c r="B100">
        <f>IF('Monthly Ranks'!B99&gt;=9, 1/8,0)</f>
        <v>0</v>
      </c>
      <c r="C100">
        <f>IF('Monthly Ranks'!C99&gt;=9, 1/8,0)</f>
        <v>0.125</v>
      </c>
      <c r="D100">
        <f>IF('Monthly Ranks'!D99&gt;=9, 1/8,0)</f>
        <v>0.125</v>
      </c>
      <c r="E100">
        <f>IF('Monthly Ranks'!E99&gt;=9, 1/8,0)</f>
        <v>0</v>
      </c>
      <c r="F100">
        <f>IF('Monthly Ranks'!F99&gt;=9, 1/8,0)</f>
        <v>0</v>
      </c>
      <c r="G100">
        <f>IF('Monthly Ranks'!G99&gt;=9, 1/8,0)</f>
        <v>0.125</v>
      </c>
      <c r="H100">
        <f>IF('Monthly Ranks'!H99&gt;=9, 1/8,0)</f>
        <v>0.125</v>
      </c>
      <c r="I100">
        <f>IF('Monthly Ranks'!I99&gt;=9, 1/8,0)</f>
        <v>0</v>
      </c>
      <c r="J100">
        <f>IF('Monthly Ranks'!J99&gt;=9, 1/8,0)</f>
        <v>0.125</v>
      </c>
      <c r="K100">
        <f>IF('Monthly Ranks'!K99&gt;=9, 1/8,0)</f>
        <v>0.125</v>
      </c>
      <c r="L100">
        <f>IF('Monthly Ranks'!L99&gt;=9, 1/8,0)</f>
        <v>0</v>
      </c>
      <c r="M100">
        <f>IF('Monthly Ranks'!M99&gt;=9, 1/8,0)</f>
        <v>0</v>
      </c>
      <c r="N100">
        <f>IF('Monthly Ranks'!N99&gt;=9, 1/8,0)</f>
        <v>0</v>
      </c>
      <c r="O100">
        <f>IF('Monthly Ranks'!O99&gt;=9, 1/8,0)</f>
        <v>0.125</v>
      </c>
      <c r="P100">
        <f>IF('Monthly Ranks'!P99&gt;=9, 1/8,0)</f>
        <v>0</v>
      </c>
      <c r="Q100">
        <f>IF('Monthly Ranks'!Q99&gt;=9, 1/8,0)</f>
        <v>0.125</v>
      </c>
      <c r="S100">
        <f t="shared" si="8"/>
        <v>198302</v>
      </c>
      <c r="T100" s="12">
        <f>B100*ReturnData!B111</f>
        <v>0</v>
      </c>
      <c r="U100" s="12">
        <f>C100*ReturnData!C111</f>
        <v>-9.1500000000000001E-3</v>
      </c>
      <c r="V100" s="12">
        <f>D100*ReturnData!D111</f>
        <v>-7.2499999999999995E-4</v>
      </c>
      <c r="W100" s="12">
        <f>E100*ReturnData!E111</f>
        <v>0</v>
      </c>
      <c r="X100" s="12">
        <f>F100*ReturnData!F111</f>
        <v>0</v>
      </c>
      <c r="Y100" s="12">
        <f>G100*ReturnData!G111</f>
        <v>5.6000000000000008E-3</v>
      </c>
      <c r="Z100" s="12">
        <f>H100*ReturnData!H111</f>
        <v>2.3499999999999997E-3</v>
      </c>
      <c r="AA100" s="12">
        <f>I100*ReturnData!I111</f>
        <v>0</v>
      </c>
      <c r="AB100" s="12">
        <f>J100*ReturnData!J111</f>
        <v>4.8625000000000005E-3</v>
      </c>
      <c r="AC100" s="12">
        <f>K100*ReturnData!K111</f>
        <v>6.0499999999999998E-3</v>
      </c>
      <c r="AD100" s="12">
        <f>L100*ReturnData!L111</f>
        <v>0</v>
      </c>
      <c r="AE100" s="12">
        <f>M100*ReturnData!M111</f>
        <v>0</v>
      </c>
      <c r="AF100" s="12">
        <f>N100*ReturnData!N111</f>
        <v>0</v>
      </c>
      <c r="AG100" s="12">
        <f>O100*ReturnData!O111</f>
        <v>1.9875000000000001E-3</v>
      </c>
      <c r="AH100" s="12">
        <f>P100*ReturnData!P111</f>
        <v>0</v>
      </c>
      <c r="AI100" s="12">
        <f>Q100*ReturnData!Q111</f>
        <v>6.7874999999999993E-3</v>
      </c>
      <c r="AK100">
        <f t="shared" si="9"/>
        <v>198302</v>
      </c>
      <c r="AL100" s="15">
        <f t="shared" si="10"/>
        <v>1.7762500000000001E-2</v>
      </c>
      <c r="AN100">
        <v>1</v>
      </c>
      <c r="AO100" s="15">
        <f>HighMomentumPortfolio!AL100-LowMomentumPortfolio!AL100</f>
        <v>3.1949999999999999E-2</v>
      </c>
      <c r="AP100" s="18">
        <f t="shared" si="11"/>
        <v>1.0319499999999999</v>
      </c>
      <c r="AQ100" s="18"/>
    </row>
    <row r="101" spans="1:48" x14ac:dyDescent="0.25">
      <c r="A101" s="6">
        <f>ReturnData!A112</f>
        <v>198303</v>
      </c>
      <c r="B101">
        <f>IF('Monthly Ranks'!B100&gt;=9, 1/8,0)</f>
        <v>0.125</v>
      </c>
      <c r="C101">
        <f>IF('Monthly Ranks'!C100&gt;=9, 1/8,0)</f>
        <v>0</v>
      </c>
      <c r="D101">
        <f>IF('Monthly Ranks'!D100&gt;=9, 1/8,0)</f>
        <v>0.125</v>
      </c>
      <c r="E101">
        <f>IF('Monthly Ranks'!E100&gt;=9, 1/8,0)</f>
        <v>0</v>
      </c>
      <c r="F101">
        <f>IF('Monthly Ranks'!F100&gt;=9, 1/8,0)</f>
        <v>0</v>
      </c>
      <c r="G101">
        <f>IF('Monthly Ranks'!G100&gt;=9, 1/8,0)</f>
        <v>0.125</v>
      </c>
      <c r="H101">
        <f>IF('Monthly Ranks'!H100&gt;=9, 1/8,0)</f>
        <v>0.125</v>
      </c>
      <c r="I101">
        <f>IF('Monthly Ranks'!I100&gt;=9, 1/8,0)</f>
        <v>0</v>
      </c>
      <c r="J101">
        <f>IF('Monthly Ranks'!J100&gt;=9, 1/8,0)</f>
        <v>0.125</v>
      </c>
      <c r="K101">
        <f>IF('Monthly Ranks'!K100&gt;=9, 1/8,0)</f>
        <v>0.125</v>
      </c>
      <c r="L101">
        <f>IF('Monthly Ranks'!L100&gt;=9, 1/8,0)</f>
        <v>0</v>
      </c>
      <c r="M101">
        <f>IF('Monthly Ranks'!M100&gt;=9, 1/8,0)</f>
        <v>0</v>
      </c>
      <c r="N101">
        <f>IF('Monthly Ranks'!N100&gt;=9, 1/8,0)</f>
        <v>0</v>
      </c>
      <c r="O101">
        <f>IF('Monthly Ranks'!O100&gt;=9, 1/8,0)</f>
        <v>0.125</v>
      </c>
      <c r="P101">
        <f>IF('Monthly Ranks'!P100&gt;=9, 1/8,0)</f>
        <v>0</v>
      </c>
      <c r="Q101">
        <f>IF('Monthly Ranks'!Q100&gt;=9, 1/8,0)</f>
        <v>0.125</v>
      </c>
      <c r="S101">
        <f t="shared" si="8"/>
        <v>198303</v>
      </c>
      <c r="T101" s="12">
        <f>B101*ReturnData!B112</f>
        <v>7.4750000000000007E-3</v>
      </c>
      <c r="U101" s="12">
        <f>C101*ReturnData!C112</f>
        <v>0</v>
      </c>
      <c r="V101" s="12">
        <f>D101*ReturnData!D112</f>
        <v>7.6625E-3</v>
      </c>
      <c r="W101" s="12">
        <f>E101*ReturnData!E112</f>
        <v>0</v>
      </c>
      <c r="X101" s="12">
        <f>F101*ReturnData!F112</f>
        <v>0</v>
      </c>
      <c r="Y101" s="12">
        <f>G101*ReturnData!G112</f>
        <v>8.5000000000000006E-4</v>
      </c>
      <c r="Z101" s="12">
        <f>H101*ReturnData!H112</f>
        <v>5.3125000000000004E-3</v>
      </c>
      <c r="AA101" s="12">
        <f>I101*ReturnData!I112</f>
        <v>0</v>
      </c>
      <c r="AB101" s="12">
        <f>J101*ReturnData!J112</f>
        <v>3.6749999999999999E-3</v>
      </c>
      <c r="AC101" s="12">
        <f>K101*ReturnData!K112</f>
        <v>2.5875E-3</v>
      </c>
      <c r="AD101" s="12">
        <f>L101*ReturnData!L112</f>
        <v>0</v>
      </c>
      <c r="AE101" s="12">
        <f>M101*ReturnData!M112</f>
        <v>0</v>
      </c>
      <c r="AF101" s="12">
        <f>N101*ReturnData!N112</f>
        <v>0</v>
      </c>
      <c r="AG101" s="12">
        <f>O101*ReturnData!O112</f>
        <v>3.3750000000000002E-4</v>
      </c>
      <c r="AH101" s="12">
        <f>P101*ReturnData!P112</f>
        <v>0</v>
      </c>
      <c r="AI101" s="12">
        <f>Q101*ReturnData!Q112</f>
        <v>8.5375E-3</v>
      </c>
      <c r="AK101">
        <f t="shared" si="9"/>
        <v>198303</v>
      </c>
      <c r="AL101" s="15">
        <f t="shared" si="10"/>
        <v>3.6437500000000005E-2</v>
      </c>
      <c r="AN101">
        <v>1</v>
      </c>
      <c r="AO101" s="15">
        <f>HighMomentumPortfolio!AL101-LowMomentumPortfolio!AL101</f>
        <v>4.0624999999999967E-3</v>
      </c>
      <c r="AP101" s="18">
        <f t="shared" si="11"/>
        <v>1.0040625000000001</v>
      </c>
      <c r="AQ101" s="18"/>
    </row>
    <row r="102" spans="1:48" x14ac:dyDescent="0.25">
      <c r="A102" s="6">
        <f>ReturnData!A113</f>
        <v>198304</v>
      </c>
      <c r="B102">
        <f>IF('Monthly Ranks'!B101&gt;=9, 1/8,0)</f>
        <v>0.125</v>
      </c>
      <c r="C102">
        <f>IF('Monthly Ranks'!C101&gt;=9, 1/8,0)</f>
        <v>0</v>
      </c>
      <c r="D102">
        <f>IF('Monthly Ranks'!D101&gt;=9, 1/8,0)</f>
        <v>0.125</v>
      </c>
      <c r="E102">
        <f>IF('Monthly Ranks'!E101&gt;=9, 1/8,0)</f>
        <v>0</v>
      </c>
      <c r="F102">
        <f>IF('Monthly Ranks'!F101&gt;=9, 1/8,0)</f>
        <v>0</v>
      </c>
      <c r="G102">
        <f>IF('Monthly Ranks'!G101&gt;=9, 1/8,0)</f>
        <v>0.125</v>
      </c>
      <c r="H102">
        <f>IF('Monthly Ranks'!H101&gt;=9, 1/8,0)</f>
        <v>0.125</v>
      </c>
      <c r="I102">
        <f>IF('Monthly Ranks'!I101&gt;=9, 1/8,0)</f>
        <v>0</v>
      </c>
      <c r="J102">
        <f>IF('Monthly Ranks'!J101&gt;=9, 1/8,0)</f>
        <v>0.125</v>
      </c>
      <c r="K102">
        <f>IF('Monthly Ranks'!K101&gt;=9, 1/8,0)</f>
        <v>0.125</v>
      </c>
      <c r="L102">
        <f>IF('Monthly Ranks'!L101&gt;=9, 1/8,0)</f>
        <v>0</v>
      </c>
      <c r="M102">
        <f>IF('Monthly Ranks'!M101&gt;=9, 1/8,0)</f>
        <v>0</v>
      </c>
      <c r="N102">
        <f>IF('Monthly Ranks'!N101&gt;=9, 1/8,0)</f>
        <v>0</v>
      </c>
      <c r="O102">
        <f>IF('Monthly Ranks'!O101&gt;=9, 1/8,0)</f>
        <v>0.125</v>
      </c>
      <c r="P102">
        <f>IF('Monthly Ranks'!P101&gt;=9, 1/8,0)</f>
        <v>0</v>
      </c>
      <c r="Q102">
        <f>IF('Monthly Ranks'!Q101&gt;=9, 1/8,0)</f>
        <v>0.125</v>
      </c>
      <c r="S102">
        <f t="shared" si="8"/>
        <v>198304</v>
      </c>
      <c r="T102" s="12">
        <f>B102*ReturnData!B113</f>
        <v>6.2749999999999993E-3</v>
      </c>
      <c r="U102" s="12">
        <f>C102*ReturnData!C113</f>
        <v>0</v>
      </c>
      <c r="V102" s="12">
        <f>D102*ReturnData!D113</f>
        <v>1.1775000000000001E-2</v>
      </c>
      <c r="W102" s="12">
        <f>E102*ReturnData!E113</f>
        <v>0</v>
      </c>
      <c r="X102" s="12">
        <f>F102*ReturnData!F113</f>
        <v>0</v>
      </c>
      <c r="Y102" s="12">
        <f>G102*ReturnData!G113</f>
        <v>1.11375E-2</v>
      </c>
      <c r="Z102" s="12">
        <f>H102*ReturnData!H113</f>
        <v>6.4749999999999999E-3</v>
      </c>
      <c r="AA102" s="12">
        <f>I102*ReturnData!I113</f>
        <v>0</v>
      </c>
      <c r="AB102" s="12">
        <f>J102*ReturnData!J113</f>
        <v>3.8124999999999999E-3</v>
      </c>
      <c r="AC102" s="12">
        <f>K102*ReturnData!K113</f>
        <v>6.2624999999999998E-3</v>
      </c>
      <c r="AD102" s="12">
        <f>L102*ReturnData!L113</f>
        <v>0</v>
      </c>
      <c r="AE102" s="12">
        <f>M102*ReturnData!M113</f>
        <v>0</v>
      </c>
      <c r="AF102" s="12">
        <f>N102*ReturnData!N113</f>
        <v>0</v>
      </c>
      <c r="AG102" s="12">
        <f>O102*ReturnData!O113</f>
        <v>5.9499999999999996E-3</v>
      </c>
      <c r="AH102" s="12">
        <f>P102*ReturnData!P113</f>
        <v>0</v>
      </c>
      <c r="AI102" s="12">
        <f>Q102*ReturnData!Q113</f>
        <v>1.1375E-2</v>
      </c>
      <c r="AK102">
        <f t="shared" si="9"/>
        <v>198304</v>
      </c>
      <c r="AL102" s="15">
        <f t="shared" si="10"/>
        <v>6.3062499999999994E-2</v>
      </c>
      <c r="AN102">
        <v>1</v>
      </c>
      <c r="AO102" s="15">
        <f>HighMomentumPortfolio!AL102-LowMomentumPortfolio!AL102</f>
        <v>1.8837500000000007E-2</v>
      </c>
      <c r="AP102" s="18">
        <f t="shared" si="11"/>
        <v>1.0188375000000001</v>
      </c>
      <c r="AQ102" s="18"/>
    </row>
    <row r="103" spans="1:48" x14ac:dyDescent="0.25">
      <c r="A103" s="6">
        <f>ReturnData!A114</f>
        <v>198305</v>
      </c>
      <c r="B103">
        <f>IF('Monthly Ranks'!B102&gt;=9, 1/8,0)</f>
        <v>0.125</v>
      </c>
      <c r="C103">
        <f>IF('Monthly Ranks'!C102&gt;=9, 1/8,0)</f>
        <v>0</v>
      </c>
      <c r="D103">
        <f>IF('Monthly Ranks'!D102&gt;=9, 1/8,0)</f>
        <v>0.125</v>
      </c>
      <c r="E103">
        <f>IF('Monthly Ranks'!E102&gt;=9, 1/8,0)</f>
        <v>0</v>
      </c>
      <c r="F103">
        <f>IF('Monthly Ranks'!F102&gt;=9, 1/8,0)</f>
        <v>0</v>
      </c>
      <c r="G103">
        <f>IF('Monthly Ranks'!G102&gt;=9, 1/8,0)</f>
        <v>0.125</v>
      </c>
      <c r="H103">
        <f>IF('Monthly Ranks'!H102&gt;=9, 1/8,0)</f>
        <v>0.125</v>
      </c>
      <c r="I103">
        <f>IF('Monthly Ranks'!I102&gt;=9, 1/8,0)</f>
        <v>0</v>
      </c>
      <c r="J103">
        <f>IF('Monthly Ranks'!J102&gt;=9, 1/8,0)</f>
        <v>0.125</v>
      </c>
      <c r="K103">
        <f>IF('Monthly Ranks'!K102&gt;=9, 1/8,0)</f>
        <v>0.125</v>
      </c>
      <c r="L103">
        <f>IF('Monthly Ranks'!L102&gt;=9, 1/8,0)</f>
        <v>0</v>
      </c>
      <c r="M103">
        <f>IF('Monthly Ranks'!M102&gt;=9, 1/8,0)</f>
        <v>0</v>
      </c>
      <c r="N103">
        <f>IF('Monthly Ranks'!N102&gt;=9, 1/8,0)</f>
        <v>0</v>
      </c>
      <c r="O103">
        <f>IF('Monthly Ranks'!O102&gt;=9, 1/8,0)</f>
        <v>0.125</v>
      </c>
      <c r="P103">
        <f>IF('Monthly Ranks'!P102&gt;=9, 1/8,0)</f>
        <v>0</v>
      </c>
      <c r="Q103">
        <f>IF('Monthly Ranks'!Q102&gt;=9, 1/8,0)</f>
        <v>0.125</v>
      </c>
      <c r="S103">
        <f t="shared" si="8"/>
        <v>198305</v>
      </c>
      <c r="T103" s="12">
        <f>B103*ReturnData!B114</f>
        <v>-1.1375000000000001E-3</v>
      </c>
      <c r="U103" s="12">
        <f>C103*ReturnData!C114</f>
        <v>0</v>
      </c>
      <c r="V103" s="12">
        <f>D103*ReturnData!D114</f>
        <v>1.8749999999999999E-3</v>
      </c>
      <c r="W103" s="12">
        <f>E103*ReturnData!E114</f>
        <v>0</v>
      </c>
      <c r="X103" s="12">
        <f>F103*ReturnData!F114</f>
        <v>0</v>
      </c>
      <c r="Y103" s="12">
        <f>G103*ReturnData!G114</f>
        <v>5.5500000000000002E-3</v>
      </c>
      <c r="Z103" s="12">
        <f>H103*ReturnData!H114</f>
        <v>-5.1124999999999999E-3</v>
      </c>
      <c r="AA103" s="12">
        <f>I103*ReturnData!I114</f>
        <v>0</v>
      </c>
      <c r="AB103" s="12">
        <f>J103*ReturnData!J114</f>
        <v>1.1962500000000001E-2</v>
      </c>
      <c r="AC103" s="12">
        <f>K103*ReturnData!K114</f>
        <v>6.0875E-3</v>
      </c>
      <c r="AD103" s="12">
        <f>L103*ReturnData!L114</f>
        <v>0</v>
      </c>
      <c r="AE103" s="12">
        <f>M103*ReturnData!M114</f>
        <v>0</v>
      </c>
      <c r="AF103" s="12">
        <f>N103*ReturnData!N114</f>
        <v>0</v>
      </c>
      <c r="AG103" s="12">
        <f>O103*ReturnData!O114</f>
        <v>3.2500000000000003E-3</v>
      </c>
      <c r="AH103" s="12">
        <f>P103*ReturnData!P114</f>
        <v>0</v>
      </c>
      <c r="AI103" s="12">
        <f>Q103*ReturnData!Q114</f>
        <v>8.1250000000000007E-4</v>
      </c>
      <c r="AK103">
        <f t="shared" si="9"/>
        <v>198305</v>
      </c>
      <c r="AL103" s="15">
        <f t="shared" si="10"/>
        <v>2.3287499999999999E-2</v>
      </c>
      <c r="AN103">
        <v>1</v>
      </c>
      <c r="AO103" s="15">
        <f>HighMomentumPortfolio!AL103-LowMomentumPortfolio!AL103</f>
        <v>-1.0274999999999999E-2</v>
      </c>
      <c r="AP103" s="18">
        <f t="shared" si="11"/>
        <v>0.98972499999999997</v>
      </c>
      <c r="AQ103" s="18"/>
    </row>
    <row r="104" spans="1:48" x14ac:dyDescent="0.25">
      <c r="A104" s="6">
        <f>ReturnData!A115</f>
        <v>198306</v>
      </c>
      <c r="B104">
        <f>IF('Monthly Ranks'!B103&gt;=9, 1/8,0)</f>
        <v>0.125</v>
      </c>
      <c r="C104">
        <f>IF('Monthly Ranks'!C103&gt;=9, 1/8,0)</f>
        <v>0</v>
      </c>
      <c r="D104">
        <f>IF('Monthly Ranks'!D103&gt;=9, 1/8,0)</f>
        <v>0.125</v>
      </c>
      <c r="E104">
        <f>IF('Monthly Ranks'!E103&gt;=9, 1/8,0)</f>
        <v>0</v>
      </c>
      <c r="F104">
        <f>IF('Monthly Ranks'!F103&gt;=9, 1/8,0)</f>
        <v>0.125</v>
      </c>
      <c r="G104">
        <f>IF('Monthly Ranks'!G103&gt;=9, 1/8,0)</f>
        <v>0.125</v>
      </c>
      <c r="H104">
        <f>IF('Monthly Ranks'!H103&gt;=9, 1/8,0)</f>
        <v>0.125</v>
      </c>
      <c r="I104">
        <f>IF('Monthly Ranks'!I103&gt;=9, 1/8,0)</f>
        <v>0</v>
      </c>
      <c r="J104">
        <f>IF('Monthly Ranks'!J103&gt;=9, 1/8,0)</f>
        <v>0.125</v>
      </c>
      <c r="K104">
        <f>IF('Monthly Ranks'!K103&gt;=9, 1/8,0)</f>
        <v>0.125</v>
      </c>
      <c r="L104">
        <f>IF('Monthly Ranks'!L103&gt;=9, 1/8,0)</f>
        <v>0</v>
      </c>
      <c r="M104">
        <f>IF('Monthly Ranks'!M103&gt;=9, 1/8,0)</f>
        <v>0</v>
      </c>
      <c r="N104">
        <f>IF('Monthly Ranks'!N103&gt;=9, 1/8,0)</f>
        <v>0</v>
      </c>
      <c r="O104">
        <f>IF('Monthly Ranks'!O103&gt;=9, 1/8,0)</f>
        <v>0.125</v>
      </c>
      <c r="P104">
        <f>IF('Monthly Ranks'!P103&gt;=9, 1/8,0)</f>
        <v>0</v>
      </c>
      <c r="Q104">
        <f>IF('Monthly Ranks'!Q103&gt;=9, 1/8,0)</f>
        <v>0</v>
      </c>
      <c r="S104">
        <f t="shared" si="8"/>
        <v>198306</v>
      </c>
      <c r="T104" s="12">
        <f>B104*ReturnData!B115</f>
        <v>1.9250000000000001E-3</v>
      </c>
      <c r="U104" s="12">
        <f>C104*ReturnData!C115</f>
        <v>0</v>
      </c>
      <c r="V104" s="12">
        <f>D104*ReturnData!D115</f>
        <v>8.2874999999999997E-3</v>
      </c>
      <c r="W104" s="12">
        <f>E104*ReturnData!E115</f>
        <v>0</v>
      </c>
      <c r="X104" s="12">
        <f>F104*ReturnData!F115</f>
        <v>6.6749999999999995E-3</v>
      </c>
      <c r="Y104" s="12">
        <f>G104*ReturnData!G115</f>
        <v>1.3125000000000001E-3</v>
      </c>
      <c r="Z104" s="12">
        <f>H104*ReturnData!H115</f>
        <v>6.3249999999999999E-3</v>
      </c>
      <c r="AA104" s="12">
        <f>I104*ReturnData!I115</f>
        <v>0</v>
      </c>
      <c r="AB104" s="12">
        <f>J104*ReturnData!J115</f>
        <v>-2.5249999999999999E-3</v>
      </c>
      <c r="AC104" s="12">
        <f>K104*ReturnData!K115</f>
        <v>1.6750000000000001E-3</v>
      </c>
      <c r="AD104" s="12">
        <f>L104*ReturnData!L115</f>
        <v>0</v>
      </c>
      <c r="AE104" s="12">
        <f>M104*ReturnData!M115</f>
        <v>0</v>
      </c>
      <c r="AF104" s="12">
        <f>N104*ReturnData!N115</f>
        <v>0</v>
      </c>
      <c r="AG104" s="12">
        <f>O104*ReturnData!O115</f>
        <v>-6.7500000000000004E-4</v>
      </c>
      <c r="AH104" s="12">
        <f>P104*ReturnData!P115</f>
        <v>0</v>
      </c>
      <c r="AI104" s="12">
        <f>Q104*ReturnData!Q115</f>
        <v>0</v>
      </c>
      <c r="AK104">
        <f t="shared" si="9"/>
        <v>198306</v>
      </c>
      <c r="AL104" s="15">
        <f t="shared" si="10"/>
        <v>2.3000000000000003E-2</v>
      </c>
      <c r="AN104">
        <v>1</v>
      </c>
      <c r="AO104" s="15">
        <f>HighMomentumPortfolio!AL104-LowMomentumPortfolio!AL104</f>
        <v>2.8937500000000001E-2</v>
      </c>
      <c r="AP104" s="18">
        <f t="shared" si="11"/>
        <v>1.0289375000000001</v>
      </c>
      <c r="AQ104" s="18"/>
    </row>
    <row r="105" spans="1:48" x14ac:dyDescent="0.25">
      <c r="A105" s="6">
        <f>ReturnData!A116</f>
        <v>198307</v>
      </c>
      <c r="B105">
        <f>IF('Monthly Ranks'!B104&gt;=9, 1/8,0)</f>
        <v>0.125</v>
      </c>
      <c r="C105">
        <f>IF('Monthly Ranks'!C104&gt;=9, 1/8,0)</f>
        <v>0</v>
      </c>
      <c r="D105">
        <f>IF('Monthly Ranks'!D104&gt;=9, 1/8,0)</f>
        <v>0.125</v>
      </c>
      <c r="E105">
        <f>IF('Monthly Ranks'!E104&gt;=9, 1/8,0)</f>
        <v>0</v>
      </c>
      <c r="F105">
        <f>IF('Monthly Ranks'!F104&gt;=9, 1/8,0)</f>
        <v>0.125</v>
      </c>
      <c r="G105">
        <f>IF('Monthly Ranks'!G104&gt;=9, 1/8,0)</f>
        <v>0.125</v>
      </c>
      <c r="H105">
        <f>IF('Monthly Ranks'!H104&gt;=9, 1/8,0)</f>
        <v>0.125</v>
      </c>
      <c r="I105">
        <f>IF('Monthly Ranks'!I104&gt;=9, 1/8,0)</f>
        <v>0</v>
      </c>
      <c r="J105">
        <f>IF('Monthly Ranks'!J104&gt;=9, 1/8,0)</f>
        <v>0.125</v>
      </c>
      <c r="K105">
        <f>IF('Monthly Ranks'!K104&gt;=9, 1/8,0)</f>
        <v>0.125</v>
      </c>
      <c r="L105">
        <f>IF('Monthly Ranks'!L104&gt;=9, 1/8,0)</f>
        <v>0</v>
      </c>
      <c r="M105">
        <f>IF('Monthly Ranks'!M104&gt;=9, 1/8,0)</f>
        <v>0</v>
      </c>
      <c r="N105">
        <f>IF('Monthly Ranks'!N104&gt;=9, 1/8,0)</f>
        <v>0</v>
      </c>
      <c r="O105">
        <f>IF('Monthly Ranks'!O104&gt;=9, 1/8,0)</f>
        <v>0.125</v>
      </c>
      <c r="P105">
        <f>IF('Monthly Ranks'!P104&gt;=9, 1/8,0)</f>
        <v>0</v>
      </c>
      <c r="Q105">
        <f>IF('Monthly Ranks'!Q104&gt;=9, 1/8,0)</f>
        <v>0</v>
      </c>
      <c r="S105">
        <f t="shared" si="8"/>
        <v>198307</v>
      </c>
      <c r="T105" s="12">
        <f>B105*ReturnData!B116</f>
        <v>-2.875E-3</v>
      </c>
      <c r="U105" s="12">
        <f>C105*ReturnData!C116</f>
        <v>0</v>
      </c>
      <c r="V105" s="12">
        <f>D105*ReturnData!D116</f>
        <v>-3.1749999999999999E-3</v>
      </c>
      <c r="W105" s="12">
        <f>E105*ReturnData!E116</f>
        <v>0</v>
      </c>
      <c r="X105" s="12">
        <f>F105*ReturnData!F116</f>
        <v>-6.4375000000000005E-3</v>
      </c>
      <c r="Y105" s="12">
        <f>G105*ReturnData!G116</f>
        <v>3.7499999999999997E-5</v>
      </c>
      <c r="Z105" s="12">
        <f>H105*ReturnData!H116</f>
        <v>-4.4250000000000001E-3</v>
      </c>
      <c r="AA105" s="12">
        <f>I105*ReturnData!I116</f>
        <v>0</v>
      </c>
      <c r="AB105" s="12">
        <f>J105*ReturnData!J116</f>
        <v>-1.0125000000000002E-3</v>
      </c>
      <c r="AC105" s="12">
        <f>K105*ReturnData!K116</f>
        <v>2.375E-4</v>
      </c>
      <c r="AD105" s="12">
        <f>L105*ReturnData!L116</f>
        <v>0</v>
      </c>
      <c r="AE105" s="12">
        <f>M105*ReturnData!M116</f>
        <v>0</v>
      </c>
      <c r="AF105" s="12">
        <f>N105*ReturnData!N116</f>
        <v>0</v>
      </c>
      <c r="AG105" s="12">
        <f>O105*ReturnData!O116</f>
        <v>1.2875E-3</v>
      </c>
      <c r="AH105" s="12">
        <f>P105*ReturnData!P116</f>
        <v>0</v>
      </c>
      <c r="AI105" s="12">
        <f>Q105*ReturnData!Q116</f>
        <v>0</v>
      </c>
      <c r="AK105">
        <f t="shared" si="9"/>
        <v>198307</v>
      </c>
      <c r="AL105" s="15">
        <f t="shared" si="10"/>
        <v>-1.6362499999999999E-2</v>
      </c>
      <c r="AN105">
        <v>1</v>
      </c>
      <c r="AO105" s="15">
        <f>HighMomentumPortfolio!AL105-LowMomentumPortfolio!AL105</f>
        <v>-2.1062500000000001E-2</v>
      </c>
      <c r="AP105" s="18">
        <f t="shared" si="11"/>
        <v>0.97893750000000002</v>
      </c>
      <c r="AQ105" s="18"/>
    </row>
    <row r="106" spans="1:48" x14ac:dyDescent="0.25">
      <c r="A106" s="6">
        <f>ReturnData!A117</f>
        <v>198308</v>
      </c>
      <c r="B106">
        <f>IF('Monthly Ranks'!B105&gt;=9, 1/8,0)</f>
        <v>0.125</v>
      </c>
      <c r="C106">
        <f>IF('Monthly Ranks'!C105&gt;=9, 1/8,0)</f>
        <v>0</v>
      </c>
      <c r="D106">
        <f>IF('Monthly Ranks'!D105&gt;=9, 1/8,0)</f>
        <v>0.125</v>
      </c>
      <c r="E106">
        <f>IF('Monthly Ranks'!E105&gt;=9, 1/8,0)</f>
        <v>0</v>
      </c>
      <c r="F106">
        <f>IF('Monthly Ranks'!F105&gt;=9, 1/8,0)</f>
        <v>0.125</v>
      </c>
      <c r="G106">
        <f>IF('Monthly Ranks'!G105&gt;=9, 1/8,0)</f>
        <v>0.125</v>
      </c>
      <c r="H106">
        <f>IF('Monthly Ranks'!H105&gt;=9, 1/8,0)</f>
        <v>0.125</v>
      </c>
      <c r="I106">
        <f>IF('Monthly Ranks'!I105&gt;=9, 1/8,0)</f>
        <v>0</v>
      </c>
      <c r="J106">
        <f>IF('Monthly Ranks'!J105&gt;=9, 1/8,0)</f>
        <v>0.125</v>
      </c>
      <c r="K106">
        <f>IF('Monthly Ranks'!K105&gt;=9, 1/8,0)</f>
        <v>0.125</v>
      </c>
      <c r="L106">
        <f>IF('Monthly Ranks'!L105&gt;=9, 1/8,0)</f>
        <v>0</v>
      </c>
      <c r="M106">
        <f>IF('Monthly Ranks'!M105&gt;=9, 1/8,0)</f>
        <v>0</v>
      </c>
      <c r="N106">
        <f>IF('Monthly Ranks'!N105&gt;=9, 1/8,0)</f>
        <v>0</v>
      </c>
      <c r="O106">
        <f>IF('Monthly Ranks'!O105&gt;=9, 1/8,0)</f>
        <v>0.125</v>
      </c>
      <c r="P106">
        <f>IF('Monthly Ranks'!P105&gt;=9, 1/8,0)</f>
        <v>0</v>
      </c>
      <c r="Q106">
        <f>IF('Monthly Ranks'!Q105&gt;=9, 1/8,0)</f>
        <v>0</v>
      </c>
      <c r="S106">
        <f t="shared" si="8"/>
        <v>198308</v>
      </c>
      <c r="T106" s="12">
        <f>B106*ReturnData!B117</f>
        <v>2.2750000000000001E-3</v>
      </c>
      <c r="U106" s="12">
        <f>C106*ReturnData!C117</f>
        <v>0</v>
      </c>
      <c r="V106" s="12">
        <f>D106*ReturnData!D117</f>
        <v>8.6999999999999994E-3</v>
      </c>
      <c r="W106" s="12">
        <f>E106*ReturnData!E117</f>
        <v>0</v>
      </c>
      <c r="X106" s="12">
        <f>F106*ReturnData!F117</f>
        <v>-1.3625E-3</v>
      </c>
      <c r="Y106" s="12">
        <f>G106*ReturnData!G117</f>
        <v>8.6875000000000008E-3</v>
      </c>
      <c r="Z106" s="12">
        <f>H106*ReturnData!H117</f>
        <v>1.3375000000000001E-3</v>
      </c>
      <c r="AA106" s="12">
        <f>I106*ReturnData!I117</f>
        <v>0</v>
      </c>
      <c r="AB106" s="12">
        <f>J106*ReturnData!J117</f>
        <v>9.7124999999999989E-3</v>
      </c>
      <c r="AC106" s="12">
        <f>K106*ReturnData!K117</f>
        <v>-1.9E-3</v>
      </c>
      <c r="AD106" s="12">
        <f>L106*ReturnData!L117</f>
        <v>0</v>
      </c>
      <c r="AE106" s="12">
        <f>M106*ReturnData!M117</f>
        <v>0</v>
      </c>
      <c r="AF106" s="12">
        <f>N106*ReturnData!N117</f>
        <v>0</v>
      </c>
      <c r="AG106" s="12">
        <f>O106*ReturnData!O117</f>
        <v>1.9E-3</v>
      </c>
      <c r="AH106" s="12">
        <f>P106*ReturnData!P117</f>
        <v>0</v>
      </c>
      <c r="AI106" s="12">
        <f>Q106*ReturnData!Q117</f>
        <v>0</v>
      </c>
      <c r="AK106">
        <f t="shared" si="9"/>
        <v>198308</v>
      </c>
      <c r="AL106" s="15">
        <f t="shared" si="10"/>
        <v>2.9350000000000001E-2</v>
      </c>
      <c r="AN106">
        <v>1</v>
      </c>
      <c r="AO106" s="15">
        <f>HighMomentumPortfolio!AL106-LowMomentumPortfolio!AL106</f>
        <v>-5.4962499999999997E-2</v>
      </c>
      <c r="AP106" s="18">
        <f t="shared" si="11"/>
        <v>0.94503749999999997</v>
      </c>
      <c r="AQ106" s="18"/>
    </row>
    <row r="107" spans="1:48" x14ac:dyDescent="0.25">
      <c r="A107" s="6">
        <f>ReturnData!A118</f>
        <v>198309</v>
      </c>
      <c r="B107">
        <f>IF('Monthly Ranks'!B106&gt;=9, 1/8,0)</f>
        <v>0.125</v>
      </c>
      <c r="C107">
        <f>IF('Monthly Ranks'!C106&gt;=9, 1/8,0)</f>
        <v>0</v>
      </c>
      <c r="D107">
        <f>IF('Monthly Ranks'!D106&gt;=9, 1/8,0)</f>
        <v>0.125</v>
      </c>
      <c r="E107">
        <f>IF('Monthly Ranks'!E106&gt;=9, 1/8,0)</f>
        <v>0</v>
      </c>
      <c r="F107">
        <f>IF('Monthly Ranks'!F106&gt;=9, 1/8,0)</f>
        <v>0.125</v>
      </c>
      <c r="G107">
        <f>IF('Monthly Ranks'!G106&gt;=9, 1/8,0)</f>
        <v>0.125</v>
      </c>
      <c r="H107">
        <f>IF('Monthly Ranks'!H106&gt;=9, 1/8,0)</f>
        <v>0.125</v>
      </c>
      <c r="I107">
        <f>IF('Monthly Ranks'!I106&gt;=9, 1/8,0)</f>
        <v>0</v>
      </c>
      <c r="J107">
        <f>IF('Monthly Ranks'!J106&gt;=9, 1/8,0)</f>
        <v>0.125</v>
      </c>
      <c r="K107">
        <f>IF('Monthly Ranks'!K106&gt;=9, 1/8,0)</f>
        <v>0.125</v>
      </c>
      <c r="L107">
        <f>IF('Monthly Ranks'!L106&gt;=9, 1/8,0)</f>
        <v>0</v>
      </c>
      <c r="M107">
        <f>IF('Monthly Ranks'!M106&gt;=9, 1/8,0)</f>
        <v>0</v>
      </c>
      <c r="N107">
        <f>IF('Monthly Ranks'!N106&gt;=9, 1/8,0)</f>
        <v>0</v>
      </c>
      <c r="O107">
        <f>IF('Monthly Ranks'!O106&gt;=9, 1/8,0)</f>
        <v>0.125</v>
      </c>
      <c r="P107">
        <f>IF('Monthly Ranks'!P106&gt;=9, 1/8,0)</f>
        <v>0</v>
      </c>
      <c r="Q107">
        <f>IF('Monthly Ranks'!Q106&gt;=9, 1/8,0)</f>
        <v>0</v>
      </c>
      <c r="S107">
        <f t="shared" si="8"/>
        <v>198309</v>
      </c>
      <c r="T107" s="12">
        <f>B107*ReturnData!B118</f>
        <v>6.8374999999999998E-3</v>
      </c>
      <c r="U107" s="12">
        <f>C107*ReturnData!C118</f>
        <v>0</v>
      </c>
      <c r="V107" s="12">
        <f>D107*ReturnData!D118</f>
        <v>-5.9624999999999991E-3</v>
      </c>
      <c r="W107" s="12">
        <f>E107*ReturnData!E118</f>
        <v>0</v>
      </c>
      <c r="X107" s="12">
        <f>F107*ReturnData!F118</f>
        <v>3.5125E-3</v>
      </c>
      <c r="Y107" s="12">
        <f>G107*ReturnData!G118</f>
        <v>-5.7499999999999999E-4</v>
      </c>
      <c r="Z107" s="12">
        <f>H107*ReturnData!H118</f>
        <v>4.0875E-3</v>
      </c>
      <c r="AA107" s="12">
        <f>I107*ReturnData!I118</f>
        <v>0</v>
      </c>
      <c r="AB107" s="12">
        <f>J107*ReturnData!J118</f>
        <v>-3.225E-3</v>
      </c>
      <c r="AC107" s="12">
        <f>K107*ReturnData!K118</f>
        <v>8.5000000000000006E-4</v>
      </c>
      <c r="AD107" s="12">
        <f>L107*ReturnData!L118</f>
        <v>0</v>
      </c>
      <c r="AE107" s="12">
        <f>M107*ReturnData!M118</f>
        <v>0</v>
      </c>
      <c r="AF107" s="12">
        <f>N107*ReturnData!N118</f>
        <v>0</v>
      </c>
      <c r="AG107" s="12">
        <f>O107*ReturnData!O118</f>
        <v>5.8250000000000003E-3</v>
      </c>
      <c r="AH107" s="12">
        <f>P107*ReturnData!P118</f>
        <v>0</v>
      </c>
      <c r="AI107" s="12">
        <f>Q107*ReturnData!Q118</f>
        <v>0</v>
      </c>
      <c r="AK107">
        <f t="shared" si="9"/>
        <v>198309</v>
      </c>
      <c r="AL107" s="15">
        <f t="shared" si="10"/>
        <v>1.1350000000000001E-2</v>
      </c>
      <c r="AN107">
        <v>1</v>
      </c>
      <c r="AO107" s="15">
        <f>HighMomentumPortfolio!AL107-LowMomentumPortfolio!AL107</f>
        <v>6.4874999999999985E-3</v>
      </c>
      <c r="AP107" s="18">
        <f t="shared" si="11"/>
        <v>1.0064875</v>
      </c>
      <c r="AQ107" s="18"/>
    </row>
    <row r="108" spans="1:48" x14ac:dyDescent="0.25">
      <c r="A108" s="6">
        <f>ReturnData!A119</f>
        <v>198310</v>
      </c>
      <c r="B108">
        <f>IF('Monthly Ranks'!B107&gt;=9, 1/8,0)</f>
        <v>0.125</v>
      </c>
      <c r="C108">
        <f>IF('Monthly Ranks'!C107&gt;=9, 1/8,0)</f>
        <v>0</v>
      </c>
      <c r="D108">
        <f>IF('Monthly Ranks'!D107&gt;=9, 1/8,0)</f>
        <v>0.125</v>
      </c>
      <c r="E108">
        <f>IF('Monthly Ranks'!E107&gt;=9, 1/8,0)</f>
        <v>0</v>
      </c>
      <c r="F108">
        <f>IF('Monthly Ranks'!F107&gt;=9, 1/8,0)</f>
        <v>0.125</v>
      </c>
      <c r="G108">
        <f>IF('Monthly Ranks'!G107&gt;=9, 1/8,0)</f>
        <v>0</v>
      </c>
      <c r="H108">
        <f>IF('Monthly Ranks'!H107&gt;=9, 1/8,0)</f>
        <v>0.125</v>
      </c>
      <c r="I108">
        <f>IF('Monthly Ranks'!I107&gt;=9, 1/8,0)</f>
        <v>0.125</v>
      </c>
      <c r="J108">
        <f>IF('Monthly Ranks'!J107&gt;=9, 1/8,0)</f>
        <v>0</v>
      </c>
      <c r="K108">
        <f>IF('Monthly Ranks'!K107&gt;=9, 1/8,0)</f>
        <v>0.125</v>
      </c>
      <c r="L108">
        <f>IF('Monthly Ranks'!L107&gt;=9, 1/8,0)</f>
        <v>0</v>
      </c>
      <c r="M108">
        <f>IF('Monthly Ranks'!M107&gt;=9, 1/8,0)</f>
        <v>0</v>
      </c>
      <c r="N108">
        <f>IF('Monthly Ranks'!N107&gt;=9, 1/8,0)</f>
        <v>0</v>
      </c>
      <c r="O108">
        <f>IF('Monthly Ranks'!O107&gt;=9, 1/8,0)</f>
        <v>0.125</v>
      </c>
      <c r="P108">
        <f>IF('Monthly Ranks'!P107&gt;=9, 1/8,0)</f>
        <v>0</v>
      </c>
      <c r="Q108">
        <f>IF('Monthly Ranks'!Q107&gt;=9, 1/8,0)</f>
        <v>0.125</v>
      </c>
      <c r="S108">
        <f t="shared" si="8"/>
        <v>198310</v>
      </c>
      <c r="T108" s="12">
        <f>B108*ReturnData!B119</f>
        <v>2.7500000000000003E-3</v>
      </c>
      <c r="U108" s="12">
        <f>C108*ReturnData!C119</f>
        <v>0</v>
      </c>
      <c r="V108" s="12">
        <f>D108*ReturnData!D119</f>
        <v>-2.5124999999999995E-3</v>
      </c>
      <c r="W108" s="12">
        <f>E108*ReturnData!E119</f>
        <v>0</v>
      </c>
      <c r="X108" s="12">
        <f>F108*ReturnData!F119</f>
        <v>-2.6124999999999998E-3</v>
      </c>
      <c r="Y108" s="12">
        <f>G108*ReturnData!G119</f>
        <v>0</v>
      </c>
      <c r="Z108" s="12">
        <f>H108*ReturnData!H119</f>
        <v>1.1000000000000001E-3</v>
      </c>
      <c r="AA108" s="12">
        <f>I108*ReturnData!I119</f>
        <v>-6.025E-3</v>
      </c>
      <c r="AB108" s="12">
        <f>J108*ReturnData!J119</f>
        <v>0</v>
      </c>
      <c r="AC108" s="12">
        <f>K108*ReturnData!K119</f>
        <v>-6.8750000000000007E-4</v>
      </c>
      <c r="AD108" s="12">
        <f>L108*ReturnData!L119</f>
        <v>0</v>
      </c>
      <c r="AE108" s="12">
        <f>M108*ReturnData!M119</f>
        <v>0</v>
      </c>
      <c r="AF108" s="12">
        <f>N108*ReturnData!N119</f>
        <v>0</v>
      </c>
      <c r="AG108" s="12">
        <f>O108*ReturnData!O119</f>
        <v>3.8374999999999998E-3</v>
      </c>
      <c r="AH108" s="12">
        <f>P108*ReturnData!P119</f>
        <v>0</v>
      </c>
      <c r="AI108" s="12">
        <f>Q108*ReturnData!Q119</f>
        <v>-3.7375000000000004E-3</v>
      </c>
      <c r="AK108">
        <f t="shared" si="9"/>
        <v>198310</v>
      </c>
      <c r="AL108" s="15">
        <f t="shared" si="10"/>
        <v>-7.8875000000000004E-3</v>
      </c>
      <c r="AN108">
        <v>1</v>
      </c>
      <c r="AO108" s="15">
        <f>HighMomentumPortfolio!AL108-LowMomentumPortfolio!AL108</f>
        <v>-2.6775E-2</v>
      </c>
      <c r="AP108" s="18">
        <f t="shared" si="11"/>
        <v>0.97322500000000001</v>
      </c>
      <c r="AQ108" s="18"/>
    </row>
    <row r="109" spans="1:48" x14ac:dyDescent="0.25">
      <c r="A109" s="6">
        <f>ReturnData!A120</f>
        <v>198311</v>
      </c>
      <c r="B109">
        <f>IF('Monthly Ranks'!B108&gt;=9, 1/8,0)</f>
        <v>0.125</v>
      </c>
      <c r="C109">
        <f>IF('Monthly Ranks'!C108&gt;=9, 1/8,0)</f>
        <v>0.125</v>
      </c>
      <c r="D109">
        <f>IF('Monthly Ranks'!D108&gt;=9, 1/8,0)</f>
        <v>0.125</v>
      </c>
      <c r="E109">
        <f>IF('Monthly Ranks'!E108&gt;=9, 1/8,0)</f>
        <v>0</v>
      </c>
      <c r="F109">
        <f>IF('Monthly Ranks'!F108&gt;=9, 1/8,0)</f>
        <v>0.125</v>
      </c>
      <c r="G109">
        <f>IF('Monthly Ranks'!G108&gt;=9, 1/8,0)</f>
        <v>0</v>
      </c>
      <c r="H109">
        <f>IF('Monthly Ranks'!H108&gt;=9, 1/8,0)</f>
        <v>0.125</v>
      </c>
      <c r="I109">
        <f>IF('Monthly Ranks'!I108&gt;=9, 1/8,0)</f>
        <v>0</v>
      </c>
      <c r="J109">
        <f>IF('Monthly Ranks'!J108&gt;=9, 1/8,0)</f>
        <v>0</v>
      </c>
      <c r="K109">
        <f>IF('Monthly Ranks'!K108&gt;=9, 1/8,0)</f>
        <v>0.125</v>
      </c>
      <c r="L109">
        <f>IF('Monthly Ranks'!L108&gt;=9, 1/8,0)</f>
        <v>0</v>
      </c>
      <c r="M109">
        <f>IF('Monthly Ranks'!M108&gt;=9, 1/8,0)</f>
        <v>0</v>
      </c>
      <c r="N109">
        <f>IF('Monthly Ranks'!N108&gt;=9, 1/8,0)</f>
        <v>0</v>
      </c>
      <c r="O109">
        <f>IF('Monthly Ranks'!O108&gt;=9, 1/8,0)</f>
        <v>0.125</v>
      </c>
      <c r="P109">
        <f>IF('Monthly Ranks'!P108&gt;=9, 1/8,0)</f>
        <v>0</v>
      </c>
      <c r="Q109">
        <f>IF('Monthly Ranks'!Q108&gt;=9, 1/8,0)</f>
        <v>0.125</v>
      </c>
      <c r="S109">
        <f t="shared" si="8"/>
        <v>198311</v>
      </c>
      <c r="T109" s="12">
        <f>B109*ReturnData!B120</f>
        <v>3.075E-3</v>
      </c>
      <c r="U109" s="12">
        <f>C109*ReturnData!C120</f>
        <v>1.1087499999999998E-2</v>
      </c>
      <c r="V109" s="12">
        <f>D109*ReturnData!D120</f>
        <v>-6.8750000000000007E-4</v>
      </c>
      <c r="W109" s="12">
        <f>E109*ReturnData!E120</f>
        <v>0</v>
      </c>
      <c r="X109" s="12">
        <f>F109*ReturnData!F120</f>
        <v>1.0974999999999999E-2</v>
      </c>
      <c r="Y109" s="12">
        <f>G109*ReturnData!G120</f>
        <v>0</v>
      </c>
      <c r="Z109" s="12">
        <f>H109*ReturnData!H120</f>
        <v>-7.8750000000000001E-4</v>
      </c>
      <c r="AA109" s="12">
        <f>I109*ReturnData!I120</f>
        <v>0</v>
      </c>
      <c r="AB109" s="12">
        <f>J109*ReturnData!J120</f>
        <v>0</v>
      </c>
      <c r="AC109" s="12">
        <f>K109*ReturnData!K120</f>
        <v>7.8874999999999987E-3</v>
      </c>
      <c r="AD109" s="12">
        <f>L109*ReturnData!L120</f>
        <v>0</v>
      </c>
      <c r="AE109" s="12">
        <f>M109*ReturnData!M120</f>
        <v>0</v>
      </c>
      <c r="AF109" s="12">
        <f>N109*ReturnData!N120</f>
        <v>0</v>
      </c>
      <c r="AG109" s="12">
        <f>O109*ReturnData!O120</f>
        <v>-2.0125E-3</v>
      </c>
      <c r="AH109" s="12">
        <f>P109*ReturnData!P120</f>
        <v>0</v>
      </c>
      <c r="AI109" s="12">
        <f>Q109*ReturnData!Q120</f>
        <v>4.9750000000000003E-3</v>
      </c>
      <c r="AK109">
        <f t="shared" si="9"/>
        <v>198311</v>
      </c>
      <c r="AL109" s="15">
        <f t="shared" si="10"/>
        <v>3.4512499999999995E-2</v>
      </c>
      <c r="AN109">
        <v>1</v>
      </c>
      <c r="AO109" s="15">
        <f>HighMomentumPortfolio!AL109-LowMomentumPortfolio!AL109</f>
        <v>1.2650000000000008E-2</v>
      </c>
      <c r="AP109" s="18">
        <f t="shared" si="11"/>
        <v>1.0126500000000001</v>
      </c>
      <c r="AQ109" s="18"/>
    </row>
    <row r="110" spans="1:48" x14ac:dyDescent="0.25">
      <c r="A110" s="6">
        <f>ReturnData!A121</f>
        <v>198312</v>
      </c>
      <c r="B110">
        <f>IF('Monthly Ranks'!B109&gt;=9, 1/8,0)</f>
        <v>0.125</v>
      </c>
      <c r="C110">
        <f>IF('Monthly Ranks'!C109&gt;=9, 1/8,0)</f>
        <v>0.125</v>
      </c>
      <c r="D110">
        <f>IF('Monthly Ranks'!D109&gt;=9, 1/8,0)</f>
        <v>0</v>
      </c>
      <c r="E110">
        <f>IF('Monthly Ranks'!E109&gt;=9, 1/8,0)</f>
        <v>0</v>
      </c>
      <c r="F110">
        <f>IF('Monthly Ranks'!F109&gt;=9, 1/8,0)</f>
        <v>0.125</v>
      </c>
      <c r="G110">
        <f>IF('Monthly Ranks'!G109&gt;=9, 1/8,0)</f>
        <v>0</v>
      </c>
      <c r="H110">
        <f>IF('Monthly Ranks'!H109&gt;=9, 1/8,0)</f>
        <v>0.125</v>
      </c>
      <c r="I110">
        <f>IF('Monthly Ranks'!I109&gt;=9, 1/8,0)</f>
        <v>0.125</v>
      </c>
      <c r="J110">
        <f>IF('Monthly Ranks'!J109&gt;=9, 1/8,0)</f>
        <v>0</v>
      </c>
      <c r="K110">
        <f>IF('Monthly Ranks'!K109&gt;=9, 1/8,0)</f>
        <v>0.125</v>
      </c>
      <c r="L110">
        <f>IF('Monthly Ranks'!L109&gt;=9, 1/8,0)</f>
        <v>0.125</v>
      </c>
      <c r="M110">
        <f>IF('Monthly Ranks'!M109&gt;=9, 1/8,0)</f>
        <v>0</v>
      </c>
      <c r="N110">
        <f>IF('Monthly Ranks'!N109&gt;=9, 1/8,0)</f>
        <v>0</v>
      </c>
      <c r="O110">
        <f>IF('Monthly Ranks'!O109&gt;=9, 1/8,0)</f>
        <v>0</v>
      </c>
      <c r="P110">
        <f>IF('Monthly Ranks'!P109&gt;=9, 1/8,0)</f>
        <v>0</v>
      </c>
      <c r="Q110">
        <f>IF('Monthly Ranks'!Q109&gt;=9, 1/8,0)</f>
        <v>0.125</v>
      </c>
      <c r="S110">
        <f t="shared" si="8"/>
        <v>198312</v>
      </c>
      <c r="T110" s="12">
        <f>B110*ReturnData!B121</f>
        <v>-7.1249999999999992E-4</v>
      </c>
      <c r="U110" s="12">
        <f>C110*ReturnData!C121</f>
        <v>-2.4749999999999998E-3</v>
      </c>
      <c r="V110" s="12">
        <f>D110*ReturnData!D121</f>
        <v>0</v>
      </c>
      <c r="W110" s="12">
        <f>E110*ReturnData!E121</f>
        <v>0</v>
      </c>
      <c r="X110" s="12">
        <f>F110*ReturnData!F121</f>
        <v>1.5249999999999999E-3</v>
      </c>
      <c r="Y110" s="12">
        <f>G110*ReturnData!G121</f>
        <v>0</v>
      </c>
      <c r="Z110" s="12">
        <f>H110*ReturnData!H121</f>
        <v>-3.5875E-3</v>
      </c>
      <c r="AA110" s="12">
        <f>I110*ReturnData!I121</f>
        <v>-1.475E-3</v>
      </c>
      <c r="AB110" s="12">
        <f>J110*ReturnData!J121</f>
        <v>0</v>
      </c>
      <c r="AC110" s="12">
        <f>K110*ReturnData!K121</f>
        <v>-1.1875E-3</v>
      </c>
      <c r="AD110" s="12">
        <f>L110*ReturnData!L121</f>
        <v>1.8E-3</v>
      </c>
      <c r="AE110" s="12">
        <f>M110*ReturnData!M121</f>
        <v>0</v>
      </c>
      <c r="AF110" s="12">
        <f>N110*ReturnData!N121</f>
        <v>0</v>
      </c>
      <c r="AG110" s="12">
        <f>O110*ReturnData!O121</f>
        <v>0</v>
      </c>
      <c r="AH110" s="12">
        <f>P110*ReturnData!P121</f>
        <v>0</v>
      </c>
      <c r="AI110" s="12">
        <f>Q110*ReturnData!Q121</f>
        <v>-9.3749999999999997E-4</v>
      </c>
      <c r="AK110">
        <f t="shared" si="9"/>
        <v>198312</v>
      </c>
      <c r="AL110" s="15">
        <f t="shared" si="10"/>
        <v>-7.0499999999999998E-3</v>
      </c>
      <c r="AN110">
        <v>1</v>
      </c>
      <c r="AO110" s="15">
        <f>HighMomentumPortfolio!AL110-LowMomentumPortfolio!AL110</f>
        <v>-8.1625000000000031E-3</v>
      </c>
      <c r="AP110" s="18">
        <f t="shared" si="11"/>
        <v>0.99183750000000004</v>
      </c>
      <c r="AQ110" s="18"/>
    </row>
    <row r="111" spans="1:48" x14ac:dyDescent="0.25">
      <c r="A111" s="6">
        <f>ReturnData!A122</f>
        <v>198401</v>
      </c>
      <c r="B111">
        <f>IF('Monthly Ranks'!B110&gt;=9, 1/8,0)</f>
        <v>0.125</v>
      </c>
      <c r="C111">
        <f>IF('Monthly Ranks'!C110&gt;=9, 1/8,0)</f>
        <v>0.125</v>
      </c>
      <c r="D111">
        <f>IF('Monthly Ranks'!D110&gt;=9, 1/8,0)</f>
        <v>0.125</v>
      </c>
      <c r="E111">
        <f>IF('Monthly Ranks'!E110&gt;=9, 1/8,0)</f>
        <v>0</v>
      </c>
      <c r="F111">
        <f>IF('Monthly Ranks'!F110&gt;=9, 1/8,0)</f>
        <v>0.125</v>
      </c>
      <c r="G111">
        <f>IF('Monthly Ranks'!G110&gt;=9, 1/8,0)</f>
        <v>0</v>
      </c>
      <c r="H111">
        <f>IF('Monthly Ranks'!H110&gt;=9, 1/8,0)</f>
        <v>0.125</v>
      </c>
      <c r="I111">
        <f>IF('Monthly Ranks'!I110&gt;=9, 1/8,0)</f>
        <v>0.125</v>
      </c>
      <c r="J111">
        <f>IF('Monthly Ranks'!J110&gt;=9, 1/8,0)</f>
        <v>0</v>
      </c>
      <c r="K111">
        <f>IF('Monthly Ranks'!K110&gt;=9, 1/8,0)</f>
        <v>0</v>
      </c>
      <c r="L111">
        <f>IF('Monthly Ranks'!L110&gt;=9, 1/8,0)</f>
        <v>0.125</v>
      </c>
      <c r="M111">
        <f>IF('Monthly Ranks'!M110&gt;=9, 1/8,0)</f>
        <v>0</v>
      </c>
      <c r="N111">
        <f>IF('Monthly Ranks'!N110&gt;=9, 1/8,0)</f>
        <v>0</v>
      </c>
      <c r="O111">
        <f>IF('Monthly Ranks'!O110&gt;=9, 1/8,0)</f>
        <v>0.125</v>
      </c>
      <c r="P111">
        <f>IF('Monthly Ranks'!P110&gt;=9, 1/8,0)</f>
        <v>0</v>
      </c>
      <c r="Q111">
        <f>IF('Monthly Ranks'!Q110&gt;=9, 1/8,0)</f>
        <v>0</v>
      </c>
      <c r="S111">
        <f t="shared" si="8"/>
        <v>198401</v>
      </c>
      <c r="T111" s="12">
        <f>B111*ReturnData!B122</f>
        <v>4.8750000000000003E-4</v>
      </c>
      <c r="U111" s="12">
        <f>C111*ReturnData!C122</f>
        <v>-2.0125E-3</v>
      </c>
      <c r="V111" s="12">
        <f>D111*ReturnData!D122</f>
        <v>1.2725E-2</v>
      </c>
      <c r="W111" s="12">
        <f>E111*ReturnData!E122</f>
        <v>0</v>
      </c>
      <c r="X111" s="12">
        <f>F111*ReturnData!F122</f>
        <v>-8.1250000000000003E-3</v>
      </c>
      <c r="Y111" s="12">
        <f>G111*ReturnData!G122</f>
        <v>0</v>
      </c>
      <c r="Z111" s="12">
        <f>H111*ReturnData!H122</f>
        <v>3.3750000000000002E-4</v>
      </c>
      <c r="AA111" s="12">
        <f>I111*ReturnData!I122</f>
        <v>-4.7625000000000002E-3</v>
      </c>
      <c r="AB111" s="12">
        <f>J111*ReturnData!J122</f>
        <v>0</v>
      </c>
      <c r="AC111" s="12">
        <f>K111*ReturnData!K122</f>
        <v>0</v>
      </c>
      <c r="AD111" s="12">
        <f>L111*ReturnData!L122</f>
        <v>-6.2124999999999993E-3</v>
      </c>
      <c r="AE111" s="12">
        <f>M111*ReturnData!M122</f>
        <v>0</v>
      </c>
      <c r="AF111" s="12">
        <f>N111*ReturnData!N122</f>
        <v>0</v>
      </c>
      <c r="AG111" s="12">
        <f>O111*ReturnData!O122</f>
        <v>1.8124999999999999E-3</v>
      </c>
      <c r="AH111" s="12">
        <f>P111*ReturnData!P122</f>
        <v>0</v>
      </c>
      <c r="AI111" s="12">
        <f>Q111*ReturnData!Q122</f>
        <v>0</v>
      </c>
      <c r="AK111">
        <f t="shared" si="9"/>
        <v>198401</v>
      </c>
      <c r="AL111" s="15">
        <f t="shared" si="10"/>
        <v>-5.7499999999999999E-3</v>
      </c>
      <c r="AN111">
        <v>1</v>
      </c>
      <c r="AO111" s="15">
        <f>HighMomentumPortfolio!AL111-LowMomentumPortfolio!AL111</f>
        <v>-2.955E-2</v>
      </c>
      <c r="AP111" s="18">
        <f t="shared" si="11"/>
        <v>0.97045000000000003</v>
      </c>
      <c r="AQ111" s="18"/>
      <c r="AR111" s="18">
        <f t="shared" ref="AR111" si="15">PRODUCT(AP111:AP122)</f>
        <v>1.0037255026319878</v>
      </c>
      <c r="AS111" s="18"/>
      <c r="AT111" s="18"/>
      <c r="AU111" s="18"/>
      <c r="AV111" s="18"/>
    </row>
    <row r="112" spans="1:48" x14ac:dyDescent="0.25">
      <c r="A112" s="6">
        <f>ReturnData!A123</f>
        <v>198402</v>
      </c>
      <c r="B112">
        <f>IF('Monthly Ranks'!B111&gt;=9, 1/8,0)</f>
        <v>0</v>
      </c>
      <c r="C112">
        <f>IF('Monthly Ranks'!C111&gt;=9, 1/8,0)</f>
        <v>0.125</v>
      </c>
      <c r="D112">
        <f>IF('Monthly Ranks'!D111&gt;=9, 1/8,0)</f>
        <v>0.125</v>
      </c>
      <c r="E112">
        <f>IF('Monthly Ranks'!E111&gt;=9, 1/8,0)</f>
        <v>0</v>
      </c>
      <c r="F112">
        <f>IF('Monthly Ranks'!F111&gt;=9, 1/8,0)</f>
        <v>0.125</v>
      </c>
      <c r="G112">
        <f>IF('Monthly Ranks'!G111&gt;=9, 1/8,0)</f>
        <v>0</v>
      </c>
      <c r="H112">
        <f>IF('Monthly Ranks'!H111&gt;=9, 1/8,0)</f>
        <v>0.125</v>
      </c>
      <c r="I112">
        <f>IF('Monthly Ranks'!I111&gt;=9, 1/8,0)</f>
        <v>0.125</v>
      </c>
      <c r="J112">
        <f>IF('Monthly Ranks'!J111&gt;=9, 1/8,0)</f>
        <v>0</v>
      </c>
      <c r="K112">
        <f>IF('Monthly Ranks'!K111&gt;=9, 1/8,0)</f>
        <v>0.125</v>
      </c>
      <c r="L112">
        <f>IF('Monthly Ranks'!L111&gt;=9, 1/8,0)</f>
        <v>0.125</v>
      </c>
      <c r="M112">
        <f>IF('Monthly Ranks'!M111&gt;=9, 1/8,0)</f>
        <v>0</v>
      </c>
      <c r="N112">
        <f>IF('Monthly Ranks'!N111&gt;=9, 1/8,0)</f>
        <v>0</v>
      </c>
      <c r="O112">
        <f>IF('Monthly Ranks'!O111&gt;=9, 1/8,0)</f>
        <v>0.125</v>
      </c>
      <c r="P112">
        <f>IF('Monthly Ranks'!P111&gt;=9, 1/8,0)</f>
        <v>0</v>
      </c>
      <c r="Q112">
        <f>IF('Monthly Ranks'!Q111&gt;=9, 1/8,0)</f>
        <v>0</v>
      </c>
      <c r="S112">
        <f t="shared" si="8"/>
        <v>198402</v>
      </c>
      <c r="T112" s="12">
        <f>B112*ReturnData!B123</f>
        <v>0</v>
      </c>
      <c r="U112" s="12">
        <f>C112*ReturnData!C123</f>
        <v>1.9750000000000002E-3</v>
      </c>
      <c r="V112" s="12">
        <f>D112*ReturnData!D123</f>
        <v>4.1999999999999997E-3</v>
      </c>
      <c r="W112" s="12">
        <f>E112*ReturnData!E123</f>
        <v>0</v>
      </c>
      <c r="X112" s="12">
        <f>F112*ReturnData!F123</f>
        <v>-7.0625000000000002E-3</v>
      </c>
      <c r="Y112" s="12">
        <f>G112*ReturnData!G123</f>
        <v>0</v>
      </c>
      <c r="Z112" s="12">
        <f>H112*ReturnData!H123</f>
        <v>-3.4000000000000002E-3</v>
      </c>
      <c r="AA112" s="12">
        <f>I112*ReturnData!I123</f>
        <v>-7.3250000000000008E-3</v>
      </c>
      <c r="AB112" s="12">
        <f>J112*ReturnData!J123</f>
        <v>0</v>
      </c>
      <c r="AC112" s="12">
        <f>K112*ReturnData!K123</f>
        <v>-9.4500000000000001E-3</v>
      </c>
      <c r="AD112" s="12">
        <f>L112*ReturnData!L123</f>
        <v>-7.3124999999999996E-3</v>
      </c>
      <c r="AE112" s="12">
        <f>M112*ReturnData!M123</f>
        <v>0</v>
      </c>
      <c r="AF112" s="12">
        <f>N112*ReturnData!N123</f>
        <v>0</v>
      </c>
      <c r="AG112" s="12">
        <f>O112*ReturnData!O123</f>
        <v>-4.1625000000000004E-3</v>
      </c>
      <c r="AH112" s="12">
        <f>P112*ReturnData!P123</f>
        <v>0</v>
      </c>
      <c r="AI112" s="12">
        <f>Q112*ReturnData!Q123</f>
        <v>0</v>
      </c>
      <c r="AK112">
        <f t="shared" si="9"/>
        <v>198402</v>
      </c>
      <c r="AL112" s="15">
        <f t="shared" si="10"/>
        <v>-3.2537500000000004E-2</v>
      </c>
      <c r="AN112">
        <v>1</v>
      </c>
      <c r="AO112" s="15">
        <f>HighMomentumPortfolio!AL112-LowMomentumPortfolio!AL112</f>
        <v>-2.4649999999999991E-2</v>
      </c>
      <c r="AP112" s="18">
        <f t="shared" si="11"/>
        <v>0.97535000000000005</v>
      </c>
      <c r="AQ112" s="18"/>
    </row>
    <row r="113" spans="1:48" x14ac:dyDescent="0.25">
      <c r="A113" s="6">
        <f>ReturnData!A124</f>
        <v>198403</v>
      </c>
      <c r="B113">
        <f>IF('Monthly Ranks'!B112&gt;=9, 1/8,0)</f>
        <v>0</v>
      </c>
      <c r="C113">
        <f>IF('Monthly Ranks'!C112&gt;=9, 1/8,0)</f>
        <v>0.125</v>
      </c>
      <c r="D113">
        <f>IF('Monthly Ranks'!D112&gt;=9, 1/8,0)</f>
        <v>0</v>
      </c>
      <c r="E113">
        <f>IF('Monthly Ranks'!E112&gt;=9, 1/8,0)</f>
        <v>0.125</v>
      </c>
      <c r="F113">
        <f>IF('Monthly Ranks'!F112&gt;=9, 1/8,0)</f>
        <v>0.125</v>
      </c>
      <c r="G113">
        <f>IF('Monthly Ranks'!G112&gt;=9, 1/8,0)</f>
        <v>0</v>
      </c>
      <c r="H113">
        <f>IF('Monthly Ranks'!H112&gt;=9, 1/8,0)</f>
        <v>0.125</v>
      </c>
      <c r="I113">
        <f>IF('Monthly Ranks'!I112&gt;=9, 1/8,0)</f>
        <v>0.125</v>
      </c>
      <c r="J113">
        <f>IF('Monthly Ranks'!J112&gt;=9, 1/8,0)</f>
        <v>0</v>
      </c>
      <c r="K113">
        <f>IF('Monthly Ranks'!K112&gt;=9, 1/8,0)</f>
        <v>0</v>
      </c>
      <c r="L113">
        <f>IF('Monthly Ranks'!L112&gt;=9, 1/8,0)</f>
        <v>0.125</v>
      </c>
      <c r="M113">
        <f>IF('Monthly Ranks'!M112&gt;=9, 1/8,0)</f>
        <v>0</v>
      </c>
      <c r="N113">
        <f>IF('Monthly Ranks'!N112&gt;=9, 1/8,0)</f>
        <v>0</v>
      </c>
      <c r="O113">
        <f>IF('Monthly Ranks'!O112&gt;=9, 1/8,0)</f>
        <v>0.125</v>
      </c>
      <c r="P113">
        <f>IF('Monthly Ranks'!P112&gt;=9, 1/8,0)</f>
        <v>0.125</v>
      </c>
      <c r="Q113">
        <f>IF('Monthly Ranks'!Q112&gt;=9, 1/8,0)</f>
        <v>0</v>
      </c>
      <c r="S113">
        <f t="shared" si="8"/>
        <v>198403</v>
      </c>
      <c r="T113" s="12">
        <f>B113*ReturnData!B124</f>
        <v>0</v>
      </c>
      <c r="U113" s="12">
        <f>C113*ReturnData!C124</f>
        <v>6.9874999999999998E-3</v>
      </c>
      <c r="V113" s="12">
        <f>D113*ReturnData!D124</f>
        <v>0</v>
      </c>
      <c r="W113" s="12">
        <f>E113*ReturnData!E124</f>
        <v>1.125E-4</v>
      </c>
      <c r="X113" s="12">
        <f>F113*ReturnData!F124</f>
        <v>2.5624999999999997E-3</v>
      </c>
      <c r="Y113" s="12">
        <f>G113*ReturnData!G124</f>
        <v>0</v>
      </c>
      <c r="Z113" s="12">
        <f>H113*ReturnData!H124</f>
        <v>6.2500000000000001E-5</v>
      </c>
      <c r="AA113" s="12">
        <f>I113*ReturnData!I124</f>
        <v>5.4000000000000003E-3</v>
      </c>
      <c r="AB113" s="12">
        <f>J113*ReturnData!J124</f>
        <v>0</v>
      </c>
      <c r="AC113" s="12">
        <f>K113*ReturnData!K124</f>
        <v>0</v>
      </c>
      <c r="AD113" s="12">
        <f>L113*ReturnData!L124</f>
        <v>2.9875000000000001E-3</v>
      </c>
      <c r="AE113" s="12">
        <f>M113*ReturnData!M124</f>
        <v>0</v>
      </c>
      <c r="AF113" s="12">
        <f>N113*ReturnData!N124</f>
        <v>0</v>
      </c>
      <c r="AG113" s="12">
        <f>O113*ReturnData!O124</f>
        <v>-3.6249999999999998E-4</v>
      </c>
      <c r="AH113" s="12">
        <f>P113*ReturnData!P124</f>
        <v>1E-3</v>
      </c>
      <c r="AI113" s="12">
        <f>Q113*ReturnData!Q124</f>
        <v>0</v>
      </c>
      <c r="AK113">
        <f t="shared" si="9"/>
        <v>198403</v>
      </c>
      <c r="AL113" s="15">
        <f t="shared" si="10"/>
        <v>1.8750000000000003E-2</v>
      </c>
      <c r="AN113">
        <v>1</v>
      </c>
      <c r="AO113" s="15">
        <f>HighMomentumPortfolio!AL113-LowMomentumPortfolio!AL113</f>
        <v>1.6375000000000001E-3</v>
      </c>
      <c r="AP113" s="18">
        <f t="shared" si="11"/>
        <v>1.0016375</v>
      </c>
      <c r="AQ113" s="18"/>
    </row>
    <row r="114" spans="1:48" x14ac:dyDescent="0.25">
      <c r="A114" s="6">
        <f>ReturnData!A125</f>
        <v>198404</v>
      </c>
      <c r="B114">
        <f>IF('Monthly Ranks'!B113&gt;=9, 1/8,0)</f>
        <v>0</v>
      </c>
      <c r="C114">
        <f>IF('Monthly Ranks'!C113&gt;=9, 1/8,0)</f>
        <v>0.125</v>
      </c>
      <c r="D114">
        <f>IF('Monthly Ranks'!D113&gt;=9, 1/8,0)</f>
        <v>0</v>
      </c>
      <c r="E114">
        <f>IF('Monthly Ranks'!E113&gt;=9, 1/8,0)</f>
        <v>0.125</v>
      </c>
      <c r="F114">
        <f>IF('Monthly Ranks'!F113&gt;=9, 1/8,0)</f>
        <v>0.125</v>
      </c>
      <c r="G114">
        <f>IF('Monthly Ranks'!G113&gt;=9, 1/8,0)</f>
        <v>0</v>
      </c>
      <c r="H114">
        <f>IF('Monthly Ranks'!H113&gt;=9, 1/8,0)</f>
        <v>0.125</v>
      </c>
      <c r="I114">
        <f>IF('Monthly Ranks'!I113&gt;=9, 1/8,0)</f>
        <v>0.125</v>
      </c>
      <c r="J114">
        <f>IF('Monthly Ranks'!J113&gt;=9, 1/8,0)</f>
        <v>0</v>
      </c>
      <c r="K114">
        <f>IF('Monthly Ranks'!K113&gt;=9, 1/8,0)</f>
        <v>0</v>
      </c>
      <c r="L114">
        <f>IF('Monthly Ranks'!L113&gt;=9, 1/8,0)</f>
        <v>0.125</v>
      </c>
      <c r="M114">
        <f>IF('Monthly Ranks'!M113&gt;=9, 1/8,0)</f>
        <v>0</v>
      </c>
      <c r="N114">
        <f>IF('Monthly Ranks'!N113&gt;=9, 1/8,0)</f>
        <v>0</v>
      </c>
      <c r="O114">
        <f>IF('Monthly Ranks'!O113&gt;=9, 1/8,0)</f>
        <v>0</v>
      </c>
      <c r="P114">
        <f>IF('Monthly Ranks'!P113&gt;=9, 1/8,0)</f>
        <v>0.125</v>
      </c>
      <c r="Q114">
        <f>IF('Monthly Ranks'!Q113&gt;=9, 1/8,0)</f>
        <v>0.125</v>
      </c>
      <c r="S114">
        <f t="shared" si="8"/>
        <v>198404</v>
      </c>
      <c r="T114" s="12">
        <f>B114*ReturnData!B125</f>
        <v>0</v>
      </c>
      <c r="U114" s="12">
        <f>C114*ReturnData!C125</f>
        <v>-7.2375E-3</v>
      </c>
      <c r="V114" s="12">
        <f>D114*ReturnData!D125</f>
        <v>0</v>
      </c>
      <c r="W114" s="12">
        <f>E114*ReturnData!E125</f>
        <v>2.5000000000000001E-5</v>
      </c>
      <c r="X114" s="12">
        <f>F114*ReturnData!F125</f>
        <v>2.7500000000000002E-4</v>
      </c>
      <c r="Y114" s="12">
        <f>G114*ReturnData!G125</f>
        <v>0</v>
      </c>
      <c r="Z114" s="12">
        <f>H114*ReturnData!H125</f>
        <v>9.5E-4</v>
      </c>
      <c r="AA114" s="12">
        <f>I114*ReturnData!I125</f>
        <v>-3.4375E-3</v>
      </c>
      <c r="AB114" s="12">
        <f>J114*ReturnData!J125</f>
        <v>0</v>
      </c>
      <c r="AC114" s="12">
        <f>K114*ReturnData!K125</f>
        <v>0</v>
      </c>
      <c r="AD114" s="12">
        <f>L114*ReturnData!L125</f>
        <v>1.25E-4</v>
      </c>
      <c r="AE114" s="12">
        <f>M114*ReturnData!M125</f>
        <v>0</v>
      </c>
      <c r="AF114" s="12">
        <f>N114*ReturnData!N125</f>
        <v>0</v>
      </c>
      <c r="AG114" s="12">
        <f>O114*ReturnData!O125</f>
        <v>0</v>
      </c>
      <c r="AH114" s="12">
        <f>P114*ReturnData!P125</f>
        <v>1.0249999999999999E-3</v>
      </c>
      <c r="AI114" s="12">
        <f>Q114*ReturnData!Q125</f>
        <v>-1.4499999999999999E-3</v>
      </c>
      <c r="AK114">
        <f t="shared" si="9"/>
        <v>198404</v>
      </c>
      <c r="AL114" s="15">
        <f t="shared" si="10"/>
        <v>-9.7249999999999993E-3</v>
      </c>
      <c r="AN114">
        <v>1</v>
      </c>
      <c r="AO114" s="15">
        <f>HighMomentumPortfolio!AL114-LowMomentumPortfolio!AL114</f>
        <v>1.16875E-2</v>
      </c>
      <c r="AP114" s="18">
        <f t="shared" si="11"/>
        <v>1.0116875000000001</v>
      </c>
      <c r="AQ114" s="18"/>
    </row>
    <row r="115" spans="1:48" x14ac:dyDescent="0.25">
      <c r="A115" s="6">
        <f>ReturnData!A126</f>
        <v>198405</v>
      </c>
      <c r="B115">
        <f>IF('Monthly Ranks'!B114&gt;=9, 1/8,0)</f>
        <v>0</v>
      </c>
      <c r="C115">
        <f>IF('Monthly Ranks'!C114&gt;=9, 1/8,0)</f>
        <v>0</v>
      </c>
      <c r="D115">
        <f>IF('Monthly Ranks'!D114&gt;=9, 1/8,0)</f>
        <v>0</v>
      </c>
      <c r="E115">
        <f>IF('Monthly Ranks'!E114&gt;=9, 1/8,0)</f>
        <v>0.125</v>
      </c>
      <c r="F115">
        <f>IF('Monthly Ranks'!F114&gt;=9, 1/8,0)</f>
        <v>0.125</v>
      </c>
      <c r="G115">
        <f>IF('Monthly Ranks'!G114&gt;=9, 1/8,0)</f>
        <v>0</v>
      </c>
      <c r="H115">
        <f>IF('Monthly Ranks'!H114&gt;=9, 1/8,0)</f>
        <v>0.125</v>
      </c>
      <c r="I115">
        <f>IF('Monthly Ranks'!I114&gt;=9, 1/8,0)</f>
        <v>0.125</v>
      </c>
      <c r="J115">
        <f>IF('Monthly Ranks'!J114&gt;=9, 1/8,0)</f>
        <v>0</v>
      </c>
      <c r="K115">
        <f>IF('Monthly Ranks'!K114&gt;=9, 1/8,0)</f>
        <v>0</v>
      </c>
      <c r="L115">
        <f>IF('Monthly Ranks'!L114&gt;=9, 1/8,0)</f>
        <v>0.125</v>
      </c>
      <c r="M115">
        <f>IF('Monthly Ranks'!M114&gt;=9, 1/8,0)</f>
        <v>0.125</v>
      </c>
      <c r="N115">
        <f>IF('Monthly Ranks'!N114&gt;=9, 1/8,0)</f>
        <v>0</v>
      </c>
      <c r="O115">
        <f>IF('Monthly Ranks'!O114&gt;=9, 1/8,0)</f>
        <v>0</v>
      </c>
      <c r="P115">
        <f>IF('Monthly Ranks'!P114&gt;=9, 1/8,0)</f>
        <v>0.125</v>
      </c>
      <c r="Q115">
        <f>IF('Monthly Ranks'!Q114&gt;=9, 1/8,0)</f>
        <v>0.125</v>
      </c>
      <c r="S115">
        <f t="shared" si="8"/>
        <v>198405</v>
      </c>
      <c r="T115" s="12">
        <f>B115*ReturnData!B126</f>
        <v>0</v>
      </c>
      <c r="U115" s="12">
        <f>C115*ReturnData!C126</f>
        <v>0</v>
      </c>
      <c r="V115" s="12">
        <f>D115*ReturnData!D126</f>
        <v>0</v>
      </c>
      <c r="W115" s="12">
        <f>E115*ReturnData!E126</f>
        <v>-6.9750000000000003E-3</v>
      </c>
      <c r="X115" s="12">
        <f>F115*ReturnData!F126</f>
        <v>-4.3499999999999997E-3</v>
      </c>
      <c r="Y115" s="12">
        <f>G115*ReturnData!G126</f>
        <v>0</v>
      </c>
      <c r="Z115" s="12">
        <f>H115*ReturnData!H126</f>
        <v>-4.2374999999999999E-3</v>
      </c>
      <c r="AA115" s="12">
        <f>I115*ReturnData!I126</f>
        <v>-1.11875E-2</v>
      </c>
      <c r="AB115" s="12">
        <f>J115*ReturnData!J126</f>
        <v>0</v>
      </c>
      <c r="AC115" s="12">
        <f>K115*ReturnData!K126</f>
        <v>0</v>
      </c>
      <c r="AD115" s="12">
        <f>L115*ReturnData!L126</f>
        <v>-7.9874999999999998E-3</v>
      </c>
      <c r="AE115" s="12">
        <f>M115*ReturnData!M126</f>
        <v>-6.4624999999999995E-3</v>
      </c>
      <c r="AF115" s="12">
        <f>N115*ReturnData!N126</f>
        <v>0</v>
      </c>
      <c r="AG115" s="12">
        <f>O115*ReturnData!O126</f>
        <v>0</v>
      </c>
      <c r="AH115" s="12">
        <f>P115*ReturnData!P126</f>
        <v>-6.2375E-3</v>
      </c>
      <c r="AI115" s="12">
        <f>Q115*ReturnData!Q126</f>
        <v>-9.2374999999999992E-3</v>
      </c>
      <c r="AK115">
        <f t="shared" si="9"/>
        <v>198405</v>
      </c>
      <c r="AL115" s="15">
        <f t="shared" si="10"/>
        <v>-5.6675000000000003E-2</v>
      </c>
      <c r="AN115">
        <v>1</v>
      </c>
      <c r="AO115" s="15">
        <f>HighMomentumPortfolio!AL115-LowMomentumPortfolio!AL115</f>
        <v>6.300000000000007E-3</v>
      </c>
      <c r="AP115" s="18">
        <f t="shared" si="11"/>
        <v>1.0063</v>
      </c>
      <c r="AQ115" s="18"/>
    </row>
    <row r="116" spans="1:48" x14ac:dyDescent="0.25">
      <c r="A116" s="6">
        <f>ReturnData!A127</f>
        <v>198406</v>
      </c>
      <c r="B116">
        <f>IF('Monthly Ranks'!B115&gt;=9, 1/8,0)</f>
        <v>0</v>
      </c>
      <c r="C116">
        <f>IF('Monthly Ranks'!C115&gt;=9, 1/8,0)</f>
        <v>0.125</v>
      </c>
      <c r="D116">
        <f>IF('Monthly Ranks'!D115&gt;=9, 1/8,0)</f>
        <v>0</v>
      </c>
      <c r="E116">
        <f>IF('Monthly Ranks'!E115&gt;=9, 1/8,0)</f>
        <v>0.125</v>
      </c>
      <c r="F116">
        <f>IF('Monthly Ranks'!F115&gt;=9, 1/8,0)</f>
        <v>0</v>
      </c>
      <c r="G116">
        <f>IF('Monthly Ranks'!G115&gt;=9, 1/8,0)</f>
        <v>0</v>
      </c>
      <c r="H116">
        <f>IF('Monthly Ranks'!H115&gt;=9, 1/8,0)</f>
        <v>0</v>
      </c>
      <c r="I116">
        <f>IF('Monthly Ranks'!I115&gt;=9, 1/8,0)</f>
        <v>0.125</v>
      </c>
      <c r="J116">
        <f>IF('Monthly Ranks'!J115&gt;=9, 1/8,0)</f>
        <v>0.125</v>
      </c>
      <c r="K116">
        <f>IF('Monthly Ranks'!K115&gt;=9, 1/8,0)</f>
        <v>0</v>
      </c>
      <c r="L116">
        <f>IF('Monthly Ranks'!L115&gt;=9, 1/8,0)</f>
        <v>0.125</v>
      </c>
      <c r="M116">
        <f>IF('Monthly Ranks'!M115&gt;=9, 1/8,0)</f>
        <v>0</v>
      </c>
      <c r="N116">
        <f>IF('Monthly Ranks'!N115&gt;=9, 1/8,0)</f>
        <v>0.125</v>
      </c>
      <c r="O116">
        <f>IF('Monthly Ranks'!O115&gt;=9, 1/8,0)</f>
        <v>0</v>
      </c>
      <c r="P116">
        <f>IF('Monthly Ranks'!P115&gt;=9, 1/8,0)</f>
        <v>0.125</v>
      </c>
      <c r="Q116">
        <f>IF('Monthly Ranks'!Q115&gt;=9, 1/8,0)</f>
        <v>0.125</v>
      </c>
      <c r="S116">
        <f t="shared" si="8"/>
        <v>198406</v>
      </c>
      <c r="T116" s="12">
        <f>B116*ReturnData!B127</f>
        <v>0</v>
      </c>
      <c r="U116" s="12">
        <f>C116*ReturnData!C127</f>
        <v>-6.3499999999999997E-3</v>
      </c>
      <c r="V116" s="12">
        <f>D116*ReturnData!D127</f>
        <v>0</v>
      </c>
      <c r="W116" s="12">
        <f>E116*ReturnData!E127</f>
        <v>5.3500000000000006E-3</v>
      </c>
      <c r="X116" s="12">
        <f>F116*ReturnData!F127</f>
        <v>0</v>
      </c>
      <c r="Y116" s="12">
        <f>G116*ReturnData!G127</f>
        <v>0</v>
      </c>
      <c r="Z116" s="12">
        <f>H116*ReturnData!H127</f>
        <v>0</v>
      </c>
      <c r="AA116" s="12">
        <f>I116*ReturnData!I127</f>
        <v>1.7374999999999999E-3</v>
      </c>
      <c r="AB116" s="12">
        <f>J116*ReturnData!J127</f>
        <v>-1.8749999999999999E-3</v>
      </c>
      <c r="AC116" s="12">
        <f>K116*ReturnData!K127</f>
        <v>0</v>
      </c>
      <c r="AD116" s="12">
        <f>L116*ReturnData!L127</f>
        <v>1.3625E-3</v>
      </c>
      <c r="AE116" s="12">
        <f>M116*ReturnData!M127</f>
        <v>0</v>
      </c>
      <c r="AF116" s="12">
        <f>N116*ReturnData!N127</f>
        <v>7.2124999999999993E-3</v>
      </c>
      <c r="AG116" s="12">
        <f>O116*ReturnData!O127</f>
        <v>0</v>
      </c>
      <c r="AH116" s="12">
        <f>P116*ReturnData!P127</f>
        <v>9.8875000000000005E-3</v>
      </c>
      <c r="AI116" s="12">
        <f>Q116*ReturnData!Q127</f>
        <v>2.875E-3</v>
      </c>
      <c r="AK116">
        <f t="shared" si="9"/>
        <v>198406</v>
      </c>
      <c r="AL116" s="15">
        <f t="shared" si="10"/>
        <v>2.0199999999999999E-2</v>
      </c>
      <c r="AN116">
        <v>1</v>
      </c>
      <c r="AO116" s="15">
        <f>HighMomentumPortfolio!AL116-LowMomentumPortfolio!AL116</f>
        <v>1.3524999999999999E-2</v>
      </c>
      <c r="AP116" s="18">
        <f t="shared" si="11"/>
        <v>1.013525</v>
      </c>
      <c r="AQ116" s="18"/>
    </row>
    <row r="117" spans="1:48" x14ac:dyDescent="0.25">
      <c r="A117" s="6">
        <f>ReturnData!A128</f>
        <v>198407</v>
      </c>
      <c r="B117">
        <f>IF('Monthly Ranks'!B116&gt;=9, 1/8,0)</f>
        <v>0</v>
      </c>
      <c r="C117">
        <f>IF('Monthly Ranks'!C116&gt;=9, 1/8,0)</f>
        <v>0.125</v>
      </c>
      <c r="D117">
        <f>IF('Monthly Ranks'!D116&gt;=9, 1/8,0)</f>
        <v>0</v>
      </c>
      <c r="E117">
        <f>IF('Monthly Ranks'!E116&gt;=9, 1/8,0)</f>
        <v>0.125</v>
      </c>
      <c r="F117">
        <f>IF('Monthly Ranks'!F116&gt;=9, 1/8,0)</f>
        <v>0</v>
      </c>
      <c r="G117">
        <f>IF('Monthly Ranks'!G116&gt;=9, 1/8,0)</f>
        <v>0</v>
      </c>
      <c r="H117">
        <f>IF('Monthly Ranks'!H116&gt;=9, 1/8,0)</f>
        <v>0</v>
      </c>
      <c r="I117">
        <f>IF('Monthly Ranks'!I116&gt;=9, 1/8,0)</f>
        <v>0.125</v>
      </c>
      <c r="J117">
        <f>IF('Monthly Ranks'!J116&gt;=9, 1/8,0)</f>
        <v>0</v>
      </c>
      <c r="K117">
        <f>IF('Monthly Ranks'!K116&gt;=9, 1/8,0)</f>
        <v>0</v>
      </c>
      <c r="L117">
        <f>IF('Monthly Ranks'!L116&gt;=9, 1/8,0)</f>
        <v>0.125</v>
      </c>
      <c r="M117">
        <f>IF('Monthly Ranks'!M116&gt;=9, 1/8,0)</f>
        <v>0.125</v>
      </c>
      <c r="N117">
        <f>IF('Monthly Ranks'!N116&gt;=9, 1/8,0)</f>
        <v>0.125</v>
      </c>
      <c r="O117">
        <f>IF('Monthly Ranks'!O116&gt;=9, 1/8,0)</f>
        <v>0</v>
      </c>
      <c r="P117">
        <f>IF('Monthly Ranks'!P116&gt;=9, 1/8,0)</f>
        <v>0.125</v>
      </c>
      <c r="Q117">
        <f>IF('Monthly Ranks'!Q116&gt;=9, 1/8,0)</f>
        <v>0.125</v>
      </c>
      <c r="S117">
        <f t="shared" si="8"/>
        <v>198407</v>
      </c>
      <c r="T117" s="12">
        <f>B117*ReturnData!B128</f>
        <v>0</v>
      </c>
      <c r="U117" s="12">
        <f>C117*ReturnData!C128</f>
        <v>-1.6250000000000001E-2</v>
      </c>
      <c r="V117" s="12">
        <f>D117*ReturnData!D128</f>
        <v>0</v>
      </c>
      <c r="W117" s="12">
        <f>E117*ReturnData!E128</f>
        <v>-7.3750000000000005E-3</v>
      </c>
      <c r="X117" s="12">
        <f>F117*ReturnData!F128</f>
        <v>0</v>
      </c>
      <c r="Y117" s="12">
        <f>G117*ReturnData!G128</f>
        <v>0</v>
      </c>
      <c r="Z117" s="12">
        <f>H117*ReturnData!H128</f>
        <v>0</v>
      </c>
      <c r="AA117" s="12">
        <f>I117*ReturnData!I128</f>
        <v>-3.7750000000000001E-3</v>
      </c>
      <c r="AB117" s="12">
        <f>J117*ReturnData!J128</f>
        <v>0</v>
      </c>
      <c r="AC117" s="12">
        <f>K117*ReturnData!K128</f>
        <v>0</v>
      </c>
      <c r="AD117" s="12">
        <f>L117*ReturnData!L128</f>
        <v>-1.6625000000000001E-3</v>
      </c>
      <c r="AE117" s="12">
        <f>M117*ReturnData!M128</f>
        <v>5.4874999999999993E-3</v>
      </c>
      <c r="AF117" s="12">
        <f>N117*ReturnData!N128</f>
        <v>4.125E-4</v>
      </c>
      <c r="AG117" s="12">
        <f>O117*ReturnData!O128</f>
        <v>0</v>
      </c>
      <c r="AH117" s="12">
        <f>P117*ReturnData!P128</f>
        <v>1.5125E-3</v>
      </c>
      <c r="AI117" s="12">
        <f>Q117*ReturnData!Q128</f>
        <v>-8.3750000000000003E-4</v>
      </c>
      <c r="AK117">
        <f t="shared" si="9"/>
        <v>198407</v>
      </c>
      <c r="AL117" s="15">
        <f t="shared" si="10"/>
        <v>-2.2487500000000004E-2</v>
      </c>
      <c r="AN117">
        <v>1</v>
      </c>
      <c r="AO117" s="15">
        <f>HighMomentumPortfolio!AL117-LowMomentumPortfolio!AL117</f>
        <v>-9.1874999999999978E-3</v>
      </c>
      <c r="AP117" s="18">
        <f t="shared" si="11"/>
        <v>0.99081249999999998</v>
      </c>
      <c r="AQ117" s="18"/>
    </row>
    <row r="118" spans="1:48" x14ac:dyDescent="0.25">
      <c r="A118" s="6">
        <f>ReturnData!A129</f>
        <v>198408</v>
      </c>
      <c r="B118">
        <f>IF('Monthly Ranks'!B117&gt;=9, 1/8,0)</f>
        <v>0</v>
      </c>
      <c r="C118">
        <f>IF('Monthly Ranks'!C117&gt;=9, 1/8,0)</f>
        <v>0.125</v>
      </c>
      <c r="D118">
        <f>IF('Monthly Ranks'!D117&gt;=9, 1/8,0)</f>
        <v>0</v>
      </c>
      <c r="E118">
        <f>IF('Monthly Ranks'!E117&gt;=9, 1/8,0)</f>
        <v>0.125</v>
      </c>
      <c r="F118">
        <f>IF('Monthly Ranks'!F117&gt;=9, 1/8,0)</f>
        <v>0</v>
      </c>
      <c r="G118">
        <f>IF('Monthly Ranks'!G117&gt;=9, 1/8,0)</f>
        <v>0.125</v>
      </c>
      <c r="H118">
        <f>IF('Monthly Ranks'!H117&gt;=9, 1/8,0)</f>
        <v>0</v>
      </c>
      <c r="I118">
        <f>IF('Monthly Ranks'!I117&gt;=9, 1/8,0)</f>
        <v>0.125</v>
      </c>
      <c r="J118">
        <f>IF('Monthly Ranks'!J117&gt;=9, 1/8,0)</f>
        <v>0.125</v>
      </c>
      <c r="K118">
        <f>IF('Monthly Ranks'!K117&gt;=9, 1/8,0)</f>
        <v>0</v>
      </c>
      <c r="L118">
        <f>IF('Monthly Ranks'!L117&gt;=9, 1/8,0)</f>
        <v>0.125</v>
      </c>
      <c r="M118">
        <f>IF('Monthly Ranks'!M117&gt;=9, 1/8,0)</f>
        <v>0.125</v>
      </c>
      <c r="N118">
        <f>IF('Monthly Ranks'!N117&gt;=9, 1/8,0)</f>
        <v>0</v>
      </c>
      <c r="O118">
        <f>IF('Monthly Ranks'!O117&gt;=9, 1/8,0)</f>
        <v>0</v>
      </c>
      <c r="P118">
        <f>IF('Monthly Ranks'!P117&gt;=9, 1/8,0)</f>
        <v>0.125</v>
      </c>
      <c r="Q118">
        <f>IF('Monthly Ranks'!Q117&gt;=9, 1/8,0)</f>
        <v>0</v>
      </c>
      <c r="S118">
        <f t="shared" si="8"/>
        <v>198408</v>
      </c>
      <c r="T118" s="12">
        <f>B118*ReturnData!B129</f>
        <v>0</v>
      </c>
      <c r="U118" s="12">
        <f>C118*ReturnData!C129</f>
        <v>2.4624999999999998E-2</v>
      </c>
      <c r="V118" s="12">
        <f>D118*ReturnData!D129</f>
        <v>0</v>
      </c>
      <c r="W118" s="12">
        <f>E118*ReturnData!E129</f>
        <v>1.1775000000000001E-2</v>
      </c>
      <c r="X118" s="12">
        <f>F118*ReturnData!F129</f>
        <v>0</v>
      </c>
      <c r="Y118" s="12">
        <f>G118*ReturnData!G129</f>
        <v>1.6862499999999999E-2</v>
      </c>
      <c r="Z118" s="12">
        <f>H118*ReturnData!H129</f>
        <v>0</v>
      </c>
      <c r="AA118" s="12">
        <f>I118*ReturnData!I129</f>
        <v>1.585E-2</v>
      </c>
      <c r="AB118" s="12">
        <f>J118*ReturnData!J129</f>
        <v>1.7524999999999999E-2</v>
      </c>
      <c r="AC118" s="12">
        <f>K118*ReturnData!K129</f>
        <v>0</v>
      </c>
      <c r="AD118" s="12">
        <f>L118*ReturnData!L129</f>
        <v>1.7049999999999999E-2</v>
      </c>
      <c r="AE118" s="12">
        <f>M118*ReturnData!M129</f>
        <v>1.1924999999999998E-2</v>
      </c>
      <c r="AF118" s="12">
        <f>N118*ReturnData!N129</f>
        <v>0</v>
      </c>
      <c r="AG118" s="12">
        <f>O118*ReturnData!O129</f>
        <v>0</v>
      </c>
      <c r="AH118" s="12">
        <f>P118*ReturnData!P129</f>
        <v>1.1362499999999999E-2</v>
      </c>
      <c r="AI118" s="12">
        <f>Q118*ReturnData!Q129</f>
        <v>0</v>
      </c>
      <c r="AK118">
        <f t="shared" si="9"/>
        <v>198408</v>
      </c>
      <c r="AL118" s="15">
        <f t="shared" si="10"/>
        <v>0.126975</v>
      </c>
      <c r="AN118">
        <v>1</v>
      </c>
      <c r="AO118" s="15">
        <f>HighMomentumPortfolio!AL118-LowMomentumPortfolio!AL118</f>
        <v>-2.7249999999999996E-2</v>
      </c>
      <c r="AP118" s="18">
        <f t="shared" si="11"/>
        <v>0.97275</v>
      </c>
      <c r="AQ118" s="18"/>
    </row>
    <row r="119" spans="1:48" x14ac:dyDescent="0.25">
      <c r="A119" s="6">
        <f>ReturnData!A130</f>
        <v>198409</v>
      </c>
      <c r="B119">
        <f>IF('Monthly Ranks'!B118&gt;=9, 1/8,0)</f>
        <v>0</v>
      </c>
      <c r="C119">
        <f>IF('Monthly Ranks'!C118&gt;=9, 1/8,0)</f>
        <v>0.125</v>
      </c>
      <c r="D119">
        <f>IF('Monthly Ranks'!D118&gt;=9, 1/8,0)</f>
        <v>0</v>
      </c>
      <c r="E119">
        <f>IF('Monthly Ranks'!E118&gt;=9, 1/8,0)</f>
        <v>0.125</v>
      </c>
      <c r="F119">
        <f>IF('Monthly Ranks'!F118&gt;=9, 1/8,0)</f>
        <v>0</v>
      </c>
      <c r="G119">
        <f>IF('Monthly Ranks'!G118&gt;=9, 1/8,0)</f>
        <v>0.125</v>
      </c>
      <c r="H119">
        <f>IF('Monthly Ranks'!H118&gt;=9, 1/8,0)</f>
        <v>0</v>
      </c>
      <c r="I119">
        <f>IF('Monthly Ranks'!I118&gt;=9, 1/8,0)</f>
        <v>0.125</v>
      </c>
      <c r="J119">
        <f>IF('Monthly Ranks'!J118&gt;=9, 1/8,0)</f>
        <v>0.125</v>
      </c>
      <c r="K119">
        <f>IF('Monthly Ranks'!K118&gt;=9, 1/8,0)</f>
        <v>0</v>
      </c>
      <c r="L119">
        <f>IF('Monthly Ranks'!L118&gt;=9, 1/8,0)</f>
        <v>0.125</v>
      </c>
      <c r="M119">
        <f>IF('Monthly Ranks'!M118&gt;=9, 1/8,0)</f>
        <v>0</v>
      </c>
      <c r="N119">
        <f>IF('Monthly Ranks'!N118&gt;=9, 1/8,0)</f>
        <v>0</v>
      </c>
      <c r="O119">
        <f>IF('Monthly Ranks'!O118&gt;=9, 1/8,0)</f>
        <v>0</v>
      </c>
      <c r="P119">
        <f>IF('Monthly Ranks'!P118&gt;=9, 1/8,0)</f>
        <v>0.125</v>
      </c>
      <c r="Q119">
        <f>IF('Monthly Ranks'!Q118&gt;=9, 1/8,0)</f>
        <v>0.125</v>
      </c>
      <c r="S119">
        <f t="shared" si="8"/>
        <v>198409</v>
      </c>
      <c r="T119" s="12">
        <f>B119*ReturnData!B130</f>
        <v>0</v>
      </c>
      <c r="U119" s="12">
        <f>C119*ReturnData!C130</f>
        <v>1.6249999999999999E-4</v>
      </c>
      <c r="V119" s="12">
        <f>D119*ReturnData!D130</f>
        <v>0</v>
      </c>
      <c r="W119" s="12">
        <f>E119*ReturnData!E130</f>
        <v>-1.8374999999999999E-3</v>
      </c>
      <c r="X119" s="12">
        <f>F119*ReturnData!F130</f>
        <v>0</v>
      </c>
      <c r="Y119" s="12">
        <f>G119*ReturnData!G130</f>
        <v>-4.0000000000000001E-3</v>
      </c>
      <c r="Z119" s="12">
        <f>H119*ReturnData!H130</f>
        <v>0</v>
      </c>
      <c r="AA119" s="12">
        <f>I119*ReturnData!I130</f>
        <v>9.6250000000000003E-4</v>
      </c>
      <c r="AB119" s="12">
        <f>J119*ReturnData!J130</f>
        <v>-4.2249999999999996E-3</v>
      </c>
      <c r="AC119" s="12">
        <f>K119*ReturnData!K130</f>
        <v>0</v>
      </c>
      <c r="AD119" s="12">
        <f>L119*ReturnData!L130</f>
        <v>-4.2624999999999998E-3</v>
      </c>
      <c r="AE119" s="12">
        <f>M119*ReturnData!M130</f>
        <v>0</v>
      </c>
      <c r="AF119" s="12">
        <f>N119*ReturnData!N130</f>
        <v>0</v>
      </c>
      <c r="AG119" s="12">
        <f>O119*ReturnData!O130</f>
        <v>0</v>
      </c>
      <c r="AH119" s="12">
        <f>P119*ReturnData!P130</f>
        <v>1.25E-4</v>
      </c>
      <c r="AI119" s="12">
        <f>Q119*ReturnData!Q130</f>
        <v>4.0375000000000003E-3</v>
      </c>
      <c r="AK119">
        <f t="shared" si="9"/>
        <v>198409</v>
      </c>
      <c r="AL119" s="15">
        <f t="shared" si="10"/>
        <v>-9.0375000000000004E-3</v>
      </c>
      <c r="AN119">
        <v>1</v>
      </c>
      <c r="AO119" s="15">
        <f>HighMomentumPortfolio!AL119-LowMomentumPortfolio!AL119</f>
        <v>1.50125E-2</v>
      </c>
      <c r="AP119" s="18">
        <f t="shared" si="11"/>
        <v>1.0150125000000001</v>
      </c>
      <c r="AQ119" s="18"/>
    </row>
    <row r="120" spans="1:48" x14ac:dyDescent="0.25">
      <c r="A120" s="6">
        <f>ReturnData!A131</f>
        <v>198410</v>
      </c>
      <c r="B120">
        <f>IF('Monthly Ranks'!B119&gt;=9, 1/8,0)</f>
        <v>0</v>
      </c>
      <c r="C120">
        <f>IF('Monthly Ranks'!C119&gt;=9, 1/8,0)</f>
        <v>0.125</v>
      </c>
      <c r="D120">
        <f>IF('Monthly Ranks'!D119&gt;=9, 1/8,0)</f>
        <v>0</v>
      </c>
      <c r="E120">
        <f>IF('Monthly Ranks'!E119&gt;=9, 1/8,0)</f>
        <v>0.125</v>
      </c>
      <c r="F120">
        <f>IF('Monthly Ranks'!F119&gt;=9, 1/8,0)</f>
        <v>0</v>
      </c>
      <c r="G120">
        <f>IF('Monthly Ranks'!G119&gt;=9, 1/8,0)</f>
        <v>0.125</v>
      </c>
      <c r="H120">
        <f>IF('Monthly Ranks'!H119&gt;=9, 1/8,0)</f>
        <v>0</v>
      </c>
      <c r="I120">
        <f>IF('Monthly Ranks'!I119&gt;=9, 1/8,0)</f>
        <v>0.125</v>
      </c>
      <c r="J120">
        <f>IF('Monthly Ranks'!J119&gt;=9, 1/8,0)</f>
        <v>0.125</v>
      </c>
      <c r="K120">
        <f>IF('Monthly Ranks'!K119&gt;=9, 1/8,0)</f>
        <v>0</v>
      </c>
      <c r="L120">
        <f>IF('Monthly Ranks'!L119&gt;=9, 1/8,0)</f>
        <v>0.125</v>
      </c>
      <c r="M120">
        <f>IF('Monthly Ranks'!M119&gt;=9, 1/8,0)</f>
        <v>0</v>
      </c>
      <c r="N120">
        <f>IF('Monthly Ranks'!N119&gt;=9, 1/8,0)</f>
        <v>0</v>
      </c>
      <c r="O120">
        <f>IF('Monthly Ranks'!O119&gt;=9, 1/8,0)</f>
        <v>0</v>
      </c>
      <c r="P120">
        <f>IF('Monthly Ranks'!P119&gt;=9, 1/8,0)</f>
        <v>0.125</v>
      </c>
      <c r="Q120">
        <f>IF('Monthly Ranks'!Q119&gt;=9, 1/8,0)</f>
        <v>0.125</v>
      </c>
      <c r="S120">
        <f t="shared" si="8"/>
        <v>198410</v>
      </c>
      <c r="T120" s="12">
        <f>B120*ReturnData!B131</f>
        <v>0</v>
      </c>
      <c r="U120" s="12">
        <f>C120*ReturnData!C131</f>
        <v>-7.3624999999999993E-3</v>
      </c>
      <c r="V120" s="12">
        <f>D120*ReturnData!D131</f>
        <v>0</v>
      </c>
      <c r="W120" s="12">
        <f>E120*ReturnData!E131</f>
        <v>-2.9999999999999997E-4</v>
      </c>
      <c r="X120" s="12">
        <f>F120*ReturnData!F131</f>
        <v>0</v>
      </c>
      <c r="Y120" s="12">
        <f>G120*ReturnData!G131</f>
        <v>-1.4375E-3</v>
      </c>
      <c r="Z120" s="12">
        <f>H120*ReturnData!H131</f>
        <v>0</v>
      </c>
      <c r="AA120" s="12">
        <f>I120*ReturnData!I131</f>
        <v>3.5000000000000005E-4</v>
      </c>
      <c r="AB120" s="12">
        <f>J120*ReturnData!J131</f>
        <v>-2.3E-3</v>
      </c>
      <c r="AC120" s="12">
        <f>K120*ReturnData!K131</f>
        <v>0</v>
      </c>
      <c r="AD120" s="12">
        <f>L120*ReturnData!L131</f>
        <v>-6.8750000000000007E-4</v>
      </c>
      <c r="AE120" s="12">
        <f>M120*ReturnData!M131</f>
        <v>0</v>
      </c>
      <c r="AF120" s="12">
        <f>N120*ReturnData!N131</f>
        <v>0</v>
      </c>
      <c r="AG120" s="12">
        <f>O120*ReturnData!O131</f>
        <v>0</v>
      </c>
      <c r="AH120" s="12">
        <f>P120*ReturnData!P131</f>
        <v>-1.3375000000000001E-3</v>
      </c>
      <c r="AI120" s="12">
        <f>Q120*ReturnData!Q131</f>
        <v>1.4874999999999999E-3</v>
      </c>
      <c r="AK120">
        <f t="shared" si="9"/>
        <v>198410</v>
      </c>
      <c r="AL120" s="15">
        <f t="shared" si="10"/>
        <v>-1.1587500000000001E-2</v>
      </c>
      <c r="AN120">
        <v>1</v>
      </c>
      <c r="AO120" s="15">
        <f>HighMomentumPortfolio!AL120-LowMomentumPortfolio!AL120</f>
        <v>2.8200000000000003E-2</v>
      </c>
      <c r="AP120" s="18">
        <f t="shared" si="11"/>
        <v>1.0282</v>
      </c>
      <c r="AQ120" s="18"/>
    </row>
    <row r="121" spans="1:48" x14ac:dyDescent="0.25">
      <c r="A121" s="6">
        <f>ReturnData!A132</f>
        <v>198411</v>
      </c>
      <c r="B121">
        <f>IF('Monthly Ranks'!B120&gt;=9, 1/8,0)</f>
        <v>0</v>
      </c>
      <c r="C121">
        <f>IF('Monthly Ranks'!C120&gt;=9, 1/8,0)</f>
        <v>0.125</v>
      </c>
      <c r="D121">
        <f>IF('Monthly Ranks'!D120&gt;=9, 1/8,0)</f>
        <v>0</v>
      </c>
      <c r="E121">
        <f>IF('Monthly Ranks'!E120&gt;=9, 1/8,0)</f>
        <v>0.125</v>
      </c>
      <c r="F121">
        <f>IF('Monthly Ranks'!F120&gt;=9, 1/8,0)</f>
        <v>0</v>
      </c>
      <c r="G121">
        <f>IF('Monthly Ranks'!G120&gt;=9, 1/8,0)</f>
        <v>0.125</v>
      </c>
      <c r="H121">
        <f>IF('Monthly Ranks'!H120&gt;=9, 1/8,0)</f>
        <v>0.125</v>
      </c>
      <c r="I121">
        <f>IF('Monthly Ranks'!I120&gt;=9, 1/8,0)</f>
        <v>0.125</v>
      </c>
      <c r="J121">
        <f>IF('Monthly Ranks'!J120&gt;=9, 1/8,0)</f>
        <v>0.125</v>
      </c>
      <c r="K121">
        <f>IF('Monthly Ranks'!K120&gt;=9, 1/8,0)</f>
        <v>0</v>
      </c>
      <c r="L121">
        <f>IF('Monthly Ranks'!L120&gt;=9, 1/8,0)</f>
        <v>0.125</v>
      </c>
      <c r="M121">
        <f>IF('Monthly Ranks'!M120&gt;=9, 1/8,0)</f>
        <v>0</v>
      </c>
      <c r="N121">
        <f>IF('Monthly Ranks'!N120&gt;=9, 1/8,0)</f>
        <v>0</v>
      </c>
      <c r="O121">
        <f>IF('Monthly Ranks'!O120&gt;=9, 1/8,0)</f>
        <v>0</v>
      </c>
      <c r="P121">
        <f>IF('Monthly Ranks'!P120&gt;=9, 1/8,0)</f>
        <v>0.125</v>
      </c>
      <c r="Q121">
        <f>IF('Monthly Ranks'!Q120&gt;=9, 1/8,0)</f>
        <v>0</v>
      </c>
      <c r="S121">
        <f t="shared" si="8"/>
        <v>198411</v>
      </c>
      <c r="T121" s="12">
        <f>B121*ReturnData!B132</f>
        <v>0</v>
      </c>
      <c r="U121" s="12">
        <f>C121*ReturnData!C132</f>
        <v>-1.0249999999999999E-3</v>
      </c>
      <c r="V121" s="12">
        <f>D121*ReturnData!D132</f>
        <v>0</v>
      </c>
      <c r="W121" s="12">
        <f>E121*ReturnData!E132</f>
        <v>-4.125E-4</v>
      </c>
      <c r="X121" s="12">
        <f>F121*ReturnData!F132</f>
        <v>0</v>
      </c>
      <c r="Y121" s="12">
        <f>G121*ReturnData!G132</f>
        <v>-5.0000000000000001E-4</v>
      </c>
      <c r="Z121" s="12">
        <f>H121*ReturnData!H132</f>
        <v>5.2499999999999997E-4</v>
      </c>
      <c r="AA121" s="12">
        <f>I121*ReturnData!I132</f>
        <v>-7.4999999999999993E-5</v>
      </c>
      <c r="AB121" s="12">
        <f>J121*ReturnData!J132</f>
        <v>-1.5E-3</v>
      </c>
      <c r="AC121" s="12">
        <f>K121*ReturnData!K132</f>
        <v>0</v>
      </c>
      <c r="AD121" s="12">
        <f>L121*ReturnData!L132</f>
        <v>-3.9750000000000002E-3</v>
      </c>
      <c r="AE121" s="12">
        <f>M121*ReturnData!M132</f>
        <v>0</v>
      </c>
      <c r="AF121" s="12">
        <f>N121*ReturnData!N132</f>
        <v>0</v>
      </c>
      <c r="AG121" s="12">
        <f>O121*ReturnData!O132</f>
        <v>0</v>
      </c>
      <c r="AH121" s="12">
        <f>P121*ReturnData!P132</f>
        <v>-4.0375000000000003E-3</v>
      </c>
      <c r="AI121" s="12">
        <f>Q121*ReturnData!Q132</f>
        <v>0</v>
      </c>
      <c r="AK121">
        <f t="shared" si="9"/>
        <v>198411</v>
      </c>
      <c r="AL121" s="15">
        <f t="shared" si="10"/>
        <v>-1.0999999999999999E-2</v>
      </c>
      <c r="AN121">
        <v>1</v>
      </c>
      <c r="AO121" s="15">
        <f>HighMomentumPortfolio!AL121-LowMomentumPortfolio!AL121</f>
        <v>5.5000000000000188E-4</v>
      </c>
      <c r="AP121" s="18">
        <f t="shared" si="11"/>
        <v>1.0005500000000001</v>
      </c>
      <c r="AQ121" s="18"/>
    </row>
    <row r="122" spans="1:48" x14ac:dyDescent="0.25">
      <c r="A122" s="6">
        <f>ReturnData!A133</f>
        <v>198412</v>
      </c>
      <c r="B122">
        <f>IF('Monthly Ranks'!B121&gt;=9, 1/8,0)</f>
        <v>0</v>
      </c>
      <c r="C122">
        <f>IF('Monthly Ranks'!C121&gt;=9, 1/8,0)</f>
        <v>0.125</v>
      </c>
      <c r="D122">
        <f>IF('Monthly Ranks'!D121&gt;=9, 1/8,0)</f>
        <v>0</v>
      </c>
      <c r="E122">
        <f>IF('Monthly Ranks'!E121&gt;=9, 1/8,0)</f>
        <v>0.125</v>
      </c>
      <c r="F122">
        <f>IF('Monthly Ranks'!F121&gt;=9, 1/8,0)</f>
        <v>0.125</v>
      </c>
      <c r="G122">
        <f>IF('Monthly Ranks'!G121&gt;=9, 1/8,0)</f>
        <v>0.125</v>
      </c>
      <c r="H122">
        <f>IF('Monthly Ranks'!H121&gt;=9, 1/8,0)</f>
        <v>0</v>
      </c>
      <c r="I122">
        <f>IF('Monthly Ranks'!I121&gt;=9, 1/8,0)</f>
        <v>0.125</v>
      </c>
      <c r="J122">
        <f>IF('Monthly Ranks'!J121&gt;=9, 1/8,0)</f>
        <v>0.125</v>
      </c>
      <c r="K122">
        <f>IF('Monthly Ranks'!K121&gt;=9, 1/8,0)</f>
        <v>0</v>
      </c>
      <c r="L122">
        <f>IF('Monthly Ranks'!L121&gt;=9, 1/8,0)</f>
        <v>0.125</v>
      </c>
      <c r="M122">
        <f>IF('Monthly Ranks'!M121&gt;=9, 1/8,0)</f>
        <v>0</v>
      </c>
      <c r="N122">
        <f>IF('Monthly Ranks'!N121&gt;=9, 1/8,0)</f>
        <v>0</v>
      </c>
      <c r="O122">
        <f>IF('Monthly Ranks'!O121&gt;=9, 1/8,0)</f>
        <v>0</v>
      </c>
      <c r="P122">
        <f>IF('Monthly Ranks'!P121&gt;=9, 1/8,0)</f>
        <v>0.125</v>
      </c>
      <c r="Q122">
        <f>IF('Monthly Ranks'!Q121&gt;=9, 1/8,0)</f>
        <v>0</v>
      </c>
      <c r="S122">
        <f t="shared" si="8"/>
        <v>198412</v>
      </c>
      <c r="T122" s="12">
        <f>B122*ReturnData!B133</f>
        <v>0</v>
      </c>
      <c r="U122" s="12">
        <f>C122*ReturnData!C133</f>
        <v>-3.4875000000000001E-3</v>
      </c>
      <c r="V122" s="12">
        <f>D122*ReturnData!D133</f>
        <v>0</v>
      </c>
      <c r="W122" s="12">
        <f>E122*ReturnData!E133</f>
        <v>1.15E-3</v>
      </c>
      <c r="X122" s="12">
        <f>F122*ReturnData!F133</f>
        <v>3.3874999999999999E-3</v>
      </c>
      <c r="Y122" s="12">
        <f>G122*ReturnData!G133</f>
        <v>7.5000000000000002E-4</v>
      </c>
      <c r="Z122" s="12">
        <f>H122*ReturnData!H133</f>
        <v>0</v>
      </c>
      <c r="AA122" s="12">
        <f>I122*ReturnData!I133</f>
        <v>2.3874999999999999E-3</v>
      </c>
      <c r="AB122" s="12">
        <f>J122*ReturnData!J133</f>
        <v>2.7500000000000003E-3</v>
      </c>
      <c r="AC122" s="12">
        <f>K122*ReturnData!K133</f>
        <v>0</v>
      </c>
      <c r="AD122" s="12">
        <f>L122*ReturnData!L133</f>
        <v>2.9125000000000002E-3</v>
      </c>
      <c r="AE122" s="12">
        <f>M122*ReturnData!M133</f>
        <v>0</v>
      </c>
      <c r="AF122" s="12">
        <f>N122*ReturnData!N133</f>
        <v>0</v>
      </c>
      <c r="AG122" s="12">
        <f>O122*ReturnData!O133</f>
        <v>0</v>
      </c>
      <c r="AH122" s="12">
        <f>P122*ReturnData!P133</f>
        <v>-1.2500000000000001E-5</v>
      </c>
      <c r="AI122" s="12">
        <f>Q122*ReturnData!Q133</f>
        <v>0</v>
      </c>
      <c r="AK122">
        <f t="shared" si="9"/>
        <v>198412</v>
      </c>
      <c r="AL122" s="15">
        <f t="shared" si="10"/>
        <v>9.837499999999999E-3</v>
      </c>
      <c r="AN122">
        <v>1</v>
      </c>
      <c r="AO122" s="15">
        <f>HighMomentumPortfolio!AL122-LowMomentumPortfolio!AL122</f>
        <v>1.9487499999999998E-2</v>
      </c>
      <c r="AP122" s="18">
        <f t="shared" si="11"/>
        <v>1.0194875000000001</v>
      </c>
      <c r="AQ122" s="18"/>
    </row>
    <row r="123" spans="1:48" x14ac:dyDescent="0.25">
      <c r="A123" s="6">
        <f>ReturnData!A134</f>
        <v>198501</v>
      </c>
      <c r="B123">
        <f>IF('Monthly Ranks'!B122&gt;=9, 1/8,0)</f>
        <v>0</v>
      </c>
      <c r="C123">
        <f>IF('Monthly Ranks'!C122&gt;=9, 1/8,0)</f>
        <v>0.125</v>
      </c>
      <c r="D123">
        <f>IF('Monthly Ranks'!D122&gt;=9, 1/8,0)</f>
        <v>0</v>
      </c>
      <c r="E123">
        <f>IF('Monthly Ranks'!E122&gt;=9, 1/8,0)</f>
        <v>0.125</v>
      </c>
      <c r="F123">
        <f>IF('Monthly Ranks'!F122&gt;=9, 1/8,0)</f>
        <v>0.125</v>
      </c>
      <c r="G123">
        <f>IF('Monthly Ranks'!G122&gt;=9, 1/8,0)</f>
        <v>0.125</v>
      </c>
      <c r="H123">
        <f>IF('Monthly Ranks'!H122&gt;=9, 1/8,0)</f>
        <v>0</v>
      </c>
      <c r="I123">
        <f>IF('Monthly Ranks'!I122&gt;=9, 1/8,0)</f>
        <v>0.125</v>
      </c>
      <c r="J123">
        <f>IF('Monthly Ranks'!J122&gt;=9, 1/8,0)</f>
        <v>0.125</v>
      </c>
      <c r="K123">
        <f>IF('Monthly Ranks'!K122&gt;=9, 1/8,0)</f>
        <v>0</v>
      </c>
      <c r="L123">
        <f>IF('Monthly Ranks'!L122&gt;=9, 1/8,0)</f>
        <v>0.125</v>
      </c>
      <c r="M123">
        <f>IF('Monthly Ranks'!M122&gt;=9, 1/8,0)</f>
        <v>0</v>
      </c>
      <c r="N123">
        <f>IF('Monthly Ranks'!N122&gt;=9, 1/8,0)</f>
        <v>0</v>
      </c>
      <c r="O123">
        <f>IF('Monthly Ranks'!O122&gt;=9, 1/8,0)</f>
        <v>0</v>
      </c>
      <c r="P123">
        <f>IF('Monthly Ranks'!P122&gt;=9, 1/8,0)</f>
        <v>0.125</v>
      </c>
      <c r="Q123">
        <f>IF('Monthly Ranks'!Q122&gt;=9, 1/8,0)</f>
        <v>0</v>
      </c>
      <c r="S123">
        <f t="shared" si="8"/>
        <v>198501</v>
      </c>
      <c r="T123" s="12">
        <f>B123*ReturnData!B134</f>
        <v>0</v>
      </c>
      <c r="U123" s="12">
        <f>C123*ReturnData!C134</f>
        <v>1.9712500000000001E-2</v>
      </c>
      <c r="V123" s="12">
        <f>D123*ReturnData!D134</f>
        <v>0</v>
      </c>
      <c r="W123" s="12">
        <f>E123*ReturnData!E134</f>
        <v>1.4424999999999999E-2</v>
      </c>
      <c r="X123" s="12">
        <f>F123*ReturnData!F134</f>
        <v>1.23625E-2</v>
      </c>
      <c r="Y123" s="12">
        <f>G123*ReturnData!G134</f>
        <v>8.8124999999999992E-3</v>
      </c>
      <c r="Z123" s="12">
        <f>H123*ReturnData!H134</f>
        <v>0</v>
      </c>
      <c r="AA123" s="12">
        <f>I123*ReturnData!I134</f>
        <v>1.5774999999999997E-2</v>
      </c>
      <c r="AB123" s="12">
        <f>J123*ReturnData!J134</f>
        <v>1.325E-2</v>
      </c>
      <c r="AC123" s="12">
        <f>K123*ReturnData!K134</f>
        <v>0</v>
      </c>
      <c r="AD123" s="12">
        <f>L123*ReturnData!L134</f>
        <v>1.51875E-2</v>
      </c>
      <c r="AE123" s="12">
        <f>M123*ReturnData!M134</f>
        <v>0</v>
      </c>
      <c r="AF123" s="12">
        <f>N123*ReturnData!N134</f>
        <v>0</v>
      </c>
      <c r="AG123" s="12">
        <f>O123*ReturnData!O134</f>
        <v>0</v>
      </c>
      <c r="AH123" s="12">
        <f>P123*ReturnData!P134</f>
        <v>1.5600000000000001E-2</v>
      </c>
      <c r="AI123" s="12">
        <f>Q123*ReturnData!Q134</f>
        <v>0</v>
      </c>
      <c r="AK123">
        <f t="shared" si="9"/>
        <v>198501</v>
      </c>
      <c r="AL123" s="15">
        <f t="shared" si="10"/>
        <v>0.11512500000000001</v>
      </c>
      <c r="AN123">
        <v>1</v>
      </c>
      <c r="AO123" s="15">
        <f>HighMomentumPortfolio!AL123-LowMomentumPortfolio!AL123</f>
        <v>-5.4375000000000007E-2</v>
      </c>
      <c r="AP123" s="18">
        <f t="shared" si="11"/>
        <v>0.94562499999999994</v>
      </c>
      <c r="AQ123" s="18"/>
      <c r="AR123" s="18">
        <f t="shared" ref="AR123" si="16">PRODUCT(AP123:AP134)</f>
        <v>1.0194850028096474</v>
      </c>
      <c r="AS123" s="18"/>
      <c r="AT123" s="18"/>
      <c r="AU123" s="18"/>
      <c r="AV123" s="18"/>
    </row>
    <row r="124" spans="1:48" x14ac:dyDescent="0.25">
      <c r="A124" s="6">
        <f>ReturnData!A135</f>
        <v>198502</v>
      </c>
      <c r="B124">
        <f>IF('Monthly Ranks'!B123&gt;=9, 1/8,0)</f>
        <v>0</v>
      </c>
      <c r="C124">
        <f>IF('Monthly Ranks'!C123&gt;=9, 1/8,0)</f>
        <v>0.125</v>
      </c>
      <c r="D124">
        <f>IF('Monthly Ranks'!D123&gt;=9, 1/8,0)</f>
        <v>0.125</v>
      </c>
      <c r="E124">
        <f>IF('Monthly Ranks'!E123&gt;=9, 1/8,0)</f>
        <v>0.125</v>
      </c>
      <c r="F124">
        <f>IF('Monthly Ranks'!F123&gt;=9, 1/8,0)</f>
        <v>0.125</v>
      </c>
      <c r="G124">
        <f>IF('Monthly Ranks'!G123&gt;=9, 1/8,0)</f>
        <v>0.125</v>
      </c>
      <c r="H124">
        <f>IF('Monthly Ranks'!H123&gt;=9, 1/8,0)</f>
        <v>0</v>
      </c>
      <c r="I124">
        <f>IF('Monthly Ranks'!I123&gt;=9, 1/8,0)</f>
        <v>0.125</v>
      </c>
      <c r="J124">
        <f>IF('Monthly Ranks'!J123&gt;=9, 1/8,0)</f>
        <v>0.125</v>
      </c>
      <c r="K124">
        <f>IF('Monthly Ranks'!K123&gt;=9, 1/8,0)</f>
        <v>0</v>
      </c>
      <c r="L124">
        <f>IF('Monthly Ranks'!L123&gt;=9, 1/8,0)</f>
        <v>0.125</v>
      </c>
      <c r="M124">
        <f>IF('Monthly Ranks'!M123&gt;=9, 1/8,0)</f>
        <v>0</v>
      </c>
      <c r="N124">
        <f>IF('Monthly Ranks'!N123&gt;=9, 1/8,0)</f>
        <v>0</v>
      </c>
      <c r="O124">
        <f>IF('Monthly Ranks'!O123&gt;=9, 1/8,0)</f>
        <v>0</v>
      </c>
      <c r="P124">
        <f>IF('Monthly Ranks'!P123&gt;=9, 1/8,0)</f>
        <v>0</v>
      </c>
      <c r="Q124">
        <f>IF('Monthly Ranks'!Q123&gt;=9, 1/8,0)</f>
        <v>0</v>
      </c>
      <c r="S124">
        <f t="shared" si="8"/>
        <v>198502</v>
      </c>
      <c r="T124" s="12">
        <f>B124*ReturnData!B135</f>
        <v>0</v>
      </c>
      <c r="U124" s="12">
        <f>C124*ReturnData!C135</f>
        <v>-5.0499999999999998E-3</v>
      </c>
      <c r="V124" s="12">
        <f>D124*ReturnData!D135</f>
        <v>5.0000000000000001E-3</v>
      </c>
      <c r="W124" s="12">
        <f>E124*ReturnData!E135</f>
        <v>2.9749999999999998E-3</v>
      </c>
      <c r="X124" s="12">
        <f>F124*ReturnData!F135</f>
        <v>4.3749999999999995E-4</v>
      </c>
      <c r="Y124" s="12">
        <f>G124*ReturnData!G135</f>
        <v>3.0999999999999999E-3</v>
      </c>
      <c r="Z124" s="12">
        <f>H124*ReturnData!H135</f>
        <v>0</v>
      </c>
      <c r="AA124" s="12">
        <f>I124*ReturnData!I135</f>
        <v>1.2500000000000001E-5</v>
      </c>
      <c r="AB124" s="12">
        <f>J124*ReturnData!J135</f>
        <v>-5.2499999999999997E-4</v>
      </c>
      <c r="AC124" s="12">
        <f>K124*ReturnData!K135</f>
        <v>0</v>
      </c>
      <c r="AD124" s="12">
        <f>L124*ReturnData!L135</f>
        <v>-1.6750000000000001E-3</v>
      </c>
      <c r="AE124" s="12">
        <f>M124*ReturnData!M135</f>
        <v>0</v>
      </c>
      <c r="AF124" s="12">
        <f>N124*ReturnData!N135</f>
        <v>0</v>
      </c>
      <c r="AG124" s="12">
        <f>O124*ReturnData!O135</f>
        <v>0</v>
      </c>
      <c r="AH124" s="12">
        <f>P124*ReturnData!P135</f>
        <v>0</v>
      </c>
      <c r="AI124" s="12">
        <f>Q124*ReturnData!Q135</f>
        <v>0</v>
      </c>
      <c r="AK124">
        <f t="shared" si="9"/>
        <v>198502</v>
      </c>
      <c r="AL124" s="15">
        <f t="shared" si="10"/>
        <v>4.2749999999999993E-3</v>
      </c>
      <c r="AN124">
        <v>1</v>
      </c>
      <c r="AO124" s="15">
        <f>HighMomentumPortfolio!AL124-LowMomentumPortfolio!AL124</f>
        <v>2.0912500000000001E-2</v>
      </c>
      <c r="AP124" s="18">
        <f t="shared" si="11"/>
        <v>1.0209125000000001</v>
      </c>
      <c r="AQ124" s="18"/>
    </row>
    <row r="125" spans="1:48" x14ac:dyDescent="0.25">
      <c r="A125" s="6">
        <f>ReturnData!A136</f>
        <v>198503</v>
      </c>
      <c r="B125">
        <f>IF('Monthly Ranks'!B124&gt;=9, 1/8,0)</f>
        <v>0</v>
      </c>
      <c r="C125">
        <f>IF('Monthly Ranks'!C124&gt;=9, 1/8,0)</f>
        <v>0.125</v>
      </c>
      <c r="D125">
        <f>IF('Monthly Ranks'!D124&gt;=9, 1/8,0)</f>
        <v>0.125</v>
      </c>
      <c r="E125">
        <f>IF('Monthly Ranks'!E124&gt;=9, 1/8,0)</f>
        <v>0.125</v>
      </c>
      <c r="F125">
        <f>IF('Monthly Ranks'!F124&gt;=9, 1/8,0)</f>
        <v>0.125</v>
      </c>
      <c r="G125">
        <f>IF('Monthly Ranks'!G124&gt;=9, 1/8,0)</f>
        <v>0.125</v>
      </c>
      <c r="H125">
        <f>IF('Monthly Ranks'!H124&gt;=9, 1/8,0)</f>
        <v>0.125</v>
      </c>
      <c r="I125">
        <f>IF('Monthly Ranks'!I124&gt;=9, 1/8,0)</f>
        <v>0</v>
      </c>
      <c r="J125">
        <f>IF('Monthly Ranks'!J124&gt;=9, 1/8,0)</f>
        <v>0.125</v>
      </c>
      <c r="K125">
        <f>IF('Monthly Ranks'!K124&gt;=9, 1/8,0)</f>
        <v>0</v>
      </c>
      <c r="L125">
        <f>IF('Monthly Ranks'!L124&gt;=9, 1/8,0)</f>
        <v>0.125</v>
      </c>
      <c r="M125">
        <f>IF('Monthly Ranks'!M124&gt;=9, 1/8,0)</f>
        <v>0</v>
      </c>
      <c r="N125">
        <f>IF('Monthly Ranks'!N124&gt;=9, 1/8,0)</f>
        <v>0</v>
      </c>
      <c r="O125">
        <f>IF('Monthly Ranks'!O124&gt;=9, 1/8,0)</f>
        <v>0</v>
      </c>
      <c r="P125">
        <f>IF('Monthly Ranks'!P124&gt;=9, 1/8,0)</f>
        <v>0</v>
      </c>
      <c r="Q125">
        <f>IF('Monthly Ranks'!Q124&gt;=9, 1/8,0)</f>
        <v>0</v>
      </c>
      <c r="S125">
        <f t="shared" si="8"/>
        <v>198503</v>
      </c>
      <c r="T125" s="12">
        <f>B125*ReturnData!B136</f>
        <v>0</v>
      </c>
      <c r="U125" s="12">
        <f>C125*ReturnData!C136</f>
        <v>6.45E-3</v>
      </c>
      <c r="V125" s="12">
        <f>D125*ReturnData!D136</f>
        <v>1.8875000000000001E-3</v>
      </c>
      <c r="W125" s="12">
        <f>E125*ReturnData!E136</f>
        <v>-2.7500000000000002E-4</v>
      </c>
      <c r="X125" s="12">
        <f>F125*ReturnData!F136</f>
        <v>-5.3749999999999996E-3</v>
      </c>
      <c r="Y125" s="12">
        <f>G125*ReturnData!G136</f>
        <v>-2.9625000000000003E-3</v>
      </c>
      <c r="Z125" s="12">
        <f>H125*ReturnData!H136</f>
        <v>3.8624999999999996E-3</v>
      </c>
      <c r="AA125" s="12">
        <f>I125*ReturnData!I136</f>
        <v>0</v>
      </c>
      <c r="AB125" s="12">
        <f>J125*ReturnData!J136</f>
        <v>-4.1749999999999999E-3</v>
      </c>
      <c r="AC125" s="12">
        <f>K125*ReturnData!K136</f>
        <v>0</v>
      </c>
      <c r="AD125" s="12">
        <f>L125*ReturnData!L136</f>
        <v>-7.7000000000000002E-3</v>
      </c>
      <c r="AE125" s="12">
        <f>M125*ReturnData!M136</f>
        <v>0</v>
      </c>
      <c r="AF125" s="12">
        <f>N125*ReturnData!N136</f>
        <v>0</v>
      </c>
      <c r="AG125" s="12">
        <f>O125*ReturnData!O136</f>
        <v>0</v>
      </c>
      <c r="AH125" s="12">
        <f>P125*ReturnData!P136</f>
        <v>0</v>
      </c>
      <c r="AI125" s="12">
        <f>Q125*ReturnData!Q136</f>
        <v>0</v>
      </c>
      <c r="AK125">
        <f t="shared" si="9"/>
        <v>198503</v>
      </c>
      <c r="AL125" s="15">
        <f t="shared" si="10"/>
        <v>-8.2874999999999997E-3</v>
      </c>
      <c r="AN125">
        <v>1</v>
      </c>
      <c r="AO125" s="15">
        <f>HighMomentumPortfolio!AL125-LowMomentumPortfolio!AL125</f>
        <v>2.6749999999999994E-3</v>
      </c>
      <c r="AP125" s="18">
        <f t="shared" si="11"/>
        <v>1.002675</v>
      </c>
      <c r="AQ125" s="18"/>
    </row>
    <row r="126" spans="1:48" x14ac:dyDescent="0.25">
      <c r="A126" s="6">
        <f>ReturnData!A137</f>
        <v>198504</v>
      </c>
      <c r="B126">
        <f>IF('Monthly Ranks'!B125&gt;=9, 1/8,0)</f>
        <v>0</v>
      </c>
      <c r="C126">
        <f>IF('Monthly Ranks'!C125&gt;=9, 1/8,0)</f>
        <v>0.125</v>
      </c>
      <c r="D126">
        <f>IF('Monthly Ranks'!D125&gt;=9, 1/8,0)</f>
        <v>0.125</v>
      </c>
      <c r="E126">
        <f>IF('Monthly Ranks'!E125&gt;=9, 1/8,0)</f>
        <v>0.125</v>
      </c>
      <c r="F126">
        <f>IF('Monthly Ranks'!F125&gt;=9, 1/8,0)</f>
        <v>0.125</v>
      </c>
      <c r="G126">
        <f>IF('Monthly Ranks'!G125&gt;=9, 1/8,0)</f>
        <v>0.125</v>
      </c>
      <c r="H126">
        <f>IF('Monthly Ranks'!H125&gt;=9, 1/8,0)</f>
        <v>0</v>
      </c>
      <c r="I126">
        <f>IF('Monthly Ranks'!I125&gt;=9, 1/8,0)</f>
        <v>0.125</v>
      </c>
      <c r="J126">
        <f>IF('Monthly Ranks'!J125&gt;=9, 1/8,0)</f>
        <v>0.125</v>
      </c>
      <c r="K126">
        <f>IF('Monthly Ranks'!K125&gt;=9, 1/8,0)</f>
        <v>0</v>
      </c>
      <c r="L126">
        <f>IF('Monthly Ranks'!L125&gt;=9, 1/8,0)</f>
        <v>0.125</v>
      </c>
      <c r="M126">
        <f>IF('Monthly Ranks'!M125&gt;=9, 1/8,0)</f>
        <v>0</v>
      </c>
      <c r="N126">
        <f>IF('Monthly Ranks'!N125&gt;=9, 1/8,0)</f>
        <v>0</v>
      </c>
      <c r="O126">
        <f>IF('Monthly Ranks'!O125&gt;=9, 1/8,0)</f>
        <v>0</v>
      </c>
      <c r="P126">
        <f>IF('Monthly Ranks'!P125&gt;=9, 1/8,0)</f>
        <v>0</v>
      </c>
      <c r="Q126">
        <f>IF('Monthly Ranks'!Q125&gt;=9, 1/8,0)</f>
        <v>0</v>
      </c>
      <c r="S126">
        <f t="shared" si="8"/>
        <v>198504</v>
      </c>
      <c r="T126" s="12">
        <f>B126*ReturnData!B137</f>
        <v>0</v>
      </c>
      <c r="U126" s="12">
        <f>C126*ReturnData!C137</f>
        <v>-2.8999999999999998E-3</v>
      </c>
      <c r="V126" s="12">
        <f>D126*ReturnData!D137</f>
        <v>4.4374999999999996E-3</v>
      </c>
      <c r="W126" s="12">
        <f>E126*ReturnData!E137</f>
        <v>-8.3750000000000003E-4</v>
      </c>
      <c r="X126" s="12">
        <f>F126*ReturnData!F137</f>
        <v>-1.5125E-3</v>
      </c>
      <c r="Y126" s="12">
        <f>G126*ReturnData!G137</f>
        <v>9.7500000000000006E-4</v>
      </c>
      <c r="Z126" s="12">
        <f>H126*ReturnData!H137</f>
        <v>0</v>
      </c>
      <c r="AA126" s="12">
        <f>I126*ReturnData!I137</f>
        <v>-1.1999999999999999E-3</v>
      </c>
      <c r="AB126" s="12">
        <f>J126*ReturnData!J137</f>
        <v>-6.0999999999999995E-3</v>
      </c>
      <c r="AC126" s="12">
        <f>K126*ReturnData!K137</f>
        <v>0</v>
      </c>
      <c r="AD126" s="12">
        <f>L126*ReturnData!L137</f>
        <v>-4.0875E-3</v>
      </c>
      <c r="AE126" s="12">
        <f>M126*ReturnData!M137</f>
        <v>0</v>
      </c>
      <c r="AF126" s="12">
        <f>N126*ReturnData!N137</f>
        <v>0</v>
      </c>
      <c r="AG126" s="12">
        <f>O126*ReturnData!O137</f>
        <v>0</v>
      </c>
      <c r="AH126" s="12">
        <f>P126*ReturnData!P137</f>
        <v>0</v>
      </c>
      <c r="AI126" s="12">
        <f>Q126*ReturnData!Q137</f>
        <v>0</v>
      </c>
      <c r="AK126">
        <f t="shared" si="9"/>
        <v>198504</v>
      </c>
      <c r="AL126" s="15">
        <f t="shared" si="10"/>
        <v>-1.1224999999999999E-2</v>
      </c>
      <c r="AN126">
        <v>1</v>
      </c>
      <c r="AO126" s="15">
        <f>HighMomentumPortfolio!AL126-LowMomentumPortfolio!AL126</f>
        <v>-3.1125000000000007E-3</v>
      </c>
      <c r="AP126" s="18">
        <f t="shared" si="11"/>
        <v>0.99688750000000004</v>
      </c>
      <c r="AQ126" s="18"/>
    </row>
    <row r="127" spans="1:48" x14ac:dyDescent="0.25">
      <c r="A127" s="6">
        <f>ReturnData!A138</f>
        <v>198505</v>
      </c>
      <c r="B127">
        <f>IF('Monthly Ranks'!B126&gt;=9, 1/8,0)</f>
        <v>0</v>
      </c>
      <c r="C127">
        <f>IF('Monthly Ranks'!C126&gt;=9, 1/8,0)</f>
        <v>0.125</v>
      </c>
      <c r="D127">
        <f>IF('Monthly Ranks'!D126&gt;=9, 1/8,0)</f>
        <v>0.125</v>
      </c>
      <c r="E127">
        <f>IF('Monthly Ranks'!E126&gt;=9, 1/8,0)</f>
        <v>0.125</v>
      </c>
      <c r="F127">
        <f>IF('Monthly Ranks'!F126&gt;=9, 1/8,0)</f>
        <v>0.125</v>
      </c>
      <c r="G127">
        <f>IF('Monthly Ranks'!G126&gt;=9, 1/8,0)</f>
        <v>0.125</v>
      </c>
      <c r="H127">
        <f>IF('Monthly Ranks'!H126&gt;=9, 1/8,0)</f>
        <v>0</v>
      </c>
      <c r="I127">
        <f>IF('Monthly Ranks'!I126&gt;=9, 1/8,0)</f>
        <v>0.125</v>
      </c>
      <c r="J127">
        <f>IF('Monthly Ranks'!J126&gt;=9, 1/8,0)</f>
        <v>0.125</v>
      </c>
      <c r="K127">
        <f>IF('Monthly Ranks'!K126&gt;=9, 1/8,0)</f>
        <v>0</v>
      </c>
      <c r="L127">
        <f>IF('Monthly Ranks'!L126&gt;=9, 1/8,0)</f>
        <v>0.125</v>
      </c>
      <c r="M127">
        <f>IF('Monthly Ranks'!M126&gt;=9, 1/8,0)</f>
        <v>0</v>
      </c>
      <c r="N127">
        <f>IF('Monthly Ranks'!N126&gt;=9, 1/8,0)</f>
        <v>0</v>
      </c>
      <c r="O127">
        <f>IF('Monthly Ranks'!O126&gt;=9, 1/8,0)</f>
        <v>0</v>
      </c>
      <c r="P127">
        <f>IF('Monthly Ranks'!P126&gt;=9, 1/8,0)</f>
        <v>0</v>
      </c>
      <c r="Q127">
        <f>IF('Monthly Ranks'!Q126&gt;=9, 1/8,0)</f>
        <v>0</v>
      </c>
      <c r="S127">
        <f t="shared" si="8"/>
        <v>198505</v>
      </c>
      <c r="T127" s="12">
        <f>B127*ReturnData!B138</f>
        <v>0</v>
      </c>
      <c r="U127" s="12">
        <f>C127*ReturnData!C138</f>
        <v>3.4999999999999996E-3</v>
      </c>
      <c r="V127" s="12">
        <f>D127*ReturnData!D138</f>
        <v>1.3375000000000001E-3</v>
      </c>
      <c r="W127" s="12">
        <f>E127*ReturnData!E138</f>
        <v>1.0425E-2</v>
      </c>
      <c r="X127" s="12">
        <f>F127*ReturnData!F138</f>
        <v>6.0499999999999998E-3</v>
      </c>
      <c r="Y127" s="12">
        <f>G127*ReturnData!G138</f>
        <v>9.7625000000000003E-3</v>
      </c>
      <c r="Z127" s="12">
        <f>H127*ReturnData!H138</f>
        <v>0</v>
      </c>
      <c r="AA127" s="12">
        <f>I127*ReturnData!I138</f>
        <v>7.4999999999999997E-3</v>
      </c>
      <c r="AB127" s="12">
        <f>J127*ReturnData!J138</f>
        <v>1.9875000000000001E-3</v>
      </c>
      <c r="AC127" s="12">
        <f>K127*ReturnData!K138</f>
        <v>0</v>
      </c>
      <c r="AD127" s="12">
        <f>L127*ReturnData!L138</f>
        <v>4.2875000000000005E-3</v>
      </c>
      <c r="AE127" s="12">
        <f>M127*ReturnData!M138</f>
        <v>0</v>
      </c>
      <c r="AF127" s="12">
        <f>N127*ReturnData!N138</f>
        <v>0</v>
      </c>
      <c r="AG127" s="12">
        <f>O127*ReturnData!O138</f>
        <v>0</v>
      </c>
      <c r="AH127" s="12">
        <f>P127*ReturnData!P138</f>
        <v>0</v>
      </c>
      <c r="AI127" s="12">
        <f>Q127*ReturnData!Q138</f>
        <v>0</v>
      </c>
      <c r="AK127">
        <f t="shared" si="9"/>
        <v>198505</v>
      </c>
      <c r="AL127" s="15">
        <f t="shared" si="10"/>
        <v>4.4850000000000001E-2</v>
      </c>
      <c r="AN127">
        <v>1</v>
      </c>
      <c r="AO127" s="15">
        <f>HighMomentumPortfolio!AL127-LowMomentumPortfolio!AL127</f>
        <v>3.418750000000001E-2</v>
      </c>
      <c r="AP127" s="18">
        <f t="shared" si="11"/>
        <v>1.0341875</v>
      </c>
      <c r="AQ127" s="18"/>
    </row>
    <row r="128" spans="1:48" x14ac:dyDescent="0.25">
      <c r="A128" s="6">
        <f>ReturnData!A139</f>
        <v>198506</v>
      </c>
      <c r="B128">
        <f>IF('Monthly Ranks'!B127&gt;=9, 1/8,0)</f>
        <v>0</v>
      </c>
      <c r="C128">
        <f>IF('Monthly Ranks'!C127&gt;=9, 1/8,0)</f>
        <v>0.125</v>
      </c>
      <c r="D128">
        <f>IF('Monthly Ranks'!D127&gt;=9, 1/8,0)</f>
        <v>0.125</v>
      </c>
      <c r="E128">
        <f>IF('Monthly Ranks'!E127&gt;=9, 1/8,0)</f>
        <v>0.125</v>
      </c>
      <c r="F128">
        <f>IF('Monthly Ranks'!F127&gt;=9, 1/8,0)</f>
        <v>0.125</v>
      </c>
      <c r="G128">
        <f>IF('Monthly Ranks'!G127&gt;=9, 1/8,0)</f>
        <v>0.125</v>
      </c>
      <c r="H128">
        <f>IF('Monthly Ranks'!H127&gt;=9, 1/8,0)</f>
        <v>0</v>
      </c>
      <c r="I128">
        <f>IF('Monthly Ranks'!I127&gt;=9, 1/8,0)</f>
        <v>0</v>
      </c>
      <c r="J128">
        <f>IF('Monthly Ranks'!J127&gt;=9, 1/8,0)</f>
        <v>0.125</v>
      </c>
      <c r="K128">
        <f>IF('Monthly Ranks'!K127&gt;=9, 1/8,0)</f>
        <v>0.125</v>
      </c>
      <c r="L128">
        <f>IF('Monthly Ranks'!L127&gt;=9, 1/8,0)</f>
        <v>0.125</v>
      </c>
      <c r="M128">
        <f>IF('Monthly Ranks'!M127&gt;=9, 1/8,0)</f>
        <v>0</v>
      </c>
      <c r="N128">
        <f>IF('Monthly Ranks'!N127&gt;=9, 1/8,0)</f>
        <v>0</v>
      </c>
      <c r="O128">
        <f>IF('Monthly Ranks'!O127&gt;=9, 1/8,0)</f>
        <v>0</v>
      </c>
      <c r="P128">
        <f>IF('Monthly Ranks'!P127&gt;=9, 1/8,0)</f>
        <v>0</v>
      </c>
      <c r="Q128">
        <f>IF('Monthly Ranks'!Q127&gt;=9, 1/8,0)</f>
        <v>0</v>
      </c>
      <c r="S128">
        <f t="shared" si="8"/>
        <v>198506</v>
      </c>
      <c r="T128" s="12">
        <f>B128*ReturnData!B139</f>
        <v>0</v>
      </c>
      <c r="U128" s="12">
        <f>C128*ReturnData!C139</f>
        <v>-4.0000000000000002E-4</v>
      </c>
      <c r="V128" s="12">
        <f>D128*ReturnData!D139</f>
        <v>-1.1375000000000001E-3</v>
      </c>
      <c r="W128" s="12">
        <f>E128*ReturnData!E139</f>
        <v>2.3874999999999999E-3</v>
      </c>
      <c r="X128" s="12">
        <f>F128*ReturnData!F139</f>
        <v>2.5124999999999995E-3</v>
      </c>
      <c r="Y128" s="12">
        <f>G128*ReturnData!G139</f>
        <v>1.9E-3</v>
      </c>
      <c r="Z128" s="12">
        <f>H128*ReturnData!H139</f>
        <v>0</v>
      </c>
      <c r="AA128" s="12">
        <f>I128*ReturnData!I139</f>
        <v>0</v>
      </c>
      <c r="AB128" s="12">
        <f>J128*ReturnData!J139</f>
        <v>-9.2500000000000004E-4</v>
      </c>
      <c r="AC128" s="12">
        <f>K128*ReturnData!K139</f>
        <v>1.9250000000000001E-3</v>
      </c>
      <c r="AD128" s="12">
        <f>L128*ReturnData!L139</f>
        <v>-1.1625000000000001E-3</v>
      </c>
      <c r="AE128" s="12">
        <f>M128*ReturnData!M139</f>
        <v>0</v>
      </c>
      <c r="AF128" s="12">
        <f>N128*ReturnData!N139</f>
        <v>0</v>
      </c>
      <c r="AG128" s="12">
        <f>O128*ReturnData!O139</f>
        <v>0</v>
      </c>
      <c r="AH128" s="12">
        <f>P128*ReturnData!P139</f>
        <v>0</v>
      </c>
      <c r="AI128" s="12">
        <f>Q128*ReturnData!Q139</f>
        <v>0</v>
      </c>
      <c r="AK128">
        <f t="shared" si="9"/>
        <v>198506</v>
      </c>
      <c r="AL128" s="15">
        <f t="shared" si="10"/>
        <v>5.0999999999999986E-3</v>
      </c>
      <c r="AN128">
        <v>1</v>
      </c>
      <c r="AO128" s="15">
        <f>HighMomentumPortfolio!AL128-LowMomentumPortfolio!AL128</f>
        <v>1.6899999999999998E-2</v>
      </c>
      <c r="AP128" s="18">
        <f t="shared" si="11"/>
        <v>1.0168999999999999</v>
      </c>
      <c r="AQ128" s="18"/>
    </row>
    <row r="129" spans="1:48" x14ac:dyDescent="0.25">
      <c r="A129" s="6">
        <f>ReturnData!A140</f>
        <v>198507</v>
      </c>
      <c r="B129">
        <f>IF('Monthly Ranks'!B128&gt;=9, 1/8,0)</f>
        <v>0</v>
      </c>
      <c r="C129">
        <f>IF('Monthly Ranks'!C128&gt;=9, 1/8,0)</f>
        <v>0.125</v>
      </c>
      <c r="D129">
        <f>IF('Monthly Ranks'!D128&gt;=9, 1/8,0)</f>
        <v>0.125</v>
      </c>
      <c r="E129">
        <f>IF('Monthly Ranks'!E128&gt;=9, 1/8,0)</f>
        <v>0.125</v>
      </c>
      <c r="F129">
        <f>IF('Monthly Ranks'!F128&gt;=9, 1/8,0)</f>
        <v>0.125</v>
      </c>
      <c r="G129">
        <f>IF('Monthly Ranks'!G128&gt;=9, 1/8,0)</f>
        <v>0.125</v>
      </c>
      <c r="H129">
        <f>IF('Monthly Ranks'!H128&gt;=9, 1/8,0)</f>
        <v>0</v>
      </c>
      <c r="I129">
        <f>IF('Monthly Ranks'!I128&gt;=9, 1/8,0)</f>
        <v>0</v>
      </c>
      <c r="J129">
        <f>IF('Monthly Ranks'!J128&gt;=9, 1/8,0)</f>
        <v>0.125</v>
      </c>
      <c r="K129">
        <f>IF('Monthly Ranks'!K128&gt;=9, 1/8,0)</f>
        <v>0.125</v>
      </c>
      <c r="L129">
        <f>IF('Monthly Ranks'!L128&gt;=9, 1/8,0)</f>
        <v>0.125</v>
      </c>
      <c r="M129">
        <f>IF('Monthly Ranks'!M128&gt;=9, 1/8,0)</f>
        <v>0</v>
      </c>
      <c r="N129">
        <f>IF('Monthly Ranks'!N128&gt;=9, 1/8,0)</f>
        <v>0</v>
      </c>
      <c r="O129">
        <f>IF('Monthly Ranks'!O128&gt;=9, 1/8,0)</f>
        <v>0</v>
      </c>
      <c r="P129">
        <f>IF('Monthly Ranks'!P128&gt;=9, 1/8,0)</f>
        <v>0</v>
      </c>
      <c r="Q129">
        <f>IF('Monthly Ranks'!Q128&gt;=9, 1/8,0)</f>
        <v>0</v>
      </c>
      <c r="S129">
        <f t="shared" si="8"/>
        <v>198507</v>
      </c>
      <c r="T129" s="12">
        <f>B129*ReturnData!B140</f>
        <v>0</v>
      </c>
      <c r="U129" s="12">
        <f>C129*ReturnData!C140</f>
        <v>1.1025E-2</v>
      </c>
      <c r="V129" s="12">
        <f>D129*ReturnData!D140</f>
        <v>-6.3750000000000005E-4</v>
      </c>
      <c r="W129" s="12">
        <f>E129*ReturnData!E140</f>
        <v>2.7624999999999998E-3</v>
      </c>
      <c r="X129" s="12">
        <f>F129*ReturnData!F140</f>
        <v>3.2000000000000002E-3</v>
      </c>
      <c r="Y129" s="12">
        <f>G129*ReturnData!G140</f>
        <v>5.1249999999999993E-3</v>
      </c>
      <c r="Z129" s="12">
        <f>H129*ReturnData!H140</f>
        <v>0</v>
      </c>
      <c r="AA129" s="12">
        <f>I129*ReturnData!I140</f>
        <v>0</v>
      </c>
      <c r="AB129" s="12">
        <f>J129*ReturnData!J140</f>
        <v>9.7874999999999993E-3</v>
      </c>
      <c r="AC129" s="12">
        <f>K129*ReturnData!K140</f>
        <v>3.2875000000000001E-3</v>
      </c>
      <c r="AD129" s="12">
        <f>L129*ReturnData!L140</f>
        <v>5.9750000000000003E-3</v>
      </c>
      <c r="AE129" s="12">
        <f>M129*ReturnData!M140</f>
        <v>0</v>
      </c>
      <c r="AF129" s="12">
        <f>N129*ReturnData!N140</f>
        <v>0</v>
      </c>
      <c r="AG129" s="12">
        <f>O129*ReturnData!O140</f>
        <v>0</v>
      </c>
      <c r="AH129" s="12">
        <f>P129*ReturnData!P140</f>
        <v>0</v>
      </c>
      <c r="AI129" s="12">
        <f>Q129*ReturnData!Q140</f>
        <v>0</v>
      </c>
      <c r="AK129">
        <f t="shared" si="9"/>
        <v>198507</v>
      </c>
      <c r="AL129" s="15">
        <f t="shared" si="10"/>
        <v>4.0524999999999999E-2</v>
      </c>
      <c r="AN129">
        <v>1</v>
      </c>
      <c r="AO129" s="15">
        <f>HighMomentumPortfolio!AL129-LowMomentumPortfolio!AL129</f>
        <v>-4.9299999999999997E-2</v>
      </c>
      <c r="AP129" s="18">
        <f t="shared" si="11"/>
        <v>0.95069999999999999</v>
      </c>
      <c r="AQ129" s="18"/>
    </row>
    <row r="130" spans="1:48" x14ac:dyDescent="0.25">
      <c r="A130" s="6">
        <f>ReturnData!A141</f>
        <v>198508</v>
      </c>
      <c r="B130">
        <f>IF('Monthly Ranks'!B129&gt;=9, 1/8,0)</f>
        <v>0</v>
      </c>
      <c r="C130">
        <f>IF('Monthly Ranks'!C129&gt;=9, 1/8,0)</f>
        <v>0.125</v>
      </c>
      <c r="D130">
        <f>IF('Monthly Ranks'!D129&gt;=9, 1/8,0)</f>
        <v>0.125</v>
      </c>
      <c r="E130">
        <f>IF('Monthly Ranks'!E129&gt;=9, 1/8,0)</f>
        <v>0</v>
      </c>
      <c r="F130">
        <f>IF('Monthly Ranks'!F129&gt;=9, 1/8,0)</f>
        <v>0.125</v>
      </c>
      <c r="G130">
        <f>IF('Monthly Ranks'!G129&gt;=9, 1/8,0)</f>
        <v>0.125</v>
      </c>
      <c r="H130">
        <f>IF('Monthly Ranks'!H129&gt;=9, 1/8,0)</f>
        <v>0</v>
      </c>
      <c r="I130">
        <f>IF('Monthly Ranks'!I129&gt;=9, 1/8,0)</f>
        <v>0</v>
      </c>
      <c r="J130">
        <f>IF('Monthly Ranks'!J129&gt;=9, 1/8,0)</f>
        <v>0.125</v>
      </c>
      <c r="K130">
        <f>IF('Monthly Ranks'!K129&gt;=9, 1/8,0)</f>
        <v>0.125</v>
      </c>
      <c r="L130">
        <f>IF('Monthly Ranks'!L129&gt;=9, 1/8,0)</f>
        <v>0.125</v>
      </c>
      <c r="M130">
        <f>IF('Monthly Ranks'!M129&gt;=9, 1/8,0)</f>
        <v>0.125</v>
      </c>
      <c r="N130">
        <f>IF('Monthly Ranks'!N129&gt;=9, 1/8,0)</f>
        <v>0</v>
      </c>
      <c r="O130">
        <f>IF('Monthly Ranks'!O129&gt;=9, 1/8,0)</f>
        <v>0</v>
      </c>
      <c r="P130">
        <f>IF('Monthly Ranks'!P129&gt;=9, 1/8,0)</f>
        <v>0</v>
      </c>
      <c r="Q130">
        <f>IF('Monthly Ranks'!Q129&gt;=9, 1/8,0)</f>
        <v>0</v>
      </c>
      <c r="S130">
        <f t="shared" ref="S130:S193" si="17">A130</f>
        <v>198508</v>
      </c>
      <c r="T130" s="12">
        <f>B130*ReturnData!B141</f>
        <v>0</v>
      </c>
      <c r="U130" s="12">
        <f>C130*ReturnData!C141</f>
        <v>-1.7499999999999998E-3</v>
      </c>
      <c r="V130" s="12">
        <f>D130*ReturnData!D141</f>
        <v>1.9125000000000001E-3</v>
      </c>
      <c r="W130" s="12">
        <f>E130*ReturnData!E141</f>
        <v>0</v>
      </c>
      <c r="X130" s="12">
        <f>F130*ReturnData!F141</f>
        <v>-3.7000000000000002E-3</v>
      </c>
      <c r="Y130" s="12">
        <f>G130*ReturnData!G141</f>
        <v>-1.3625E-3</v>
      </c>
      <c r="Z130" s="12">
        <f>H130*ReturnData!H141</f>
        <v>0</v>
      </c>
      <c r="AA130" s="12">
        <f>I130*ReturnData!I141</f>
        <v>0</v>
      </c>
      <c r="AB130" s="12">
        <f>J130*ReturnData!J141</f>
        <v>-2.3749999999999999E-3</v>
      </c>
      <c r="AC130" s="12">
        <f>K130*ReturnData!K141</f>
        <v>-2.4499999999999999E-3</v>
      </c>
      <c r="AD130" s="12">
        <f>L130*ReturnData!L141</f>
        <v>-3.0499999999999998E-3</v>
      </c>
      <c r="AE130" s="12">
        <f>M130*ReturnData!M141</f>
        <v>-8.8749999999999994E-4</v>
      </c>
      <c r="AF130" s="12">
        <f>N130*ReturnData!N141</f>
        <v>0</v>
      </c>
      <c r="AG130" s="12">
        <f>O130*ReturnData!O141</f>
        <v>0</v>
      </c>
      <c r="AH130" s="12">
        <f>P130*ReturnData!P141</f>
        <v>0</v>
      </c>
      <c r="AI130" s="12">
        <f>Q130*ReturnData!Q141</f>
        <v>0</v>
      </c>
      <c r="AK130">
        <f t="shared" ref="AK130:AK193" si="18">S130</f>
        <v>198508</v>
      </c>
      <c r="AL130" s="15">
        <f t="shared" si="10"/>
        <v>-1.3662500000000001E-2</v>
      </c>
      <c r="AN130">
        <v>1</v>
      </c>
      <c r="AO130" s="15">
        <f>HighMomentumPortfolio!AL130-LowMomentumPortfolio!AL130</f>
        <v>1.5162500000000001E-2</v>
      </c>
      <c r="AP130" s="18">
        <f t="shared" si="11"/>
        <v>1.0151625</v>
      </c>
      <c r="AQ130" s="18"/>
    </row>
    <row r="131" spans="1:48" x14ac:dyDescent="0.25">
      <c r="A131" s="6">
        <f>ReturnData!A142</f>
        <v>198509</v>
      </c>
      <c r="B131">
        <f>IF('Monthly Ranks'!B130&gt;=9, 1/8,0)</f>
        <v>0</v>
      </c>
      <c r="C131">
        <f>IF('Monthly Ranks'!C130&gt;=9, 1/8,0)</f>
        <v>0.125</v>
      </c>
      <c r="D131">
        <f>IF('Monthly Ranks'!D130&gt;=9, 1/8,0)</f>
        <v>0.125</v>
      </c>
      <c r="E131">
        <f>IF('Monthly Ranks'!E130&gt;=9, 1/8,0)</f>
        <v>0</v>
      </c>
      <c r="F131">
        <f>IF('Monthly Ranks'!F130&gt;=9, 1/8,0)</f>
        <v>0.125</v>
      </c>
      <c r="G131">
        <f>IF('Monthly Ranks'!G130&gt;=9, 1/8,0)</f>
        <v>0.125</v>
      </c>
      <c r="H131">
        <f>IF('Monthly Ranks'!H130&gt;=9, 1/8,0)</f>
        <v>0</v>
      </c>
      <c r="I131">
        <f>IF('Monthly Ranks'!I130&gt;=9, 1/8,0)</f>
        <v>0</v>
      </c>
      <c r="J131">
        <f>IF('Monthly Ranks'!J130&gt;=9, 1/8,0)</f>
        <v>0.125</v>
      </c>
      <c r="K131">
        <f>IF('Monthly Ranks'!K130&gt;=9, 1/8,0)</f>
        <v>0.125</v>
      </c>
      <c r="L131">
        <f>IF('Monthly Ranks'!L130&gt;=9, 1/8,0)</f>
        <v>0.125</v>
      </c>
      <c r="M131">
        <f>IF('Monthly Ranks'!M130&gt;=9, 1/8,0)</f>
        <v>0.125</v>
      </c>
      <c r="N131">
        <f>IF('Monthly Ranks'!N130&gt;=9, 1/8,0)</f>
        <v>0</v>
      </c>
      <c r="O131">
        <f>IF('Monthly Ranks'!O130&gt;=9, 1/8,0)</f>
        <v>0</v>
      </c>
      <c r="P131">
        <f>IF('Monthly Ranks'!P130&gt;=9, 1/8,0)</f>
        <v>0</v>
      </c>
      <c r="Q131">
        <f>IF('Monthly Ranks'!Q130&gt;=9, 1/8,0)</f>
        <v>0</v>
      </c>
      <c r="S131">
        <f t="shared" si="17"/>
        <v>198509</v>
      </c>
      <c r="T131" s="12">
        <f>B131*ReturnData!B142</f>
        <v>0</v>
      </c>
      <c r="U131" s="12">
        <f>C131*ReturnData!C142</f>
        <v>-1.1062499999999999E-2</v>
      </c>
      <c r="V131" s="12">
        <f>D131*ReturnData!D142</f>
        <v>-1.6750000000000001E-3</v>
      </c>
      <c r="W131" s="12">
        <f>E131*ReturnData!E142</f>
        <v>0</v>
      </c>
      <c r="X131" s="12">
        <f>F131*ReturnData!F142</f>
        <v>-4.6625E-3</v>
      </c>
      <c r="Y131" s="12">
        <f>G131*ReturnData!G142</f>
        <v>-4.3499999999999997E-3</v>
      </c>
      <c r="Z131" s="12">
        <f>H131*ReturnData!H142</f>
        <v>0</v>
      </c>
      <c r="AA131" s="12">
        <f>I131*ReturnData!I142</f>
        <v>0</v>
      </c>
      <c r="AB131" s="12">
        <f>J131*ReturnData!J142</f>
        <v>-5.6125000000000003E-3</v>
      </c>
      <c r="AC131" s="12">
        <f>K131*ReturnData!K142</f>
        <v>-3.9375E-3</v>
      </c>
      <c r="AD131" s="12">
        <f>L131*ReturnData!L142</f>
        <v>-5.1500000000000001E-3</v>
      </c>
      <c r="AE131" s="12">
        <f>M131*ReturnData!M142</f>
        <v>-2.575E-3</v>
      </c>
      <c r="AF131" s="12">
        <f>N131*ReturnData!N142</f>
        <v>0</v>
      </c>
      <c r="AG131" s="12">
        <f>O131*ReturnData!O142</f>
        <v>0</v>
      </c>
      <c r="AH131" s="12">
        <f>P131*ReturnData!P142</f>
        <v>0</v>
      </c>
      <c r="AI131" s="12">
        <f>Q131*ReturnData!Q142</f>
        <v>0</v>
      </c>
      <c r="AK131">
        <f t="shared" si="18"/>
        <v>198509</v>
      </c>
      <c r="AL131" s="15">
        <f t="shared" si="10"/>
        <v>-3.9024999999999997E-2</v>
      </c>
      <c r="AN131">
        <v>1</v>
      </c>
      <c r="AO131" s="15">
        <f>HighMomentumPortfolio!AL131-LowMomentumPortfolio!AL131</f>
        <v>3.7124999999999936E-3</v>
      </c>
      <c r="AP131" s="18">
        <f t="shared" si="11"/>
        <v>1.0037125</v>
      </c>
      <c r="AQ131" s="18"/>
    </row>
    <row r="132" spans="1:48" x14ac:dyDescent="0.25">
      <c r="A132" s="6">
        <f>ReturnData!A143</f>
        <v>198510</v>
      </c>
      <c r="B132">
        <f>IF('Monthly Ranks'!B131&gt;=9, 1/8,0)</f>
        <v>0</v>
      </c>
      <c r="C132">
        <f>IF('Monthly Ranks'!C131&gt;=9, 1/8,0)</f>
        <v>0.125</v>
      </c>
      <c r="D132">
        <f>IF('Monthly Ranks'!D131&gt;=9, 1/8,0)</f>
        <v>0.125</v>
      </c>
      <c r="E132">
        <f>IF('Monthly Ranks'!E131&gt;=9, 1/8,0)</f>
        <v>0</v>
      </c>
      <c r="F132">
        <f>IF('Monthly Ranks'!F131&gt;=9, 1/8,0)</f>
        <v>0.125</v>
      </c>
      <c r="G132">
        <f>IF('Monthly Ranks'!G131&gt;=9, 1/8,0)</f>
        <v>0</v>
      </c>
      <c r="H132">
        <f>IF('Monthly Ranks'!H131&gt;=9, 1/8,0)</f>
        <v>0</v>
      </c>
      <c r="I132">
        <f>IF('Monthly Ranks'!I131&gt;=9, 1/8,0)</f>
        <v>0.125</v>
      </c>
      <c r="J132">
        <f>IF('Monthly Ranks'!J131&gt;=9, 1/8,0)</f>
        <v>0.125</v>
      </c>
      <c r="K132">
        <f>IF('Monthly Ranks'!K131&gt;=9, 1/8,0)</f>
        <v>0.125</v>
      </c>
      <c r="L132">
        <f>IF('Monthly Ranks'!L131&gt;=9, 1/8,0)</f>
        <v>0.125</v>
      </c>
      <c r="M132">
        <f>IF('Monthly Ranks'!M131&gt;=9, 1/8,0)</f>
        <v>0.125</v>
      </c>
      <c r="N132">
        <f>IF('Monthly Ranks'!N131&gt;=9, 1/8,0)</f>
        <v>0</v>
      </c>
      <c r="O132">
        <f>IF('Monthly Ranks'!O131&gt;=9, 1/8,0)</f>
        <v>0</v>
      </c>
      <c r="P132">
        <f>IF('Monthly Ranks'!P131&gt;=9, 1/8,0)</f>
        <v>0</v>
      </c>
      <c r="Q132">
        <f>IF('Monthly Ranks'!Q131&gt;=9, 1/8,0)</f>
        <v>0</v>
      </c>
      <c r="S132">
        <f t="shared" si="17"/>
        <v>198510</v>
      </c>
      <c r="T132" s="12">
        <f>B132*ReturnData!B143</f>
        <v>0</v>
      </c>
      <c r="U132" s="12">
        <f>C132*ReturnData!C143</f>
        <v>-1.9625000000000003E-3</v>
      </c>
      <c r="V132" s="12">
        <f>D132*ReturnData!D143</f>
        <v>7.2499999999999995E-3</v>
      </c>
      <c r="W132" s="12">
        <f>E132*ReturnData!E143</f>
        <v>0</v>
      </c>
      <c r="X132" s="12">
        <f>F132*ReturnData!F143</f>
        <v>7.000000000000001E-4</v>
      </c>
      <c r="Y132" s="12">
        <f>G132*ReturnData!G143</f>
        <v>0</v>
      </c>
      <c r="Z132" s="12">
        <f>H132*ReturnData!H143</f>
        <v>0</v>
      </c>
      <c r="AA132" s="12">
        <f>I132*ReturnData!I143</f>
        <v>3.7624999999999998E-3</v>
      </c>
      <c r="AB132" s="12">
        <f>J132*ReturnData!J143</f>
        <v>-5.4625000000000003E-3</v>
      </c>
      <c r="AC132" s="12">
        <f>K132*ReturnData!K143</f>
        <v>4.5500000000000002E-3</v>
      </c>
      <c r="AD132" s="12">
        <f>L132*ReturnData!L143</f>
        <v>3.9250000000000005E-3</v>
      </c>
      <c r="AE132" s="12">
        <f>M132*ReturnData!M143</f>
        <v>2.3375000000000002E-3</v>
      </c>
      <c r="AF132" s="12">
        <f>N132*ReturnData!N143</f>
        <v>0</v>
      </c>
      <c r="AG132" s="12">
        <f>O132*ReturnData!O143</f>
        <v>0</v>
      </c>
      <c r="AH132" s="12">
        <f>P132*ReturnData!P143</f>
        <v>0</v>
      </c>
      <c r="AI132" s="12">
        <f>Q132*ReturnData!Q143</f>
        <v>0</v>
      </c>
      <c r="AK132">
        <f t="shared" si="18"/>
        <v>198510</v>
      </c>
      <c r="AL132" s="15">
        <f t="shared" ref="AL132:AL195" si="19">SUM(T132:AI132)</f>
        <v>1.5099999999999999E-2</v>
      </c>
      <c r="AN132">
        <v>1</v>
      </c>
      <c r="AO132" s="15">
        <f>HighMomentumPortfolio!AL132-LowMomentumPortfolio!AL132</f>
        <v>3.9925000000000002E-2</v>
      </c>
      <c r="AP132" s="18">
        <f t="shared" ref="AP132:AP195" si="20">AN132+AO132</f>
        <v>1.039925</v>
      </c>
      <c r="AQ132" s="18"/>
    </row>
    <row r="133" spans="1:48" x14ac:dyDescent="0.25">
      <c r="A133" s="6">
        <f>ReturnData!A144</f>
        <v>198511</v>
      </c>
      <c r="B133">
        <f>IF('Monthly Ranks'!B132&gt;=9, 1/8,0)</f>
        <v>0</v>
      </c>
      <c r="C133">
        <f>IF('Monthly Ranks'!C132&gt;=9, 1/8,0)</f>
        <v>0.125</v>
      </c>
      <c r="D133">
        <f>IF('Monthly Ranks'!D132&gt;=9, 1/8,0)</f>
        <v>0.125</v>
      </c>
      <c r="E133">
        <f>IF('Monthly Ranks'!E132&gt;=9, 1/8,0)</f>
        <v>0</v>
      </c>
      <c r="F133">
        <f>IF('Monthly Ranks'!F132&gt;=9, 1/8,0)</f>
        <v>0.125</v>
      </c>
      <c r="G133">
        <f>IF('Monthly Ranks'!G132&gt;=9, 1/8,0)</f>
        <v>0</v>
      </c>
      <c r="H133">
        <f>IF('Monthly Ranks'!H132&gt;=9, 1/8,0)</f>
        <v>0</v>
      </c>
      <c r="I133">
        <f>IF('Monthly Ranks'!I132&gt;=9, 1/8,0)</f>
        <v>0.125</v>
      </c>
      <c r="J133">
        <f>IF('Monthly Ranks'!J132&gt;=9, 1/8,0)</f>
        <v>0.125</v>
      </c>
      <c r="K133">
        <f>IF('Monthly Ranks'!K132&gt;=9, 1/8,0)</f>
        <v>0.125</v>
      </c>
      <c r="L133">
        <f>IF('Monthly Ranks'!L132&gt;=9, 1/8,0)</f>
        <v>0.125</v>
      </c>
      <c r="M133">
        <f>IF('Monthly Ranks'!M132&gt;=9, 1/8,0)</f>
        <v>0.125</v>
      </c>
      <c r="N133">
        <f>IF('Monthly Ranks'!N132&gt;=9, 1/8,0)</f>
        <v>0</v>
      </c>
      <c r="O133">
        <f>IF('Monthly Ranks'!O132&gt;=9, 1/8,0)</f>
        <v>0</v>
      </c>
      <c r="P133">
        <f>IF('Monthly Ranks'!P132&gt;=9, 1/8,0)</f>
        <v>0</v>
      </c>
      <c r="Q133">
        <f>IF('Monthly Ranks'!Q132&gt;=9, 1/8,0)</f>
        <v>0</v>
      </c>
      <c r="S133">
        <f t="shared" si="17"/>
        <v>198511</v>
      </c>
      <c r="T133" s="12">
        <f>B133*ReturnData!B144</f>
        <v>0</v>
      </c>
      <c r="U133" s="12">
        <f>C133*ReturnData!C144</f>
        <v>6.5500000000000003E-3</v>
      </c>
      <c r="V133" s="12">
        <f>D133*ReturnData!D144</f>
        <v>1.6375000000000001E-3</v>
      </c>
      <c r="W133" s="12">
        <f>E133*ReturnData!E144</f>
        <v>0</v>
      </c>
      <c r="X133" s="12">
        <f>F133*ReturnData!F144</f>
        <v>1.6012499999999999E-2</v>
      </c>
      <c r="Y133" s="12">
        <f>G133*ReturnData!G144</f>
        <v>0</v>
      </c>
      <c r="Z133" s="12">
        <f>H133*ReturnData!H144</f>
        <v>0</v>
      </c>
      <c r="AA133" s="12">
        <f>I133*ReturnData!I144</f>
        <v>1.0825E-2</v>
      </c>
      <c r="AB133" s="12">
        <f>J133*ReturnData!J144</f>
        <v>7.5125000000000001E-3</v>
      </c>
      <c r="AC133" s="12">
        <f>K133*ReturnData!K144</f>
        <v>1.11E-2</v>
      </c>
      <c r="AD133" s="12">
        <f>L133*ReturnData!L144</f>
        <v>1.1049999999999999E-2</v>
      </c>
      <c r="AE133" s="12">
        <f>M133*ReturnData!M144</f>
        <v>9.4500000000000001E-3</v>
      </c>
      <c r="AF133" s="12">
        <f>N133*ReturnData!N144</f>
        <v>0</v>
      </c>
      <c r="AG133" s="12">
        <f>O133*ReturnData!O144</f>
        <v>0</v>
      </c>
      <c r="AH133" s="12">
        <f>P133*ReturnData!P144</f>
        <v>0</v>
      </c>
      <c r="AI133" s="12">
        <f>Q133*ReturnData!Q144</f>
        <v>0</v>
      </c>
      <c r="AK133">
        <f t="shared" si="18"/>
        <v>198511</v>
      </c>
      <c r="AL133" s="15">
        <f t="shared" si="19"/>
        <v>7.4137499999999995E-2</v>
      </c>
      <c r="AN133">
        <v>1</v>
      </c>
      <c r="AO133" s="15">
        <f>HighMomentumPortfolio!AL133-LowMomentumPortfolio!AL133</f>
        <v>-4.9999999999998657E-4</v>
      </c>
      <c r="AP133" s="18">
        <f t="shared" si="20"/>
        <v>0.99950000000000006</v>
      </c>
      <c r="AQ133" s="18"/>
    </row>
    <row r="134" spans="1:48" x14ac:dyDescent="0.25">
      <c r="A134" s="6">
        <f>ReturnData!A145</f>
        <v>198512</v>
      </c>
      <c r="B134">
        <f>IF('Monthly Ranks'!B133&gt;=9, 1/8,0)</f>
        <v>0</v>
      </c>
      <c r="C134">
        <f>IF('Monthly Ranks'!C133&gt;=9, 1/8,0)</f>
        <v>0.125</v>
      </c>
      <c r="D134">
        <f>IF('Monthly Ranks'!D133&gt;=9, 1/8,0)</f>
        <v>0</v>
      </c>
      <c r="E134">
        <f>IF('Monthly Ranks'!E133&gt;=9, 1/8,0)</f>
        <v>0</v>
      </c>
      <c r="F134">
        <f>IF('Monthly Ranks'!F133&gt;=9, 1/8,0)</f>
        <v>0.125</v>
      </c>
      <c r="G134">
        <f>IF('Monthly Ranks'!G133&gt;=9, 1/8,0)</f>
        <v>0</v>
      </c>
      <c r="H134">
        <f>IF('Monthly Ranks'!H133&gt;=9, 1/8,0)</f>
        <v>0</v>
      </c>
      <c r="I134">
        <f>IF('Monthly Ranks'!I133&gt;=9, 1/8,0)</f>
        <v>0.125</v>
      </c>
      <c r="J134">
        <f>IF('Monthly Ranks'!J133&gt;=9, 1/8,0)</f>
        <v>0.125</v>
      </c>
      <c r="K134">
        <f>IF('Monthly Ranks'!K133&gt;=9, 1/8,0)</f>
        <v>0.125</v>
      </c>
      <c r="L134">
        <f>IF('Monthly Ranks'!L133&gt;=9, 1/8,0)</f>
        <v>0.125</v>
      </c>
      <c r="M134">
        <f>IF('Monthly Ranks'!M133&gt;=9, 1/8,0)</f>
        <v>0.125</v>
      </c>
      <c r="N134">
        <f>IF('Monthly Ranks'!N133&gt;=9, 1/8,0)</f>
        <v>0.125</v>
      </c>
      <c r="O134">
        <f>IF('Monthly Ranks'!O133&gt;=9, 1/8,0)</f>
        <v>0</v>
      </c>
      <c r="P134">
        <f>IF('Monthly Ranks'!P133&gt;=9, 1/8,0)</f>
        <v>0</v>
      </c>
      <c r="Q134">
        <f>IF('Monthly Ranks'!Q133&gt;=9, 1/8,0)</f>
        <v>0</v>
      </c>
      <c r="S134">
        <f t="shared" si="17"/>
        <v>198512</v>
      </c>
      <c r="T134" s="12">
        <f>B134*ReturnData!B145</f>
        <v>0</v>
      </c>
      <c r="U134" s="12">
        <f>C134*ReturnData!C145</f>
        <v>-3.4624999999999999E-3</v>
      </c>
      <c r="V134" s="12">
        <f>D134*ReturnData!D145</f>
        <v>0</v>
      </c>
      <c r="W134" s="12">
        <f>E134*ReturnData!E145</f>
        <v>0</v>
      </c>
      <c r="X134" s="12">
        <f>F134*ReturnData!F145</f>
        <v>9.1249999999999994E-3</v>
      </c>
      <c r="Y134" s="12">
        <f>G134*ReturnData!G145</f>
        <v>0</v>
      </c>
      <c r="Z134" s="12">
        <f>H134*ReturnData!H145</f>
        <v>0</v>
      </c>
      <c r="AA134" s="12">
        <f>I134*ReturnData!I145</f>
        <v>6.0875E-3</v>
      </c>
      <c r="AB134" s="12">
        <f>J134*ReturnData!J145</f>
        <v>3.4250000000000001E-3</v>
      </c>
      <c r="AC134" s="12">
        <f>K134*ReturnData!K145</f>
        <v>6.3749999999999996E-3</v>
      </c>
      <c r="AD134" s="12">
        <f>L134*ReturnData!L145</f>
        <v>8.8000000000000005E-3</v>
      </c>
      <c r="AE134" s="12">
        <f>M134*ReturnData!M145</f>
        <v>6.5750000000000001E-3</v>
      </c>
      <c r="AF134" s="12">
        <f>N134*ReturnData!N145</f>
        <v>2.725E-3</v>
      </c>
      <c r="AG134" s="12">
        <f>O134*ReturnData!O145</f>
        <v>0</v>
      </c>
      <c r="AH134" s="12">
        <f>P134*ReturnData!P145</f>
        <v>0</v>
      </c>
      <c r="AI134" s="12">
        <f>Q134*ReturnData!Q145</f>
        <v>0</v>
      </c>
      <c r="AK134">
        <f t="shared" si="18"/>
        <v>198512</v>
      </c>
      <c r="AL134" s="15">
        <f t="shared" si="19"/>
        <v>3.9649999999999998E-2</v>
      </c>
      <c r="AN134">
        <v>1</v>
      </c>
      <c r="AO134" s="15">
        <f>HighMomentumPortfolio!AL134-LowMomentumPortfolio!AL134</f>
        <v>-2.2625000000000006E-3</v>
      </c>
      <c r="AP134" s="18">
        <f t="shared" si="20"/>
        <v>0.99773749999999994</v>
      </c>
      <c r="AQ134" s="18"/>
    </row>
    <row r="135" spans="1:48" x14ac:dyDescent="0.25">
      <c r="A135" s="6">
        <f>ReturnData!A146</f>
        <v>198601</v>
      </c>
      <c r="B135">
        <f>IF('Monthly Ranks'!B134&gt;=9, 1/8,0)</f>
        <v>0</v>
      </c>
      <c r="C135">
        <f>IF('Monthly Ranks'!C134&gt;=9, 1/8,0)</f>
        <v>0.125</v>
      </c>
      <c r="D135">
        <f>IF('Monthly Ranks'!D134&gt;=9, 1/8,0)</f>
        <v>0</v>
      </c>
      <c r="E135">
        <f>IF('Monthly Ranks'!E134&gt;=9, 1/8,0)</f>
        <v>0</v>
      </c>
      <c r="F135">
        <f>IF('Monthly Ranks'!F134&gt;=9, 1/8,0)</f>
        <v>0.125</v>
      </c>
      <c r="G135">
        <f>IF('Monthly Ranks'!G134&gt;=9, 1/8,0)</f>
        <v>0</v>
      </c>
      <c r="H135">
        <f>IF('Monthly Ranks'!H134&gt;=9, 1/8,0)</f>
        <v>0</v>
      </c>
      <c r="I135">
        <f>IF('Monthly Ranks'!I134&gt;=9, 1/8,0)</f>
        <v>0.125</v>
      </c>
      <c r="J135">
        <f>IF('Monthly Ranks'!J134&gt;=9, 1/8,0)</f>
        <v>0.125</v>
      </c>
      <c r="K135">
        <f>IF('Monthly Ranks'!K134&gt;=9, 1/8,0)</f>
        <v>0.125</v>
      </c>
      <c r="L135">
        <f>IF('Monthly Ranks'!L134&gt;=9, 1/8,0)</f>
        <v>0.125</v>
      </c>
      <c r="M135">
        <f>IF('Monthly Ranks'!M134&gt;=9, 1/8,0)</f>
        <v>0.125</v>
      </c>
      <c r="N135">
        <f>IF('Monthly Ranks'!N134&gt;=9, 1/8,0)</f>
        <v>0.125</v>
      </c>
      <c r="O135">
        <f>IF('Monthly Ranks'!O134&gt;=9, 1/8,0)</f>
        <v>0</v>
      </c>
      <c r="P135">
        <f>IF('Monthly Ranks'!P134&gt;=9, 1/8,0)</f>
        <v>0</v>
      </c>
      <c r="Q135">
        <f>IF('Monthly Ranks'!Q134&gt;=9, 1/8,0)</f>
        <v>0</v>
      </c>
      <c r="S135">
        <f t="shared" si="17"/>
        <v>198601</v>
      </c>
      <c r="T135" s="12">
        <f>B135*ReturnData!B146</f>
        <v>0</v>
      </c>
      <c r="U135" s="12">
        <f>C135*ReturnData!C146</f>
        <v>2.8874999999999999E-3</v>
      </c>
      <c r="V135" s="12">
        <f>D135*ReturnData!D146</f>
        <v>0</v>
      </c>
      <c r="W135" s="12">
        <f>E135*ReturnData!E146</f>
        <v>0</v>
      </c>
      <c r="X135" s="12">
        <f>F135*ReturnData!F146</f>
        <v>4.6250000000000002E-4</v>
      </c>
      <c r="Y135" s="12">
        <f>G135*ReturnData!G146</f>
        <v>0</v>
      </c>
      <c r="Z135" s="12">
        <f>H135*ReturnData!H146</f>
        <v>0</v>
      </c>
      <c r="AA135" s="12">
        <f>I135*ReturnData!I146</f>
        <v>3.0499999999999998E-3</v>
      </c>
      <c r="AB135" s="12">
        <f>J135*ReturnData!J146</f>
        <v>3.4125000000000002E-3</v>
      </c>
      <c r="AC135" s="12">
        <f>K135*ReturnData!K146</f>
        <v>2.875E-3</v>
      </c>
      <c r="AD135" s="12">
        <f>L135*ReturnData!L146</f>
        <v>3.3750000000000002E-4</v>
      </c>
      <c r="AE135" s="12">
        <f>M135*ReturnData!M146</f>
        <v>5.6375000000000001E-3</v>
      </c>
      <c r="AF135" s="12">
        <f>N135*ReturnData!N146</f>
        <v>3.5625000000000001E-3</v>
      </c>
      <c r="AG135" s="12">
        <f>O135*ReturnData!O146</f>
        <v>0</v>
      </c>
      <c r="AH135" s="12">
        <f>P135*ReturnData!P146</f>
        <v>0</v>
      </c>
      <c r="AI135" s="12">
        <f>Q135*ReturnData!Q146</f>
        <v>0</v>
      </c>
      <c r="AK135">
        <f t="shared" si="18"/>
        <v>198601</v>
      </c>
      <c r="AL135" s="15">
        <f t="shared" si="19"/>
        <v>2.2224999999999998E-2</v>
      </c>
      <c r="AN135">
        <v>1</v>
      </c>
      <c r="AO135" s="15">
        <f>HighMomentumPortfolio!AL135-LowMomentumPortfolio!AL135</f>
        <v>-8.5124999999999992E-3</v>
      </c>
      <c r="AP135" s="18">
        <f t="shared" si="20"/>
        <v>0.99148749999999997</v>
      </c>
      <c r="AQ135" s="18"/>
      <c r="AR135" s="18">
        <f t="shared" ref="AR135" si="21">PRODUCT(AP135:AP146)</f>
        <v>1.0270840811074138</v>
      </c>
      <c r="AS135" s="18"/>
      <c r="AT135" s="18"/>
      <c r="AU135" s="18"/>
      <c r="AV135" s="18"/>
    </row>
    <row r="136" spans="1:48" x14ac:dyDescent="0.25">
      <c r="A136" s="6">
        <f>ReturnData!A147</f>
        <v>198602</v>
      </c>
      <c r="B136">
        <f>IF('Monthly Ranks'!B135&gt;=9, 1/8,0)</f>
        <v>0</v>
      </c>
      <c r="C136">
        <f>IF('Monthly Ranks'!C135&gt;=9, 1/8,0)</f>
        <v>0.125</v>
      </c>
      <c r="D136">
        <f>IF('Monthly Ranks'!D135&gt;=9, 1/8,0)</f>
        <v>0.125</v>
      </c>
      <c r="E136">
        <f>IF('Monthly Ranks'!E135&gt;=9, 1/8,0)</f>
        <v>0</v>
      </c>
      <c r="F136">
        <f>IF('Monthly Ranks'!F135&gt;=9, 1/8,0)</f>
        <v>0</v>
      </c>
      <c r="G136">
        <f>IF('Monthly Ranks'!G135&gt;=9, 1/8,0)</f>
        <v>0</v>
      </c>
      <c r="H136">
        <f>IF('Monthly Ranks'!H135&gt;=9, 1/8,0)</f>
        <v>0</v>
      </c>
      <c r="I136">
        <f>IF('Monthly Ranks'!I135&gt;=9, 1/8,0)</f>
        <v>0.125</v>
      </c>
      <c r="J136">
        <f>IF('Monthly Ranks'!J135&gt;=9, 1/8,0)</f>
        <v>0.125</v>
      </c>
      <c r="K136">
        <f>IF('Monthly Ranks'!K135&gt;=9, 1/8,0)</f>
        <v>0.125</v>
      </c>
      <c r="L136">
        <f>IF('Monthly Ranks'!L135&gt;=9, 1/8,0)</f>
        <v>0.125</v>
      </c>
      <c r="M136">
        <f>IF('Monthly Ranks'!M135&gt;=9, 1/8,0)</f>
        <v>0.125</v>
      </c>
      <c r="N136">
        <f>IF('Monthly Ranks'!N135&gt;=9, 1/8,0)</f>
        <v>0.125</v>
      </c>
      <c r="O136">
        <f>IF('Monthly Ranks'!O135&gt;=9, 1/8,0)</f>
        <v>0</v>
      </c>
      <c r="P136">
        <f>IF('Monthly Ranks'!P135&gt;=9, 1/8,0)</f>
        <v>0</v>
      </c>
      <c r="Q136">
        <f>IF('Monthly Ranks'!Q135&gt;=9, 1/8,0)</f>
        <v>0</v>
      </c>
      <c r="S136">
        <f t="shared" si="17"/>
        <v>198602</v>
      </c>
      <c r="T136" s="12">
        <f>B136*ReturnData!B147</f>
        <v>0</v>
      </c>
      <c r="U136" s="12">
        <f>C136*ReturnData!C147</f>
        <v>-3.9500000000000004E-3</v>
      </c>
      <c r="V136" s="12">
        <f>D136*ReturnData!D147</f>
        <v>6.8750000000000007E-4</v>
      </c>
      <c r="W136" s="12">
        <f>E136*ReturnData!E147</f>
        <v>0</v>
      </c>
      <c r="X136" s="12">
        <f>F136*ReturnData!F147</f>
        <v>0</v>
      </c>
      <c r="Y136" s="12">
        <f>G136*ReturnData!G147</f>
        <v>0</v>
      </c>
      <c r="Z136" s="12">
        <f>H136*ReturnData!H147</f>
        <v>0</v>
      </c>
      <c r="AA136" s="12">
        <f>I136*ReturnData!I147</f>
        <v>1.5162500000000001E-2</v>
      </c>
      <c r="AB136" s="12">
        <f>J136*ReturnData!J147</f>
        <v>6.6249999999999998E-3</v>
      </c>
      <c r="AC136" s="12">
        <f>K136*ReturnData!K147</f>
        <v>9.1249999999999994E-3</v>
      </c>
      <c r="AD136" s="12">
        <f>L136*ReturnData!L147</f>
        <v>6.6E-3</v>
      </c>
      <c r="AE136" s="12">
        <f>M136*ReturnData!M147</f>
        <v>1.4175E-2</v>
      </c>
      <c r="AF136" s="12">
        <f>N136*ReturnData!N147</f>
        <v>1.115E-2</v>
      </c>
      <c r="AG136" s="12">
        <f>O136*ReturnData!O147</f>
        <v>0</v>
      </c>
      <c r="AH136" s="12">
        <f>P136*ReturnData!P147</f>
        <v>0</v>
      </c>
      <c r="AI136" s="12">
        <f>Q136*ReturnData!Q147</f>
        <v>0</v>
      </c>
      <c r="AK136">
        <f t="shared" si="18"/>
        <v>198602</v>
      </c>
      <c r="AL136" s="15">
        <f t="shared" si="19"/>
        <v>5.9575000000000003E-2</v>
      </c>
      <c r="AN136">
        <v>1</v>
      </c>
      <c r="AO136" s="15">
        <f>HighMomentumPortfolio!AL136-LowMomentumPortfolio!AL136</f>
        <v>3.3475000000000005E-2</v>
      </c>
      <c r="AP136" s="18">
        <f t="shared" si="20"/>
        <v>1.0334749999999999</v>
      </c>
      <c r="AQ136" s="18"/>
    </row>
    <row r="137" spans="1:48" x14ac:dyDescent="0.25">
      <c r="A137" s="6">
        <f>ReturnData!A148</f>
        <v>198603</v>
      </c>
      <c r="B137">
        <f>IF('Monthly Ranks'!B136&gt;=9, 1/8,0)</f>
        <v>0</v>
      </c>
      <c r="C137">
        <f>IF('Monthly Ranks'!C136&gt;=9, 1/8,0)</f>
        <v>0.125</v>
      </c>
      <c r="D137">
        <f>IF('Monthly Ranks'!D136&gt;=9, 1/8,0)</f>
        <v>0.125</v>
      </c>
      <c r="E137">
        <f>IF('Monthly Ranks'!E136&gt;=9, 1/8,0)</f>
        <v>0</v>
      </c>
      <c r="F137">
        <f>IF('Monthly Ranks'!F136&gt;=9, 1/8,0)</f>
        <v>0</v>
      </c>
      <c r="G137">
        <f>IF('Monthly Ranks'!G136&gt;=9, 1/8,0)</f>
        <v>0</v>
      </c>
      <c r="H137">
        <f>IF('Monthly Ranks'!H136&gt;=9, 1/8,0)</f>
        <v>0</v>
      </c>
      <c r="I137">
        <f>IF('Monthly Ranks'!I136&gt;=9, 1/8,0)</f>
        <v>0.125</v>
      </c>
      <c r="J137">
        <f>IF('Monthly Ranks'!J136&gt;=9, 1/8,0)</f>
        <v>0.125</v>
      </c>
      <c r="K137">
        <f>IF('Monthly Ranks'!K136&gt;=9, 1/8,0)</f>
        <v>0.125</v>
      </c>
      <c r="L137">
        <f>IF('Monthly Ranks'!L136&gt;=9, 1/8,0)</f>
        <v>0.125</v>
      </c>
      <c r="M137">
        <f>IF('Monthly Ranks'!M136&gt;=9, 1/8,0)</f>
        <v>0.125</v>
      </c>
      <c r="N137">
        <f>IF('Monthly Ranks'!N136&gt;=9, 1/8,0)</f>
        <v>0.125</v>
      </c>
      <c r="O137">
        <f>IF('Monthly Ranks'!O136&gt;=9, 1/8,0)</f>
        <v>0</v>
      </c>
      <c r="P137">
        <f>IF('Monthly Ranks'!P136&gt;=9, 1/8,0)</f>
        <v>0</v>
      </c>
      <c r="Q137">
        <f>IF('Monthly Ranks'!Q136&gt;=9, 1/8,0)</f>
        <v>0</v>
      </c>
      <c r="S137">
        <f t="shared" si="17"/>
        <v>198603</v>
      </c>
      <c r="T137" s="12">
        <f>B137*ReturnData!B148</f>
        <v>0</v>
      </c>
      <c r="U137" s="12">
        <f>C137*ReturnData!C148</f>
        <v>2.9625000000000003E-3</v>
      </c>
      <c r="V137" s="12">
        <f>D137*ReturnData!D148</f>
        <v>1.0375E-3</v>
      </c>
      <c r="W137" s="12">
        <f>E137*ReturnData!E148</f>
        <v>0</v>
      </c>
      <c r="X137" s="12">
        <f>F137*ReturnData!F148</f>
        <v>0</v>
      </c>
      <c r="Y137" s="12">
        <f>G137*ReturnData!G148</f>
        <v>0</v>
      </c>
      <c r="Z137" s="12">
        <f>H137*ReturnData!H148</f>
        <v>0</v>
      </c>
      <c r="AA137" s="12">
        <f>I137*ReturnData!I148</f>
        <v>1.355E-2</v>
      </c>
      <c r="AB137" s="12">
        <f>J137*ReturnData!J148</f>
        <v>4.9249999999999997E-3</v>
      </c>
      <c r="AC137" s="12">
        <f>K137*ReturnData!K148</f>
        <v>2.2125000000000001E-3</v>
      </c>
      <c r="AD137" s="12">
        <f>L137*ReturnData!L148</f>
        <v>1.0874999999999999E-3</v>
      </c>
      <c r="AE137" s="12">
        <f>M137*ReturnData!M148</f>
        <v>1.4187499999999999E-2</v>
      </c>
      <c r="AF137" s="12">
        <f>N137*ReturnData!N148</f>
        <v>6.2250000000000005E-3</v>
      </c>
      <c r="AG137" s="12">
        <f>O137*ReturnData!O148</f>
        <v>0</v>
      </c>
      <c r="AH137" s="12">
        <f>P137*ReturnData!P148</f>
        <v>0</v>
      </c>
      <c r="AI137" s="12">
        <f>Q137*ReturnData!Q148</f>
        <v>0</v>
      </c>
      <c r="AK137">
        <f t="shared" si="18"/>
        <v>198603</v>
      </c>
      <c r="AL137" s="15">
        <f t="shared" si="19"/>
        <v>4.6187499999999999E-2</v>
      </c>
      <c r="AN137">
        <v>1</v>
      </c>
      <c r="AO137" s="15">
        <f>HighMomentumPortfolio!AL137-LowMomentumPortfolio!AL137</f>
        <v>2.5450000000000007E-2</v>
      </c>
      <c r="AP137" s="18">
        <f t="shared" si="20"/>
        <v>1.02545</v>
      </c>
      <c r="AQ137" s="18"/>
    </row>
    <row r="138" spans="1:48" x14ac:dyDescent="0.25">
      <c r="A138" s="6">
        <f>ReturnData!A149</f>
        <v>198604</v>
      </c>
      <c r="B138">
        <f>IF('Monthly Ranks'!B137&gt;=9, 1/8,0)</f>
        <v>0</v>
      </c>
      <c r="C138">
        <f>IF('Monthly Ranks'!C137&gt;=9, 1/8,0)</f>
        <v>0.125</v>
      </c>
      <c r="D138">
        <f>IF('Monthly Ranks'!D137&gt;=9, 1/8,0)</f>
        <v>0.125</v>
      </c>
      <c r="E138">
        <f>IF('Monthly Ranks'!E137&gt;=9, 1/8,0)</f>
        <v>0</v>
      </c>
      <c r="F138">
        <f>IF('Monthly Ranks'!F137&gt;=9, 1/8,0)</f>
        <v>0</v>
      </c>
      <c r="G138">
        <f>IF('Monthly Ranks'!G137&gt;=9, 1/8,0)</f>
        <v>0</v>
      </c>
      <c r="H138">
        <f>IF('Monthly Ranks'!H137&gt;=9, 1/8,0)</f>
        <v>0</v>
      </c>
      <c r="I138">
        <f>IF('Monthly Ranks'!I137&gt;=9, 1/8,0)</f>
        <v>0</v>
      </c>
      <c r="J138">
        <f>IF('Monthly Ranks'!J137&gt;=9, 1/8,0)</f>
        <v>0.125</v>
      </c>
      <c r="K138">
        <f>IF('Monthly Ranks'!K137&gt;=9, 1/8,0)</f>
        <v>0.125</v>
      </c>
      <c r="L138">
        <f>IF('Monthly Ranks'!L137&gt;=9, 1/8,0)</f>
        <v>0.125</v>
      </c>
      <c r="M138">
        <f>IF('Monthly Ranks'!M137&gt;=9, 1/8,0)</f>
        <v>0</v>
      </c>
      <c r="N138">
        <f>IF('Monthly Ranks'!N137&gt;=9, 1/8,0)</f>
        <v>0.125</v>
      </c>
      <c r="O138">
        <f>IF('Monthly Ranks'!O137&gt;=9, 1/8,0)</f>
        <v>0.125</v>
      </c>
      <c r="P138">
        <f>IF('Monthly Ranks'!P137&gt;=9, 1/8,0)</f>
        <v>0.125</v>
      </c>
      <c r="Q138">
        <f>IF('Monthly Ranks'!Q137&gt;=9, 1/8,0)</f>
        <v>0</v>
      </c>
      <c r="S138">
        <f t="shared" si="17"/>
        <v>198604</v>
      </c>
      <c r="T138" s="12">
        <f>B138*ReturnData!B149</f>
        <v>0</v>
      </c>
      <c r="U138" s="12">
        <f>C138*ReturnData!C149</f>
        <v>-6.3749999999999996E-3</v>
      </c>
      <c r="V138" s="12">
        <f>D138*ReturnData!D149</f>
        <v>7.6249999999999994E-4</v>
      </c>
      <c r="W138" s="12">
        <f>E138*ReturnData!E149</f>
        <v>0</v>
      </c>
      <c r="X138" s="12">
        <f>F138*ReturnData!F149</f>
        <v>0</v>
      </c>
      <c r="Y138" s="12">
        <f>G138*ReturnData!G149</f>
        <v>0</v>
      </c>
      <c r="Z138" s="12">
        <f>H138*ReturnData!H149</f>
        <v>0</v>
      </c>
      <c r="AA138" s="12">
        <f>I138*ReturnData!I149</f>
        <v>0</v>
      </c>
      <c r="AB138" s="12">
        <f>J138*ReturnData!J149</f>
        <v>-6.8250000000000003E-3</v>
      </c>
      <c r="AC138" s="12">
        <f>K138*ReturnData!K149</f>
        <v>-1.6875000000000002E-3</v>
      </c>
      <c r="AD138" s="12">
        <f>L138*ReturnData!L149</f>
        <v>3.15E-3</v>
      </c>
      <c r="AE138" s="12">
        <f>M138*ReturnData!M149</f>
        <v>0</v>
      </c>
      <c r="AF138" s="12">
        <f>N138*ReturnData!N149</f>
        <v>-4.0000000000000001E-3</v>
      </c>
      <c r="AG138" s="12">
        <f>O138*ReturnData!O149</f>
        <v>-4.9624999999999999E-3</v>
      </c>
      <c r="AH138" s="12">
        <f>P138*ReturnData!P149</f>
        <v>1.3750000000000001E-4</v>
      </c>
      <c r="AI138" s="12">
        <f>Q138*ReturnData!Q149</f>
        <v>0</v>
      </c>
      <c r="AK138">
        <f t="shared" si="18"/>
        <v>198604</v>
      </c>
      <c r="AL138" s="15">
        <f t="shared" si="19"/>
        <v>-1.9800000000000002E-2</v>
      </c>
      <c r="AN138">
        <v>1</v>
      </c>
      <c r="AO138" s="15">
        <f>HighMomentumPortfolio!AL138-LowMomentumPortfolio!AL138</f>
        <v>5.6250000000000033E-3</v>
      </c>
      <c r="AP138" s="18">
        <f t="shared" si="20"/>
        <v>1.005625</v>
      </c>
      <c r="AQ138" s="18"/>
    </row>
    <row r="139" spans="1:48" x14ac:dyDescent="0.25">
      <c r="A139" s="6">
        <f>ReturnData!A150</f>
        <v>198605</v>
      </c>
      <c r="B139">
        <f>IF('Monthly Ranks'!B138&gt;=9, 1/8,0)</f>
        <v>0</v>
      </c>
      <c r="C139">
        <f>IF('Monthly Ranks'!C138&gt;=9, 1/8,0)</f>
        <v>0.125</v>
      </c>
      <c r="D139">
        <f>IF('Monthly Ranks'!D138&gt;=9, 1/8,0)</f>
        <v>0.125</v>
      </c>
      <c r="E139">
        <f>IF('Monthly Ranks'!E138&gt;=9, 1/8,0)</f>
        <v>0</v>
      </c>
      <c r="F139">
        <f>IF('Monthly Ranks'!F138&gt;=9, 1/8,0)</f>
        <v>0</v>
      </c>
      <c r="G139">
        <f>IF('Monthly Ranks'!G138&gt;=9, 1/8,0)</f>
        <v>0</v>
      </c>
      <c r="H139">
        <f>IF('Monthly Ranks'!H138&gt;=9, 1/8,0)</f>
        <v>0</v>
      </c>
      <c r="I139">
        <f>IF('Monthly Ranks'!I138&gt;=9, 1/8,0)</f>
        <v>0</v>
      </c>
      <c r="J139">
        <f>IF('Monthly Ranks'!J138&gt;=9, 1/8,0)</f>
        <v>0.125</v>
      </c>
      <c r="K139">
        <f>IF('Monthly Ranks'!K138&gt;=9, 1/8,0)</f>
        <v>0.125</v>
      </c>
      <c r="L139">
        <f>IF('Monthly Ranks'!L138&gt;=9, 1/8,0)</f>
        <v>0.125</v>
      </c>
      <c r="M139">
        <f>IF('Monthly Ranks'!M138&gt;=9, 1/8,0)</f>
        <v>0</v>
      </c>
      <c r="N139">
        <f>IF('Monthly Ranks'!N138&gt;=9, 1/8,0)</f>
        <v>0.125</v>
      </c>
      <c r="O139">
        <f>IF('Monthly Ranks'!O138&gt;=9, 1/8,0)</f>
        <v>0.125</v>
      </c>
      <c r="P139">
        <f>IF('Monthly Ranks'!P138&gt;=9, 1/8,0)</f>
        <v>0.125</v>
      </c>
      <c r="Q139">
        <f>IF('Monthly Ranks'!Q138&gt;=9, 1/8,0)</f>
        <v>0</v>
      </c>
      <c r="S139">
        <f t="shared" si="17"/>
        <v>198605</v>
      </c>
      <c r="T139" s="12">
        <f>B139*ReturnData!B150</f>
        <v>0</v>
      </c>
      <c r="U139" s="12">
        <f>C139*ReturnData!C150</f>
        <v>3.8874999999999999E-3</v>
      </c>
      <c r="V139" s="12">
        <f>D139*ReturnData!D150</f>
        <v>9.2750000000000003E-3</v>
      </c>
      <c r="W139" s="12">
        <f>E139*ReturnData!E150</f>
        <v>0</v>
      </c>
      <c r="X139" s="12">
        <f>F139*ReturnData!F150</f>
        <v>0</v>
      </c>
      <c r="Y139" s="12">
        <f>G139*ReturnData!G150</f>
        <v>0</v>
      </c>
      <c r="Z139" s="12">
        <f>H139*ReturnData!H150</f>
        <v>0</v>
      </c>
      <c r="AA139" s="12">
        <f>I139*ReturnData!I150</f>
        <v>0</v>
      </c>
      <c r="AB139" s="12">
        <f>J139*ReturnData!J150</f>
        <v>2.0250000000000003E-3</v>
      </c>
      <c r="AC139" s="12">
        <f>K139*ReturnData!K150</f>
        <v>4.5250000000000004E-3</v>
      </c>
      <c r="AD139" s="12">
        <f>L139*ReturnData!L150</f>
        <v>9.875000000000001E-4</v>
      </c>
      <c r="AE139" s="12">
        <f>M139*ReturnData!M150</f>
        <v>0</v>
      </c>
      <c r="AF139" s="12">
        <f>N139*ReturnData!N150</f>
        <v>2.0374999999999998E-3</v>
      </c>
      <c r="AG139" s="12">
        <f>O139*ReturnData!O150</f>
        <v>4.5374999999999999E-3</v>
      </c>
      <c r="AH139" s="12">
        <f>P139*ReturnData!P150</f>
        <v>1.3925E-2</v>
      </c>
      <c r="AI139" s="12">
        <f>Q139*ReturnData!Q150</f>
        <v>0</v>
      </c>
      <c r="AK139">
        <f t="shared" si="18"/>
        <v>198605</v>
      </c>
      <c r="AL139" s="15">
        <f t="shared" si="19"/>
        <v>4.1200000000000001E-2</v>
      </c>
      <c r="AN139">
        <v>1</v>
      </c>
      <c r="AO139" s="15">
        <f>HighMomentumPortfolio!AL139-LowMomentumPortfolio!AL139</f>
        <v>1.9599999999999999E-2</v>
      </c>
      <c r="AP139" s="18">
        <f t="shared" si="20"/>
        <v>1.0196000000000001</v>
      </c>
      <c r="AQ139" s="18"/>
    </row>
    <row r="140" spans="1:48" x14ac:dyDescent="0.25">
      <c r="A140" s="6">
        <f>ReturnData!A151</f>
        <v>198606</v>
      </c>
      <c r="B140">
        <f>IF('Monthly Ranks'!B139&gt;=9, 1/8,0)</f>
        <v>0</v>
      </c>
      <c r="C140">
        <f>IF('Monthly Ranks'!C139&gt;=9, 1/8,0)</f>
        <v>0.125</v>
      </c>
      <c r="D140">
        <f>IF('Monthly Ranks'!D139&gt;=9, 1/8,0)</f>
        <v>0.125</v>
      </c>
      <c r="E140">
        <f>IF('Monthly Ranks'!E139&gt;=9, 1/8,0)</f>
        <v>0</v>
      </c>
      <c r="F140">
        <f>IF('Monthly Ranks'!F139&gt;=9, 1/8,0)</f>
        <v>0</v>
      </c>
      <c r="G140">
        <f>IF('Monthly Ranks'!G139&gt;=9, 1/8,0)</f>
        <v>0</v>
      </c>
      <c r="H140">
        <f>IF('Monthly Ranks'!H139&gt;=9, 1/8,0)</f>
        <v>0</v>
      </c>
      <c r="I140">
        <f>IF('Monthly Ranks'!I139&gt;=9, 1/8,0)</f>
        <v>0</v>
      </c>
      <c r="J140">
        <f>IF('Monthly Ranks'!J139&gt;=9, 1/8,0)</f>
        <v>0.125</v>
      </c>
      <c r="K140">
        <f>IF('Monthly Ranks'!K139&gt;=9, 1/8,0)</f>
        <v>0.125</v>
      </c>
      <c r="L140">
        <f>IF('Monthly Ranks'!L139&gt;=9, 1/8,0)</f>
        <v>0.125</v>
      </c>
      <c r="M140">
        <f>IF('Monthly Ranks'!M139&gt;=9, 1/8,0)</f>
        <v>0</v>
      </c>
      <c r="N140">
        <f>IF('Monthly Ranks'!N139&gt;=9, 1/8,0)</f>
        <v>0.125</v>
      </c>
      <c r="O140">
        <f>IF('Monthly Ranks'!O139&gt;=9, 1/8,0)</f>
        <v>0.125</v>
      </c>
      <c r="P140">
        <f>IF('Monthly Ranks'!P139&gt;=9, 1/8,0)</f>
        <v>0.125</v>
      </c>
      <c r="Q140">
        <f>IF('Monthly Ranks'!Q139&gt;=9, 1/8,0)</f>
        <v>0</v>
      </c>
      <c r="S140">
        <f t="shared" si="17"/>
        <v>198606</v>
      </c>
      <c r="T140" s="12">
        <f>B140*ReturnData!B151</f>
        <v>0</v>
      </c>
      <c r="U140" s="12">
        <f>C140*ReturnData!C151</f>
        <v>-4.6874999999999998E-3</v>
      </c>
      <c r="V140" s="12">
        <f>D140*ReturnData!D151</f>
        <v>-2.3749999999999999E-3</v>
      </c>
      <c r="W140" s="12">
        <f>E140*ReturnData!E151</f>
        <v>0</v>
      </c>
      <c r="X140" s="12">
        <f>F140*ReturnData!F151</f>
        <v>0</v>
      </c>
      <c r="Y140" s="12">
        <f>G140*ReturnData!G151</f>
        <v>0</v>
      </c>
      <c r="Z140" s="12">
        <f>H140*ReturnData!H151</f>
        <v>0</v>
      </c>
      <c r="AA140" s="12">
        <f>I140*ReturnData!I151</f>
        <v>0</v>
      </c>
      <c r="AB140" s="12">
        <f>J140*ReturnData!J151</f>
        <v>-4.3499999999999997E-3</v>
      </c>
      <c r="AC140" s="12">
        <f>K140*ReturnData!K151</f>
        <v>-3.1125000000000002E-3</v>
      </c>
      <c r="AD140" s="12">
        <f>L140*ReturnData!L151</f>
        <v>-5.6625E-3</v>
      </c>
      <c r="AE140" s="12">
        <f>M140*ReturnData!M151</f>
        <v>0</v>
      </c>
      <c r="AF140" s="12">
        <f>N140*ReturnData!N151</f>
        <v>-4.125E-4</v>
      </c>
      <c r="AG140" s="12">
        <f>O140*ReturnData!O151</f>
        <v>6.3E-3</v>
      </c>
      <c r="AH140" s="12">
        <f>P140*ReturnData!P151</f>
        <v>5.6874999999999998E-3</v>
      </c>
      <c r="AI140" s="12">
        <f>Q140*ReturnData!Q151</f>
        <v>0</v>
      </c>
      <c r="AK140">
        <f t="shared" si="18"/>
        <v>198606</v>
      </c>
      <c r="AL140" s="15">
        <f t="shared" si="19"/>
        <v>-8.6125000000000004E-3</v>
      </c>
      <c r="AN140">
        <v>1</v>
      </c>
      <c r="AO140" s="15">
        <f>HighMomentumPortfolio!AL140-LowMomentumPortfolio!AL140</f>
        <v>3.2475000000000004E-2</v>
      </c>
      <c r="AP140" s="18">
        <f t="shared" si="20"/>
        <v>1.032475</v>
      </c>
      <c r="AQ140" s="18"/>
    </row>
    <row r="141" spans="1:48" x14ac:dyDescent="0.25">
      <c r="A141" s="6">
        <f>ReturnData!A152</f>
        <v>198607</v>
      </c>
      <c r="B141">
        <f>IF('Monthly Ranks'!B140&gt;=9, 1/8,0)</f>
        <v>0</v>
      </c>
      <c r="C141">
        <f>IF('Monthly Ranks'!C140&gt;=9, 1/8,0)</f>
        <v>0.125</v>
      </c>
      <c r="D141">
        <f>IF('Monthly Ranks'!D140&gt;=9, 1/8,0)</f>
        <v>0.125</v>
      </c>
      <c r="E141">
        <f>IF('Monthly Ranks'!E140&gt;=9, 1/8,0)</f>
        <v>0</v>
      </c>
      <c r="F141">
        <f>IF('Monthly Ranks'!F140&gt;=9, 1/8,0)</f>
        <v>0</v>
      </c>
      <c r="G141">
        <f>IF('Monthly Ranks'!G140&gt;=9, 1/8,0)</f>
        <v>0</v>
      </c>
      <c r="H141">
        <f>IF('Monthly Ranks'!H140&gt;=9, 1/8,0)</f>
        <v>0</v>
      </c>
      <c r="I141">
        <f>IF('Monthly Ranks'!I140&gt;=9, 1/8,0)</f>
        <v>0</v>
      </c>
      <c r="J141">
        <f>IF('Monthly Ranks'!J140&gt;=9, 1/8,0)</f>
        <v>0.125</v>
      </c>
      <c r="K141">
        <f>IF('Monthly Ranks'!K140&gt;=9, 1/8,0)</f>
        <v>0.125</v>
      </c>
      <c r="L141">
        <f>IF('Monthly Ranks'!L140&gt;=9, 1/8,0)</f>
        <v>0.125</v>
      </c>
      <c r="M141">
        <f>IF('Monthly Ranks'!M140&gt;=9, 1/8,0)</f>
        <v>0</v>
      </c>
      <c r="N141">
        <f>IF('Monthly Ranks'!N140&gt;=9, 1/8,0)</f>
        <v>0.125</v>
      </c>
      <c r="O141">
        <f>IF('Monthly Ranks'!O140&gt;=9, 1/8,0)</f>
        <v>0.125</v>
      </c>
      <c r="P141">
        <f>IF('Monthly Ranks'!P140&gt;=9, 1/8,0)</f>
        <v>0</v>
      </c>
      <c r="Q141">
        <f>IF('Monthly Ranks'!Q140&gt;=9, 1/8,0)</f>
        <v>0.125</v>
      </c>
      <c r="S141">
        <f t="shared" si="17"/>
        <v>198607</v>
      </c>
      <c r="T141" s="12">
        <f>B141*ReturnData!B152</f>
        <v>0</v>
      </c>
      <c r="U141" s="12">
        <f>C141*ReturnData!C152</f>
        <v>-2.9499999999999999E-3</v>
      </c>
      <c r="V141" s="12">
        <f>D141*ReturnData!D152</f>
        <v>-6.5375000000000008E-3</v>
      </c>
      <c r="W141" s="12">
        <f>E141*ReturnData!E152</f>
        <v>0</v>
      </c>
      <c r="X141" s="12">
        <f>F141*ReturnData!F152</f>
        <v>0</v>
      </c>
      <c r="Y141" s="12">
        <f>G141*ReturnData!G152</f>
        <v>0</v>
      </c>
      <c r="Z141" s="12">
        <f>H141*ReturnData!H152</f>
        <v>0</v>
      </c>
      <c r="AA141" s="12">
        <f>I141*ReturnData!I152</f>
        <v>0</v>
      </c>
      <c r="AB141" s="12">
        <f>J141*ReturnData!J152</f>
        <v>-2.0525000000000002E-2</v>
      </c>
      <c r="AC141" s="12">
        <f>K141*ReturnData!K152</f>
        <v>-9.9124999999999994E-3</v>
      </c>
      <c r="AD141" s="12">
        <f>L141*ReturnData!L152</f>
        <v>-1.0024999999999999E-2</v>
      </c>
      <c r="AE141" s="12">
        <f>M141*ReturnData!M152</f>
        <v>0</v>
      </c>
      <c r="AF141" s="12">
        <f>N141*ReturnData!N152</f>
        <v>-1.1312500000000001E-2</v>
      </c>
      <c r="AG141" s="12">
        <f>O141*ReturnData!O152</f>
        <v>6.4375000000000005E-3</v>
      </c>
      <c r="AH141" s="12">
        <f>P141*ReturnData!P152</f>
        <v>0</v>
      </c>
      <c r="AI141" s="12">
        <f>Q141*ReturnData!Q152</f>
        <v>-6.8625000000000005E-3</v>
      </c>
      <c r="AK141">
        <f t="shared" si="18"/>
        <v>198607</v>
      </c>
      <c r="AL141" s="15">
        <f t="shared" si="19"/>
        <v>-6.1687500000000006E-2</v>
      </c>
      <c r="AN141">
        <v>1</v>
      </c>
      <c r="AO141" s="15">
        <f>HighMomentumPortfolio!AL141-LowMomentumPortfolio!AL141</f>
        <v>-1.4912499999999995E-2</v>
      </c>
      <c r="AP141" s="18">
        <f t="shared" si="20"/>
        <v>0.9850875</v>
      </c>
      <c r="AQ141" s="18"/>
    </row>
    <row r="142" spans="1:48" x14ac:dyDescent="0.25">
      <c r="A142" s="6">
        <f>ReturnData!A153</f>
        <v>198608</v>
      </c>
      <c r="B142">
        <f>IF('Monthly Ranks'!B141&gt;=9, 1/8,0)</f>
        <v>0</v>
      </c>
      <c r="C142">
        <f>IF('Monthly Ranks'!C141&gt;=9, 1/8,0)</f>
        <v>0.125</v>
      </c>
      <c r="D142">
        <f>IF('Monthly Ranks'!D141&gt;=9, 1/8,0)</f>
        <v>0.125</v>
      </c>
      <c r="E142">
        <f>IF('Monthly Ranks'!E141&gt;=9, 1/8,0)</f>
        <v>0</v>
      </c>
      <c r="F142">
        <f>IF('Monthly Ranks'!F141&gt;=9, 1/8,0)</f>
        <v>0.125</v>
      </c>
      <c r="G142">
        <f>IF('Monthly Ranks'!G141&gt;=9, 1/8,0)</f>
        <v>0</v>
      </c>
      <c r="H142">
        <f>IF('Monthly Ranks'!H141&gt;=9, 1/8,0)</f>
        <v>0</v>
      </c>
      <c r="I142">
        <f>IF('Monthly Ranks'!I141&gt;=9, 1/8,0)</f>
        <v>0</v>
      </c>
      <c r="J142">
        <f>IF('Monthly Ranks'!J141&gt;=9, 1/8,0)</f>
        <v>0.125</v>
      </c>
      <c r="K142">
        <f>IF('Monthly Ranks'!K141&gt;=9, 1/8,0)</f>
        <v>0.125</v>
      </c>
      <c r="L142">
        <f>IF('Monthly Ranks'!L141&gt;=9, 1/8,0)</f>
        <v>0.125</v>
      </c>
      <c r="M142">
        <f>IF('Monthly Ranks'!M141&gt;=9, 1/8,0)</f>
        <v>0</v>
      </c>
      <c r="N142">
        <f>IF('Monthly Ranks'!N141&gt;=9, 1/8,0)</f>
        <v>0.125</v>
      </c>
      <c r="O142">
        <f>IF('Monthly Ranks'!O141&gt;=9, 1/8,0)</f>
        <v>0.125</v>
      </c>
      <c r="P142">
        <f>IF('Monthly Ranks'!P141&gt;=9, 1/8,0)</f>
        <v>0</v>
      </c>
      <c r="Q142">
        <f>IF('Monthly Ranks'!Q141&gt;=9, 1/8,0)</f>
        <v>0</v>
      </c>
      <c r="S142">
        <f t="shared" si="17"/>
        <v>198608</v>
      </c>
      <c r="T142" s="12">
        <f>B142*ReturnData!B153</f>
        <v>0</v>
      </c>
      <c r="U142" s="12">
        <f>C142*ReturnData!C153</f>
        <v>1.8275E-2</v>
      </c>
      <c r="V142" s="12">
        <f>D142*ReturnData!D153</f>
        <v>2.1124999999999998E-2</v>
      </c>
      <c r="W142" s="12">
        <f>E142*ReturnData!E153</f>
        <v>0</v>
      </c>
      <c r="X142" s="12">
        <f>F142*ReturnData!F153</f>
        <v>7.5875000000000005E-3</v>
      </c>
      <c r="Y142" s="12">
        <f>G142*ReturnData!G153</f>
        <v>0</v>
      </c>
      <c r="Z142" s="12">
        <f>H142*ReturnData!H153</f>
        <v>0</v>
      </c>
      <c r="AA142" s="12">
        <f>I142*ReturnData!I153</f>
        <v>0</v>
      </c>
      <c r="AB142" s="12">
        <f>J142*ReturnData!J153</f>
        <v>1.23E-2</v>
      </c>
      <c r="AC142" s="12">
        <f>K142*ReturnData!K153</f>
        <v>7.7000000000000002E-3</v>
      </c>
      <c r="AD142" s="12">
        <f>L142*ReturnData!L153</f>
        <v>9.362500000000001E-3</v>
      </c>
      <c r="AE142" s="12">
        <f>M142*ReturnData!M153</f>
        <v>0</v>
      </c>
      <c r="AF142" s="12">
        <f>N142*ReturnData!N153</f>
        <v>7.2750000000000002E-3</v>
      </c>
      <c r="AG142" s="12">
        <f>O142*ReturnData!O153</f>
        <v>9.8750000000000001E-3</v>
      </c>
      <c r="AH142" s="12">
        <f>P142*ReturnData!P153</f>
        <v>0</v>
      </c>
      <c r="AI142" s="12">
        <f>Q142*ReturnData!Q153</f>
        <v>0</v>
      </c>
      <c r="AK142">
        <f t="shared" si="18"/>
        <v>198608</v>
      </c>
      <c r="AL142" s="15">
        <f t="shared" si="19"/>
        <v>9.35E-2</v>
      </c>
      <c r="AN142">
        <v>1</v>
      </c>
      <c r="AO142" s="15">
        <f>HighMomentumPortfolio!AL142-LowMomentumPortfolio!AL142</f>
        <v>-4.7750000000000001E-2</v>
      </c>
      <c r="AP142" s="18">
        <f t="shared" si="20"/>
        <v>0.95225000000000004</v>
      </c>
      <c r="AQ142" s="18"/>
    </row>
    <row r="143" spans="1:48" x14ac:dyDescent="0.25">
      <c r="A143" s="6">
        <f>ReturnData!A154</f>
        <v>198609</v>
      </c>
      <c r="B143">
        <f>IF('Monthly Ranks'!B142&gt;=9, 1/8,0)</f>
        <v>0</v>
      </c>
      <c r="C143">
        <f>IF('Monthly Ranks'!C142&gt;=9, 1/8,0)</f>
        <v>0.125</v>
      </c>
      <c r="D143">
        <f>IF('Monthly Ranks'!D142&gt;=9, 1/8,0)</f>
        <v>0.125</v>
      </c>
      <c r="E143">
        <f>IF('Monthly Ranks'!E142&gt;=9, 1/8,0)</f>
        <v>0</v>
      </c>
      <c r="F143">
        <f>IF('Monthly Ranks'!F142&gt;=9, 1/8,0)</f>
        <v>0.125</v>
      </c>
      <c r="G143">
        <f>IF('Monthly Ranks'!G142&gt;=9, 1/8,0)</f>
        <v>0</v>
      </c>
      <c r="H143">
        <f>IF('Monthly Ranks'!H142&gt;=9, 1/8,0)</f>
        <v>0</v>
      </c>
      <c r="I143">
        <f>IF('Monthly Ranks'!I142&gt;=9, 1/8,0)</f>
        <v>0</v>
      </c>
      <c r="J143">
        <f>IF('Monthly Ranks'!J142&gt;=9, 1/8,0)</f>
        <v>0.125</v>
      </c>
      <c r="K143">
        <f>IF('Monthly Ranks'!K142&gt;=9, 1/8,0)</f>
        <v>0.125</v>
      </c>
      <c r="L143">
        <f>IF('Monthly Ranks'!L142&gt;=9, 1/8,0)</f>
        <v>0.125</v>
      </c>
      <c r="M143">
        <f>IF('Monthly Ranks'!M142&gt;=9, 1/8,0)</f>
        <v>0.125</v>
      </c>
      <c r="N143">
        <f>IF('Monthly Ranks'!N142&gt;=9, 1/8,0)</f>
        <v>0.125</v>
      </c>
      <c r="O143">
        <f>IF('Monthly Ranks'!O142&gt;=9, 1/8,0)</f>
        <v>0</v>
      </c>
      <c r="P143">
        <f>IF('Monthly Ranks'!P142&gt;=9, 1/8,0)</f>
        <v>0</v>
      </c>
      <c r="Q143">
        <f>IF('Monthly Ranks'!Q142&gt;=9, 1/8,0)</f>
        <v>0</v>
      </c>
      <c r="S143">
        <f t="shared" si="17"/>
        <v>198609</v>
      </c>
      <c r="T143" s="12">
        <f>B143*ReturnData!B154</f>
        <v>0</v>
      </c>
      <c r="U143" s="12">
        <f>C143*ReturnData!C154</f>
        <v>2.8999999999999998E-3</v>
      </c>
      <c r="V143" s="12">
        <f>D143*ReturnData!D154</f>
        <v>-1.2625E-3</v>
      </c>
      <c r="W143" s="12">
        <f>E143*ReturnData!E154</f>
        <v>0</v>
      </c>
      <c r="X143" s="12">
        <f>F143*ReturnData!F154</f>
        <v>-1.0925000000000001E-2</v>
      </c>
      <c r="Y143" s="12">
        <f>G143*ReturnData!G154</f>
        <v>0</v>
      </c>
      <c r="Z143" s="12">
        <f>H143*ReturnData!H154</f>
        <v>0</v>
      </c>
      <c r="AA143" s="12">
        <f>I143*ReturnData!I154</f>
        <v>0</v>
      </c>
      <c r="AB143" s="12">
        <f>J143*ReturnData!J154</f>
        <v>6.0375000000000003E-3</v>
      </c>
      <c r="AC143" s="12">
        <f>K143*ReturnData!K154</f>
        <v>-4.7499999999999999E-3</v>
      </c>
      <c r="AD143" s="12">
        <f>L143*ReturnData!L154</f>
        <v>-8.6625000000000001E-3</v>
      </c>
      <c r="AE143" s="12">
        <f>M143*ReturnData!M154</f>
        <v>-9.8250000000000004E-3</v>
      </c>
      <c r="AF143" s="12">
        <f>N143*ReturnData!N154</f>
        <v>-3.2124999999999996E-3</v>
      </c>
      <c r="AG143" s="12">
        <f>O143*ReturnData!O154</f>
        <v>0</v>
      </c>
      <c r="AH143" s="12">
        <f>P143*ReturnData!P154</f>
        <v>0</v>
      </c>
      <c r="AI143" s="12">
        <f>Q143*ReturnData!Q154</f>
        <v>0</v>
      </c>
      <c r="AK143">
        <f t="shared" si="18"/>
        <v>198609</v>
      </c>
      <c r="AL143" s="15">
        <f t="shared" si="19"/>
        <v>-2.9700000000000001E-2</v>
      </c>
      <c r="AN143">
        <v>1</v>
      </c>
      <c r="AO143" s="15">
        <f>HighMomentumPortfolio!AL143-LowMomentumPortfolio!AL143</f>
        <v>-6.1512499999999998E-2</v>
      </c>
      <c r="AP143" s="18">
        <f t="shared" si="20"/>
        <v>0.93848750000000003</v>
      </c>
      <c r="AQ143" s="18"/>
    </row>
    <row r="144" spans="1:48" x14ac:dyDescent="0.25">
      <c r="A144" s="6">
        <f>ReturnData!A155</f>
        <v>198610</v>
      </c>
      <c r="B144">
        <f>IF('Monthly Ranks'!B143&gt;=9, 1/8,0)</f>
        <v>0</v>
      </c>
      <c r="C144">
        <f>IF('Monthly Ranks'!C143&gt;=9, 1/8,0)</f>
        <v>0.125</v>
      </c>
      <c r="D144">
        <f>IF('Monthly Ranks'!D143&gt;=9, 1/8,0)</f>
        <v>0.125</v>
      </c>
      <c r="E144">
        <f>IF('Monthly Ranks'!E143&gt;=9, 1/8,0)</f>
        <v>0</v>
      </c>
      <c r="F144">
        <f>IF('Monthly Ranks'!F143&gt;=9, 1/8,0)</f>
        <v>0.125</v>
      </c>
      <c r="G144">
        <f>IF('Monthly Ranks'!G143&gt;=9, 1/8,0)</f>
        <v>0</v>
      </c>
      <c r="H144">
        <f>IF('Monthly Ranks'!H143&gt;=9, 1/8,0)</f>
        <v>0</v>
      </c>
      <c r="I144">
        <f>IF('Monthly Ranks'!I143&gt;=9, 1/8,0)</f>
        <v>0</v>
      </c>
      <c r="J144">
        <f>IF('Monthly Ranks'!J143&gt;=9, 1/8,0)</f>
        <v>0.125</v>
      </c>
      <c r="K144">
        <f>IF('Monthly Ranks'!K143&gt;=9, 1/8,0)</f>
        <v>0.125</v>
      </c>
      <c r="L144">
        <f>IF('Monthly Ranks'!L143&gt;=9, 1/8,0)</f>
        <v>0.125</v>
      </c>
      <c r="M144">
        <f>IF('Monthly Ranks'!M143&gt;=9, 1/8,0)</f>
        <v>0.125</v>
      </c>
      <c r="N144">
        <f>IF('Monthly Ranks'!N143&gt;=9, 1/8,0)</f>
        <v>0.125</v>
      </c>
      <c r="O144">
        <f>IF('Monthly Ranks'!O143&gt;=9, 1/8,0)</f>
        <v>0</v>
      </c>
      <c r="P144">
        <f>IF('Monthly Ranks'!P143&gt;=9, 1/8,0)</f>
        <v>0</v>
      </c>
      <c r="Q144">
        <f>IF('Monthly Ranks'!Q143&gt;=9, 1/8,0)</f>
        <v>0</v>
      </c>
      <c r="S144">
        <f t="shared" si="17"/>
        <v>198610</v>
      </c>
      <c r="T144" s="12">
        <f>B144*ReturnData!B155</f>
        <v>0</v>
      </c>
      <c r="U144" s="12">
        <f>C144*ReturnData!C155</f>
        <v>-3.1250000000000001E-4</v>
      </c>
      <c r="V144" s="12">
        <f>D144*ReturnData!D155</f>
        <v>2.2500000000000003E-3</v>
      </c>
      <c r="W144" s="12">
        <f>E144*ReturnData!E155</f>
        <v>0</v>
      </c>
      <c r="X144" s="12">
        <f>F144*ReturnData!F155</f>
        <v>9.1749999999999991E-3</v>
      </c>
      <c r="Y144" s="12">
        <f>G144*ReturnData!G155</f>
        <v>0</v>
      </c>
      <c r="Z144" s="12">
        <f>H144*ReturnData!H155</f>
        <v>0</v>
      </c>
      <c r="AA144" s="12">
        <f>I144*ReturnData!I155</f>
        <v>0</v>
      </c>
      <c r="AB144" s="12">
        <f>J144*ReturnData!J155</f>
        <v>4.725E-3</v>
      </c>
      <c r="AC144" s="12">
        <f>K144*ReturnData!K155</f>
        <v>4.4250000000000001E-3</v>
      </c>
      <c r="AD144" s="12">
        <f>L144*ReturnData!L155</f>
        <v>2.375E-4</v>
      </c>
      <c r="AE144" s="12">
        <f>M144*ReturnData!M155</f>
        <v>8.3625000000000001E-3</v>
      </c>
      <c r="AF144" s="12">
        <f>N144*ReturnData!N155</f>
        <v>4.7625000000000002E-3</v>
      </c>
      <c r="AG144" s="12">
        <f>O144*ReturnData!O155</f>
        <v>0</v>
      </c>
      <c r="AH144" s="12">
        <f>P144*ReturnData!P155</f>
        <v>0</v>
      </c>
      <c r="AI144" s="12">
        <f>Q144*ReturnData!Q155</f>
        <v>0</v>
      </c>
      <c r="AK144">
        <f t="shared" si="18"/>
        <v>198610</v>
      </c>
      <c r="AL144" s="15">
        <f t="shared" si="19"/>
        <v>3.3625000000000002E-2</v>
      </c>
      <c r="AN144">
        <v>1</v>
      </c>
      <c r="AO144" s="15">
        <f>HighMomentumPortfolio!AL144-LowMomentumPortfolio!AL144</f>
        <v>3.8574999999999984E-2</v>
      </c>
      <c r="AP144" s="18">
        <f t="shared" si="20"/>
        <v>1.038575</v>
      </c>
      <c r="AQ144" s="18"/>
    </row>
    <row r="145" spans="1:48" x14ac:dyDescent="0.25">
      <c r="A145" s="6">
        <f>ReturnData!A156</f>
        <v>198611</v>
      </c>
      <c r="B145">
        <f>IF('Monthly Ranks'!B144&gt;=9, 1/8,0)</f>
        <v>0</v>
      </c>
      <c r="C145">
        <f>IF('Monthly Ranks'!C144&gt;=9, 1/8,0)</f>
        <v>0.125</v>
      </c>
      <c r="D145">
        <f>IF('Monthly Ranks'!D144&gt;=9, 1/8,0)</f>
        <v>0.125</v>
      </c>
      <c r="E145">
        <f>IF('Monthly Ranks'!E144&gt;=9, 1/8,0)</f>
        <v>0</v>
      </c>
      <c r="F145">
        <f>IF('Monthly Ranks'!F144&gt;=9, 1/8,0)</f>
        <v>0</v>
      </c>
      <c r="G145">
        <f>IF('Monthly Ranks'!G144&gt;=9, 1/8,0)</f>
        <v>0</v>
      </c>
      <c r="H145">
        <f>IF('Monthly Ranks'!H144&gt;=9, 1/8,0)</f>
        <v>0</v>
      </c>
      <c r="I145">
        <f>IF('Monthly Ranks'!I144&gt;=9, 1/8,0)</f>
        <v>0</v>
      </c>
      <c r="J145">
        <f>IF('Monthly Ranks'!J144&gt;=9, 1/8,0)</f>
        <v>0.125</v>
      </c>
      <c r="K145">
        <f>IF('Monthly Ranks'!K144&gt;=9, 1/8,0)</f>
        <v>0.125</v>
      </c>
      <c r="L145">
        <f>IF('Monthly Ranks'!L144&gt;=9, 1/8,0)</f>
        <v>0.125</v>
      </c>
      <c r="M145">
        <f>IF('Monthly Ranks'!M144&gt;=9, 1/8,0)</f>
        <v>0.125</v>
      </c>
      <c r="N145">
        <f>IF('Monthly Ranks'!N144&gt;=9, 1/8,0)</f>
        <v>0.125</v>
      </c>
      <c r="O145">
        <f>IF('Monthly Ranks'!O144&gt;=9, 1/8,0)</f>
        <v>0</v>
      </c>
      <c r="P145">
        <f>IF('Monthly Ranks'!P144&gt;=9, 1/8,0)</f>
        <v>0</v>
      </c>
      <c r="Q145">
        <f>IF('Monthly Ranks'!Q144&gt;=9, 1/8,0)</f>
        <v>0.125</v>
      </c>
      <c r="S145">
        <f t="shared" si="17"/>
        <v>198611</v>
      </c>
      <c r="T145" s="12">
        <f>B145*ReturnData!B156</f>
        <v>0</v>
      </c>
      <c r="U145" s="12">
        <f>C145*ReturnData!C156</f>
        <v>1.8875000000000001E-3</v>
      </c>
      <c r="V145" s="12">
        <f>D145*ReturnData!D156</f>
        <v>4.4374999999999996E-3</v>
      </c>
      <c r="W145" s="12">
        <f>E145*ReturnData!E156</f>
        <v>0</v>
      </c>
      <c r="X145" s="12">
        <f>F145*ReturnData!F156</f>
        <v>0</v>
      </c>
      <c r="Y145" s="12">
        <f>G145*ReturnData!G156</f>
        <v>0</v>
      </c>
      <c r="Z145" s="12">
        <f>H145*ReturnData!H156</f>
        <v>0</v>
      </c>
      <c r="AA145" s="12">
        <f>I145*ReturnData!I156</f>
        <v>0</v>
      </c>
      <c r="AB145" s="12">
        <f>J145*ReturnData!J156</f>
        <v>-9.2624999999999999E-3</v>
      </c>
      <c r="AC145" s="12">
        <f>K145*ReturnData!K156</f>
        <v>1.575E-3</v>
      </c>
      <c r="AD145" s="12">
        <f>L145*ReturnData!L156</f>
        <v>4.725E-3</v>
      </c>
      <c r="AE145" s="12">
        <f>M145*ReturnData!M156</f>
        <v>3.4999999999999996E-3</v>
      </c>
      <c r="AF145" s="12">
        <f>N145*ReturnData!N156</f>
        <v>1.4000000000000002E-3</v>
      </c>
      <c r="AG145" s="12">
        <f>O145*ReturnData!O156</f>
        <v>0</v>
      </c>
      <c r="AH145" s="12">
        <f>P145*ReturnData!P156</f>
        <v>0</v>
      </c>
      <c r="AI145" s="12">
        <f>Q145*ReturnData!Q156</f>
        <v>-1.075E-3</v>
      </c>
      <c r="AK145">
        <f t="shared" si="18"/>
        <v>198611</v>
      </c>
      <c r="AL145" s="15">
        <f t="shared" si="19"/>
        <v>7.1874999999999994E-3</v>
      </c>
      <c r="AN145">
        <v>1</v>
      </c>
      <c r="AO145" s="15">
        <f>HighMomentumPortfolio!AL145-LowMomentumPortfolio!AL145</f>
        <v>2.05375E-2</v>
      </c>
      <c r="AP145" s="18">
        <f t="shared" si="20"/>
        <v>1.0205375000000001</v>
      </c>
      <c r="AQ145" s="18"/>
    </row>
    <row r="146" spans="1:48" x14ac:dyDescent="0.25">
      <c r="A146" s="6">
        <f>ReturnData!A157</f>
        <v>198612</v>
      </c>
      <c r="B146">
        <f>IF('Monthly Ranks'!B145&gt;=9, 1/8,0)</f>
        <v>0</v>
      </c>
      <c r="C146">
        <f>IF('Monthly Ranks'!C145&gt;=9, 1/8,0)</f>
        <v>0.125</v>
      </c>
      <c r="D146">
        <f>IF('Monthly Ranks'!D145&gt;=9, 1/8,0)</f>
        <v>0.125</v>
      </c>
      <c r="E146">
        <f>IF('Monthly Ranks'!E145&gt;=9, 1/8,0)</f>
        <v>0</v>
      </c>
      <c r="F146">
        <f>IF('Monthly Ranks'!F145&gt;=9, 1/8,0)</f>
        <v>0.125</v>
      </c>
      <c r="G146">
        <f>IF('Monthly Ranks'!G145&gt;=9, 1/8,0)</f>
        <v>0</v>
      </c>
      <c r="H146">
        <f>IF('Monthly Ranks'!H145&gt;=9, 1/8,0)</f>
        <v>0</v>
      </c>
      <c r="I146">
        <f>IF('Monthly Ranks'!I145&gt;=9, 1/8,0)</f>
        <v>0</v>
      </c>
      <c r="J146">
        <f>IF('Monthly Ranks'!J145&gt;=9, 1/8,0)</f>
        <v>0.125</v>
      </c>
      <c r="K146">
        <f>IF('Monthly Ranks'!K145&gt;=9, 1/8,0)</f>
        <v>0.125</v>
      </c>
      <c r="L146">
        <f>IF('Monthly Ranks'!L145&gt;=9, 1/8,0)</f>
        <v>0.125</v>
      </c>
      <c r="M146">
        <f>IF('Monthly Ranks'!M145&gt;=9, 1/8,0)</f>
        <v>0</v>
      </c>
      <c r="N146">
        <f>IF('Monthly Ranks'!N145&gt;=9, 1/8,0)</f>
        <v>0.125</v>
      </c>
      <c r="O146">
        <f>IF('Monthly Ranks'!O145&gt;=9, 1/8,0)</f>
        <v>0</v>
      </c>
      <c r="P146">
        <f>IF('Monthly Ranks'!P145&gt;=9, 1/8,0)</f>
        <v>0</v>
      </c>
      <c r="Q146">
        <f>IF('Monthly Ranks'!Q145&gt;=9, 1/8,0)</f>
        <v>0.125</v>
      </c>
      <c r="S146">
        <f t="shared" si="17"/>
        <v>198612</v>
      </c>
      <c r="T146" s="12">
        <f>B146*ReturnData!B157</f>
        <v>0</v>
      </c>
      <c r="U146" s="12">
        <f>C146*ReturnData!C157</f>
        <v>-3.1125000000000002E-3</v>
      </c>
      <c r="V146" s="12">
        <f>D146*ReturnData!D157</f>
        <v>-8.6249999999999999E-4</v>
      </c>
      <c r="W146" s="12">
        <f>E146*ReturnData!E157</f>
        <v>0</v>
      </c>
      <c r="X146" s="12">
        <f>F146*ReturnData!F157</f>
        <v>3.2499999999999999E-4</v>
      </c>
      <c r="Y146" s="12">
        <f>G146*ReturnData!G157</f>
        <v>0</v>
      </c>
      <c r="Z146" s="12">
        <f>H146*ReturnData!H157</f>
        <v>0</v>
      </c>
      <c r="AA146" s="12">
        <f>I146*ReturnData!I157</f>
        <v>0</v>
      </c>
      <c r="AB146" s="12">
        <f>J146*ReturnData!J157</f>
        <v>-3.0249999999999999E-3</v>
      </c>
      <c r="AC146" s="12">
        <f>K146*ReturnData!K157</f>
        <v>-6.6749999999999995E-3</v>
      </c>
      <c r="AD146" s="12">
        <f>L146*ReturnData!L157</f>
        <v>-4.0249999999999999E-3</v>
      </c>
      <c r="AE146" s="12">
        <f>M146*ReturnData!M157</f>
        <v>0</v>
      </c>
      <c r="AF146" s="12">
        <f>N146*ReturnData!N157</f>
        <v>-5.9624999999999991E-3</v>
      </c>
      <c r="AG146" s="12">
        <f>O146*ReturnData!O157</f>
        <v>0</v>
      </c>
      <c r="AH146" s="12">
        <f>P146*ReturnData!P157</f>
        <v>0</v>
      </c>
      <c r="AI146" s="12">
        <f>Q146*ReturnData!Q157</f>
        <v>-2.9249999999999996E-3</v>
      </c>
      <c r="AK146">
        <f t="shared" si="18"/>
        <v>198612</v>
      </c>
      <c r="AL146" s="15">
        <f t="shared" si="19"/>
        <v>-2.6262500000000001E-2</v>
      </c>
      <c r="AN146">
        <v>1</v>
      </c>
      <c r="AO146" s="15">
        <f>HighMomentumPortfolio!AL146-LowMomentumPortfolio!AL146</f>
        <v>-1.0449999999999994E-2</v>
      </c>
      <c r="AP146" s="18">
        <f t="shared" si="20"/>
        <v>0.98955000000000004</v>
      </c>
      <c r="AQ146" s="18"/>
    </row>
    <row r="147" spans="1:48" x14ac:dyDescent="0.25">
      <c r="A147" s="6">
        <f>ReturnData!A158</f>
        <v>198701</v>
      </c>
      <c r="B147">
        <f>IF('Monthly Ranks'!B146&gt;=9, 1/8,0)</f>
        <v>0</v>
      </c>
      <c r="C147">
        <f>IF('Monthly Ranks'!C146&gt;=9, 1/8,0)</f>
        <v>0.125</v>
      </c>
      <c r="D147">
        <f>IF('Monthly Ranks'!D146&gt;=9, 1/8,0)</f>
        <v>0.125</v>
      </c>
      <c r="E147">
        <f>IF('Monthly Ranks'!E146&gt;=9, 1/8,0)</f>
        <v>0</v>
      </c>
      <c r="F147">
        <f>IF('Monthly Ranks'!F146&gt;=9, 1/8,0)</f>
        <v>0.125</v>
      </c>
      <c r="G147">
        <f>IF('Monthly Ranks'!G146&gt;=9, 1/8,0)</f>
        <v>0</v>
      </c>
      <c r="H147">
        <f>IF('Monthly Ranks'!H146&gt;=9, 1/8,0)</f>
        <v>0</v>
      </c>
      <c r="I147">
        <f>IF('Monthly Ranks'!I146&gt;=9, 1/8,0)</f>
        <v>0</v>
      </c>
      <c r="J147">
        <f>IF('Monthly Ranks'!J146&gt;=9, 1/8,0)</f>
        <v>0.125</v>
      </c>
      <c r="K147">
        <f>IF('Monthly Ranks'!K146&gt;=9, 1/8,0)</f>
        <v>0.125</v>
      </c>
      <c r="L147">
        <f>IF('Monthly Ranks'!L146&gt;=9, 1/8,0)</f>
        <v>0.125</v>
      </c>
      <c r="M147">
        <f>IF('Monthly Ranks'!M146&gt;=9, 1/8,0)</f>
        <v>0</v>
      </c>
      <c r="N147">
        <f>IF('Monthly Ranks'!N146&gt;=9, 1/8,0)</f>
        <v>0.125</v>
      </c>
      <c r="O147">
        <f>IF('Monthly Ranks'!O146&gt;=9, 1/8,0)</f>
        <v>0</v>
      </c>
      <c r="P147">
        <f>IF('Monthly Ranks'!P146&gt;=9, 1/8,0)</f>
        <v>0</v>
      </c>
      <c r="Q147">
        <f>IF('Monthly Ranks'!Q146&gt;=9, 1/8,0)</f>
        <v>0.125</v>
      </c>
      <c r="S147">
        <f t="shared" si="17"/>
        <v>198701</v>
      </c>
      <c r="T147" s="12">
        <f>B147*ReturnData!B158</f>
        <v>0</v>
      </c>
      <c r="U147" s="12">
        <f>C147*ReturnData!C158</f>
        <v>1.7375000000000002E-2</v>
      </c>
      <c r="V147" s="12">
        <f>D147*ReturnData!D158</f>
        <v>1.84E-2</v>
      </c>
      <c r="W147" s="12">
        <f>E147*ReturnData!E158</f>
        <v>0</v>
      </c>
      <c r="X147" s="12">
        <f>F147*ReturnData!F158</f>
        <v>1.9050000000000001E-2</v>
      </c>
      <c r="Y147" s="12">
        <f>G147*ReturnData!G158</f>
        <v>0</v>
      </c>
      <c r="Z147" s="12">
        <f>H147*ReturnData!H158</f>
        <v>0</v>
      </c>
      <c r="AA147" s="12">
        <f>I147*ReturnData!I158</f>
        <v>0</v>
      </c>
      <c r="AB147" s="12">
        <f>J147*ReturnData!J158</f>
        <v>1.6299999999999999E-2</v>
      </c>
      <c r="AC147" s="12">
        <f>K147*ReturnData!K158</f>
        <v>1.4624999999999999E-2</v>
      </c>
      <c r="AD147" s="12">
        <f>L147*ReturnData!L158</f>
        <v>1.9862500000000002E-2</v>
      </c>
      <c r="AE147" s="12">
        <f>M147*ReturnData!M158</f>
        <v>0</v>
      </c>
      <c r="AF147" s="12">
        <f>N147*ReturnData!N158</f>
        <v>7.6124999999999995E-3</v>
      </c>
      <c r="AG147" s="12">
        <f>O147*ReturnData!O158</f>
        <v>0</v>
      </c>
      <c r="AH147" s="12">
        <f>P147*ReturnData!P158</f>
        <v>0</v>
      </c>
      <c r="AI147" s="12">
        <f>Q147*ReturnData!Q158</f>
        <v>1.30375E-2</v>
      </c>
      <c r="AK147">
        <f t="shared" si="18"/>
        <v>198701</v>
      </c>
      <c r="AL147" s="15">
        <f t="shared" si="19"/>
        <v>0.1262625</v>
      </c>
      <c r="AN147">
        <v>1</v>
      </c>
      <c r="AO147" s="15">
        <f>HighMomentumPortfolio!AL147-LowMomentumPortfolio!AL147</f>
        <v>1.2025000000000008E-2</v>
      </c>
      <c r="AP147" s="18">
        <f t="shared" si="20"/>
        <v>1.012025</v>
      </c>
      <c r="AQ147" s="18"/>
      <c r="AR147" s="18">
        <f t="shared" ref="AR147" si="22">PRODUCT(AP147:AP158)</f>
        <v>1.047907541036444</v>
      </c>
      <c r="AS147" s="18"/>
      <c r="AT147" s="18"/>
      <c r="AU147" s="18"/>
      <c r="AV147" s="18"/>
    </row>
    <row r="148" spans="1:48" x14ac:dyDescent="0.25">
      <c r="A148" s="6">
        <f>ReturnData!A159</f>
        <v>198702</v>
      </c>
      <c r="B148">
        <f>IF('Monthly Ranks'!B147&gt;=9, 1/8,0)</f>
        <v>0</v>
      </c>
      <c r="C148">
        <f>IF('Monthly Ranks'!C147&gt;=9, 1/8,0)</f>
        <v>0.125</v>
      </c>
      <c r="D148">
        <f>IF('Monthly Ranks'!D147&gt;=9, 1/8,0)</f>
        <v>0</v>
      </c>
      <c r="E148">
        <f>IF('Monthly Ranks'!E147&gt;=9, 1/8,0)</f>
        <v>0</v>
      </c>
      <c r="F148">
        <f>IF('Monthly Ranks'!F147&gt;=9, 1/8,0)</f>
        <v>0</v>
      </c>
      <c r="G148">
        <f>IF('Monthly Ranks'!G147&gt;=9, 1/8,0)</f>
        <v>0</v>
      </c>
      <c r="H148">
        <f>IF('Monthly Ranks'!H147&gt;=9, 1/8,0)</f>
        <v>0</v>
      </c>
      <c r="I148">
        <f>IF('Monthly Ranks'!I147&gt;=9, 1/8,0)</f>
        <v>0</v>
      </c>
      <c r="J148">
        <f>IF('Monthly Ranks'!J147&gt;=9, 1/8,0)</f>
        <v>0.125</v>
      </c>
      <c r="K148">
        <f>IF('Monthly Ranks'!K147&gt;=9, 1/8,0)</f>
        <v>0.125</v>
      </c>
      <c r="L148">
        <f>IF('Monthly Ranks'!L147&gt;=9, 1/8,0)</f>
        <v>0.125</v>
      </c>
      <c r="M148">
        <f>IF('Monthly Ranks'!M147&gt;=9, 1/8,0)</f>
        <v>0.125</v>
      </c>
      <c r="N148">
        <f>IF('Monthly Ranks'!N147&gt;=9, 1/8,0)</f>
        <v>0.125</v>
      </c>
      <c r="O148">
        <f>IF('Monthly Ranks'!O147&gt;=9, 1/8,0)</f>
        <v>0</v>
      </c>
      <c r="P148">
        <f>IF('Monthly Ranks'!P147&gt;=9, 1/8,0)</f>
        <v>0.125</v>
      </c>
      <c r="Q148">
        <f>IF('Monthly Ranks'!Q147&gt;=9, 1/8,0)</f>
        <v>0.125</v>
      </c>
      <c r="S148">
        <f t="shared" si="17"/>
        <v>198702</v>
      </c>
      <c r="T148" s="12">
        <f>B148*ReturnData!B159</f>
        <v>0</v>
      </c>
      <c r="U148" s="12">
        <f>C148*ReturnData!C159</f>
        <v>1.5424999999999999E-2</v>
      </c>
      <c r="V148" s="12">
        <f>D148*ReturnData!D159</f>
        <v>0</v>
      </c>
      <c r="W148" s="12">
        <f>E148*ReturnData!E159</f>
        <v>0</v>
      </c>
      <c r="X148" s="12">
        <f>F148*ReturnData!F159</f>
        <v>0</v>
      </c>
      <c r="Y148" s="12">
        <f>G148*ReturnData!G159</f>
        <v>0</v>
      </c>
      <c r="Z148" s="12">
        <f>H148*ReturnData!H159</f>
        <v>0</v>
      </c>
      <c r="AA148" s="12">
        <f>I148*ReturnData!I159</f>
        <v>0</v>
      </c>
      <c r="AB148" s="12">
        <f>J148*ReturnData!J159</f>
        <v>9.1500000000000001E-3</v>
      </c>
      <c r="AC148" s="12">
        <f>K148*ReturnData!K159</f>
        <v>1.0075000000000001E-2</v>
      </c>
      <c r="AD148" s="12">
        <f>L148*ReturnData!L159</f>
        <v>1.1062499999999999E-2</v>
      </c>
      <c r="AE148" s="12">
        <f>M148*ReturnData!M159</f>
        <v>3.1874999999999998E-3</v>
      </c>
      <c r="AF148" s="12">
        <f>N148*ReturnData!N159</f>
        <v>7.4000000000000003E-3</v>
      </c>
      <c r="AG148" s="12">
        <f>O148*ReturnData!O159</f>
        <v>0</v>
      </c>
      <c r="AH148" s="12">
        <f>P148*ReturnData!P159</f>
        <v>1.43E-2</v>
      </c>
      <c r="AI148" s="12">
        <f>Q148*ReturnData!Q159</f>
        <v>4.875E-3</v>
      </c>
      <c r="AK148">
        <f t="shared" si="18"/>
        <v>198702</v>
      </c>
      <c r="AL148" s="15">
        <f t="shared" si="19"/>
        <v>7.5475E-2</v>
      </c>
      <c r="AN148">
        <v>1</v>
      </c>
      <c r="AO148" s="15">
        <f>HighMomentumPortfolio!AL148-LowMomentumPortfolio!AL148</f>
        <v>-3.3812499999999995E-2</v>
      </c>
      <c r="AP148" s="18">
        <f t="shared" si="20"/>
        <v>0.96618749999999998</v>
      </c>
      <c r="AQ148" s="18"/>
    </row>
    <row r="149" spans="1:48" x14ac:dyDescent="0.25">
      <c r="A149" s="6">
        <f>ReturnData!A160</f>
        <v>198703</v>
      </c>
      <c r="B149">
        <f>IF('Monthly Ranks'!B148&gt;=9, 1/8,0)</f>
        <v>0</v>
      </c>
      <c r="C149">
        <f>IF('Monthly Ranks'!C148&gt;=9, 1/8,0)</f>
        <v>0</v>
      </c>
      <c r="D149">
        <f>IF('Monthly Ranks'!D148&gt;=9, 1/8,0)</f>
        <v>0</v>
      </c>
      <c r="E149">
        <f>IF('Monthly Ranks'!E148&gt;=9, 1/8,0)</f>
        <v>0.125</v>
      </c>
      <c r="F149">
        <f>IF('Monthly Ranks'!F148&gt;=9, 1/8,0)</f>
        <v>0</v>
      </c>
      <c r="G149">
        <f>IF('Monthly Ranks'!G148&gt;=9, 1/8,0)</f>
        <v>0</v>
      </c>
      <c r="H149">
        <f>IF('Monthly Ranks'!H148&gt;=9, 1/8,0)</f>
        <v>0</v>
      </c>
      <c r="I149">
        <f>IF('Monthly Ranks'!I148&gt;=9, 1/8,0)</f>
        <v>0</v>
      </c>
      <c r="J149">
        <f>IF('Monthly Ranks'!J148&gt;=9, 1/8,0)</f>
        <v>0.125</v>
      </c>
      <c r="K149">
        <f>IF('Monthly Ranks'!K148&gt;=9, 1/8,0)</f>
        <v>0.125</v>
      </c>
      <c r="L149">
        <f>IF('Monthly Ranks'!L148&gt;=9, 1/8,0)</f>
        <v>0.125</v>
      </c>
      <c r="M149">
        <f>IF('Monthly Ranks'!M148&gt;=9, 1/8,0)</f>
        <v>0.125</v>
      </c>
      <c r="N149">
        <f>IF('Monthly Ranks'!N148&gt;=9, 1/8,0)</f>
        <v>0.125</v>
      </c>
      <c r="O149">
        <f>IF('Monthly Ranks'!O148&gt;=9, 1/8,0)</f>
        <v>0</v>
      </c>
      <c r="P149">
        <f>IF('Monthly Ranks'!P148&gt;=9, 1/8,0)</f>
        <v>0.125</v>
      </c>
      <c r="Q149">
        <f>IF('Monthly Ranks'!Q148&gt;=9, 1/8,0)</f>
        <v>0.125</v>
      </c>
      <c r="S149">
        <f t="shared" si="17"/>
        <v>198703</v>
      </c>
      <c r="T149" s="12">
        <f>B149*ReturnData!B160</f>
        <v>0</v>
      </c>
      <c r="U149" s="12">
        <f>C149*ReturnData!C160</f>
        <v>0</v>
      </c>
      <c r="V149" s="12">
        <f>D149*ReturnData!D160</f>
        <v>0</v>
      </c>
      <c r="W149" s="12">
        <f>E149*ReturnData!E160</f>
        <v>2.2625000000000002E-3</v>
      </c>
      <c r="X149" s="12">
        <f>F149*ReturnData!F160</f>
        <v>0</v>
      </c>
      <c r="Y149" s="12">
        <f>G149*ReturnData!G160</f>
        <v>0</v>
      </c>
      <c r="Z149" s="12">
        <f>H149*ReturnData!H160</f>
        <v>0</v>
      </c>
      <c r="AA149" s="12">
        <f>I149*ReturnData!I160</f>
        <v>0</v>
      </c>
      <c r="AB149" s="12">
        <f>J149*ReturnData!J160</f>
        <v>1.0587500000000001E-2</v>
      </c>
      <c r="AC149" s="12">
        <f>K149*ReturnData!K160</f>
        <v>-1.1999999999999999E-3</v>
      </c>
      <c r="AD149" s="12">
        <f>L149*ReturnData!L160</f>
        <v>3.3124999999999999E-3</v>
      </c>
      <c r="AE149" s="12">
        <f>M149*ReturnData!M160</f>
        <v>7.5500000000000003E-3</v>
      </c>
      <c r="AF149" s="12">
        <f>N149*ReturnData!N160</f>
        <v>-2.1749999999999999E-3</v>
      </c>
      <c r="AG149" s="12">
        <f>O149*ReturnData!O160</f>
        <v>0</v>
      </c>
      <c r="AH149" s="12">
        <f>P149*ReturnData!P160</f>
        <v>2.9249999999999996E-3</v>
      </c>
      <c r="AI149" s="12">
        <f>Q149*ReturnData!Q160</f>
        <v>-1.8875000000000001E-3</v>
      </c>
      <c r="AK149">
        <f t="shared" si="18"/>
        <v>198703</v>
      </c>
      <c r="AL149" s="15">
        <f t="shared" si="19"/>
        <v>2.1375000000000002E-2</v>
      </c>
      <c r="AN149">
        <v>1</v>
      </c>
      <c r="AO149" s="15">
        <f>HighMomentumPortfolio!AL149-LowMomentumPortfolio!AL149</f>
        <v>2.9437500000000002E-2</v>
      </c>
      <c r="AP149" s="18">
        <f t="shared" si="20"/>
        <v>1.0294375</v>
      </c>
      <c r="AQ149" s="18"/>
    </row>
    <row r="150" spans="1:48" x14ac:dyDescent="0.25">
      <c r="A150" s="6">
        <f>ReturnData!A161</f>
        <v>198704</v>
      </c>
      <c r="B150">
        <f>IF('Monthly Ranks'!B149&gt;=9, 1/8,0)</f>
        <v>0</v>
      </c>
      <c r="C150">
        <f>IF('Monthly Ranks'!C149&gt;=9, 1/8,0)</f>
        <v>0</v>
      </c>
      <c r="D150">
        <f>IF('Monthly Ranks'!D149&gt;=9, 1/8,0)</f>
        <v>0</v>
      </c>
      <c r="E150">
        <f>IF('Monthly Ranks'!E149&gt;=9, 1/8,0)</f>
        <v>0</v>
      </c>
      <c r="F150">
        <f>IF('Monthly Ranks'!F149&gt;=9, 1/8,0)</f>
        <v>0</v>
      </c>
      <c r="G150">
        <f>IF('Monthly Ranks'!G149&gt;=9, 1/8,0)</f>
        <v>0</v>
      </c>
      <c r="H150">
        <f>IF('Monthly Ranks'!H149&gt;=9, 1/8,0)</f>
        <v>0</v>
      </c>
      <c r="I150">
        <f>IF('Monthly Ranks'!I149&gt;=9, 1/8,0)</f>
        <v>0.125</v>
      </c>
      <c r="J150">
        <f>IF('Monthly Ranks'!J149&gt;=9, 1/8,0)</f>
        <v>0.125</v>
      </c>
      <c r="K150">
        <f>IF('Monthly Ranks'!K149&gt;=9, 1/8,0)</f>
        <v>0.125</v>
      </c>
      <c r="L150">
        <f>IF('Monthly Ranks'!L149&gt;=9, 1/8,0)</f>
        <v>0.125</v>
      </c>
      <c r="M150">
        <f>IF('Monthly Ranks'!M149&gt;=9, 1/8,0)</f>
        <v>0.125</v>
      </c>
      <c r="N150">
        <f>IF('Monthly Ranks'!N149&gt;=9, 1/8,0)</f>
        <v>0.125</v>
      </c>
      <c r="O150">
        <f>IF('Monthly Ranks'!O149&gt;=9, 1/8,0)</f>
        <v>0.125</v>
      </c>
      <c r="P150">
        <f>IF('Monthly Ranks'!P149&gt;=9, 1/8,0)</f>
        <v>0</v>
      </c>
      <c r="Q150">
        <f>IF('Monthly Ranks'!Q149&gt;=9, 1/8,0)</f>
        <v>0.125</v>
      </c>
      <c r="S150">
        <f t="shared" si="17"/>
        <v>198704</v>
      </c>
      <c r="T150" s="12">
        <f>B150*ReturnData!B161</f>
        <v>0</v>
      </c>
      <c r="U150" s="12">
        <f>C150*ReturnData!C161</f>
        <v>0</v>
      </c>
      <c r="V150" s="12">
        <f>D150*ReturnData!D161</f>
        <v>0</v>
      </c>
      <c r="W150" s="12">
        <f>E150*ReturnData!E161</f>
        <v>0</v>
      </c>
      <c r="X150" s="12">
        <f>F150*ReturnData!F161</f>
        <v>0</v>
      </c>
      <c r="Y150" s="12">
        <f>G150*ReturnData!G161</f>
        <v>0</v>
      </c>
      <c r="Z150" s="12">
        <f>H150*ReturnData!H161</f>
        <v>0</v>
      </c>
      <c r="AA150" s="12">
        <f>I150*ReturnData!I161</f>
        <v>-5.1249999999999993E-3</v>
      </c>
      <c r="AB150" s="12">
        <f>J150*ReturnData!J161</f>
        <v>3.9624999999999999E-3</v>
      </c>
      <c r="AC150" s="12">
        <f>K150*ReturnData!K161</f>
        <v>-7.5000000000000002E-4</v>
      </c>
      <c r="AD150" s="12">
        <f>L150*ReturnData!L161</f>
        <v>4.875E-3</v>
      </c>
      <c r="AE150" s="12">
        <f>M150*ReturnData!M161</f>
        <v>9.1999999999999998E-3</v>
      </c>
      <c r="AF150" s="12">
        <f>N150*ReturnData!N161</f>
        <v>-6.9375000000000001E-3</v>
      </c>
      <c r="AG150" s="12">
        <f>O150*ReturnData!O161</f>
        <v>-5.4124999999999998E-3</v>
      </c>
      <c r="AH150" s="12">
        <f>P150*ReturnData!P161</f>
        <v>0</v>
      </c>
      <c r="AI150" s="12">
        <f>Q150*ReturnData!Q161</f>
        <v>-6.1875000000000003E-3</v>
      </c>
      <c r="AK150">
        <f t="shared" si="18"/>
        <v>198704</v>
      </c>
      <c r="AL150" s="15">
        <f t="shared" si="19"/>
        <v>-6.3750000000000005E-3</v>
      </c>
      <c r="AN150">
        <v>1</v>
      </c>
      <c r="AO150" s="15">
        <f>HighMomentumPortfolio!AL150-LowMomentumPortfolio!AL150</f>
        <v>-2.5374999999999998E-3</v>
      </c>
      <c r="AP150" s="18">
        <f t="shared" si="20"/>
        <v>0.99746250000000003</v>
      </c>
      <c r="AQ150" s="18"/>
    </row>
    <row r="151" spans="1:48" x14ac:dyDescent="0.25">
      <c r="A151" s="6">
        <f>ReturnData!A162</f>
        <v>198705</v>
      </c>
      <c r="B151">
        <f>IF('Monthly Ranks'!B150&gt;=9, 1/8,0)</f>
        <v>0</v>
      </c>
      <c r="C151">
        <f>IF('Monthly Ranks'!C150&gt;=9, 1/8,0)</f>
        <v>0</v>
      </c>
      <c r="D151">
        <f>IF('Monthly Ranks'!D150&gt;=9, 1/8,0)</f>
        <v>0</v>
      </c>
      <c r="E151">
        <f>IF('Monthly Ranks'!E150&gt;=9, 1/8,0)</f>
        <v>0</v>
      </c>
      <c r="F151">
        <f>IF('Monthly Ranks'!F150&gt;=9, 1/8,0)</f>
        <v>0</v>
      </c>
      <c r="G151">
        <f>IF('Monthly Ranks'!G150&gt;=9, 1/8,0)</f>
        <v>0</v>
      </c>
      <c r="H151">
        <f>IF('Monthly Ranks'!H150&gt;=9, 1/8,0)</f>
        <v>0</v>
      </c>
      <c r="I151">
        <f>IF('Monthly Ranks'!I150&gt;=9, 1/8,0)</f>
        <v>0</v>
      </c>
      <c r="J151">
        <f>IF('Monthly Ranks'!J150&gt;=9, 1/8,0)</f>
        <v>0.125</v>
      </c>
      <c r="K151">
        <f>IF('Monthly Ranks'!K150&gt;=9, 1/8,0)</f>
        <v>0.125</v>
      </c>
      <c r="L151">
        <f>IF('Monthly Ranks'!L150&gt;=9, 1/8,0)</f>
        <v>0.125</v>
      </c>
      <c r="M151">
        <f>IF('Monthly Ranks'!M150&gt;=9, 1/8,0)</f>
        <v>0.125</v>
      </c>
      <c r="N151">
        <f>IF('Monthly Ranks'!N150&gt;=9, 1/8,0)</f>
        <v>0.125</v>
      </c>
      <c r="O151">
        <f>IF('Monthly Ranks'!O150&gt;=9, 1/8,0)</f>
        <v>0.125</v>
      </c>
      <c r="P151">
        <f>IF('Monthly Ranks'!P150&gt;=9, 1/8,0)</f>
        <v>0.125</v>
      </c>
      <c r="Q151">
        <f>IF('Monthly Ranks'!Q150&gt;=9, 1/8,0)</f>
        <v>0.125</v>
      </c>
      <c r="S151">
        <f t="shared" si="17"/>
        <v>198705</v>
      </c>
      <c r="T151" s="12">
        <f>B151*ReturnData!B162</f>
        <v>0</v>
      </c>
      <c r="U151" s="12">
        <f>C151*ReturnData!C162</f>
        <v>0</v>
      </c>
      <c r="V151" s="12">
        <f>D151*ReturnData!D162</f>
        <v>0</v>
      </c>
      <c r="W151" s="12">
        <f>E151*ReturnData!E162</f>
        <v>0</v>
      </c>
      <c r="X151" s="12">
        <f>F151*ReturnData!F162</f>
        <v>0</v>
      </c>
      <c r="Y151" s="12">
        <f>G151*ReturnData!G162</f>
        <v>0</v>
      </c>
      <c r="Z151" s="12">
        <f>H151*ReturnData!H162</f>
        <v>0</v>
      </c>
      <c r="AA151" s="12">
        <f>I151*ReturnData!I162</f>
        <v>0</v>
      </c>
      <c r="AB151" s="12">
        <f>J151*ReturnData!J162</f>
        <v>5.4625000000000003E-3</v>
      </c>
      <c r="AC151" s="12">
        <f>K151*ReturnData!K162</f>
        <v>-7.4999999999999993E-5</v>
      </c>
      <c r="AD151" s="12">
        <f>L151*ReturnData!L162</f>
        <v>3.6249999999999998E-4</v>
      </c>
      <c r="AE151" s="12">
        <f>M151*ReturnData!M162</f>
        <v>-3.6125000000000003E-3</v>
      </c>
      <c r="AF151" s="12">
        <f>N151*ReturnData!N162</f>
        <v>5.0625000000000002E-3</v>
      </c>
      <c r="AG151" s="12">
        <f>O151*ReturnData!O162</f>
        <v>-2.3E-3</v>
      </c>
      <c r="AH151" s="12">
        <f>P151*ReturnData!P162</f>
        <v>2.7500000000000002E-4</v>
      </c>
      <c r="AI151" s="12">
        <f>Q151*ReturnData!Q162</f>
        <v>-9.6250000000000003E-4</v>
      </c>
      <c r="AK151">
        <f t="shared" si="18"/>
        <v>198705</v>
      </c>
      <c r="AL151" s="15">
        <f t="shared" si="19"/>
        <v>4.2125000000000001E-3</v>
      </c>
      <c r="AN151">
        <v>1</v>
      </c>
      <c r="AO151" s="15">
        <f>HighMomentumPortfolio!AL151-LowMomentumPortfolio!AL151</f>
        <v>1.0749999999999987E-3</v>
      </c>
      <c r="AP151" s="18">
        <f t="shared" si="20"/>
        <v>1.0010749999999999</v>
      </c>
      <c r="AQ151" s="18"/>
    </row>
    <row r="152" spans="1:48" x14ac:dyDescent="0.25">
      <c r="A152" s="6">
        <f>ReturnData!A163</f>
        <v>198706</v>
      </c>
      <c r="B152">
        <f>IF('Monthly Ranks'!B151&gt;=9, 1/8,0)</f>
        <v>0.125</v>
      </c>
      <c r="C152">
        <f>IF('Monthly Ranks'!C151&gt;=9, 1/8,0)</f>
        <v>0</v>
      </c>
      <c r="D152">
        <f>IF('Monthly Ranks'!D151&gt;=9, 1/8,0)</f>
        <v>0</v>
      </c>
      <c r="E152">
        <f>IF('Monthly Ranks'!E151&gt;=9, 1/8,0)</f>
        <v>0.125</v>
      </c>
      <c r="F152">
        <f>IF('Monthly Ranks'!F151&gt;=9, 1/8,0)</f>
        <v>0</v>
      </c>
      <c r="G152">
        <f>IF('Monthly Ranks'!G151&gt;=9, 1/8,0)</f>
        <v>0</v>
      </c>
      <c r="H152">
        <f>IF('Monthly Ranks'!H151&gt;=9, 1/8,0)</f>
        <v>0</v>
      </c>
      <c r="I152">
        <f>IF('Monthly Ranks'!I151&gt;=9, 1/8,0)</f>
        <v>0.125</v>
      </c>
      <c r="J152">
        <f>IF('Monthly Ranks'!J151&gt;=9, 1/8,0)</f>
        <v>0</v>
      </c>
      <c r="K152">
        <f>IF('Monthly Ranks'!K151&gt;=9, 1/8,0)</f>
        <v>0.125</v>
      </c>
      <c r="L152">
        <f>IF('Monthly Ranks'!L151&gt;=9, 1/8,0)</f>
        <v>0</v>
      </c>
      <c r="M152">
        <f>IF('Monthly Ranks'!M151&gt;=9, 1/8,0)</f>
        <v>0</v>
      </c>
      <c r="N152">
        <f>IF('Monthly Ranks'!N151&gt;=9, 1/8,0)</f>
        <v>0.125</v>
      </c>
      <c r="O152">
        <f>IF('Monthly Ranks'!O151&gt;=9, 1/8,0)</f>
        <v>0.125</v>
      </c>
      <c r="P152">
        <f>IF('Monthly Ranks'!P151&gt;=9, 1/8,0)</f>
        <v>0.125</v>
      </c>
      <c r="Q152">
        <f>IF('Monthly Ranks'!Q151&gt;=9, 1/8,0)</f>
        <v>0.125</v>
      </c>
      <c r="S152">
        <f t="shared" si="17"/>
        <v>198706</v>
      </c>
      <c r="T152" s="12">
        <f>B152*ReturnData!B163</f>
        <v>7.6500000000000005E-3</v>
      </c>
      <c r="U152" s="12">
        <f>C152*ReturnData!C163</f>
        <v>0</v>
      </c>
      <c r="V152" s="12">
        <f>D152*ReturnData!D163</f>
        <v>0</v>
      </c>
      <c r="W152" s="12">
        <f>E152*ReturnData!E163</f>
        <v>8.1000000000000013E-3</v>
      </c>
      <c r="X152" s="12">
        <f>F152*ReturnData!F163</f>
        <v>0</v>
      </c>
      <c r="Y152" s="12">
        <f>G152*ReturnData!G163</f>
        <v>0</v>
      </c>
      <c r="Z152" s="12">
        <f>H152*ReturnData!H163</f>
        <v>0</v>
      </c>
      <c r="AA152" s="12">
        <f>I152*ReturnData!I163</f>
        <v>8.0125000000000005E-3</v>
      </c>
      <c r="AB152" s="12">
        <f>J152*ReturnData!J163</f>
        <v>0</v>
      </c>
      <c r="AC152" s="12">
        <f>K152*ReturnData!K163</f>
        <v>4.0875E-3</v>
      </c>
      <c r="AD152" s="12">
        <f>L152*ReturnData!L163</f>
        <v>0</v>
      </c>
      <c r="AE152" s="12">
        <f>M152*ReturnData!M163</f>
        <v>0</v>
      </c>
      <c r="AF152" s="12">
        <f>N152*ReturnData!N163</f>
        <v>6.6500000000000005E-3</v>
      </c>
      <c r="AG152" s="12">
        <f>O152*ReturnData!O163</f>
        <v>4.2500000000000003E-3</v>
      </c>
      <c r="AH152" s="12">
        <f>P152*ReturnData!P163</f>
        <v>8.175E-3</v>
      </c>
      <c r="AI152" s="12">
        <f>Q152*ReturnData!Q163</f>
        <v>6.2124999999999993E-3</v>
      </c>
      <c r="AK152">
        <f t="shared" si="18"/>
        <v>198706</v>
      </c>
      <c r="AL152" s="15">
        <f t="shared" si="19"/>
        <v>5.3137500000000004E-2</v>
      </c>
      <c r="AN152">
        <v>1</v>
      </c>
      <c r="AO152" s="15">
        <f>HighMomentumPortfolio!AL152-LowMomentumPortfolio!AL152</f>
        <v>-2.1600000000000008E-2</v>
      </c>
      <c r="AP152" s="18">
        <f t="shared" si="20"/>
        <v>0.97839999999999994</v>
      </c>
      <c r="AQ152" s="18"/>
    </row>
    <row r="153" spans="1:48" x14ac:dyDescent="0.25">
      <c r="A153" s="6">
        <f>ReturnData!A164</f>
        <v>198707</v>
      </c>
      <c r="B153">
        <f>IF('Monthly Ranks'!B152&gt;=9, 1/8,0)</f>
        <v>0.125</v>
      </c>
      <c r="C153">
        <f>IF('Monthly Ranks'!C152&gt;=9, 1/8,0)</f>
        <v>0</v>
      </c>
      <c r="D153">
        <f>IF('Monthly Ranks'!D152&gt;=9, 1/8,0)</f>
        <v>0</v>
      </c>
      <c r="E153">
        <f>IF('Monthly Ranks'!E152&gt;=9, 1/8,0)</f>
        <v>0.125</v>
      </c>
      <c r="F153">
        <f>IF('Monthly Ranks'!F152&gt;=9, 1/8,0)</f>
        <v>0</v>
      </c>
      <c r="G153">
        <f>IF('Monthly Ranks'!G152&gt;=9, 1/8,0)</f>
        <v>0</v>
      </c>
      <c r="H153">
        <f>IF('Monthly Ranks'!H152&gt;=9, 1/8,0)</f>
        <v>0</v>
      </c>
      <c r="I153">
        <f>IF('Monthly Ranks'!I152&gt;=9, 1/8,0)</f>
        <v>0.125</v>
      </c>
      <c r="J153">
        <f>IF('Monthly Ranks'!J152&gt;=9, 1/8,0)</f>
        <v>0</v>
      </c>
      <c r="K153">
        <f>IF('Monthly Ranks'!K152&gt;=9, 1/8,0)</f>
        <v>0.125</v>
      </c>
      <c r="L153">
        <f>IF('Monthly Ranks'!L152&gt;=9, 1/8,0)</f>
        <v>0</v>
      </c>
      <c r="M153">
        <f>IF('Monthly Ranks'!M152&gt;=9, 1/8,0)</f>
        <v>0</v>
      </c>
      <c r="N153">
        <f>IF('Monthly Ranks'!N152&gt;=9, 1/8,0)</f>
        <v>0.125</v>
      </c>
      <c r="O153">
        <f>IF('Monthly Ranks'!O152&gt;=9, 1/8,0)</f>
        <v>0.125</v>
      </c>
      <c r="P153">
        <f>IF('Monthly Ranks'!P152&gt;=9, 1/8,0)</f>
        <v>0.125</v>
      </c>
      <c r="Q153">
        <f>IF('Monthly Ranks'!Q152&gt;=9, 1/8,0)</f>
        <v>0.125</v>
      </c>
      <c r="S153">
        <f t="shared" si="17"/>
        <v>198707</v>
      </c>
      <c r="T153" s="12">
        <f>B153*ReturnData!B164</f>
        <v>4.5125E-3</v>
      </c>
      <c r="U153" s="12">
        <f>C153*ReturnData!C164</f>
        <v>0</v>
      </c>
      <c r="V153" s="12">
        <f>D153*ReturnData!D164</f>
        <v>0</v>
      </c>
      <c r="W153" s="12">
        <f>E153*ReturnData!E164</f>
        <v>6.0750000000000005E-3</v>
      </c>
      <c r="X153" s="12">
        <f>F153*ReturnData!F164</f>
        <v>0</v>
      </c>
      <c r="Y153" s="12">
        <f>G153*ReturnData!G164</f>
        <v>0</v>
      </c>
      <c r="Z153" s="12">
        <f>H153*ReturnData!H164</f>
        <v>0</v>
      </c>
      <c r="AA153" s="12">
        <f>I153*ReturnData!I164</f>
        <v>7.0625000000000002E-3</v>
      </c>
      <c r="AB153" s="12">
        <f>J153*ReturnData!J164</f>
        <v>0</v>
      </c>
      <c r="AC153" s="12">
        <f>K153*ReturnData!K164</f>
        <v>8.9499999999999996E-3</v>
      </c>
      <c r="AD153" s="12">
        <f>L153*ReturnData!L164</f>
        <v>0</v>
      </c>
      <c r="AE153" s="12">
        <f>M153*ReturnData!M164</f>
        <v>0</v>
      </c>
      <c r="AF153" s="12">
        <f>N153*ReturnData!N164</f>
        <v>8.4124999999999998E-3</v>
      </c>
      <c r="AG153" s="12">
        <f>O153*ReturnData!O164</f>
        <v>-2.0874999999999999E-3</v>
      </c>
      <c r="AH153" s="12">
        <f>P153*ReturnData!P164</f>
        <v>7.7625000000000003E-3</v>
      </c>
      <c r="AI153" s="12">
        <f>Q153*ReturnData!Q164</f>
        <v>2.2875E-3</v>
      </c>
      <c r="AK153">
        <f t="shared" si="18"/>
        <v>198707</v>
      </c>
      <c r="AL153" s="15">
        <f t="shared" si="19"/>
        <v>4.2974999999999999E-2</v>
      </c>
      <c r="AN153">
        <v>1</v>
      </c>
      <c r="AO153" s="15">
        <f>HighMomentumPortfolio!AL153-LowMomentumPortfolio!AL153</f>
        <v>3.9575000000000013E-2</v>
      </c>
      <c r="AP153" s="18">
        <f t="shared" si="20"/>
        <v>1.0395749999999999</v>
      </c>
      <c r="AQ153" s="18"/>
    </row>
    <row r="154" spans="1:48" x14ac:dyDescent="0.25">
      <c r="A154" s="6">
        <f>ReturnData!A165</f>
        <v>198708</v>
      </c>
      <c r="B154">
        <f>IF('Monthly Ranks'!B153&gt;=9, 1/8,0)</f>
        <v>0.125</v>
      </c>
      <c r="C154">
        <f>IF('Monthly Ranks'!C153&gt;=9, 1/8,0)</f>
        <v>0</v>
      </c>
      <c r="D154">
        <f>IF('Monthly Ranks'!D153&gt;=9, 1/8,0)</f>
        <v>0</v>
      </c>
      <c r="E154">
        <f>IF('Monthly Ranks'!E153&gt;=9, 1/8,0)</f>
        <v>0.125</v>
      </c>
      <c r="F154">
        <f>IF('Monthly Ranks'!F153&gt;=9, 1/8,0)</f>
        <v>0</v>
      </c>
      <c r="G154">
        <f>IF('Monthly Ranks'!G153&gt;=9, 1/8,0)</f>
        <v>0</v>
      </c>
      <c r="H154">
        <f>IF('Monthly Ranks'!H153&gt;=9, 1/8,0)</f>
        <v>0.125</v>
      </c>
      <c r="I154">
        <f>IF('Monthly Ranks'!I153&gt;=9, 1/8,0)</f>
        <v>0</v>
      </c>
      <c r="J154">
        <f>IF('Monthly Ranks'!J153&gt;=9, 1/8,0)</f>
        <v>0</v>
      </c>
      <c r="K154">
        <f>IF('Monthly Ranks'!K153&gt;=9, 1/8,0)</f>
        <v>0.125</v>
      </c>
      <c r="L154">
        <f>IF('Monthly Ranks'!L153&gt;=9, 1/8,0)</f>
        <v>0</v>
      </c>
      <c r="M154">
        <f>IF('Monthly Ranks'!M153&gt;=9, 1/8,0)</f>
        <v>0</v>
      </c>
      <c r="N154">
        <f>IF('Monthly Ranks'!N153&gt;=9, 1/8,0)</f>
        <v>0.125</v>
      </c>
      <c r="O154">
        <f>IF('Monthly Ranks'!O153&gt;=9, 1/8,0)</f>
        <v>0.125</v>
      </c>
      <c r="P154">
        <f>IF('Monthly Ranks'!P153&gt;=9, 1/8,0)</f>
        <v>0.125</v>
      </c>
      <c r="Q154">
        <f>IF('Monthly Ranks'!Q153&gt;=9, 1/8,0)</f>
        <v>0.125</v>
      </c>
      <c r="S154">
        <f t="shared" si="17"/>
        <v>198708</v>
      </c>
      <c r="T154" s="12">
        <f>B154*ReturnData!B165</f>
        <v>3.5375000000000003E-3</v>
      </c>
      <c r="U154" s="12">
        <f>C154*ReturnData!C165</f>
        <v>0</v>
      </c>
      <c r="V154" s="12">
        <f>D154*ReturnData!D165</f>
        <v>0</v>
      </c>
      <c r="W154" s="12">
        <f>E154*ReturnData!E165</f>
        <v>2.6249999999999998E-4</v>
      </c>
      <c r="X154" s="12">
        <f>F154*ReturnData!F165</f>
        <v>0</v>
      </c>
      <c r="Y154" s="12">
        <f>G154*ReturnData!G165</f>
        <v>0</v>
      </c>
      <c r="Z154" s="12">
        <f>H154*ReturnData!H165</f>
        <v>6.0750000000000005E-3</v>
      </c>
      <c r="AA154" s="12">
        <f>I154*ReturnData!I165</f>
        <v>0</v>
      </c>
      <c r="AB154" s="12">
        <f>J154*ReturnData!J165</f>
        <v>0</v>
      </c>
      <c r="AC154" s="12">
        <f>K154*ReturnData!K165</f>
        <v>2.2750000000000001E-3</v>
      </c>
      <c r="AD154" s="12">
        <f>L154*ReturnData!L165</f>
        <v>0</v>
      </c>
      <c r="AE154" s="12">
        <f>M154*ReturnData!M165</f>
        <v>0</v>
      </c>
      <c r="AF154" s="12">
        <f>N154*ReturnData!N165</f>
        <v>7.000000000000001E-4</v>
      </c>
      <c r="AG154" s="12">
        <f>O154*ReturnData!O165</f>
        <v>4.6250000000000006E-3</v>
      </c>
      <c r="AH154" s="12">
        <f>P154*ReturnData!P165</f>
        <v>4.5000000000000005E-3</v>
      </c>
      <c r="AI154" s="12">
        <f>Q154*ReturnData!Q165</f>
        <v>7.3499999999999998E-3</v>
      </c>
      <c r="AK154">
        <f t="shared" si="18"/>
        <v>198708</v>
      </c>
      <c r="AL154" s="15">
        <f t="shared" si="19"/>
        <v>2.9325E-2</v>
      </c>
      <c r="AN154">
        <v>1</v>
      </c>
      <c r="AO154" s="15">
        <f>HighMomentumPortfolio!AL154-LowMomentumPortfolio!AL154</f>
        <v>-7.1375000000000015E-3</v>
      </c>
      <c r="AP154" s="18">
        <f t="shared" si="20"/>
        <v>0.99286249999999998</v>
      </c>
      <c r="AQ154" s="18"/>
    </row>
    <row r="155" spans="1:48" x14ac:dyDescent="0.25">
      <c r="A155" s="6">
        <f>ReturnData!A166</f>
        <v>198709</v>
      </c>
      <c r="B155">
        <f>IF('Monthly Ranks'!B154&gt;=9, 1/8,0)</f>
        <v>0.125</v>
      </c>
      <c r="C155">
        <f>IF('Monthly Ranks'!C154&gt;=9, 1/8,0)</f>
        <v>0</v>
      </c>
      <c r="D155">
        <f>IF('Monthly Ranks'!D154&gt;=9, 1/8,0)</f>
        <v>0</v>
      </c>
      <c r="E155">
        <f>IF('Monthly Ranks'!E154&gt;=9, 1/8,0)</f>
        <v>0</v>
      </c>
      <c r="F155">
        <f>IF('Monthly Ranks'!F154&gt;=9, 1/8,0)</f>
        <v>0</v>
      </c>
      <c r="G155">
        <f>IF('Monthly Ranks'!G154&gt;=9, 1/8,0)</f>
        <v>0</v>
      </c>
      <c r="H155">
        <f>IF('Monthly Ranks'!H154&gt;=9, 1/8,0)</f>
        <v>0.125</v>
      </c>
      <c r="I155">
        <f>IF('Monthly Ranks'!I154&gt;=9, 1/8,0)</f>
        <v>0</v>
      </c>
      <c r="J155">
        <f>IF('Monthly Ranks'!J154&gt;=9, 1/8,0)</f>
        <v>0</v>
      </c>
      <c r="K155">
        <f>IF('Monthly Ranks'!K154&gt;=9, 1/8,0)</f>
        <v>0.125</v>
      </c>
      <c r="L155">
        <f>IF('Monthly Ranks'!L154&gt;=9, 1/8,0)</f>
        <v>0.125</v>
      </c>
      <c r="M155">
        <f>IF('Monthly Ranks'!M154&gt;=9, 1/8,0)</f>
        <v>0</v>
      </c>
      <c r="N155">
        <f>IF('Monthly Ranks'!N154&gt;=9, 1/8,0)</f>
        <v>0.125</v>
      </c>
      <c r="O155">
        <f>IF('Monthly Ranks'!O154&gt;=9, 1/8,0)</f>
        <v>0.125</v>
      </c>
      <c r="P155">
        <f>IF('Monthly Ranks'!P154&gt;=9, 1/8,0)</f>
        <v>0.125</v>
      </c>
      <c r="Q155">
        <f>IF('Monthly Ranks'!Q154&gt;=9, 1/8,0)</f>
        <v>0.125</v>
      </c>
      <c r="S155">
        <f t="shared" si="17"/>
        <v>198709</v>
      </c>
      <c r="T155" s="12">
        <f>B155*ReturnData!B166</f>
        <v>-3.3124999999999999E-3</v>
      </c>
      <c r="U155" s="12">
        <f>C155*ReturnData!C166</f>
        <v>0</v>
      </c>
      <c r="V155" s="12">
        <f>D155*ReturnData!D166</f>
        <v>0</v>
      </c>
      <c r="W155" s="12">
        <f>E155*ReturnData!E166</f>
        <v>0</v>
      </c>
      <c r="X155" s="12">
        <f>F155*ReturnData!F166</f>
        <v>0</v>
      </c>
      <c r="Y155" s="12">
        <f>G155*ReturnData!G166</f>
        <v>0</v>
      </c>
      <c r="Z155" s="12">
        <f>H155*ReturnData!H166</f>
        <v>-2.0874999999999999E-3</v>
      </c>
      <c r="AA155" s="12">
        <f>I155*ReturnData!I166</f>
        <v>0</v>
      </c>
      <c r="AB155" s="12">
        <f>J155*ReturnData!J166</f>
        <v>0</v>
      </c>
      <c r="AC155" s="12">
        <f>K155*ReturnData!K166</f>
        <v>-1.65E-3</v>
      </c>
      <c r="AD155" s="12">
        <f>L155*ReturnData!L166</f>
        <v>-2.8375000000000002E-3</v>
      </c>
      <c r="AE155" s="12">
        <f>M155*ReturnData!M166</f>
        <v>0</v>
      </c>
      <c r="AF155" s="12">
        <f>N155*ReturnData!N166</f>
        <v>-2.4875000000000001E-3</v>
      </c>
      <c r="AG155" s="12">
        <f>O155*ReturnData!O166</f>
        <v>-2.8874999999999999E-3</v>
      </c>
      <c r="AH155" s="12">
        <f>P155*ReturnData!P166</f>
        <v>-8.6374999999999993E-3</v>
      </c>
      <c r="AI155" s="12">
        <f>Q155*ReturnData!Q166</f>
        <v>-2.9499999999999999E-3</v>
      </c>
      <c r="AK155">
        <f t="shared" si="18"/>
        <v>198709</v>
      </c>
      <c r="AL155" s="15">
        <f t="shared" si="19"/>
        <v>-2.6849999999999999E-2</v>
      </c>
      <c r="AN155">
        <v>1</v>
      </c>
      <c r="AO155" s="15">
        <f>HighMomentumPortfolio!AL155-LowMomentumPortfolio!AL155</f>
        <v>1.0687499999999999E-2</v>
      </c>
      <c r="AP155" s="18">
        <f t="shared" si="20"/>
        <v>1.0106875</v>
      </c>
      <c r="AQ155" s="18"/>
    </row>
    <row r="156" spans="1:48" x14ac:dyDescent="0.25">
      <c r="A156" s="6">
        <f>ReturnData!A167</f>
        <v>198710</v>
      </c>
      <c r="B156">
        <f>IF('Monthly Ranks'!B155&gt;=9, 1/8,0)</f>
        <v>0.125</v>
      </c>
      <c r="C156">
        <f>IF('Monthly Ranks'!C155&gt;=9, 1/8,0)</f>
        <v>0</v>
      </c>
      <c r="D156">
        <f>IF('Monthly Ranks'!D155&gt;=9, 1/8,0)</f>
        <v>0</v>
      </c>
      <c r="E156">
        <f>IF('Monthly Ranks'!E155&gt;=9, 1/8,0)</f>
        <v>0.125</v>
      </c>
      <c r="F156">
        <f>IF('Monthly Ranks'!F155&gt;=9, 1/8,0)</f>
        <v>0</v>
      </c>
      <c r="G156">
        <f>IF('Monthly Ranks'!G155&gt;=9, 1/8,0)</f>
        <v>0</v>
      </c>
      <c r="H156">
        <f>IF('Monthly Ranks'!H155&gt;=9, 1/8,0)</f>
        <v>0</v>
      </c>
      <c r="I156">
        <f>IF('Monthly Ranks'!I155&gt;=9, 1/8,0)</f>
        <v>0.125</v>
      </c>
      <c r="J156">
        <f>IF('Monthly Ranks'!J155&gt;=9, 1/8,0)</f>
        <v>0</v>
      </c>
      <c r="K156">
        <f>IF('Monthly Ranks'!K155&gt;=9, 1/8,0)</f>
        <v>0.125</v>
      </c>
      <c r="L156">
        <f>IF('Monthly Ranks'!L155&gt;=9, 1/8,0)</f>
        <v>0</v>
      </c>
      <c r="M156">
        <f>IF('Monthly Ranks'!M155&gt;=9, 1/8,0)</f>
        <v>0</v>
      </c>
      <c r="N156">
        <f>IF('Monthly Ranks'!N155&gt;=9, 1/8,0)</f>
        <v>0.125</v>
      </c>
      <c r="O156">
        <f>IF('Monthly Ranks'!O155&gt;=9, 1/8,0)</f>
        <v>0.125</v>
      </c>
      <c r="P156">
        <f>IF('Monthly Ranks'!P155&gt;=9, 1/8,0)</f>
        <v>0.125</v>
      </c>
      <c r="Q156">
        <f>IF('Monthly Ranks'!Q155&gt;=9, 1/8,0)</f>
        <v>0.125</v>
      </c>
      <c r="S156">
        <f t="shared" si="17"/>
        <v>198710</v>
      </c>
      <c r="T156" s="12">
        <f>B156*ReturnData!B167</f>
        <v>-2.2749999999999999E-2</v>
      </c>
      <c r="U156" s="12">
        <f>C156*ReturnData!C167</f>
        <v>0</v>
      </c>
      <c r="V156" s="12">
        <f>D156*ReturnData!D167</f>
        <v>0</v>
      </c>
      <c r="W156" s="12">
        <f>E156*ReturnData!E167</f>
        <v>-3.9300000000000002E-2</v>
      </c>
      <c r="X156" s="12">
        <f>F156*ReturnData!F167</f>
        <v>0</v>
      </c>
      <c r="Y156" s="12">
        <f>G156*ReturnData!G167</f>
        <v>0</v>
      </c>
      <c r="Z156" s="12">
        <f>H156*ReturnData!H167</f>
        <v>0</v>
      </c>
      <c r="AA156" s="12">
        <f>I156*ReturnData!I167</f>
        <v>-3.6549999999999999E-2</v>
      </c>
      <c r="AB156" s="12">
        <f>J156*ReturnData!J167</f>
        <v>0</v>
      </c>
      <c r="AC156" s="12">
        <f>K156*ReturnData!K167</f>
        <v>-3.5687500000000004E-2</v>
      </c>
      <c r="AD156" s="12">
        <f>L156*ReturnData!L167</f>
        <v>0</v>
      </c>
      <c r="AE156" s="12">
        <f>M156*ReturnData!M167</f>
        <v>0</v>
      </c>
      <c r="AF156" s="12">
        <f>N156*ReturnData!N167</f>
        <v>-3.6324999999999996E-2</v>
      </c>
      <c r="AG156" s="12">
        <f>O156*ReturnData!O167</f>
        <v>-8.6499999999999997E-3</v>
      </c>
      <c r="AH156" s="12">
        <f>P156*ReturnData!P167</f>
        <v>-3.4925000000000005E-2</v>
      </c>
      <c r="AI156" s="12">
        <f>Q156*ReturnData!Q167</f>
        <v>-2.65875E-2</v>
      </c>
      <c r="AK156">
        <f t="shared" si="18"/>
        <v>198710</v>
      </c>
      <c r="AL156" s="15">
        <f t="shared" si="19"/>
        <v>-0.24077500000000002</v>
      </c>
      <c r="AN156">
        <v>1</v>
      </c>
      <c r="AO156" s="15">
        <f>HighMomentumPortfolio!AL156-LowMomentumPortfolio!AL156</f>
        <v>-1.8524999999999958E-2</v>
      </c>
      <c r="AP156" s="18">
        <f t="shared" si="20"/>
        <v>0.9814750000000001</v>
      </c>
      <c r="AQ156" s="18"/>
    </row>
    <row r="157" spans="1:48" x14ac:dyDescent="0.25">
      <c r="A157" s="6">
        <f>ReturnData!A168</f>
        <v>198711</v>
      </c>
      <c r="B157">
        <f>IF('Monthly Ranks'!B156&gt;=9, 1/8,0)</f>
        <v>0.125</v>
      </c>
      <c r="C157">
        <f>IF('Monthly Ranks'!C156&gt;=9, 1/8,0)</f>
        <v>0</v>
      </c>
      <c r="D157">
        <f>IF('Monthly Ranks'!D156&gt;=9, 1/8,0)</f>
        <v>0</v>
      </c>
      <c r="E157">
        <f>IF('Monthly Ranks'!E156&gt;=9, 1/8,0)</f>
        <v>0.125</v>
      </c>
      <c r="F157">
        <f>IF('Monthly Ranks'!F156&gt;=9, 1/8,0)</f>
        <v>0</v>
      </c>
      <c r="G157">
        <f>IF('Monthly Ranks'!G156&gt;=9, 1/8,0)</f>
        <v>0</v>
      </c>
      <c r="H157">
        <f>IF('Monthly Ranks'!H156&gt;=9, 1/8,0)</f>
        <v>0</v>
      </c>
      <c r="I157">
        <f>IF('Monthly Ranks'!I156&gt;=9, 1/8,0)</f>
        <v>0.125</v>
      </c>
      <c r="J157">
        <f>IF('Monthly Ranks'!J156&gt;=9, 1/8,0)</f>
        <v>0</v>
      </c>
      <c r="K157">
        <f>IF('Monthly Ranks'!K156&gt;=9, 1/8,0)</f>
        <v>0.125</v>
      </c>
      <c r="L157">
        <f>IF('Monthly Ranks'!L156&gt;=9, 1/8,0)</f>
        <v>0</v>
      </c>
      <c r="M157">
        <f>IF('Monthly Ranks'!M156&gt;=9, 1/8,0)</f>
        <v>0</v>
      </c>
      <c r="N157">
        <f>IF('Monthly Ranks'!N156&gt;=9, 1/8,0)</f>
        <v>0.125</v>
      </c>
      <c r="O157">
        <f>IF('Monthly Ranks'!O156&gt;=9, 1/8,0)</f>
        <v>0.125</v>
      </c>
      <c r="P157">
        <f>IF('Monthly Ranks'!P156&gt;=9, 1/8,0)</f>
        <v>0.125</v>
      </c>
      <c r="Q157">
        <f>IF('Monthly Ranks'!Q156&gt;=9, 1/8,0)</f>
        <v>0.125</v>
      </c>
      <c r="S157">
        <f t="shared" si="17"/>
        <v>198711</v>
      </c>
      <c r="T157" s="12">
        <f>B157*ReturnData!B168</f>
        <v>-9.6125000000000013E-3</v>
      </c>
      <c r="U157" s="12">
        <f>C157*ReturnData!C168</f>
        <v>0</v>
      </c>
      <c r="V157" s="12">
        <f>D157*ReturnData!D168</f>
        <v>0</v>
      </c>
      <c r="W157" s="12">
        <f>E157*ReturnData!E168</f>
        <v>-1.3162499999999999E-2</v>
      </c>
      <c r="X157" s="12">
        <f>F157*ReturnData!F168</f>
        <v>0</v>
      </c>
      <c r="Y157" s="12">
        <f>G157*ReturnData!G168</f>
        <v>0</v>
      </c>
      <c r="Z157" s="12">
        <f>H157*ReturnData!H168</f>
        <v>0</v>
      </c>
      <c r="AA157" s="12">
        <f>I157*ReturnData!I168</f>
        <v>-6.0624999999999993E-3</v>
      </c>
      <c r="AB157" s="12">
        <f>J157*ReturnData!J168</f>
        <v>0</v>
      </c>
      <c r="AC157" s="12">
        <f>K157*ReturnData!K168</f>
        <v>-8.1374999999999989E-3</v>
      </c>
      <c r="AD157" s="12">
        <f>L157*ReturnData!L168</f>
        <v>0</v>
      </c>
      <c r="AE157" s="12">
        <f>M157*ReturnData!M168</f>
        <v>0</v>
      </c>
      <c r="AF157" s="12">
        <f>N157*ReturnData!N168</f>
        <v>-1.02375E-2</v>
      </c>
      <c r="AG157" s="12">
        <f>O157*ReturnData!O168</f>
        <v>-3.1374999999999997E-3</v>
      </c>
      <c r="AH157" s="12">
        <f>P157*ReturnData!P168</f>
        <v>-1.16375E-2</v>
      </c>
      <c r="AI157" s="12">
        <f>Q157*ReturnData!Q168</f>
        <v>-8.8999999999999999E-3</v>
      </c>
      <c r="AK157">
        <f t="shared" si="18"/>
        <v>198711</v>
      </c>
      <c r="AL157" s="15">
        <f t="shared" si="19"/>
        <v>-7.0887499999999992E-2</v>
      </c>
      <c r="AN157">
        <v>1</v>
      </c>
      <c r="AO157" s="15">
        <f>HighMomentumPortfolio!AL157-LowMomentumPortfolio!AL157</f>
        <v>1.6699999999999993E-2</v>
      </c>
      <c r="AP157" s="18">
        <f t="shared" si="20"/>
        <v>1.0166999999999999</v>
      </c>
      <c r="AQ157" s="18"/>
    </row>
    <row r="158" spans="1:48" x14ac:dyDescent="0.25">
      <c r="A158" s="6">
        <f>ReturnData!A169</f>
        <v>198712</v>
      </c>
      <c r="B158">
        <f>IF('Monthly Ranks'!B157&gt;=9, 1/8,0)</f>
        <v>0</v>
      </c>
      <c r="C158">
        <f>IF('Monthly Ranks'!C157&gt;=9, 1/8,0)</f>
        <v>0</v>
      </c>
      <c r="D158">
        <f>IF('Monthly Ranks'!D157&gt;=9, 1/8,0)</f>
        <v>0</v>
      </c>
      <c r="E158">
        <f>IF('Monthly Ranks'!E157&gt;=9, 1/8,0)</f>
        <v>0.125</v>
      </c>
      <c r="F158">
        <f>IF('Monthly Ranks'!F157&gt;=9, 1/8,0)</f>
        <v>0</v>
      </c>
      <c r="G158">
        <f>IF('Monthly Ranks'!G157&gt;=9, 1/8,0)</f>
        <v>0</v>
      </c>
      <c r="H158">
        <f>IF('Monthly Ranks'!H157&gt;=9, 1/8,0)</f>
        <v>0</v>
      </c>
      <c r="I158">
        <f>IF('Monthly Ranks'!I157&gt;=9, 1/8,0)</f>
        <v>0.125</v>
      </c>
      <c r="J158">
        <f>IF('Monthly Ranks'!J157&gt;=9, 1/8,0)</f>
        <v>0</v>
      </c>
      <c r="K158">
        <f>IF('Monthly Ranks'!K157&gt;=9, 1/8,0)</f>
        <v>0.125</v>
      </c>
      <c r="L158">
        <f>IF('Monthly Ranks'!L157&gt;=9, 1/8,0)</f>
        <v>0</v>
      </c>
      <c r="M158">
        <f>IF('Monthly Ranks'!M157&gt;=9, 1/8,0)</f>
        <v>0.125</v>
      </c>
      <c r="N158">
        <f>IF('Monthly Ranks'!N157&gt;=9, 1/8,0)</f>
        <v>0.125</v>
      </c>
      <c r="O158">
        <f>IF('Monthly Ranks'!O157&gt;=9, 1/8,0)</f>
        <v>0.125</v>
      </c>
      <c r="P158">
        <f>IF('Monthly Ranks'!P157&gt;=9, 1/8,0)</f>
        <v>0.125</v>
      </c>
      <c r="Q158">
        <f>IF('Monthly Ranks'!Q157&gt;=9, 1/8,0)</f>
        <v>0.125</v>
      </c>
      <c r="S158">
        <f t="shared" si="17"/>
        <v>198712</v>
      </c>
      <c r="T158" s="12">
        <f>B158*ReturnData!B169</f>
        <v>0</v>
      </c>
      <c r="U158" s="12">
        <f>C158*ReturnData!C169</f>
        <v>0</v>
      </c>
      <c r="V158" s="12">
        <f>D158*ReturnData!D169</f>
        <v>0</v>
      </c>
      <c r="W158" s="12">
        <f>E158*ReturnData!E169</f>
        <v>1.1325E-2</v>
      </c>
      <c r="X158" s="12">
        <f>F158*ReturnData!F169</f>
        <v>0</v>
      </c>
      <c r="Y158" s="12">
        <f>G158*ReturnData!G169</f>
        <v>0</v>
      </c>
      <c r="Z158" s="12">
        <f>H158*ReturnData!H169</f>
        <v>0</v>
      </c>
      <c r="AA158" s="12">
        <f>I158*ReturnData!I169</f>
        <v>1.04875E-2</v>
      </c>
      <c r="AB158" s="12">
        <f>J158*ReturnData!J169</f>
        <v>0</v>
      </c>
      <c r="AC158" s="12">
        <f>K158*ReturnData!K169</f>
        <v>9.4625000000000004E-3</v>
      </c>
      <c r="AD158" s="12">
        <f>L158*ReturnData!L169</f>
        <v>0</v>
      </c>
      <c r="AE158" s="12">
        <f>M158*ReturnData!M169</f>
        <v>1.07125E-2</v>
      </c>
      <c r="AF158" s="12">
        <f>N158*ReturnData!N169</f>
        <v>8.8999999999999999E-3</v>
      </c>
      <c r="AG158" s="12">
        <f>O158*ReturnData!O169</f>
        <v>6.8750000000000007E-4</v>
      </c>
      <c r="AH158" s="12">
        <f>P158*ReturnData!P169</f>
        <v>9.5999999999999992E-3</v>
      </c>
      <c r="AI158" s="12">
        <f>Q158*ReturnData!Q169</f>
        <v>4.5250000000000004E-3</v>
      </c>
      <c r="AK158">
        <f t="shared" si="18"/>
        <v>198712</v>
      </c>
      <c r="AL158" s="15">
        <f t="shared" si="19"/>
        <v>6.5699999999999995E-2</v>
      </c>
      <c r="AN158">
        <v>1</v>
      </c>
      <c r="AO158" s="15">
        <f>HighMomentumPortfolio!AL158-LowMomentumPortfolio!AL158</f>
        <v>2.3662500000000003E-2</v>
      </c>
      <c r="AP158" s="18">
        <f t="shared" si="20"/>
        <v>1.0236624999999999</v>
      </c>
      <c r="AQ158" s="18"/>
    </row>
    <row r="159" spans="1:48" x14ac:dyDescent="0.25">
      <c r="A159" s="6">
        <f>ReturnData!A170</f>
        <v>198801</v>
      </c>
      <c r="B159">
        <f>IF('Monthly Ranks'!B158&gt;=9, 1/8,0)</f>
        <v>0</v>
      </c>
      <c r="C159">
        <f>IF('Monthly Ranks'!C158&gt;=9, 1/8,0)</f>
        <v>0</v>
      </c>
      <c r="D159">
        <f>IF('Monthly Ranks'!D158&gt;=9, 1/8,0)</f>
        <v>0</v>
      </c>
      <c r="E159">
        <f>IF('Monthly Ranks'!E158&gt;=9, 1/8,0)</f>
        <v>0.125</v>
      </c>
      <c r="F159">
        <f>IF('Monthly Ranks'!F158&gt;=9, 1/8,0)</f>
        <v>0.125</v>
      </c>
      <c r="G159">
        <f>IF('Monthly Ranks'!G158&gt;=9, 1/8,0)</f>
        <v>0</v>
      </c>
      <c r="H159">
        <f>IF('Monthly Ranks'!H158&gt;=9, 1/8,0)</f>
        <v>0</v>
      </c>
      <c r="I159">
        <f>IF('Monthly Ranks'!I158&gt;=9, 1/8,0)</f>
        <v>0.125</v>
      </c>
      <c r="J159">
        <f>IF('Monthly Ranks'!J158&gt;=9, 1/8,0)</f>
        <v>0</v>
      </c>
      <c r="K159">
        <f>IF('Monthly Ranks'!K158&gt;=9, 1/8,0)</f>
        <v>0.125</v>
      </c>
      <c r="L159">
        <f>IF('Monthly Ranks'!L158&gt;=9, 1/8,0)</f>
        <v>0</v>
      </c>
      <c r="M159">
        <f>IF('Monthly Ranks'!M158&gt;=9, 1/8,0)</f>
        <v>0</v>
      </c>
      <c r="N159">
        <f>IF('Monthly Ranks'!N158&gt;=9, 1/8,0)</f>
        <v>0.125</v>
      </c>
      <c r="O159">
        <f>IF('Monthly Ranks'!O158&gt;=9, 1/8,0)</f>
        <v>0.125</v>
      </c>
      <c r="P159">
        <f>IF('Monthly Ranks'!P158&gt;=9, 1/8,0)</f>
        <v>0.125</v>
      </c>
      <c r="Q159">
        <f>IF('Monthly Ranks'!Q158&gt;=9, 1/8,0)</f>
        <v>0.125</v>
      </c>
      <c r="S159">
        <f t="shared" si="17"/>
        <v>198801</v>
      </c>
      <c r="T159" s="12">
        <f>B159*ReturnData!B170</f>
        <v>0</v>
      </c>
      <c r="U159" s="12">
        <f>C159*ReturnData!C170</f>
        <v>0</v>
      </c>
      <c r="V159" s="12">
        <f>D159*ReturnData!D170</f>
        <v>0</v>
      </c>
      <c r="W159" s="12">
        <f>E159*ReturnData!E170</f>
        <v>7.9625000000000008E-3</v>
      </c>
      <c r="X159" s="12">
        <f>F159*ReturnData!F170</f>
        <v>-9.3749999999999997E-4</v>
      </c>
      <c r="Y159" s="12">
        <f>G159*ReturnData!G170</f>
        <v>0</v>
      </c>
      <c r="Z159" s="12">
        <f>H159*ReturnData!H170</f>
        <v>0</v>
      </c>
      <c r="AA159" s="12">
        <f>I159*ReturnData!I170</f>
        <v>4.7124999999999997E-3</v>
      </c>
      <c r="AB159" s="12">
        <f>J159*ReturnData!J170</f>
        <v>0</v>
      </c>
      <c r="AC159" s="12">
        <f>K159*ReturnData!K170</f>
        <v>7.1125000000000008E-3</v>
      </c>
      <c r="AD159" s="12">
        <f>L159*ReturnData!L170</f>
        <v>0</v>
      </c>
      <c r="AE159" s="12">
        <f>M159*ReturnData!M170</f>
        <v>0</v>
      </c>
      <c r="AF159" s="12">
        <f>N159*ReturnData!N170</f>
        <v>1.0075000000000001E-2</v>
      </c>
      <c r="AG159" s="12">
        <f>O159*ReturnData!O170</f>
        <v>1.2212499999999999E-2</v>
      </c>
      <c r="AH159" s="12">
        <f>P159*ReturnData!P170</f>
        <v>8.199999999999999E-3</v>
      </c>
      <c r="AI159" s="12">
        <f>Q159*ReturnData!Q170</f>
        <v>1.1174999999999999E-2</v>
      </c>
      <c r="AK159">
        <f t="shared" si="18"/>
        <v>198801</v>
      </c>
      <c r="AL159" s="15">
        <f t="shared" si="19"/>
        <v>6.0512499999999997E-2</v>
      </c>
      <c r="AN159">
        <v>1</v>
      </c>
      <c r="AO159" s="15">
        <f>HighMomentumPortfolio!AL159-LowMomentumPortfolio!AL159</f>
        <v>-4.8624999999999995E-2</v>
      </c>
      <c r="AP159" s="18">
        <f t="shared" si="20"/>
        <v>0.95137499999999997</v>
      </c>
      <c r="AQ159" s="18"/>
      <c r="AR159" s="18">
        <f t="shared" ref="AR159" si="23">PRODUCT(AP159:AP170)</f>
        <v>0.92101024549693788</v>
      </c>
      <c r="AS159" s="18"/>
      <c r="AT159" s="18"/>
      <c r="AU159" s="18"/>
      <c r="AV159" s="18"/>
    </row>
    <row r="160" spans="1:48" x14ac:dyDescent="0.25">
      <c r="A160" s="6">
        <f>ReturnData!A171</f>
        <v>198802</v>
      </c>
      <c r="B160">
        <f>IF('Monthly Ranks'!B159&gt;=9, 1/8,0)</f>
        <v>0</v>
      </c>
      <c r="C160">
        <f>IF('Monthly Ranks'!C159&gt;=9, 1/8,0)</f>
        <v>0</v>
      </c>
      <c r="D160">
        <f>IF('Monthly Ranks'!D159&gt;=9, 1/8,0)</f>
        <v>0</v>
      </c>
      <c r="E160">
        <f>IF('Monthly Ranks'!E159&gt;=9, 1/8,0)</f>
        <v>0.125</v>
      </c>
      <c r="F160">
        <f>IF('Monthly Ranks'!F159&gt;=9, 1/8,0)</f>
        <v>0.125</v>
      </c>
      <c r="G160">
        <f>IF('Monthly Ranks'!G159&gt;=9, 1/8,0)</f>
        <v>0</v>
      </c>
      <c r="H160">
        <f>IF('Monthly Ranks'!H159&gt;=9, 1/8,0)</f>
        <v>0</v>
      </c>
      <c r="I160">
        <f>IF('Monthly Ranks'!I159&gt;=9, 1/8,0)</f>
        <v>0.125</v>
      </c>
      <c r="J160">
        <f>IF('Monthly Ranks'!J159&gt;=9, 1/8,0)</f>
        <v>0</v>
      </c>
      <c r="K160">
        <f>IF('Monthly Ranks'!K159&gt;=9, 1/8,0)</f>
        <v>0.125</v>
      </c>
      <c r="L160">
        <f>IF('Monthly Ranks'!L159&gt;=9, 1/8,0)</f>
        <v>0</v>
      </c>
      <c r="M160">
        <f>IF('Monthly Ranks'!M159&gt;=9, 1/8,0)</f>
        <v>0</v>
      </c>
      <c r="N160">
        <f>IF('Monthly Ranks'!N159&gt;=9, 1/8,0)</f>
        <v>0.125</v>
      </c>
      <c r="O160">
        <f>IF('Monthly Ranks'!O159&gt;=9, 1/8,0)</f>
        <v>0.125</v>
      </c>
      <c r="P160">
        <f>IF('Monthly Ranks'!P159&gt;=9, 1/8,0)</f>
        <v>0.125</v>
      </c>
      <c r="Q160">
        <f>IF('Monthly Ranks'!Q159&gt;=9, 1/8,0)</f>
        <v>0.125</v>
      </c>
      <c r="S160">
        <f t="shared" si="17"/>
        <v>198802</v>
      </c>
      <c r="T160" s="12">
        <f>B160*ReturnData!B171</f>
        <v>0</v>
      </c>
      <c r="U160" s="12">
        <f>C160*ReturnData!C171</f>
        <v>0</v>
      </c>
      <c r="V160" s="12">
        <f>D160*ReturnData!D171</f>
        <v>0</v>
      </c>
      <c r="W160" s="12">
        <f>E160*ReturnData!E171</f>
        <v>1.8425E-2</v>
      </c>
      <c r="X160" s="12">
        <f>F160*ReturnData!F171</f>
        <v>5.4749999999999998E-3</v>
      </c>
      <c r="Y160" s="12">
        <f>G160*ReturnData!G171</f>
        <v>0</v>
      </c>
      <c r="Z160" s="12">
        <f>H160*ReturnData!H171</f>
        <v>0</v>
      </c>
      <c r="AA160" s="12">
        <f>I160*ReturnData!I171</f>
        <v>1.44625E-2</v>
      </c>
      <c r="AB160" s="12">
        <f>J160*ReturnData!J171</f>
        <v>0</v>
      </c>
      <c r="AC160" s="12">
        <f>K160*ReturnData!K171</f>
        <v>1.0449999999999999E-2</v>
      </c>
      <c r="AD160" s="12">
        <f>L160*ReturnData!L171</f>
        <v>0</v>
      </c>
      <c r="AE160" s="12">
        <f>M160*ReturnData!M171</f>
        <v>0</v>
      </c>
      <c r="AF160" s="12">
        <f>N160*ReturnData!N171</f>
        <v>8.4624999999999995E-3</v>
      </c>
      <c r="AG160" s="12">
        <f>O160*ReturnData!O171</f>
        <v>-1.7749999999999999E-3</v>
      </c>
      <c r="AH160" s="12">
        <f>P160*ReturnData!P171</f>
        <v>1.355E-2</v>
      </c>
      <c r="AI160" s="12">
        <f>Q160*ReturnData!Q171</f>
        <v>3.7750000000000001E-3</v>
      </c>
      <c r="AK160">
        <f t="shared" si="18"/>
        <v>198802</v>
      </c>
      <c r="AL160" s="15">
        <f t="shared" si="19"/>
        <v>7.2825000000000001E-2</v>
      </c>
      <c r="AN160">
        <v>1</v>
      </c>
      <c r="AO160" s="15">
        <f>HighMomentumPortfolio!AL160-LowMomentumPortfolio!AL160</f>
        <v>-7.0500000000000007E-3</v>
      </c>
      <c r="AP160" s="18">
        <f t="shared" si="20"/>
        <v>0.99295</v>
      </c>
      <c r="AQ160" s="18"/>
    </row>
    <row r="161" spans="1:48" x14ac:dyDescent="0.25">
      <c r="A161" s="6">
        <f>ReturnData!A172</f>
        <v>198803</v>
      </c>
      <c r="B161">
        <f>IF('Monthly Ranks'!B160&gt;=9, 1/8,0)</f>
        <v>0</v>
      </c>
      <c r="C161">
        <f>IF('Monthly Ranks'!C160&gt;=9, 1/8,0)</f>
        <v>0</v>
      </c>
      <c r="D161">
        <f>IF('Monthly Ranks'!D160&gt;=9, 1/8,0)</f>
        <v>0</v>
      </c>
      <c r="E161">
        <f>IF('Monthly Ranks'!E160&gt;=9, 1/8,0)</f>
        <v>0.125</v>
      </c>
      <c r="F161">
        <f>IF('Monthly Ranks'!F160&gt;=9, 1/8,0)</f>
        <v>0.125</v>
      </c>
      <c r="G161">
        <f>IF('Monthly Ranks'!G160&gt;=9, 1/8,0)</f>
        <v>0</v>
      </c>
      <c r="H161">
        <f>IF('Monthly Ranks'!H160&gt;=9, 1/8,0)</f>
        <v>0</v>
      </c>
      <c r="I161">
        <f>IF('Monthly Ranks'!I160&gt;=9, 1/8,0)</f>
        <v>0.125</v>
      </c>
      <c r="J161">
        <f>IF('Monthly Ranks'!J160&gt;=9, 1/8,0)</f>
        <v>0</v>
      </c>
      <c r="K161">
        <f>IF('Monthly Ranks'!K160&gt;=9, 1/8,0)</f>
        <v>0.125</v>
      </c>
      <c r="L161">
        <f>IF('Monthly Ranks'!L160&gt;=9, 1/8,0)</f>
        <v>0.125</v>
      </c>
      <c r="M161">
        <f>IF('Monthly Ranks'!M160&gt;=9, 1/8,0)</f>
        <v>0</v>
      </c>
      <c r="N161">
        <f>IF('Monthly Ranks'!N160&gt;=9, 1/8,0)</f>
        <v>0.125</v>
      </c>
      <c r="O161">
        <f>IF('Monthly Ranks'!O160&gt;=9, 1/8,0)</f>
        <v>0</v>
      </c>
      <c r="P161">
        <f>IF('Monthly Ranks'!P160&gt;=9, 1/8,0)</f>
        <v>0.125</v>
      </c>
      <c r="Q161">
        <f>IF('Monthly Ranks'!Q160&gt;=9, 1/8,0)</f>
        <v>0.125</v>
      </c>
      <c r="S161">
        <f t="shared" si="17"/>
        <v>198803</v>
      </c>
      <c r="T161" s="12">
        <f>B161*ReturnData!B172</f>
        <v>0</v>
      </c>
      <c r="U161" s="12">
        <f>C161*ReturnData!C172</f>
        <v>0</v>
      </c>
      <c r="V161" s="12">
        <f>D161*ReturnData!D172</f>
        <v>0</v>
      </c>
      <c r="W161" s="12">
        <f>E161*ReturnData!E172</f>
        <v>2.8249999999999998E-3</v>
      </c>
      <c r="X161" s="12">
        <f>F161*ReturnData!F172</f>
        <v>-6.8250000000000003E-3</v>
      </c>
      <c r="Y161" s="12">
        <f>G161*ReturnData!G172</f>
        <v>0</v>
      </c>
      <c r="Z161" s="12">
        <f>H161*ReturnData!H172</f>
        <v>0</v>
      </c>
      <c r="AA161" s="12">
        <f>I161*ReturnData!I172</f>
        <v>1.2999999999999999E-3</v>
      </c>
      <c r="AB161" s="12">
        <f>J161*ReturnData!J172</f>
        <v>0</v>
      </c>
      <c r="AC161" s="12">
        <f>K161*ReturnData!K172</f>
        <v>1.3625E-3</v>
      </c>
      <c r="AD161" s="12">
        <f>L161*ReturnData!L172</f>
        <v>-4.725E-3</v>
      </c>
      <c r="AE161" s="12">
        <f>M161*ReturnData!M172</f>
        <v>0</v>
      </c>
      <c r="AF161" s="12">
        <f>N161*ReturnData!N172</f>
        <v>2.1624999999999999E-3</v>
      </c>
      <c r="AG161" s="12">
        <f>O161*ReturnData!O172</f>
        <v>0</v>
      </c>
      <c r="AH161" s="12">
        <f>P161*ReturnData!P172</f>
        <v>-2.075E-3</v>
      </c>
      <c r="AI161" s="12">
        <f>Q161*ReturnData!Q172</f>
        <v>-3.4125000000000002E-3</v>
      </c>
      <c r="AK161">
        <f t="shared" si="18"/>
        <v>198803</v>
      </c>
      <c r="AL161" s="15">
        <f t="shared" si="19"/>
        <v>-9.3875E-3</v>
      </c>
      <c r="AN161">
        <v>1</v>
      </c>
      <c r="AO161" s="15">
        <f>HighMomentumPortfolio!AL161-LowMomentumPortfolio!AL161</f>
        <v>5.012499999999997E-3</v>
      </c>
      <c r="AP161" s="18">
        <f t="shared" si="20"/>
        <v>1.0050125000000001</v>
      </c>
      <c r="AQ161" s="18"/>
    </row>
    <row r="162" spans="1:48" x14ac:dyDescent="0.25">
      <c r="A162" s="6">
        <f>ReturnData!A173</f>
        <v>198804</v>
      </c>
      <c r="B162">
        <f>IF('Monthly Ranks'!B161&gt;=9, 1/8,0)</f>
        <v>0</v>
      </c>
      <c r="C162">
        <f>IF('Monthly Ranks'!C161&gt;=9, 1/8,0)</f>
        <v>0.125</v>
      </c>
      <c r="D162">
        <f>IF('Monthly Ranks'!D161&gt;=9, 1/8,0)</f>
        <v>0</v>
      </c>
      <c r="E162">
        <f>IF('Monthly Ranks'!E161&gt;=9, 1/8,0)</f>
        <v>0.125</v>
      </c>
      <c r="F162">
        <f>IF('Monthly Ranks'!F161&gt;=9, 1/8,0)</f>
        <v>0.125</v>
      </c>
      <c r="G162">
        <f>IF('Monthly Ranks'!G161&gt;=9, 1/8,0)</f>
        <v>0</v>
      </c>
      <c r="H162">
        <f>IF('Monthly Ranks'!H161&gt;=9, 1/8,0)</f>
        <v>0</v>
      </c>
      <c r="I162">
        <f>IF('Monthly Ranks'!I161&gt;=9, 1/8,0)</f>
        <v>0.125</v>
      </c>
      <c r="J162">
        <f>IF('Monthly Ranks'!J161&gt;=9, 1/8,0)</f>
        <v>0</v>
      </c>
      <c r="K162">
        <f>IF('Monthly Ranks'!K161&gt;=9, 1/8,0)</f>
        <v>0</v>
      </c>
      <c r="L162">
        <f>IF('Monthly Ranks'!L161&gt;=9, 1/8,0)</f>
        <v>0.125</v>
      </c>
      <c r="M162">
        <f>IF('Monthly Ranks'!M161&gt;=9, 1/8,0)</f>
        <v>0</v>
      </c>
      <c r="N162">
        <f>IF('Monthly Ranks'!N161&gt;=9, 1/8,0)</f>
        <v>0.125</v>
      </c>
      <c r="O162">
        <f>IF('Monthly Ranks'!O161&gt;=9, 1/8,0)</f>
        <v>0</v>
      </c>
      <c r="P162">
        <f>IF('Monthly Ranks'!P161&gt;=9, 1/8,0)</f>
        <v>0.125</v>
      </c>
      <c r="Q162">
        <f>IF('Monthly Ranks'!Q161&gt;=9, 1/8,0)</f>
        <v>0.125</v>
      </c>
      <c r="S162">
        <f t="shared" si="17"/>
        <v>198804</v>
      </c>
      <c r="T162" s="12">
        <f>B162*ReturnData!B173</f>
        <v>0</v>
      </c>
      <c r="U162" s="12">
        <f>C162*ReturnData!C173</f>
        <v>1.9375E-3</v>
      </c>
      <c r="V162" s="12">
        <f>D162*ReturnData!D173</f>
        <v>0</v>
      </c>
      <c r="W162" s="12">
        <f>E162*ReturnData!E173</f>
        <v>-3.2499999999999999E-4</v>
      </c>
      <c r="X162" s="12">
        <f>F162*ReturnData!F173</f>
        <v>1.325E-3</v>
      </c>
      <c r="Y162" s="12">
        <f>G162*ReturnData!G173</f>
        <v>0</v>
      </c>
      <c r="Z162" s="12">
        <f>H162*ReturnData!H173</f>
        <v>0</v>
      </c>
      <c r="AA162" s="12">
        <f>I162*ReturnData!I173</f>
        <v>2.9125000000000002E-3</v>
      </c>
      <c r="AB162" s="12">
        <f>J162*ReturnData!J173</f>
        <v>0</v>
      </c>
      <c r="AC162" s="12">
        <f>K162*ReturnData!K173</f>
        <v>0</v>
      </c>
      <c r="AD162" s="12">
        <f>L162*ReturnData!L173</f>
        <v>3.6375000000000001E-3</v>
      </c>
      <c r="AE162" s="12">
        <f>M162*ReturnData!M173</f>
        <v>0</v>
      </c>
      <c r="AF162" s="12">
        <f>N162*ReturnData!N173</f>
        <v>-4.6250000000000002E-4</v>
      </c>
      <c r="AG162" s="12">
        <f>O162*ReturnData!O173</f>
        <v>0</v>
      </c>
      <c r="AH162" s="12">
        <f>P162*ReturnData!P173</f>
        <v>2.3749999999999999E-3</v>
      </c>
      <c r="AI162" s="12">
        <f>Q162*ReturnData!Q173</f>
        <v>-7.3749999999999998E-4</v>
      </c>
      <c r="AK162">
        <f t="shared" si="18"/>
        <v>198804</v>
      </c>
      <c r="AL162" s="15">
        <f t="shared" si="19"/>
        <v>1.06625E-2</v>
      </c>
      <c r="AN162">
        <v>1</v>
      </c>
      <c r="AO162" s="15">
        <f>HighMomentumPortfolio!AL162-LowMomentumPortfolio!AL162</f>
        <v>6.5625000000000041E-3</v>
      </c>
      <c r="AP162" s="18">
        <f t="shared" si="20"/>
        <v>1.0065625</v>
      </c>
      <c r="AQ162" s="18"/>
    </row>
    <row r="163" spans="1:48" x14ac:dyDescent="0.25">
      <c r="A163" s="6">
        <f>ReturnData!A174</f>
        <v>198805</v>
      </c>
      <c r="B163">
        <f>IF('Monthly Ranks'!B162&gt;=9, 1/8,0)</f>
        <v>0</v>
      </c>
      <c r="C163">
        <f>IF('Monthly Ranks'!C162&gt;=9, 1/8,0)</f>
        <v>0</v>
      </c>
      <c r="D163">
        <f>IF('Monthly Ranks'!D162&gt;=9, 1/8,0)</f>
        <v>0</v>
      </c>
      <c r="E163">
        <f>IF('Monthly Ranks'!E162&gt;=9, 1/8,0)</f>
        <v>0.125</v>
      </c>
      <c r="F163">
        <f>IF('Monthly Ranks'!F162&gt;=9, 1/8,0)</f>
        <v>0.125</v>
      </c>
      <c r="G163">
        <f>IF('Monthly Ranks'!G162&gt;=9, 1/8,0)</f>
        <v>0</v>
      </c>
      <c r="H163">
        <f>IF('Monthly Ranks'!H162&gt;=9, 1/8,0)</f>
        <v>0.125</v>
      </c>
      <c r="I163">
        <f>IF('Monthly Ranks'!I162&gt;=9, 1/8,0)</f>
        <v>0</v>
      </c>
      <c r="J163">
        <f>IF('Monthly Ranks'!J162&gt;=9, 1/8,0)</f>
        <v>0</v>
      </c>
      <c r="K163">
        <f>IF('Monthly Ranks'!K162&gt;=9, 1/8,0)</f>
        <v>0</v>
      </c>
      <c r="L163">
        <f>IF('Monthly Ranks'!L162&gt;=9, 1/8,0)</f>
        <v>0.125</v>
      </c>
      <c r="M163">
        <f>IF('Monthly Ranks'!M162&gt;=9, 1/8,0)</f>
        <v>0.125</v>
      </c>
      <c r="N163">
        <f>IF('Monthly Ranks'!N162&gt;=9, 1/8,0)</f>
        <v>0</v>
      </c>
      <c r="O163">
        <f>IF('Monthly Ranks'!O162&gt;=9, 1/8,0)</f>
        <v>0.125</v>
      </c>
      <c r="P163">
        <f>IF('Monthly Ranks'!P162&gt;=9, 1/8,0)</f>
        <v>0.125</v>
      </c>
      <c r="Q163">
        <f>IF('Monthly Ranks'!Q162&gt;=9, 1/8,0)</f>
        <v>0.125</v>
      </c>
      <c r="S163">
        <f t="shared" si="17"/>
        <v>198805</v>
      </c>
      <c r="T163" s="12">
        <f>B163*ReturnData!B174</f>
        <v>0</v>
      </c>
      <c r="U163" s="12">
        <f>C163*ReturnData!C174</f>
        <v>0</v>
      </c>
      <c r="V163" s="12">
        <f>D163*ReturnData!D174</f>
        <v>0</v>
      </c>
      <c r="W163" s="12">
        <f>E163*ReturnData!E174</f>
        <v>-1.575E-3</v>
      </c>
      <c r="X163" s="12">
        <f>F163*ReturnData!F174</f>
        <v>2.225E-3</v>
      </c>
      <c r="Y163" s="12">
        <f>G163*ReturnData!G174</f>
        <v>0</v>
      </c>
      <c r="Z163" s="12">
        <f>H163*ReturnData!H174</f>
        <v>-8.5000000000000006E-4</v>
      </c>
      <c r="AA163" s="12">
        <f>I163*ReturnData!I174</f>
        <v>0</v>
      </c>
      <c r="AB163" s="12">
        <f>J163*ReturnData!J174</f>
        <v>0</v>
      </c>
      <c r="AC163" s="12">
        <f>K163*ReturnData!K174</f>
        <v>0</v>
      </c>
      <c r="AD163" s="12">
        <f>L163*ReturnData!L174</f>
        <v>-1.4249999999999998E-3</v>
      </c>
      <c r="AE163" s="12">
        <f>M163*ReturnData!M174</f>
        <v>1.3750000000000001E-3</v>
      </c>
      <c r="AF163" s="12">
        <f>N163*ReturnData!N174</f>
        <v>0</v>
      </c>
      <c r="AG163" s="12">
        <f>O163*ReturnData!O174</f>
        <v>4.4749999999999998E-3</v>
      </c>
      <c r="AH163" s="12">
        <f>P163*ReturnData!P174</f>
        <v>-1.6875000000000002E-3</v>
      </c>
      <c r="AI163" s="12">
        <f>Q163*ReturnData!Q174</f>
        <v>2.4875000000000001E-3</v>
      </c>
      <c r="AK163">
        <f t="shared" si="18"/>
        <v>198805</v>
      </c>
      <c r="AL163" s="15">
        <f t="shared" si="19"/>
        <v>5.025E-3</v>
      </c>
      <c r="AN163">
        <v>1</v>
      </c>
      <c r="AO163" s="15">
        <f>HighMomentumPortfolio!AL163-LowMomentumPortfolio!AL163</f>
        <v>-1.0749999999999999E-2</v>
      </c>
      <c r="AP163" s="18">
        <f t="shared" si="20"/>
        <v>0.98924999999999996</v>
      </c>
      <c r="AQ163" s="18"/>
    </row>
    <row r="164" spans="1:48" x14ac:dyDescent="0.25">
      <c r="A164" s="6">
        <f>ReturnData!A175</f>
        <v>198806</v>
      </c>
      <c r="B164">
        <f>IF('Monthly Ranks'!B163&gt;=9, 1/8,0)</f>
        <v>0</v>
      </c>
      <c r="C164">
        <f>IF('Monthly Ranks'!C163&gt;=9, 1/8,0)</f>
        <v>0</v>
      </c>
      <c r="D164">
        <f>IF('Monthly Ranks'!D163&gt;=9, 1/8,0)</f>
        <v>0</v>
      </c>
      <c r="E164">
        <f>IF('Monthly Ranks'!E163&gt;=9, 1/8,0)</f>
        <v>0.125</v>
      </c>
      <c r="F164">
        <f>IF('Monthly Ranks'!F163&gt;=9, 1/8,0)</f>
        <v>0.125</v>
      </c>
      <c r="G164">
        <f>IF('Monthly Ranks'!G163&gt;=9, 1/8,0)</f>
        <v>0</v>
      </c>
      <c r="H164">
        <f>IF('Monthly Ranks'!H163&gt;=9, 1/8,0)</f>
        <v>0.125</v>
      </c>
      <c r="I164">
        <f>IF('Monthly Ranks'!I163&gt;=9, 1/8,0)</f>
        <v>0</v>
      </c>
      <c r="J164">
        <f>IF('Monthly Ranks'!J163&gt;=9, 1/8,0)</f>
        <v>0</v>
      </c>
      <c r="K164">
        <f>IF('Monthly Ranks'!K163&gt;=9, 1/8,0)</f>
        <v>0.125</v>
      </c>
      <c r="L164">
        <f>IF('Monthly Ranks'!L163&gt;=9, 1/8,0)</f>
        <v>0.125</v>
      </c>
      <c r="M164">
        <f>IF('Monthly Ranks'!M163&gt;=9, 1/8,0)</f>
        <v>0</v>
      </c>
      <c r="N164">
        <f>IF('Monthly Ranks'!N163&gt;=9, 1/8,0)</f>
        <v>0.125</v>
      </c>
      <c r="O164">
        <f>IF('Monthly Ranks'!O163&gt;=9, 1/8,0)</f>
        <v>0</v>
      </c>
      <c r="P164">
        <f>IF('Monthly Ranks'!P163&gt;=9, 1/8,0)</f>
        <v>0.125</v>
      </c>
      <c r="Q164">
        <f>IF('Monthly Ranks'!Q163&gt;=9, 1/8,0)</f>
        <v>0.125</v>
      </c>
      <c r="S164">
        <f t="shared" si="17"/>
        <v>198806</v>
      </c>
      <c r="T164" s="12">
        <f>B164*ReturnData!B175</f>
        <v>0</v>
      </c>
      <c r="U164" s="12">
        <f>C164*ReturnData!C175</f>
        <v>0</v>
      </c>
      <c r="V164" s="12">
        <f>D164*ReturnData!D175</f>
        <v>0</v>
      </c>
      <c r="W164" s="12">
        <f>E164*ReturnData!E175</f>
        <v>8.4624999999999995E-3</v>
      </c>
      <c r="X164" s="12">
        <f>F164*ReturnData!F175</f>
        <v>8.4499999999999992E-3</v>
      </c>
      <c r="Y164" s="12">
        <f>G164*ReturnData!G175</f>
        <v>0</v>
      </c>
      <c r="Z164" s="12">
        <f>H164*ReturnData!H175</f>
        <v>2.3375000000000002E-3</v>
      </c>
      <c r="AA164" s="12">
        <f>I164*ReturnData!I175</f>
        <v>0</v>
      </c>
      <c r="AB164" s="12">
        <f>J164*ReturnData!J175</f>
        <v>0</v>
      </c>
      <c r="AC164" s="12">
        <f>K164*ReturnData!K175</f>
        <v>8.5874999999999996E-3</v>
      </c>
      <c r="AD164" s="12">
        <f>L164*ReturnData!L175</f>
        <v>1.1000000000000001E-2</v>
      </c>
      <c r="AE164" s="12">
        <f>M164*ReturnData!M175</f>
        <v>0</v>
      </c>
      <c r="AF164" s="12">
        <f>N164*ReturnData!N175</f>
        <v>1.0512500000000001E-2</v>
      </c>
      <c r="AG164" s="12">
        <f>O164*ReturnData!O175</f>
        <v>0</v>
      </c>
      <c r="AH164" s="12">
        <f>P164*ReturnData!P175</f>
        <v>7.9874999999999998E-3</v>
      </c>
      <c r="AI164" s="12">
        <f>Q164*ReturnData!Q175</f>
        <v>6.9375000000000001E-3</v>
      </c>
      <c r="AK164">
        <f t="shared" si="18"/>
        <v>198806</v>
      </c>
      <c r="AL164" s="15">
        <f t="shared" si="19"/>
        <v>6.4274999999999999E-2</v>
      </c>
      <c r="AN164">
        <v>1</v>
      </c>
      <c r="AO164" s="15">
        <f>HighMomentumPortfolio!AL164-LowMomentumPortfolio!AL164</f>
        <v>-1.5087499999999997E-2</v>
      </c>
      <c r="AP164" s="18">
        <f t="shared" si="20"/>
        <v>0.98491249999999997</v>
      </c>
      <c r="AQ164" s="18"/>
    </row>
    <row r="165" spans="1:48" x14ac:dyDescent="0.25">
      <c r="A165" s="6">
        <f>ReturnData!A176</f>
        <v>198807</v>
      </c>
      <c r="B165">
        <f>IF('Monthly Ranks'!B164&gt;=9, 1/8,0)</f>
        <v>0.125</v>
      </c>
      <c r="C165">
        <f>IF('Monthly Ranks'!C164&gt;=9, 1/8,0)</f>
        <v>0</v>
      </c>
      <c r="D165">
        <f>IF('Monthly Ranks'!D164&gt;=9, 1/8,0)</f>
        <v>0</v>
      </c>
      <c r="E165">
        <f>IF('Monthly Ranks'!E164&gt;=9, 1/8,0)</f>
        <v>0.125</v>
      </c>
      <c r="F165">
        <f>IF('Monthly Ranks'!F164&gt;=9, 1/8,0)</f>
        <v>0.125</v>
      </c>
      <c r="G165">
        <f>IF('Monthly Ranks'!G164&gt;=9, 1/8,0)</f>
        <v>0</v>
      </c>
      <c r="H165">
        <f>IF('Monthly Ranks'!H164&gt;=9, 1/8,0)</f>
        <v>0.125</v>
      </c>
      <c r="I165">
        <f>IF('Monthly Ranks'!I164&gt;=9, 1/8,0)</f>
        <v>0</v>
      </c>
      <c r="J165">
        <f>IF('Monthly Ranks'!J164&gt;=9, 1/8,0)</f>
        <v>0</v>
      </c>
      <c r="K165">
        <f>IF('Monthly Ranks'!K164&gt;=9, 1/8,0)</f>
        <v>0</v>
      </c>
      <c r="L165">
        <f>IF('Monthly Ranks'!L164&gt;=9, 1/8,0)</f>
        <v>0.125</v>
      </c>
      <c r="M165">
        <f>IF('Monthly Ranks'!M164&gt;=9, 1/8,0)</f>
        <v>0</v>
      </c>
      <c r="N165">
        <f>IF('Monthly Ranks'!N164&gt;=9, 1/8,0)</f>
        <v>0.125</v>
      </c>
      <c r="O165">
        <f>IF('Monthly Ranks'!O164&gt;=9, 1/8,0)</f>
        <v>0</v>
      </c>
      <c r="P165">
        <f>IF('Monthly Ranks'!P164&gt;=9, 1/8,0)</f>
        <v>0.125</v>
      </c>
      <c r="Q165">
        <f>IF('Monthly Ranks'!Q164&gt;=9, 1/8,0)</f>
        <v>0.125</v>
      </c>
      <c r="S165">
        <f t="shared" si="17"/>
        <v>198807</v>
      </c>
      <c r="T165" s="12">
        <f>B165*ReturnData!B176</f>
        <v>1.3625E-3</v>
      </c>
      <c r="U165" s="12">
        <f>C165*ReturnData!C176</f>
        <v>0</v>
      </c>
      <c r="V165" s="12">
        <f>D165*ReturnData!D176</f>
        <v>0</v>
      </c>
      <c r="W165" s="12">
        <f>E165*ReturnData!E176</f>
        <v>7.1249999999999992E-4</v>
      </c>
      <c r="X165" s="12">
        <f>F165*ReturnData!F176</f>
        <v>2.7500000000000002E-4</v>
      </c>
      <c r="Y165" s="12">
        <f>G165*ReturnData!G176</f>
        <v>0</v>
      </c>
      <c r="Z165" s="12">
        <f>H165*ReturnData!H176</f>
        <v>2.15E-3</v>
      </c>
      <c r="AA165" s="12">
        <f>I165*ReturnData!I176</f>
        <v>0</v>
      </c>
      <c r="AB165" s="12">
        <f>J165*ReturnData!J176</f>
        <v>0</v>
      </c>
      <c r="AC165" s="12">
        <f>K165*ReturnData!K176</f>
        <v>0</v>
      </c>
      <c r="AD165" s="12">
        <f>L165*ReturnData!L176</f>
        <v>-5.7125000000000006E-3</v>
      </c>
      <c r="AE165" s="12">
        <f>M165*ReturnData!M176</f>
        <v>0</v>
      </c>
      <c r="AF165" s="12">
        <f>N165*ReturnData!N176</f>
        <v>-1.8E-3</v>
      </c>
      <c r="AG165" s="12">
        <f>O165*ReturnData!O176</f>
        <v>0</v>
      </c>
      <c r="AH165" s="12">
        <f>P165*ReturnData!P176</f>
        <v>-5.6250000000000007E-4</v>
      </c>
      <c r="AI165" s="12">
        <f>Q165*ReturnData!Q176</f>
        <v>2.7500000000000002E-4</v>
      </c>
      <c r="AK165">
        <f t="shared" si="18"/>
        <v>198807</v>
      </c>
      <c r="AL165" s="15">
        <f t="shared" si="19"/>
        <v>-3.3E-3</v>
      </c>
      <c r="AN165">
        <v>1</v>
      </c>
      <c r="AO165" s="15">
        <f>HighMomentumPortfolio!AL165-LowMomentumPortfolio!AL165</f>
        <v>-3.2749999999999993E-3</v>
      </c>
      <c r="AP165" s="18">
        <f t="shared" si="20"/>
        <v>0.99672499999999997</v>
      </c>
      <c r="AQ165" s="18"/>
    </row>
    <row r="166" spans="1:48" x14ac:dyDescent="0.25">
      <c r="A166" s="6">
        <f>ReturnData!A177</f>
        <v>198808</v>
      </c>
      <c r="B166">
        <f>IF('Monthly Ranks'!B165&gt;=9, 1/8,0)</f>
        <v>0.125</v>
      </c>
      <c r="C166">
        <f>IF('Monthly Ranks'!C165&gt;=9, 1/8,0)</f>
        <v>0</v>
      </c>
      <c r="D166">
        <f>IF('Monthly Ranks'!D165&gt;=9, 1/8,0)</f>
        <v>0.125</v>
      </c>
      <c r="E166">
        <f>IF('Monthly Ranks'!E165&gt;=9, 1/8,0)</f>
        <v>0.125</v>
      </c>
      <c r="F166">
        <f>IF('Monthly Ranks'!F165&gt;=9, 1/8,0)</f>
        <v>0.125</v>
      </c>
      <c r="G166">
        <f>IF('Monthly Ranks'!G165&gt;=9, 1/8,0)</f>
        <v>0</v>
      </c>
      <c r="H166">
        <f>IF('Monthly Ranks'!H165&gt;=9, 1/8,0)</f>
        <v>0.125</v>
      </c>
      <c r="I166">
        <f>IF('Monthly Ranks'!I165&gt;=9, 1/8,0)</f>
        <v>0</v>
      </c>
      <c r="J166">
        <f>IF('Monthly Ranks'!J165&gt;=9, 1/8,0)</f>
        <v>0</v>
      </c>
      <c r="K166">
        <f>IF('Monthly Ranks'!K165&gt;=9, 1/8,0)</f>
        <v>0</v>
      </c>
      <c r="L166">
        <f>IF('Monthly Ranks'!L165&gt;=9, 1/8,0)</f>
        <v>0.125</v>
      </c>
      <c r="M166">
        <f>IF('Monthly Ranks'!M165&gt;=9, 1/8,0)</f>
        <v>0</v>
      </c>
      <c r="N166">
        <f>IF('Monthly Ranks'!N165&gt;=9, 1/8,0)</f>
        <v>0.125</v>
      </c>
      <c r="O166">
        <f>IF('Monthly Ranks'!O165&gt;=9, 1/8,0)</f>
        <v>0</v>
      </c>
      <c r="P166">
        <f>IF('Monthly Ranks'!P165&gt;=9, 1/8,0)</f>
        <v>0.125</v>
      </c>
      <c r="Q166">
        <f>IF('Monthly Ranks'!Q165&gt;=9, 1/8,0)</f>
        <v>0</v>
      </c>
      <c r="S166">
        <f t="shared" si="17"/>
        <v>198808</v>
      </c>
      <c r="T166" s="12">
        <f>B166*ReturnData!B177</f>
        <v>1.1250000000000001E-3</v>
      </c>
      <c r="U166" s="12">
        <f>C166*ReturnData!C177</f>
        <v>0</v>
      </c>
      <c r="V166" s="12">
        <f>D166*ReturnData!D177</f>
        <v>-1.825E-3</v>
      </c>
      <c r="W166" s="12">
        <f>E166*ReturnData!E177</f>
        <v>1.575E-3</v>
      </c>
      <c r="X166" s="12">
        <f>F166*ReturnData!F177</f>
        <v>-5.6125000000000003E-3</v>
      </c>
      <c r="Y166" s="12">
        <f>G166*ReturnData!G177</f>
        <v>0</v>
      </c>
      <c r="Z166" s="12">
        <f>H166*ReturnData!H177</f>
        <v>-1.1999999999999999E-3</v>
      </c>
      <c r="AA166" s="12">
        <f>I166*ReturnData!I177</f>
        <v>0</v>
      </c>
      <c r="AB166" s="12">
        <f>J166*ReturnData!J177</f>
        <v>0</v>
      </c>
      <c r="AC166" s="12">
        <f>K166*ReturnData!K177</f>
        <v>0</v>
      </c>
      <c r="AD166" s="12">
        <f>L166*ReturnData!L177</f>
        <v>-9.5875000000000005E-3</v>
      </c>
      <c r="AE166" s="12">
        <f>M166*ReturnData!M177</f>
        <v>0</v>
      </c>
      <c r="AF166" s="12">
        <f>N166*ReturnData!N177</f>
        <v>-3.9750000000000002E-3</v>
      </c>
      <c r="AG166" s="12">
        <f>O166*ReturnData!O177</f>
        <v>0</v>
      </c>
      <c r="AH166" s="12">
        <f>P166*ReturnData!P177</f>
        <v>-3.1874999999999998E-3</v>
      </c>
      <c r="AI166" s="12">
        <f>Q166*ReturnData!Q177</f>
        <v>0</v>
      </c>
      <c r="AK166">
        <f t="shared" si="18"/>
        <v>198808</v>
      </c>
      <c r="AL166" s="15">
        <f t="shared" si="19"/>
        <v>-2.2687499999999999E-2</v>
      </c>
      <c r="AN166">
        <v>1</v>
      </c>
      <c r="AO166" s="15">
        <f>HighMomentumPortfolio!AL166-LowMomentumPortfolio!AL166</f>
        <v>-8.437500000000004E-3</v>
      </c>
      <c r="AP166" s="18">
        <f t="shared" si="20"/>
        <v>0.99156250000000001</v>
      </c>
      <c r="AQ166" s="18"/>
    </row>
    <row r="167" spans="1:48" x14ac:dyDescent="0.25">
      <c r="A167" s="6">
        <f>ReturnData!A178</f>
        <v>198809</v>
      </c>
      <c r="B167">
        <f>IF('Monthly Ranks'!B166&gt;=9, 1/8,0)</f>
        <v>0.125</v>
      </c>
      <c r="C167">
        <f>IF('Monthly Ranks'!C166&gt;=9, 1/8,0)</f>
        <v>0</v>
      </c>
      <c r="D167">
        <f>IF('Monthly Ranks'!D166&gt;=9, 1/8,0)</f>
        <v>0</v>
      </c>
      <c r="E167">
        <f>IF('Monthly Ranks'!E166&gt;=9, 1/8,0)</f>
        <v>0.125</v>
      </c>
      <c r="F167">
        <f>IF('Monthly Ranks'!F166&gt;=9, 1/8,0)</f>
        <v>0.125</v>
      </c>
      <c r="G167">
        <f>IF('Monthly Ranks'!G166&gt;=9, 1/8,0)</f>
        <v>0.125</v>
      </c>
      <c r="H167">
        <f>IF('Monthly Ranks'!H166&gt;=9, 1/8,0)</f>
        <v>0.125</v>
      </c>
      <c r="I167">
        <f>IF('Monthly Ranks'!I166&gt;=9, 1/8,0)</f>
        <v>0</v>
      </c>
      <c r="J167">
        <f>IF('Monthly Ranks'!J166&gt;=9, 1/8,0)</f>
        <v>0</v>
      </c>
      <c r="K167">
        <f>IF('Monthly Ranks'!K166&gt;=9, 1/8,0)</f>
        <v>0</v>
      </c>
      <c r="L167">
        <f>IF('Monthly Ranks'!L166&gt;=9, 1/8,0)</f>
        <v>0.125</v>
      </c>
      <c r="M167">
        <f>IF('Monthly Ranks'!M166&gt;=9, 1/8,0)</f>
        <v>0</v>
      </c>
      <c r="N167">
        <f>IF('Monthly Ranks'!N166&gt;=9, 1/8,0)</f>
        <v>0</v>
      </c>
      <c r="O167">
        <f>IF('Monthly Ranks'!O166&gt;=9, 1/8,0)</f>
        <v>0</v>
      </c>
      <c r="P167">
        <f>IF('Monthly Ranks'!P166&gt;=9, 1/8,0)</f>
        <v>0.125</v>
      </c>
      <c r="Q167">
        <f>IF('Monthly Ranks'!Q166&gt;=9, 1/8,0)</f>
        <v>0.125</v>
      </c>
      <c r="S167">
        <f t="shared" si="17"/>
        <v>198809</v>
      </c>
      <c r="T167" s="12">
        <f>B167*ReturnData!B178</f>
        <v>8.1250000000000003E-3</v>
      </c>
      <c r="U167" s="12">
        <f>C167*ReturnData!C178</f>
        <v>0</v>
      </c>
      <c r="V167" s="12">
        <f>D167*ReturnData!D178</f>
        <v>0</v>
      </c>
      <c r="W167" s="12">
        <f>E167*ReturnData!E178</f>
        <v>1.4874999999999999E-3</v>
      </c>
      <c r="X167" s="12">
        <f>F167*ReturnData!F178</f>
        <v>5.1875000000000003E-3</v>
      </c>
      <c r="Y167" s="12">
        <f>G167*ReturnData!G178</f>
        <v>2.6250000000000002E-3</v>
      </c>
      <c r="Z167" s="12">
        <f>H167*ReturnData!H178</f>
        <v>6.0750000000000005E-3</v>
      </c>
      <c r="AA167" s="12">
        <f>I167*ReturnData!I178</f>
        <v>0</v>
      </c>
      <c r="AB167" s="12">
        <f>J167*ReturnData!J178</f>
        <v>0</v>
      </c>
      <c r="AC167" s="12">
        <f>K167*ReturnData!K178</f>
        <v>0</v>
      </c>
      <c r="AD167" s="12">
        <f>L167*ReturnData!L178</f>
        <v>3.9874999999999997E-3</v>
      </c>
      <c r="AE167" s="12">
        <f>M167*ReturnData!M178</f>
        <v>0</v>
      </c>
      <c r="AF167" s="12">
        <f>N167*ReturnData!N178</f>
        <v>0</v>
      </c>
      <c r="AG167" s="12">
        <f>O167*ReturnData!O178</f>
        <v>0</v>
      </c>
      <c r="AH167" s="12">
        <f>P167*ReturnData!P178</f>
        <v>1.1699999999999999E-2</v>
      </c>
      <c r="AI167" s="12">
        <f>Q167*ReturnData!Q178</f>
        <v>4.9249999999999997E-3</v>
      </c>
      <c r="AK167">
        <f t="shared" si="18"/>
        <v>198809</v>
      </c>
      <c r="AL167" s="15">
        <f t="shared" si="19"/>
        <v>4.4112499999999999E-2</v>
      </c>
      <c r="AN167">
        <v>1</v>
      </c>
      <c r="AO167" s="15">
        <f>HighMomentumPortfolio!AL167-LowMomentumPortfolio!AL167</f>
        <v>-2.6649999999999997E-2</v>
      </c>
      <c r="AP167" s="18">
        <f t="shared" si="20"/>
        <v>0.97335000000000005</v>
      </c>
      <c r="AQ167" s="18"/>
    </row>
    <row r="168" spans="1:48" x14ac:dyDescent="0.25">
      <c r="A168" s="6">
        <f>ReturnData!A179</f>
        <v>198810</v>
      </c>
      <c r="B168">
        <f>IF('Monthly Ranks'!B167&gt;=9, 1/8,0)</f>
        <v>0</v>
      </c>
      <c r="C168">
        <f>IF('Monthly Ranks'!C167&gt;=9, 1/8,0)</f>
        <v>0.125</v>
      </c>
      <c r="D168">
        <f>IF('Monthly Ranks'!D167&gt;=9, 1/8,0)</f>
        <v>0</v>
      </c>
      <c r="E168">
        <f>IF('Monthly Ranks'!E167&gt;=9, 1/8,0)</f>
        <v>0</v>
      </c>
      <c r="F168">
        <f>IF('Monthly Ranks'!F167&gt;=9, 1/8,0)</f>
        <v>0.125</v>
      </c>
      <c r="G168">
        <f>IF('Monthly Ranks'!G167&gt;=9, 1/8,0)</f>
        <v>0.125</v>
      </c>
      <c r="H168">
        <f>IF('Monthly Ranks'!H167&gt;=9, 1/8,0)</f>
        <v>0.125</v>
      </c>
      <c r="I168">
        <f>IF('Monthly Ranks'!I167&gt;=9, 1/8,0)</f>
        <v>0</v>
      </c>
      <c r="J168">
        <f>IF('Monthly Ranks'!J167&gt;=9, 1/8,0)</f>
        <v>0</v>
      </c>
      <c r="K168">
        <f>IF('Monthly Ranks'!K167&gt;=9, 1/8,0)</f>
        <v>0.125</v>
      </c>
      <c r="L168">
        <f>IF('Monthly Ranks'!L167&gt;=9, 1/8,0)</f>
        <v>0.125</v>
      </c>
      <c r="M168">
        <f>IF('Monthly Ranks'!M167&gt;=9, 1/8,0)</f>
        <v>0</v>
      </c>
      <c r="N168">
        <f>IF('Monthly Ranks'!N167&gt;=9, 1/8,0)</f>
        <v>0.125</v>
      </c>
      <c r="O168">
        <f>IF('Monthly Ranks'!O167&gt;=9, 1/8,0)</f>
        <v>0</v>
      </c>
      <c r="P168">
        <f>IF('Monthly Ranks'!P167&gt;=9, 1/8,0)</f>
        <v>0.125</v>
      </c>
      <c r="Q168">
        <f>IF('Monthly Ranks'!Q167&gt;=9, 1/8,0)</f>
        <v>0</v>
      </c>
      <c r="S168">
        <f t="shared" si="17"/>
        <v>198810</v>
      </c>
      <c r="T168" s="12">
        <f>B168*ReturnData!B179</f>
        <v>0</v>
      </c>
      <c r="U168" s="12">
        <f>C168*ReturnData!C179</f>
        <v>-1.3750000000000001E-4</v>
      </c>
      <c r="V168" s="12">
        <f>D168*ReturnData!D179</f>
        <v>0</v>
      </c>
      <c r="W168" s="12">
        <f>E168*ReturnData!E179</f>
        <v>0</v>
      </c>
      <c r="X168" s="12">
        <f>F168*ReturnData!F179</f>
        <v>3.0625000000000001E-3</v>
      </c>
      <c r="Y168" s="12">
        <f>G168*ReturnData!G179</f>
        <v>1.4124999999999999E-3</v>
      </c>
      <c r="Z168" s="12">
        <f>H168*ReturnData!H179</f>
        <v>1.7749999999999999E-3</v>
      </c>
      <c r="AA168" s="12">
        <f>I168*ReturnData!I179</f>
        <v>0</v>
      </c>
      <c r="AB168" s="12">
        <f>J168*ReturnData!J179</f>
        <v>0</v>
      </c>
      <c r="AC168" s="12">
        <f>K168*ReturnData!K179</f>
        <v>-1E-4</v>
      </c>
      <c r="AD168" s="12">
        <f>L168*ReturnData!L179</f>
        <v>1.25E-4</v>
      </c>
      <c r="AE168" s="12">
        <f>M168*ReturnData!M179</f>
        <v>0</v>
      </c>
      <c r="AF168" s="12">
        <f>N168*ReturnData!N179</f>
        <v>1.8E-3</v>
      </c>
      <c r="AG168" s="12">
        <f>O168*ReturnData!O179</f>
        <v>0</v>
      </c>
      <c r="AH168" s="12">
        <f>P168*ReturnData!P179</f>
        <v>2.4124999999999997E-3</v>
      </c>
      <c r="AI168" s="12">
        <f>Q168*ReturnData!Q179</f>
        <v>0</v>
      </c>
      <c r="AK168">
        <f t="shared" si="18"/>
        <v>198810</v>
      </c>
      <c r="AL168" s="15">
        <f t="shared" si="19"/>
        <v>1.035E-2</v>
      </c>
      <c r="AN168">
        <v>1</v>
      </c>
      <c r="AO168" s="15">
        <f>HighMomentumPortfolio!AL168-LowMomentumPortfolio!AL168</f>
        <v>2.3474999999999996E-2</v>
      </c>
      <c r="AP168" s="18">
        <f t="shared" si="20"/>
        <v>1.0234749999999999</v>
      </c>
      <c r="AQ168" s="18"/>
    </row>
    <row r="169" spans="1:48" x14ac:dyDescent="0.25">
      <c r="A169" s="6">
        <f>ReturnData!A180</f>
        <v>198811</v>
      </c>
      <c r="B169">
        <f>IF('Monthly Ranks'!B168&gt;=9, 1/8,0)</f>
        <v>0</v>
      </c>
      <c r="C169">
        <f>IF('Monthly Ranks'!C168&gt;=9, 1/8,0)</f>
        <v>0.125</v>
      </c>
      <c r="D169">
        <f>IF('Monthly Ranks'!D168&gt;=9, 1/8,0)</f>
        <v>0.125</v>
      </c>
      <c r="E169">
        <f>IF('Monthly Ranks'!E168&gt;=9, 1/8,0)</f>
        <v>0</v>
      </c>
      <c r="F169">
        <f>IF('Monthly Ranks'!F168&gt;=9, 1/8,0)</f>
        <v>0.125</v>
      </c>
      <c r="G169">
        <f>IF('Monthly Ranks'!G168&gt;=9, 1/8,0)</f>
        <v>0.125</v>
      </c>
      <c r="H169">
        <f>IF('Monthly Ranks'!H168&gt;=9, 1/8,0)</f>
        <v>0.125</v>
      </c>
      <c r="I169">
        <f>IF('Monthly Ranks'!I168&gt;=9, 1/8,0)</f>
        <v>0</v>
      </c>
      <c r="J169">
        <f>IF('Monthly Ranks'!J168&gt;=9, 1/8,0)</f>
        <v>0</v>
      </c>
      <c r="K169">
        <f>IF('Monthly Ranks'!K168&gt;=9, 1/8,0)</f>
        <v>0</v>
      </c>
      <c r="L169">
        <f>IF('Monthly Ranks'!L168&gt;=9, 1/8,0)</f>
        <v>0.125</v>
      </c>
      <c r="M169">
        <f>IF('Monthly Ranks'!M168&gt;=9, 1/8,0)</f>
        <v>0</v>
      </c>
      <c r="N169">
        <f>IF('Monthly Ranks'!N168&gt;=9, 1/8,0)</f>
        <v>0</v>
      </c>
      <c r="O169">
        <f>IF('Monthly Ranks'!O168&gt;=9, 1/8,0)</f>
        <v>0.125</v>
      </c>
      <c r="P169">
        <f>IF('Monthly Ranks'!P168&gt;=9, 1/8,0)</f>
        <v>0</v>
      </c>
      <c r="Q169">
        <f>IF('Monthly Ranks'!Q168&gt;=9, 1/8,0)</f>
        <v>0.125</v>
      </c>
      <c r="S169">
        <f t="shared" si="17"/>
        <v>198811</v>
      </c>
      <c r="T169" s="12">
        <f>B169*ReturnData!B180</f>
        <v>0</v>
      </c>
      <c r="U169" s="12">
        <f>C169*ReturnData!C180</f>
        <v>8.9999999999999998E-4</v>
      </c>
      <c r="V169" s="12">
        <f>D169*ReturnData!D180</f>
        <v>-4.0000000000000002E-4</v>
      </c>
      <c r="W169" s="12">
        <f>E169*ReturnData!E180</f>
        <v>0</v>
      </c>
      <c r="X169" s="12">
        <f>F169*ReturnData!F180</f>
        <v>-6.2624999999999998E-3</v>
      </c>
      <c r="Y169" s="12">
        <f>G169*ReturnData!G180</f>
        <v>-2.7624999999999998E-3</v>
      </c>
      <c r="Z169" s="12">
        <f>H169*ReturnData!H180</f>
        <v>-1.3750000000000001E-3</v>
      </c>
      <c r="AA169" s="12">
        <f>I169*ReturnData!I180</f>
        <v>0</v>
      </c>
      <c r="AB169" s="12">
        <f>J169*ReturnData!J180</f>
        <v>0</v>
      </c>
      <c r="AC169" s="12">
        <f>K169*ReturnData!K180</f>
        <v>0</v>
      </c>
      <c r="AD169" s="12">
        <f>L169*ReturnData!L180</f>
        <v>-2.4624999999999998E-3</v>
      </c>
      <c r="AE169" s="12">
        <f>M169*ReturnData!M180</f>
        <v>0</v>
      </c>
      <c r="AF169" s="12">
        <f>N169*ReturnData!N180</f>
        <v>0</v>
      </c>
      <c r="AG169" s="12">
        <f>O169*ReturnData!O180</f>
        <v>-5.9999999999999995E-4</v>
      </c>
      <c r="AH169" s="12">
        <f>P169*ReturnData!P180</f>
        <v>0</v>
      </c>
      <c r="AI169" s="12">
        <f>Q169*ReturnData!Q180</f>
        <v>-3.2624999999999998E-3</v>
      </c>
      <c r="AK169">
        <f t="shared" si="18"/>
        <v>198811</v>
      </c>
      <c r="AL169" s="15">
        <f t="shared" si="19"/>
        <v>-1.6224999999999996E-2</v>
      </c>
      <c r="AN169">
        <v>1</v>
      </c>
      <c r="AO169" s="15">
        <f>HighMomentumPortfolio!AL169-LowMomentumPortfolio!AL169</f>
        <v>-2.7125000000000031E-3</v>
      </c>
      <c r="AP169" s="18">
        <f t="shared" si="20"/>
        <v>0.99728749999999999</v>
      </c>
      <c r="AQ169" s="18"/>
    </row>
    <row r="170" spans="1:48" x14ac:dyDescent="0.25">
      <c r="A170" s="6">
        <f>ReturnData!A181</f>
        <v>198812</v>
      </c>
      <c r="B170">
        <f>IF('Monthly Ranks'!B169&gt;=9, 1/8,0)</f>
        <v>0</v>
      </c>
      <c r="C170">
        <f>IF('Monthly Ranks'!C169&gt;=9, 1/8,0)</f>
        <v>0.125</v>
      </c>
      <c r="D170">
        <f>IF('Monthly Ranks'!D169&gt;=9, 1/8,0)</f>
        <v>0.125</v>
      </c>
      <c r="E170">
        <f>IF('Monthly Ranks'!E169&gt;=9, 1/8,0)</f>
        <v>0</v>
      </c>
      <c r="F170">
        <f>IF('Monthly Ranks'!F169&gt;=9, 1/8,0)</f>
        <v>0.125</v>
      </c>
      <c r="G170">
        <f>IF('Monthly Ranks'!G169&gt;=9, 1/8,0)</f>
        <v>0.125</v>
      </c>
      <c r="H170">
        <f>IF('Monthly Ranks'!H169&gt;=9, 1/8,0)</f>
        <v>0.125</v>
      </c>
      <c r="I170">
        <f>IF('Monthly Ranks'!I169&gt;=9, 1/8,0)</f>
        <v>0</v>
      </c>
      <c r="J170">
        <f>IF('Monthly Ranks'!J169&gt;=9, 1/8,0)</f>
        <v>0</v>
      </c>
      <c r="K170">
        <f>IF('Monthly Ranks'!K169&gt;=9, 1/8,0)</f>
        <v>0</v>
      </c>
      <c r="L170">
        <f>IF('Monthly Ranks'!L169&gt;=9, 1/8,0)</f>
        <v>0.125</v>
      </c>
      <c r="M170">
        <f>IF('Monthly Ranks'!M169&gt;=9, 1/8,0)</f>
        <v>0</v>
      </c>
      <c r="N170">
        <f>IF('Monthly Ranks'!N169&gt;=9, 1/8,0)</f>
        <v>0</v>
      </c>
      <c r="O170">
        <f>IF('Monthly Ranks'!O169&gt;=9, 1/8,0)</f>
        <v>0.125</v>
      </c>
      <c r="P170">
        <f>IF('Monthly Ranks'!P169&gt;=9, 1/8,0)</f>
        <v>0</v>
      </c>
      <c r="Q170">
        <f>IF('Monthly Ranks'!Q169&gt;=9, 1/8,0)</f>
        <v>0.125</v>
      </c>
      <c r="S170">
        <f t="shared" si="17"/>
        <v>198812</v>
      </c>
      <c r="T170" s="12">
        <f>B170*ReturnData!B181</f>
        <v>0</v>
      </c>
      <c r="U170" s="12">
        <f>C170*ReturnData!C181</f>
        <v>-2.1124999999999998E-3</v>
      </c>
      <c r="V170" s="12">
        <f>D170*ReturnData!D181</f>
        <v>2.2125000000000001E-3</v>
      </c>
      <c r="W170" s="12">
        <f>E170*ReturnData!E181</f>
        <v>0</v>
      </c>
      <c r="X170" s="12">
        <f>F170*ReturnData!F181</f>
        <v>3.5125E-3</v>
      </c>
      <c r="Y170" s="12">
        <f>G170*ReturnData!G181</f>
        <v>5.9250000000000006E-3</v>
      </c>
      <c r="Z170" s="12">
        <f>H170*ReturnData!H181</f>
        <v>3.7125000000000001E-3</v>
      </c>
      <c r="AA170" s="12">
        <f>I170*ReturnData!I181</f>
        <v>0</v>
      </c>
      <c r="AB170" s="12">
        <f>J170*ReturnData!J181</f>
        <v>0</v>
      </c>
      <c r="AC170" s="12">
        <f>K170*ReturnData!K181</f>
        <v>0</v>
      </c>
      <c r="AD170" s="12">
        <f>L170*ReturnData!L181</f>
        <v>4.9375E-3</v>
      </c>
      <c r="AE170" s="12">
        <f>M170*ReturnData!M181</f>
        <v>0</v>
      </c>
      <c r="AF170" s="12">
        <f>N170*ReturnData!N181</f>
        <v>0</v>
      </c>
      <c r="AG170" s="12">
        <f>O170*ReturnData!O181</f>
        <v>1.2999999999999999E-3</v>
      </c>
      <c r="AH170" s="12">
        <f>P170*ReturnData!P181</f>
        <v>0</v>
      </c>
      <c r="AI170" s="12">
        <f>Q170*ReturnData!Q181</f>
        <v>-1.6249999999999999E-4</v>
      </c>
      <c r="AK170">
        <f t="shared" si="18"/>
        <v>198812</v>
      </c>
      <c r="AL170" s="15">
        <f t="shared" si="19"/>
        <v>1.9325000000000002E-2</v>
      </c>
      <c r="AN170">
        <v>1</v>
      </c>
      <c r="AO170" s="15">
        <f>HighMomentumPortfolio!AL170-LowMomentumPortfolio!AL170</f>
        <v>7.4124999999999955E-3</v>
      </c>
      <c r="AP170" s="18">
        <f t="shared" si="20"/>
        <v>1.0074125</v>
      </c>
      <c r="AQ170" s="18"/>
    </row>
    <row r="171" spans="1:48" x14ac:dyDescent="0.25">
      <c r="A171" s="6">
        <f>ReturnData!A182</f>
        <v>198901</v>
      </c>
      <c r="B171">
        <f>IF('Monthly Ranks'!B170&gt;=9, 1/8,0)</f>
        <v>0</v>
      </c>
      <c r="C171">
        <f>IF('Monthly Ranks'!C170&gt;=9, 1/8,0)</f>
        <v>0.125</v>
      </c>
      <c r="D171">
        <f>IF('Monthly Ranks'!D170&gt;=9, 1/8,0)</f>
        <v>0</v>
      </c>
      <c r="E171">
        <f>IF('Monthly Ranks'!E170&gt;=9, 1/8,0)</f>
        <v>0</v>
      </c>
      <c r="F171">
        <f>IF('Monthly Ranks'!F170&gt;=9, 1/8,0)</f>
        <v>0.125</v>
      </c>
      <c r="G171">
        <f>IF('Monthly Ranks'!G170&gt;=9, 1/8,0)</f>
        <v>0.125</v>
      </c>
      <c r="H171">
        <f>IF('Monthly Ranks'!H170&gt;=9, 1/8,0)</f>
        <v>0.125</v>
      </c>
      <c r="I171">
        <f>IF('Monthly Ranks'!I170&gt;=9, 1/8,0)</f>
        <v>0</v>
      </c>
      <c r="J171">
        <f>IF('Monthly Ranks'!J170&gt;=9, 1/8,0)</f>
        <v>0.125</v>
      </c>
      <c r="K171">
        <f>IF('Monthly Ranks'!K170&gt;=9, 1/8,0)</f>
        <v>0</v>
      </c>
      <c r="L171">
        <f>IF('Monthly Ranks'!L170&gt;=9, 1/8,0)</f>
        <v>0.125</v>
      </c>
      <c r="M171">
        <f>IF('Monthly Ranks'!M170&gt;=9, 1/8,0)</f>
        <v>0</v>
      </c>
      <c r="N171">
        <f>IF('Monthly Ranks'!N170&gt;=9, 1/8,0)</f>
        <v>0</v>
      </c>
      <c r="O171">
        <f>IF('Monthly Ranks'!O170&gt;=9, 1/8,0)</f>
        <v>0.125</v>
      </c>
      <c r="P171">
        <f>IF('Monthly Ranks'!P170&gt;=9, 1/8,0)</f>
        <v>0</v>
      </c>
      <c r="Q171">
        <f>IF('Monthly Ranks'!Q170&gt;=9, 1/8,0)</f>
        <v>0.125</v>
      </c>
      <c r="S171">
        <f t="shared" si="17"/>
        <v>198901</v>
      </c>
      <c r="T171" s="12">
        <f>B171*ReturnData!B182</f>
        <v>0</v>
      </c>
      <c r="U171" s="12">
        <f>C171*ReturnData!C182</f>
        <v>3.1874999999999998E-3</v>
      </c>
      <c r="V171" s="12">
        <f>D171*ReturnData!D182</f>
        <v>0</v>
      </c>
      <c r="W171" s="12">
        <f>E171*ReturnData!E182</f>
        <v>0</v>
      </c>
      <c r="X171" s="12">
        <f>F171*ReturnData!F182</f>
        <v>7.8750000000000001E-3</v>
      </c>
      <c r="Y171" s="12">
        <f>G171*ReturnData!G182</f>
        <v>1.3125E-2</v>
      </c>
      <c r="Z171" s="12">
        <f>H171*ReturnData!H182</f>
        <v>8.0374999999999995E-3</v>
      </c>
      <c r="AA171" s="12">
        <f>I171*ReturnData!I182</f>
        <v>0</v>
      </c>
      <c r="AB171" s="12">
        <f>J171*ReturnData!J182</f>
        <v>1.4924999999999999E-2</v>
      </c>
      <c r="AC171" s="12">
        <f>K171*ReturnData!K182</f>
        <v>0</v>
      </c>
      <c r="AD171" s="12">
        <f>L171*ReturnData!L182</f>
        <v>8.4124999999999998E-3</v>
      </c>
      <c r="AE171" s="12">
        <f>M171*ReturnData!M182</f>
        <v>0</v>
      </c>
      <c r="AF171" s="12">
        <f>N171*ReturnData!N182</f>
        <v>0</v>
      </c>
      <c r="AG171" s="12">
        <f>O171*ReturnData!O182</f>
        <v>3.4250000000000001E-3</v>
      </c>
      <c r="AH171" s="12">
        <f>P171*ReturnData!P182</f>
        <v>0</v>
      </c>
      <c r="AI171" s="12">
        <f>Q171*ReturnData!Q182</f>
        <v>8.4499999999999992E-3</v>
      </c>
      <c r="AK171">
        <f t="shared" si="18"/>
        <v>198901</v>
      </c>
      <c r="AL171" s="15">
        <f t="shared" si="19"/>
        <v>6.7437499999999997E-2</v>
      </c>
      <c r="AN171">
        <v>1</v>
      </c>
      <c r="AO171" s="15">
        <f>HighMomentumPortfolio!AL171-LowMomentumPortfolio!AL171</f>
        <v>-5.7749999999999885E-3</v>
      </c>
      <c r="AP171" s="18">
        <f t="shared" si="20"/>
        <v>0.99422500000000003</v>
      </c>
      <c r="AQ171" s="18"/>
      <c r="AR171" s="18">
        <f t="shared" ref="AR171" si="24">PRODUCT(AP171:AP182)</f>
        <v>0.99126051854771358</v>
      </c>
      <c r="AS171" s="18"/>
      <c r="AT171" s="18"/>
      <c r="AU171" s="18"/>
      <c r="AV171" s="18"/>
    </row>
    <row r="172" spans="1:48" x14ac:dyDescent="0.25">
      <c r="A172" s="6">
        <f>ReturnData!A183</f>
        <v>198902</v>
      </c>
      <c r="B172">
        <f>IF('Monthly Ranks'!B171&gt;=9, 1/8,0)</f>
        <v>0</v>
      </c>
      <c r="C172">
        <f>IF('Monthly Ranks'!C171&gt;=9, 1/8,0)</f>
        <v>0.125</v>
      </c>
      <c r="D172">
        <f>IF('Monthly Ranks'!D171&gt;=9, 1/8,0)</f>
        <v>0.125</v>
      </c>
      <c r="E172">
        <f>IF('Monthly Ranks'!E171&gt;=9, 1/8,0)</f>
        <v>0</v>
      </c>
      <c r="F172">
        <f>IF('Monthly Ranks'!F171&gt;=9, 1/8,0)</f>
        <v>0.125</v>
      </c>
      <c r="G172">
        <f>IF('Monthly Ranks'!G171&gt;=9, 1/8,0)</f>
        <v>0.125</v>
      </c>
      <c r="H172">
        <f>IF('Monthly Ranks'!H171&gt;=9, 1/8,0)</f>
        <v>0.125</v>
      </c>
      <c r="I172">
        <f>IF('Monthly Ranks'!I171&gt;=9, 1/8,0)</f>
        <v>0</v>
      </c>
      <c r="J172">
        <f>IF('Monthly Ranks'!J171&gt;=9, 1/8,0)</f>
        <v>0</v>
      </c>
      <c r="K172">
        <f>IF('Monthly Ranks'!K171&gt;=9, 1/8,0)</f>
        <v>0</v>
      </c>
      <c r="L172">
        <f>IF('Monthly Ranks'!L171&gt;=9, 1/8,0)</f>
        <v>0.125</v>
      </c>
      <c r="M172">
        <f>IF('Monthly Ranks'!M171&gt;=9, 1/8,0)</f>
        <v>0</v>
      </c>
      <c r="N172">
        <f>IF('Monthly Ranks'!N171&gt;=9, 1/8,0)</f>
        <v>0</v>
      </c>
      <c r="O172">
        <f>IF('Monthly Ranks'!O171&gt;=9, 1/8,0)</f>
        <v>0.125</v>
      </c>
      <c r="P172">
        <f>IF('Monthly Ranks'!P171&gt;=9, 1/8,0)</f>
        <v>0</v>
      </c>
      <c r="Q172">
        <f>IF('Monthly Ranks'!Q171&gt;=9, 1/8,0)</f>
        <v>0.125</v>
      </c>
      <c r="S172">
        <f t="shared" si="17"/>
        <v>198902</v>
      </c>
      <c r="T172" s="12">
        <f>B172*ReturnData!B183</f>
        <v>0</v>
      </c>
      <c r="U172" s="12">
        <f>C172*ReturnData!C183</f>
        <v>7.3875E-3</v>
      </c>
      <c r="V172" s="12">
        <f>D172*ReturnData!D183</f>
        <v>-1.6750000000000001E-3</v>
      </c>
      <c r="W172" s="12">
        <f>E172*ReturnData!E183</f>
        <v>0</v>
      </c>
      <c r="X172" s="12">
        <f>F172*ReturnData!F183</f>
        <v>7.1249999999999992E-4</v>
      </c>
      <c r="Y172" s="12">
        <f>G172*ReturnData!G183</f>
        <v>-2.725E-3</v>
      </c>
      <c r="Z172" s="12">
        <f>H172*ReturnData!H183</f>
        <v>-1.9875000000000001E-3</v>
      </c>
      <c r="AA172" s="12">
        <f>I172*ReturnData!I183</f>
        <v>0</v>
      </c>
      <c r="AB172" s="12">
        <f>J172*ReturnData!J183</f>
        <v>0</v>
      </c>
      <c r="AC172" s="12">
        <f>K172*ReturnData!K183</f>
        <v>0</v>
      </c>
      <c r="AD172" s="12">
        <f>L172*ReturnData!L183</f>
        <v>-4.7999999999999996E-3</v>
      </c>
      <c r="AE172" s="12">
        <f>M172*ReturnData!M183</f>
        <v>0</v>
      </c>
      <c r="AF172" s="12">
        <f>N172*ReturnData!N183</f>
        <v>0</v>
      </c>
      <c r="AG172" s="12">
        <f>O172*ReturnData!O183</f>
        <v>-2.2750000000000001E-3</v>
      </c>
      <c r="AH172" s="12">
        <f>P172*ReturnData!P183</f>
        <v>0</v>
      </c>
      <c r="AI172" s="12">
        <f>Q172*ReturnData!Q183</f>
        <v>-4.75E-4</v>
      </c>
      <c r="AK172">
        <f t="shared" si="18"/>
        <v>198902</v>
      </c>
      <c r="AL172" s="15">
        <f t="shared" si="19"/>
        <v>-5.8375000000000007E-3</v>
      </c>
      <c r="AN172">
        <v>1</v>
      </c>
      <c r="AO172" s="15">
        <f>HighMomentumPortfolio!AL172-LowMomentumPortfolio!AL172</f>
        <v>-5.5375000000000025E-3</v>
      </c>
      <c r="AP172" s="18">
        <f t="shared" si="20"/>
        <v>0.99446250000000003</v>
      </c>
      <c r="AQ172" s="18"/>
    </row>
    <row r="173" spans="1:48" x14ac:dyDescent="0.25">
      <c r="A173" s="6">
        <f>ReturnData!A184</f>
        <v>198903</v>
      </c>
      <c r="B173">
        <f>IF('Monthly Ranks'!B172&gt;=9, 1/8,0)</f>
        <v>0</v>
      </c>
      <c r="C173">
        <f>IF('Monthly Ranks'!C172&gt;=9, 1/8,0)</f>
        <v>0.125</v>
      </c>
      <c r="D173">
        <f>IF('Monthly Ranks'!D172&gt;=9, 1/8,0)</f>
        <v>0.125</v>
      </c>
      <c r="E173">
        <f>IF('Monthly Ranks'!E172&gt;=9, 1/8,0)</f>
        <v>0</v>
      </c>
      <c r="F173">
        <f>IF('Monthly Ranks'!F172&gt;=9, 1/8,0)</f>
        <v>0.125</v>
      </c>
      <c r="G173">
        <f>IF('Monthly Ranks'!G172&gt;=9, 1/8,0)</f>
        <v>0</v>
      </c>
      <c r="H173">
        <f>IF('Monthly Ranks'!H172&gt;=9, 1/8,0)</f>
        <v>0.125</v>
      </c>
      <c r="I173">
        <f>IF('Monthly Ranks'!I172&gt;=9, 1/8,0)</f>
        <v>0.125</v>
      </c>
      <c r="J173">
        <f>IF('Monthly Ranks'!J172&gt;=9, 1/8,0)</f>
        <v>0</v>
      </c>
      <c r="K173">
        <f>IF('Monthly Ranks'!K172&gt;=9, 1/8,0)</f>
        <v>0</v>
      </c>
      <c r="L173">
        <f>IF('Monthly Ranks'!L172&gt;=9, 1/8,0)</f>
        <v>0.125</v>
      </c>
      <c r="M173">
        <f>IF('Monthly Ranks'!M172&gt;=9, 1/8,0)</f>
        <v>0</v>
      </c>
      <c r="N173">
        <f>IF('Monthly Ranks'!N172&gt;=9, 1/8,0)</f>
        <v>0</v>
      </c>
      <c r="O173">
        <f>IF('Monthly Ranks'!O172&gt;=9, 1/8,0)</f>
        <v>0.125</v>
      </c>
      <c r="P173">
        <f>IF('Monthly Ranks'!P172&gt;=9, 1/8,0)</f>
        <v>0</v>
      </c>
      <c r="Q173">
        <f>IF('Monthly Ranks'!Q172&gt;=9, 1/8,0)</f>
        <v>0.125</v>
      </c>
      <c r="S173">
        <f t="shared" si="17"/>
        <v>198903</v>
      </c>
      <c r="T173" s="12">
        <f>B173*ReturnData!B184</f>
        <v>0</v>
      </c>
      <c r="U173" s="12">
        <f>C173*ReturnData!C184</f>
        <v>-3.0000000000000001E-3</v>
      </c>
      <c r="V173" s="12">
        <f>D173*ReturnData!D184</f>
        <v>4.7375000000000004E-3</v>
      </c>
      <c r="W173" s="12">
        <f>E173*ReturnData!E184</f>
        <v>0</v>
      </c>
      <c r="X173" s="12">
        <f>F173*ReturnData!F184</f>
        <v>8.7499999999999991E-4</v>
      </c>
      <c r="Y173" s="12">
        <f>G173*ReturnData!G184</f>
        <v>0</v>
      </c>
      <c r="Z173" s="12">
        <f>H173*ReturnData!H184</f>
        <v>7.1374999999999997E-3</v>
      </c>
      <c r="AA173" s="12">
        <f>I173*ReturnData!I184</f>
        <v>1.8E-3</v>
      </c>
      <c r="AB173" s="12">
        <f>J173*ReturnData!J184</f>
        <v>0</v>
      </c>
      <c r="AC173" s="12">
        <f>K173*ReturnData!K184</f>
        <v>0</v>
      </c>
      <c r="AD173" s="12">
        <f>L173*ReturnData!L184</f>
        <v>-4.8625000000000005E-3</v>
      </c>
      <c r="AE173" s="12">
        <f>M173*ReturnData!M184</f>
        <v>0</v>
      </c>
      <c r="AF173" s="12">
        <f>N173*ReturnData!N184</f>
        <v>0</v>
      </c>
      <c r="AG173" s="12">
        <f>O173*ReturnData!O184</f>
        <v>6.7500000000000004E-4</v>
      </c>
      <c r="AH173" s="12">
        <f>P173*ReturnData!P184</f>
        <v>0</v>
      </c>
      <c r="AI173" s="12">
        <f>Q173*ReturnData!Q184</f>
        <v>5.9750000000000003E-3</v>
      </c>
      <c r="AK173">
        <f t="shared" si="18"/>
        <v>198903</v>
      </c>
      <c r="AL173" s="15">
        <f t="shared" si="19"/>
        <v>1.3337499999999999E-2</v>
      </c>
      <c r="AN173">
        <v>1</v>
      </c>
      <c r="AO173" s="15">
        <f>HighMomentumPortfolio!AL173-LowMomentumPortfolio!AL173</f>
        <v>5.2999999999999992E-3</v>
      </c>
      <c r="AP173" s="18">
        <f t="shared" si="20"/>
        <v>1.0053000000000001</v>
      </c>
      <c r="AQ173" s="18"/>
    </row>
    <row r="174" spans="1:48" x14ac:dyDescent="0.25">
      <c r="A174" s="6">
        <f>ReturnData!A185</f>
        <v>198904</v>
      </c>
      <c r="B174">
        <f>IF('Monthly Ranks'!B173&gt;=9, 1/8,0)</f>
        <v>0</v>
      </c>
      <c r="C174">
        <f>IF('Monthly Ranks'!C173&gt;=9, 1/8,0)</f>
        <v>0.125</v>
      </c>
      <c r="D174">
        <f>IF('Monthly Ranks'!D173&gt;=9, 1/8,0)</f>
        <v>0.125</v>
      </c>
      <c r="E174">
        <f>IF('Monthly Ranks'!E173&gt;=9, 1/8,0)</f>
        <v>0</v>
      </c>
      <c r="F174">
        <f>IF('Monthly Ranks'!F173&gt;=9, 1/8,0)</f>
        <v>0</v>
      </c>
      <c r="G174">
        <f>IF('Monthly Ranks'!G173&gt;=9, 1/8,0)</f>
        <v>0</v>
      </c>
      <c r="H174">
        <f>IF('Monthly Ranks'!H173&gt;=9, 1/8,0)</f>
        <v>0.125</v>
      </c>
      <c r="I174">
        <f>IF('Monthly Ranks'!I173&gt;=9, 1/8,0)</f>
        <v>0.125</v>
      </c>
      <c r="J174">
        <f>IF('Monthly Ranks'!J173&gt;=9, 1/8,0)</f>
        <v>0</v>
      </c>
      <c r="K174">
        <f>IF('Monthly Ranks'!K173&gt;=9, 1/8,0)</f>
        <v>0.125</v>
      </c>
      <c r="L174">
        <f>IF('Monthly Ranks'!L173&gt;=9, 1/8,0)</f>
        <v>0.125</v>
      </c>
      <c r="M174">
        <f>IF('Monthly Ranks'!M173&gt;=9, 1/8,0)</f>
        <v>0</v>
      </c>
      <c r="N174">
        <f>IF('Monthly Ranks'!N173&gt;=9, 1/8,0)</f>
        <v>0</v>
      </c>
      <c r="O174">
        <f>IF('Monthly Ranks'!O173&gt;=9, 1/8,0)</f>
        <v>0.125</v>
      </c>
      <c r="P174">
        <f>IF('Monthly Ranks'!P173&gt;=9, 1/8,0)</f>
        <v>0</v>
      </c>
      <c r="Q174">
        <f>IF('Monthly Ranks'!Q173&gt;=9, 1/8,0)</f>
        <v>0.125</v>
      </c>
      <c r="S174">
        <f t="shared" si="17"/>
        <v>198904</v>
      </c>
      <c r="T174" s="12">
        <f>B174*ReturnData!B185</f>
        <v>0</v>
      </c>
      <c r="U174" s="12">
        <f>C174*ReturnData!C185</f>
        <v>-2.1375000000000001E-3</v>
      </c>
      <c r="V174" s="12">
        <f>D174*ReturnData!D185</f>
        <v>2.8874999999999999E-3</v>
      </c>
      <c r="W174" s="12">
        <f>E174*ReturnData!E185</f>
        <v>0</v>
      </c>
      <c r="X174" s="12">
        <f>F174*ReturnData!F185</f>
        <v>0</v>
      </c>
      <c r="Y174" s="12">
        <f>G174*ReturnData!G185</f>
        <v>0</v>
      </c>
      <c r="Z174" s="12">
        <f>H174*ReturnData!H185</f>
        <v>6.5500000000000003E-3</v>
      </c>
      <c r="AA174" s="12">
        <f>I174*ReturnData!I185</f>
        <v>7.2874999999999997E-3</v>
      </c>
      <c r="AB174" s="12">
        <f>J174*ReturnData!J185</f>
        <v>0</v>
      </c>
      <c r="AC174" s="12">
        <f>K174*ReturnData!K185</f>
        <v>5.4374999999999996E-3</v>
      </c>
      <c r="AD174" s="12">
        <f>L174*ReturnData!L185</f>
        <v>6.7250000000000001E-3</v>
      </c>
      <c r="AE174" s="12">
        <f>M174*ReturnData!M185</f>
        <v>0</v>
      </c>
      <c r="AF174" s="12">
        <f>N174*ReturnData!N185</f>
        <v>0</v>
      </c>
      <c r="AG174" s="12">
        <f>O174*ReturnData!O185</f>
        <v>4.9249999999999997E-3</v>
      </c>
      <c r="AH174" s="12">
        <f>P174*ReturnData!P185</f>
        <v>0</v>
      </c>
      <c r="AI174" s="12">
        <f>Q174*ReturnData!Q185</f>
        <v>4.7749999999999997E-3</v>
      </c>
      <c r="AK174">
        <f t="shared" si="18"/>
        <v>198904</v>
      </c>
      <c r="AL174" s="15">
        <f t="shared" si="19"/>
        <v>3.6450000000000003E-2</v>
      </c>
      <c r="AN174">
        <v>1</v>
      </c>
      <c r="AO174" s="15">
        <f>HighMomentumPortfolio!AL174-LowMomentumPortfolio!AL174</f>
        <v>4.500000000000004E-3</v>
      </c>
      <c r="AP174" s="18">
        <f t="shared" si="20"/>
        <v>1.0044999999999999</v>
      </c>
      <c r="AQ174" s="18"/>
    </row>
    <row r="175" spans="1:48" x14ac:dyDescent="0.25">
      <c r="A175" s="6">
        <f>ReturnData!A186</f>
        <v>198905</v>
      </c>
      <c r="B175">
        <f>IF('Monthly Ranks'!B174&gt;=9, 1/8,0)</f>
        <v>0</v>
      </c>
      <c r="C175">
        <f>IF('Monthly Ranks'!C174&gt;=9, 1/8,0)</f>
        <v>0.125</v>
      </c>
      <c r="D175">
        <f>IF('Monthly Ranks'!D174&gt;=9, 1/8,0)</f>
        <v>0.125</v>
      </c>
      <c r="E175">
        <f>IF('Monthly Ranks'!E174&gt;=9, 1/8,0)</f>
        <v>0</v>
      </c>
      <c r="F175">
        <f>IF('Monthly Ranks'!F174&gt;=9, 1/8,0)</f>
        <v>0</v>
      </c>
      <c r="G175">
        <f>IF('Monthly Ranks'!G174&gt;=9, 1/8,0)</f>
        <v>0.125</v>
      </c>
      <c r="H175">
        <f>IF('Monthly Ranks'!H174&gt;=9, 1/8,0)</f>
        <v>0</v>
      </c>
      <c r="I175">
        <f>IF('Monthly Ranks'!I174&gt;=9, 1/8,0)</f>
        <v>0.125</v>
      </c>
      <c r="J175">
        <f>IF('Monthly Ranks'!J174&gt;=9, 1/8,0)</f>
        <v>0.125</v>
      </c>
      <c r="K175">
        <f>IF('Monthly Ranks'!K174&gt;=9, 1/8,0)</f>
        <v>0</v>
      </c>
      <c r="L175">
        <f>IF('Monthly Ranks'!L174&gt;=9, 1/8,0)</f>
        <v>0.125</v>
      </c>
      <c r="M175">
        <f>IF('Monthly Ranks'!M174&gt;=9, 1/8,0)</f>
        <v>0.125</v>
      </c>
      <c r="N175">
        <f>IF('Monthly Ranks'!N174&gt;=9, 1/8,0)</f>
        <v>0</v>
      </c>
      <c r="O175">
        <f>IF('Monthly Ranks'!O174&gt;=9, 1/8,0)</f>
        <v>0.125</v>
      </c>
      <c r="P175">
        <f>IF('Monthly Ranks'!P174&gt;=9, 1/8,0)</f>
        <v>0</v>
      </c>
      <c r="Q175">
        <f>IF('Monthly Ranks'!Q174&gt;=9, 1/8,0)</f>
        <v>0</v>
      </c>
      <c r="S175">
        <f t="shared" si="17"/>
        <v>198905</v>
      </c>
      <c r="T175" s="12">
        <f>B175*ReturnData!B186</f>
        <v>0</v>
      </c>
      <c r="U175" s="12">
        <f>C175*ReturnData!C186</f>
        <v>-5.4874999999999993E-3</v>
      </c>
      <c r="V175" s="12">
        <f>D175*ReturnData!D186</f>
        <v>3.4499999999999999E-3</v>
      </c>
      <c r="W175" s="12">
        <f>E175*ReturnData!E186</f>
        <v>0</v>
      </c>
      <c r="X175" s="12">
        <f>F175*ReturnData!F186</f>
        <v>0</v>
      </c>
      <c r="Y175" s="12">
        <f>G175*ReturnData!G186</f>
        <v>9.1250000000000001E-4</v>
      </c>
      <c r="Z175" s="12">
        <f>H175*ReturnData!H186</f>
        <v>0</v>
      </c>
      <c r="AA175" s="12">
        <f>I175*ReturnData!I186</f>
        <v>4.0000000000000001E-3</v>
      </c>
      <c r="AB175" s="12">
        <f>J175*ReturnData!J186</f>
        <v>1.4624999999999998E-3</v>
      </c>
      <c r="AC175" s="12">
        <f>K175*ReturnData!K186</f>
        <v>0</v>
      </c>
      <c r="AD175" s="12">
        <f>L175*ReturnData!L186</f>
        <v>5.6125000000000003E-3</v>
      </c>
      <c r="AE175" s="12">
        <f>M175*ReturnData!M186</f>
        <v>1.7000000000000001E-3</v>
      </c>
      <c r="AF175" s="12">
        <f>N175*ReturnData!N186</f>
        <v>0</v>
      </c>
      <c r="AG175" s="12">
        <f>O175*ReturnData!O186</f>
        <v>6.7124999999999997E-3</v>
      </c>
      <c r="AH175" s="12">
        <f>P175*ReturnData!P186</f>
        <v>0</v>
      </c>
      <c r="AI175" s="12">
        <f>Q175*ReturnData!Q186</f>
        <v>0</v>
      </c>
      <c r="AK175">
        <f t="shared" si="18"/>
        <v>198905</v>
      </c>
      <c r="AL175" s="15">
        <f t="shared" si="19"/>
        <v>1.83625E-2</v>
      </c>
      <c r="AN175">
        <v>1</v>
      </c>
      <c r="AO175" s="15">
        <f>HighMomentumPortfolio!AL175-LowMomentumPortfolio!AL175</f>
        <v>2.0050000000000002E-2</v>
      </c>
      <c r="AP175" s="18">
        <f t="shared" si="20"/>
        <v>1.0200499999999999</v>
      </c>
      <c r="AQ175" s="18"/>
    </row>
    <row r="176" spans="1:48" x14ac:dyDescent="0.25">
      <c r="A176" s="6">
        <f>ReturnData!A187</f>
        <v>198906</v>
      </c>
      <c r="B176">
        <f>IF('Monthly Ranks'!B175&gt;=9, 1/8,0)</f>
        <v>0</v>
      </c>
      <c r="C176">
        <f>IF('Monthly Ranks'!C175&gt;=9, 1/8,0)</f>
        <v>0.125</v>
      </c>
      <c r="D176">
        <f>IF('Monthly Ranks'!D175&gt;=9, 1/8,0)</f>
        <v>0.125</v>
      </c>
      <c r="E176">
        <f>IF('Monthly Ranks'!E175&gt;=9, 1/8,0)</f>
        <v>0</v>
      </c>
      <c r="F176">
        <f>IF('Monthly Ranks'!F175&gt;=9, 1/8,0)</f>
        <v>0.125</v>
      </c>
      <c r="G176">
        <f>IF('Monthly Ranks'!G175&gt;=9, 1/8,0)</f>
        <v>0</v>
      </c>
      <c r="H176">
        <f>IF('Monthly Ranks'!H175&gt;=9, 1/8,0)</f>
        <v>0</v>
      </c>
      <c r="I176">
        <f>IF('Monthly Ranks'!I175&gt;=9, 1/8,0)</f>
        <v>0.125</v>
      </c>
      <c r="J176">
        <f>IF('Monthly Ranks'!J175&gt;=9, 1/8,0)</f>
        <v>0.125</v>
      </c>
      <c r="K176">
        <f>IF('Monthly Ranks'!K175&gt;=9, 1/8,0)</f>
        <v>0</v>
      </c>
      <c r="L176">
        <f>IF('Monthly Ranks'!L175&gt;=9, 1/8,0)</f>
        <v>0.125</v>
      </c>
      <c r="M176">
        <f>IF('Monthly Ranks'!M175&gt;=9, 1/8,0)</f>
        <v>0.125</v>
      </c>
      <c r="N176">
        <f>IF('Monthly Ranks'!N175&gt;=9, 1/8,0)</f>
        <v>0</v>
      </c>
      <c r="O176">
        <f>IF('Monthly Ranks'!O175&gt;=9, 1/8,0)</f>
        <v>0.125</v>
      </c>
      <c r="P176">
        <f>IF('Monthly Ranks'!P175&gt;=9, 1/8,0)</f>
        <v>0</v>
      </c>
      <c r="Q176">
        <f>IF('Monthly Ranks'!Q175&gt;=9, 1/8,0)</f>
        <v>0</v>
      </c>
      <c r="S176">
        <f t="shared" si="17"/>
        <v>198906</v>
      </c>
      <c r="T176" s="12">
        <f>B176*ReturnData!B187</f>
        <v>0</v>
      </c>
      <c r="U176" s="12">
        <f>C176*ReturnData!C187</f>
        <v>5.3749999999999996E-3</v>
      </c>
      <c r="V176" s="12">
        <f>D176*ReturnData!D187</f>
        <v>-1.3375000000000001E-3</v>
      </c>
      <c r="W176" s="12">
        <f>E176*ReturnData!E187</f>
        <v>0</v>
      </c>
      <c r="X176" s="12">
        <f>F176*ReturnData!F187</f>
        <v>1.9E-3</v>
      </c>
      <c r="Y176" s="12">
        <f>G176*ReturnData!G187</f>
        <v>0</v>
      </c>
      <c r="Z176" s="12">
        <f>H176*ReturnData!H187</f>
        <v>0</v>
      </c>
      <c r="AA176" s="12">
        <f>I176*ReturnData!I187</f>
        <v>-1.1125E-3</v>
      </c>
      <c r="AB176" s="12">
        <f>J176*ReturnData!J187</f>
        <v>-4.7875000000000001E-3</v>
      </c>
      <c r="AC176" s="12">
        <f>K176*ReturnData!K187</f>
        <v>0</v>
      </c>
      <c r="AD176" s="12">
        <f>L176*ReturnData!L187</f>
        <v>-4.15E-3</v>
      </c>
      <c r="AE176" s="12">
        <f>M176*ReturnData!M187</f>
        <v>3.3750000000000002E-4</v>
      </c>
      <c r="AF176" s="12">
        <f>N176*ReturnData!N187</f>
        <v>0</v>
      </c>
      <c r="AG176" s="12">
        <f>O176*ReturnData!O187</f>
        <v>4.2249999999999996E-3</v>
      </c>
      <c r="AH176" s="12">
        <f>P176*ReturnData!P187</f>
        <v>0</v>
      </c>
      <c r="AI176" s="12">
        <f>Q176*ReturnData!Q187</f>
        <v>0</v>
      </c>
      <c r="AK176">
        <f t="shared" si="18"/>
        <v>198906</v>
      </c>
      <c r="AL176" s="15">
        <f t="shared" si="19"/>
        <v>4.4999999999999901E-4</v>
      </c>
      <c r="AN176">
        <v>1</v>
      </c>
      <c r="AO176" s="15">
        <f>HighMomentumPortfolio!AL176-LowMomentumPortfolio!AL176</f>
        <v>-1.2012499999999999E-2</v>
      </c>
      <c r="AP176" s="18">
        <f t="shared" si="20"/>
        <v>0.98798750000000002</v>
      </c>
      <c r="AQ176" s="18"/>
    </row>
    <row r="177" spans="1:48" x14ac:dyDescent="0.25">
      <c r="A177" s="6">
        <f>ReturnData!A188</f>
        <v>198907</v>
      </c>
      <c r="B177">
        <f>IF('Monthly Ranks'!B176&gt;=9, 1/8,0)</f>
        <v>0</v>
      </c>
      <c r="C177">
        <f>IF('Monthly Ranks'!C176&gt;=9, 1/8,0)</f>
        <v>0.125</v>
      </c>
      <c r="D177">
        <f>IF('Monthly Ranks'!D176&gt;=9, 1/8,0)</f>
        <v>0</v>
      </c>
      <c r="E177">
        <f>IF('Monthly Ranks'!E176&gt;=9, 1/8,0)</f>
        <v>0</v>
      </c>
      <c r="F177">
        <f>IF('Monthly Ranks'!F176&gt;=9, 1/8,0)</f>
        <v>0.125</v>
      </c>
      <c r="G177">
        <f>IF('Monthly Ranks'!G176&gt;=9, 1/8,0)</f>
        <v>0.125</v>
      </c>
      <c r="H177">
        <f>IF('Monthly Ranks'!H176&gt;=9, 1/8,0)</f>
        <v>0</v>
      </c>
      <c r="I177">
        <f>IF('Monthly Ranks'!I176&gt;=9, 1/8,0)</f>
        <v>0.125</v>
      </c>
      <c r="J177">
        <f>IF('Monthly Ranks'!J176&gt;=9, 1/8,0)</f>
        <v>0.125</v>
      </c>
      <c r="K177">
        <f>IF('Monthly Ranks'!K176&gt;=9, 1/8,0)</f>
        <v>0</v>
      </c>
      <c r="L177">
        <f>IF('Monthly Ranks'!L176&gt;=9, 1/8,0)</f>
        <v>0.125</v>
      </c>
      <c r="M177">
        <f>IF('Monthly Ranks'!M176&gt;=9, 1/8,0)</f>
        <v>0.125</v>
      </c>
      <c r="N177">
        <f>IF('Monthly Ranks'!N176&gt;=9, 1/8,0)</f>
        <v>0</v>
      </c>
      <c r="O177">
        <f>IF('Monthly Ranks'!O176&gt;=9, 1/8,0)</f>
        <v>0.125</v>
      </c>
      <c r="P177">
        <f>IF('Monthly Ranks'!P176&gt;=9, 1/8,0)</f>
        <v>0</v>
      </c>
      <c r="Q177">
        <f>IF('Monthly Ranks'!Q176&gt;=9, 1/8,0)</f>
        <v>0</v>
      </c>
      <c r="S177">
        <f t="shared" si="17"/>
        <v>198907</v>
      </c>
      <c r="T177" s="12">
        <f>B177*ReturnData!B188</f>
        <v>0</v>
      </c>
      <c r="U177" s="12">
        <f>C177*ReturnData!C188</f>
        <v>-9.2500000000000004E-4</v>
      </c>
      <c r="V177" s="12">
        <f>D177*ReturnData!D188</f>
        <v>0</v>
      </c>
      <c r="W177" s="12">
        <f>E177*ReturnData!E188</f>
        <v>0</v>
      </c>
      <c r="X177" s="12">
        <f>F177*ReturnData!F188</f>
        <v>8.6499999999999997E-3</v>
      </c>
      <c r="Y177" s="12">
        <f>G177*ReturnData!G188</f>
        <v>8.6374999999999993E-3</v>
      </c>
      <c r="Z177" s="12">
        <f>H177*ReturnData!H188</f>
        <v>0</v>
      </c>
      <c r="AA177" s="12">
        <f>I177*ReturnData!I188</f>
        <v>1.1237500000000001E-2</v>
      </c>
      <c r="AB177" s="12">
        <f>J177*ReturnData!J188</f>
        <v>8.3000000000000001E-3</v>
      </c>
      <c r="AC177" s="12">
        <f>K177*ReturnData!K188</f>
        <v>0</v>
      </c>
      <c r="AD177" s="12">
        <f>L177*ReturnData!L188</f>
        <v>7.0750000000000006E-3</v>
      </c>
      <c r="AE177" s="12">
        <f>M177*ReturnData!M188</f>
        <v>5.5125E-3</v>
      </c>
      <c r="AF177" s="12">
        <f>N177*ReturnData!N188</f>
        <v>0</v>
      </c>
      <c r="AG177" s="12">
        <f>O177*ReturnData!O188</f>
        <v>7.2499999999999995E-3</v>
      </c>
      <c r="AH177" s="12">
        <f>P177*ReturnData!P188</f>
        <v>0</v>
      </c>
      <c r="AI177" s="12">
        <f>Q177*ReturnData!Q188</f>
        <v>0</v>
      </c>
      <c r="AK177">
        <f t="shared" si="18"/>
        <v>198907</v>
      </c>
      <c r="AL177" s="15">
        <f t="shared" si="19"/>
        <v>5.5737500000000002E-2</v>
      </c>
      <c r="AN177">
        <v>1</v>
      </c>
      <c r="AO177" s="15">
        <f>HighMomentumPortfolio!AL177-LowMomentumPortfolio!AL177</f>
        <v>3.4637499999999995E-2</v>
      </c>
      <c r="AP177" s="18">
        <f t="shared" si="20"/>
        <v>1.0346375000000001</v>
      </c>
      <c r="AQ177" s="18"/>
    </row>
    <row r="178" spans="1:48" x14ac:dyDescent="0.25">
      <c r="A178" s="6">
        <f>ReturnData!A189</f>
        <v>198908</v>
      </c>
      <c r="B178">
        <f>IF('Monthly Ranks'!B177&gt;=9, 1/8,0)</f>
        <v>0</v>
      </c>
      <c r="C178">
        <f>IF('Monthly Ranks'!C177&gt;=9, 1/8,0)</f>
        <v>0.125</v>
      </c>
      <c r="D178">
        <f>IF('Monthly Ranks'!D177&gt;=9, 1/8,0)</f>
        <v>0.125</v>
      </c>
      <c r="E178">
        <f>IF('Monthly Ranks'!E177&gt;=9, 1/8,0)</f>
        <v>0</v>
      </c>
      <c r="F178">
        <f>IF('Monthly Ranks'!F177&gt;=9, 1/8,0)</f>
        <v>0.125</v>
      </c>
      <c r="G178">
        <f>IF('Monthly Ranks'!G177&gt;=9, 1/8,0)</f>
        <v>0.125</v>
      </c>
      <c r="H178">
        <f>IF('Monthly Ranks'!H177&gt;=9, 1/8,0)</f>
        <v>0</v>
      </c>
      <c r="I178">
        <f>IF('Monthly Ranks'!I177&gt;=9, 1/8,0)</f>
        <v>0.125</v>
      </c>
      <c r="J178">
        <f>IF('Monthly Ranks'!J177&gt;=9, 1/8,0)</f>
        <v>0.125</v>
      </c>
      <c r="K178">
        <f>IF('Monthly Ranks'!K177&gt;=9, 1/8,0)</f>
        <v>0</v>
      </c>
      <c r="L178">
        <f>IF('Monthly Ranks'!L177&gt;=9, 1/8,0)</f>
        <v>0.125</v>
      </c>
      <c r="M178">
        <f>IF('Monthly Ranks'!M177&gt;=9, 1/8,0)</f>
        <v>0.125</v>
      </c>
      <c r="N178">
        <f>IF('Monthly Ranks'!N177&gt;=9, 1/8,0)</f>
        <v>0</v>
      </c>
      <c r="O178">
        <f>IF('Monthly Ranks'!O177&gt;=9, 1/8,0)</f>
        <v>0</v>
      </c>
      <c r="P178">
        <f>IF('Monthly Ranks'!P177&gt;=9, 1/8,0)</f>
        <v>0</v>
      </c>
      <c r="Q178">
        <f>IF('Monthly Ranks'!Q177&gt;=9, 1/8,0)</f>
        <v>0</v>
      </c>
      <c r="S178">
        <f t="shared" si="17"/>
        <v>198908</v>
      </c>
      <c r="T178" s="12">
        <f>B178*ReturnData!B189</f>
        <v>0</v>
      </c>
      <c r="U178" s="12">
        <f>C178*ReturnData!C189</f>
        <v>8.7250000000000001E-3</v>
      </c>
      <c r="V178" s="12">
        <f>D178*ReturnData!D189</f>
        <v>4.2875000000000005E-3</v>
      </c>
      <c r="W178" s="12">
        <f>E178*ReturnData!E189</f>
        <v>0</v>
      </c>
      <c r="X178" s="12">
        <f>F178*ReturnData!F189</f>
        <v>6.7500000000000004E-4</v>
      </c>
      <c r="Y178" s="12">
        <f>G178*ReturnData!G189</f>
        <v>9.4625000000000004E-3</v>
      </c>
      <c r="Z178" s="12">
        <f>H178*ReturnData!H189</f>
        <v>0</v>
      </c>
      <c r="AA178" s="12">
        <f>I178*ReturnData!I189</f>
        <v>3.6125000000000003E-3</v>
      </c>
      <c r="AB178" s="12">
        <f>J178*ReturnData!J189</f>
        <v>9.9500000000000005E-3</v>
      </c>
      <c r="AC178" s="12">
        <f>K178*ReturnData!K189</f>
        <v>0</v>
      </c>
      <c r="AD178" s="12">
        <f>L178*ReturnData!L189</f>
        <v>2.5374999999999998E-3</v>
      </c>
      <c r="AE178" s="12">
        <f>M178*ReturnData!M189</f>
        <v>9.6749999999999996E-3</v>
      </c>
      <c r="AF178" s="12">
        <f>N178*ReturnData!N189</f>
        <v>0</v>
      </c>
      <c r="AG178" s="12">
        <f>O178*ReturnData!O189</f>
        <v>0</v>
      </c>
      <c r="AH178" s="12">
        <f>P178*ReturnData!P189</f>
        <v>0</v>
      </c>
      <c r="AI178" s="12">
        <f>Q178*ReturnData!Q189</f>
        <v>0</v>
      </c>
      <c r="AK178">
        <f t="shared" si="18"/>
        <v>198908</v>
      </c>
      <c r="AL178" s="15">
        <f t="shared" si="19"/>
        <v>4.8924999999999996E-2</v>
      </c>
      <c r="AN178">
        <v>1</v>
      </c>
      <c r="AO178" s="15">
        <f>HighMomentumPortfolio!AL178-LowMomentumPortfolio!AL178</f>
        <v>-2.5749999999999999E-2</v>
      </c>
      <c r="AP178" s="18">
        <f t="shared" si="20"/>
        <v>0.97424999999999995</v>
      </c>
      <c r="AQ178" s="18"/>
    </row>
    <row r="179" spans="1:48" x14ac:dyDescent="0.25">
      <c r="A179" s="6">
        <f>ReturnData!A190</f>
        <v>198909</v>
      </c>
      <c r="B179">
        <f>IF('Monthly Ranks'!B178&gt;=9, 1/8,0)</f>
        <v>0</v>
      </c>
      <c r="C179">
        <f>IF('Monthly Ranks'!C178&gt;=9, 1/8,0)</f>
        <v>0.125</v>
      </c>
      <c r="D179">
        <f>IF('Monthly Ranks'!D178&gt;=9, 1/8,0)</f>
        <v>0.125</v>
      </c>
      <c r="E179">
        <f>IF('Monthly Ranks'!E178&gt;=9, 1/8,0)</f>
        <v>0</v>
      </c>
      <c r="F179">
        <f>IF('Monthly Ranks'!F178&gt;=9, 1/8,0)</f>
        <v>0</v>
      </c>
      <c r="G179">
        <f>IF('Monthly Ranks'!G178&gt;=9, 1/8,0)</f>
        <v>0</v>
      </c>
      <c r="H179">
        <f>IF('Monthly Ranks'!H178&gt;=9, 1/8,0)</f>
        <v>0</v>
      </c>
      <c r="I179">
        <f>IF('Monthly Ranks'!I178&gt;=9, 1/8,0)</f>
        <v>0.125</v>
      </c>
      <c r="J179">
        <f>IF('Monthly Ranks'!J178&gt;=9, 1/8,0)</f>
        <v>0.125</v>
      </c>
      <c r="K179">
        <f>IF('Monthly Ranks'!K178&gt;=9, 1/8,0)</f>
        <v>0.125</v>
      </c>
      <c r="L179">
        <f>IF('Monthly Ranks'!L178&gt;=9, 1/8,0)</f>
        <v>0.125</v>
      </c>
      <c r="M179">
        <f>IF('Monthly Ranks'!M178&gt;=9, 1/8,0)</f>
        <v>0.125</v>
      </c>
      <c r="N179">
        <f>IF('Monthly Ranks'!N178&gt;=9, 1/8,0)</f>
        <v>0</v>
      </c>
      <c r="O179">
        <f>IF('Monthly Ranks'!O178&gt;=9, 1/8,0)</f>
        <v>0.125</v>
      </c>
      <c r="P179">
        <f>IF('Monthly Ranks'!P178&gt;=9, 1/8,0)</f>
        <v>0</v>
      </c>
      <c r="Q179">
        <f>IF('Monthly Ranks'!Q178&gt;=9, 1/8,0)</f>
        <v>0</v>
      </c>
      <c r="S179">
        <f t="shared" si="17"/>
        <v>198909</v>
      </c>
      <c r="T179" s="12">
        <f>B179*ReturnData!B190</f>
        <v>0</v>
      </c>
      <c r="U179" s="12">
        <f>C179*ReturnData!C190</f>
        <v>4.15E-3</v>
      </c>
      <c r="V179" s="12">
        <f>D179*ReturnData!D190</f>
        <v>1.575E-3</v>
      </c>
      <c r="W179" s="12">
        <f>E179*ReturnData!E190</f>
        <v>0</v>
      </c>
      <c r="X179" s="12">
        <f>F179*ReturnData!F190</f>
        <v>0</v>
      </c>
      <c r="Y179" s="12">
        <f>G179*ReturnData!G190</f>
        <v>0</v>
      </c>
      <c r="Z179" s="12">
        <f>H179*ReturnData!H190</f>
        <v>0</v>
      </c>
      <c r="AA179" s="12">
        <f>I179*ReturnData!I190</f>
        <v>-2.0374999999999998E-3</v>
      </c>
      <c r="AB179" s="12">
        <f>J179*ReturnData!J190</f>
        <v>-3.0000000000000001E-3</v>
      </c>
      <c r="AC179" s="12">
        <f>K179*ReturnData!K190</f>
        <v>-5.4874999999999993E-3</v>
      </c>
      <c r="AD179" s="12">
        <f>L179*ReturnData!L190</f>
        <v>-4.0000000000000001E-3</v>
      </c>
      <c r="AE179" s="12">
        <f>M179*ReturnData!M190</f>
        <v>-7.2750000000000002E-3</v>
      </c>
      <c r="AF179" s="12">
        <f>N179*ReturnData!N190</f>
        <v>0</v>
      </c>
      <c r="AG179" s="12">
        <f>O179*ReturnData!O190</f>
        <v>5.9999999999999995E-4</v>
      </c>
      <c r="AH179" s="12">
        <f>P179*ReturnData!P190</f>
        <v>0</v>
      </c>
      <c r="AI179" s="12">
        <f>Q179*ReturnData!Q190</f>
        <v>0</v>
      </c>
      <c r="AK179">
        <f t="shared" si="18"/>
        <v>198909</v>
      </c>
      <c r="AL179" s="15">
        <f t="shared" si="19"/>
        <v>-1.5474999999999999E-2</v>
      </c>
      <c r="AN179">
        <v>1</v>
      </c>
      <c r="AO179" s="15">
        <f>HighMomentumPortfolio!AL179-LowMomentumPortfolio!AL179</f>
        <v>7.5750000000000001E-3</v>
      </c>
      <c r="AP179" s="18">
        <f t="shared" si="20"/>
        <v>1.0075750000000001</v>
      </c>
      <c r="AQ179" s="18"/>
    </row>
    <row r="180" spans="1:48" x14ac:dyDescent="0.25">
      <c r="A180" s="6">
        <f>ReturnData!A191</f>
        <v>198910</v>
      </c>
      <c r="B180">
        <f>IF('Monthly Ranks'!B179&gt;=9, 1/8,0)</f>
        <v>0</v>
      </c>
      <c r="C180">
        <f>IF('Monthly Ranks'!C179&gt;=9, 1/8,0)</f>
        <v>0.125</v>
      </c>
      <c r="D180">
        <f>IF('Monthly Ranks'!D179&gt;=9, 1/8,0)</f>
        <v>0.125</v>
      </c>
      <c r="E180">
        <f>IF('Monthly Ranks'!E179&gt;=9, 1/8,0)</f>
        <v>0</v>
      </c>
      <c r="F180">
        <f>IF('Monthly Ranks'!F179&gt;=9, 1/8,0)</f>
        <v>0.125</v>
      </c>
      <c r="G180">
        <f>IF('Monthly Ranks'!G179&gt;=9, 1/8,0)</f>
        <v>0</v>
      </c>
      <c r="H180">
        <f>IF('Monthly Ranks'!H179&gt;=9, 1/8,0)</f>
        <v>0</v>
      </c>
      <c r="I180">
        <f>IF('Monthly Ranks'!I179&gt;=9, 1/8,0)</f>
        <v>0</v>
      </c>
      <c r="J180">
        <f>IF('Monthly Ranks'!J179&gt;=9, 1/8,0)</f>
        <v>0</v>
      </c>
      <c r="K180">
        <f>IF('Monthly Ranks'!K179&gt;=9, 1/8,0)</f>
        <v>0.125</v>
      </c>
      <c r="L180">
        <f>IF('Monthly Ranks'!L179&gt;=9, 1/8,0)</f>
        <v>0.125</v>
      </c>
      <c r="M180">
        <f>IF('Monthly Ranks'!M179&gt;=9, 1/8,0)</f>
        <v>0.125</v>
      </c>
      <c r="N180">
        <f>IF('Monthly Ranks'!N179&gt;=9, 1/8,0)</f>
        <v>0</v>
      </c>
      <c r="O180">
        <f>IF('Monthly Ranks'!O179&gt;=9, 1/8,0)</f>
        <v>0.125</v>
      </c>
      <c r="P180">
        <f>IF('Monthly Ranks'!P179&gt;=9, 1/8,0)</f>
        <v>0</v>
      </c>
      <c r="Q180">
        <f>IF('Monthly Ranks'!Q179&gt;=9, 1/8,0)</f>
        <v>0.125</v>
      </c>
      <c r="S180">
        <f t="shared" si="17"/>
        <v>198910</v>
      </c>
      <c r="T180" s="12">
        <f>B180*ReturnData!B191</f>
        <v>0</v>
      </c>
      <c r="U180" s="12">
        <f>C180*ReturnData!C191</f>
        <v>-5.1249999999999993E-4</v>
      </c>
      <c r="V180" s="12">
        <f>D180*ReturnData!D191</f>
        <v>8.3750000000000003E-4</v>
      </c>
      <c r="W180" s="12">
        <f>E180*ReturnData!E191</f>
        <v>0</v>
      </c>
      <c r="X180" s="12">
        <f>F180*ReturnData!F191</f>
        <v>-6.8125E-3</v>
      </c>
      <c r="Y180" s="12">
        <f>G180*ReturnData!G191</f>
        <v>0</v>
      </c>
      <c r="Z180" s="12">
        <f>H180*ReturnData!H191</f>
        <v>0</v>
      </c>
      <c r="AA180" s="12">
        <f>I180*ReturnData!I191</f>
        <v>0</v>
      </c>
      <c r="AB180" s="12">
        <f>J180*ReturnData!J191</f>
        <v>0</v>
      </c>
      <c r="AC180" s="12">
        <f>K180*ReturnData!K191</f>
        <v>-7.0875E-3</v>
      </c>
      <c r="AD180" s="12">
        <f>L180*ReturnData!L191</f>
        <v>-5.7250000000000001E-3</v>
      </c>
      <c r="AE180" s="12">
        <f>M180*ReturnData!M191</f>
        <v>-7.8000000000000005E-3</v>
      </c>
      <c r="AF180" s="12">
        <f>N180*ReturnData!N191</f>
        <v>0</v>
      </c>
      <c r="AG180" s="12">
        <f>O180*ReturnData!O191</f>
        <v>1.25E-3</v>
      </c>
      <c r="AH180" s="12">
        <f>P180*ReturnData!P191</f>
        <v>0</v>
      </c>
      <c r="AI180" s="12">
        <f>Q180*ReturnData!Q191</f>
        <v>-5.1124999999999999E-3</v>
      </c>
      <c r="AK180">
        <f t="shared" si="18"/>
        <v>198910</v>
      </c>
      <c r="AL180" s="15">
        <f t="shared" si="19"/>
        <v>-3.09625E-2</v>
      </c>
      <c r="AN180">
        <v>1</v>
      </c>
      <c r="AO180" s="15">
        <f>HighMomentumPortfolio!AL180-LowMomentumPortfolio!AL180</f>
        <v>-1.7974999999999994E-2</v>
      </c>
      <c r="AP180" s="18">
        <f t="shared" si="20"/>
        <v>0.98202500000000004</v>
      </c>
      <c r="AQ180" s="18"/>
    </row>
    <row r="181" spans="1:48" x14ac:dyDescent="0.25">
      <c r="A181" s="6">
        <f>ReturnData!A192</f>
        <v>198911</v>
      </c>
      <c r="B181">
        <f>IF('Monthly Ranks'!B180&gt;=9, 1/8,0)</f>
        <v>0</v>
      </c>
      <c r="C181">
        <f>IF('Monthly Ranks'!C180&gt;=9, 1/8,0)</f>
        <v>0.125</v>
      </c>
      <c r="D181">
        <f>IF('Monthly Ranks'!D180&gt;=9, 1/8,0)</f>
        <v>0.125</v>
      </c>
      <c r="E181">
        <f>IF('Monthly Ranks'!E180&gt;=9, 1/8,0)</f>
        <v>0</v>
      </c>
      <c r="F181">
        <f>IF('Monthly Ranks'!F180&gt;=9, 1/8,0)</f>
        <v>0.125</v>
      </c>
      <c r="G181">
        <f>IF('Monthly Ranks'!G180&gt;=9, 1/8,0)</f>
        <v>0</v>
      </c>
      <c r="H181">
        <f>IF('Monthly Ranks'!H180&gt;=9, 1/8,0)</f>
        <v>0</v>
      </c>
      <c r="I181">
        <f>IF('Monthly Ranks'!I180&gt;=9, 1/8,0)</f>
        <v>0</v>
      </c>
      <c r="J181">
        <f>IF('Monthly Ranks'!J180&gt;=9, 1/8,0)</f>
        <v>0.125</v>
      </c>
      <c r="K181">
        <f>IF('Monthly Ranks'!K180&gt;=9, 1/8,0)</f>
        <v>0.125</v>
      </c>
      <c r="L181">
        <f>IF('Monthly Ranks'!L180&gt;=9, 1/8,0)</f>
        <v>0.125</v>
      </c>
      <c r="M181">
        <f>IF('Monthly Ranks'!M180&gt;=9, 1/8,0)</f>
        <v>0.125</v>
      </c>
      <c r="N181">
        <f>IF('Monthly Ranks'!N180&gt;=9, 1/8,0)</f>
        <v>0</v>
      </c>
      <c r="O181">
        <f>IF('Monthly Ranks'!O180&gt;=9, 1/8,0)</f>
        <v>0.125</v>
      </c>
      <c r="P181">
        <f>IF('Monthly Ranks'!P180&gt;=9, 1/8,0)</f>
        <v>0</v>
      </c>
      <c r="Q181">
        <f>IF('Monthly Ranks'!Q180&gt;=9, 1/8,0)</f>
        <v>0</v>
      </c>
      <c r="S181">
        <f t="shared" si="17"/>
        <v>198911</v>
      </c>
      <c r="T181" s="12">
        <f>B181*ReturnData!B192</f>
        <v>0</v>
      </c>
      <c r="U181" s="12">
        <f>C181*ReturnData!C192</f>
        <v>1.3300000000000001E-2</v>
      </c>
      <c r="V181" s="12">
        <f>D181*ReturnData!D192</f>
        <v>4.7875000000000001E-3</v>
      </c>
      <c r="W181" s="12">
        <f>E181*ReturnData!E192</f>
        <v>0</v>
      </c>
      <c r="X181" s="12">
        <f>F181*ReturnData!F192</f>
        <v>6.2500000000000001E-5</v>
      </c>
      <c r="Y181" s="12">
        <f>G181*ReturnData!G192</f>
        <v>0</v>
      </c>
      <c r="Z181" s="12">
        <f>H181*ReturnData!H192</f>
        <v>0</v>
      </c>
      <c r="AA181" s="12">
        <f>I181*ReturnData!I192</f>
        <v>0</v>
      </c>
      <c r="AB181" s="12">
        <f>J181*ReturnData!J192</f>
        <v>2.9125000000000002E-3</v>
      </c>
      <c r="AC181" s="12">
        <f>K181*ReturnData!K192</f>
        <v>1.0375E-3</v>
      </c>
      <c r="AD181" s="12">
        <f>L181*ReturnData!L192</f>
        <v>2.5249999999999999E-3</v>
      </c>
      <c r="AE181" s="12">
        <f>M181*ReturnData!M192</f>
        <v>-2.7624999999999998E-3</v>
      </c>
      <c r="AF181" s="12">
        <f>N181*ReturnData!N192</f>
        <v>0</v>
      </c>
      <c r="AG181" s="12">
        <f>O181*ReturnData!O192</f>
        <v>4.0375000000000003E-3</v>
      </c>
      <c r="AH181" s="12">
        <f>P181*ReturnData!P192</f>
        <v>0</v>
      </c>
      <c r="AI181" s="12">
        <f>Q181*ReturnData!Q192</f>
        <v>0</v>
      </c>
      <c r="AK181">
        <f t="shared" si="18"/>
        <v>198911</v>
      </c>
      <c r="AL181" s="15">
        <f t="shared" si="19"/>
        <v>2.5899999999999996E-2</v>
      </c>
      <c r="AN181">
        <v>1</v>
      </c>
      <c r="AO181" s="15">
        <f>HighMomentumPortfolio!AL181-LowMomentumPortfolio!AL181</f>
        <v>-1.2949999999999995E-2</v>
      </c>
      <c r="AP181" s="18">
        <f t="shared" si="20"/>
        <v>0.98704999999999998</v>
      </c>
      <c r="AQ181" s="18"/>
    </row>
    <row r="182" spans="1:48" x14ac:dyDescent="0.25">
      <c r="A182" s="6">
        <f>ReturnData!A193</f>
        <v>198912</v>
      </c>
      <c r="B182">
        <f>IF('Monthly Ranks'!B181&gt;=9, 1/8,0)</f>
        <v>0</v>
      </c>
      <c r="C182">
        <f>IF('Monthly Ranks'!C181&gt;=9, 1/8,0)</f>
        <v>0.125</v>
      </c>
      <c r="D182">
        <f>IF('Monthly Ranks'!D181&gt;=9, 1/8,0)</f>
        <v>0</v>
      </c>
      <c r="E182">
        <f>IF('Monthly Ranks'!E181&gt;=9, 1/8,0)</f>
        <v>0</v>
      </c>
      <c r="F182">
        <f>IF('Monthly Ranks'!F181&gt;=9, 1/8,0)</f>
        <v>0.125</v>
      </c>
      <c r="G182">
        <f>IF('Monthly Ranks'!G181&gt;=9, 1/8,0)</f>
        <v>0</v>
      </c>
      <c r="H182">
        <f>IF('Monthly Ranks'!H181&gt;=9, 1/8,0)</f>
        <v>0</v>
      </c>
      <c r="I182">
        <f>IF('Monthly Ranks'!I181&gt;=9, 1/8,0)</f>
        <v>0</v>
      </c>
      <c r="J182">
        <f>IF('Monthly Ranks'!J181&gt;=9, 1/8,0)</f>
        <v>0.125</v>
      </c>
      <c r="K182">
        <f>IF('Monthly Ranks'!K181&gt;=9, 1/8,0)</f>
        <v>0.125</v>
      </c>
      <c r="L182">
        <f>IF('Monthly Ranks'!L181&gt;=9, 1/8,0)</f>
        <v>0.125</v>
      </c>
      <c r="M182">
        <f>IF('Monthly Ranks'!M181&gt;=9, 1/8,0)</f>
        <v>0.125</v>
      </c>
      <c r="N182">
        <f>IF('Monthly Ranks'!N181&gt;=9, 1/8,0)</f>
        <v>0.125</v>
      </c>
      <c r="O182">
        <f>IF('Monthly Ranks'!O181&gt;=9, 1/8,0)</f>
        <v>0.125</v>
      </c>
      <c r="P182">
        <f>IF('Monthly Ranks'!P181&gt;=9, 1/8,0)</f>
        <v>0</v>
      </c>
      <c r="Q182">
        <f>IF('Monthly Ranks'!Q181&gt;=9, 1/8,0)</f>
        <v>0</v>
      </c>
      <c r="S182">
        <f t="shared" si="17"/>
        <v>198912</v>
      </c>
      <c r="T182" s="12">
        <f>B182*ReturnData!B193</f>
        <v>0</v>
      </c>
      <c r="U182" s="12">
        <f>C182*ReturnData!C193</f>
        <v>2.3E-3</v>
      </c>
      <c r="V182" s="12">
        <f>D182*ReturnData!D193</f>
        <v>0</v>
      </c>
      <c r="W182" s="12">
        <f>E182*ReturnData!E193</f>
        <v>0</v>
      </c>
      <c r="X182" s="12">
        <f>F182*ReturnData!F193</f>
        <v>-1E-4</v>
      </c>
      <c r="Y182" s="12">
        <f>G182*ReturnData!G193</f>
        <v>0</v>
      </c>
      <c r="Z182" s="12">
        <f>H182*ReturnData!H193</f>
        <v>0</v>
      </c>
      <c r="AA182" s="12">
        <f>I182*ReturnData!I193</f>
        <v>0</v>
      </c>
      <c r="AB182" s="12">
        <f>J182*ReturnData!J193</f>
        <v>7.3749999999999998E-4</v>
      </c>
      <c r="AC182" s="12">
        <f>K182*ReturnData!K193</f>
        <v>3.1874999999999998E-3</v>
      </c>
      <c r="AD182" s="12">
        <f>L182*ReturnData!L193</f>
        <v>8.0000000000000004E-4</v>
      </c>
      <c r="AE182" s="12">
        <f>M182*ReturnData!M193</f>
        <v>-2.1250000000000002E-3</v>
      </c>
      <c r="AF182" s="12">
        <f>N182*ReturnData!N193</f>
        <v>2.9875000000000001E-3</v>
      </c>
      <c r="AG182" s="12">
        <f>O182*ReturnData!O193</f>
        <v>5.9874999999999998E-3</v>
      </c>
      <c r="AH182" s="12">
        <f>P182*ReturnData!P193</f>
        <v>0</v>
      </c>
      <c r="AI182" s="12">
        <f>Q182*ReturnData!Q193</f>
        <v>0</v>
      </c>
      <c r="AK182">
        <f t="shared" si="18"/>
        <v>198912</v>
      </c>
      <c r="AL182" s="15">
        <f t="shared" si="19"/>
        <v>1.3775000000000001E-2</v>
      </c>
      <c r="AN182">
        <v>1</v>
      </c>
      <c r="AO182" s="15">
        <f>HighMomentumPortfolio!AL182-LowMomentumPortfolio!AL182</f>
        <v>6.8750000000000581E-4</v>
      </c>
      <c r="AP182" s="18">
        <f t="shared" si="20"/>
        <v>1.0006875</v>
      </c>
      <c r="AQ182" s="18"/>
    </row>
    <row r="183" spans="1:48" x14ac:dyDescent="0.25">
      <c r="A183" s="6">
        <f>ReturnData!A194</f>
        <v>199001</v>
      </c>
      <c r="B183">
        <f>IF('Monthly Ranks'!B182&gt;=9, 1/8,0)</f>
        <v>0</v>
      </c>
      <c r="C183">
        <f>IF('Monthly Ranks'!C182&gt;=9, 1/8,0)</f>
        <v>0</v>
      </c>
      <c r="D183">
        <f>IF('Monthly Ranks'!D182&gt;=9, 1/8,0)</f>
        <v>0</v>
      </c>
      <c r="E183">
        <f>IF('Monthly Ranks'!E182&gt;=9, 1/8,0)</f>
        <v>0</v>
      </c>
      <c r="F183">
        <f>IF('Monthly Ranks'!F182&gt;=9, 1/8,0)</f>
        <v>0.125</v>
      </c>
      <c r="G183">
        <f>IF('Monthly Ranks'!G182&gt;=9, 1/8,0)</f>
        <v>0.125</v>
      </c>
      <c r="H183">
        <f>IF('Monthly Ranks'!H182&gt;=9, 1/8,0)</f>
        <v>0</v>
      </c>
      <c r="I183">
        <f>IF('Monthly Ranks'!I182&gt;=9, 1/8,0)</f>
        <v>0.125</v>
      </c>
      <c r="J183">
        <f>IF('Monthly Ranks'!J182&gt;=9, 1/8,0)</f>
        <v>0.125</v>
      </c>
      <c r="K183">
        <f>IF('Monthly Ranks'!K182&gt;=9, 1/8,0)</f>
        <v>0.125</v>
      </c>
      <c r="L183">
        <f>IF('Monthly Ranks'!L182&gt;=9, 1/8,0)</f>
        <v>0.125</v>
      </c>
      <c r="M183">
        <f>IF('Monthly Ranks'!M182&gt;=9, 1/8,0)</f>
        <v>0.125</v>
      </c>
      <c r="N183">
        <f>IF('Monthly Ranks'!N182&gt;=9, 1/8,0)</f>
        <v>0.125</v>
      </c>
      <c r="O183">
        <f>IF('Monthly Ranks'!O182&gt;=9, 1/8,0)</f>
        <v>0</v>
      </c>
      <c r="P183">
        <f>IF('Monthly Ranks'!P182&gt;=9, 1/8,0)</f>
        <v>0</v>
      </c>
      <c r="Q183">
        <f>IF('Monthly Ranks'!Q182&gt;=9, 1/8,0)</f>
        <v>0</v>
      </c>
      <c r="S183">
        <f t="shared" si="17"/>
        <v>199001</v>
      </c>
      <c r="T183" s="12">
        <f>B183*ReturnData!B194</f>
        <v>0</v>
      </c>
      <c r="U183" s="12">
        <f>C183*ReturnData!C194</f>
        <v>0</v>
      </c>
      <c r="V183" s="12">
        <f>D183*ReturnData!D194</f>
        <v>0</v>
      </c>
      <c r="W183" s="12">
        <f>E183*ReturnData!E194</f>
        <v>0</v>
      </c>
      <c r="X183" s="12">
        <f>F183*ReturnData!F194</f>
        <v>-8.8999999999999999E-3</v>
      </c>
      <c r="Y183" s="12">
        <f>G183*ReturnData!G194</f>
        <v>-9.8624999999999997E-3</v>
      </c>
      <c r="Z183" s="12">
        <f>H183*ReturnData!H194</f>
        <v>0</v>
      </c>
      <c r="AA183" s="12">
        <f>I183*ReturnData!I194</f>
        <v>-6.8999999999999999E-3</v>
      </c>
      <c r="AB183" s="12">
        <f>J183*ReturnData!J194</f>
        <v>-1.0987499999999999E-2</v>
      </c>
      <c r="AC183" s="12">
        <f>K183*ReturnData!K194</f>
        <v>-5.5125E-3</v>
      </c>
      <c r="AD183" s="12">
        <f>L183*ReturnData!L194</f>
        <v>-2.5999999999999999E-3</v>
      </c>
      <c r="AE183" s="12">
        <f>M183*ReturnData!M194</f>
        <v>-4.0500000000000006E-3</v>
      </c>
      <c r="AF183" s="12">
        <f>N183*ReturnData!N194</f>
        <v>-7.6124999999999995E-3</v>
      </c>
      <c r="AG183" s="12">
        <f>O183*ReturnData!O194</f>
        <v>0</v>
      </c>
      <c r="AH183" s="12">
        <f>P183*ReturnData!P194</f>
        <v>0</v>
      </c>
      <c r="AI183" s="12">
        <f>Q183*ReturnData!Q194</f>
        <v>0</v>
      </c>
      <c r="AK183">
        <f t="shared" si="18"/>
        <v>199001</v>
      </c>
      <c r="AL183" s="15">
        <f t="shared" si="19"/>
        <v>-5.6425000000000003E-2</v>
      </c>
      <c r="AN183">
        <v>1</v>
      </c>
      <c r="AO183" s="15">
        <f>HighMomentumPortfolio!AL183-LowMomentumPortfolio!AL183</f>
        <v>-3.3874999999999947E-3</v>
      </c>
      <c r="AP183" s="18">
        <f t="shared" si="20"/>
        <v>0.99661250000000001</v>
      </c>
      <c r="AQ183" s="18"/>
      <c r="AR183" s="18">
        <f t="shared" ref="AR183" si="25">PRODUCT(AP183:AP194)</f>
        <v>1.0507516377607506</v>
      </c>
      <c r="AS183" s="18"/>
      <c r="AT183" s="18"/>
      <c r="AU183" s="18"/>
      <c r="AV183" s="18"/>
    </row>
    <row r="184" spans="1:48" x14ac:dyDescent="0.25">
      <c r="A184" s="6">
        <f>ReturnData!A195</f>
        <v>199002</v>
      </c>
      <c r="B184">
        <f>IF('Monthly Ranks'!B183&gt;=9, 1/8,0)</f>
        <v>0</v>
      </c>
      <c r="C184">
        <f>IF('Monthly Ranks'!C183&gt;=9, 1/8,0)</f>
        <v>0</v>
      </c>
      <c r="D184">
        <f>IF('Monthly Ranks'!D183&gt;=9, 1/8,0)</f>
        <v>0</v>
      </c>
      <c r="E184">
        <f>IF('Monthly Ranks'!E183&gt;=9, 1/8,0)</f>
        <v>0</v>
      </c>
      <c r="F184">
        <f>IF('Monthly Ranks'!F183&gt;=9, 1/8,0)</f>
        <v>0.125</v>
      </c>
      <c r="G184">
        <f>IF('Monthly Ranks'!G183&gt;=9, 1/8,0)</f>
        <v>0.125</v>
      </c>
      <c r="H184">
        <f>IF('Monthly Ranks'!H183&gt;=9, 1/8,0)</f>
        <v>0</v>
      </c>
      <c r="I184">
        <f>IF('Monthly Ranks'!I183&gt;=9, 1/8,0)</f>
        <v>0.125</v>
      </c>
      <c r="J184">
        <f>IF('Monthly Ranks'!J183&gt;=9, 1/8,0)</f>
        <v>0.125</v>
      </c>
      <c r="K184">
        <f>IF('Monthly Ranks'!K183&gt;=9, 1/8,0)</f>
        <v>0.125</v>
      </c>
      <c r="L184">
        <f>IF('Monthly Ranks'!L183&gt;=9, 1/8,0)</f>
        <v>0.125</v>
      </c>
      <c r="M184">
        <f>IF('Monthly Ranks'!M183&gt;=9, 1/8,0)</f>
        <v>0.125</v>
      </c>
      <c r="N184">
        <f>IF('Monthly Ranks'!N183&gt;=9, 1/8,0)</f>
        <v>0.125</v>
      </c>
      <c r="O184">
        <f>IF('Monthly Ranks'!O183&gt;=9, 1/8,0)</f>
        <v>0</v>
      </c>
      <c r="P184">
        <f>IF('Monthly Ranks'!P183&gt;=9, 1/8,0)</f>
        <v>0</v>
      </c>
      <c r="Q184">
        <f>IF('Monthly Ranks'!Q183&gt;=9, 1/8,0)</f>
        <v>0</v>
      </c>
      <c r="S184">
        <f t="shared" si="17"/>
        <v>199002</v>
      </c>
      <c r="T184" s="12">
        <f>B184*ReturnData!B195</f>
        <v>0</v>
      </c>
      <c r="U184" s="12">
        <f>C184*ReturnData!C195</f>
        <v>0</v>
      </c>
      <c r="V184" s="12">
        <f>D184*ReturnData!D195</f>
        <v>0</v>
      </c>
      <c r="W184" s="12">
        <f>E184*ReturnData!E195</f>
        <v>0</v>
      </c>
      <c r="X184" s="12">
        <f>F184*ReturnData!F195</f>
        <v>6.7500000000000004E-4</v>
      </c>
      <c r="Y184" s="12">
        <f>G184*ReturnData!G195</f>
        <v>3.3625E-3</v>
      </c>
      <c r="Z184" s="12">
        <f>H184*ReturnData!H195</f>
        <v>0</v>
      </c>
      <c r="AA184" s="12">
        <f>I184*ReturnData!I195</f>
        <v>4.3375000000000002E-3</v>
      </c>
      <c r="AB184" s="12">
        <f>J184*ReturnData!J195</f>
        <v>4.1374999999999997E-3</v>
      </c>
      <c r="AC184" s="12">
        <f>K184*ReturnData!K195</f>
        <v>4.4250000000000001E-3</v>
      </c>
      <c r="AD184" s="12">
        <f>L184*ReturnData!L195</f>
        <v>4.5999999999999999E-3</v>
      </c>
      <c r="AE184" s="12">
        <f>M184*ReturnData!M195</f>
        <v>7.5500000000000003E-3</v>
      </c>
      <c r="AF184" s="12">
        <f>N184*ReturnData!N195</f>
        <v>5.1500000000000001E-3</v>
      </c>
      <c r="AG184" s="12">
        <f>O184*ReturnData!O195</f>
        <v>0</v>
      </c>
      <c r="AH184" s="12">
        <f>P184*ReturnData!P195</f>
        <v>0</v>
      </c>
      <c r="AI184" s="12">
        <f>Q184*ReturnData!Q195</f>
        <v>0</v>
      </c>
      <c r="AK184">
        <f t="shared" si="18"/>
        <v>199002</v>
      </c>
      <c r="AL184" s="15">
        <f t="shared" si="19"/>
        <v>3.4237500000000004E-2</v>
      </c>
      <c r="AN184">
        <v>1</v>
      </c>
      <c r="AO184" s="15">
        <f>HighMomentumPortfolio!AL184-LowMomentumPortfolio!AL184</f>
        <v>-2.5512500000000004E-2</v>
      </c>
      <c r="AP184" s="18">
        <f t="shared" si="20"/>
        <v>0.97448749999999995</v>
      </c>
      <c r="AQ184" s="18"/>
    </row>
    <row r="185" spans="1:48" x14ac:dyDescent="0.25">
      <c r="A185" s="6">
        <f>ReturnData!A196</f>
        <v>199003</v>
      </c>
      <c r="B185">
        <f>IF('Monthly Ranks'!B184&gt;=9, 1/8,0)</f>
        <v>0</v>
      </c>
      <c r="C185">
        <f>IF('Monthly Ranks'!C184&gt;=9, 1/8,0)</f>
        <v>0</v>
      </c>
      <c r="D185">
        <f>IF('Monthly Ranks'!D184&gt;=9, 1/8,0)</f>
        <v>0</v>
      </c>
      <c r="E185">
        <f>IF('Monthly Ranks'!E184&gt;=9, 1/8,0)</f>
        <v>0.125</v>
      </c>
      <c r="F185">
        <f>IF('Monthly Ranks'!F184&gt;=9, 1/8,0)</f>
        <v>0.125</v>
      </c>
      <c r="G185">
        <f>IF('Monthly Ranks'!G184&gt;=9, 1/8,0)</f>
        <v>0.125</v>
      </c>
      <c r="H185">
        <f>IF('Monthly Ranks'!H184&gt;=9, 1/8,0)</f>
        <v>0</v>
      </c>
      <c r="I185">
        <f>IF('Monthly Ranks'!I184&gt;=9, 1/8,0)</f>
        <v>0</v>
      </c>
      <c r="J185">
        <f>IF('Monthly Ranks'!J184&gt;=9, 1/8,0)</f>
        <v>0.125</v>
      </c>
      <c r="K185">
        <f>IF('Monthly Ranks'!K184&gt;=9, 1/8,0)</f>
        <v>0</v>
      </c>
      <c r="L185">
        <f>IF('Monthly Ranks'!L184&gt;=9, 1/8,0)</f>
        <v>0.125</v>
      </c>
      <c r="M185">
        <f>IF('Monthly Ranks'!M184&gt;=9, 1/8,0)</f>
        <v>0.125</v>
      </c>
      <c r="N185">
        <f>IF('Monthly Ranks'!N184&gt;=9, 1/8,0)</f>
        <v>0.125</v>
      </c>
      <c r="O185">
        <f>IF('Monthly Ranks'!O184&gt;=9, 1/8,0)</f>
        <v>0</v>
      </c>
      <c r="P185">
        <f>IF('Monthly Ranks'!P184&gt;=9, 1/8,0)</f>
        <v>0</v>
      </c>
      <c r="Q185">
        <f>IF('Monthly Ranks'!Q184&gt;=9, 1/8,0)</f>
        <v>0.125</v>
      </c>
      <c r="S185">
        <f t="shared" si="17"/>
        <v>199003</v>
      </c>
      <c r="T185" s="12">
        <f>B185*ReturnData!B196</f>
        <v>0</v>
      </c>
      <c r="U185" s="12">
        <f>C185*ReturnData!C196</f>
        <v>0</v>
      </c>
      <c r="V185" s="12">
        <f>D185*ReturnData!D196</f>
        <v>0</v>
      </c>
      <c r="W185" s="12">
        <f>E185*ReturnData!E196</f>
        <v>7.1500000000000001E-3</v>
      </c>
      <c r="X185" s="12">
        <f>F185*ReturnData!F196</f>
        <v>5.2624999999999998E-3</v>
      </c>
      <c r="Y185" s="12">
        <f>G185*ReturnData!G196</f>
        <v>1.3750000000000001E-3</v>
      </c>
      <c r="Z185" s="12">
        <f>H185*ReturnData!H196</f>
        <v>0</v>
      </c>
      <c r="AA185" s="12">
        <f>I185*ReturnData!I196</f>
        <v>0</v>
      </c>
      <c r="AB185" s="12">
        <f>J185*ReturnData!J196</f>
        <v>7.8624999999999997E-3</v>
      </c>
      <c r="AC185" s="12">
        <f>K185*ReturnData!K196</f>
        <v>0</v>
      </c>
      <c r="AD185" s="12">
        <f>L185*ReturnData!L196</f>
        <v>4.9750000000000003E-3</v>
      </c>
      <c r="AE185" s="12">
        <f>M185*ReturnData!M196</f>
        <v>4.1124999999999998E-3</v>
      </c>
      <c r="AF185" s="12">
        <f>N185*ReturnData!N196</f>
        <v>6.2875000000000006E-3</v>
      </c>
      <c r="AG185" s="12">
        <f>O185*ReturnData!O196</f>
        <v>0</v>
      </c>
      <c r="AH185" s="12">
        <f>P185*ReturnData!P196</f>
        <v>0</v>
      </c>
      <c r="AI185" s="12">
        <f>Q185*ReturnData!Q196</f>
        <v>-2E-3</v>
      </c>
      <c r="AK185">
        <f t="shared" si="18"/>
        <v>199003</v>
      </c>
      <c r="AL185" s="15">
        <f t="shared" si="19"/>
        <v>3.5025000000000001E-2</v>
      </c>
      <c r="AN185">
        <v>1</v>
      </c>
      <c r="AO185" s="15">
        <f>HighMomentumPortfolio!AL185-LowMomentumPortfolio!AL185</f>
        <v>-1.1525000000000001E-2</v>
      </c>
      <c r="AP185" s="18">
        <f t="shared" si="20"/>
        <v>0.98847499999999999</v>
      </c>
      <c r="AQ185" s="18"/>
    </row>
    <row r="186" spans="1:48" x14ac:dyDescent="0.25">
      <c r="A186" s="6">
        <f>ReturnData!A197</f>
        <v>199004</v>
      </c>
      <c r="B186">
        <f>IF('Monthly Ranks'!B185&gt;=9, 1/8,0)</f>
        <v>0</v>
      </c>
      <c r="C186">
        <f>IF('Monthly Ranks'!C185&gt;=9, 1/8,0)</f>
        <v>0</v>
      </c>
      <c r="D186">
        <f>IF('Monthly Ranks'!D185&gt;=9, 1/8,0)</f>
        <v>0</v>
      </c>
      <c r="E186">
        <f>IF('Monthly Ranks'!E185&gt;=9, 1/8,0)</f>
        <v>0.125</v>
      </c>
      <c r="F186">
        <f>IF('Monthly Ranks'!F185&gt;=9, 1/8,0)</f>
        <v>0.125</v>
      </c>
      <c r="G186">
        <f>IF('Monthly Ranks'!G185&gt;=9, 1/8,0)</f>
        <v>0.125</v>
      </c>
      <c r="H186">
        <f>IF('Monthly Ranks'!H185&gt;=9, 1/8,0)</f>
        <v>0</v>
      </c>
      <c r="I186">
        <f>IF('Monthly Ranks'!I185&gt;=9, 1/8,0)</f>
        <v>0</v>
      </c>
      <c r="J186">
        <f>IF('Monthly Ranks'!J185&gt;=9, 1/8,0)</f>
        <v>0.125</v>
      </c>
      <c r="K186">
        <f>IF('Monthly Ranks'!K185&gt;=9, 1/8,0)</f>
        <v>0.125</v>
      </c>
      <c r="L186">
        <f>IF('Monthly Ranks'!L185&gt;=9, 1/8,0)</f>
        <v>0</v>
      </c>
      <c r="M186">
        <f>IF('Monthly Ranks'!M185&gt;=9, 1/8,0)</f>
        <v>0.125</v>
      </c>
      <c r="N186">
        <f>IF('Monthly Ranks'!N185&gt;=9, 1/8,0)</f>
        <v>0.125</v>
      </c>
      <c r="O186">
        <f>IF('Monthly Ranks'!O185&gt;=9, 1/8,0)</f>
        <v>0</v>
      </c>
      <c r="P186">
        <f>IF('Monthly Ranks'!P185&gt;=9, 1/8,0)</f>
        <v>0</v>
      </c>
      <c r="Q186">
        <f>IF('Monthly Ranks'!Q185&gt;=9, 1/8,0)</f>
        <v>0.125</v>
      </c>
      <c r="S186">
        <f t="shared" si="17"/>
        <v>199004</v>
      </c>
      <c r="T186" s="12">
        <f>B186*ReturnData!B197</f>
        <v>0</v>
      </c>
      <c r="U186" s="12">
        <f>C186*ReturnData!C197</f>
        <v>0</v>
      </c>
      <c r="V186" s="12">
        <f>D186*ReturnData!D197</f>
        <v>0</v>
      </c>
      <c r="W186" s="12">
        <f>E186*ReturnData!E197</f>
        <v>-1.9750000000000002E-3</v>
      </c>
      <c r="X186" s="12">
        <f>F186*ReturnData!F197</f>
        <v>-7.3250000000000008E-3</v>
      </c>
      <c r="Y186" s="12">
        <f>G186*ReturnData!G197</f>
        <v>-4.6500000000000005E-3</v>
      </c>
      <c r="Z186" s="12">
        <f>H186*ReturnData!H197</f>
        <v>0</v>
      </c>
      <c r="AA186" s="12">
        <f>I186*ReturnData!I197</f>
        <v>0</v>
      </c>
      <c r="AB186" s="12">
        <f>J186*ReturnData!J197</f>
        <v>-8.7749999999999998E-3</v>
      </c>
      <c r="AC186" s="12">
        <f>K186*ReturnData!K197</f>
        <v>2.375E-4</v>
      </c>
      <c r="AD186" s="12">
        <f>L186*ReturnData!L197</f>
        <v>0</v>
      </c>
      <c r="AE186" s="12">
        <f>M186*ReturnData!M197</f>
        <v>-4.9249999999999997E-3</v>
      </c>
      <c r="AF186" s="12">
        <f>N186*ReturnData!N197</f>
        <v>-5.1249999999999993E-3</v>
      </c>
      <c r="AG186" s="12">
        <f>O186*ReturnData!O197</f>
        <v>0</v>
      </c>
      <c r="AH186" s="12">
        <f>P186*ReturnData!P197</f>
        <v>0</v>
      </c>
      <c r="AI186" s="12">
        <f>Q186*ReturnData!Q197</f>
        <v>-5.2375000000000008E-3</v>
      </c>
      <c r="AK186">
        <f t="shared" si="18"/>
        <v>199004</v>
      </c>
      <c r="AL186" s="15">
        <f t="shared" si="19"/>
        <v>-3.7774999999999996E-2</v>
      </c>
      <c r="AN186">
        <v>1</v>
      </c>
      <c r="AO186" s="15">
        <f>HighMomentumPortfolio!AL186-LowMomentumPortfolio!AL186</f>
        <v>1.1187499999999996E-2</v>
      </c>
      <c r="AP186" s="18">
        <f t="shared" si="20"/>
        <v>1.0111874999999999</v>
      </c>
      <c r="AQ186" s="18"/>
    </row>
    <row r="187" spans="1:48" x14ac:dyDescent="0.25">
      <c r="A187" s="6">
        <f>ReturnData!A198</f>
        <v>199005</v>
      </c>
      <c r="B187">
        <f>IF('Monthly Ranks'!B186&gt;=9, 1/8,0)</f>
        <v>0</v>
      </c>
      <c r="C187">
        <f>IF('Monthly Ranks'!C186&gt;=9, 1/8,0)</f>
        <v>0</v>
      </c>
      <c r="D187">
        <f>IF('Monthly Ranks'!D186&gt;=9, 1/8,0)</f>
        <v>0</v>
      </c>
      <c r="E187">
        <f>IF('Monthly Ranks'!E186&gt;=9, 1/8,0)</f>
        <v>0.125</v>
      </c>
      <c r="F187">
        <f>IF('Monthly Ranks'!F186&gt;=9, 1/8,0)</f>
        <v>0.125</v>
      </c>
      <c r="G187">
        <f>IF('Monthly Ranks'!G186&gt;=9, 1/8,0)</f>
        <v>0.125</v>
      </c>
      <c r="H187">
        <f>IF('Monthly Ranks'!H186&gt;=9, 1/8,0)</f>
        <v>0</v>
      </c>
      <c r="I187">
        <f>IF('Monthly Ranks'!I186&gt;=9, 1/8,0)</f>
        <v>0</v>
      </c>
      <c r="J187">
        <f>IF('Monthly Ranks'!J186&gt;=9, 1/8,0)</f>
        <v>0.125</v>
      </c>
      <c r="K187">
        <f>IF('Monthly Ranks'!K186&gt;=9, 1/8,0)</f>
        <v>0</v>
      </c>
      <c r="L187">
        <f>IF('Monthly Ranks'!L186&gt;=9, 1/8,0)</f>
        <v>0.125</v>
      </c>
      <c r="M187">
        <f>IF('Monthly Ranks'!M186&gt;=9, 1/8,0)</f>
        <v>0.125</v>
      </c>
      <c r="N187">
        <f>IF('Monthly Ranks'!N186&gt;=9, 1/8,0)</f>
        <v>0.125</v>
      </c>
      <c r="O187">
        <f>IF('Monthly Ranks'!O186&gt;=9, 1/8,0)</f>
        <v>0</v>
      </c>
      <c r="P187">
        <f>IF('Monthly Ranks'!P186&gt;=9, 1/8,0)</f>
        <v>0</v>
      </c>
      <c r="Q187">
        <f>IF('Monthly Ranks'!Q186&gt;=9, 1/8,0)</f>
        <v>0.125</v>
      </c>
      <c r="S187">
        <f t="shared" si="17"/>
        <v>199005</v>
      </c>
      <c r="T187" s="12">
        <f>B187*ReturnData!B198</f>
        <v>0</v>
      </c>
      <c r="U187" s="12">
        <f>C187*ReturnData!C198</f>
        <v>0</v>
      </c>
      <c r="V187" s="12">
        <f>D187*ReturnData!D198</f>
        <v>0</v>
      </c>
      <c r="W187" s="12">
        <f>E187*ReturnData!E198</f>
        <v>8.2874999999999997E-3</v>
      </c>
      <c r="X187" s="12">
        <f>F187*ReturnData!F198</f>
        <v>8.1124999999999999E-3</v>
      </c>
      <c r="Y187" s="12">
        <f>G187*ReturnData!G198</f>
        <v>8.9125000000000003E-3</v>
      </c>
      <c r="Z187" s="12">
        <f>H187*ReturnData!H198</f>
        <v>0</v>
      </c>
      <c r="AA187" s="12">
        <f>I187*ReturnData!I198</f>
        <v>0</v>
      </c>
      <c r="AB187" s="12">
        <f>J187*ReturnData!J198</f>
        <v>9.2125000000000002E-3</v>
      </c>
      <c r="AC187" s="12">
        <f>K187*ReturnData!K198</f>
        <v>0</v>
      </c>
      <c r="AD187" s="12">
        <f>L187*ReturnData!L198</f>
        <v>1.2575000000000001E-2</v>
      </c>
      <c r="AE187" s="12">
        <f>M187*ReturnData!M198</f>
        <v>1.03E-2</v>
      </c>
      <c r="AF187" s="12">
        <f>N187*ReturnData!N198</f>
        <v>9.4500000000000001E-3</v>
      </c>
      <c r="AG187" s="12">
        <f>O187*ReturnData!O198</f>
        <v>0</v>
      </c>
      <c r="AH187" s="12">
        <f>P187*ReturnData!P198</f>
        <v>0</v>
      </c>
      <c r="AI187" s="12">
        <f>Q187*ReturnData!Q198</f>
        <v>1.16125E-2</v>
      </c>
      <c r="AK187">
        <f t="shared" si="18"/>
        <v>199005</v>
      </c>
      <c r="AL187" s="15">
        <f t="shared" si="19"/>
        <v>7.8462500000000004E-2</v>
      </c>
      <c r="AN187">
        <v>1</v>
      </c>
      <c r="AO187" s="15">
        <f>HighMomentumPortfolio!AL187-LowMomentumPortfolio!AL187</f>
        <v>1.1724999999999985E-2</v>
      </c>
      <c r="AP187" s="18">
        <f t="shared" si="20"/>
        <v>1.011725</v>
      </c>
      <c r="AQ187" s="18"/>
    </row>
    <row r="188" spans="1:48" x14ac:dyDescent="0.25">
      <c r="A188" s="6">
        <f>ReturnData!A199</f>
        <v>199006</v>
      </c>
      <c r="B188">
        <f>IF('Monthly Ranks'!B187&gt;=9, 1/8,0)</f>
        <v>0</v>
      </c>
      <c r="C188">
        <f>IF('Monthly Ranks'!C187&gt;=9, 1/8,0)</f>
        <v>0</v>
      </c>
      <c r="D188">
        <f>IF('Monthly Ranks'!D187&gt;=9, 1/8,0)</f>
        <v>0</v>
      </c>
      <c r="E188">
        <f>IF('Monthly Ranks'!E187&gt;=9, 1/8,0)</f>
        <v>0.125</v>
      </c>
      <c r="F188">
        <f>IF('Monthly Ranks'!F187&gt;=9, 1/8,0)</f>
        <v>0.125</v>
      </c>
      <c r="G188">
        <f>IF('Monthly Ranks'!G187&gt;=9, 1/8,0)</f>
        <v>0.125</v>
      </c>
      <c r="H188">
        <f>IF('Monthly Ranks'!H187&gt;=9, 1/8,0)</f>
        <v>0</v>
      </c>
      <c r="I188">
        <f>IF('Monthly Ranks'!I187&gt;=9, 1/8,0)</f>
        <v>0</v>
      </c>
      <c r="J188">
        <f>IF('Monthly Ranks'!J187&gt;=9, 1/8,0)</f>
        <v>0.125</v>
      </c>
      <c r="K188">
        <f>IF('Monthly Ranks'!K187&gt;=9, 1/8,0)</f>
        <v>0</v>
      </c>
      <c r="L188">
        <f>IF('Monthly Ranks'!L187&gt;=9, 1/8,0)</f>
        <v>0.125</v>
      </c>
      <c r="M188">
        <f>IF('Monthly Ranks'!M187&gt;=9, 1/8,0)</f>
        <v>0.125</v>
      </c>
      <c r="N188">
        <f>IF('Monthly Ranks'!N187&gt;=9, 1/8,0)</f>
        <v>0.125</v>
      </c>
      <c r="O188">
        <f>IF('Monthly Ranks'!O187&gt;=9, 1/8,0)</f>
        <v>0</v>
      </c>
      <c r="P188">
        <f>IF('Monthly Ranks'!P187&gt;=9, 1/8,0)</f>
        <v>0</v>
      </c>
      <c r="Q188">
        <f>IF('Monthly Ranks'!Q187&gt;=9, 1/8,0)</f>
        <v>0.125</v>
      </c>
      <c r="S188">
        <f t="shared" si="17"/>
        <v>199006</v>
      </c>
      <c r="T188" s="12">
        <f>B188*ReturnData!B199</f>
        <v>0</v>
      </c>
      <c r="U188" s="12">
        <f>C188*ReturnData!C199</f>
        <v>0</v>
      </c>
      <c r="V188" s="12">
        <f>D188*ReturnData!D199</f>
        <v>0</v>
      </c>
      <c r="W188" s="12">
        <f>E188*ReturnData!E199</f>
        <v>-3.5499999999999998E-3</v>
      </c>
      <c r="X188" s="12">
        <f>F188*ReturnData!F199</f>
        <v>-7.3749999999999998E-4</v>
      </c>
      <c r="Y188" s="12">
        <f>G188*ReturnData!G199</f>
        <v>-2.8625E-3</v>
      </c>
      <c r="Z188" s="12">
        <f>H188*ReturnData!H199</f>
        <v>0</v>
      </c>
      <c r="AA188" s="12">
        <f>I188*ReturnData!I199</f>
        <v>0</v>
      </c>
      <c r="AB188" s="12">
        <f>J188*ReturnData!J199</f>
        <v>-1.825E-3</v>
      </c>
      <c r="AC188" s="12">
        <f>K188*ReturnData!K199</f>
        <v>0</v>
      </c>
      <c r="AD188" s="12">
        <f>L188*ReturnData!L199</f>
        <v>-1.8625E-3</v>
      </c>
      <c r="AE188" s="12">
        <f>M188*ReturnData!M199</f>
        <v>-2.8625E-3</v>
      </c>
      <c r="AF188" s="12">
        <f>N188*ReturnData!N199</f>
        <v>-1.1125E-3</v>
      </c>
      <c r="AG188" s="12">
        <f>O188*ReturnData!O199</f>
        <v>0</v>
      </c>
      <c r="AH188" s="12">
        <f>P188*ReturnData!P199</f>
        <v>0</v>
      </c>
      <c r="AI188" s="12">
        <f>Q188*ReturnData!Q199</f>
        <v>-2.3499999999999997E-3</v>
      </c>
      <c r="AK188">
        <f t="shared" si="18"/>
        <v>199006</v>
      </c>
      <c r="AL188" s="15">
        <f t="shared" si="19"/>
        <v>-1.7162500000000001E-2</v>
      </c>
      <c r="AN188">
        <v>1</v>
      </c>
      <c r="AO188" s="15">
        <f>HighMomentumPortfolio!AL188-LowMomentumPortfolio!AL188</f>
        <v>1.75125E-2</v>
      </c>
      <c r="AP188" s="18">
        <f t="shared" si="20"/>
        <v>1.0175125</v>
      </c>
      <c r="AQ188" s="18"/>
    </row>
    <row r="189" spans="1:48" x14ac:dyDescent="0.25">
      <c r="A189" s="6">
        <f>ReturnData!A200</f>
        <v>199007</v>
      </c>
      <c r="B189">
        <f>IF('Monthly Ranks'!B188&gt;=9, 1/8,0)</f>
        <v>0</v>
      </c>
      <c r="C189">
        <f>IF('Monthly Ranks'!C188&gt;=9, 1/8,0)</f>
        <v>0</v>
      </c>
      <c r="D189">
        <f>IF('Monthly Ranks'!D188&gt;=9, 1/8,0)</f>
        <v>0</v>
      </c>
      <c r="E189">
        <f>IF('Monthly Ranks'!E188&gt;=9, 1/8,0)</f>
        <v>0.125</v>
      </c>
      <c r="F189">
        <f>IF('Monthly Ranks'!F188&gt;=9, 1/8,0)</f>
        <v>0.125</v>
      </c>
      <c r="G189">
        <f>IF('Monthly Ranks'!G188&gt;=9, 1/8,0)</f>
        <v>0.125</v>
      </c>
      <c r="H189">
        <f>IF('Monthly Ranks'!H188&gt;=9, 1/8,0)</f>
        <v>0</v>
      </c>
      <c r="I189">
        <f>IF('Monthly Ranks'!I188&gt;=9, 1/8,0)</f>
        <v>0</v>
      </c>
      <c r="J189">
        <f>IF('Monthly Ranks'!J188&gt;=9, 1/8,0)</f>
        <v>0.125</v>
      </c>
      <c r="K189">
        <f>IF('Monthly Ranks'!K188&gt;=9, 1/8,0)</f>
        <v>0</v>
      </c>
      <c r="L189">
        <f>IF('Monthly Ranks'!L188&gt;=9, 1/8,0)</f>
        <v>0</v>
      </c>
      <c r="M189">
        <f>IF('Monthly Ranks'!M188&gt;=9, 1/8,0)</f>
        <v>0.125</v>
      </c>
      <c r="N189">
        <f>IF('Monthly Ranks'!N188&gt;=9, 1/8,0)</f>
        <v>0.125</v>
      </c>
      <c r="O189">
        <f>IF('Monthly Ranks'!O188&gt;=9, 1/8,0)</f>
        <v>0.125</v>
      </c>
      <c r="P189">
        <f>IF('Monthly Ranks'!P188&gt;=9, 1/8,0)</f>
        <v>0</v>
      </c>
      <c r="Q189">
        <f>IF('Monthly Ranks'!Q188&gt;=9, 1/8,0)</f>
        <v>0.125</v>
      </c>
      <c r="S189">
        <f t="shared" si="17"/>
        <v>199007</v>
      </c>
      <c r="T189" s="12">
        <f>B189*ReturnData!B200</f>
        <v>0</v>
      </c>
      <c r="U189" s="12">
        <f>C189*ReturnData!C200</f>
        <v>0</v>
      </c>
      <c r="V189" s="12">
        <f>D189*ReturnData!D200</f>
        <v>0</v>
      </c>
      <c r="W189" s="12">
        <f>E189*ReturnData!E200</f>
        <v>-4.7625000000000002E-3</v>
      </c>
      <c r="X189" s="12">
        <f>F189*ReturnData!F200</f>
        <v>-5.9375000000000001E-3</v>
      </c>
      <c r="Y189" s="12">
        <f>G189*ReturnData!G200</f>
        <v>4.4999999999999999E-4</v>
      </c>
      <c r="Z189" s="12">
        <f>H189*ReturnData!H200</f>
        <v>0</v>
      </c>
      <c r="AA189" s="12">
        <f>I189*ReturnData!I200</f>
        <v>0</v>
      </c>
      <c r="AB189" s="12">
        <f>J189*ReturnData!J200</f>
        <v>7.0750000000000006E-3</v>
      </c>
      <c r="AC189" s="12">
        <f>K189*ReturnData!K200</f>
        <v>0</v>
      </c>
      <c r="AD189" s="12">
        <f>L189*ReturnData!L200</f>
        <v>0</v>
      </c>
      <c r="AE189" s="12">
        <f>M189*ReturnData!M200</f>
        <v>-3.3625E-3</v>
      </c>
      <c r="AF189" s="12">
        <f>N189*ReturnData!N200</f>
        <v>-3.9250000000000005E-3</v>
      </c>
      <c r="AG189" s="12">
        <f>O189*ReturnData!O200</f>
        <v>1.1125E-3</v>
      </c>
      <c r="AH189" s="12">
        <f>P189*ReturnData!P200</f>
        <v>0</v>
      </c>
      <c r="AI189" s="12">
        <f>Q189*ReturnData!Q200</f>
        <v>-5.875E-3</v>
      </c>
      <c r="AK189">
        <f t="shared" si="18"/>
        <v>199007</v>
      </c>
      <c r="AL189" s="15">
        <f t="shared" si="19"/>
        <v>-1.5224999999999999E-2</v>
      </c>
      <c r="AN189">
        <v>1</v>
      </c>
      <c r="AO189" s="15">
        <f>HighMomentumPortfolio!AL189-LowMomentumPortfolio!AL189</f>
        <v>3.0724999999999999E-2</v>
      </c>
      <c r="AP189" s="18">
        <f t="shared" si="20"/>
        <v>1.0307249999999999</v>
      </c>
      <c r="AQ189" s="18"/>
    </row>
    <row r="190" spans="1:48" x14ac:dyDescent="0.25">
      <c r="A190" s="6">
        <f>ReturnData!A201</f>
        <v>199008</v>
      </c>
      <c r="B190">
        <f>IF('Monthly Ranks'!B189&gt;=9, 1/8,0)</f>
        <v>0</v>
      </c>
      <c r="C190">
        <f>IF('Monthly Ranks'!C189&gt;=9, 1/8,0)</f>
        <v>0</v>
      </c>
      <c r="D190">
        <f>IF('Monthly Ranks'!D189&gt;=9, 1/8,0)</f>
        <v>0</v>
      </c>
      <c r="E190">
        <f>IF('Monthly Ranks'!E189&gt;=9, 1/8,0)</f>
        <v>0.125</v>
      </c>
      <c r="F190">
        <f>IF('Monthly Ranks'!F189&gt;=9, 1/8,0)</f>
        <v>0.125</v>
      </c>
      <c r="G190">
        <f>IF('Monthly Ranks'!G189&gt;=9, 1/8,0)</f>
        <v>0.125</v>
      </c>
      <c r="H190">
        <f>IF('Monthly Ranks'!H189&gt;=9, 1/8,0)</f>
        <v>0</v>
      </c>
      <c r="I190">
        <f>IF('Monthly Ranks'!I189&gt;=9, 1/8,0)</f>
        <v>0</v>
      </c>
      <c r="J190">
        <f>IF('Monthly Ranks'!J189&gt;=9, 1/8,0)</f>
        <v>0.125</v>
      </c>
      <c r="K190">
        <f>IF('Monthly Ranks'!K189&gt;=9, 1/8,0)</f>
        <v>0</v>
      </c>
      <c r="L190">
        <f>IF('Monthly Ranks'!L189&gt;=9, 1/8,0)</f>
        <v>0</v>
      </c>
      <c r="M190">
        <f>IF('Monthly Ranks'!M189&gt;=9, 1/8,0)</f>
        <v>0.125</v>
      </c>
      <c r="N190">
        <f>IF('Monthly Ranks'!N189&gt;=9, 1/8,0)</f>
        <v>0.125</v>
      </c>
      <c r="O190">
        <f>IF('Monthly Ranks'!O189&gt;=9, 1/8,0)</f>
        <v>0.125</v>
      </c>
      <c r="P190">
        <f>IF('Monthly Ranks'!P189&gt;=9, 1/8,0)</f>
        <v>0</v>
      </c>
      <c r="Q190">
        <f>IF('Monthly Ranks'!Q189&gt;=9, 1/8,0)</f>
        <v>0.125</v>
      </c>
      <c r="S190">
        <f t="shared" si="17"/>
        <v>199008</v>
      </c>
      <c r="T190" s="12">
        <f>B190*ReturnData!B201</f>
        <v>0</v>
      </c>
      <c r="U190" s="12">
        <f>C190*ReturnData!C201</f>
        <v>0</v>
      </c>
      <c r="V190" s="12">
        <f>D190*ReturnData!D201</f>
        <v>0</v>
      </c>
      <c r="W190" s="12">
        <f>E190*ReturnData!E201</f>
        <v>-1.9699999999999999E-2</v>
      </c>
      <c r="X190" s="12">
        <f>F190*ReturnData!F201</f>
        <v>-1.0149999999999999E-2</v>
      </c>
      <c r="Y190" s="12">
        <f>G190*ReturnData!G201</f>
        <v>-1.5975E-2</v>
      </c>
      <c r="Z190" s="12">
        <f>H190*ReturnData!H201</f>
        <v>0</v>
      </c>
      <c r="AA190" s="12">
        <f>I190*ReturnData!I201</f>
        <v>0</v>
      </c>
      <c r="AB190" s="12">
        <f>J190*ReturnData!J201</f>
        <v>-1.2775000000000002E-2</v>
      </c>
      <c r="AC190" s="12">
        <f>K190*ReturnData!K201</f>
        <v>0</v>
      </c>
      <c r="AD190" s="12">
        <f>L190*ReturnData!L201</f>
        <v>0</v>
      </c>
      <c r="AE190" s="12">
        <f>M190*ReturnData!M201</f>
        <v>-1.7362499999999999E-2</v>
      </c>
      <c r="AF190" s="12">
        <f>N190*ReturnData!N201</f>
        <v>-1.5724999999999999E-2</v>
      </c>
      <c r="AG190" s="12">
        <f>O190*ReturnData!O201</f>
        <v>-8.2749999999999994E-3</v>
      </c>
      <c r="AH190" s="12">
        <f>P190*ReturnData!P201</f>
        <v>0</v>
      </c>
      <c r="AI190" s="12">
        <f>Q190*ReturnData!Q201</f>
        <v>-1.37375E-2</v>
      </c>
      <c r="AK190">
        <f t="shared" si="18"/>
        <v>199008</v>
      </c>
      <c r="AL190" s="15">
        <f t="shared" si="19"/>
        <v>-0.11370000000000001</v>
      </c>
      <c r="AN190">
        <v>1</v>
      </c>
      <c r="AO190" s="15">
        <f>HighMomentumPortfolio!AL190-LowMomentumPortfolio!AL190</f>
        <v>2.3500000000000007E-2</v>
      </c>
      <c r="AP190" s="18">
        <f t="shared" si="20"/>
        <v>1.0235000000000001</v>
      </c>
      <c r="AQ190" s="18"/>
    </row>
    <row r="191" spans="1:48" x14ac:dyDescent="0.25">
      <c r="A191" s="6">
        <f>ReturnData!A202</f>
        <v>199009</v>
      </c>
      <c r="B191">
        <f>IF('Monthly Ranks'!B190&gt;=9, 1/8,0)</f>
        <v>0</v>
      </c>
      <c r="C191">
        <f>IF('Monthly Ranks'!C190&gt;=9, 1/8,0)</f>
        <v>0</v>
      </c>
      <c r="D191">
        <f>IF('Monthly Ranks'!D190&gt;=9, 1/8,0)</f>
        <v>0</v>
      </c>
      <c r="E191">
        <f>IF('Monthly Ranks'!E190&gt;=9, 1/8,0)</f>
        <v>0.125</v>
      </c>
      <c r="F191">
        <f>IF('Monthly Ranks'!F190&gt;=9, 1/8,0)</f>
        <v>0.125</v>
      </c>
      <c r="G191">
        <f>IF('Monthly Ranks'!G190&gt;=9, 1/8,0)</f>
        <v>0.125</v>
      </c>
      <c r="H191">
        <f>IF('Monthly Ranks'!H190&gt;=9, 1/8,0)</f>
        <v>0</v>
      </c>
      <c r="I191">
        <f>IF('Monthly Ranks'!I190&gt;=9, 1/8,0)</f>
        <v>0.125</v>
      </c>
      <c r="J191">
        <f>IF('Monthly Ranks'!J190&gt;=9, 1/8,0)</f>
        <v>0.125</v>
      </c>
      <c r="K191">
        <f>IF('Monthly Ranks'!K190&gt;=9, 1/8,0)</f>
        <v>0</v>
      </c>
      <c r="L191">
        <f>IF('Monthly Ranks'!L190&gt;=9, 1/8,0)</f>
        <v>0</v>
      </c>
      <c r="M191">
        <f>IF('Monthly Ranks'!M190&gt;=9, 1/8,0)</f>
        <v>0.125</v>
      </c>
      <c r="N191">
        <f>IF('Monthly Ranks'!N190&gt;=9, 1/8,0)</f>
        <v>0.125</v>
      </c>
      <c r="O191">
        <f>IF('Monthly Ranks'!O190&gt;=9, 1/8,0)</f>
        <v>0</v>
      </c>
      <c r="P191">
        <f>IF('Monthly Ranks'!P190&gt;=9, 1/8,0)</f>
        <v>0</v>
      </c>
      <c r="Q191">
        <f>IF('Monthly Ranks'!Q190&gt;=9, 1/8,0)</f>
        <v>0.125</v>
      </c>
      <c r="S191">
        <f t="shared" si="17"/>
        <v>199009</v>
      </c>
      <c r="T191" s="12">
        <f>B191*ReturnData!B202</f>
        <v>0</v>
      </c>
      <c r="U191" s="12">
        <f>C191*ReturnData!C202</f>
        <v>0</v>
      </c>
      <c r="V191" s="12">
        <f>D191*ReturnData!D202</f>
        <v>0</v>
      </c>
      <c r="W191" s="12">
        <f>E191*ReturnData!E202</f>
        <v>-1.7925E-2</v>
      </c>
      <c r="X191" s="12">
        <f>F191*ReturnData!F202</f>
        <v>-9.6749999999999996E-3</v>
      </c>
      <c r="Y191" s="12">
        <f>G191*ReturnData!G202</f>
        <v>-8.4124999999999998E-3</v>
      </c>
      <c r="Z191" s="12">
        <f>H191*ReturnData!H202</f>
        <v>0</v>
      </c>
      <c r="AA191" s="12">
        <f>I191*ReturnData!I202</f>
        <v>-1.1062499999999999E-2</v>
      </c>
      <c r="AB191" s="12">
        <f>J191*ReturnData!J202</f>
        <v>-7.6500000000000005E-3</v>
      </c>
      <c r="AC191" s="12">
        <f>K191*ReturnData!K202</f>
        <v>0</v>
      </c>
      <c r="AD191" s="12">
        <f>L191*ReturnData!L202</f>
        <v>0</v>
      </c>
      <c r="AE191" s="12">
        <f>M191*ReturnData!M202</f>
        <v>-1.345E-2</v>
      </c>
      <c r="AF191" s="12">
        <f>N191*ReturnData!N202</f>
        <v>-9.4500000000000001E-3</v>
      </c>
      <c r="AG191" s="12">
        <f>O191*ReturnData!O202</f>
        <v>0</v>
      </c>
      <c r="AH191" s="12">
        <f>P191*ReturnData!P202</f>
        <v>0</v>
      </c>
      <c r="AI191" s="12">
        <f>Q191*ReturnData!Q202</f>
        <v>-1.4450000000000001E-2</v>
      </c>
      <c r="AK191">
        <f t="shared" si="18"/>
        <v>199009</v>
      </c>
      <c r="AL191" s="15">
        <f t="shared" si="19"/>
        <v>-9.2075000000000018E-2</v>
      </c>
      <c r="AN191">
        <v>1</v>
      </c>
      <c r="AO191" s="15">
        <f>HighMomentumPortfolio!AL191-LowMomentumPortfolio!AL191</f>
        <v>4.6137500000000019E-2</v>
      </c>
      <c r="AP191" s="18">
        <f t="shared" si="20"/>
        <v>1.0461374999999999</v>
      </c>
      <c r="AQ191" s="18"/>
    </row>
    <row r="192" spans="1:48" x14ac:dyDescent="0.25">
      <c r="A192" s="6">
        <f>ReturnData!A203</f>
        <v>199010</v>
      </c>
      <c r="B192">
        <f>IF('Monthly Ranks'!B191&gt;=9, 1/8,0)</f>
        <v>0</v>
      </c>
      <c r="C192">
        <f>IF('Monthly Ranks'!C191&gt;=9, 1/8,0)</f>
        <v>0</v>
      </c>
      <c r="D192">
        <f>IF('Monthly Ranks'!D191&gt;=9, 1/8,0)</f>
        <v>0</v>
      </c>
      <c r="E192">
        <f>IF('Monthly Ranks'!E191&gt;=9, 1/8,0)</f>
        <v>0.125</v>
      </c>
      <c r="F192">
        <f>IF('Monthly Ranks'!F191&gt;=9, 1/8,0)</f>
        <v>0.125</v>
      </c>
      <c r="G192">
        <f>IF('Monthly Ranks'!G191&gt;=9, 1/8,0)</f>
        <v>0.125</v>
      </c>
      <c r="H192">
        <f>IF('Monthly Ranks'!H191&gt;=9, 1/8,0)</f>
        <v>0</v>
      </c>
      <c r="I192">
        <f>IF('Monthly Ranks'!I191&gt;=9, 1/8,0)</f>
        <v>0.125</v>
      </c>
      <c r="J192">
        <f>IF('Monthly Ranks'!J191&gt;=9, 1/8,0)</f>
        <v>0.125</v>
      </c>
      <c r="K192">
        <f>IF('Monthly Ranks'!K191&gt;=9, 1/8,0)</f>
        <v>0</v>
      </c>
      <c r="L192">
        <f>IF('Monthly Ranks'!L191&gt;=9, 1/8,0)</f>
        <v>0</v>
      </c>
      <c r="M192">
        <f>IF('Monthly Ranks'!M191&gt;=9, 1/8,0)</f>
        <v>0.125</v>
      </c>
      <c r="N192">
        <f>IF('Monthly Ranks'!N191&gt;=9, 1/8,0)</f>
        <v>0.125</v>
      </c>
      <c r="O192">
        <f>IF('Monthly Ranks'!O191&gt;=9, 1/8,0)</f>
        <v>0</v>
      </c>
      <c r="P192">
        <f>IF('Monthly Ranks'!P191&gt;=9, 1/8,0)</f>
        <v>0</v>
      </c>
      <c r="Q192">
        <f>IF('Monthly Ranks'!Q191&gt;=9, 1/8,0)</f>
        <v>0.125</v>
      </c>
      <c r="S192">
        <f t="shared" si="17"/>
        <v>199010</v>
      </c>
      <c r="T192" s="12">
        <f>B192*ReturnData!B203</f>
        <v>0</v>
      </c>
      <c r="U192" s="12">
        <f>C192*ReturnData!C203</f>
        <v>0</v>
      </c>
      <c r="V192" s="12">
        <f>D192*ReturnData!D203</f>
        <v>0</v>
      </c>
      <c r="W192" s="12">
        <f>E192*ReturnData!E203</f>
        <v>-1.06E-2</v>
      </c>
      <c r="X192" s="12">
        <f>F192*ReturnData!F203</f>
        <v>-5.9750000000000003E-3</v>
      </c>
      <c r="Y192" s="12">
        <f>G192*ReturnData!G203</f>
        <v>1.475E-3</v>
      </c>
      <c r="Z192" s="12">
        <f>H192*ReturnData!H203</f>
        <v>0</v>
      </c>
      <c r="AA192" s="12">
        <f>I192*ReturnData!I203</f>
        <v>-7.8250000000000004E-3</v>
      </c>
      <c r="AB192" s="12">
        <f>J192*ReturnData!J203</f>
        <v>-1.42875E-2</v>
      </c>
      <c r="AC192" s="12">
        <f>K192*ReturnData!K203</f>
        <v>0</v>
      </c>
      <c r="AD192" s="12">
        <f>L192*ReturnData!L203</f>
        <v>0</v>
      </c>
      <c r="AE192" s="12">
        <f>M192*ReturnData!M203</f>
        <v>-3.2624999999999998E-3</v>
      </c>
      <c r="AF192" s="12">
        <f>N192*ReturnData!N203</f>
        <v>-1.3750000000000001E-4</v>
      </c>
      <c r="AG192" s="12">
        <f>O192*ReturnData!O203</f>
        <v>0</v>
      </c>
      <c r="AH192" s="12">
        <f>P192*ReturnData!P203</f>
        <v>0</v>
      </c>
      <c r="AI192" s="12">
        <f>Q192*ReturnData!Q203</f>
        <v>-8.937500000000001E-3</v>
      </c>
      <c r="AK192">
        <f t="shared" si="18"/>
        <v>199010</v>
      </c>
      <c r="AL192" s="15">
        <f t="shared" si="19"/>
        <v>-4.9550000000000004E-2</v>
      </c>
      <c r="AN192">
        <v>1</v>
      </c>
      <c r="AO192" s="15">
        <f>HighMomentumPortfolio!AL192-LowMomentumPortfolio!AL192</f>
        <v>2.8900000000000002E-2</v>
      </c>
      <c r="AP192" s="18">
        <f t="shared" si="20"/>
        <v>1.0288999999999999</v>
      </c>
      <c r="AQ192" s="18"/>
    </row>
    <row r="193" spans="1:48" x14ac:dyDescent="0.25">
      <c r="A193" s="6">
        <f>ReturnData!A204</f>
        <v>199011</v>
      </c>
      <c r="B193">
        <f>IF('Monthly Ranks'!B192&gt;=9, 1/8,0)</f>
        <v>0</v>
      </c>
      <c r="C193">
        <f>IF('Monthly Ranks'!C192&gt;=9, 1/8,0)</f>
        <v>0</v>
      </c>
      <c r="D193">
        <f>IF('Monthly Ranks'!D192&gt;=9, 1/8,0)</f>
        <v>0</v>
      </c>
      <c r="E193">
        <f>IF('Monthly Ranks'!E192&gt;=9, 1/8,0)</f>
        <v>0.125</v>
      </c>
      <c r="F193">
        <f>IF('Monthly Ranks'!F192&gt;=9, 1/8,0)</f>
        <v>0.125</v>
      </c>
      <c r="G193">
        <f>IF('Monthly Ranks'!G192&gt;=9, 1/8,0)</f>
        <v>0.125</v>
      </c>
      <c r="H193">
        <f>IF('Monthly Ranks'!H192&gt;=9, 1/8,0)</f>
        <v>0</v>
      </c>
      <c r="I193">
        <f>IF('Monthly Ranks'!I192&gt;=9, 1/8,0)</f>
        <v>0</v>
      </c>
      <c r="J193">
        <f>IF('Monthly Ranks'!J192&gt;=9, 1/8,0)</f>
        <v>0</v>
      </c>
      <c r="K193">
        <f>IF('Monthly Ranks'!K192&gt;=9, 1/8,0)</f>
        <v>0</v>
      </c>
      <c r="L193">
        <f>IF('Monthly Ranks'!L192&gt;=9, 1/8,0)</f>
        <v>0.125</v>
      </c>
      <c r="M193">
        <f>IF('Monthly Ranks'!M192&gt;=9, 1/8,0)</f>
        <v>0.125</v>
      </c>
      <c r="N193">
        <f>IF('Monthly Ranks'!N192&gt;=9, 1/8,0)</f>
        <v>0.125</v>
      </c>
      <c r="O193">
        <f>IF('Monthly Ranks'!O192&gt;=9, 1/8,0)</f>
        <v>0</v>
      </c>
      <c r="P193">
        <f>IF('Monthly Ranks'!P192&gt;=9, 1/8,0)</f>
        <v>0.125</v>
      </c>
      <c r="Q193">
        <f>IF('Monthly Ranks'!Q192&gt;=9, 1/8,0)</f>
        <v>0.125</v>
      </c>
      <c r="S193">
        <f t="shared" si="17"/>
        <v>199011</v>
      </c>
      <c r="T193" s="12">
        <f>B193*ReturnData!B204</f>
        <v>0</v>
      </c>
      <c r="U193" s="12">
        <f>C193*ReturnData!C204</f>
        <v>0</v>
      </c>
      <c r="V193" s="12">
        <f>D193*ReturnData!D204</f>
        <v>0</v>
      </c>
      <c r="W193" s="12">
        <f>E193*ReturnData!E204</f>
        <v>1.6625000000000001E-2</v>
      </c>
      <c r="X193" s="12">
        <f>F193*ReturnData!F204</f>
        <v>1.2862499999999999E-2</v>
      </c>
      <c r="Y193" s="12">
        <f>G193*ReturnData!G204</f>
        <v>1.2262500000000001E-2</v>
      </c>
      <c r="Z193" s="12">
        <f>H193*ReturnData!H204</f>
        <v>0</v>
      </c>
      <c r="AA193" s="12">
        <f>I193*ReturnData!I204</f>
        <v>0</v>
      </c>
      <c r="AB193" s="12">
        <f>J193*ReturnData!J204</f>
        <v>0</v>
      </c>
      <c r="AC193" s="12">
        <f>K193*ReturnData!K204</f>
        <v>0</v>
      </c>
      <c r="AD193" s="12">
        <f>L193*ReturnData!L204</f>
        <v>1.2175E-2</v>
      </c>
      <c r="AE193" s="12">
        <f>M193*ReturnData!M204</f>
        <v>3.4624999999999999E-3</v>
      </c>
      <c r="AF193" s="12">
        <f>N193*ReturnData!N204</f>
        <v>6.0124999999999996E-3</v>
      </c>
      <c r="AG193" s="12">
        <f>O193*ReturnData!O204</f>
        <v>0</v>
      </c>
      <c r="AH193" s="12">
        <f>P193*ReturnData!P204</f>
        <v>1.39375E-2</v>
      </c>
      <c r="AI193" s="12">
        <f>Q193*ReturnData!Q204</f>
        <v>1.7837499999999999E-2</v>
      </c>
      <c r="AK193">
        <f t="shared" si="18"/>
        <v>199011</v>
      </c>
      <c r="AL193" s="15">
        <f t="shared" si="19"/>
        <v>9.517500000000001E-2</v>
      </c>
      <c r="AN193">
        <v>1</v>
      </c>
      <c r="AO193" s="15">
        <f>HighMomentumPortfolio!AL193-LowMomentumPortfolio!AL193</f>
        <v>-4.9550000000000011E-2</v>
      </c>
      <c r="AP193" s="18">
        <f t="shared" si="20"/>
        <v>0.95045000000000002</v>
      </c>
      <c r="AQ193" s="18"/>
    </row>
    <row r="194" spans="1:48" x14ac:dyDescent="0.25">
      <c r="A194" s="6">
        <f>ReturnData!A205</f>
        <v>199012</v>
      </c>
      <c r="B194">
        <f>IF('Monthly Ranks'!B193&gt;=9, 1/8,0)</f>
        <v>0</v>
      </c>
      <c r="C194">
        <f>IF('Monthly Ranks'!C193&gt;=9, 1/8,0)</f>
        <v>0.125</v>
      </c>
      <c r="D194">
        <f>IF('Monthly Ranks'!D193&gt;=9, 1/8,0)</f>
        <v>0</v>
      </c>
      <c r="E194">
        <f>IF('Monthly Ranks'!E193&gt;=9, 1/8,0)</f>
        <v>0.125</v>
      </c>
      <c r="F194">
        <f>IF('Monthly Ranks'!F193&gt;=9, 1/8,0)</f>
        <v>0.125</v>
      </c>
      <c r="G194">
        <f>IF('Monthly Ranks'!G193&gt;=9, 1/8,0)</f>
        <v>0.125</v>
      </c>
      <c r="H194">
        <f>IF('Monthly Ranks'!H193&gt;=9, 1/8,0)</f>
        <v>0</v>
      </c>
      <c r="I194">
        <f>IF('Monthly Ranks'!I193&gt;=9, 1/8,0)</f>
        <v>0.125</v>
      </c>
      <c r="J194">
        <f>IF('Monthly Ranks'!J193&gt;=9, 1/8,0)</f>
        <v>0.125</v>
      </c>
      <c r="K194">
        <f>IF('Monthly Ranks'!K193&gt;=9, 1/8,0)</f>
        <v>0</v>
      </c>
      <c r="L194">
        <f>IF('Monthly Ranks'!L193&gt;=9, 1/8,0)</f>
        <v>0</v>
      </c>
      <c r="M194">
        <f>IF('Monthly Ranks'!M193&gt;=9, 1/8,0)</f>
        <v>0.125</v>
      </c>
      <c r="N194">
        <f>IF('Monthly Ranks'!N193&gt;=9, 1/8,0)</f>
        <v>0</v>
      </c>
      <c r="O194">
        <f>IF('Monthly Ranks'!O193&gt;=9, 1/8,0)</f>
        <v>0</v>
      </c>
      <c r="P194">
        <f>IF('Monthly Ranks'!P193&gt;=9, 1/8,0)</f>
        <v>0</v>
      </c>
      <c r="Q194">
        <f>IF('Monthly Ranks'!Q193&gt;=9, 1/8,0)</f>
        <v>0.125</v>
      </c>
      <c r="S194">
        <f t="shared" ref="S194:S257" si="26">A194</f>
        <v>199012</v>
      </c>
      <c r="T194" s="12">
        <f>B194*ReturnData!B205</f>
        <v>0</v>
      </c>
      <c r="U194" s="12">
        <f>C194*ReturnData!C205</f>
        <v>1.1837500000000001E-2</v>
      </c>
      <c r="V194" s="12">
        <f>D194*ReturnData!D205</f>
        <v>0</v>
      </c>
      <c r="W194" s="12">
        <f>E194*ReturnData!E205</f>
        <v>9.9874999999999999E-3</v>
      </c>
      <c r="X194" s="12">
        <f>F194*ReturnData!F205</f>
        <v>2.8124999999999999E-3</v>
      </c>
      <c r="Y194" s="12">
        <f>G194*ReturnData!G205</f>
        <v>3.7375000000000004E-3</v>
      </c>
      <c r="Z194" s="12">
        <f>H194*ReturnData!H205</f>
        <v>0</v>
      </c>
      <c r="AA194" s="12">
        <f>I194*ReturnData!I205</f>
        <v>6.1999999999999998E-3</v>
      </c>
      <c r="AB194" s="12">
        <f>J194*ReturnData!J205</f>
        <v>0.01</v>
      </c>
      <c r="AC194" s="12">
        <f>K194*ReturnData!K205</f>
        <v>0</v>
      </c>
      <c r="AD194" s="12">
        <f>L194*ReturnData!L205</f>
        <v>0</v>
      </c>
      <c r="AE194" s="12">
        <f>M194*ReturnData!M205</f>
        <v>-1.9250000000000001E-3</v>
      </c>
      <c r="AF194" s="12">
        <f>N194*ReturnData!N205</f>
        <v>0</v>
      </c>
      <c r="AG194" s="12">
        <f>O194*ReturnData!O205</f>
        <v>0</v>
      </c>
      <c r="AH194" s="12">
        <f>P194*ReturnData!P205</f>
        <v>0</v>
      </c>
      <c r="AI194" s="12">
        <f>Q194*ReturnData!Q205</f>
        <v>6.8999999999999999E-3</v>
      </c>
      <c r="AK194">
        <f t="shared" ref="AK194:AK257" si="27">S194</f>
        <v>199012</v>
      </c>
      <c r="AL194" s="15">
        <f t="shared" si="19"/>
        <v>4.9549999999999997E-2</v>
      </c>
      <c r="AN194">
        <v>1</v>
      </c>
      <c r="AO194" s="15">
        <f>HighMomentumPortfolio!AL194-LowMomentumPortfolio!AL194</f>
        <v>-2.5737499999999996E-2</v>
      </c>
      <c r="AP194" s="18">
        <f t="shared" si="20"/>
        <v>0.97426250000000003</v>
      </c>
      <c r="AQ194" s="18"/>
    </row>
    <row r="195" spans="1:48" x14ac:dyDescent="0.25">
      <c r="A195" s="6">
        <f>ReturnData!A206</f>
        <v>199101</v>
      </c>
      <c r="B195">
        <f>IF('Monthly Ranks'!B194&gt;=9, 1/8,0)</f>
        <v>0</v>
      </c>
      <c r="C195">
        <f>IF('Monthly Ranks'!C194&gt;=9, 1/8,0)</f>
        <v>0.125</v>
      </c>
      <c r="D195">
        <f>IF('Monthly Ranks'!D194&gt;=9, 1/8,0)</f>
        <v>0</v>
      </c>
      <c r="E195">
        <f>IF('Monthly Ranks'!E194&gt;=9, 1/8,0)</f>
        <v>0.125</v>
      </c>
      <c r="F195">
        <f>IF('Monthly Ranks'!F194&gt;=9, 1/8,0)</f>
        <v>0.125</v>
      </c>
      <c r="G195">
        <f>IF('Monthly Ranks'!G194&gt;=9, 1/8,0)</f>
        <v>0.125</v>
      </c>
      <c r="H195">
        <f>IF('Monthly Ranks'!H194&gt;=9, 1/8,0)</f>
        <v>0</v>
      </c>
      <c r="I195">
        <f>IF('Monthly Ranks'!I194&gt;=9, 1/8,0)</f>
        <v>0</v>
      </c>
      <c r="J195">
        <f>IF('Monthly Ranks'!J194&gt;=9, 1/8,0)</f>
        <v>0.125</v>
      </c>
      <c r="K195">
        <f>IF('Monthly Ranks'!K194&gt;=9, 1/8,0)</f>
        <v>0</v>
      </c>
      <c r="L195">
        <f>IF('Monthly Ranks'!L194&gt;=9, 1/8,0)</f>
        <v>0</v>
      </c>
      <c r="M195">
        <f>IF('Monthly Ranks'!M194&gt;=9, 1/8,0)</f>
        <v>0.125</v>
      </c>
      <c r="N195">
        <f>IF('Monthly Ranks'!N194&gt;=9, 1/8,0)</f>
        <v>0.125</v>
      </c>
      <c r="O195">
        <f>IF('Monthly Ranks'!O194&gt;=9, 1/8,0)</f>
        <v>0</v>
      </c>
      <c r="P195">
        <f>IF('Monthly Ranks'!P194&gt;=9, 1/8,0)</f>
        <v>0</v>
      </c>
      <c r="Q195">
        <f>IF('Monthly Ranks'!Q194&gt;=9, 1/8,0)</f>
        <v>0.125</v>
      </c>
      <c r="S195">
        <f t="shared" si="26"/>
        <v>199101</v>
      </c>
      <c r="T195" s="12">
        <f>B195*ReturnData!B206</f>
        <v>0</v>
      </c>
      <c r="U195" s="12">
        <f>C195*ReturnData!C206</f>
        <v>-1.0925000000000001E-2</v>
      </c>
      <c r="V195" s="12">
        <f>D195*ReturnData!D206</f>
        <v>0</v>
      </c>
      <c r="W195" s="12">
        <f>E195*ReturnData!E206</f>
        <v>2.00375E-2</v>
      </c>
      <c r="X195" s="12">
        <f>F195*ReturnData!F206</f>
        <v>1.06E-2</v>
      </c>
      <c r="Y195" s="12">
        <f>G195*ReturnData!G206</f>
        <v>7.3124999999999996E-3</v>
      </c>
      <c r="Z195" s="12">
        <f>H195*ReturnData!H206</f>
        <v>0</v>
      </c>
      <c r="AA195" s="12">
        <f>I195*ReturnData!I206</f>
        <v>0</v>
      </c>
      <c r="AB195" s="12">
        <f>J195*ReturnData!J206</f>
        <v>1.0175E-2</v>
      </c>
      <c r="AC195" s="12">
        <f>K195*ReturnData!K206</f>
        <v>0</v>
      </c>
      <c r="AD195" s="12">
        <f>L195*ReturnData!L206</f>
        <v>0</v>
      </c>
      <c r="AE195" s="12">
        <f>M195*ReturnData!M206</f>
        <v>8.2625000000000007E-3</v>
      </c>
      <c r="AF195" s="12">
        <f>N195*ReturnData!N206</f>
        <v>1.1850000000000001E-2</v>
      </c>
      <c r="AG195" s="12">
        <f>O195*ReturnData!O206</f>
        <v>0</v>
      </c>
      <c r="AH195" s="12">
        <f>P195*ReturnData!P206</f>
        <v>0</v>
      </c>
      <c r="AI195" s="12">
        <f>Q195*ReturnData!Q206</f>
        <v>9.0624999999999994E-3</v>
      </c>
      <c r="AK195">
        <f t="shared" si="27"/>
        <v>199101</v>
      </c>
      <c r="AL195" s="15">
        <f t="shared" si="19"/>
        <v>6.637499999999999E-2</v>
      </c>
      <c r="AN195">
        <v>1</v>
      </c>
      <c r="AO195" s="15">
        <f>HighMomentumPortfolio!AL195-LowMomentumPortfolio!AL195</f>
        <v>-1.0249999999999995E-2</v>
      </c>
      <c r="AP195" s="18">
        <f t="shared" si="20"/>
        <v>0.98975000000000002</v>
      </c>
      <c r="AQ195" s="18"/>
      <c r="AR195" s="18">
        <f t="shared" ref="AR195" si="28">PRODUCT(AP195:AP206)</f>
        <v>1.0723495809795969</v>
      </c>
      <c r="AS195" s="18"/>
      <c r="AT195" s="18"/>
      <c r="AU195" s="18"/>
      <c r="AV195" s="18"/>
    </row>
    <row r="196" spans="1:48" x14ac:dyDescent="0.25">
      <c r="A196" s="6">
        <f>ReturnData!A207</f>
        <v>199102</v>
      </c>
      <c r="B196">
        <f>IF('Monthly Ranks'!B195&gt;=9, 1/8,0)</f>
        <v>0</v>
      </c>
      <c r="C196">
        <f>IF('Monthly Ranks'!C195&gt;=9, 1/8,0)</f>
        <v>0.125</v>
      </c>
      <c r="D196">
        <f>IF('Monthly Ranks'!D195&gt;=9, 1/8,0)</f>
        <v>0</v>
      </c>
      <c r="E196">
        <f>IF('Monthly Ranks'!E195&gt;=9, 1/8,0)</f>
        <v>0.125</v>
      </c>
      <c r="F196">
        <f>IF('Monthly Ranks'!F195&gt;=9, 1/8,0)</f>
        <v>0.125</v>
      </c>
      <c r="G196">
        <f>IF('Monthly Ranks'!G195&gt;=9, 1/8,0)</f>
        <v>0.125</v>
      </c>
      <c r="H196">
        <f>IF('Monthly Ranks'!H195&gt;=9, 1/8,0)</f>
        <v>0</v>
      </c>
      <c r="I196">
        <f>IF('Monthly Ranks'!I195&gt;=9, 1/8,0)</f>
        <v>0</v>
      </c>
      <c r="J196">
        <f>IF('Monthly Ranks'!J195&gt;=9, 1/8,0)</f>
        <v>0.125</v>
      </c>
      <c r="K196">
        <f>IF('Monthly Ranks'!K195&gt;=9, 1/8,0)</f>
        <v>0</v>
      </c>
      <c r="L196">
        <f>IF('Monthly Ranks'!L195&gt;=9, 1/8,0)</f>
        <v>0</v>
      </c>
      <c r="M196">
        <f>IF('Monthly Ranks'!M195&gt;=9, 1/8,0)</f>
        <v>0.125</v>
      </c>
      <c r="N196">
        <f>IF('Monthly Ranks'!N195&gt;=9, 1/8,0)</f>
        <v>0.125</v>
      </c>
      <c r="O196">
        <f>IF('Monthly Ranks'!O195&gt;=9, 1/8,0)</f>
        <v>0</v>
      </c>
      <c r="P196">
        <f>IF('Monthly Ranks'!P195&gt;=9, 1/8,0)</f>
        <v>0</v>
      </c>
      <c r="Q196">
        <f>IF('Monthly Ranks'!Q195&gt;=9, 1/8,0)</f>
        <v>0.125</v>
      </c>
      <c r="S196">
        <f t="shared" si="26"/>
        <v>199102</v>
      </c>
      <c r="T196" s="12">
        <f>B196*ReturnData!B207</f>
        <v>0</v>
      </c>
      <c r="U196" s="12">
        <f>C196*ReturnData!C207</f>
        <v>1.0625000000000001E-2</v>
      </c>
      <c r="V196" s="12">
        <f>D196*ReturnData!D207</f>
        <v>0</v>
      </c>
      <c r="W196" s="12">
        <f>E196*ReturnData!E207</f>
        <v>1.82375E-2</v>
      </c>
      <c r="X196" s="12">
        <f>F196*ReturnData!F207</f>
        <v>9.9375000000000002E-3</v>
      </c>
      <c r="Y196" s="12">
        <f>G196*ReturnData!G207</f>
        <v>7.3624999999999993E-3</v>
      </c>
      <c r="Z196" s="12">
        <f>H196*ReturnData!H207</f>
        <v>0</v>
      </c>
      <c r="AA196" s="12">
        <f>I196*ReturnData!I207</f>
        <v>0</v>
      </c>
      <c r="AB196" s="12">
        <f>J196*ReturnData!J207</f>
        <v>8.3250000000000008E-3</v>
      </c>
      <c r="AC196" s="12">
        <f>K196*ReturnData!K207</f>
        <v>0</v>
      </c>
      <c r="AD196" s="12">
        <f>L196*ReturnData!L207</f>
        <v>0</v>
      </c>
      <c r="AE196" s="12">
        <f>M196*ReturnData!M207</f>
        <v>1.3500000000000002E-2</v>
      </c>
      <c r="AF196" s="12">
        <f>N196*ReturnData!N207</f>
        <v>3.8124999999999999E-3</v>
      </c>
      <c r="AG196" s="12">
        <f>O196*ReturnData!O207</f>
        <v>0</v>
      </c>
      <c r="AH196" s="12">
        <f>P196*ReturnData!P207</f>
        <v>0</v>
      </c>
      <c r="AI196" s="12">
        <f>Q196*ReturnData!Q207</f>
        <v>1.3537500000000001E-2</v>
      </c>
      <c r="AK196">
        <f t="shared" si="27"/>
        <v>199102</v>
      </c>
      <c r="AL196" s="15">
        <f t="shared" ref="AL196:AL259" si="29">SUM(T196:AI196)</f>
        <v>8.5337500000000011E-2</v>
      </c>
      <c r="AN196">
        <v>1</v>
      </c>
      <c r="AO196" s="15">
        <f>HighMomentumPortfolio!AL196-LowMomentumPortfolio!AL196</f>
        <v>-2.5374999999999981E-3</v>
      </c>
      <c r="AP196" s="18">
        <f t="shared" ref="AP196:AP259" si="30">AN196+AO196</f>
        <v>0.99746250000000003</v>
      </c>
      <c r="AQ196" s="18"/>
    </row>
    <row r="197" spans="1:48" x14ac:dyDescent="0.25">
      <c r="A197" s="6">
        <f>ReturnData!A208</f>
        <v>199103</v>
      </c>
      <c r="B197">
        <f>IF('Monthly Ranks'!B196&gt;=9, 1/8,0)</f>
        <v>0</v>
      </c>
      <c r="C197">
        <f>IF('Monthly Ranks'!C196&gt;=9, 1/8,0)</f>
        <v>0.125</v>
      </c>
      <c r="D197">
        <f>IF('Monthly Ranks'!D196&gt;=9, 1/8,0)</f>
        <v>0.125</v>
      </c>
      <c r="E197">
        <f>IF('Monthly Ranks'!E196&gt;=9, 1/8,0)</f>
        <v>0.125</v>
      </c>
      <c r="F197">
        <f>IF('Monthly Ranks'!F196&gt;=9, 1/8,0)</f>
        <v>0.125</v>
      </c>
      <c r="G197">
        <f>IF('Monthly Ranks'!G196&gt;=9, 1/8,0)</f>
        <v>0.125</v>
      </c>
      <c r="H197">
        <f>IF('Monthly Ranks'!H196&gt;=9, 1/8,0)</f>
        <v>0</v>
      </c>
      <c r="I197">
        <f>IF('Monthly Ranks'!I196&gt;=9, 1/8,0)</f>
        <v>0</v>
      </c>
      <c r="J197">
        <f>IF('Monthly Ranks'!J196&gt;=9, 1/8,0)</f>
        <v>0.125</v>
      </c>
      <c r="K197">
        <f>IF('Monthly Ranks'!K196&gt;=9, 1/8,0)</f>
        <v>0</v>
      </c>
      <c r="L197">
        <f>IF('Monthly Ranks'!L196&gt;=9, 1/8,0)</f>
        <v>0</v>
      </c>
      <c r="M197">
        <f>IF('Monthly Ranks'!M196&gt;=9, 1/8,0)</f>
        <v>0.125</v>
      </c>
      <c r="N197">
        <f>IF('Monthly Ranks'!N196&gt;=9, 1/8,0)</f>
        <v>0</v>
      </c>
      <c r="O197">
        <f>IF('Monthly Ranks'!O196&gt;=9, 1/8,0)</f>
        <v>0</v>
      </c>
      <c r="P197">
        <f>IF('Monthly Ranks'!P196&gt;=9, 1/8,0)</f>
        <v>0</v>
      </c>
      <c r="Q197">
        <f>IF('Monthly Ranks'!Q196&gt;=9, 1/8,0)</f>
        <v>0.125</v>
      </c>
      <c r="S197">
        <f t="shared" si="26"/>
        <v>199103</v>
      </c>
      <c r="T197" s="12">
        <f>B197*ReturnData!B208</f>
        <v>0</v>
      </c>
      <c r="U197" s="12">
        <f>C197*ReturnData!C208</f>
        <v>-2E-3</v>
      </c>
      <c r="V197" s="12">
        <f>D197*ReturnData!D208</f>
        <v>1.725E-3</v>
      </c>
      <c r="W197" s="12">
        <f>E197*ReturnData!E208</f>
        <v>5.3249999999999999E-3</v>
      </c>
      <c r="X197" s="12">
        <f>F197*ReturnData!F208</f>
        <v>5.6125000000000003E-3</v>
      </c>
      <c r="Y197" s="12">
        <f>G197*ReturnData!G208</f>
        <v>1.4999999999999999E-4</v>
      </c>
      <c r="Z197" s="12">
        <f>H197*ReturnData!H208</f>
        <v>0</v>
      </c>
      <c r="AA197" s="12">
        <f>I197*ReturnData!I208</f>
        <v>0</v>
      </c>
      <c r="AB197" s="12">
        <f>J197*ReturnData!J208</f>
        <v>6.3750000000000005E-4</v>
      </c>
      <c r="AC197" s="12">
        <f>K197*ReturnData!K208</f>
        <v>0</v>
      </c>
      <c r="AD197" s="12">
        <f>L197*ReturnData!L208</f>
        <v>0</v>
      </c>
      <c r="AE197" s="12">
        <f>M197*ReturnData!M208</f>
        <v>-1.5E-3</v>
      </c>
      <c r="AF197" s="12">
        <f>N197*ReturnData!N208</f>
        <v>0</v>
      </c>
      <c r="AG197" s="12">
        <f>O197*ReturnData!O208</f>
        <v>0</v>
      </c>
      <c r="AH197" s="12">
        <f>P197*ReturnData!P208</f>
        <v>0</v>
      </c>
      <c r="AI197" s="12">
        <f>Q197*ReturnData!Q208</f>
        <v>7.2375E-3</v>
      </c>
      <c r="AK197">
        <f t="shared" si="27"/>
        <v>199103</v>
      </c>
      <c r="AL197" s="15">
        <f t="shared" si="29"/>
        <v>1.7187500000000001E-2</v>
      </c>
      <c r="AN197">
        <v>1</v>
      </c>
      <c r="AO197" s="15">
        <f>HighMomentumPortfolio!AL197-LowMomentumPortfolio!AL197</f>
        <v>1.4287500000000002E-2</v>
      </c>
      <c r="AP197" s="18">
        <f t="shared" si="30"/>
        <v>1.0142875</v>
      </c>
      <c r="AQ197" s="18"/>
    </row>
    <row r="198" spans="1:48" x14ac:dyDescent="0.25">
      <c r="A198" s="6">
        <f>ReturnData!A209</f>
        <v>199104</v>
      </c>
      <c r="B198">
        <f>IF('Monthly Ranks'!B197&gt;=9, 1/8,0)</f>
        <v>0</v>
      </c>
      <c r="C198">
        <f>IF('Monthly Ranks'!C197&gt;=9, 1/8,0)</f>
        <v>0.125</v>
      </c>
      <c r="D198">
        <f>IF('Monthly Ranks'!D197&gt;=9, 1/8,0)</f>
        <v>0.125</v>
      </c>
      <c r="E198">
        <f>IF('Monthly Ranks'!E197&gt;=9, 1/8,0)</f>
        <v>0</v>
      </c>
      <c r="F198">
        <f>IF('Monthly Ranks'!F197&gt;=9, 1/8,0)</f>
        <v>0.125</v>
      </c>
      <c r="G198">
        <f>IF('Monthly Ranks'!G197&gt;=9, 1/8,0)</f>
        <v>0.125</v>
      </c>
      <c r="H198">
        <f>IF('Monthly Ranks'!H197&gt;=9, 1/8,0)</f>
        <v>0</v>
      </c>
      <c r="I198">
        <f>IF('Monthly Ranks'!I197&gt;=9, 1/8,0)</f>
        <v>0</v>
      </c>
      <c r="J198">
        <f>IF('Monthly Ranks'!J197&gt;=9, 1/8,0)</f>
        <v>0.125</v>
      </c>
      <c r="K198">
        <f>IF('Monthly Ranks'!K197&gt;=9, 1/8,0)</f>
        <v>0</v>
      </c>
      <c r="L198">
        <f>IF('Monthly Ranks'!L197&gt;=9, 1/8,0)</f>
        <v>0</v>
      </c>
      <c r="M198">
        <f>IF('Monthly Ranks'!M197&gt;=9, 1/8,0)</f>
        <v>0.125</v>
      </c>
      <c r="N198">
        <f>IF('Monthly Ranks'!N197&gt;=9, 1/8,0)</f>
        <v>0.125</v>
      </c>
      <c r="O198">
        <f>IF('Monthly Ranks'!O197&gt;=9, 1/8,0)</f>
        <v>0</v>
      </c>
      <c r="P198">
        <f>IF('Monthly Ranks'!P197&gt;=9, 1/8,0)</f>
        <v>0</v>
      </c>
      <c r="Q198">
        <f>IF('Monthly Ranks'!Q197&gt;=9, 1/8,0)</f>
        <v>0.125</v>
      </c>
      <c r="S198">
        <f t="shared" si="26"/>
        <v>199104</v>
      </c>
      <c r="T198" s="12">
        <f>B198*ReturnData!B209</f>
        <v>0</v>
      </c>
      <c r="U198" s="12">
        <f>C198*ReturnData!C209</f>
        <v>8.9999999999999998E-4</v>
      </c>
      <c r="V198" s="12">
        <f>D198*ReturnData!D209</f>
        <v>3.2750000000000001E-3</v>
      </c>
      <c r="W198" s="12">
        <f>E198*ReturnData!E209</f>
        <v>0</v>
      </c>
      <c r="X198" s="12">
        <f>F198*ReturnData!F209</f>
        <v>-1.6625000000000001E-3</v>
      </c>
      <c r="Y198" s="12">
        <f>G198*ReturnData!G209</f>
        <v>4.3249999999999999E-3</v>
      </c>
      <c r="Z198" s="12">
        <f>H198*ReturnData!H209</f>
        <v>0</v>
      </c>
      <c r="AA198" s="12">
        <f>I198*ReturnData!I209</f>
        <v>0</v>
      </c>
      <c r="AB198" s="12">
        <f>J198*ReturnData!J209</f>
        <v>-1.7500000000000003E-4</v>
      </c>
      <c r="AC198" s="12">
        <f>K198*ReturnData!K209</f>
        <v>0</v>
      </c>
      <c r="AD198" s="12">
        <f>L198*ReturnData!L209</f>
        <v>0</v>
      </c>
      <c r="AE198" s="12">
        <f>M198*ReturnData!M209</f>
        <v>-2.6874999999999998E-3</v>
      </c>
      <c r="AF198" s="12">
        <f>N198*ReturnData!N209</f>
        <v>1.7125E-3</v>
      </c>
      <c r="AG198" s="12">
        <f>O198*ReturnData!O209</f>
        <v>0</v>
      </c>
      <c r="AH198" s="12">
        <f>P198*ReturnData!P209</f>
        <v>0</v>
      </c>
      <c r="AI198" s="12">
        <f>Q198*ReturnData!Q209</f>
        <v>2.225E-3</v>
      </c>
      <c r="AK198">
        <f t="shared" si="27"/>
        <v>199104</v>
      </c>
      <c r="AL198" s="15">
        <f t="shared" si="29"/>
        <v>7.9124999999999994E-3</v>
      </c>
      <c r="AN198">
        <v>1</v>
      </c>
      <c r="AO198" s="15">
        <f>HighMomentumPortfolio!AL198-LowMomentumPortfolio!AL198</f>
        <v>-7.9874999999999998E-3</v>
      </c>
      <c r="AP198" s="18">
        <f t="shared" si="30"/>
        <v>0.99201249999999996</v>
      </c>
      <c r="AQ198" s="18"/>
    </row>
    <row r="199" spans="1:48" x14ac:dyDescent="0.25">
      <c r="A199" s="6">
        <f>ReturnData!A210</f>
        <v>199105</v>
      </c>
      <c r="B199">
        <f>IF('Monthly Ranks'!B198&gt;=9, 1/8,0)</f>
        <v>0</v>
      </c>
      <c r="C199">
        <f>IF('Monthly Ranks'!C198&gt;=9, 1/8,0)</f>
        <v>0.125</v>
      </c>
      <c r="D199">
        <f>IF('Monthly Ranks'!D198&gt;=9, 1/8,0)</f>
        <v>0.125</v>
      </c>
      <c r="E199">
        <f>IF('Monthly Ranks'!E198&gt;=9, 1/8,0)</f>
        <v>0</v>
      </c>
      <c r="F199">
        <f>IF('Monthly Ranks'!F198&gt;=9, 1/8,0)</f>
        <v>0</v>
      </c>
      <c r="G199">
        <f>IF('Monthly Ranks'!G198&gt;=9, 1/8,0)</f>
        <v>0.125</v>
      </c>
      <c r="H199">
        <f>IF('Monthly Ranks'!H198&gt;=9, 1/8,0)</f>
        <v>0</v>
      </c>
      <c r="I199">
        <f>IF('Monthly Ranks'!I198&gt;=9, 1/8,0)</f>
        <v>0</v>
      </c>
      <c r="J199">
        <f>IF('Monthly Ranks'!J198&gt;=9, 1/8,0)</f>
        <v>0.125</v>
      </c>
      <c r="K199">
        <f>IF('Monthly Ranks'!K198&gt;=9, 1/8,0)</f>
        <v>0.125</v>
      </c>
      <c r="L199">
        <f>IF('Monthly Ranks'!L198&gt;=9, 1/8,0)</f>
        <v>0.125</v>
      </c>
      <c r="M199">
        <f>IF('Monthly Ranks'!M198&gt;=9, 1/8,0)</f>
        <v>0.125</v>
      </c>
      <c r="N199">
        <f>IF('Monthly Ranks'!N198&gt;=9, 1/8,0)</f>
        <v>0.125</v>
      </c>
      <c r="O199">
        <f>IF('Monthly Ranks'!O198&gt;=9, 1/8,0)</f>
        <v>0</v>
      </c>
      <c r="P199">
        <f>IF('Monthly Ranks'!P198&gt;=9, 1/8,0)</f>
        <v>0</v>
      </c>
      <c r="Q199">
        <f>IF('Monthly Ranks'!Q198&gt;=9, 1/8,0)</f>
        <v>0</v>
      </c>
      <c r="S199">
        <f t="shared" si="26"/>
        <v>199105</v>
      </c>
      <c r="T199" s="12">
        <f>B199*ReturnData!B210</f>
        <v>0</v>
      </c>
      <c r="U199" s="12">
        <f>C199*ReturnData!C210</f>
        <v>1.8875000000000001E-3</v>
      </c>
      <c r="V199" s="12">
        <f>D199*ReturnData!D210</f>
        <v>-1.575E-3</v>
      </c>
      <c r="W199" s="12">
        <f>E199*ReturnData!E210</f>
        <v>0</v>
      </c>
      <c r="X199" s="12">
        <f>F199*ReturnData!F210</f>
        <v>0</v>
      </c>
      <c r="Y199" s="12">
        <f>G199*ReturnData!G210</f>
        <v>1.2462500000000001E-2</v>
      </c>
      <c r="Z199" s="12">
        <f>H199*ReturnData!H210</f>
        <v>0</v>
      </c>
      <c r="AA199" s="12">
        <f>I199*ReturnData!I210</f>
        <v>0</v>
      </c>
      <c r="AB199" s="12">
        <f>J199*ReturnData!J210</f>
        <v>5.2875000000000005E-3</v>
      </c>
      <c r="AC199" s="12">
        <f>K199*ReturnData!K210</f>
        <v>8.0249999999999991E-3</v>
      </c>
      <c r="AD199" s="12">
        <f>L199*ReturnData!L210</f>
        <v>7.2499999999999995E-3</v>
      </c>
      <c r="AE199" s="12">
        <f>M199*ReturnData!M210</f>
        <v>1.9625E-2</v>
      </c>
      <c r="AF199" s="12">
        <f>N199*ReturnData!N210</f>
        <v>8.3625000000000001E-3</v>
      </c>
      <c r="AG199" s="12">
        <f>O199*ReturnData!O210</f>
        <v>0</v>
      </c>
      <c r="AH199" s="12">
        <f>P199*ReturnData!P210</f>
        <v>0</v>
      </c>
      <c r="AI199" s="12">
        <f>Q199*ReturnData!Q210</f>
        <v>0</v>
      </c>
      <c r="AK199">
        <f t="shared" si="27"/>
        <v>199105</v>
      </c>
      <c r="AL199" s="15">
        <f t="shared" si="29"/>
        <v>6.1324999999999998E-2</v>
      </c>
      <c r="AN199">
        <v>1</v>
      </c>
      <c r="AO199" s="15">
        <f>HighMomentumPortfolio!AL199-LowMomentumPortfolio!AL199</f>
        <v>-1.4912500000000002E-2</v>
      </c>
      <c r="AP199" s="18">
        <f t="shared" si="30"/>
        <v>0.9850875</v>
      </c>
      <c r="AQ199" s="18"/>
    </row>
    <row r="200" spans="1:48" x14ac:dyDescent="0.25">
      <c r="A200" s="6">
        <f>ReturnData!A211</f>
        <v>199106</v>
      </c>
      <c r="B200">
        <f>IF('Monthly Ranks'!B199&gt;=9, 1/8,0)</f>
        <v>0</v>
      </c>
      <c r="C200">
        <f>IF('Monthly Ranks'!C199&gt;=9, 1/8,0)</f>
        <v>0.125</v>
      </c>
      <c r="D200">
        <f>IF('Monthly Ranks'!D199&gt;=9, 1/8,0)</f>
        <v>0</v>
      </c>
      <c r="E200">
        <f>IF('Monthly Ranks'!E199&gt;=9, 1/8,0)</f>
        <v>0</v>
      </c>
      <c r="F200">
        <f>IF('Monthly Ranks'!F199&gt;=9, 1/8,0)</f>
        <v>0.125</v>
      </c>
      <c r="G200">
        <f>IF('Monthly Ranks'!G199&gt;=9, 1/8,0)</f>
        <v>0</v>
      </c>
      <c r="H200">
        <f>IF('Monthly Ranks'!H199&gt;=9, 1/8,0)</f>
        <v>0</v>
      </c>
      <c r="I200">
        <f>IF('Monthly Ranks'!I199&gt;=9, 1/8,0)</f>
        <v>0.125</v>
      </c>
      <c r="J200">
        <f>IF('Monthly Ranks'!J199&gt;=9, 1/8,0)</f>
        <v>0.125</v>
      </c>
      <c r="K200">
        <f>IF('Monthly Ranks'!K199&gt;=9, 1/8,0)</f>
        <v>0.125</v>
      </c>
      <c r="L200">
        <f>IF('Monthly Ranks'!L199&gt;=9, 1/8,0)</f>
        <v>0.125</v>
      </c>
      <c r="M200">
        <f>IF('Monthly Ranks'!M199&gt;=9, 1/8,0)</f>
        <v>0.125</v>
      </c>
      <c r="N200">
        <f>IF('Monthly Ranks'!N199&gt;=9, 1/8,0)</f>
        <v>0.125</v>
      </c>
      <c r="O200">
        <f>IF('Monthly Ranks'!O199&gt;=9, 1/8,0)</f>
        <v>0</v>
      </c>
      <c r="P200">
        <f>IF('Monthly Ranks'!P199&gt;=9, 1/8,0)</f>
        <v>0</v>
      </c>
      <c r="Q200">
        <f>IF('Monthly Ranks'!Q199&gt;=9, 1/8,0)</f>
        <v>0</v>
      </c>
      <c r="S200">
        <f t="shared" si="26"/>
        <v>199106</v>
      </c>
      <c r="T200" s="12">
        <f>B200*ReturnData!B211</f>
        <v>0</v>
      </c>
      <c r="U200" s="12">
        <f>C200*ReturnData!C211</f>
        <v>9.2125000000000002E-3</v>
      </c>
      <c r="V200" s="12">
        <f>D200*ReturnData!D211</f>
        <v>0</v>
      </c>
      <c r="W200" s="12">
        <f>E200*ReturnData!E211</f>
        <v>0</v>
      </c>
      <c r="X200" s="12">
        <f>F200*ReturnData!F211</f>
        <v>-7.2624999999999999E-3</v>
      </c>
      <c r="Y200" s="12">
        <f>G200*ReturnData!G211</f>
        <v>0</v>
      </c>
      <c r="Z200" s="12">
        <f>H200*ReturnData!H211</f>
        <v>0</v>
      </c>
      <c r="AA200" s="12">
        <f>I200*ReturnData!I211</f>
        <v>-5.7999999999999996E-3</v>
      </c>
      <c r="AB200" s="12">
        <f>J200*ReturnData!J211</f>
        <v>-5.8999999999999999E-3</v>
      </c>
      <c r="AC200" s="12">
        <f>K200*ReturnData!K211</f>
        <v>-1.875E-4</v>
      </c>
      <c r="AD200" s="12">
        <f>L200*ReturnData!L211</f>
        <v>-9.6499999999999989E-3</v>
      </c>
      <c r="AE200" s="12">
        <f>M200*ReturnData!M211</f>
        <v>-4.3625000000000001E-3</v>
      </c>
      <c r="AF200" s="12">
        <f>N200*ReturnData!N211</f>
        <v>-5.0249999999999991E-3</v>
      </c>
      <c r="AG200" s="12">
        <f>O200*ReturnData!O211</f>
        <v>0</v>
      </c>
      <c r="AH200" s="12">
        <f>P200*ReturnData!P211</f>
        <v>0</v>
      </c>
      <c r="AI200" s="12">
        <f>Q200*ReturnData!Q211</f>
        <v>0</v>
      </c>
      <c r="AK200">
        <f t="shared" si="27"/>
        <v>199106</v>
      </c>
      <c r="AL200" s="15">
        <f t="shared" si="29"/>
        <v>-2.8974999999999997E-2</v>
      </c>
      <c r="AN200">
        <v>1</v>
      </c>
      <c r="AO200" s="15">
        <f>HighMomentumPortfolio!AL200-LowMomentumPortfolio!AL200</f>
        <v>-9.4500000000000035E-3</v>
      </c>
      <c r="AP200" s="18">
        <f t="shared" si="30"/>
        <v>0.99055000000000004</v>
      </c>
      <c r="AQ200" s="18"/>
    </row>
    <row r="201" spans="1:48" x14ac:dyDescent="0.25">
      <c r="A201" s="6">
        <f>ReturnData!A212</f>
        <v>199107</v>
      </c>
      <c r="B201">
        <f>IF('Monthly Ranks'!B200&gt;=9, 1/8,0)</f>
        <v>0</v>
      </c>
      <c r="C201">
        <f>IF('Monthly Ranks'!C200&gt;=9, 1/8,0)</f>
        <v>0.125</v>
      </c>
      <c r="D201">
        <f>IF('Monthly Ranks'!D200&gt;=9, 1/8,0)</f>
        <v>0.125</v>
      </c>
      <c r="E201">
        <f>IF('Monthly Ranks'!E200&gt;=9, 1/8,0)</f>
        <v>0</v>
      </c>
      <c r="F201">
        <f>IF('Monthly Ranks'!F200&gt;=9, 1/8,0)</f>
        <v>0</v>
      </c>
      <c r="G201">
        <f>IF('Monthly Ranks'!G200&gt;=9, 1/8,0)</f>
        <v>0</v>
      </c>
      <c r="H201">
        <f>IF('Monthly Ranks'!H200&gt;=9, 1/8,0)</f>
        <v>0</v>
      </c>
      <c r="I201">
        <f>IF('Monthly Ranks'!I200&gt;=9, 1/8,0)</f>
        <v>0</v>
      </c>
      <c r="J201">
        <f>IF('Monthly Ranks'!J200&gt;=9, 1/8,0)</f>
        <v>0.125</v>
      </c>
      <c r="K201">
        <f>IF('Monthly Ranks'!K200&gt;=9, 1/8,0)</f>
        <v>0.125</v>
      </c>
      <c r="L201">
        <f>IF('Monthly Ranks'!L200&gt;=9, 1/8,0)</f>
        <v>0.125</v>
      </c>
      <c r="M201">
        <f>IF('Monthly Ranks'!M200&gt;=9, 1/8,0)</f>
        <v>0.125</v>
      </c>
      <c r="N201">
        <f>IF('Monthly Ranks'!N200&gt;=9, 1/8,0)</f>
        <v>0.125</v>
      </c>
      <c r="O201">
        <f>IF('Monthly Ranks'!O200&gt;=9, 1/8,0)</f>
        <v>0.125</v>
      </c>
      <c r="P201">
        <f>IF('Monthly Ranks'!P200&gt;=9, 1/8,0)</f>
        <v>0</v>
      </c>
      <c r="Q201">
        <f>IF('Monthly Ranks'!Q200&gt;=9, 1/8,0)</f>
        <v>0</v>
      </c>
      <c r="S201">
        <f t="shared" si="26"/>
        <v>199107</v>
      </c>
      <c r="T201" s="12">
        <f>B201*ReturnData!B212</f>
        <v>0</v>
      </c>
      <c r="U201" s="12">
        <f>C201*ReturnData!C212</f>
        <v>-2.65E-3</v>
      </c>
      <c r="V201" s="12">
        <f>D201*ReturnData!D212</f>
        <v>6.4000000000000003E-3</v>
      </c>
      <c r="W201" s="12">
        <f>E201*ReturnData!E212</f>
        <v>0</v>
      </c>
      <c r="X201" s="12">
        <f>F201*ReturnData!F212</f>
        <v>0</v>
      </c>
      <c r="Y201" s="12">
        <f>G201*ReturnData!G212</f>
        <v>0</v>
      </c>
      <c r="Z201" s="12">
        <f>H201*ReturnData!H212</f>
        <v>0</v>
      </c>
      <c r="AA201" s="12">
        <f>I201*ReturnData!I212</f>
        <v>0</v>
      </c>
      <c r="AB201" s="12">
        <f>J201*ReturnData!J212</f>
        <v>5.5750000000000001E-3</v>
      </c>
      <c r="AC201" s="12">
        <f>K201*ReturnData!K212</f>
        <v>5.1999999999999998E-3</v>
      </c>
      <c r="AD201" s="12">
        <f>L201*ReturnData!L212</f>
        <v>3.7000000000000002E-3</v>
      </c>
      <c r="AE201" s="12">
        <f>M201*ReturnData!M212</f>
        <v>-1.5E-3</v>
      </c>
      <c r="AF201" s="12">
        <f>N201*ReturnData!N212</f>
        <v>6.5375000000000008E-3</v>
      </c>
      <c r="AG201" s="12">
        <f>O201*ReturnData!O212</f>
        <v>4.9875000000000006E-3</v>
      </c>
      <c r="AH201" s="12">
        <f>P201*ReturnData!P212</f>
        <v>0</v>
      </c>
      <c r="AI201" s="12">
        <f>Q201*ReturnData!Q212</f>
        <v>0</v>
      </c>
      <c r="AK201">
        <f t="shared" si="27"/>
        <v>199107</v>
      </c>
      <c r="AL201" s="15">
        <f t="shared" si="29"/>
        <v>2.8249999999999997E-2</v>
      </c>
      <c r="AN201">
        <v>1</v>
      </c>
      <c r="AO201" s="15">
        <f>HighMomentumPortfolio!AL201-LowMomentumPortfolio!AL201</f>
        <v>2.8150000000000001E-2</v>
      </c>
      <c r="AP201" s="18">
        <f t="shared" si="30"/>
        <v>1.0281499999999999</v>
      </c>
      <c r="AQ201" s="18"/>
    </row>
    <row r="202" spans="1:48" x14ac:dyDescent="0.25">
      <c r="A202" s="6">
        <f>ReturnData!A213</f>
        <v>199108</v>
      </c>
      <c r="B202">
        <f>IF('Monthly Ranks'!B201&gt;=9, 1/8,0)</f>
        <v>0</v>
      </c>
      <c r="C202">
        <f>IF('Monthly Ranks'!C201&gt;=9, 1/8,0)</f>
        <v>0.125</v>
      </c>
      <c r="D202">
        <f>IF('Monthly Ranks'!D201&gt;=9, 1/8,0)</f>
        <v>0.125</v>
      </c>
      <c r="E202">
        <f>IF('Monthly Ranks'!E201&gt;=9, 1/8,0)</f>
        <v>0</v>
      </c>
      <c r="F202">
        <f>IF('Monthly Ranks'!F201&gt;=9, 1/8,0)</f>
        <v>0.125</v>
      </c>
      <c r="G202">
        <f>IF('Monthly Ranks'!G201&gt;=9, 1/8,0)</f>
        <v>0</v>
      </c>
      <c r="H202">
        <f>IF('Monthly Ranks'!H201&gt;=9, 1/8,0)</f>
        <v>0</v>
      </c>
      <c r="I202">
        <f>IF('Monthly Ranks'!I201&gt;=9, 1/8,0)</f>
        <v>0</v>
      </c>
      <c r="J202">
        <f>IF('Monthly Ranks'!J201&gt;=9, 1/8,0)</f>
        <v>0.125</v>
      </c>
      <c r="K202">
        <f>IF('Monthly Ranks'!K201&gt;=9, 1/8,0)</f>
        <v>0</v>
      </c>
      <c r="L202">
        <f>IF('Monthly Ranks'!L201&gt;=9, 1/8,0)</f>
        <v>0.125</v>
      </c>
      <c r="M202">
        <f>IF('Monthly Ranks'!M201&gt;=9, 1/8,0)</f>
        <v>0.125</v>
      </c>
      <c r="N202">
        <f>IF('Monthly Ranks'!N201&gt;=9, 1/8,0)</f>
        <v>0.125</v>
      </c>
      <c r="O202">
        <f>IF('Monthly Ranks'!O201&gt;=9, 1/8,0)</f>
        <v>0.125</v>
      </c>
      <c r="P202">
        <f>IF('Monthly Ranks'!P201&gt;=9, 1/8,0)</f>
        <v>0</v>
      </c>
      <c r="Q202">
        <f>IF('Monthly Ranks'!Q201&gt;=9, 1/8,0)</f>
        <v>0</v>
      </c>
      <c r="S202">
        <f t="shared" si="26"/>
        <v>199108</v>
      </c>
      <c r="T202" s="12">
        <f>B202*ReturnData!B213</f>
        <v>0</v>
      </c>
      <c r="U202" s="12">
        <f>C202*ReturnData!C213</f>
        <v>-7.7625000000000003E-3</v>
      </c>
      <c r="V202" s="12">
        <f>D202*ReturnData!D213</f>
        <v>1.4874999999999999E-3</v>
      </c>
      <c r="W202" s="12">
        <f>E202*ReturnData!E213</f>
        <v>0</v>
      </c>
      <c r="X202" s="12">
        <f>F202*ReturnData!F213</f>
        <v>6.3375000000000003E-3</v>
      </c>
      <c r="Y202" s="12">
        <f>G202*ReturnData!G213</f>
        <v>0</v>
      </c>
      <c r="Z202" s="12">
        <f>H202*ReturnData!H213</f>
        <v>0</v>
      </c>
      <c r="AA202" s="12">
        <f>I202*ReturnData!I213</f>
        <v>0</v>
      </c>
      <c r="AB202" s="12">
        <f>J202*ReturnData!J213</f>
        <v>9.875000000000001E-4</v>
      </c>
      <c r="AC202" s="12">
        <f>K202*ReturnData!K213</f>
        <v>0</v>
      </c>
      <c r="AD202" s="12">
        <f>L202*ReturnData!L213</f>
        <v>1.575E-3</v>
      </c>
      <c r="AE202" s="12">
        <f>M202*ReturnData!M213</f>
        <v>-3.9874999999999997E-3</v>
      </c>
      <c r="AF202" s="12">
        <f>N202*ReturnData!N213</f>
        <v>1.5499999999999999E-3</v>
      </c>
      <c r="AG202" s="12">
        <f>O202*ReturnData!O213</f>
        <v>4.3874999999999999E-3</v>
      </c>
      <c r="AH202" s="12">
        <f>P202*ReturnData!P213</f>
        <v>0</v>
      </c>
      <c r="AI202" s="12">
        <f>Q202*ReturnData!Q213</f>
        <v>0</v>
      </c>
      <c r="AK202">
        <f t="shared" si="27"/>
        <v>199108</v>
      </c>
      <c r="AL202" s="15">
        <f t="shared" si="29"/>
        <v>4.5750000000000001E-3</v>
      </c>
      <c r="AN202">
        <v>1</v>
      </c>
      <c r="AO202" s="15">
        <f>HighMomentumPortfolio!AL202-LowMomentumPortfolio!AL202</f>
        <v>3.4362499999999997E-2</v>
      </c>
      <c r="AP202" s="18">
        <f t="shared" si="30"/>
        <v>1.0343625000000001</v>
      </c>
      <c r="AQ202" s="18"/>
    </row>
    <row r="203" spans="1:48" x14ac:dyDescent="0.25">
      <c r="A203" s="6">
        <f>ReturnData!A214</f>
        <v>199109</v>
      </c>
      <c r="B203">
        <f>IF('Monthly Ranks'!B202&gt;=9, 1/8,0)</f>
        <v>0</v>
      </c>
      <c r="C203">
        <f>IF('Monthly Ranks'!C202&gt;=9, 1/8,0)</f>
        <v>0.125</v>
      </c>
      <c r="D203">
        <f>IF('Monthly Ranks'!D202&gt;=9, 1/8,0)</f>
        <v>0.125</v>
      </c>
      <c r="E203">
        <f>IF('Monthly Ranks'!E202&gt;=9, 1/8,0)</f>
        <v>0</v>
      </c>
      <c r="F203">
        <f>IF('Monthly Ranks'!F202&gt;=9, 1/8,0)</f>
        <v>0.125</v>
      </c>
      <c r="G203">
        <f>IF('Monthly Ranks'!G202&gt;=9, 1/8,0)</f>
        <v>0</v>
      </c>
      <c r="H203">
        <f>IF('Monthly Ranks'!H202&gt;=9, 1/8,0)</f>
        <v>0</v>
      </c>
      <c r="I203">
        <f>IF('Monthly Ranks'!I202&gt;=9, 1/8,0)</f>
        <v>0</v>
      </c>
      <c r="J203">
        <f>IF('Monthly Ranks'!J202&gt;=9, 1/8,0)</f>
        <v>0.125</v>
      </c>
      <c r="K203">
        <f>IF('Monthly Ranks'!K202&gt;=9, 1/8,0)</f>
        <v>0</v>
      </c>
      <c r="L203">
        <f>IF('Monthly Ranks'!L202&gt;=9, 1/8,0)</f>
        <v>0.125</v>
      </c>
      <c r="M203">
        <f>IF('Monthly Ranks'!M202&gt;=9, 1/8,0)</f>
        <v>0.125</v>
      </c>
      <c r="N203">
        <f>IF('Monthly Ranks'!N202&gt;=9, 1/8,0)</f>
        <v>0.125</v>
      </c>
      <c r="O203">
        <f>IF('Monthly Ranks'!O202&gt;=9, 1/8,0)</f>
        <v>0.125</v>
      </c>
      <c r="P203">
        <f>IF('Monthly Ranks'!P202&gt;=9, 1/8,0)</f>
        <v>0</v>
      </c>
      <c r="Q203">
        <f>IF('Monthly Ranks'!Q202&gt;=9, 1/8,0)</f>
        <v>0</v>
      </c>
      <c r="S203">
        <f t="shared" si="26"/>
        <v>199109</v>
      </c>
      <c r="T203" s="12">
        <f>B203*ReturnData!B214</f>
        <v>0</v>
      </c>
      <c r="U203" s="12">
        <f>C203*ReturnData!C214</f>
        <v>4.6375000000000001E-3</v>
      </c>
      <c r="V203" s="12">
        <f>D203*ReturnData!D214</f>
        <v>-9.2500000000000004E-4</v>
      </c>
      <c r="W203" s="12">
        <f>E203*ReturnData!E214</f>
        <v>0</v>
      </c>
      <c r="X203" s="12">
        <f>F203*ReturnData!F214</f>
        <v>1.1749999999999998E-3</v>
      </c>
      <c r="Y203" s="12">
        <f>G203*ReturnData!G214</f>
        <v>0</v>
      </c>
      <c r="Z203" s="12">
        <f>H203*ReturnData!H214</f>
        <v>0</v>
      </c>
      <c r="AA203" s="12">
        <f>I203*ReturnData!I214</f>
        <v>0</v>
      </c>
      <c r="AB203" s="12">
        <f>J203*ReturnData!J214</f>
        <v>-4.15E-3</v>
      </c>
      <c r="AC203" s="12">
        <f>K203*ReturnData!K214</f>
        <v>0</v>
      </c>
      <c r="AD203" s="12">
        <f>L203*ReturnData!L214</f>
        <v>-3.9375E-3</v>
      </c>
      <c r="AE203" s="12">
        <f>M203*ReturnData!M214</f>
        <v>-2.7374999999999999E-3</v>
      </c>
      <c r="AF203" s="12">
        <f>N203*ReturnData!N214</f>
        <v>-3.6249999999999998E-4</v>
      </c>
      <c r="AG203" s="12">
        <f>O203*ReturnData!O214</f>
        <v>4.6375000000000001E-3</v>
      </c>
      <c r="AH203" s="12">
        <f>P203*ReturnData!P214</f>
        <v>0</v>
      </c>
      <c r="AI203" s="12">
        <f>Q203*ReturnData!Q214</f>
        <v>0</v>
      </c>
      <c r="AK203">
        <f t="shared" si="27"/>
        <v>199109</v>
      </c>
      <c r="AL203" s="15">
        <f t="shared" si="29"/>
        <v>-1.6624999999999999E-3</v>
      </c>
      <c r="AN203">
        <v>1</v>
      </c>
      <c r="AO203" s="15">
        <f>HighMomentumPortfolio!AL203-LowMomentumPortfolio!AL203</f>
        <v>-1.39875E-2</v>
      </c>
      <c r="AP203" s="18">
        <f t="shared" si="30"/>
        <v>0.98601249999999996</v>
      </c>
      <c r="AQ203" s="18"/>
    </row>
    <row r="204" spans="1:48" x14ac:dyDescent="0.25">
      <c r="A204" s="6">
        <f>ReturnData!A215</f>
        <v>199110</v>
      </c>
      <c r="B204">
        <f>IF('Monthly Ranks'!B203&gt;=9, 1/8,0)</f>
        <v>0</v>
      </c>
      <c r="C204">
        <f>IF('Monthly Ranks'!C203&gt;=9, 1/8,0)</f>
        <v>0.125</v>
      </c>
      <c r="D204">
        <f>IF('Monthly Ranks'!D203&gt;=9, 1/8,0)</f>
        <v>0.125</v>
      </c>
      <c r="E204">
        <f>IF('Monthly Ranks'!E203&gt;=9, 1/8,0)</f>
        <v>0</v>
      </c>
      <c r="F204">
        <f>IF('Monthly Ranks'!F203&gt;=9, 1/8,0)</f>
        <v>0.125</v>
      </c>
      <c r="G204">
        <f>IF('Monthly Ranks'!G203&gt;=9, 1/8,0)</f>
        <v>0</v>
      </c>
      <c r="H204">
        <f>IF('Monthly Ranks'!H203&gt;=9, 1/8,0)</f>
        <v>0</v>
      </c>
      <c r="I204">
        <f>IF('Monthly Ranks'!I203&gt;=9, 1/8,0)</f>
        <v>0</v>
      </c>
      <c r="J204">
        <f>IF('Monthly Ranks'!J203&gt;=9, 1/8,0)</f>
        <v>0.125</v>
      </c>
      <c r="K204">
        <f>IF('Monthly Ranks'!K203&gt;=9, 1/8,0)</f>
        <v>0</v>
      </c>
      <c r="L204">
        <f>IF('Monthly Ranks'!L203&gt;=9, 1/8,0)</f>
        <v>0.125</v>
      </c>
      <c r="M204">
        <f>IF('Monthly Ranks'!M203&gt;=9, 1/8,0)</f>
        <v>0.125</v>
      </c>
      <c r="N204">
        <f>IF('Monthly Ranks'!N203&gt;=9, 1/8,0)</f>
        <v>0.125</v>
      </c>
      <c r="O204">
        <f>IF('Monthly Ranks'!O203&gt;=9, 1/8,0)</f>
        <v>0.125</v>
      </c>
      <c r="P204">
        <f>IF('Monthly Ranks'!P203&gt;=9, 1/8,0)</f>
        <v>0</v>
      </c>
      <c r="Q204">
        <f>IF('Monthly Ranks'!Q203&gt;=9, 1/8,0)</f>
        <v>0</v>
      </c>
      <c r="S204">
        <f t="shared" si="26"/>
        <v>199110</v>
      </c>
      <c r="T204" s="12">
        <f>B204*ReturnData!B215</f>
        <v>0</v>
      </c>
      <c r="U204" s="12">
        <f>C204*ReturnData!C215</f>
        <v>2.4624999999999998E-3</v>
      </c>
      <c r="V204" s="12">
        <f>D204*ReturnData!D215</f>
        <v>2.7500000000000003E-3</v>
      </c>
      <c r="W204" s="12">
        <f>E204*ReturnData!E215</f>
        <v>0</v>
      </c>
      <c r="X204" s="12">
        <f>F204*ReturnData!F215</f>
        <v>5.3500000000000006E-3</v>
      </c>
      <c r="Y204" s="12">
        <f>G204*ReturnData!G215</f>
        <v>0</v>
      </c>
      <c r="Z204" s="12">
        <f>H204*ReturnData!H215</f>
        <v>0</v>
      </c>
      <c r="AA204" s="12">
        <f>I204*ReturnData!I215</f>
        <v>0</v>
      </c>
      <c r="AB204" s="12">
        <f>J204*ReturnData!J215</f>
        <v>-1.1875E-3</v>
      </c>
      <c r="AC204" s="12">
        <f>K204*ReturnData!K215</f>
        <v>0</v>
      </c>
      <c r="AD204" s="12">
        <f>L204*ReturnData!L215</f>
        <v>-3.2499999999999999E-4</v>
      </c>
      <c r="AE204" s="12">
        <f>M204*ReturnData!M215</f>
        <v>-4.7749999999999997E-3</v>
      </c>
      <c r="AF204" s="12">
        <f>N204*ReturnData!N215</f>
        <v>6.6249999999999998E-3</v>
      </c>
      <c r="AG204" s="12">
        <f>O204*ReturnData!O215</f>
        <v>1.5625000000000001E-3</v>
      </c>
      <c r="AH204" s="12">
        <f>P204*ReturnData!P215</f>
        <v>0</v>
      </c>
      <c r="AI204" s="12">
        <f>Q204*ReturnData!Q215</f>
        <v>0</v>
      </c>
      <c r="AK204">
        <f t="shared" si="27"/>
        <v>199110</v>
      </c>
      <c r="AL204" s="15">
        <f t="shared" si="29"/>
        <v>1.24625E-2</v>
      </c>
      <c r="AN204">
        <v>1</v>
      </c>
      <c r="AO204" s="15">
        <f>HighMomentumPortfolio!AL204-LowMomentumPortfolio!AL204</f>
        <v>-1.4125E-2</v>
      </c>
      <c r="AP204" s="18">
        <f t="shared" si="30"/>
        <v>0.98587499999999995</v>
      </c>
      <c r="AQ204" s="18"/>
    </row>
    <row r="205" spans="1:48" x14ac:dyDescent="0.25">
      <c r="A205" s="6">
        <f>ReturnData!A216</f>
        <v>199111</v>
      </c>
      <c r="B205">
        <f>IF('Monthly Ranks'!B204&gt;=9, 1/8,0)</f>
        <v>0.125</v>
      </c>
      <c r="C205">
        <f>IF('Monthly Ranks'!C204&gt;=9, 1/8,0)</f>
        <v>0.125</v>
      </c>
      <c r="D205">
        <f>IF('Monthly Ranks'!D204&gt;=9, 1/8,0)</f>
        <v>0.125</v>
      </c>
      <c r="E205">
        <f>IF('Monthly Ranks'!E204&gt;=9, 1/8,0)</f>
        <v>0</v>
      </c>
      <c r="F205">
        <f>IF('Monthly Ranks'!F204&gt;=9, 1/8,0)</f>
        <v>0</v>
      </c>
      <c r="G205">
        <f>IF('Monthly Ranks'!G204&gt;=9, 1/8,0)</f>
        <v>0</v>
      </c>
      <c r="H205">
        <f>IF('Monthly Ranks'!H204&gt;=9, 1/8,0)</f>
        <v>0</v>
      </c>
      <c r="I205">
        <f>IF('Monthly Ranks'!I204&gt;=9, 1/8,0)</f>
        <v>0</v>
      </c>
      <c r="J205">
        <f>IF('Monthly Ranks'!J204&gt;=9, 1/8,0)</f>
        <v>0.125</v>
      </c>
      <c r="K205">
        <f>IF('Monthly Ranks'!K204&gt;=9, 1/8,0)</f>
        <v>0</v>
      </c>
      <c r="L205">
        <f>IF('Monthly Ranks'!L204&gt;=9, 1/8,0)</f>
        <v>0.125</v>
      </c>
      <c r="M205">
        <f>IF('Monthly Ranks'!M204&gt;=9, 1/8,0)</f>
        <v>0.125</v>
      </c>
      <c r="N205">
        <f>IF('Monthly Ranks'!N204&gt;=9, 1/8,0)</f>
        <v>0.125</v>
      </c>
      <c r="O205">
        <f>IF('Monthly Ranks'!O204&gt;=9, 1/8,0)</f>
        <v>0.125</v>
      </c>
      <c r="P205">
        <f>IF('Monthly Ranks'!P204&gt;=9, 1/8,0)</f>
        <v>0</v>
      </c>
      <c r="Q205">
        <f>IF('Monthly Ranks'!Q204&gt;=9, 1/8,0)</f>
        <v>0</v>
      </c>
      <c r="S205">
        <f t="shared" si="26"/>
        <v>199111</v>
      </c>
      <c r="T205" s="12">
        <f>B205*ReturnData!B216</f>
        <v>9.3749999999999997E-4</v>
      </c>
      <c r="U205" s="12">
        <f>C205*ReturnData!C216</f>
        <v>-3.3750000000000002E-4</v>
      </c>
      <c r="V205" s="12">
        <f>D205*ReturnData!D216</f>
        <v>-9.5250000000000005E-3</v>
      </c>
      <c r="W205" s="12">
        <f>E205*ReturnData!E216</f>
        <v>0</v>
      </c>
      <c r="X205" s="12">
        <f>F205*ReturnData!F216</f>
        <v>0</v>
      </c>
      <c r="Y205" s="12">
        <f>G205*ReturnData!G216</f>
        <v>0</v>
      </c>
      <c r="Z205" s="12">
        <f>H205*ReturnData!H216</f>
        <v>0</v>
      </c>
      <c r="AA205" s="12">
        <f>I205*ReturnData!I216</f>
        <v>0</v>
      </c>
      <c r="AB205" s="12">
        <f>J205*ReturnData!J216</f>
        <v>-9.5750000000000002E-3</v>
      </c>
      <c r="AC205" s="12">
        <f>K205*ReturnData!K216</f>
        <v>0</v>
      </c>
      <c r="AD205" s="12">
        <f>L205*ReturnData!L216</f>
        <v>-7.2624999999999999E-3</v>
      </c>
      <c r="AE205" s="12">
        <f>M205*ReturnData!M216</f>
        <v>-1.04875E-2</v>
      </c>
      <c r="AF205" s="12">
        <f>N205*ReturnData!N216</f>
        <v>-8.7124999999999998E-3</v>
      </c>
      <c r="AG205" s="12">
        <f>O205*ReturnData!O216</f>
        <v>2.3625E-3</v>
      </c>
      <c r="AH205" s="12">
        <f>P205*ReturnData!P216</f>
        <v>0</v>
      </c>
      <c r="AI205" s="12">
        <f>Q205*ReturnData!Q216</f>
        <v>0</v>
      </c>
      <c r="AK205">
        <f t="shared" si="27"/>
        <v>199111</v>
      </c>
      <c r="AL205" s="15">
        <f t="shared" si="29"/>
        <v>-4.2599999999999999E-2</v>
      </c>
      <c r="AN205">
        <v>1</v>
      </c>
      <c r="AO205" s="15">
        <f>HighMomentumPortfolio!AL205-LowMomentumPortfolio!AL205</f>
        <v>8.199999999999999E-3</v>
      </c>
      <c r="AP205" s="18">
        <f t="shared" si="30"/>
        <v>1.0082</v>
      </c>
      <c r="AQ205" s="18"/>
    </row>
    <row r="206" spans="1:48" x14ac:dyDescent="0.25">
      <c r="A206" s="6">
        <f>ReturnData!A217</f>
        <v>199112</v>
      </c>
      <c r="B206">
        <f>IF('Monthly Ranks'!B205&gt;=9, 1/8,0)</f>
        <v>0.125</v>
      </c>
      <c r="C206">
        <f>IF('Monthly Ranks'!C205&gt;=9, 1/8,0)</f>
        <v>0.125</v>
      </c>
      <c r="D206">
        <f>IF('Monthly Ranks'!D205&gt;=9, 1/8,0)</f>
        <v>0.125</v>
      </c>
      <c r="E206">
        <f>IF('Monthly Ranks'!E205&gt;=9, 1/8,0)</f>
        <v>0</v>
      </c>
      <c r="F206">
        <f>IF('Monthly Ranks'!F205&gt;=9, 1/8,0)</f>
        <v>0</v>
      </c>
      <c r="G206">
        <f>IF('Monthly Ranks'!G205&gt;=9, 1/8,0)</f>
        <v>0.125</v>
      </c>
      <c r="H206">
        <f>IF('Monthly Ranks'!H205&gt;=9, 1/8,0)</f>
        <v>0</v>
      </c>
      <c r="I206">
        <f>IF('Monthly Ranks'!I205&gt;=9, 1/8,0)</f>
        <v>0</v>
      </c>
      <c r="J206">
        <f>IF('Monthly Ranks'!J205&gt;=9, 1/8,0)</f>
        <v>0.125</v>
      </c>
      <c r="K206">
        <f>IF('Monthly Ranks'!K205&gt;=9, 1/8,0)</f>
        <v>0</v>
      </c>
      <c r="L206">
        <f>IF('Monthly Ranks'!L205&gt;=9, 1/8,0)</f>
        <v>0.125</v>
      </c>
      <c r="M206">
        <f>IF('Monthly Ranks'!M205&gt;=9, 1/8,0)</f>
        <v>0.125</v>
      </c>
      <c r="N206">
        <f>IF('Monthly Ranks'!N205&gt;=9, 1/8,0)</f>
        <v>0</v>
      </c>
      <c r="O206">
        <f>IF('Monthly Ranks'!O205&gt;=9, 1/8,0)</f>
        <v>0.125</v>
      </c>
      <c r="P206">
        <f>IF('Monthly Ranks'!P205&gt;=9, 1/8,0)</f>
        <v>0</v>
      </c>
      <c r="Q206">
        <f>IF('Monthly Ranks'!Q205&gt;=9, 1/8,0)</f>
        <v>0</v>
      </c>
      <c r="S206">
        <f t="shared" si="26"/>
        <v>199112</v>
      </c>
      <c r="T206" s="12">
        <f>B206*ReturnData!B217</f>
        <v>1.8987500000000001E-2</v>
      </c>
      <c r="U206" s="12">
        <f>C206*ReturnData!C217</f>
        <v>6.2500000000000001E-5</v>
      </c>
      <c r="V206" s="12">
        <f>D206*ReturnData!D217</f>
        <v>2.7624999999999998E-3</v>
      </c>
      <c r="W206" s="12">
        <f>E206*ReturnData!E217</f>
        <v>0</v>
      </c>
      <c r="X206" s="12">
        <f>F206*ReturnData!F217</f>
        <v>0</v>
      </c>
      <c r="Y206" s="12">
        <f>G206*ReturnData!G217</f>
        <v>1.2875000000000001E-2</v>
      </c>
      <c r="Z206" s="12">
        <f>H206*ReturnData!H217</f>
        <v>0</v>
      </c>
      <c r="AA206" s="12">
        <f>I206*ReturnData!I217</f>
        <v>0</v>
      </c>
      <c r="AB206" s="12">
        <f>J206*ReturnData!J217</f>
        <v>8.7500000000000008E-3</v>
      </c>
      <c r="AC206" s="12">
        <f>K206*ReturnData!K217</f>
        <v>0</v>
      </c>
      <c r="AD206" s="12">
        <f>L206*ReturnData!L217</f>
        <v>1.2137500000000001E-2</v>
      </c>
      <c r="AE206" s="12">
        <f>M206*ReturnData!M217</f>
        <v>8.1000000000000013E-3</v>
      </c>
      <c r="AF206" s="12">
        <f>N206*ReturnData!N217</f>
        <v>0</v>
      </c>
      <c r="AG206" s="12">
        <f>O206*ReturnData!O217</f>
        <v>6.2375E-3</v>
      </c>
      <c r="AH206" s="12">
        <f>P206*ReturnData!P217</f>
        <v>0</v>
      </c>
      <c r="AI206" s="12">
        <f>Q206*ReturnData!Q217</f>
        <v>0</v>
      </c>
      <c r="AK206">
        <f t="shared" si="27"/>
        <v>199112</v>
      </c>
      <c r="AL206" s="15">
        <f t="shared" si="29"/>
        <v>6.9912500000000016E-2</v>
      </c>
      <c r="AN206">
        <v>1</v>
      </c>
      <c r="AO206" s="15">
        <f>HighMomentumPortfolio!AL206-LowMomentumPortfolio!AL206</f>
        <v>6.1462499999999975E-2</v>
      </c>
      <c r="AP206" s="18">
        <f t="shared" si="30"/>
        <v>1.0614625</v>
      </c>
      <c r="AQ206" s="18"/>
    </row>
    <row r="207" spans="1:48" x14ac:dyDescent="0.25">
      <c r="A207" s="6">
        <f>ReturnData!A218</f>
        <v>199201</v>
      </c>
      <c r="B207">
        <f>IF('Monthly Ranks'!B206&gt;=9, 1/8,0)</f>
        <v>0</v>
      </c>
      <c r="C207">
        <f>IF('Monthly Ranks'!C206&gt;=9, 1/8,0)</f>
        <v>0.125</v>
      </c>
      <c r="D207">
        <f>IF('Monthly Ranks'!D206&gt;=9, 1/8,0)</f>
        <v>0.125</v>
      </c>
      <c r="E207">
        <f>IF('Monthly Ranks'!E206&gt;=9, 1/8,0)</f>
        <v>0</v>
      </c>
      <c r="F207">
        <f>IF('Monthly Ranks'!F206&gt;=9, 1/8,0)</f>
        <v>0</v>
      </c>
      <c r="G207">
        <f>IF('Monthly Ranks'!G206&gt;=9, 1/8,0)</f>
        <v>0.125</v>
      </c>
      <c r="H207">
        <f>IF('Monthly Ranks'!H206&gt;=9, 1/8,0)</f>
        <v>0</v>
      </c>
      <c r="I207">
        <f>IF('Monthly Ranks'!I206&gt;=9, 1/8,0)</f>
        <v>0</v>
      </c>
      <c r="J207">
        <f>IF('Monthly Ranks'!J206&gt;=9, 1/8,0)</f>
        <v>0.125</v>
      </c>
      <c r="K207">
        <f>IF('Monthly Ranks'!K206&gt;=9, 1/8,0)</f>
        <v>0</v>
      </c>
      <c r="L207">
        <f>IF('Monthly Ranks'!L206&gt;=9, 1/8,0)</f>
        <v>0.125</v>
      </c>
      <c r="M207">
        <f>IF('Monthly Ranks'!M206&gt;=9, 1/8,0)</f>
        <v>0.125</v>
      </c>
      <c r="N207">
        <f>IF('Monthly Ranks'!N206&gt;=9, 1/8,0)</f>
        <v>0.125</v>
      </c>
      <c r="O207">
        <f>IF('Monthly Ranks'!O206&gt;=9, 1/8,0)</f>
        <v>0.125</v>
      </c>
      <c r="P207">
        <f>IF('Monthly Ranks'!P206&gt;=9, 1/8,0)</f>
        <v>0</v>
      </c>
      <c r="Q207">
        <f>IF('Monthly Ranks'!Q206&gt;=9, 1/8,0)</f>
        <v>0</v>
      </c>
      <c r="S207">
        <f t="shared" si="26"/>
        <v>199201</v>
      </c>
      <c r="T207" s="12">
        <f>B207*ReturnData!B218</f>
        <v>0</v>
      </c>
      <c r="U207" s="12">
        <f>C207*ReturnData!C218</f>
        <v>7.5249999999999996E-3</v>
      </c>
      <c r="V207" s="12">
        <f>D207*ReturnData!D218</f>
        <v>-5.1375000000000006E-3</v>
      </c>
      <c r="W207" s="12">
        <f>E207*ReturnData!E218</f>
        <v>0</v>
      </c>
      <c r="X207" s="12">
        <f>F207*ReturnData!F218</f>
        <v>0</v>
      </c>
      <c r="Y207" s="12">
        <f>G207*ReturnData!G218</f>
        <v>3.7500000000000001E-4</v>
      </c>
      <c r="Z207" s="12">
        <f>H207*ReturnData!H218</f>
        <v>0</v>
      </c>
      <c r="AA207" s="12">
        <f>I207*ReturnData!I218</f>
        <v>0</v>
      </c>
      <c r="AB207" s="12">
        <f>J207*ReturnData!J218</f>
        <v>4.0625000000000001E-3</v>
      </c>
      <c r="AC207" s="12">
        <f>K207*ReturnData!K218</f>
        <v>0</v>
      </c>
      <c r="AD207" s="12">
        <f>L207*ReturnData!L218</f>
        <v>5.7499999999999999E-3</v>
      </c>
      <c r="AE207" s="12">
        <f>M207*ReturnData!M218</f>
        <v>1.2037500000000001E-2</v>
      </c>
      <c r="AF207" s="12">
        <f>N207*ReturnData!N218</f>
        <v>7.1249999999999992E-4</v>
      </c>
      <c r="AG207" s="12">
        <f>O207*ReturnData!O218</f>
        <v>-5.7125000000000006E-3</v>
      </c>
      <c r="AH207" s="12">
        <f>P207*ReturnData!P218</f>
        <v>0</v>
      </c>
      <c r="AI207" s="12">
        <f>Q207*ReturnData!Q218</f>
        <v>0</v>
      </c>
      <c r="AK207">
        <f t="shared" si="27"/>
        <v>199201</v>
      </c>
      <c r="AL207" s="15">
        <f t="shared" si="29"/>
        <v>1.9612500000000005E-2</v>
      </c>
      <c r="AN207">
        <v>1</v>
      </c>
      <c r="AO207" s="15">
        <f>HighMomentumPortfolio!AL207-LowMomentumPortfolio!AL207</f>
        <v>-7.7000000000000037E-3</v>
      </c>
      <c r="AP207" s="18">
        <f t="shared" si="30"/>
        <v>0.99229999999999996</v>
      </c>
      <c r="AQ207" s="18"/>
      <c r="AR207" s="18">
        <f t="shared" ref="AR207" si="31">PRODUCT(AP207:AP218)</f>
        <v>0.95834872634849044</v>
      </c>
      <c r="AS207" s="18"/>
      <c r="AT207" s="18"/>
      <c r="AU207" s="18"/>
      <c r="AV207" s="18"/>
    </row>
    <row r="208" spans="1:48" x14ac:dyDescent="0.25">
      <c r="A208" s="6">
        <f>ReturnData!A219</f>
        <v>199202</v>
      </c>
      <c r="B208">
        <f>IF('Monthly Ranks'!B207&gt;=9, 1/8,0)</f>
        <v>0</v>
      </c>
      <c r="C208">
        <f>IF('Monthly Ranks'!C207&gt;=9, 1/8,0)</f>
        <v>0.125</v>
      </c>
      <c r="D208">
        <f>IF('Monthly Ranks'!D207&gt;=9, 1/8,0)</f>
        <v>0.125</v>
      </c>
      <c r="E208">
        <f>IF('Monthly Ranks'!E207&gt;=9, 1/8,0)</f>
        <v>0</v>
      </c>
      <c r="F208">
        <f>IF('Monthly Ranks'!F207&gt;=9, 1/8,0)</f>
        <v>0</v>
      </c>
      <c r="G208">
        <f>IF('Monthly Ranks'!G207&gt;=9, 1/8,0)</f>
        <v>0.125</v>
      </c>
      <c r="H208">
        <f>IF('Monthly Ranks'!H207&gt;=9, 1/8,0)</f>
        <v>0</v>
      </c>
      <c r="I208">
        <f>IF('Monthly Ranks'!I207&gt;=9, 1/8,0)</f>
        <v>0</v>
      </c>
      <c r="J208">
        <f>IF('Monthly Ranks'!J207&gt;=9, 1/8,0)</f>
        <v>0.125</v>
      </c>
      <c r="K208">
        <f>IF('Monthly Ranks'!K207&gt;=9, 1/8,0)</f>
        <v>0</v>
      </c>
      <c r="L208">
        <f>IF('Monthly Ranks'!L207&gt;=9, 1/8,0)</f>
        <v>0.125</v>
      </c>
      <c r="M208">
        <f>IF('Monthly Ranks'!M207&gt;=9, 1/8,0)</f>
        <v>0.125</v>
      </c>
      <c r="N208">
        <f>IF('Monthly Ranks'!N207&gt;=9, 1/8,0)</f>
        <v>0.125</v>
      </c>
      <c r="O208">
        <f>IF('Monthly Ranks'!O207&gt;=9, 1/8,0)</f>
        <v>0.125</v>
      </c>
      <c r="P208">
        <f>IF('Monthly Ranks'!P207&gt;=9, 1/8,0)</f>
        <v>0</v>
      </c>
      <c r="Q208">
        <f>IF('Monthly Ranks'!Q207&gt;=9, 1/8,0)</f>
        <v>0</v>
      </c>
      <c r="S208">
        <f t="shared" si="26"/>
        <v>199202</v>
      </c>
      <c r="T208" s="12">
        <f>B208*ReturnData!B219</f>
        <v>0</v>
      </c>
      <c r="U208" s="12">
        <f>C208*ReturnData!C219</f>
        <v>-4.8750000000000003E-4</v>
      </c>
      <c r="V208" s="12">
        <f>D208*ReturnData!D219</f>
        <v>-5.6250000000000007E-4</v>
      </c>
      <c r="W208" s="12">
        <f>E208*ReturnData!E219</f>
        <v>0</v>
      </c>
      <c r="X208" s="12">
        <f>F208*ReturnData!F219</f>
        <v>0</v>
      </c>
      <c r="Y208" s="12">
        <f>G208*ReturnData!G219</f>
        <v>3.3250000000000003E-3</v>
      </c>
      <c r="Z208" s="12">
        <f>H208*ReturnData!H219</f>
        <v>0</v>
      </c>
      <c r="AA208" s="12">
        <f>I208*ReturnData!I219</f>
        <v>0</v>
      </c>
      <c r="AB208" s="12">
        <f>J208*ReturnData!J219</f>
        <v>8.8000000000000005E-3</v>
      </c>
      <c r="AC208" s="12">
        <f>K208*ReturnData!K219</f>
        <v>0</v>
      </c>
      <c r="AD208" s="12">
        <f>L208*ReturnData!L219</f>
        <v>5.5625000000000006E-3</v>
      </c>
      <c r="AE208" s="12">
        <f>M208*ReturnData!M219</f>
        <v>1.8974999999999999E-2</v>
      </c>
      <c r="AF208" s="12">
        <f>N208*ReturnData!N219</f>
        <v>2.0499999999999997E-3</v>
      </c>
      <c r="AG208" s="12">
        <f>O208*ReturnData!O219</f>
        <v>-1.5499999999999999E-3</v>
      </c>
      <c r="AH208" s="12">
        <f>P208*ReturnData!P219</f>
        <v>0</v>
      </c>
      <c r="AI208" s="12">
        <f>Q208*ReturnData!Q219</f>
        <v>0</v>
      </c>
      <c r="AK208">
        <f t="shared" si="27"/>
        <v>199202</v>
      </c>
      <c r="AL208" s="15">
        <f t="shared" si="29"/>
        <v>3.6112499999999999E-2</v>
      </c>
      <c r="AN208">
        <v>1</v>
      </c>
      <c r="AO208" s="15">
        <f>HighMomentumPortfolio!AL208-LowMomentumPortfolio!AL208</f>
        <v>-1.9287499999999999E-2</v>
      </c>
      <c r="AP208" s="18">
        <f t="shared" si="30"/>
        <v>0.98071249999999999</v>
      </c>
      <c r="AQ208" s="18"/>
    </row>
    <row r="209" spans="1:48" x14ac:dyDescent="0.25">
      <c r="A209" s="6">
        <f>ReturnData!A220</f>
        <v>199203</v>
      </c>
      <c r="B209">
        <f>IF('Monthly Ranks'!B208&gt;=9, 1/8,0)</f>
        <v>0</v>
      </c>
      <c r="C209">
        <f>IF('Monthly Ranks'!C208&gt;=9, 1/8,0)</f>
        <v>0.125</v>
      </c>
      <c r="D209">
        <f>IF('Monthly Ranks'!D208&gt;=9, 1/8,0)</f>
        <v>0.125</v>
      </c>
      <c r="E209">
        <f>IF('Monthly Ranks'!E208&gt;=9, 1/8,0)</f>
        <v>0</v>
      </c>
      <c r="F209">
        <f>IF('Monthly Ranks'!F208&gt;=9, 1/8,0)</f>
        <v>0</v>
      </c>
      <c r="G209">
        <f>IF('Monthly Ranks'!G208&gt;=9, 1/8,0)</f>
        <v>0.125</v>
      </c>
      <c r="H209">
        <f>IF('Monthly Ranks'!H208&gt;=9, 1/8,0)</f>
        <v>0</v>
      </c>
      <c r="I209">
        <f>IF('Monthly Ranks'!I208&gt;=9, 1/8,0)</f>
        <v>0</v>
      </c>
      <c r="J209">
        <f>IF('Monthly Ranks'!J208&gt;=9, 1/8,0)</f>
        <v>0.125</v>
      </c>
      <c r="K209">
        <f>IF('Monthly Ranks'!K208&gt;=9, 1/8,0)</f>
        <v>0</v>
      </c>
      <c r="L209">
        <f>IF('Monthly Ranks'!L208&gt;=9, 1/8,0)</f>
        <v>0.125</v>
      </c>
      <c r="M209">
        <f>IF('Monthly Ranks'!M208&gt;=9, 1/8,0)</f>
        <v>0.125</v>
      </c>
      <c r="N209">
        <f>IF('Monthly Ranks'!N208&gt;=9, 1/8,0)</f>
        <v>0.125</v>
      </c>
      <c r="O209">
        <f>IF('Monthly Ranks'!O208&gt;=9, 1/8,0)</f>
        <v>0.125</v>
      </c>
      <c r="P209">
        <f>IF('Monthly Ranks'!P208&gt;=9, 1/8,0)</f>
        <v>0</v>
      </c>
      <c r="Q209">
        <f>IF('Monthly Ranks'!Q208&gt;=9, 1/8,0)</f>
        <v>0</v>
      </c>
      <c r="S209">
        <f t="shared" si="26"/>
        <v>199203</v>
      </c>
      <c r="T209" s="12">
        <f>B209*ReturnData!B220</f>
        <v>0</v>
      </c>
      <c r="U209" s="12">
        <f>C209*ReturnData!C220</f>
        <v>-1.01875E-2</v>
      </c>
      <c r="V209" s="12">
        <f>D209*ReturnData!D220</f>
        <v>-3.5625000000000001E-3</v>
      </c>
      <c r="W209" s="12">
        <f>E209*ReturnData!E220</f>
        <v>0</v>
      </c>
      <c r="X209" s="12">
        <f>F209*ReturnData!F220</f>
        <v>0</v>
      </c>
      <c r="Y209" s="12">
        <f>G209*ReturnData!G220</f>
        <v>7.7499999999999997E-4</v>
      </c>
      <c r="Z209" s="12">
        <f>H209*ReturnData!H220</f>
        <v>0</v>
      </c>
      <c r="AA209" s="12">
        <f>I209*ReturnData!I220</f>
        <v>0</v>
      </c>
      <c r="AB209" s="12">
        <f>J209*ReturnData!J220</f>
        <v>-1.6125E-3</v>
      </c>
      <c r="AC209" s="12">
        <f>K209*ReturnData!K220</f>
        <v>0</v>
      </c>
      <c r="AD209" s="12">
        <f>L209*ReturnData!L220</f>
        <v>-5.0000000000000001E-3</v>
      </c>
      <c r="AE209" s="12">
        <f>M209*ReturnData!M220</f>
        <v>1.5874999999999999E-3</v>
      </c>
      <c r="AF209" s="12">
        <f>N209*ReturnData!N220</f>
        <v>-2.6374999999999997E-3</v>
      </c>
      <c r="AG209" s="12">
        <f>O209*ReturnData!O220</f>
        <v>-6.625E-4</v>
      </c>
      <c r="AH209" s="12">
        <f>P209*ReturnData!P220</f>
        <v>0</v>
      </c>
      <c r="AI209" s="12">
        <f>Q209*ReturnData!Q220</f>
        <v>0</v>
      </c>
      <c r="AK209">
        <f t="shared" si="27"/>
        <v>199203</v>
      </c>
      <c r="AL209" s="15">
        <f t="shared" si="29"/>
        <v>-2.1300000000000003E-2</v>
      </c>
      <c r="AN209">
        <v>1</v>
      </c>
      <c r="AO209" s="15">
        <f>HighMomentumPortfolio!AL209-LowMomentumPortfolio!AL209</f>
        <v>-2.9374999999999957E-3</v>
      </c>
      <c r="AP209" s="18">
        <f t="shared" si="30"/>
        <v>0.99706249999999996</v>
      </c>
      <c r="AQ209" s="18"/>
    </row>
    <row r="210" spans="1:48" x14ac:dyDescent="0.25">
      <c r="A210" s="6">
        <f>ReturnData!A221</f>
        <v>199204</v>
      </c>
      <c r="B210">
        <f>IF('Monthly Ranks'!B209&gt;=9, 1/8,0)</f>
        <v>0.125</v>
      </c>
      <c r="C210">
        <f>IF('Monthly Ranks'!C209&gt;=9, 1/8,0)</f>
        <v>0.125</v>
      </c>
      <c r="D210">
        <f>IF('Monthly Ranks'!D209&gt;=9, 1/8,0)</f>
        <v>0.125</v>
      </c>
      <c r="E210">
        <f>IF('Monthly Ranks'!E209&gt;=9, 1/8,0)</f>
        <v>0</v>
      </c>
      <c r="F210">
        <f>IF('Monthly Ranks'!F209&gt;=9, 1/8,0)</f>
        <v>0</v>
      </c>
      <c r="G210">
        <f>IF('Monthly Ranks'!G209&gt;=9, 1/8,0)</f>
        <v>0.125</v>
      </c>
      <c r="H210">
        <f>IF('Monthly Ranks'!H209&gt;=9, 1/8,0)</f>
        <v>0.125</v>
      </c>
      <c r="I210">
        <f>IF('Monthly Ranks'!I209&gt;=9, 1/8,0)</f>
        <v>0</v>
      </c>
      <c r="J210">
        <f>IF('Monthly Ranks'!J209&gt;=9, 1/8,0)</f>
        <v>0.125</v>
      </c>
      <c r="K210">
        <f>IF('Monthly Ranks'!K209&gt;=9, 1/8,0)</f>
        <v>0</v>
      </c>
      <c r="L210">
        <f>IF('Monthly Ranks'!L209&gt;=9, 1/8,0)</f>
        <v>0.125</v>
      </c>
      <c r="M210">
        <f>IF('Monthly Ranks'!M209&gt;=9, 1/8,0)</f>
        <v>0</v>
      </c>
      <c r="N210">
        <f>IF('Monthly Ranks'!N209&gt;=9, 1/8,0)</f>
        <v>0</v>
      </c>
      <c r="O210">
        <f>IF('Monthly Ranks'!O209&gt;=9, 1/8,0)</f>
        <v>0.125</v>
      </c>
      <c r="P210">
        <f>IF('Monthly Ranks'!P209&gt;=9, 1/8,0)</f>
        <v>0</v>
      </c>
      <c r="Q210">
        <f>IF('Monthly Ranks'!Q209&gt;=9, 1/8,0)</f>
        <v>0</v>
      </c>
      <c r="S210">
        <f t="shared" si="26"/>
        <v>199204</v>
      </c>
      <c r="T210" s="12">
        <f>B210*ReturnData!B221</f>
        <v>-2.6249999999999998E-4</v>
      </c>
      <c r="U210" s="12">
        <f>C210*ReturnData!C221</f>
        <v>-2.9749999999999998E-3</v>
      </c>
      <c r="V210" s="12">
        <f>D210*ReturnData!D221</f>
        <v>1.1837500000000001E-2</v>
      </c>
      <c r="W210" s="12">
        <f>E210*ReturnData!E221</f>
        <v>0</v>
      </c>
      <c r="X210" s="12">
        <f>F210*ReturnData!F221</f>
        <v>0</v>
      </c>
      <c r="Y210" s="12">
        <f>G210*ReturnData!G221</f>
        <v>7.6249999999999998E-3</v>
      </c>
      <c r="Z210" s="12">
        <f>H210*ReturnData!H221</f>
        <v>1.3750000000000001E-4</v>
      </c>
      <c r="AA210" s="12">
        <f>I210*ReturnData!I221</f>
        <v>0</v>
      </c>
      <c r="AB210" s="12">
        <f>J210*ReturnData!J221</f>
        <v>4.6250000000000006E-3</v>
      </c>
      <c r="AC210" s="12">
        <f>K210*ReturnData!K221</f>
        <v>0</v>
      </c>
      <c r="AD210" s="12">
        <f>L210*ReturnData!L221</f>
        <v>6.625E-4</v>
      </c>
      <c r="AE210" s="12">
        <f>M210*ReturnData!M221</f>
        <v>0</v>
      </c>
      <c r="AF210" s="12">
        <f>N210*ReturnData!N221</f>
        <v>0</v>
      </c>
      <c r="AG210" s="12">
        <f>O210*ReturnData!O221</f>
        <v>3.3625E-3</v>
      </c>
      <c r="AH210" s="12">
        <f>P210*ReturnData!P221</f>
        <v>0</v>
      </c>
      <c r="AI210" s="12">
        <f>Q210*ReturnData!Q221</f>
        <v>0</v>
      </c>
      <c r="AK210">
        <f t="shared" si="27"/>
        <v>199204</v>
      </c>
      <c r="AL210" s="15">
        <f t="shared" si="29"/>
        <v>2.50125E-2</v>
      </c>
      <c r="AN210">
        <v>1</v>
      </c>
      <c r="AO210" s="15">
        <f>HighMomentumPortfolio!AL210-LowMomentumPortfolio!AL210</f>
        <v>-1.3837500000000001E-2</v>
      </c>
      <c r="AP210" s="18">
        <f t="shared" si="30"/>
        <v>0.98616250000000005</v>
      </c>
      <c r="AQ210" s="18"/>
    </row>
    <row r="211" spans="1:48" x14ac:dyDescent="0.25">
      <c r="A211" s="6">
        <f>ReturnData!A222</f>
        <v>199205</v>
      </c>
      <c r="B211">
        <f>IF('Monthly Ranks'!B210&gt;=9, 1/8,0)</f>
        <v>0.125</v>
      </c>
      <c r="C211">
        <f>IF('Monthly Ranks'!C210&gt;=9, 1/8,0)</f>
        <v>0.125</v>
      </c>
      <c r="D211">
        <f>IF('Monthly Ranks'!D210&gt;=9, 1/8,0)</f>
        <v>0.125</v>
      </c>
      <c r="E211">
        <f>IF('Monthly Ranks'!E210&gt;=9, 1/8,0)</f>
        <v>0</v>
      </c>
      <c r="F211">
        <f>IF('Monthly Ranks'!F210&gt;=9, 1/8,0)</f>
        <v>0</v>
      </c>
      <c r="G211">
        <f>IF('Monthly Ranks'!G210&gt;=9, 1/8,0)</f>
        <v>0</v>
      </c>
      <c r="H211">
        <f>IF('Monthly Ranks'!H210&gt;=9, 1/8,0)</f>
        <v>0.125</v>
      </c>
      <c r="I211">
        <f>IF('Monthly Ranks'!I210&gt;=9, 1/8,0)</f>
        <v>0</v>
      </c>
      <c r="J211">
        <f>IF('Monthly Ranks'!J210&gt;=9, 1/8,0)</f>
        <v>0.125</v>
      </c>
      <c r="K211">
        <f>IF('Monthly Ranks'!K210&gt;=9, 1/8,0)</f>
        <v>0</v>
      </c>
      <c r="L211">
        <f>IF('Monthly Ranks'!L210&gt;=9, 1/8,0)</f>
        <v>0.125</v>
      </c>
      <c r="M211">
        <f>IF('Monthly Ranks'!M210&gt;=9, 1/8,0)</f>
        <v>0</v>
      </c>
      <c r="N211">
        <f>IF('Monthly Ranks'!N210&gt;=9, 1/8,0)</f>
        <v>0.125</v>
      </c>
      <c r="O211">
        <f>IF('Monthly Ranks'!O210&gt;=9, 1/8,0)</f>
        <v>0.125</v>
      </c>
      <c r="P211">
        <f>IF('Monthly Ranks'!P210&gt;=9, 1/8,0)</f>
        <v>0</v>
      </c>
      <c r="Q211">
        <f>IF('Monthly Ranks'!Q210&gt;=9, 1/8,0)</f>
        <v>0</v>
      </c>
      <c r="S211">
        <f t="shared" si="26"/>
        <v>199205</v>
      </c>
      <c r="T211" s="12">
        <f>B211*ReturnData!B222</f>
        <v>2.1875000000000002E-3</v>
      </c>
      <c r="U211" s="12">
        <f>C211*ReturnData!C222</f>
        <v>9.5250000000000005E-3</v>
      </c>
      <c r="V211" s="12">
        <f>D211*ReturnData!D222</f>
        <v>4.0249999999999999E-3</v>
      </c>
      <c r="W211" s="12">
        <f>E211*ReturnData!E222</f>
        <v>0</v>
      </c>
      <c r="X211" s="12">
        <f>F211*ReturnData!F222</f>
        <v>0</v>
      </c>
      <c r="Y211" s="12">
        <f>G211*ReturnData!G222</f>
        <v>0</v>
      </c>
      <c r="Z211" s="12">
        <f>H211*ReturnData!H222</f>
        <v>9.875000000000001E-4</v>
      </c>
      <c r="AA211" s="12">
        <f>I211*ReturnData!I222</f>
        <v>0</v>
      </c>
      <c r="AB211" s="12">
        <f>J211*ReturnData!J222</f>
        <v>1.1999999999999999E-3</v>
      </c>
      <c r="AC211" s="12">
        <f>K211*ReturnData!K222</f>
        <v>0</v>
      </c>
      <c r="AD211" s="12">
        <f>L211*ReturnData!L222</f>
        <v>-5.9999999999999995E-4</v>
      </c>
      <c r="AE211" s="12">
        <f>M211*ReturnData!M222</f>
        <v>0</v>
      </c>
      <c r="AF211" s="12">
        <f>N211*ReturnData!N222</f>
        <v>-1.7125E-3</v>
      </c>
      <c r="AG211" s="12">
        <f>O211*ReturnData!O222</f>
        <v>3.1749999999999999E-3</v>
      </c>
      <c r="AH211" s="12">
        <f>P211*ReturnData!P222</f>
        <v>0</v>
      </c>
      <c r="AI211" s="12">
        <f>Q211*ReturnData!Q222</f>
        <v>0</v>
      </c>
      <c r="AK211">
        <f t="shared" si="27"/>
        <v>199205</v>
      </c>
      <c r="AL211" s="15">
        <f t="shared" si="29"/>
        <v>1.8787499999999999E-2</v>
      </c>
      <c r="AN211">
        <v>1</v>
      </c>
      <c r="AO211" s="15">
        <f>HighMomentumPortfolio!AL211-LowMomentumPortfolio!AL211</f>
        <v>-1.9375E-2</v>
      </c>
      <c r="AP211" s="18">
        <f t="shared" si="30"/>
        <v>0.98062499999999997</v>
      </c>
      <c r="AQ211" s="18"/>
    </row>
    <row r="212" spans="1:48" x14ac:dyDescent="0.25">
      <c r="A212" s="6">
        <f>ReturnData!A223</f>
        <v>199206</v>
      </c>
      <c r="B212">
        <f>IF('Monthly Ranks'!B211&gt;=9, 1/8,0)</f>
        <v>0.125</v>
      </c>
      <c r="C212">
        <f>IF('Monthly Ranks'!C211&gt;=9, 1/8,0)</f>
        <v>0.125</v>
      </c>
      <c r="D212">
        <f>IF('Monthly Ranks'!D211&gt;=9, 1/8,0)</f>
        <v>0.125</v>
      </c>
      <c r="E212">
        <f>IF('Monthly Ranks'!E211&gt;=9, 1/8,0)</f>
        <v>0</v>
      </c>
      <c r="F212">
        <f>IF('Monthly Ranks'!F211&gt;=9, 1/8,0)</f>
        <v>0</v>
      </c>
      <c r="G212">
        <f>IF('Monthly Ranks'!G211&gt;=9, 1/8,0)</f>
        <v>0</v>
      </c>
      <c r="H212">
        <f>IF('Monthly Ranks'!H211&gt;=9, 1/8,0)</f>
        <v>0.125</v>
      </c>
      <c r="I212">
        <f>IF('Monthly Ranks'!I211&gt;=9, 1/8,0)</f>
        <v>0</v>
      </c>
      <c r="J212">
        <f>IF('Monthly Ranks'!J211&gt;=9, 1/8,0)</f>
        <v>0.125</v>
      </c>
      <c r="K212">
        <f>IF('Monthly Ranks'!K211&gt;=9, 1/8,0)</f>
        <v>0</v>
      </c>
      <c r="L212">
        <f>IF('Monthly Ranks'!L211&gt;=9, 1/8,0)</f>
        <v>0.125</v>
      </c>
      <c r="M212">
        <f>IF('Monthly Ranks'!M211&gt;=9, 1/8,0)</f>
        <v>0</v>
      </c>
      <c r="N212">
        <f>IF('Monthly Ranks'!N211&gt;=9, 1/8,0)</f>
        <v>0</v>
      </c>
      <c r="O212">
        <f>IF('Monthly Ranks'!O211&gt;=9, 1/8,0)</f>
        <v>0.125</v>
      </c>
      <c r="P212">
        <f>IF('Monthly Ranks'!P211&gt;=9, 1/8,0)</f>
        <v>0.125</v>
      </c>
      <c r="Q212">
        <f>IF('Monthly Ranks'!Q211&gt;=9, 1/8,0)</f>
        <v>0</v>
      </c>
      <c r="S212">
        <f t="shared" si="26"/>
        <v>199206</v>
      </c>
      <c r="T212" s="12">
        <f>B212*ReturnData!B223</f>
        <v>-2.3625E-3</v>
      </c>
      <c r="U212" s="12">
        <f>C212*ReturnData!C223</f>
        <v>8.7124999999999998E-3</v>
      </c>
      <c r="V212" s="12">
        <f>D212*ReturnData!D223</f>
        <v>-4.1875000000000002E-3</v>
      </c>
      <c r="W212" s="12">
        <f>E212*ReturnData!E223</f>
        <v>0</v>
      </c>
      <c r="X212" s="12">
        <f>F212*ReturnData!F223</f>
        <v>0</v>
      </c>
      <c r="Y212" s="12">
        <f>G212*ReturnData!G223</f>
        <v>0</v>
      </c>
      <c r="Z212" s="12">
        <f>H212*ReturnData!H223</f>
        <v>-6.9249999999999997E-3</v>
      </c>
      <c r="AA212" s="12">
        <f>I212*ReturnData!I223</f>
        <v>0</v>
      </c>
      <c r="AB212" s="12">
        <f>J212*ReturnData!J223</f>
        <v>2.4375E-3</v>
      </c>
      <c r="AC212" s="12">
        <f>K212*ReturnData!K223</f>
        <v>0</v>
      </c>
      <c r="AD212" s="12">
        <f>L212*ReturnData!L223</f>
        <v>-2.8249999999999998E-3</v>
      </c>
      <c r="AE212" s="12">
        <f>M212*ReturnData!M223</f>
        <v>0</v>
      </c>
      <c r="AF212" s="12">
        <f>N212*ReturnData!N223</f>
        <v>0</v>
      </c>
      <c r="AG212" s="12">
        <f>O212*ReturnData!O223</f>
        <v>6.7500000000000004E-4</v>
      </c>
      <c r="AH212" s="12">
        <f>P212*ReturnData!P223</f>
        <v>-1.6875000000000002E-3</v>
      </c>
      <c r="AI212" s="12">
        <f>Q212*ReturnData!Q223</f>
        <v>0</v>
      </c>
      <c r="AK212">
        <f t="shared" si="27"/>
        <v>199206</v>
      </c>
      <c r="AL212" s="15">
        <f t="shared" si="29"/>
        <v>-6.1624999999999996E-3</v>
      </c>
      <c r="AN212">
        <v>1</v>
      </c>
      <c r="AO212" s="15">
        <f>HighMomentumPortfolio!AL212-LowMomentumPortfolio!AL212</f>
        <v>-2.5487500000000003E-2</v>
      </c>
      <c r="AP212" s="18">
        <f t="shared" si="30"/>
        <v>0.9745125</v>
      </c>
      <c r="AQ212" s="18"/>
    </row>
    <row r="213" spans="1:48" x14ac:dyDescent="0.25">
      <c r="A213" s="6">
        <f>ReturnData!A224</f>
        <v>199207</v>
      </c>
      <c r="B213">
        <f>IF('Monthly Ranks'!B212&gt;=9, 1/8,0)</f>
        <v>0</v>
      </c>
      <c r="C213">
        <f>IF('Monthly Ranks'!C212&gt;=9, 1/8,0)</f>
        <v>0.125</v>
      </c>
      <c r="D213">
        <f>IF('Monthly Ranks'!D212&gt;=9, 1/8,0)</f>
        <v>0.125</v>
      </c>
      <c r="E213">
        <f>IF('Monthly Ranks'!E212&gt;=9, 1/8,0)</f>
        <v>0</v>
      </c>
      <c r="F213">
        <f>IF('Monthly Ranks'!F212&gt;=9, 1/8,0)</f>
        <v>0</v>
      </c>
      <c r="G213">
        <f>IF('Monthly Ranks'!G212&gt;=9, 1/8,0)</f>
        <v>0</v>
      </c>
      <c r="H213">
        <f>IF('Monthly Ranks'!H212&gt;=9, 1/8,0)</f>
        <v>0</v>
      </c>
      <c r="I213">
        <f>IF('Monthly Ranks'!I212&gt;=9, 1/8,0)</f>
        <v>0</v>
      </c>
      <c r="J213">
        <f>IF('Monthly Ranks'!J212&gt;=9, 1/8,0)</f>
        <v>0.125</v>
      </c>
      <c r="K213">
        <f>IF('Monthly Ranks'!K212&gt;=9, 1/8,0)</f>
        <v>0.125</v>
      </c>
      <c r="L213">
        <f>IF('Monthly Ranks'!L212&gt;=9, 1/8,0)</f>
        <v>0.125</v>
      </c>
      <c r="M213">
        <f>IF('Monthly Ranks'!M212&gt;=9, 1/8,0)</f>
        <v>0</v>
      </c>
      <c r="N213">
        <f>IF('Monthly Ranks'!N212&gt;=9, 1/8,0)</f>
        <v>0.125</v>
      </c>
      <c r="O213">
        <f>IF('Monthly Ranks'!O212&gt;=9, 1/8,0)</f>
        <v>0.125</v>
      </c>
      <c r="P213">
        <f>IF('Monthly Ranks'!P212&gt;=9, 1/8,0)</f>
        <v>0.125</v>
      </c>
      <c r="Q213">
        <f>IF('Monthly Ranks'!Q212&gt;=9, 1/8,0)</f>
        <v>0</v>
      </c>
      <c r="S213">
        <f t="shared" si="26"/>
        <v>199207</v>
      </c>
      <c r="T213" s="12">
        <f>B213*ReturnData!B224</f>
        <v>0</v>
      </c>
      <c r="U213" s="12">
        <f>C213*ReturnData!C224</f>
        <v>6.4999999999999997E-4</v>
      </c>
      <c r="V213" s="12">
        <f>D213*ReturnData!D224</f>
        <v>6.7124999999999997E-3</v>
      </c>
      <c r="W213" s="12">
        <f>E213*ReturnData!E224</f>
        <v>0</v>
      </c>
      <c r="X213" s="12">
        <f>F213*ReturnData!F224</f>
        <v>0</v>
      </c>
      <c r="Y213" s="12">
        <f>G213*ReturnData!G224</f>
        <v>0</v>
      </c>
      <c r="Z213" s="12">
        <f>H213*ReturnData!H224</f>
        <v>0</v>
      </c>
      <c r="AA213" s="12">
        <f>I213*ReturnData!I224</f>
        <v>0</v>
      </c>
      <c r="AB213" s="12">
        <f>J213*ReturnData!J224</f>
        <v>-1.7500000000000003E-4</v>
      </c>
      <c r="AC213" s="12">
        <f>K213*ReturnData!K224</f>
        <v>6.8999999999999999E-3</v>
      </c>
      <c r="AD213" s="12">
        <f>L213*ReturnData!L224</f>
        <v>2.1124999999999998E-3</v>
      </c>
      <c r="AE213" s="12">
        <f>M213*ReturnData!M224</f>
        <v>0</v>
      </c>
      <c r="AF213" s="12">
        <f>N213*ReturnData!N224</f>
        <v>2.4499999999999999E-3</v>
      </c>
      <c r="AG213" s="12">
        <f>O213*ReturnData!O224</f>
        <v>8.3999999999999995E-3</v>
      </c>
      <c r="AH213" s="12">
        <f>P213*ReturnData!P224</f>
        <v>3.9874999999999997E-3</v>
      </c>
      <c r="AI213" s="12">
        <f>Q213*ReturnData!Q224</f>
        <v>0</v>
      </c>
      <c r="AK213">
        <f t="shared" si="27"/>
        <v>199207</v>
      </c>
      <c r="AL213" s="15">
        <f t="shared" si="29"/>
        <v>3.1037499999999996E-2</v>
      </c>
      <c r="AN213">
        <v>1</v>
      </c>
      <c r="AO213" s="15">
        <f>HighMomentumPortfolio!AL213-LowMomentumPortfolio!AL213</f>
        <v>1.3587500000000002E-2</v>
      </c>
      <c r="AP213" s="18">
        <f t="shared" si="30"/>
        <v>1.0135875000000001</v>
      </c>
      <c r="AQ213" s="18"/>
    </row>
    <row r="214" spans="1:48" x14ac:dyDescent="0.25">
      <c r="A214" s="6">
        <f>ReturnData!A225</f>
        <v>199208</v>
      </c>
      <c r="B214">
        <f>IF('Monthly Ranks'!B213&gt;=9, 1/8,0)</f>
        <v>0</v>
      </c>
      <c r="C214">
        <f>IF('Monthly Ranks'!C213&gt;=9, 1/8,0)</f>
        <v>0.125</v>
      </c>
      <c r="D214">
        <f>IF('Monthly Ranks'!D213&gt;=9, 1/8,0)</f>
        <v>0.125</v>
      </c>
      <c r="E214">
        <f>IF('Monthly Ranks'!E213&gt;=9, 1/8,0)</f>
        <v>0</v>
      </c>
      <c r="F214">
        <f>IF('Monthly Ranks'!F213&gt;=9, 1/8,0)</f>
        <v>0</v>
      </c>
      <c r="G214">
        <f>IF('Monthly Ranks'!G213&gt;=9, 1/8,0)</f>
        <v>0.125</v>
      </c>
      <c r="H214">
        <f>IF('Monthly Ranks'!H213&gt;=9, 1/8,0)</f>
        <v>0.125</v>
      </c>
      <c r="I214">
        <f>IF('Monthly Ranks'!I213&gt;=9, 1/8,0)</f>
        <v>0</v>
      </c>
      <c r="J214">
        <f>IF('Monthly Ranks'!J213&gt;=9, 1/8,0)</f>
        <v>0</v>
      </c>
      <c r="K214">
        <f>IF('Monthly Ranks'!K213&gt;=9, 1/8,0)</f>
        <v>0.125</v>
      </c>
      <c r="L214">
        <f>IF('Monthly Ranks'!L213&gt;=9, 1/8,0)</f>
        <v>0.125</v>
      </c>
      <c r="M214">
        <f>IF('Monthly Ranks'!M213&gt;=9, 1/8,0)</f>
        <v>0</v>
      </c>
      <c r="N214">
        <f>IF('Monthly Ranks'!N213&gt;=9, 1/8,0)</f>
        <v>0.125</v>
      </c>
      <c r="O214">
        <f>IF('Monthly Ranks'!O213&gt;=9, 1/8,0)</f>
        <v>0</v>
      </c>
      <c r="P214">
        <f>IF('Monthly Ranks'!P213&gt;=9, 1/8,0)</f>
        <v>0.125</v>
      </c>
      <c r="Q214">
        <f>IF('Monthly Ranks'!Q213&gt;=9, 1/8,0)</f>
        <v>0</v>
      </c>
      <c r="S214">
        <f t="shared" si="26"/>
        <v>199208</v>
      </c>
      <c r="T214" s="12">
        <f>B214*ReturnData!B225</f>
        <v>0</v>
      </c>
      <c r="U214" s="12">
        <f>C214*ReturnData!C225</f>
        <v>-5.8125000000000008E-3</v>
      </c>
      <c r="V214" s="12">
        <f>D214*ReturnData!D225</f>
        <v>3.1125000000000002E-3</v>
      </c>
      <c r="W214" s="12">
        <f>E214*ReturnData!E225</f>
        <v>0</v>
      </c>
      <c r="X214" s="12">
        <f>F214*ReturnData!F225</f>
        <v>0</v>
      </c>
      <c r="Y214" s="12">
        <f>G214*ReturnData!G225</f>
        <v>-5.6375000000000001E-3</v>
      </c>
      <c r="Z214" s="12">
        <f>H214*ReturnData!H225</f>
        <v>-3.9000000000000003E-3</v>
      </c>
      <c r="AA214" s="12">
        <f>I214*ReturnData!I225</f>
        <v>0</v>
      </c>
      <c r="AB214" s="12">
        <f>J214*ReturnData!J225</f>
        <v>0</v>
      </c>
      <c r="AC214" s="12">
        <f>K214*ReturnData!K225</f>
        <v>-1.875E-4</v>
      </c>
      <c r="AD214" s="12">
        <f>L214*ReturnData!L225</f>
        <v>-5.7374999999999995E-3</v>
      </c>
      <c r="AE214" s="12">
        <f>M214*ReturnData!M225</f>
        <v>0</v>
      </c>
      <c r="AF214" s="12">
        <f>N214*ReturnData!N225</f>
        <v>-5.9874999999999998E-3</v>
      </c>
      <c r="AG214" s="12">
        <f>O214*ReturnData!O225</f>
        <v>0</v>
      </c>
      <c r="AH214" s="12">
        <f>P214*ReturnData!P225</f>
        <v>-4.2500000000000003E-4</v>
      </c>
      <c r="AI214" s="12">
        <f>Q214*ReturnData!Q225</f>
        <v>0</v>
      </c>
      <c r="AK214">
        <f t="shared" si="27"/>
        <v>199208</v>
      </c>
      <c r="AL214" s="15">
        <f t="shared" si="29"/>
        <v>-2.4575E-2</v>
      </c>
      <c r="AN214">
        <v>1</v>
      </c>
      <c r="AO214" s="15">
        <f>HighMomentumPortfolio!AL214-LowMomentumPortfolio!AL214</f>
        <v>-7.6874999999999999E-3</v>
      </c>
      <c r="AP214" s="18">
        <f t="shared" si="30"/>
        <v>0.99231250000000004</v>
      </c>
      <c r="AQ214" s="18"/>
    </row>
    <row r="215" spans="1:48" x14ac:dyDescent="0.25">
      <c r="A215" s="6">
        <f>ReturnData!A226</f>
        <v>199209</v>
      </c>
      <c r="B215">
        <f>IF('Monthly Ranks'!B214&gt;=9, 1/8,0)</f>
        <v>0.125</v>
      </c>
      <c r="C215">
        <f>IF('Monthly Ranks'!C214&gt;=9, 1/8,0)</f>
        <v>0</v>
      </c>
      <c r="D215">
        <f>IF('Monthly Ranks'!D214&gt;=9, 1/8,0)</f>
        <v>0.125</v>
      </c>
      <c r="E215">
        <f>IF('Monthly Ranks'!E214&gt;=9, 1/8,0)</f>
        <v>0</v>
      </c>
      <c r="F215">
        <f>IF('Monthly Ranks'!F214&gt;=9, 1/8,0)</f>
        <v>0</v>
      </c>
      <c r="G215">
        <f>IF('Monthly Ranks'!G214&gt;=9, 1/8,0)</f>
        <v>0</v>
      </c>
      <c r="H215">
        <f>IF('Monthly Ranks'!H214&gt;=9, 1/8,0)</f>
        <v>0.125</v>
      </c>
      <c r="I215">
        <f>IF('Monthly Ranks'!I214&gt;=9, 1/8,0)</f>
        <v>0</v>
      </c>
      <c r="J215">
        <f>IF('Monthly Ranks'!J214&gt;=9, 1/8,0)</f>
        <v>0.125</v>
      </c>
      <c r="K215">
        <f>IF('Monthly Ranks'!K214&gt;=9, 1/8,0)</f>
        <v>0.125</v>
      </c>
      <c r="L215">
        <f>IF('Monthly Ranks'!L214&gt;=9, 1/8,0)</f>
        <v>0.125</v>
      </c>
      <c r="M215">
        <f>IF('Monthly Ranks'!M214&gt;=9, 1/8,0)</f>
        <v>0</v>
      </c>
      <c r="N215">
        <f>IF('Monthly Ranks'!N214&gt;=9, 1/8,0)</f>
        <v>0.125</v>
      </c>
      <c r="O215">
        <f>IF('Monthly Ranks'!O214&gt;=9, 1/8,0)</f>
        <v>0</v>
      </c>
      <c r="P215">
        <f>IF('Monthly Ranks'!P214&gt;=9, 1/8,0)</f>
        <v>0.125</v>
      </c>
      <c r="Q215">
        <f>IF('Monthly Ranks'!Q214&gt;=9, 1/8,0)</f>
        <v>0</v>
      </c>
      <c r="S215">
        <f t="shared" si="26"/>
        <v>199209</v>
      </c>
      <c r="T215" s="12">
        <f>B215*ReturnData!B226</f>
        <v>1.3375000000000001E-3</v>
      </c>
      <c r="U215" s="12">
        <f>C215*ReturnData!C226</f>
        <v>0</v>
      </c>
      <c r="V215" s="12">
        <f>D215*ReturnData!D226</f>
        <v>2.2499999999999999E-4</v>
      </c>
      <c r="W215" s="12">
        <f>E215*ReturnData!E226</f>
        <v>0</v>
      </c>
      <c r="X215" s="12">
        <f>F215*ReturnData!F226</f>
        <v>0</v>
      </c>
      <c r="Y215" s="12">
        <f>G215*ReturnData!G226</f>
        <v>0</v>
      </c>
      <c r="Z215" s="12">
        <f>H215*ReturnData!H226</f>
        <v>-4.3625000000000001E-3</v>
      </c>
      <c r="AA215" s="12">
        <f>I215*ReturnData!I226</f>
        <v>0</v>
      </c>
      <c r="AB215" s="12">
        <f>J215*ReturnData!J226</f>
        <v>-6.1249999999999998E-4</v>
      </c>
      <c r="AC215" s="12">
        <f>K215*ReturnData!K226</f>
        <v>-6.7500000000000004E-4</v>
      </c>
      <c r="AD215" s="12">
        <f>L215*ReturnData!L226</f>
        <v>3.9500000000000004E-3</v>
      </c>
      <c r="AE215" s="12">
        <f>M215*ReturnData!M226</f>
        <v>0</v>
      </c>
      <c r="AF215" s="12">
        <f>N215*ReturnData!N226</f>
        <v>2.075E-3</v>
      </c>
      <c r="AG215" s="12">
        <f>O215*ReturnData!O226</f>
        <v>0</v>
      </c>
      <c r="AH215" s="12">
        <f>P215*ReturnData!P226</f>
        <v>5.6125000000000003E-3</v>
      </c>
      <c r="AI215" s="12">
        <f>Q215*ReturnData!Q226</f>
        <v>0</v>
      </c>
      <c r="AK215">
        <f t="shared" si="27"/>
        <v>199209</v>
      </c>
      <c r="AL215" s="15">
        <f t="shared" si="29"/>
        <v>7.5500000000000012E-3</v>
      </c>
      <c r="AN215">
        <v>1</v>
      </c>
      <c r="AO215" s="15">
        <f>HighMomentumPortfolio!AL215-LowMomentumPortfolio!AL215</f>
        <v>9.9624999999999957E-3</v>
      </c>
      <c r="AP215" s="18">
        <f t="shared" si="30"/>
        <v>1.0099625000000001</v>
      </c>
      <c r="AQ215" s="18"/>
    </row>
    <row r="216" spans="1:48" x14ac:dyDescent="0.25">
      <c r="A216" s="6">
        <f>ReturnData!A227</f>
        <v>199210</v>
      </c>
      <c r="B216">
        <f>IF('Monthly Ranks'!B215&gt;=9, 1/8,0)</f>
        <v>0</v>
      </c>
      <c r="C216">
        <f>IF('Monthly Ranks'!C215&gt;=9, 1/8,0)</f>
        <v>0.125</v>
      </c>
      <c r="D216">
        <f>IF('Monthly Ranks'!D215&gt;=9, 1/8,0)</f>
        <v>0.125</v>
      </c>
      <c r="E216">
        <f>IF('Monthly Ranks'!E215&gt;=9, 1/8,0)</f>
        <v>0</v>
      </c>
      <c r="F216">
        <f>IF('Monthly Ranks'!F215&gt;=9, 1/8,0)</f>
        <v>0</v>
      </c>
      <c r="G216">
        <f>IF('Monthly Ranks'!G215&gt;=9, 1/8,0)</f>
        <v>0</v>
      </c>
      <c r="H216">
        <f>IF('Monthly Ranks'!H215&gt;=9, 1/8,0)</f>
        <v>0.125</v>
      </c>
      <c r="I216">
        <f>IF('Monthly Ranks'!I215&gt;=9, 1/8,0)</f>
        <v>0</v>
      </c>
      <c r="J216">
        <f>IF('Monthly Ranks'!J215&gt;=9, 1/8,0)</f>
        <v>0.125</v>
      </c>
      <c r="K216">
        <f>IF('Monthly Ranks'!K215&gt;=9, 1/8,0)</f>
        <v>0.125</v>
      </c>
      <c r="L216">
        <f>IF('Monthly Ranks'!L215&gt;=9, 1/8,0)</f>
        <v>0.125</v>
      </c>
      <c r="M216">
        <f>IF('Monthly Ranks'!M215&gt;=9, 1/8,0)</f>
        <v>0</v>
      </c>
      <c r="N216">
        <f>IF('Monthly Ranks'!N215&gt;=9, 1/8,0)</f>
        <v>0.125</v>
      </c>
      <c r="O216">
        <f>IF('Monthly Ranks'!O215&gt;=9, 1/8,0)</f>
        <v>0</v>
      </c>
      <c r="P216">
        <f>IF('Monthly Ranks'!P215&gt;=9, 1/8,0)</f>
        <v>0.125</v>
      </c>
      <c r="Q216">
        <f>IF('Monthly Ranks'!Q215&gt;=9, 1/8,0)</f>
        <v>0</v>
      </c>
      <c r="S216">
        <f t="shared" si="26"/>
        <v>199210</v>
      </c>
      <c r="T216" s="12">
        <f>B216*ReturnData!B227</f>
        <v>0</v>
      </c>
      <c r="U216" s="12">
        <f>C216*ReturnData!C227</f>
        <v>-6.1875000000000003E-3</v>
      </c>
      <c r="V216" s="12">
        <f>D216*ReturnData!D227</f>
        <v>-4.4374999999999996E-3</v>
      </c>
      <c r="W216" s="12">
        <f>E216*ReturnData!E227</f>
        <v>0</v>
      </c>
      <c r="X216" s="12">
        <f>F216*ReturnData!F227</f>
        <v>0</v>
      </c>
      <c r="Y216" s="12">
        <f>G216*ReturnData!G227</f>
        <v>0</v>
      </c>
      <c r="Z216" s="12">
        <f>H216*ReturnData!H227</f>
        <v>3.5875E-3</v>
      </c>
      <c r="AA216" s="12">
        <f>I216*ReturnData!I227</f>
        <v>0</v>
      </c>
      <c r="AB216" s="12">
        <f>J216*ReturnData!J227</f>
        <v>1.9250000000000001E-3</v>
      </c>
      <c r="AC216" s="12">
        <f>K216*ReturnData!K227</f>
        <v>2.1375000000000001E-3</v>
      </c>
      <c r="AD216" s="12">
        <f>L216*ReturnData!L227</f>
        <v>-1.325E-3</v>
      </c>
      <c r="AE216" s="12">
        <f>M216*ReturnData!M227</f>
        <v>0</v>
      </c>
      <c r="AF216" s="12">
        <f>N216*ReturnData!N227</f>
        <v>5.6750000000000004E-3</v>
      </c>
      <c r="AG216" s="12">
        <f>O216*ReturnData!O227</f>
        <v>0</v>
      </c>
      <c r="AH216" s="12">
        <f>P216*ReturnData!P227</f>
        <v>5.6499999999999996E-3</v>
      </c>
      <c r="AI216" s="12">
        <f>Q216*ReturnData!Q227</f>
        <v>0</v>
      </c>
      <c r="AK216">
        <f t="shared" si="27"/>
        <v>199210</v>
      </c>
      <c r="AL216" s="15">
        <f t="shared" si="29"/>
        <v>7.0250000000000009E-3</v>
      </c>
      <c r="AN216">
        <v>1</v>
      </c>
      <c r="AO216" s="15">
        <f>HighMomentumPortfolio!AL216-LowMomentumPortfolio!AL216</f>
        <v>-3.4625000000000012E-3</v>
      </c>
      <c r="AP216" s="18">
        <f t="shared" si="30"/>
        <v>0.99653749999999997</v>
      </c>
      <c r="AQ216" s="18"/>
    </row>
    <row r="217" spans="1:48" x14ac:dyDescent="0.25">
      <c r="A217" s="6">
        <f>ReturnData!A228</f>
        <v>199211</v>
      </c>
      <c r="B217">
        <f>IF('Monthly Ranks'!B216&gt;=9, 1/8,0)</f>
        <v>0</v>
      </c>
      <c r="C217">
        <f>IF('Monthly Ranks'!C216&gt;=9, 1/8,0)</f>
        <v>0.125</v>
      </c>
      <c r="D217">
        <f>IF('Monthly Ranks'!D216&gt;=9, 1/8,0)</f>
        <v>0.125</v>
      </c>
      <c r="E217">
        <f>IF('Monthly Ranks'!E216&gt;=9, 1/8,0)</f>
        <v>0</v>
      </c>
      <c r="F217">
        <f>IF('Monthly Ranks'!F216&gt;=9, 1/8,0)</f>
        <v>0</v>
      </c>
      <c r="G217">
        <f>IF('Monthly Ranks'!G216&gt;=9, 1/8,0)</f>
        <v>0.125</v>
      </c>
      <c r="H217">
        <f>IF('Monthly Ranks'!H216&gt;=9, 1/8,0)</f>
        <v>0.125</v>
      </c>
      <c r="I217">
        <f>IF('Monthly Ranks'!I216&gt;=9, 1/8,0)</f>
        <v>0</v>
      </c>
      <c r="J217">
        <f>IF('Monthly Ranks'!J216&gt;=9, 1/8,0)</f>
        <v>0.125</v>
      </c>
      <c r="K217">
        <f>IF('Monthly Ranks'!K216&gt;=9, 1/8,0)</f>
        <v>0.125</v>
      </c>
      <c r="L217">
        <f>IF('Monthly Ranks'!L216&gt;=9, 1/8,0)</f>
        <v>0.125</v>
      </c>
      <c r="M217">
        <f>IF('Monthly Ranks'!M216&gt;=9, 1/8,0)</f>
        <v>0</v>
      </c>
      <c r="N217">
        <f>IF('Monthly Ranks'!N216&gt;=9, 1/8,0)</f>
        <v>0.125</v>
      </c>
      <c r="O217">
        <f>IF('Monthly Ranks'!O216&gt;=9, 1/8,0)</f>
        <v>0</v>
      </c>
      <c r="P217">
        <f>IF('Monthly Ranks'!P216&gt;=9, 1/8,0)</f>
        <v>0</v>
      </c>
      <c r="Q217">
        <f>IF('Monthly Ranks'!Q216&gt;=9, 1/8,0)</f>
        <v>0</v>
      </c>
      <c r="S217">
        <f t="shared" si="26"/>
        <v>199211</v>
      </c>
      <c r="T217" s="12">
        <f>B217*ReturnData!B228</f>
        <v>0</v>
      </c>
      <c r="U217" s="12">
        <f>C217*ReturnData!C228</f>
        <v>-8.2749999999999994E-3</v>
      </c>
      <c r="V217" s="12">
        <f>D217*ReturnData!D228</f>
        <v>-3.1374999999999997E-3</v>
      </c>
      <c r="W217" s="12">
        <f>E217*ReturnData!E228</f>
        <v>0</v>
      </c>
      <c r="X217" s="12">
        <f>F217*ReturnData!F228</f>
        <v>0</v>
      </c>
      <c r="Y217" s="12">
        <f>G217*ReturnData!G228</f>
        <v>2.4749999999999998E-3</v>
      </c>
      <c r="Z217" s="12">
        <f>H217*ReturnData!H228</f>
        <v>4.0500000000000006E-3</v>
      </c>
      <c r="AA217" s="12">
        <f>I217*ReturnData!I228</f>
        <v>0</v>
      </c>
      <c r="AB217" s="12">
        <f>J217*ReturnData!J228</f>
        <v>8.8374999999999999E-3</v>
      </c>
      <c r="AC217" s="12">
        <f>K217*ReturnData!K228</f>
        <v>5.0875E-3</v>
      </c>
      <c r="AD217" s="12">
        <f>L217*ReturnData!L228</f>
        <v>7.5875000000000005E-3</v>
      </c>
      <c r="AE217" s="12">
        <f>M217*ReturnData!M228</f>
        <v>0</v>
      </c>
      <c r="AF217" s="12">
        <f>N217*ReturnData!N228</f>
        <v>5.2125000000000001E-3</v>
      </c>
      <c r="AG217" s="12">
        <f>O217*ReturnData!O228</f>
        <v>0</v>
      </c>
      <c r="AH217" s="12">
        <f>P217*ReturnData!P228</f>
        <v>0</v>
      </c>
      <c r="AI217" s="12">
        <f>Q217*ReturnData!Q228</f>
        <v>0</v>
      </c>
      <c r="AK217">
        <f t="shared" si="27"/>
        <v>199211</v>
      </c>
      <c r="AL217" s="15">
        <f t="shared" si="29"/>
        <v>2.1837500000000003E-2</v>
      </c>
      <c r="AN217">
        <v>1</v>
      </c>
      <c r="AO217" s="15">
        <f>HighMomentumPortfolio!AL217-LowMomentumPortfolio!AL217</f>
        <v>3.1849999999999996E-2</v>
      </c>
      <c r="AP217" s="18">
        <f t="shared" si="30"/>
        <v>1.0318499999999999</v>
      </c>
      <c r="AQ217" s="18"/>
    </row>
    <row r="218" spans="1:48" x14ac:dyDescent="0.25">
      <c r="A218" s="6">
        <f>ReturnData!A229</f>
        <v>199212</v>
      </c>
      <c r="B218">
        <f>IF('Monthly Ranks'!B217&gt;=9, 1/8,0)</f>
        <v>0</v>
      </c>
      <c r="C218">
        <f>IF('Monthly Ranks'!C217&gt;=9, 1/8,0)</f>
        <v>0.125</v>
      </c>
      <c r="D218">
        <f>IF('Monthly Ranks'!D217&gt;=9, 1/8,0)</f>
        <v>0.125</v>
      </c>
      <c r="E218">
        <f>IF('Monthly Ranks'!E217&gt;=9, 1/8,0)</f>
        <v>0</v>
      </c>
      <c r="F218">
        <f>IF('Monthly Ranks'!F217&gt;=9, 1/8,0)</f>
        <v>0.125</v>
      </c>
      <c r="G218">
        <f>IF('Monthly Ranks'!G217&gt;=9, 1/8,0)</f>
        <v>0</v>
      </c>
      <c r="H218">
        <f>IF('Monthly Ranks'!H217&gt;=9, 1/8,0)</f>
        <v>0.125</v>
      </c>
      <c r="I218">
        <f>IF('Monthly Ranks'!I217&gt;=9, 1/8,0)</f>
        <v>0</v>
      </c>
      <c r="J218">
        <f>IF('Monthly Ranks'!J217&gt;=9, 1/8,0)</f>
        <v>0</v>
      </c>
      <c r="K218">
        <f>IF('Monthly Ranks'!K217&gt;=9, 1/8,0)</f>
        <v>0.125</v>
      </c>
      <c r="L218">
        <f>IF('Monthly Ranks'!L217&gt;=9, 1/8,0)</f>
        <v>0.125</v>
      </c>
      <c r="M218">
        <f>IF('Monthly Ranks'!M217&gt;=9, 1/8,0)</f>
        <v>0</v>
      </c>
      <c r="N218">
        <f>IF('Monthly Ranks'!N217&gt;=9, 1/8,0)</f>
        <v>0.125</v>
      </c>
      <c r="O218">
        <f>IF('Monthly Ranks'!O217&gt;=9, 1/8,0)</f>
        <v>0.125</v>
      </c>
      <c r="P218">
        <f>IF('Monthly Ranks'!P217&gt;=9, 1/8,0)</f>
        <v>0</v>
      </c>
      <c r="Q218">
        <f>IF('Monthly Ranks'!Q217&gt;=9, 1/8,0)</f>
        <v>0</v>
      </c>
      <c r="S218">
        <f t="shared" si="26"/>
        <v>199212</v>
      </c>
      <c r="T218" s="12">
        <f>B218*ReturnData!B229</f>
        <v>0</v>
      </c>
      <c r="U218" s="12">
        <f>C218*ReturnData!C229</f>
        <v>4.5874999999999996E-3</v>
      </c>
      <c r="V218" s="12">
        <f>D218*ReturnData!D229</f>
        <v>2.4375E-3</v>
      </c>
      <c r="W218" s="12">
        <f>E218*ReturnData!E229</f>
        <v>0</v>
      </c>
      <c r="X218" s="12">
        <f>F218*ReturnData!F229</f>
        <v>-6.4999999999999997E-4</v>
      </c>
      <c r="Y218" s="12">
        <f>G218*ReturnData!G229</f>
        <v>0</v>
      </c>
      <c r="Z218" s="12">
        <f>H218*ReturnData!H229</f>
        <v>-2.3625E-3</v>
      </c>
      <c r="AA218" s="12">
        <f>I218*ReturnData!I229</f>
        <v>0</v>
      </c>
      <c r="AB218" s="12">
        <f>J218*ReturnData!J229</f>
        <v>0</v>
      </c>
      <c r="AC218" s="12">
        <f>K218*ReturnData!K229</f>
        <v>2.9625000000000003E-3</v>
      </c>
      <c r="AD218" s="12">
        <f>L218*ReturnData!L229</f>
        <v>1.2999999999999999E-3</v>
      </c>
      <c r="AE218" s="12">
        <f>M218*ReturnData!M229</f>
        <v>0</v>
      </c>
      <c r="AF218" s="12">
        <f>N218*ReturnData!N229</f>
        <v>5.7999999999999996E-3</v>
      </c>
      <c r="AG218" s="12">
        <f>O218*ReturnData!O229</f>
        <v>3.3750000000000004E-3</v>
      </c>
      <c r="AH218" s="12">
        <f>P218*ReturnData!P229</f>
        <v>0</v>
      </c>
      <c r="AI218" s="12">
        <f>Q218*ReturnData!Q229</f>
        <v>0</v>
      </c>
      <c r="AK218">
        <f t="shared" si="27"/>
        <v>199212</v>
      </c>
      <c r="AL218" s="15">
        <f t="shared" si="29"/>
        <v>1.745E-2</v>
      </c>
      <c r="AN218">
        <v>1</v>
      </c>
      <c r="AO218" s="15">
        <f>HighMomentumPortfolio!AL218-LowMomentumPortfolio!AL218</f>
        <v>3.3499999999999988E-3</v>
      </c>
      <c r="AP218" s="18">
        <f t="shared" si="30"/>
        <v>1.00335</v>
      </c>
      <c r="AQ218" s="18"/>
    </row>
    <row r="219" spans="1:48" x14ac:dyDescent="0.25">
      <c r="A219" s="6">
        <f>ReturnData!A230</f>
        <v>199301</v>
      </c>
      <c r="B219">
        <f>IF('Monthly Ranks'!B218&gt;=9, 1/8,0)</f>
        <v>0.125</v>
      </c>
      <c r="C219">
        <f>IF('Monthly Ranks'!C218&gt;=9, 1/8,0)</f>
        <v>0.125</v>
      </c>
      <c r="D219">
        <f>IF('Monthly Ranks'!D218&gt;=9, 1/8,0)</f>
        <v>0.125</v>
      </c>
      <c r="E219">
        <f>IF('Monthly Ranks'!E218&gt;=9, 1/8,0)</f>
        <v>0</v>
      </c>
      <c r="F219">
        <f>IF('Monthly Ranks'!F218&gt;=9, 1/8,0)</f>
        <v>0</v>
      </c>
      <c r="G219">
        <f>IF('Monthly Ranks'!G218&gt;=9, 1/8,0)</f>
        <v>0.125</v>
      </c>
      <c r="H219">
        <f>IF('Monthly Ranks'!H218&gt;=9, 1/8,0)</f>
        <v>0.125</v>
      </c>
      <c r="I219">
        <f>IF('Monthly Ranks'!I218&gt;=9, 1/8,0)</f>
        <v>0</v>
      </c>
      <c r="J219">
        <f>IF('Monthly Ranks'!J218&gt;=9, 1/8,0)</f>
        <v>0</v>
      </c>
      <c r="K219">
        <f>IF('Monthly Ranks'!K218&gt;=9, 1/8,0)</f>
        <v>0.125</v>
      </c>
      <c r="L219">
        <f>IF('Monthly Ranks'!L218&gt;=9, 1/8,0)</f>
        <v>0</v>
      </c>
      <c r="M219">
        <f>IF('Monthly Ranks'!M218&gt;=9, 1/8,0)</f>
        <v>0</v>
      </c>
      <c r="N219">
        <f>IF('Monthly Ranks'!N218&gt;=9, 1/8,0)</f>
        <v>0.125</v>
      </c>
      <c r="O219">
        <f>IF('Monthly Ranks'!O218&gt;=9, 1/8,0)</f>
        <v>0.125</v>
      </c>
      <c r="P219">
        <f>IF('Monthly Ranks'!P218&gt;=9, 1/8,0)</f>
        <v>0</v>
      </c>
      <c r="Q219">
        <f>IF('Monthly Ranks'!Q218&gt;=9, 1/8,0)</f>
        <v>0</v>
      </c>
      <c r="S219">
        <f t="shared" si="26"/>
        <v>199301</v>
      </c>
      <c r="T219" s="12">
        <f>B219*ReturnData!B230</f>
        <v>-2.075E-3</v>
      </c>
      <c r="U219" s="12">
        <f>C219*ReturnData!C230</f>
        <v>-3.4624999999999999E-3</v>
      </c>
      <c r="V219" s="12">
        <f>D219*ReturnData!D230</f>
        <v>3.3374999999999998E-3</v>
      </c>
      <c r="W219" s="12">
        <f>E219*ReturnData!E230</f>
        <v>0</v>
      </c>
      <c r="X219" s="12">
        <f>F219*ReturnData!F230</f>
        <v>0</v>
      </c>
      <c r="Y219" s="12">
        <f>G219*ReturnData!G230</f>
        <v>-2.725E-3</v>
      </c>
      <c r="Z219" s="12">
        <f>H219*ReturnData!H230</f>
        <v>-8.7875000000000002E-3</v>
      </c>
      <c r="AA219" s="12">
        <f>I219*ReturnData!I230</f>
        <v>0</v>
      </c>
      <c r="AB219" s="12">
        <f>J219*ReturnData!J230</f>
        <v>0</v>
      </c>
      <c r="AC219" s="12">
        <f>K219*ReturnData!K230</f>
        <v>2E-3</v>
      </c>
      <c r="AD219" s="12">
        <f>L219*ReturnData!L230</f>
        <v>0</v>
      </c>
      <c r="AE219" s="12">
        <f>M219*ReturnData!M230</f>
        <v>0</v>
      </c>
      <c r="AF219" s="12">
        <f>N219*ReturnData!N230</f>
        <v>4.125E-4</v>
      </c>
      <c r="AG219" s="12">
        <f>O219*ReturnData!O230</f>
        <v>3.0625000000000001E-3</v>
      </c>
      <c r="AH219" s="12">
        <f>P219*ReturnData!P230</f>
        <v>0</v>
      </c>
      <c r="AI219" s="12">
        <f>Q219*ReturnData!Q230</f>
        <v>0</v>
      </c>
      <c r="AK219">
        <f t="shared" si="27"/>
        <v>199301</v>
      </c>
      <c r="AL219" s="15">
        <f t="shared" si="29"/>
        <v>-8.2375000000000018E-3</v>
      </c>
      <c r="AN219">
        <v>1</v>
      </c>
      <c r="AO219" s="15">
        <f>HighMomentumPortfolio!AL219-LowMomentumPortfolio!AL219</f>
        <v>4.8325E-2</v>
      </c>
      <c r="AP219" s="18">
        <f t="shared" si="30"/>
        <v>1.048325</v>
      </c>
      <c r="AQ219" s="18"/>
      <c r="AR219" s="18">
        <f t="shared" ref="AR219" si="32">PRODUCT(AP219:AP230)</f>
        <v>1.1132201504064092</v>
      </c>
      <c r="AS219" s="18"/>
      <c r="AT219" s="18"/>
      <c r="AU219" s="18"/>
      <c r="AV219" s="18"/>
    </row>
    <row r="220" spans="1:48" x14ac:dyDescent="0.25">
      <c r="A220" s="6">
        <f>ReturnData!A231</f>
        <v>199302</v>
      </c>
      <c r="B220">
        <f>IF('Monthly Ranks'!B219&gt;=9, 1/8,0)</f>
        <v>0.125</v>
      </c>
      <c r="C220">
        <f>IF('Monthly Ranks'!C219&gt;=9, 1/8,0)</f>
        <v>0.125</v>
      </c>
      <c r="D220">
        <f>IF('Monthly Ranks'!D219&gt;=9, 1/8,0)</f>
        <v>0</v>
      </c>
      <c r="E220">
        <f>IF('Monthly Ranks'!E219&gt;=9, 1/8,0)</f>
        <v>0</v>
      </c>
      <c r="F220">
        <f>IF('Monthly Ranks'!F219&gt;=9, 1/8,0)</f>
        <v>0.125</v>
      </c>
      <c r="G220">
        <f>IF('Monthly Ranks'!G219&gt;=9, 1/8,0)</f>
        <v>0.125</v>
      </c>
      <c r="H220">
        <f>IF('Monthly Ranks'!H219&gt;=9, 1/8,0)</f>
        <v>0.125</v>
      </c>
      <c r="I220">
        <f>IF('Monthly Ranks'!I219&gt;=9, 1/8,0)</f>
        <v>0</v>
      </c>
      <c r="J220">
        <f>IF('Monthly Ranks'!J219&gt;=9, 1/8,0)</f>
        <v>0</v>
      </c>
      <c r="K220">
        <f>IF('Monthly Ranks'!K219&gt;=9, 1/8,0)</f>
        <v>0.125</v>
      </c>
      <c r="L220">
        <f>IF('Monthly Ranks'!L219&gt;=9, 1/8,0)</f>
        <v>0.125</v>
      </c>
      <c r="M220">
        <f>IF('Monthly Ranks'!M219&gt;=9, 1/8,0)</f>
        <v>0</v>
      </c>
      <c r="N220">
        <f>IF('Monthly Ranks'!N219&gt;=9, 1/8,0)</f>
        <v>0.125</v>
      </c>
      <c r="O220">
        <f>IF('Monthly Ranks'!O219&gt;=9, 1/8,0)</f>
        <v>0</v>
      </c>
      <c r="P220">
        <f>IF('Monthly Ranks'!P219&gt;=9, 1/8,0)</f>
        <v>0</v>
      </c>
      <c r="Q220">
        <f>IF('Monthly Ranks'!Q219&gt;=9, 1/8,0)</f>
        <v>0</v>
      </c>
      <c r="S220">
        <f t="shared" si="26"/>
        <v>199302</v>
      </c>
      <c r="T220" s="12">
        <f>B220*ReturnData!B231</f>
        <v>-2.875E-3</v>
      </c>
      <c r="U220" s="12">
        <f>C220*ReturnData!C231</f>
        <v>4.6125000000000003E-3</v>
      </c>
      <c r="V220" s="12">
        <f>D220*ReturnData!D231</f>
        <v>0</v>
      </c>
      <c r="W220" s="12">
        <f>E220*ReturnData!E231</f>
        <v>0</v>
      </c>
      <c r="X220" s="12">
        <f>F220*ReturnData!F231</f>
        <v>1.4874999999999999E-3</v>
      </c>
      <c r="Y220" s="12">
        <f>G220*ReturnData!G231</f>
        <v>4.75E-4</v>
      </c>
      <c r="Z220" s="12">
        <f>H220*ReturnData!H231</f>
        <v>-5.1249999999999993E-3</v>
      </c>
      <c r="AA220" s="12">
        <f>I220*ReturnData!I231</f>
        <v>0</v>
      </c>
      <c r="AB220" s="12">
        <f>J220*ReturnData!J231</f>
        <v>0</v>
      </c>
      <c r="AC220" s="12">
        <f>K220*ReturnData!K231</f>
        <v>-1.8E-3</v>
      </c>
      <c r="AD220" s="12">
        <f>L220*ReturnData!L231</f>
        <v>2.2499999999999999E-4</v>
      </c>
      <c r="AE220" s="12">
        <f>M220*ReturnData!M231</f>
        <v>0</v>
      </c>
      <c r="AF220" s="12">
        <f>N220*ReturnData!N231</f>
        <v>1.6250000000000001E-3</v>
      </c>
      <c r="AG220" s="12">
        <f>O220*ReturnData!O231</f>
        <v>0</v>
      </c>
      <c r="AH220" s="12">
        <f>P220*ReturnData!P231</f>
        <v>0</v>
      </c>
      <c r="AI220" s="12">
        <f>Q220*ReturnData!Q231</f>
        <v>0</v>
      </c>
      <c r="AK220">
        <f t="shared" si="27"/>
        <v>199302</v>
      </c>
      <c r="AL220" s="15">
        <f t="shared" si="29"/>
        <v>-1.3749999999999986E-3</v>
      </c>
      <c r="AN220">
        <v>1</v>
      </c>
      <c r="AO220" s="15">
        <f>HighMomentumPortfolio!AL220-LowMomentumPortfolio!AL220</f>
        <v>1.6987499999999996E-2</v>
      </c>
      <c r="AP220" s="18">
        <f t="shared" si="30"/>
        <v>1.0169874999999999</v>
      </c>
      <c r="AQ220" s="18"/>
    </row>
    <row r="221" spans="1:48" x14ac:dyDescent="0.25">
      <c r="A221" s="6">
        <f>ReturnData!A232</f>
        <v>199303</v>
      </c>
      <c r="B221">
        <f>IF('Monthly Ranks'!B220&gt;=9, 1/8,0)</f>
        <v>0.125</v>
      </c>
      <c r="C221">
        <f>IF('Monthly Ranks'!C220&gt;=9, 1/8,0)</f>
        <v>0.125</v>
      </c>
      <c r="D221">
        <f>IF('Monthly Ranks'!D220&gt;=9, 1/8,0)</f>
        <v>0</v>
      </c>
      <c r="E221">
        <f>IF('Monthly Ranks'!E220&gt;=9, 1/8,0)</f>
        <v>0.125</v>
      </c>
      <c r="F221">
        <f>IF('Monthly Ranks'!F220&gt;=9, 1/8,0)</f>
        <v>0</v>
      </c>
      <c r="G221">
        <f>IF('Monthly Ranks'!G220&gt;=9, 1/8,0)</f>
        <v>0.125</v>
      </c>
      <c r="H221">
        <f>IF('Monthly Ranks'!H220&gt;=9, 1/8,0)</f>
        <v>0.125</v>
      </c>
      <c r="I221">
        <f>IF('Monthly Ranks'!I220&gt;=9, 1/8,0)</f>
        <v>0</v>
      </c>
      <c r="J221">
        <f>IF('Monthly Ranks'!J220&gt;=9, 1/8,0)</f>
        <v>0</v>
      </c>
      <c r="K221">
        <f>IF('Monthly Ranks'!K220&gt;=9, 1/8,0)</f>
        <v>0.125</v>
      </c>
      <c r="L221">
        <f>IF('Monthly Ranks'!L220&gt;=9, 1/8,0)</f>
        <v>0.125</v>
      </c>
      <c r="M221">
        <f>IF('Monthly Ranks'!M220&gt;=9, 1/8,0)</f>
        <v>0</v>
      </c>
      <c r="N221">
        <f>IF('Monthly Ranks'!N220&gt;=9, 1/8,0)</f>
        <v>0.125</v>
      </c>
      <c r="O221">
        <f>IF('Monthly Ranks'!O220&gt;=9, 1/8,0)</f>
        <v>0</v>
      </c>
      <c r="P221">
        <f>IF('Monthly Ranks'!P220&gt;=9, 1/8,0)</f>
        <v>0</v>
      </c>
      <c r="Q221">
        <f>IF('Monthly Ranks'!Q220&gt;=9, 1/8,0)</f>
        <v>0</v>
      </c>
      <c r="S221">
        <f t="shared" si="26"/>
        <v>199303</v>
      </c>
      <c r="T221" s="12">
        <f>B221*ReturnData!B232</f>
        <v>-6.625E-4</v>
      </c>
      <c r="U221" s="12">
        <f>C221*ReturnData!C232</f>
        <v>1.28375E-2</v>
      </c>
      <c r="V221" s="12">
        <f>D221*ReturnData!D232</f>
        <v>0</v>
      </c>
      <c r="W221" s="12">
        <f>E221*ReturnData!E232</f>
        <v>4.9624999999999999E-3</v>
      </c>
      <c r="X221" s="12">
        <f>F221*ReturnData!F232</f>
        <v>0</v>
      </c>
      <c r="Y221" s="12">
        <f>G221*ReturnData!G232</f>
        <v>2.575E-3</v>
      </c>
      <c r="Z221" s="12">
        <f>H221*ReturnData!H232</f>
        <v>2.7500000000000002E-4</v>
      </c>
      <c r="AA221" s="12">
        <f>I221*ReturnData!I232</f>
        <v>0</v>
      </c>
      <c r="AB221" s="12">
        <f>J221*ReturnData!J232</f>
        <v>0</v>
      </c>
      <c r="AC221" s="12">
        <f>K221*ReturnData!K232</f>
        <v>4.8875000000000004E-3</v>
      </c>
      <c r="AD221" s="12">
        <f>L221*ReturnData!L232</f>
        <v>2.7750000000000001E-3</v>
      </c>
      <c r="AE221" s="12">
        <f>M221*ReturnData!M232</f>
        <v>0</v>
      </c>
      <c r="AF221" s="12">
        <f>N221*ReturnData!N232</f>
        <v>5.0749999999999997E-3</v>
      </c>
      <c r="AG221" s="12">
        <f>O221*ReturnData!O232</f>
        <v>0</v>
      </c>
      <c r="AH221" s="12">
        <f>P221*ReturnData!P232</f>
        <v>0</v>
      </c>
      <c r="AI221" s="12">
        <f>Q221*ReturnData!Q232</f>
        <v>0</v>
      </c>
      <c r="AK221">
        <f t="shared" si="27"/>
        <v>199303</v>
      </c>
      <c r="AL221" s="15">
        <f t="shared" si="29"/>
        <v>3.2725000000000004E-2</v>
      </c>
      <c r="AN221">
        <v>1</v>
      </c>
      <c r="AO221" s="15">
        <f>HighMomentumPortfolio!AL221-LowMomentumPortfolio!AL221</f>
        <v>-4.2625000000000024E-3</v>
      </c>
      <c r="AP221" s="18">
        <f t="shared" si="30"/>
        <v>0.99573749999999994</v>
      </c>
      <c r="AQ221" s="18"/>
    </row>
    <row r="222" spans="1:48" x14ac:dyDescent="0.25">
      <c r="A222" s="6">
        <f>ReturnData!A233</f>
        <v>199304</v>
      </c>
      <c r="B222">
        <f>IF('Monthly Ranks'!B221&gt;=9, 1/8,0)</f>
        <v>0.125</v>
      </c>
      <c r="C222">
        <f>IF('Monthly Ranks'!C221&gt;=9, 1/8,0)</f>
        <v>0.125</v>
      </c>
      <c r="D222">
        <f>IF('Monthly Ranks'!D221&gt;=9, 1/8,0)</f>
        <v>0</v>
      </c>
      <c r="E222">
        <f>IF('Monthly Ranks'!E221&gt;=9, 1/8,0)</f>
        <v>0.125</v>
      </c>
      <c r="F222">
        <f>IF('Monthly Ranks'!F221&gt;=9, 1/8,0)</f>
        <v>0</v>
      </c>
      <c r="G222">
        <f>IF('Monthly Ranks'!G221&gt;=9, 1/8,0)</f>
        <v>0.125</v>
      </c>
      <c r="H222">
        <f>IF('Monthly Ranks'!H221&gt;=9, 1/8,0)</f>
        <v>0.125</v>
      </c>
      <c r="I222">
        <f>IF('Monthly Ranks'!I221&gt;=9, 1/8,0)</f>
        <v>0</v>
      </c>
      <c r="J222">
        <f>IF('Monthly Ranks'!J221&gt;=9, 1/8,0)</f>
        <v>0</v>
      </c>
      <c r="K222">
        <f>IF('Monthly Ranks'!K221&gt;=9, 1/8,0)</f>
        <v>0.125</v>
      </c>
      <c r="L222">
        <f>IF('Monthly Ranks'!L221&gt;=9, 1/8,0)</f>
        <v>0.125</v>
      </c>
      <c r="M222">
        <f>IF('Monthly Ranks'!M221&gt;=9, 1/8,0)</f>
        <v>0</v>
      </c>
      <c r="N222">
        <f>IF('Monthly Ranks'!N221&gt;=9, 1/8,0)</f>
        <v>0</v>
      </c>
      <c r="O222">
        <f>IF('Monthly Ranks'!O221&gt;=9, 1/8,0)</f>
        <v>0</v>
      </c>
      <c r="P222">
        <f>IF('Monthly Ranks'!P221&gt;=9, 1/8,0)</f>
        <v>0.125</v>
      </c>
      <c r="Q222">
        <f>IF('Monthly Ranks'!Q221&gt;=9, 1/8,0)</f>
        <v>0</v>
      </c>
      <c r="S222">
        <f t="shared" si="26"/>
        <v>199304</v>
      </c>
      <c r="T222" s="12">
        <f>B222*ReturnData!B233</f>
        <v>-1.3574999999999999E-2</v>
      </c>
      <c r="U222" s="12">
        <f>C222*ReturnData!C233</f>
        <v>3.4999999999999996E-3</v>
      </c>
      <c r="V222" s="12">
        <f>D222*ReturnData!D233</f>
        <v>0</v>
      </c>
      <c r="W222" s="12">
        <f>E222*ReturnData!E233</f>
        <v>-6.7500000000000008E-3</v>
      </c>
      <c r="X222" s="12">
        <f>F222*ReturnData!F233</f>
        <v>0</v>
      </c>
      <c r="Y222" s="12">
        <f>G222*ReturnData!G233</f>
        <v>3.6875000000000002E-3</v>
      </c>
      <c r="Z222" s="12">
        <f>H222*ReturnData!H233</f>
        <v>8.25E-4</v>
      </c>
      <c r="AA222" s="12">
        <f>I222*ReturnData!I233</f>
        <v>0</v>
      </c>
      <c r="AB222" s="12">
        <f>J222*ReturnData!J233</f>
        <v>0</v>
      </c>
      <c r="AC222" s="12">
        <f>K222*ReturnData!K233</f>
        <v>-9.2500000000000004E-4</v>
      </c>
      <c r="AD222" s="12">
        <f>L222*ReturnData!L233</f>
        <v>-2.4499999999999999E-3</v>
      </c>
      <c r="AE222" s="12">
        <f>M222*ReturnData!M233</f>
        <v>0</v>
      </c>
      <c r="AF222" s="12">
        <f>N222*ReturnData!N233</f>
        <v>0</v>
      </c>
      <c r="AG222" s="12">
        <f>O222*ReturnData!O233</f>
        <v>0</v>
      </c>
      <c r="AH222" s="12">
        <f>P222*ReturnData!P233</f>
        <v>-1.1012500000000001E-2</v>
      </c>
      <c r="AI222" s="12">
        <f>Q222*ReturnData!Q233</f>
        <v>0</v>
      </c>
      <c r="AK222">
        <f t="shared" si="27"/>
        <v>199304</v>
      </c>
      <c r="AL222" s="15">
        <f t="shared" si="29"/>
        <v>-2.6700000000000002E-2</v>
      </c>
      <c r="AN222">
        <v>1</v>
      </c>
      <c r="AO222" s="15">
        <f>HighMomentumPortfolio!AL222-LowMomentumPortfolio!AL222</f>
        <v>1.5125000000000001E-2</v>
      </c>
      <c r="AP222" s="18">
        <f t="shared" si="30"/>
        <v>1.0151250000000001</v>
      </c>
      <c r="AQ222" s="18"/>
    </row>
    <row r="223" spans="1:48" x14ac:dyDescent="0.25">
      <c r="A223" s="6">
        <f>ReturnData!A234</f>
        <v>199305</v>
      </c>
      <c r="B223">
        <f>IF('Monthly Ranks'!B222&gt;=9, 1/8,0)</f>
        <v>0.125</v>
      </c>
      <c r="C223">
        <f>IF('Monthly Ranks'!C222&gt;=9, 1/8,0)</f>
        <v>0</v>
      </c>
      <c r="D223">
        <f>IF('Monthly Ranks'!D222&gt;=9, 1/8,0)</f>
        <v>0</v>
      </c>
      <c r="E223">
        <f>IF('Monthly Ranks'!E222&gt;=9, 1/8,0)</f>
        <v>0.125</v>
      </c>
      <c r="F223">
        <f>IF('Monthly Ranks'!F222&gt;=9, 1/8,0)</f>
        <v>0</v>
      </c>
      <c r="G223">
        <f>IF('Monthly Ranks'!G222&gt;=9, 1/8,0)</f>
        <v>0.125</v>
      </c>
      <c r="H223">
        <f>IF('Monthly Ranks'!H222&gt;=9, 1/8,0)</f>
        <v>0.125</v>
      </c>
      <c r="I223">
        <f>IF('Monthly Ranks'!I222&gt;=9, 1/8,0)</f>
        <v>0</v>
      </c>
      <c r="J223">
        <f>IF('Monthly Ranks'!J222&gt;=9, 1/8,0)</f>
        <v>0.125</v>
      </c>
      <c r="K223">
        <f>IF('Monthly Ranks'!K222&gt;=9, 1/8,0)</f>
        <v>0.125</v>
      </c>
      <c r="L223">
        <f>IF('Monthly Ranks'!L222&gt;=9, 1/8,0)</f>
        <v>0.125</v>
      </c>
      <c r="M223">
        <f>IF('Monthly Ranks'!M222&gt;=9, 1/8,0)</f>
        <v>0</v>
      </c>
      <c r="N223">
        <f>IF('Monthly Ranks'!N222&gt;=9, 1/8,0)</f>
        <v>0.125</v>
      </c>
      <c r="O223">
        <f>IF('Monthly Ranks'!O222&gt;=9, 1/8,0)</f>
        <v>0</v>
      </c>
      <c r="P223">
        <f>IF('Monthly Ranks'!P222&gt;=9, 1/8,0)</f>
        <v>0</v>
      </c>
      <c r="Q223">
        <f>IF('Monthly Ranks'!Q222&gt;=9, 1/8,0)</f>
        <v>0</v>
      </c>
      <c r="S223">
        <f t="shared" si="26"/>
        <v>199305</v>
      </c>
      <c r="T223" s="12">
        <f>B223*ReturnData!B234</f>
        <v>3.6375000000000001E-3</v>
      </c>
      <c r="U223" s="12">
        <f>C223*ReturnData!C234</f>
        <v>0</v>
      </c>
      <c r="V223" s="12">
        <f>D223*ReturnData!D234</f>
        <v>0</v>
      </c>
      <c r="W223" s="12">
        <f>E223*ReturnData!E234</f>
        <v>2.15E-3</v>
      </c>
      <c r="X223" s="12">
        <f>F223*ReturnData!F234</f>
        <v>0</v>
      </c>
      <c r="Y223" s="12">
        <f>G223*ReturnData!G234</f>
        <v>2.4375E-3</v>
      </c>
      <c r="Z223" s="12">
        <f>H223*ReturnData!H234</f>
        <v>2.7374999999999999E-3</v>
      </c>
      <c r="AA223" s="12">
        <f>I223*ReturnData!I234</f>
        <v>0</v>
      </c>
      <c r="AB223" s="12">
        <f>J223*ReturnData!J234</f>
        <v>5.1875000000000003E-3</v>
      </c>
      <c r="AC223" s="12">
        <f>K223*ReturnData!K234</f>
        <v>2.3E-3</v>
      </c>
      <c r="AD223" s="12">
        <f>L223*ReturnData!L234</f>
        <v>8.2375E-3</v>
      </c>
      <c r="AE223" s="12">
        <f>M223*ReturnData!M234</f>
        <v>0</v>
      </c>
      <c r="AF223" s="12">
        <f>N223*ReturnData!N234</f>
        <v>3.4499999999999999E-3</v>
      </c>
      <c r="AG223" s="12">
        <f>O223*ReturnData!O234</f>
        <v>0</v>
      </c>
      <c r="AH223" s="12">
        <f>P223*ReturnData!P234</f>
        <v>0</v>
      </c>
      <c r="AI223" s="12">
        <f>Q223*ReturnData!Q234</f>
        <v>0</v>
      </c>
      <c r="AK223">
        <f t="shared" si="27"/>
        <v>199305</v>
      </c>
      <c r="AL223" s="15">
        <f t="shared" si="29"/>
        <v>3.0137500000000005E-2</v>
      </c>
      <c r="AN223">
        <v>1</v>
      </c>
      <c r="AO223" s="15">
        <f>HighMomentumPortfolio!AL223-LowMomentumPortfolio!AL223</f>
        <v>-3.9375000000000104E-3</v>
      </c>
      <c r="AP223" s="18">
        <f t="shared" si="30"/>
        <v>0.99606249999999996</v>
      </c>
      <c r="AQ223" s="18"/>
    </row>
    <row r="224" spans="1:48" x14ac:dyDescent="0.25">
      <c r="A224" s="6">
        <f>ReturnData!A235</f>
        <v>199306</v>
      </c>
      <c r="B224">
        <f>IF('Monthly Ranks'!B223&gt;=9, 1/8,0)</f>
        <v>0.125</v>
      </c>
      <c r="C224">
        <f>IF('Monthly Ranks'!C223&gt;=9, 1/8,0)</f>
        <v>0.125</v>
      </c>
      <c r="D224">
        <f>IF('Monthly Ranks'!D223&gt;=9, 1/8,0)</f>
        <v>0</v>
      </c>
      <c r="E224">
        <f>IF('Monthly Ranks'!E223&gt;=9, 1/8,0)</f>
        <v>0.125</v>
      </c>
      <c r="F224">
        <f>IF('Monthly Ranks'!F223&gt;=9, 1/8,0)</f>
        <v>0</v>
      </c>
      <c r="G224">
        <f>IF('Monthly Ranks'!G223&gt;=9, 1/8,0)</f>
        <v>0.125</v>
      </c>
      <c r="H224">
        <f>IF('Monthly Ranks'!H223&gt;=9, 1/8,0)</f>
        <v>0.125</v>
      </c>
      <c r="I224">
        <f>IF('Monthly Ranks'!I223&gt;=9, 1/8,0)</f>
        <v>0</v>
      </c>
      <c r="J224">
        <f>IF('Monthly Ranks'!J223&gt;=9, 1/8,0)</f>
        <v>0.125</v>
      </c>
      <c r="K224">
        <f>IF('Monthly Ranks'!K223&gt;=9, 1/8,0)</f>
        <v>0.125</v>
      </c>
      <c r="L224">
        <f>IF('Monthly Ranks'!L223&gt;=9, 1/8,0)</f>
        <v>0.125</v>
      </c>
      <c r="M224">
        <f>IF('Monthly Ranks'!M223&gt;=9, 1/8,0)</f>
        <v>0</v>
      </c>
      <c r="N224">
        <f>IF('Monthly Ranks'!N223&gt;=9, 1/8,0)</f>
        <v>0</v>
      </c>
      <c r="O224">
        <f>IF('Monthly Ranks'!O223&gt;=9, 1/8,0)</f>
        <v>0</v>
      </c>
      <c r="P224">
        <f>IF('Monthly Ranks'!P223&gt;=9, 1/8,0)</f>
        <v>0</v>
      </c>
      <c r="Q224">
        <f>IF('Monthly Ranks'!Q223&gt;=9, 1/8,0)</f>
        <v>0</v>
      </c>
      <c r="S224">
        <f t="shared" si="26"/>
        <v>199306</v>
      </c>
      <c r="T224" s="12">
        <f>B224*ReturnData!B235</f>
        <v>-5.7499999999999999E-4</v>
      </c>
      <c r="U224" s="12">
        <f>C224*ReturnData!C235</f>
        <v>4.2750000000000002E-3</v>
      </c>
      <c r="V224" s="12">
        <f>D224*ReturnData!D235</f>
        <v>0</v>
      </c>
      <c r="W224" s="12">
        <f>E224*ReturnData!E235</f>
        <v>-1.0475000000000002E-2</v>
      </c>
      <c r="X224" s="12">
        <f>F224*ReturnData!F235</f>
        <v>0</v>
      </c>
      <c r="Y224" s="12">
        <f>G224*ReturnData!G235</f>
        <v>-4.9249999999999997E-3</v>
      </c>
      <c r="Z224" s="12">
        <f>H224*ReturnData!H235</f>
        <v>-3.0999999999999999E-3</v>
      </c>
      <c r="AA224" s="12">
        <f>I224*ReturnData!I235</f>
        <v>0</v>
      </c>
      <c r="AB224" s="12">
        <f>J224*ReturnData!J235</f>
        <v>1.6250000000000001E-3</v>
      </c>
      <c r="AC224" s="12">
        <f>K224*ReturnData!K235</f>
        <v>-2.9625000000000003E-3</v>
      </c>
      <c r="AD224" s="12">
        <f>L224*ReturnData!L235</f>
        <v>2.375E-4</v>
      </c>
      <c r="AE224" s="12">
        <f>M224*ReturnData!M235</f>
        <v>0</v>
      </c>
      <c r="AF224" s="12">
        <f>N224*ReturnData!N235</f>
        <v>0</v>
      </c>
      <c r="AG224" s="12">
        <f>O224*ReturnData!O235</f>
        <v>0</v>
      </c>
      <c r="AH224" s="12">
        <f>P224*ReturnData!P235</f>
        <v>0</v>
      </c>
      <c r="AI224" s="12">
        <f>Q224*ReturnData!Q235</f>
        <v>0</v>
      </c>
      <c r="AK224">
        <f t="shared" si="27"/>
        <v>199306</v>
      </c>
      <c r="AL224" s="15">
        <f t="shared" si="29"/>
        <v>-1.5900000000000001E-2</v>
      </c>
      <c r="AN224">
        <v>1</v>
      </c>
      <c r="AO224" s="15">
        <f>HighMomentumPortfolio!AL224-LowMomentumPortfolio!AL224</f>
        <v>2.1925E-2</v>
      </c>
      <c r="AP224" s="18">
        <f t="shared" si="30"/>
        <v>1.021925</v>
      </c>
      <c r="AQ224" s="18"/>
    </row>
    <row r="225" spans="1:48" x14ac:dyDescent="0.25">
      <c r="A225" s="6">
        <f>ReturnData!A236</f>
        <v>199307</v>
      </c>
      <c r="B225">
        <f>IF('Monthly Ranks'!B224&gt;=9, 1/8,0)</f>
        <v>0.125</v>
      </c>
      <c r="C225">
        <f>IF('Monthly Ranks'!C224&gt;=9, 1/8,0)</f>
        <v>0.125</v>
      </c>
      <c r="D225">
        <f>IF('Monthly Ranks'!D224&gt;=9, 1/8,0)</f>
        <v>0</v>
      </c>
      <c r="E225">
        <f>IF('Monthly Ranks'!E224&gt;=9, 1/8,0)</f>
        <v>0.125</v>
      </c>
      <c r="F225">
        <f>IF('Monthly Ranks'!F224&gt;=9, 1/8,0)</f>
        <v>0</v>
      </c>
      <c r="G225">
        <f>IF('Monthly Ranks'!G224&gt;=9, 1/8,0)</f>
        <v>0.125</v>
      </c>
      <c r="H225">
        <f>IF('Monthly Ranks'!H224&gt;=9, 1/8,0)</f>
        <v>0.125</v>
      </c>
      <c r="I225">
        <f>IF('Monthly Ranks'!I224&gt;=9, 1/8,0)</f>
        <v>0</v>
      </c>
      <c r="J225">
        <f>IF('Monthly Ranks'!J224&gt;=9, 1/8,0)</f>
        <v>0.125</v>
      </c>
      <c r="K225">
        <f>IF('Monthly Ranks'!K224&gt;=9, 1/8,0)</f>
        <v>0</v>
      </c>
      <c r="L225">
        <f>IF('Monthly Ranks'!L224&gt;=9, 1/8,0)</f>
        <v>0.125</v>
      </c>
      <c r="M225">
        <f>IF('Monthly Ranks'!M224&gt;=9, 1/8,0)</f>
        <v>0</v>
      </c>
      <c r="N225">
        <f>IF('Monthly Ranks'!N224&gt;=9, 1/8,0)</f>
        <v>0</v>
      </c>
      <c r="O225">
        <f>IF('Monthly Ranks'!O224&gt;=9, 1/8,0)</f>
        <v>0</v>
      </c>
      <c r="P225">
        <f>IF('Monthly Ranks'!P224&gt;=9, 1/8,0)</f>
        <v>0.125</v>
      </c>
      <c r="Q225">
        <f>IF('Monthly Ranks'!Q224&gt;=9, 1/8,0)</f>
        <v>0</v>
      </c>
      <c r="S225">
        <f t="shared" si="26"/>
        <v>199307</v>
      </c>
      <c r="T225" s="12">
        <f>B225*ReturnData!B236</f>
        <v>-3.1624999999999999E-3</v>
      </c>
      <c r="U225" s="12">
        <f>C225*ReturnData!C236</f>
        <v>8.3999999999999995E-3</v>
      </c>
      <c r="V225" s="12">
        <f>D225*ReturnData!D236</f>
        <v>0</v>
      </c>
      <c r="W225" s="12">
        <f>E225*ReturnData!E236</f>
        <v>-5.1000000000000004E-3</v>
      </c>
      <c r="X225" s="12">
        <f>F225*ReturnData!F236</f>
        <v>0</v>
      </c>
      <c r="Y225" s="12">
        <f>G225*ReturnData!G236</f>
        <v>1.075E-3</v>
      </c>
      <c r="Z225" s="12">
        <f>H225*ReturnData!H236</f>
        <v>-8.4749999999999999E-3</v>
      </c>
      <c r="AA225" s="12">
        <f>I225*ReturnData!I236</f>
        <v>0</v>
      </c>
      <c r="AB225" s="12">
        <f>J225*ReturnData!J236</f>
        <v>-2.6374999999999997E-3</v>
      </c>
      <c r="AC225" s="12">
        <f>K225*ReturnData!K236</f>
        <v>0</v>
      </c>
      <c r="AD225" s="12">
        <f>L225*ReturnData!L236</f>
        <v>-2.2125000000000001E-3</v>
      </c>
      <c r="AE225" s="12">
        <f>M225*ReturnData!M236</f>
        <v>0</v>
      </c>
      <c r="AF225" s="12">
        <f>N225*ReturnData!N236</f>
        <v>0</v>
      </c>
      <c r="AG225" s="12">
        <f>O225*ReturnData!O236</f>
        <v>0</v>
      </c>
      <c r="AH225" s="12">
        <f>P225*ReturnData!P236</f>
        <v>6.2500000000000001E-4</v>
      </c>
      <c r="AI225" s="12">
        <f>Q225*ReturnData!Q236</f>
        <v>0</v>
      </c>
      <c r="AK225">
        <f t="shared" si="27"/>
        <v>199307</v>
      </c>
      <c r="AL225" s="15">
        <f t="shared" si="29"/>
        <v>-1.1487500000000001E-2</v>
      </c>
      <c r="AN225">
        <v>1</v>
      </c>
      <c r="AO225" s="15">
        <f>HighMomentumPortfolio!AL225-LowMomentumPortfolio!AL225</f>
        <v>2.4187500000000001E-2</v>
      </c>
      <c r="AP225" s="18">
        <f t="shared" si="30"/>
        <v>1.0241875</v>
      </c>
      <c r="AQ225" s="18"/>
    </row>
    <row r="226" spans="1:48" x14ac:dyDescent="0.25">
      <c r="A226" s="6">
        <f>ReturnData!A237</f>
        <v>199308</v>
      </c>
      <c r="B226">
        <f>IF('Monthly Ranks'!B225&gt;=9, 1/8,0)</f>
        <v>0.125</v>
      </c>
      <c r="C226">
        <f>IF('Monthly Ranks'!C225&gt;=9, 1/8,0)</f>
        <v>0.125</v>
      </c>
      <c r="D226">
        <f>IF('Monthly Ranks'!D225&gt;=9, 1/8,0)</f>
        <v>0</v>
      </c>
      <c r="E226">
        <f>IF('Monthly Ranks'!E225&gt;=9, 1/8,0)</f>
        <v>0.125</v>
      </c>
      <c r="F226">
        <f>IF('Monthly Ranks'!F225&gt;=9, 1/8,0)</f>
        <v>0</v>
      </c>
      <c r="G226">
        <f>IF('Monthly Ranks'!G225&gt;=9, 1/8,0)</f>
        <v>0.125</v>
      </c>
      <c r="H226">
        <f>IF('Monthly Ranks'!H225&gt;=9, 1/8,0)</f>
        <v>0.125</v>
      </c>
      <c r="I226">
        <f>IF('Monthly Ranks'!I225&gt;=9, 1/8,0)</f>
        <v>0</v>
      </c>
      <c r="J226">
        <f>IF('Monthly Ranks'!J225&gt;=9, 1/8,0)</f>
        <v>0.125</v>
      </c>
      <c r="K226">
        <f>IF('Monthly Ranks'!K225&gt;=9, 1/8,0)</f>
        <v>0.125</v>
      </c>
      <c r="L226">
        <f>IF('Monthly Ranks'!L225&gt;=9, 1/8,0)</f>
        <v>0</v>
      </c>
      <c r="M226">
        <f>IF('Monthly Ranks'!M225&gt;=9, 1/8,0)</f>
        <v>0</v>
      </c>
      <c r="N226">
        <f>IF('Monthly Ranks'!N225&gt;=9, 1/8,0)</f>
        <v>0</v>
      </c>
      <c r="O226">
        <f>IF('Monthly Ranks'!O225&gt;=9, 1/8,0)</f>
        <v>0</v>
      </c>
      <c r="P226">
        <f>IF('Monthly Ranks'!P225&gt;=9, 1/8,0)</f>
        <v>0.125</v>
      </c>
      <c r="Q226">
        <f>IF('Monthly Ranks'!Q225&gt;=9, 1/8,0)</f>
        <v>0</v>
      </c>
      <c r="S226">
        <f t="shared" si="26"/>
        <v>199308</v>
      </c>
      <c r="T226" s="12">
        <f>B226*ReturnData!B237</f>
        <v>5.3625000000000001E-3</v>
      </c>
      <c r="U226" s="12">
        <f>C226*ReturnData!C237</f>
        <v>-8.4624999999999995E-3</v>
      </c>
      <c r="V226" s="12">
        <f>D226*ReturnData!D237</f>
        <v>0</v>
      </c>
      <c r="W226" s="12">
        <f>E226*ReturnData!E237</f>
        <v>6.6374999999999993E-3</v>
      </c>
      <c r="X226" s="12">
        <f>F226*ReturnData!F237</f>
        <v>0</v>
      </c>
      <c r="Y226" s="12">
        <f>G226*ReturnData!G237</f>
        <v>4.3625000000000001E-3</v>
      </c>
      <c r="Z226" s="12">
        <f>H226*ReturnData!H237</f>
        <v>4.4250000000000001E-3</v>
      </c>
      <c r="AA226" s="12">
        <f>I226*ReturnData!I237</f>
        <v>0</v>
      </c>
      <c r="AB226" s="12">
        <f>J226*ReturnData!J237</f>
        <v>3.5999999999999999E-3</v>
      </c>
      <c r="AC226" s="12">
        <f>K226*ReturnData!K237</f>
        <v>6.3499999999999997E-3</v>
      </c>
      <c r="AD226" s="12">
        <f>L226*ReturnData!L237</f>
        <v>0</v>
      </c>
      <c r="AE226" s="12">
        <f>M226*ReturnData!M237</f>
        <v>0</v>
      </c>
      <c r="AF226" s="12">
        <f>N226*ReturnData!N237</f>
        <v>0</v>
      </c>
      <c r="AG226" s="12">
        <f>O226*ReturnData!O237</f>
        <v>0</v>
      </c>
      <c r="AH226" s="12">
        <f>P226*ReturnData!P237</f>
        <v>4.9375E-3</v>
      </c>
      <c r="AI226" s="12">
        <f>Q226*ReturnData!Q237</f>
        <v>0</v>
      </c>
      <c r="AK226">
        <f t="shared" si="27"/>
        <v>199308</v>
      </c>
      <c r="AL226" s="15">
        <f t="shared" si="29"/>
        <v>2.7212500000000004E-2</v>
      </c>
      <c r="AN226">
        <v>1</v>
      </c>
      <c r="AO226" s="15">
        <f>HighMomentumPortfolio!AL226-LowMomentumPortfolio!AL226</f>
        <v>1.2124999999999993E-2</v>
      </c>
      <c r="AP226" s="18">
        <f t="shared" si="30"/>
        <v>1.0121249999999999</v>
      </c>
      <c r="AQ226" s="18"/>
    </row>
    <row r="227" spans="1:48" x14ac:dyDescent="0.25">
      <c r="A227" s="6">
        <f>ReturnData!A238</f>
        <v>199309</v>
      </c>
      <c r="B227">
        <f>IF('Monthly Ranks'!B226&gt;=9, 1/8,0)</f>
        <v>0.125</v>
      </c>
      <c r="C227">
        <f>IF('Monthly Ranks'!C226&gt;=9, 1/8,0)</f>
        <v>0</v>
      </c>
      <c r="D227">
        <f>IF('Monthly Ranks'!D226&gt;=9, 1/8,0)</f>
        <v>0.125</v>
      </c>
      <c r="E227">
        <f>IF('Monthly Ranks'!E226&gt;=9, 1/8,0)</f>
        <v>0.125</v>
      </c>
      <c r="F227">
        <f>IF('Monthly Ranks'!F226&gt;=9, 1/8,0)</f>
        <v>0</v>
      </c>
      <c r="G227">
        <f>IF('Monthly Ranks'!G226&gt;=9, 1/8,0)</f>
        <v>0.125</v>
      </c>
      <c r="H227">
        <f>IF('Monthly Ranks'!H226&gt;=9, 1/8,0)</f>
        <v>0.125</v>
      </c>
      <c r="I227">
        <f>IF('Monthly Ranks'!I226&gt;=9, 1/8,0)</f>
        <v>0.125</v>
      </c>
      <c r="J227">
        <f>IF('Monthly Ranks'!J226&gt;=9, 1/8,0)</f>
        <v>0</v>
      </c>
      <c r="K227">
        <f>IF('Monthly Ranks'!K226&gt;=9, 1/8,0)</f>
        <v>0.125</v>
      </c>
      <c r="L227">
        <f>IF('Monthly Ranks'!L226&gt;=9, 1/8,0)</f>
        <v>0</v>
      </c>
      <c r="M227">
        <f>IF('Monthly Ranks'!M226&gt;=9, 1/8,0)</f>
        <v>0</v>
      </c>
      <c r="N227">
        <f>IF('Monthly Ranks'!N226&gt;=9, 1/8,0)</f>
        <v>0</v>
      </c>
      <c r="O227">
        <f>IF('Monthly Ranks'!O226&gt;=9, 1/8,0)</f>
        <v>0</v>
      </c>
      <c r="P227">
        <f>IF('Monthly Ranks'!P226&gt;=9, 1/8,0)</f>
        <v>0.125</v>
      </c>
      <c r="Q227">
        <f>IF('Monthly Ranks'!Q226&gt;=9, 1/8,0)</f>
        <v>0</v>
      </c>
      <c r="S227">
        <f t="shared" si="26"/>
        <v>199309</v>
      </c>
      <c r="T227" s="12">
        <f>B227*ReturnData!B238</f>
        <v>-2.6874999999999998E-3</v>
      </c>
      <c r="U227" s="12">
        <f>C227*ReturnData!C238</f>
        <v>0</v>
      </c>
      <c r="V227" s="12">
        <f>D227*ReturnData!D238</f>
        <v>1.6875000000000002E-3</v>
      </c>
      <c r="W227" s="12">
        <f>E227*ReturnData!E238</f>
        <v>-4.1625000000000004E-3</v>
      </c>
      <c r="X227" s="12">
        <f>F227*ReturnData!F238</f>
        <v>0</v>
      </c>
      <c r="Y227" s="12">
        <f>G227*ReturnData!G238</f>
        <v>-3.3124999999999999E-3</v>
      </c>
      <c r="Z227" s="12">
        <f>H227*ReturnData!H238</f>
        <v>-4.8750000000000003E-4</v>
      </c>
      <c r="AA227" s="12">
        <f>I227*ReturnData!I238</f>
        <v>-2.7750000000000001E-3</v>
      </c>
      <c r="AB227" s="12">
        <f>J227*ReturnData!J238</f>
        <v>0</v>
      </c>
      <c r="AC227" s="12">
        <f>K227*ReturnData!K238</f>
        <v>7.3749999999999998E-4</v>
      </c>
      <c r="AD227" s="12">
        <f>L227*ReturnData!L238</f>
        <v>0</v>
      </c>
      <c r="AE227" s="12">
        <f>M227*ReturnData!M238</f>
        <v>0</v>
      </c>
      <c r="AF227" s="12">
        <f>N227*ReturnData!N238</f>
        <v>0</v>
      </c>
      <c r="AG227" s="12">
        <f>O227*ReturnData!O238</f>
        <v>0</v>
      </c>
      <c r="AH227" s="12">
        <f>P227*ReturnData!P238</f>
        <v>2.6249999999999998E-4</v>
      </c>
      <c r="AI227" s="12">
        <f>Q227*ReturnData!Q238</f>
        <v>0</v>
      </c>
      <c r="AK227">
        <f t="shared" si="27"/>
        <v>199309</v>
      </c>
      <c r="AL227" s="15">
        <f t="shared" si="29"/>
        <v>-1.0737499999999999E-2</v>
      </c>
      <c r="AN227">
        <v>1</v>
      </c>
      <c r="AO227" s="15">
        <f>HighMomentumPortfolio!AL227-LowMomentumPortfolio!AL227</f>
        <v>-4.7249999999999948E-3</v>
      </c>
      <c r="AP227" s="18">
        <f t="shared" si="30"/>
        <v>0.99527500000000002</v>
      </c>
      <c r="AQ227" s="18"/>
    </row>
    <row r="228" spans="1:48" x14ac:dyDescent="0.25">
      <c r="A228" s="6">
        <f>ReturnData!A239</f>
        <v>199310</v>
      </c>
      <c r="B228">
        <f>IF('Monthly Ranks'!B227&gt;=9, 1/8,0)</f>
        <v>0.125</v>
      </c>
      <c r="C228">
        <f>IF('Monthly Ranks'!C227&gt;=9, 1/8,0)</f>
        <v>0</v>
      </c>
      <c r="D228">
        <f>IF('Monthly Ranks'!D227&gt;=9, 1/8,0)</f>
        <v>0.125</v>
      </c>
      <c r="E228">
        <f>IF('Monthly Ranks'!E227&gt;=9, 1/8,0)</f>
        <v>0.125</v>
      </c>
      <c r="F228">
        <f>IF('Monthly Ranks'!F227&gt;=9, 1/8,0)</f>
        <v>0</v>
      </c>
      <c r="G228">
        <f>IF('Monthly Ranks'!G227&gt;=9, 1/8,0)</f>
        <v>0.125</v>
      </c>
      <c r="H228">
        <f>IF('Monthly Ranks'!H227&gt;=9, 1/8,0)</f>
        <v>0.125</v>
      </c>
      <c r="I228">
        <f>IF('Monthly Ranks'!I227&gt;=9, 1/8,0)</f>
        <v>0.125</v>
      </c>
      <c r="J228">
        <f>IF('Monthly Ranks'!J227&gt;=9, 1/8,0)</f>
        <v>0</v>
      </c>
      <c r="K228">
        <f>IF('Monthly Ranks'!K227&gt;=9, 1/8,0)</f>
        <v>0.125</v>
      </c>
      <c r="L228">
        <f>IF('Monthly Ranks'!L227&gt;=9, 1/8,0)</f>
        <v>0</v>
      </c>
      <c r="M228">
        <f>IF('Monthly Ranks'!M227&gt;=9, 1/8,0)</f>
        <v>0</v>
      </c>
      <c r="N228">
        <f>IF('Monthly Ranks'!N227&gt;=9, 1/8,0)</f>
        <v>0</v>
      </c>
      <c r="O228">
        <f>IF('Monthly Ranks'!O227&gt;=9, 1/8,0)</f>
        <v>0</v>
      </c>
      <c r="P228">
        <f>IF('Monthly Ranks'!P227&gt;=9, 1/8,0)</f>
        <v>0.125</v>
      </c>
      <c r="Q228">
        <f>IF('Monthly Ranks'!Q227&gt;=9, 1/8,0)</f>
        <v>0</v>
      </c>
      <c r="S228">
        <f t="shared" si="26"/>
        <v>199310</v>
      </c>
      <c r="T228" s="12">
        <f>B228*ReturnData!B239</f>
        <v>7.4250000000000002E-3</v>
      </c>
      <c r="U228" s="12">
        <f>C228*ReturnData!C239</f>
        <v>0</v>
      </c>
      <c r="V228" s="12">
        <f>D228*ReturnData!D239</f>
        <v>-2.4250000000000001E-3</v>
      </c>
      <c r="W228" s="12">
        <f>E228*ReturnData!E239</f>
        <v>5.6750000000000004E-3</v>
      </c>
      <c r="X228" s="12">
        <f>F228*ReturnData!F239</f>
        <v>0</v>
      </c>
      <c r="Y228" s="12">
        <f>G228*ReturnData!G239</f>
        <v>2.9749999999999998E-3</v>
      </c>
      <c r="Z228" s="12">
        <f>H228*ReturnData!H239</f>
        <v>8.199999999999999E-3</v>
      </c>
      <c r="AA228" s="12">
        <f>I228*ReturnData!I239</f>
        <v>3.5499999999999998E-3</v>
      </c>
      <c r="AB228" s="12">
        <f>J228*ReturnData!J239</f>
        <v>0</v>
      </c>
      <c r="AC228" s="12">
        <f>K228*ReturnData!K239</f>
        <v>8.6374999999999993E-3</v>
      </c>
      <c r="AD228" s="12">
        <f>L228*ReturnData!L239</f>
        <v>0</v>
      </c>
      <c r="AE228" s="12">
        <f>M228*ReturnData!M239</f>
        <v>0</v>
      </c>
      <c r="AF228" s="12">
        <f>N228*ReturnData!N239</f>
        <v>0</v>
      </c>
      <c r="AG228" s="12">
        <f>O228*ReturnData!O239</f>
        <v>0</v>
      </c>
      <c r="AH228" s="12">
        <f>P228*ReturnData!P239</f>
        <v>6.5249999999999996E-3</v>
      </c>
      <c r="AI228" s="12">
        <f>Q228*ReturnData!Q239</f>
        <v>0</v>
      </c>
      <c r="AK228">
        <f t="shared" si="27"/>
        <v>199310</v>
      </c>
      <c r="AL228" s="15">
        <f t="shared" si="29"/>
        <v>4.0562500000000001E-2</v>
      </c>
      <c r="AN228">
        <v>1</v>
      </c>
      <c r="AO228" s="15">
        <f>HighMomentumPortfolio!AL228-LowMomentumPortfolio!AL228</f>
        <v>-1.2625000000000004E-2</v>
      </c>
      <c r="AP228" s="18">
        <f t="shared" si="30"/>
        <v>0.987375</v>
      </c>
      <c r="AQ228" s="18"/>
    </row>
    <row r="229" spans="1:48" x14ac:dyDescent="0.25">
      <c r="A229" s="6">
        <f>ReturnData!A240</f>
        <v>199311</v>
      </c>
      <c r="B229">
        <f>IF('Monthly Ranks'!B228&gt;=9, 1/8,0)</f>
        <v>0.125</v>
      </c>
      <c r="C229">
        <f>IF('Monthly Ranks'!C228&gt;=9, 1/8,0)</f>
        <v>0.125</v>
      </c>
      <c r="D229">
        <f>IF('Monthly Ranks'!D228&gt;=9, 1/8,0)</f>
        <v>0</v>
      </c>
      <c r="E229">
        <f>IF('Monthly Ranks'!E228&gt;=9, 1/8,0)</f>
        <v>0.125</v>
      </c>
      <c r="F229">
        <f>IF('Monthly Ranks'!F228&gt;=9, 1/8,0)</f>
        <v>0</v>
      </c>
      <c r="G229">
        <f>IF('Monthly Ranks'!G228&gt;=9, 1/8,0)</f>
        <v>0.125</v>
      </c>
      <c r="H229">
        <f>IF('Monthly Ranks'!H228&gt;=9, 1/8,0)</f>
        <v>0.125</v>
      </c>
      <c r="I229">
        <f>IF('Monthly Ranks'!I228&gt;=9, 1/8,0)</f>
        <v>0.125</v>
      </c>
      <c r="J229">
        <f>IF('Monthly Ranks'!J228&gt;=9, 1/8,0)</f>
        <v>0</v>
      </c>
      <c r="K229">
        <f>IF('Monthly Ranks'!K228&gt;=9, 1/8,0)</f>
        <v>0.125</v>
      </c>
      <c r="L229">
        <f>IF('Monthly Ranks'!L228&gt;=9, 1/8,0)</f>
        <v>0</v>
      </c>
      <c r="M229">
        <f>IF('Monthly Ranks'!M228&gt;=9, 1/8,0)</f>
        <v>0</v>
      </c>
      <c r="N229">
        <f>IF('Monthly Ranks'!N228&gt;=9, 1/8,0)</f>
        <v>0</v>
      </c>
      <c r="O229">
        <f>IF('Monthly Ranks'!O228&gt;=9, 1/8,0)</f>
        <v>0</v>
      </c>
      <c r="P229">
        <f>IF('Monthly Ranks'!P228&gt;=9, 1/8,0)</f>
        <v>0.125</v>
      </c>
      <c r="Q229">
        <f>IF('Monthly Ranks'!Q228&gt;=9, 1/8,0)</f>
        <v>0</v>
      </c>
      <c r="S229">
        <f t="shared" si="26"/>
        <v>199311</v>
      </c>
      <c r="T229" s="12">
        <f>B229*ReturnData!B240</f>
        <v>2.5000000000000001E-4</v>
      </c>
      <c r="U229" s="12">
        <f>C229*ReturnData!C240</f>
        <v>-3.1250000000000002E-3</v>
      </c>
      <c r="V229" s="12">
        <f>D229*ReturnData!D240</f>
        <v>0</v>
      </c>
      <c r="W229" s="12">
        <f>E229*ReturnData!E240</f>
        <v>1.3375000000000001E-3</v>
      </c>
      <c r="X229" s="12">
        <f>F229*ReturnData!F240</f>
        <v>0</v>
      </c>
      <c r="Y229" s="12">
        <f>G229*ReturnData!G240</f>
        <v>1.6750000000000001E-3</v>
      </c>
      <c r="Z229" s="12">
        <f>H229*ReturnData!H240</f>
        <v>2.8625E-3</v>
      </c>
      <c r="AA229" s="12">
        <f>I229*ReturnData!I240</f>
        <v>3.7125000000000001E-3</v>
      </c>
      <c r="AB229" s="12">
        <f>J229*ReturnData!J240</f>
        <v>0</v>
      </c>
      <c r="AC229" s="12">
        <f>K229*ReturnData!K240</f>
        <v>-1.125E-4</v>
      </c>
      <c r="AD229" s="12">
        <f>L229*ReturnData!L240</f>
        <v>0</v>
      </c>
      <c r="AE229" s="12">
        <f>M229*ReturnData!M240</f>
        <v>0</v>
      </c>
      <c r="AF229" s="12">
        <f>N229*ReturnData!N240</f>
        <v>0</v>
      </c>
      <c r="AG229" s="12">
        <f>O229*ReturnData!O240</f>
        <v>0</v>
      </c>
      <c r="AH229" s="12">
        <f>P229*ReturnData!P240</f>
        <v>1.0625000000000001E-3</v>
      </c>
      <c r="AI229" s="12">
        <f>Q229*ReturnData!Q240</f>
        <v>0</v>
      </c>
      <c r="AK229">
        <f t="shared" si="27"/>
        <v>199311</v>
      </c>
      <c r="AL229" s="15">
        <f t="shared" si="29"/>
        <v>7.6625E-3</v>
      </c>
      <c r="AN229">
        <v>1</v>
      </c>
      <c r="AO229" s="15">
        <f>HighMomentumPortfolio!AL229-LowMomentumPortfolio!AL229</f>
        <v>-2.2475000000000002E-2</v>
      </c>
      <c r="AP229" s="18">
        <f t="shared" si="30"/>
        <v>0.97752499999999998</v>
      </c>
      <c r="AQ229" s="18"/>
    </row>
    <row r="230" spans="1:48" x14ac:dyDescent="0.25">
      <c r="A230" s="6">
        <f>ReturnData!A241</f>
        <v>199312</v>
      </c>
      <c r="B230">
        <f>IF('Monthly Ranks'!B229&gt;=9, 1/8,0)</f>
        <v>0.125</v>
      </c>
      <c r="C230">
        <f>IF('Monthly Ranks'!C229&gt;=9, 1/8,0)</f>
        <v>0</v>
      </c>
      <c r="D230">
        <f>IF('Monthly Ranks'!D229&gt;=9, 1/8,0)</f>
        <v>0</v>
      </c>
      <c r="E230">
        <f>IF('Monthly Ranks'!E229&gt;=9, 1/8,0)</f>
        <v>0.125</v>
      </c>
      <c r="F230">
        <f>IF('Monthly Ranks'!F229&gt;=9, 1/8,0)</f>
        <v>0</v>
      </c>
      <c r="G230">
        <f>IF('Monthly Ranks'!G229&gt;=9, 1/8,0)</f>
        <v>0.125</v>
      </c>
      <c r="H230">
        <f>IF('Monthly Ranks'!H229&gt;=9, 1/8,0)</f>
        <v>0.125</v>
      </c>
      <c r="I230">
        <f>IF('Monthly Ranks'!I229&gt;=9, 1/8,0)</f>
        <v>0.125</v>
      </c>
      <c r="J230">
        <f>IF('Monthly Ranks'!J229&gt;=9, 1/8,0)</f>
        <v>0.125</v>
      </c>
      <c r="K230">
        <f>IF('Monthly Ranks'!K229&gt;=9, 1/8,0)</f>
        <v>0.125</v>
      </c>
      <c r="L230">
        <f>IF('Monthly Ranks'!L229&gt;=9, 1/8,0)</f>
        <v>0</v>
      </c>
      <c r="M230">
        <f>IF('Monthly Ranks'!M229&gt;=9, 1/8,0)</f>
        <v>0</v>
      </c>
      <c r="N230">
        <f>IF('Monthly Ranks'!N229&gt;=9, 1/8,0)</f>
        <v>0</v>
      </c>
      <c r="O230">
        <f>IF('Monthly Ranks'!O229&gt;=9, 1/8,0)</f>
        <v>0</v>
      </c>
      <c r="P230">
        <f>IF('Monthly Ranks'!P229&gt;=9, 1/8,0)</f>
        <v>0.125</v>
      </c>
      <c r="Q230">
        <f>IF('Monthly Ranks'!Q229&gt;=9, 1/8,0)</f>
        <v>0</v>
      </c>
      <c r="S230">
        <f t="shared" si="26"/>
        <v>199312</v>
      </c>
      <c r="T230" s="12">
        <f>B230*ReturnData!B241</f>
        <v>1.9875000000000001E-3</v>
      </c>
      <c r="U230" s="12">
        <f>C230*ReturnData!C241</f>
        <v>0</v>
      </c>
      <c r="V230" s="12">
        <f>D230*ReturnData!D241</f>
        <v>0</v>
      </c>
      <c r="W230" s="12">
        <f>E230*ReturnData!E241</f>
        <v>6.3750000000000005E-4</v>
      </c>
      <c r="X230" s="12">
        <f>F230*ReturnData!F241</f>
        <v>0</v>
      </c>
      <c r="Y230" s="12">
        <f>G230*ReturnData!G241</f>
        <v>3.3E-3</v>
      </c>
      <c r="Z230" s="12">
        <f>H230*ReturnData!H241</f>
        <v>1.4375E-3</v>
      </c>
      <c r="AA230" s="12">
        <f>I230*ReturnData!I241</f>
        <v>1.5125E-3</v>
      </c>
      <c r="AB230" s="12">
        <f>J230*ReturnData!J241</f>
        <v>8.4124999999999998E-3</v>
      </c>
      <c r="AC230" s="12">
        <f>K230*ReturnData!K241</f>
        <v>4.5250000000000004E-3</v>
      </c>
      <c r="AD230" s="12">
        <f>L230*ReturnData!L241</f>
        <v>0</v>
      </c>
      <c r="AE230" s="12">
        <f>M230*ReturnData!M241</f>
        <v>0</v>
      </c>
      <c r="AF230" s="12">
        <f>N230*ReturnData!N241</f>
        <v>0</v>
      </c>
      <c r="AG230" s="12">
        <f>O230*ReturnData!O241</f>
        <v>0</v>
      </c>
      <c r="AH230" s="12">
        <f>P230*ReturnData!P241</f>
        <v>-3.9624999999999999E-3</v>
      </c>
      <c r="AI230" s="12">
        <f>Q230*ReturnData!Q241</f>
        <v>0</v>
      </c>
      <c r="AK230">
        <f t="shared" si="27"/>
        <v>199312</v>
      </c>
      <c r="AL230" s="15">
        <f t="shared" si="29"/>
        <v>1.7849999999999998E-2</v>
      </c>
      <c r="AN230">
        <v>1</v>
      </c>
      <c r="AO230" s="15">
        <f>HighMomentumPortfolio!AL230-LowMomentumPortfolio!AL230</f>
        <v>1.9137500000000002E-2</v>
      </c>
      <c r="AP230" s="18">
        <f t="shared" si="30"/>
        <v>1.0191375</v>
      </c>
      <c r="AQ230" s="18"/>
    </row>
    <row r="231" spans="1:48" x14ac:dyDescent="0.25">
      <c r="A231" s="6">
        <f>ReturnData!A242</f>
        <v>199401</v>
      </c>
      <c r="B231">
        <f>IF('Monthly Ranks'!B230&gt;=9, 1/8,0)</f>
        <v>0.125</v>
      </c>
      <c r="C231">
        <f>IF('Monthly Ranks'!C230&gt;=9, 1/8,0)</f>
        <v>0</v>
      </c>
      <c r="D231">
        <f>IF('Monthly Ranks'!D230&gt;=9, 1/8,0)</f>
        <v>0</v>
      </c>
      <c r="E231">
        <f>IF('Monthly Ranks'!E230&gt;=9, 1/8,0)</f>
        <v>0.125</v>
      </c>
      <c r="F231">
        <f>IF('Monthly Ranks'!F230&gt;=9, 1/8,0)</f>
        <v>0</v>
      </c>
      <c r="G231">
        <f>IF('Monthly Ranks'!G230&gt;=9, 1/8,0)</f>
        <v>0.125</v>
      </c>
      <c r="H231">
        <f>IF('Monthly Ranks'!H230&gt;=9, 1/8,0)</f>
        <v>0.125</v>
      </c>
      <c r="I231">
        <f>IF('Monthly Ranks'!I230&gt;=9, 1/8,0)</f>
        <v>0.125</v>
      </c>
      <c r="J231">
        <f>IF('Monthly Ranks'!J230&gt;=9, 1/8,0)</f>
        <v>0.125</v>
      </c>
      <c r="K231">
        <f>IF('Monthly Ranks'!K230&gt;=9, 1/8,0)</f>
        <v>0</v>
      </c>
      <c r="L231">
        <f>IF('Monthly Ranks'!L230&gt;=9, 1/8,0)</f>
        <v>0</v>
      </c>
      <c r="M231">
        <f>IF('Monthly Ranks'!M230&gt;=9, 1/8,0)</f>
        <v>0</v>
      </c>
      <c r="N231">
        <f>IF('Monthly Ranks'!N230&gt;=9, 1/8,0)</f>
        <v>0</v>
      </c>
      <c r="O231">
        <f>IF('Monthly Ranks'!O230&gt;=9, 1/8,0)</f>
        <v>0</v>
      </c>
      <c r="P231">
        <f>IF('Monthly Ranks'!P230&gt;=9, 1/8,0)</f>
        <v>0.125</v>
      </c>
      <c r="Q231">
        <f>IF('Monthly Ranks'!Q230&gt;=9, 1/8,0)</f>
        <v>0.125</v>
      </c>
      <c r="S231">
        <f t="shared" si="26"/>
        <v>199401</v>
      </c>
      <c r="T231" s="12">
        <f>B231*ReturnData!B242</f>
        <v>-9.1250000000000001E-4</v>
      </c>
      <c r="U231" s="12">
        <f>C231*ReturnData!C242</f>
        <v>0</v>
      </c>
      <c r="V231" s="12">
        <f>D231*ReturnData!D242</f>
        <v>0</v>
      </c>
      <c r="W231" s="12">
        <f>E231*ReturnData!E242</f>
        <v>-3.4499999999999999E-3</v>
      </c>
      <c r="X231" s="12">
        <f>F231*ReturnData!F242</f>
        <v>0</v>
      </c>
      <c r="Y231" s="12">
        <f>G231*ReturnData!G242</f>
        <v>1.0525E-2</v>
      </c>
      <c r="Z231" s="12">
        <f>H231*ReturnData!H242</f>
        <v>1.075E-3</v>
      </c>
      <c r="AA231" s="12">
        <f>I231*ReturnData!I242</f>
        <v>3.1374999999999997E-3</v>
      </c>
      <c r="AB231" s="12">
        <f>J231*ReturnData!J242</f>
        <v>1.2987500000000001E-2</v>
      </c>
      <c r="AC231" s="12">
        <f>K231*ReturnData!K242</f>
        <v>0</v>
      </c>
      <c r="AD231" s="12">
        <f>L231*ReturnData!L242</f>
        <v>0</v>
      </c>
      <c r="AE231" s="12">
        <f>M231*ReturnData!M242</f>
        <v>0</v>
      </c>
      <c r="AF231" s="12">
        <f>N231*ReturnData!N242</f>
        <v>0</v>
      </c>
      <c r="AG231" s="12">
        <f>O231*ReturnData!O242</f>
        <v>0</v>
      </c>
      <c r="AH231" s="12">
        <f>P231*ReturnData!P242</f>
        <v>1.225E-3</v>
      </c>
      <c r="AI231" s="12">
        <f>Q231*ReturnData!Q242</f>
        <v>5.1875000000000003E-3</v>
      </c>
      <c r="AK231">
        <f t="shared" si="27"/>
        <v>199401</v>
      </c>
      <c r="AL231" s="15">
        <f t="shared" si="29"/>
        <v>2.9775000000000003E-2</v>
      </c>
      <c r="AN231">
        <v>1</v>
      </c>
      <c r="AO231" s="15">
        <f>HighMomentumPortfolio!AL231-LowMomentumPortfolio!AL231</f>
        <v>-1.6250000000000292E-4</v>
      </c>
      <c r="AP231" s="18">
        <f t="shared" si="30"/>
        <v>0.99983750000000005</v>
      </c>
      <c r="AQ231" s="18"/>
      <c r="AR231" s="18">
        <f t="shared" ref="AR231" si="33">PRODUCT(AP231:AP242)</f>
        <v>1.0105306082160268</v>
      </c>
      <c r="AS231" s="18"/>
      <c r="AT231" s="18"/>
      <c r="AU231" s="18"/>
      <c r="AV231" s="18"/>
    </row>
    <row r="232" spans="1:48" x14ac:dyDescent="0.25">
      <c r="A232" s="6">
        <f>ReturnData!A243</f>
        <v>199402</v>
      </c>
      <c r="B232">
        <f>IF('Monthly Ranks'!B231&gt;=9, 1/8,0)</f>
        <v>0.125</v>
      </c>
      <c r="C232">
        <f>IF('Monthly Ranks'!C231&gt;=9, 1/8,0)</f>
        <v>0</v>
      </c>
      <c r="D232">
        <f>IF('Monthly Ranks'!D231&gt;=9, 1/8,0)</f>
        <v>0.125</v>
      </c>
      <c r="E232">
        <f>IF('Monthly Ranks'!E231&gt;=9, 1/8,0)</f>
        <v>0.125</v>
      </c>
      <c r="F232">
        <f>IF('Monthly Ranks'!F231&gt;=9, 1/8,0)</f>
        <v>0</v>
      </c>
      <c r="G232">
        <f>IF('Monthly Ranks'!G231&gt;=9, 1/8,0)</f>
        <v>0</v>
      </c>
      <c r="H232">
        <f>IF('Monthly Ranks'!H231&gt;=9, 1/8,0)</f>
        <v>0.125</v>
      </c>
      <c r="I232">
        <f>IF('Monthly Ranks'!I231&gt;=9, 1/8,0)</f>
        <v>0</v>
      </c>
      <c r="J232">
        <f>IF('Monthly Ranks'!J231&gt;=9, 1/8,0)</f>
        <v>0.125</v>
      </c>
      <c r="K232">
        <f>IF('Monthly Ranks'!K231&gt;=9, 1/8,0)</f>
        <v>0</v>
      </c>
      <c r="L232">
        <f>IF('Monthly Ranks'!L231&gt;=9, 1/8,0)</f>
        <v>0</v>
      </c>
      <c r="M232">
        <f>IF('Monthly Ranks'!M231&gt;=9, 1/8,0)</f>
        <v>0</v>
      </c>
      <c r="N232">
        <f>IF('Monthly Ranks'!N231&gt;=9, 1/8,0)</f>
        <v>0</v>
      </c>
      <c r="O232">
        <f>IF('Monthly Ranks'!O231&gt;=9, 1/8,0)</f>
        <v>0.125</v>
      </c>
      <c r="P232">
        <f>IF('Monthly Ranks'!P231&gt;=9, 1/8,0)</f>
        <v>0.125</v>
      </c>
      <c r="Q232">
        <f>IF('Monthly Ranks'!Q231&gt;=9, 1/8,0)</f>
        <v>0.125</v>
      </c>
      <c r="S232">
        <f t="shared" si="26"/>
        <v>199402</v>
      </c>
      <c r="T232" s="12">
        <f>B232*ReturnData!B243</f>
        <v>-1.15E-3</v>
      </c>
      <c r="U232" s="12">
        <f>C232*ReturnData!C243</f>
        <v>0</v>
      </c>
      <c r="V232" s="12">
        <f>D232*ReturnData!D243</f>
        <v>-3.65E-3</v>
      </c>
      <c r="W232" s="12">
        <f>E232*ReturnData!E243</f>
        <v>2.3375000000000002E-3</v>
      </c>
      <c r="X232" s="12">
        <f>F232*ReturnData!F243</f>
        <v>0</v>
      </c>
      <c r="Y232" s="12">
        <f>G232*ReturnData!G243</f>
        <v>0</v>
      </c>
      <c r="Z232" s="12">
        <f>H232*ReturnData!H243</f>
        <v>-6.1500000000000001E-3</v>
      </c>
      <c r="AA232" s="12">
        <f>I232*ReturnData!I243</f>
        <v>0</v>
      </c>
      <c r="AB232" s="12">
        <f>J232*ReturnData!J243</f>
        <v>-3.8374999999999998E-3</v>
      </c>
      <c r="AC232" s="12">
        <f>K232*ReturnData!K243</f>
        <v>0</v>
      </c>
      <c r="AD232" s="12">
        <f>L232*ReturnData!L243</f>
        <v>0</v>
      </c>
      <c r="AE232" s="12">
        <f>M232*ReturnData!M243</f>
        <v>0</v>
      </c>
      <c r="AF232" s="12">
        <f>N232*ReturnData!N243</f>
        <v>0</v>
      </c>
      <c r="AG232" s="12">
        <f>O232*ReturnData!O243</f>
        <v>-6.2124999999999993E-3</v>
      </c>
      <c r="AH232" s="12">
        <f>P232*ReturnData!P243</f>
        <v>2.6750000000000003E-3</v>
      </c>
      <c r="AI232" s="12">
        <f>Q232*ReturnData!Q243</f>
        <v>-5.0499999999999998E-3</v>
      </c>
      <c r="AK232">
        <f t="shared" si="27"/>
        <v>199402</v>
      </c>
      <c r="AL232" s="15">
        <f t="shared" si="29"/>
        <v>-2.1037499999999997E-2</v>
      </c>
      <c r="AN232">
        <v>1</v>
      </c>
      <c r="AO232" s="15">
        <f>HighMomentumPortfolio!AL232-LowMomentumPortfolio!AL232</f>
        <v>9.6874999999999965E-3</v>
      </c>
      <c r="AP232" s="18">
        <f t="shared" si="30"/>
        <v>1.0096875000000001</v>
      </c>
      <c r="AQ232" s="18"/>
    </row>
    <row r="233" spans="1:48" x14ac:dyDescent="0.25">
      <c r="A233" s="6">
        <f>ReturnData!A244</f>
        <v>199403</v>
      </c>
      <c r="B233">
        <f>IF('Monthly Ranks'!B232&gt;=9, 1/8,0)</f>
        <v>0.125</v>
      </c>
      <c r="C233">
        <f>IF('Monthly Ranks'!C232&gt;=9, 1/8,0)</f>
        <v>0</v>
      </c>
      <c r="D233">
        <f>IF('Monthly Ranks'!D232&gt;=9, 1/8,0)</f>
        <v>0.125</v>
      </c>
      <c r="E233">
        <f>IF('Monthly Ranks'!E232&gt;=9, 1/8,0)</f>
        <v>0.125</v>
      </c>
      <c r="F233">
        <f>IF('Monthly Ranks'!F232&gt;=9, 1/8,0)</f>
        <v>0</v>
      </c>
      <c r="G233">
        <f>IF('Monthly Ranks'!G232&gt;=9, 1/8,0)</f>
        <v>0</v>
      </c>
      <c r="H233">
        <f>IF('Monthly Ranks'!H232&gt;=9, 1/8,0)</f>
        <v>0.125</v>
      </c>
      <c r="I233">
        <f>IF('Monthly Ranks'!I232&gt;=9, 1/8,0)</f>
        <v>0.125</v>
      </c>
      <c r="J233">
        <f>IF('Monthly Ranks'!J232&gt;=9, 1/8,0)</f>
        <v>0</v>
      </c>
      <c r="K233">
        <f>IF('Monthly Ranks'!K232&gt;=9, 1/8,0)</f>
        <v>0</v>
      </c>
      <c r="L233">
        <f>IF('Monthly Ranks'!L232&gt;=9, 1/8,0)</f>
        <v>0</v>
      </c>
      <c r="M233">
        <f>IF('Monthly Ranks'!M232&gt;=9, 1/8,0)</f>
        <v>0</v>
      </c>
      <c r="N233">
        <f>IF('Monthly Ranks'!N232&gt;=9, 1/8,0)</f>
        <v>0</v>
      </c>
      <c r="O233">
        <f>IF('Monthly Ranks'!O232&gt;=9, 1/8,0)</f>
        <v>0.125</v>
      </c>
      <c r="P233">
        <f>IF('Monthly Ranks'!P232&gt;=9, 1/8,0)</f>
        <v>0.125</v>
      </c>
      <c r="Q233">
        <f>IF('Monthly Ranks'!Q232&gt;=9, 1/8,0)</f>
        <v>0.125</v>
      </c>
      <c r="S233">
        <f t="shared" si="26"/>
        <v>199403</v>
      </c>
      <c r="T233" s="12">
        <f>B233*ReturnData!B244</f>
        <v>-4.8500000000000001E-3</v>
      </c>
      <c r="U233" s="12">
        <f>C233*ReturnData!C244</f>
        <v>0</v>
      </c>
      <c r="V233" s="12">
        <f>D233*ReturnData!D244</f>
        <v>-4.4624999999999995E-3</v>
      </c>
      <c r="W233" s="12">
        <f>E233*ReturnData!E244</f>
        <v>-6.7500000000000004E-4</v>
      </c>
      <c r="X233" s="12">
        <f>F233*ReturnData!F244</f>
        <v>0</v>
      </c>
      <c r="Y233" s="12">
        <f>G233*ReturnData!G244</f>
        <v>0</v>
      </c>
      <c r="Z233" s="12">
        <f>H233*ReturnData!H244</f>
        <v>-8.9625E-3</v>
      </c>
      <c r="AA233" s="12">
        <f>I233*ReturnData!I244</f>
        <v>-5.9250000000000006E-3</v>
      </c>
      <c r="AB233" s="12">
        <f>J233*ReturnData!J244</f>
        <v>0</v>
      </c>
      <c r="AC233" s="12">
        <f>K233*ReturnData!K244</f>
        <v>0</v>
      </c>
      <c r="AD233" s="12">
        <f>L233*ReturnData!L244</f>
        <v>0</v>
      </c>
      <c r="AE233" s="12">
        <f>M233*ReturnData!M244</f>
        <v>0</v>
      </c>
      <c r="AF233" s="12">
        <f>N233*ReturnData!N244</f>
        <v>0</v>
      </c>
      <c r="AG233" s="12">
        <f>O233*ReturnData!O244</f>
        <v>-4.8999999999999998E-3</v>
      </c>
      <c r="AH233" s="12">
        <f>P233*ReturnData!P244</f>
        <v>-6.2624999999999998E-3</v>
      </c>
      <c r="AI233" s="12">
        <f>Q233*ReturnData!Q244</f>
        <v>-4.0749999999999996E-3</v>
      </c>
      <c r="AK233">
        <f t="shared" si="27"/>
        <v>199403</v>
      </c>
      <c r="AL233" s="15">
        <f t="shared" si="29"/>
        <v>-4.0112500000000002E-2</v>
      </c>
      <c r="AN233">
        <v>1</v>
      </c>
      <c r="AO233" s="15">
        <f>HighMomentumPortfolio!AL233-LowMomentumPortfolio!AL233</f>
        <v>1.9125000000000045E-3</v>
      </c>
      <c r="AP233" s="18">
        <f t="shared" si="30"/>
        <v>1.0019125</v>
      </c>
      <c r="AQ233" s="18"/>
    </row>
    <row r="234" spans="1:48" x14ac:dyDescent="0.25">
      <c r="A234" s="6">
        <f>ReturnData!A245</f>
        <v>199404</v>
      </c>
      <c r="B234">
        <f>IF('Monthly Ranks'!B233&gt;=9, 1/8,0)</f>
        <v>0.125</v>
      </c>
      <c r="C234">
        <f>IF('Monthly Ranks'!C233&gt;=9, 1/8,0)</f>
        <v>0</v>
      </c>
      <c r="D234">
        <f>IF('Monthly Ranks'!D233&gt;=9, 1/8,0)</f>
        <v>0.125</v>
      </c>
      <c r="E234">
        <f>IF('Monthly Ranks'!E233&gt;=9, 1/8,0)</f>
        <v>0.125</v>
      </c>
      <c r="F234">
        <f>IF('Monthly Ranks'!F233&gt;=9, 1/8,0)</f>
        <v>0</v>
      </c>
      <c r="G234">
        <f>IF('Monthly Ranks'!G233&gt;=9, 1/8,0)</f>
        <v>0</v>
      </c>
      <c r="H234">
        <f>IF('Monthly Ranks'!H233&gt;=9, 1/8,0)</f>
        <v>0.125</v>
      </c>
      <c r="I234">
        <f>IF('Monthly Ranks'!I233&gt;=9, 1/8,0)</f>
        <v>0.125</v>
      </c>
      <c r="J234">
        <f>IF('Monthly Ranks'!J233&gt;=9, 1/8,0)</f>
        <v>0</v>
      </c>
      <c r="K234">
        <f>IF('Monthly Ranks'!K233&gt;=9, 1/8,0)</f>
        <v>0</v>
      </c>
      <c r="L234">
        <f>IF('Monthly Ranks'!L233&gt;=9, 1/8,0)</f>
        <v>0</v>
      </c>
      <c r="M234">
        <f>IF('Monthly Ranks'!M233&gt;=9, 1/8,0)</f>
        <v>0</v>
      </c>
      <c r="N234">
        <f>IF('Monthly Ranks'!N233&gt;=9, 1/8,0)</f>
        <v>0</v>
      </c>
      <c r="O234">
        <f>IF('Monthly Ranks'!O233&gt;=9, 1/8,0)</f>
        <v>0.125</v>
      </c>
      <c r="P234">
        <f>IF('Monthly Ranks'!P233&gt;=9, 1/8,0)</f>
        <v>0.125</v>
      </c>
      <c r="Q234">
        <f>IF('Monthly Ranks'!Q233&gt;=9, 1/8,0)</f>
        <v>0.125</v>
      </c>
      <c r="S234">
        <f t="shared" si="26"/>
        <v>199404</v>
      </c>
      <c r="T234" s="12">
        <f>B234*ReturnData!B245</f>
        <v>1.5375E-3</v>
      </c>
      <c r="U234" s="12">
        <f>C234*ReturnData!C245</f>
        <v>0</v>
      </c>
      <c r="V234" s="12">
        <f>D234*ReturnData!D245</f>
        <v>5.2624999999999998E-3</v>
      </c>
      <c r="W234" s="12">
        <f>E234*ReturnData!E245</f>
        <v>3.3750000000000002E-4</v>
      </c>
      <c r="X234" s="12">
        <f>F234*ReturnData!F245</f>
        <v>0</v>
      </c>
      <c r="Y234" s="12">
        <f>G234*ReturnData!G245</f>
        <v>0</v>
      </c>
      <c r="Z234" s="12">
        <f>H234*ReturnData!H245</f>
        <v>5.7749999999999998E-3</v>
      </c>
      <c r="AA234" s="12">
        <f>I234*ReturnData!I245</f>
        <v>7.000000000000001E-4</v>
      </c>
      <c r="AB234" s="12">
        <f>J234*ReturnData!J245</f>
        <v>0</v>
      </c>
      <c r="AC234" s="12">
        <f>K234*ReturnData!K245</f>
        <v>0</v>
      </c>
      <c r="AD234" s="12">
        <f>L234*ReturnData!L245</f>
        <v>0</v>
      </c>
      <c r="AE234" s="12">
        <f>M234*ReturnData!M245</f>
        <v>0</v>
      </c>
      <c r="AF234" s="12">
        <f>N234*ReturnData!N245</f>
        <v>0</v>
      </c>
      <c r="AG234" s="12">
        <f>O234*ReturnData!O245</f>
        <v>2.6624999999999999E-3</v>
      </c>
      <c r="AH234" s="12">
        <f>P234*ReturnData!P245</f>
        <v>6.2500000000000001E-5</v>
      </c>
      <c r="AI234" s="12">
        <f>Q234*ReturnData!Q245</f>
        <v>3.1125000000000002E-3</v>
      </c>
      <c r="AK234">
        <f t="shared" si="27"/>
        <v>199404</v>
      </c>
      <c r="AL234" s="15">
        <f t="shared" si="29"/>
        <v>1.9449999999999999E-2</v>
      </c>
      <c r="AN234">
        <v>1</v>
      </c>
      <c r="AO234" s="15">
        <f>HighMomentumPortfolio!AL234-LowMomentumPortfolio!AL234</f>
        <v>-3.39625E-2</v>
      </c>
      <c r="AP234" s="18">
        <f t="shared" si="30"/>
        <v>0.96603749999999999</v>
      </c>
      <c r="AQ234" s="18"/>
    </row>
    <row r="235" spans="1:48" x14ac:dyDescent="0.25">
      <c r="A235" s="6">
        <f>ReturnData!A246</f>
        <v>199405</v>
      </c>
      <c r="B235">
        <f>IF('Monthly Ranks'!B234&gt;=9, 1/8,0)</f>
        <v>0.125</v>
      </c>
      <c r="C235">
        <f>IF('Monthly Ranks'!C234&gt;=9, 1/8,0)</f>
        <v>0</v>
      </c>
      <c r="D235">
        <f>IF('Monthly Ranks'!D234&gt;=9, 1/8,0)</f>
        <v>0.125</v>
      </c>
      <c r="E235">
        <f>IF('Monthly Ranks'!E234&gt;=9, 1/8,0)</f>
        <v>0.125</v>
      </c>
      <c r="F235">
        <f>IF('Monthly Ranks'!F234&gt;=9, 1/8,0)</f>
        <v>0</v>
      </c>
      <c r="G235">
        <f>IF('Monthly Ranks'!G234&gt;=9, 1/8,0)</f>
        <v>0</v>
      </c>
      <c r="H235">
        <f>IF('Monthly Ranks'!H234&gt;=9, 1/8,0)</f>
        <v>0.125</v>
      </c>
      <c r="I235">
        <f>IF('Monthly Ranks'!I234&gt;=9, 1/8,0)</f>
        <v>0.125</v>
      </c>
      <c r="J235">
        <f>IF('Monthly Ranks'!J234&gt;=9, 1/8,0)</f>
        <v>0</v>
      </c>
      <c r="K235">
        <f>IF('Monthly Ranks'!K234&gt;=9, 1/8,0)</f>
        <v>0</v>
      </c>
      <c r="L235">
        <f>IF('Monthly Ranks'!L234&gt;=9, 1/8,0)</f>
        <v>0</v>
      </c>
      <c r="M235">
        <f>IF('Monthly Ranks'!M234&gt;=9, 1/8,0)</f>
        <v>0</v>
      </c>
      <c r="N235">
        <f>IF('Monthly Ranks'!N234&gt;=9, 1/8,0)</f>
        <v>0</v>
      </c>
      <c r="O235">
        <f>IF('Monthly Ranks'!O234&gt;=9, 1/8,0)</f>
        <v>0.125</v>
      </c>
      <c r="P235">
        <f>IF('Monthly Ranks'!P234&gt;=9, 1/8,0)</f>
        <v>0.125</v>
      </c>
      <c r="Q235">
        <f>IF('Monthly Ranks'!Q234&gt;=9, 1/8,0)</f>
        <v>0.125</v>
      </c>
      <c r="S235">
        <f t="shared" si="26"/>
        <v>199405</v>
      </c>
      <c r="T235" s="12">
        <f>B235*ReturnData!B246</f>
        <v>-1.6375000000000001E-3</v>
      </c>
      <c r="U235" s="12">
        <f>C235*ReturnData!C246</f>
        <v>0</v>
      </c>
      <c r="V235" s="12">
        <f>D235*ReturnData!D246</f>
        <v>1.1000000000000001E-3</v>
      </c>
      <c r="W235" s="12">
        <f>E235*ReturnData!E246</f>
        <v>-4.2624999999999998E-3</v>
      </c>
      <c r="X235" s="12">
        <f>F235*ReturnData!F246</f>
        <v>0</v>
      </c>
      <c r="Y235" s="12">
        <f>G235*ReturnData!G246</f>
        <v>0</v>
      </c>
      <c r="Z235" s="12">
        <f>H235*ReturnData!H246</f>
        <v>3.7375000000000004E-3</v>
      </c>
      <c r="AA235" s="12">
        <f>I235*ReturnData!I246</f>
        <v>1.5249999999999999E-3</v>
      </c>
      <c r="AB235" s="12">
        <f>J235*ReturnData!J246</f>
        <v>0</v>
      </c>
      <c r="AC235" s="12">
        <f>K235*ReturnData!K246</f>
        <v>0</v>
      </c>
      <c r="AD235" s="12">
        <f>L235*ReturnData!L246</f>
        <v>0</v>
      </c>
      <c r="AE235" s="12">
        <f>M235*ReturnData!M246</f>
        <v>0</v>
      </c>
      <c r="AF235" s="12">
        <f>N235*ReturnData!N246</f>
        <v>0</v>
      </c>
      <c r="AG235" s="12">
        <f>O235*ReturnData!O246</f>
        <v>-6.6874999999999999E-3</v>
      </c>
      <c r="AH235" s="12">
        <f>P235*ReturnData!P246</f>
        <v>-3.3500000000000001E-3</v>
      </c>
      <c r="AI235" s="12">
        <f>Q235*ReturnData!Q246</f>
        <v>5.4124999999999998E-3</v>
      </c>
      <c r="AK235">
        <f t="shared" si="27"/>
        <v>199405</v>
      </c>
      <c r="AL235" s="15">
        <f t="shared" si="29"/>
        <v>-4.1625000000000004E-3</v>
      </c>
      <c r="AN235">
        <v>1</v>
      </c>
      <c r="AO235" s="15">
        <f>HighMomentumPortfolio!AL235-LowMomentumPortfolio!AL235</f>
        <v>1.7712500000000003E-2</v>
      </c>
      <c r="AP235" s="18">
        <f t="shared" si="30"/>
        <v>1.0177125</v>
      </c>
      <c r="AQ235" s="18"/>
    </row>
    <row r="236" spans="1:48" x14ac:dyDescent="0.25">
      <c r="A236" s="6">
        <f>ReturnData!A247</f>
        <v>199406</v>
      </c>
      <c r="B236">
        <f>IF('Monthly Ranks'!B235&gt;=9, 1/8,0)</f>
        <v>0.125</v>
      </c>
      <c r="C236">
        <f>IF('Monthly Ranks'!C235&gt;=9, 1/8,0)</f>
        <v>0.125</v>
      </c>
      <c r="D236">
        <f>IF('Monthly Ranks'!D235&gt;=9, 1/8,0)</f>
        <v>0.125</v>
      </c>
      <c r="E236">
        <f>IF('Monthly Ranks'!E235&gt;=9, 1/8,0)</f>
        <v>0.125</v>
      </c>
      <c r="F236">
        <f>IF('Monthly Ranks'!F235&gt;=9, 1/8,0)</f>
        <v>0</v>
      </c>
      <c r="G236">
        <f>IF('Monthly Ranks'!G235&gt;=9, 1/8,0)</f>
        <v>0</v>
      </c>
      <c r="H236">
        <f>IF('Monthly Ranks'!H235&gt;=9, 1/8,0)</f>
        <v>0.125</v>
      </c>
      <c r="I236">
        <f>IF('Monthly Ranks'!I235&gt;=9, 1/8,0)</f>
        <v>0.125</v>
      </c>
      <c r="J236">
        <f>IF('Monthly Ranks'!J235&gt;=9, 1/8,0)</f>
        <v>0</v>
      </c>
      <c r="K236">
        <f>IF('Monthly Ranks'!K235&gt;=9, 1/8,0)</f>
        <v>0</v>
      </c>
      <c r="L236">
        <f>IF('Monthly Ranks'!L235&gt;=9, 1/8,0)</f>
        <v>0</v>
      </c>
      <c r="M236">
        <f>IF('Monthly Ranks'!M235&gt;=9, 1/8,0)</f>
        <v>0</v>
      </c>
      <c r="N236">
        <f>IF('Monthly Ranks'!N235&gt;=9, 1/8,0)</f>
        <v>0</v>
      </c>
      <c r="O236">
        <f>IF('Monthly Ranks'!O235&gt;=9, 1/8,0)</f>
        <v>0.125</v>
      </c>
      <c r="P236">
        <f>IF('Monthly Ranks'!P235&gt;=9, 1/8,0)</f>
        <v>0.125</v>
      </c>
      <c r="Q236">
        <f>IF('Monthly Ranks'!Q235&gt;=9, 1/8,0)</f>
        <v>0</v>
      </c>
      <c r="S236">
        <f t="shared" si="26"/>
        <v>199406</v>
      </c>
      <c r="T236" s="12">
        <f>B236*ReturnData!B247</f>
        <v>-1.65E-3</v>
      </c>
      <c r="U236" s="12">
        <f>C236*ReturnData!C247</f>
        <v>-2.9125000000000002E-3</v>
      </c>
      <c r="V236" s="12">
        <f>D236*ReturnData!D247</f>
        <v>-3.3874999999999999E-3</v>
      </c>
      <c r="W236" s="12">
        <f>E236*ReturnData!E247</f>
        <v>-4.7625000000000002E-3</v>
      </c>
      <c r="X236" s="12">
        <f>F236*ReturnData!F247</f>
        <v>0</v>
      </c>
      <c r="Y236" s="12">
        <f>G236*ReturnData!G247</f>
        <v>0</v>
      </c>
      <c r="Z236" s="12">
        <f>H236*ReturnData!H247</f>
        <v>-3.725E-3</v>
      </c>
      <c r="AA236" s="12">
        <f>I236*ReturnData!I247</f>
        <v>-3.8500000000000001E-3</v>
      </c>
      <c r="AB236" s="12">
        <f>J236*ReturnData!J247</f>
        <v>0</v>
      </c>
      <c r="AC236" s="12">
        <f>K236*ReturnData!K247</f>
        <v>0</v>
      </c>
      <c r="AD236" s="12">
        <f>L236*ReturnData!L247</f>
        <v>0</v>
      </c>
      <c r="AE236" s="12">
        <f>M236*ReturnData!M247</f>
        <v>0</v>
      </c>
      <c r="AF236" s="12">
        <f>N236*ReturnData!N247</f>
        <v>0</v>
      </c>
      <c r="AG236" s="12">
        <f>O236*ReturnData!O247</f>
        <v>-3.9000000000000003E-3</v>
      </c>
      <c r="AH236" s="12">
        <f>P236*ReturnData!P247</f>
        <v>-2.5875E-3</v>
      </c>
      <c r="AI236" s="12">
        <f>Q236*ReturnData!Q247</f>
        <v>0</v>
      </c>
      <c r="AK236">
        <f t="shared" si="27"/>
        <v>199406</v>
      </c>
      <c r="AL236" s="15">
        <f t="shared" si="29"/>
        <v>-2.6775E-2</v>
      </c>
      <c r="AN236">
        <v>1</v>
      </c>
      <c r="AO236" s="15">
        <f>HighMomentumPortfolio!AL236-LowMomentumPortfolio!AL236</f>
        <v>5.9874999999999998E-3</v>
      </c>
      <c r="AP236" s="18">
        <f t="shared" si="30"/>
        <v>1.0059875</v>
      </c>
      <c r="AQ236" s="18"/>
    </row>
    <row r="237" spans="1:48" x14ac:dyDescent="0.25">
      <c r="A237" s="6">
        <f>ReturnData!A248</f>
        <v>199407</v>
      </c>
      <c r="B237">
        <f>IF('Monthly Ranks'!B236&gt;=9, 1/8,0)</f>
        <v>0.125</v>
      </c>
      <c r="C237">
        <f>IF('Monthly Ranks'!C236&gt;=9, 1/8,0)</f>
        <v>0.125</v>
      </c>
      <c r="D237">
        <f>IF('Monthly Ranks'!D236&gt;=9, 1/8,0)</f>
        <v>0.125</v>
      </c>
      <c r="E237">
        <f>IF('Monthly Ranks'!E236&gt;=9, 1/8,0)</f>
        <v>0.125</v>
      </c>
      <c r="F237">
        <f>IF('Monthly Ranks'!F236&gt;=9, 1/8,0)</f>
        <v>0</v>
      </c>
      <c r="G237">
        <f>IF('Monthly Ranks'!G236&gt;=9, 1/8,0)</f>
        <v>0</v>
      </c>
      <c r="H237">
        <f>IF('Monthly Ranks'!H236&gt;=9, 1/8,0)</f>
        <v>0.125</v>
      </c>
      <c r="I237">
        <f>IF('Monthly Ranks'!I236&gt;=9, 1/8,0)</f>
        <v>0</v>
      </c>
      <c r="J237">
        <f>IF('Monthly Ranks'!J236&gt;=9, 1/8,0)</f>
        <v>0</v>
      </c>
      <c r="K237">
        <f>IF('Monthly Ranks'!K236&gt;=9, 1/8,0)</f>
        <v>0</v>
      </c>
      <c r="L237">
        <f>IF('Monthly Ranks'!L236&gt;=9, 1/8,0)</f>
        <v>0</v>
      </c>
      <c r="M237">
        <f>IF('Monthly Ranks'!M236&gt;=9, 1/8,0)</f>
        <v>0</v>
      </c>
      <c r="N237">
        <f>IF('Monthly Ranks'!N236&gt;=9, 1/8,0)</f>
        <v>0</v>
      </c>
      <c r="O237">
        <f>IF('Monthly Ranks'!O236&gt;=9, 1/8,0)</f>
        <v>0.125</v>
      </c>
      <c r="P237">
        <f>IF('Monthly Ranks'!P236&gt;=9, 1/8,0)</f>
        <v>0.125</v>
      </c>
      <c r="Q237">
        <f>IF('Monthly Ranks'!Q236&gt;=9, 1/8,0)</f>
        <v>0.125</v>
      </c>
      <c r="S237">
        <f t="shared" si="26"/>
        <v>199407</v>
      </c>
      <c r="T237" s="12">
        <f>B237*ReturnData!B248</f>
        <v>4.2500000000000003E-3</v>
      </c>
      <c r="U237" s="12">
        <f>C237*ReturnData!C248</f>
        <v>1.0249999999999999E-3</v>
      </c>
      <c r="V237" s="12">
        <f>D237*ReturnData!D248</f>
        <v>3.9125000000000002E-3</v>
      </c>
      <c r="W237" s="12">
        <f>E237*ReturnData!E248</f>
        <v>1.8E-3</v>
      </c>
      <c r="X237" s="12">
        <f>F237*ReturnData!F248</f>
        <v>0</v>
      </c>
      <c r="Y237" s="12">
        <f>G237*ReturnData!G248</f>
        <v>0</v>
      </c>
      <c r="Z237" s="12">
        <f>H237*ReturnData!H248</f>
        <v>1.725E-3</v>
      </c>
      <c r="AA237" s="12">
        <f>I237*ReturnData!I248</f>
        <v>0</v>
      </c>
      <c r="AB237" s="12">
        <f>J237*ReturnData!J248</f>
        <v>0</v>
      </c>
      <c r="AC237" s="12">
        <f>K237*ReturnData!K248</f>
        <v>0</v>
      </c>
      <c r="AD237" s="12">
        <f>L237*ReturnData!L248</f>
        <v>0</v>
      </c>
      <c r="AE237" s="12">
        <f>M237*ReturnData!M248</f>
        <v>0</v>
      </c>
      <c r="AF237" s="12">
        <f>N237*ReturnData!N248</f>
        <v>0</v>
      </c>
      <c r="AG237" s="12">
        <f>O237*ReturnData!O248</f>
        <v>6.45E-3</v>
      </c>
      <c r="AH237" s="12">
        <f>P237*ReturnData!P248</f>
        <v>1.1375000000000001E-3</v>
      </c>
      <c r="AI237" s="12">
        <f>Q237*ReturnData!Q248</f>
        <v>3.5375000000000003E-3</v>
      </c>
      <c r="AK237">
        <f t="shared" si="27"/>
        <v>199407</v>
      </c>
      <c r="AL237" s="15">
        <f t="shared" si="29"/>
        <v>2.3837500000000001E-2</v>
      </c>
      <c r="AN237">
        <v>1</v>
      </c>
      <c r="AO237" s="15">
        <f>HighMomentumPortfolio!AL237-LowMomentumPortfolio!AL237</f>
        <v>6.4874999999999967E-3</v>
      </c>
      <c r="AP237" s="18">
        <f t="shared" si="30"/>
        <v>1.0064875</v>
      </c>
      <c r="AQ237" s="18"/>
    </row>
    <row r="238" spans="1:48" x14ac:dyDescent="0.25">
      <c r="A238" s="6">
        <f>ReturnData!A249</f>
        <v>199408</v>
      </c>
      <c r="B238">
        <f>IF('Monthly Ranks'!B237&gt;=9, 1/8,0)</f>
        <v>0.125</v>
      </c>
      <c r="C238">
        <f>IF('Monthly Ranks'!C237&gt;=9, 1/8,0)</f>
        <v>0.125</v>
      </c>
      <c r="D238">
        <f>IF('Monthly Ranks'!D237&gt;=9, 1/8,0)</f>
        <v>0.125</v>
      </c>
      <c r="E238">
        <f>IF('Monthly Ranks'!E237&gt;=9, 1/8,0)</f>
        <v>0.125</v>
      </c>
      <c r="F238">
        <f>IF('Monthly Ranks'!F237&gt;=9, 1/8,0)</f>
        <v>0</v>
      </c>
      <c r="G238">
        <f>IF('Monthly Ranks'!G237&gt;=9, 1/8,0)</f>
        <v>0</v>
      </c>
      <c r="H238">
        <f>IF('Monthly Ranks'!H237&gt;=9, 1/8,0)</f>
        <v>0</v>
      </c>
      <c r="I238">
        <f>IF('Monthly Ranks'!I237&gt;=9, 1/8,0)</f>
        <v>0.125</v>
      </c>
      <c r="J238">
        <f>IF('Monthly Ranks'!J237&gt;=9, 1/8,0)</f>
        <v>0</v>
      </c>
      <c r="K238">
        <f>IF('Monthly Ranks'!K237&gt;=9, 1/8,0)</f>
        <v>0</v>
      </c>
      <c r="L238">
        <f>IF('Monthly Ranks'!L237&gt;=9, 1/8,0)</f>
        <v>0</v>
      </c>
      <c r="M238">
        <f>IF('Monthly Ranks'!M237&gt;=9, 1/8,0)</f>
        <v>0</v>
      </c>
      <c r="N238">
        <f>IF('Monthly Ranks'!N237&gt;=9, 1/8,0)</f>
        <v>0</v>
      </c>
      <c r="O238">
        <f>IF('Monthly Ranks'!O237&gt;=9, 1/8,0)</f>
        <v>0.125</v>
      </c>
      <c r="P238">
        <f>IF('Monthly Ranks'!P237&gt;=9, 1/8,0)</f>
        <v>0.125</v>
      </c>
      <c r="Q238">
        <f>IF('Monthly Ranks'!Q237&gt;=9, 1/8,0)</f>
        <v>0.125</v>
      </c>
      <c r="S238">
        <f t="shared" si="26"/>
        <v>199408</v>
      </c>
      <c r="T238" s="12">
        <f>B238*ReturnData!B249</f>
        <v>8.1875000000000003E-3</v>
      </c>
      <c r="U238" s="12">
        <f>C238*ReturnData!C249</f>
        <v>5.4250000000000001E-3</v>
      </c>
      <c r="V238" s="12">
        <f>D238*ReturnData!D249</f>
        <v>-2.6249999999999998E-4</v>
      </c>
      <c r="W238" s="12">
        <f>E238*ReturnData!E249</f>
        <v>6.4875000000000002E-3</v>
      </c>
      <c r="X238" s="12">
        <f>F238*ReturnData!F249</f>
        <v>0</v>
      </c>
      <c r="Y238" s="12">
        <f>G238*ReturnData!G249</f>
        <v>0</v>
      </c>
      <c r="Z238" s="12">
        <f>H238*ReturnData!H249</f>
        <v>0</v>
      </c>
      <c r="AA238" s="12">
        <f>I238*ReturnData!I249</f>
        <v>7.3000000000000001E-3</v>
      </c>
      <c r="AB238" s="12">
        <f>J238*ReturnData!J249</f>
        <v>0</v>
      </c>
      <c r="AC238" s="12">
        <f>K238*ReturnData!K249</f>
        <v>0</v>
      </c>
      <c r="AD238" s="12">
        <f>L238*ReturnData!L249</f>
        <v>0</v>
      </c>
      <c r="AE238" s="12">
        <f>M238*ReturnData!M249</f>
        <v>0</v>
      </c>
      <c r="AF238" s="12">
        <f>N238*ReturnData!N249</f>
        <v>0</v>
      </c>
      <c r="AG238" s="12">
        <f>O238*ReturnData!O249</f>
        <v>8.25E-4</v>
      </c>
      <c r="AH238" s="12">
        <f>P238*ReturnData!P249</f>
        <v>5.1375000000000006E-3</v>
      </c>
      <c r="AI238" s="12">
        <f>Q238*ReturnData!Q249</f>
        <v>4.4124999999999998E-3</v>
      </c>
      <c r="AK238">
        <f t="shared" si="27"/>
        <v>199408</v>
      </c>
      <c r="AL238" s="15">
        <f t="shared" si="29"/>
        <v>3.7512500000000004E-2</v>
      </c>
      <c r="AN238">
        <v>1</v>
      </c>
      <c r="AO238" s="15">
        <f>HighMomentumPortfolio!AL238-LowMomentumPortfolio!AL238</f>
        <v>1.0950000000000001E-2</v>
      </c>
      <c r="AP238" s="18">
        <f t="shared" si="30"/>
        <v>1.01095</v>
      </c>
      <c r="AQ238" s="18"/>
    </row>
    <row r="239" spans="1:48" x14ac:dyDescent="0.25">
      <c r="A239" s="6">
        <f>ReturnData!A250</f>
        <v>199409</v>
      </c>
      <c r="B239">
        <f>IF('Monthly Ranks'!B238&gt;=9, 1/8,0)</f>
        <v>0</v>
      </c>
      <c r="C239">
        <f>IF('Monthly Ranks'!C238&gt;=9, 1/8,0)</f>
        <v>0.125</v>
      </c>
      <c r="D239">
        <f>IF('Monthly Ranks'!D238&gt;=9, 1/8,0)</f>
        <v>0.125</v>
      </c>
      <c r="E239">
        <f>IF('Monthly Ranks'!E238&gt;=9, 1/8,0)</f>
        <v>0.125</v>
      </c>
      <c r="F239">
        <f>IF('Monthly Ranks'!F238&gt;=9, 1/8,0)</f>
        <v>0.125</v>
      </c>
      <c r="G239">
        <f>IF('Monthly Ranks'!G238&gt;=9, 1/8,0)</f>
        <v>0</v>
      </c>
      <c r="H239">
        <f>IF('Monthly Ranks'!H238&gt;=9, 1/8,0)</f>
        <v>0</v>
      </c>
      <c r="I239">
        <f>IF('Monthly Ranks'!I238&gt;=9, 1/8,0)</f>
        <v>0</v>
      </c>
      <c r="J239">
        <f>IF('Monthly Ranks'!J238&gt;=9, 1/8,0)</f>
        <v>0</v>
      </c>
      <c r="K239">
        <f>IF('Monthly Ranks'!K238&gt;=9, 1/8,0)</f>
        <v>0</v>
      </c>
      <c r="L239">
        <f>IF('Monthly Ranks'!L238&gt;=9, 1/8,0)</f>
        <v>0</v>
      </c>
      <c r="M239">
        <f>IF('Monthly Ranks'!M238&gt;=9, 1/8,0)</f>
        <v>0</v>
      </c>
      <c r="N239">
        <f>IF('Monthly Ranks'!N238&gt;=9, 1/8,0)</f>
        <v>0.125</v>
      </c>
      <c r="O239">
        <f>IF('Monthly Ranks'!O238&gt;=9, 1/8,0)</f>
        <v>0.125</v>
      </c>
      <c r="P239">
        <f>IF('Monthly Ranks'!P238&gt;=9, 1/8,0)</f>
        <v>0.125</v>
      </c>
      <c r="Q239">
        <f>IF('Monthly Ranks'!Q238&gt;=9, 1/8,0)</f>
        <v>0.125</v>
      </c>
      <c r="S239">
        <f t="shared" si="26"/>
        <v>199409</v>
      </c>
      <c r="T239" s="12">
        <f>B239*ReturnData!B250</f>
        <v>0</v>
      </c>
      <c r="U239" s="12">
        <f>C239*ReturnData!C250</f>
        <v>7.0374999999999995E-3</v>
      </c>
      <c r="V239" s="12">
        <f>D239*ReturnData!D250</f>
        <v>-2.575E-3</v>
      </c>
      <c r="W239" s="12">
        <f>E239*ReturnData!E250</f>
        <v>-4.3625000000000001E-3</v>
      </c>
      <c r="X239" s="12">
        <f>F239*ReturnData!F250</f>
        <v>-2.0499999999999997E-3</v>
      </c>
      <c r="Y239" s="12">
        <f>G239*ReturnData!G250</f>
        <v>0</v>
      </c>
      <c r="Z239" s="12">
        <f>H239*ReturnData!H250</f>
        <v>0</v>
      </c>
      <c r="AA239" s="12">
        <f>I239*ReturnData!I250</f>
        <v>0</v>
      </c>
      <c r="AB239" s="12">
        <f>J239*ReturnData!J250</f>
        <v>0</v>
      </c>
      <c r="AC239" s="12">
        <f>K239*ReturnData!K250</f>
        <v>0</v>
      </c>
      <c r="AD239" s="12">
        <f>L239*ReturnData!L250</f>
        <v>0</v>
      </c>
      <c r="AE239" s="12">
        <f>M239*ReturnData!M250</f>
        <v>0</v>
      </c>
      <c r="AF239" s="12">
        <f>N239*ReturnData!N250</f>
        <v>-7.9749999999999995E-3</v>
      </c>
      <c r="AG239" s="12">
        <f>O239*ReturnData!O250</f>
        <v>-3.4624999999999999E-3</v>
      </c>
      <c r="AH239" s="12">
        <f>P239*ReturnData!P250</f>
        <v>-3.2624999999999998E-3</v>
      </c>
      <c r="AI239" s="12">
        <f>Q239*ReturnData!Q250</f>
        <v>-5.9624999999999991E-3</v>
      </c>
      <c r="AK239">
        <f t="shared" si="27"/>
        <v>199409</v>
      </c>
      <c r="AL239" s="15">
        <f t="shared" si="29"/>
        <v>-2.2612499999999997E-2</v>
      </c>
      <c r="AN239">
        <v>1</v>
      </c>
      <c r="AO239" s="15">
        <f>HighMomentumPortfolio!AL239-LowMomentumPortfolio!AL239</f>
        <v>8.4874999999999985E-3</v>
      </c>
      <c r="AP239" s="18">
        <f t="shared" si="30"/>
        <v>1.0084875</v>
      </c>
      <c r="AQ239" s="18"/>
    </row>
    <row r="240" spans="1:48" x14ac:dyDescent="0.25">
      <c r="A240" s="6">
        <f>ReturnData!A251</f>
        <v>199410</v>
      </c>
      <c r="B240">
        <f>IF('Monthly Ranks'!B239&gt;=9, 1/8,0)</f>
        <v>0</v>
      </c>
      <c r="C240">
        <f>IF('Monthly Ranks'!C239&gt;=9, 1/8,0)</f>
        <v>0</v>
      </c>
      <c r="D240">
        <f>IF('Monthly Ranks'!D239&gt;=9, 1/8,0)</f>
        <v>0.125</v>
      </c>
      <c r="E240">
        <f>IF('Monthly Ranks'!E239&gt;=9, 1/8,0)</f>
        <v>0.125</v>
      </c>
      <c r="F240">
        <f>IF('Monthly Ranks'!F239&gt;=9, 1/8,0)</f>
        <v>0.125</v>
      </c>
      <c r="G240">
        <f>IF('Monthly Ranks'!G239&gt;=9, 1/8,0)</f>
        <v>0</v>
      </c>
      <c r="H240">
        <f>IF('Monthly Ranks'!H239&gt;=9, 1/8,0)</f>
        <v>0</v>
      </c>
      <c r="I240">
        <f>IF('Monthly Ranks'!I239&gt;=9, 1/8,0)</f>
        <v>0</v>
      </c>
      <c r="J240">
        <f>IF('Monthly Ranks'!J239&gt;=9, 1/8,0)</f>
        <v>0</v>
      </c>
      <c r="K240">
        <f>IF('Monthly Ranks'!K239&gt;=9, 1/8,0)</f>
        <v>0</v>
      </c>
      <c r="L240">
        <f>IF('Monthly Ranks'!L239&gt;=9, 1/8,0)</f>
        <v>0</v>
      </c>
      <c r="M240">
        <f>IF('Monthly Ranks'!M239&gt;=9, 1/8,0)</f>
        <v>0.125</v>
      </c>
      <c r="N240">
        <f>IF('Monthly Ranks'!N239&gt;=9, 1/8,0)</f>
        <v>0.125</v>
      </c>
      <c r="O240">
        <f>IF('Monthly Ranks'!O239&gt;=9, 1/8,0)</f>
        <v>0.125</v>
      </c>
      <c r="P240">
        <f>IF('Monthly Ranks'!P239&gt;=9, 1/8,0)</f>
        <v>0.125</v>
      </c>
      <c r="Q240">
        <f>IF('Monthly Ranks'!Q239&gt;=9, 1/8,0)</f>
        <v>0.125</v>
      </c>
      <c r="S240">
        <f t="shared" si="26"/>
        <v>199410</v>
      </c>
      <c r="T240" s="12">
        <f>B240*ReturnData!B251</f>
        <v>0</v>
      </c>
      <c r="U240" s="12">
        <f>C240*ReturnData!C251</f>
        <v>0</v>
      </c>
      <c r="V240" s="12">
        <f>D240*ReturnData!D251</f>
        <v>9.2125000000000002E-3</v>
      </c>
      <c r="W240" s="12">
        <f>E240*ReturnData!E251</f>
        <v>1.8374999999999999E-3</v>
      </c>
      <c r="X240" s="12">
        <f>F240*ReturnData!F251</f>
        <v>-3.7500000000000001E-4</v>
      </c>
      <c r="Y240" s="12">
        <f>G240*ReturnData!G251</f>
        <v>0</v>
      </c>
      <c r="Z240" s="12">
        <f>H240*ReturnData!H251</f>
        <v>0</v>
      </c>
      <c r="AA240" s="12">
        <f>I240*ReturnData!I251</f>
        <v>0</v>
      </c>
      <c r="AB240" s="12">
        <f>J240*ReturnData!J251</f>
        <v>0</v>
      </c>
      <c r="AC240" s="12">
        <f>K240*ReturnData!K251</f>
        <v>0</v>
      </c>
      <c r="AD240" s="12">
        <f>L240*ReturnData!L251</f>
        <v>0</v>
      </c>
      <c r="AE240" s="12">
        <f>M240*ReturnData!M251</f>
        <v>-2.075E-3</v>
      </c>
      <c r="AF240" s="12">
        <f>N240*ReturnData!N251</f>
        <v>2.725E-3</v>
      </c>
      <c r="AG240" s="12">
        <f>O240*ReturnData!O251</f>
        <v>1.9625000000000003E-3</v>
      </c>
      <c r="AH240" s="12">
        <f>P240*ReturnData!P251</f>
        <v>1.5625000000000001E-3</v>
      </c>
      <c r="AI240" s="12">
        <f>Q240*ReturnData!Q251</f>
        <v>4.125E-4</v>
      </c>
      <c r="AK240">
        <f t="shared" si="27"/>
        <v>199410</v>
      </c>
      <c r="AL240" s="15">
        <f t="shared" si="29"/>
        <v>1.52625E-2</v>
      </c>
      <c r="AN240">
        <v>1</v>
      </c>
      <c r="AO240" s="15">
        <f>HighMomentumPortfolio!AL240-LowMomentumPortfolio!AL240</f>
        <v>-1.55625E-2</v>
      </c>
      <c r="AP240" s="18">
        <f t="shared" si="30"/>
        <v>0.98443749999999997</v>
      </c>
      <c r="AQ240" s="18"/>
    </row>
    <row r="241" spans="1:48" x14ac:dyDescent="0.25">
      <c r="A241" s="6">
        <f>ReturnData!A252</f>
        <v>199411</v>
      </c>
      <c r="B241">
        <f>IF('Monthly Ranks'!B240&gt;=9, 1/8,0)</f>
        <v>0</v>
      </c>
      <c r="C241">
        <f>IF('Monthly Ranks'!C240&gt;=9, 1/8,0)</f>
        <v>0</v>
      </c>
      <c r="D241">
        <f>IF('Monthly Ranks'!D240&gt;=9, 1/8,0)</f>
        <v>0.125</v>
      </c>
      <c r="E241">
        <f>IF('Monthly Ranks'!E240&gt;=9, 1/8,0)</f>
        <v>0.125</v>
      </c>
      <c r="F241">
        <f>IF('Monthly Ranks'!F240&gt;=9, 1/8,0)</f>
        <v>0.125</v>
      </c>
      <c r="G241">
        <f>IF('Monthly Ranks'!G240&gt;=9, 1/8,0)</f>
        <v>0</v>
      </c>
      <c r="H241">
        <f>IF('Monthly Ranks'!H240&gt;=9, 1/8,0)</f>
        <v>0</v>
      </c>
      <c r="I241">
        <f>IF('Monthly Ranks'!I240&gt;=9, 1/8,0)</f>
        <v>0</v>
      </c>
      <c r="J241">
        <f>IF('Monthly Ranks'!J240&gt;=9, 1/8,0)</f>
        <v>0</v>
      </c>
      <c r="K241">
        <f>IF('Monthly Ranks'!K240&gt;=9, 1/8,0)</f>
        <v>0</v>
      </c>
      <c r="L241">
        <f>IF('Monthly Ranks'!L240&gt;=9, 1/8,0)</f>
        <v>0</v>
      </c>
      <c r="M241">
        <f>IF('Monthly Ranks'!M240&gt;=9, 1/8,0)</f>
        <v>0.125</v>
      </c>
      <c r="N241">
        <f>IF('Monthly Ranks'!N240&gt;=9, 1/8,0)</f>
        <v>0.125</v>
      </c>
      <c r="O241">
        <f>IF('Monthly Ranks'!O240&gt;=9, 1/8,0)</f>
        <v>0.125</v>
      </c>
      <c r="P241">
        <f>IF('Monthly Ranks'!P240&gt;=9, 1/8,0)</f>
        <v>0.125</v>
      </c>
      <c r="Q241">
        <f>IF('Monthly Ranks'!Q240&gt;=9, 1/8,0)</f>
        <v>0.125</v>
      </c>
      <c r="S241">
        <f t="shared" si="26"/>
        <v>199411</v>
      </c>
      <c r="T241" s="12">
        <f>B241*ReturnData!B252</f>
        <v>0</v>
      </c>
      <c r="U241" s="12">
        <f>C241*ReturnData!C252</f>
        <v>0</v>
      </c>
      <c r="V241" s="12">
        <f>D241*ReturnData!D252</f>
        <v>-6.3749999999999996E-3</v>
      </c>
      <c r="W241" s="12">
        <f>E241*ReturnData!E252</f>
        <v>-4.5874999999999996E-3</v>
      </c>
      <c r="X241" s="12">
        <f>F241*ReturnData!F252</f>
        <v>-5.9250000000000006E-3</v>
      </c>
      <c r="Y241" s="12">
        <f>G241*ReturnData!G252</f>
        <v>0</v>
      </c>
      <c r="Z241" s="12">
        <f>H241*ReturnData!H252</f>
        <v>0</v>
      </c>
      <c r="AA241" s="12">
        <f>I241*ReturnData!I252</f>
        <v>0</v>
      </c>
      <c r="AB241" s="12">
        <f>J241*ReturnData!J252</f>
        <v>0</v>
      </c>
      <c r="AC241" s="12">
        <f>K241*ReturnData!K252</f>
        <v>0</v>
      </c>
      <c r="AD241" s="12">
        <f>L241*ReturnData!L252</f>
        <v>0</v>
      </c>
      <c r="AE241" s="12">
        <f>M241*ReturnData!M252</f>
        <v>-5.8999999999999999E-3</v>
      </c>
      <c r="AF241" s="12">
        <f>N241*ReturnData!N252</f>
        <v>-4.7875000000000001E-3</v>
      </c>
      <c r="AG241" s="12">
        <f>O241*ReturnData!O252</f>
        <v>3.3750000000000002E-4</v>
      </c>
      <c r="AH241" s="12">
        <f>P241*ReturnData!P252</f>
        <v>-4.1250000000000002E-3</v>
      </c>
      <c r="AI241" s="12">
        <f>Q241*ReturnData!Q252</f>
        <v>-6.7124999999999997E-3</v>
      </c>
      <c r="AK241">
        <f t="shared" si="27"/>
        <v>199411</v>
      </c>
      <c r="AL241" s="15">
        <f t="shared" si="29"/>
        <v>-3.8074999999999998E-2</v>
      </c>
      <c r="AN241">
        <v>1</v>
      </c>
      <c r="AO241" s="15">
        <f>HighMomentumPortfolio!AL241-LowMomentumPortfolio!AL241</f>
        <v>-7.8374999999999972E-3</v>
      </c>
      <c r="AP241" s="18">
        <f t="shared" si="30"/>
        <v>0.99216250000000006</v>
      </c>
      <c r="AQ241" s="18"/>
    </row>
    <row r="242" spans="1:48" x14ac:dyDescent="0.25">
      <c r="A242" s="6">
        <f>ReturnData!A253</f>
        <v>199412</v>
      </c>
      <c r="B242">
        <f>IF('Monthly Ranks'!B241&gt;=9, 1/8,0)</f>
        <v>0</v>
      </c>
      <c r="C242">
        <f>IF('Monthly Ranks'!C241&gt;=9, 1/8,0)</f>
        <v>0.125</v>
      </c>
      <c r="D242">
        <f>IF('Monthly Ranks'!D241&gt;=9, 1/8,0)</f>
        <v>0</v>
      </c>
      <c r="E242">
        <f>IF('Monthly Ranks'!E241&gt;=9, 1/8,0)</f>
        <v>0.125</v>
      </c>
      <c r="F242">
        <f>IF('Monthly Ranks'!F241&gt;=9, 1/8,0)</f>
        <v>0.125</v>
      </c>
      <c r="G242">
        <f>IF('Monthly Ranks'!G241&gt;=9, 1/8,0)</f>
        <v>0</v>
      </c>
      <c r="H242">
        <f>IF('Monthly Ranks'!H241&gt;=9, 1/8,0)</f>
        <v>0</v>
      </c>
      <c r="I242">
        <f>IF('Monthly Ranks'!I241&gt;=9, 1/8,0)</f>
        <v>0</v>
      </c>
      <c r="J242">
        <f>IF('Monthly Ranks'!J241&gt;=9, 1/8,0)</f>
        <v>0</v>
      </c>
      <c r="K242">
        <f>IF('Monthly Ranks'!K241&gt;=9, 1/8,0)</f>
        <v>0.125</v>
      </c>
      <c r="L242">
        <f>IF('Monthly Ranks'!L241&gt;=9, 1/8,0)</f>
        <v>0</v>
      </c>
      <c r="M242">
        <f>IF('Monthly Ranks'!M241&gt;=9, 1/8,0)</f>
        <v>0.125</v>
      </c>
      <c r="N242">
        <f>IF('Monthly Ranks'!N241&gt;=9, 1/8,0)</f>
        <v>0.125</v>
      </c>
      <c r="O242">
        <f>IF('Monthly Ranks'!O241&gt;=9, 1/8,0)</f>
        <v>0.125</v>
      </c>
      <c r="P242">
        <f>IF('Monthly Ranks'!P241&gt;=9, 1/8,0)</f>
        <v>0.125</v>
      </c>
      <c r="Q242">
        <f>IF('Monthly Ranks'!Q241&gt;=9, 1/8,0)</f>
        <v>0</v>
      </c>
      <c r="S242">
        <f t="shared" si="26"/>
        <v>199412</v>
      </c>
      <c r="T242" s="12">
        <f>B242*ReturnData!B253</f>
        <v>0</v>
      </c>
      <c r="U242" s="12">
        <f>C242*ReturnData!C253</f>
        <v>3.1250000000000002E-3</v>
      </c>
      <c r="V242" s="12">
        <f>D242*ReturnData!D253</f>
        <v>0</v>
      </c>
      <c r="W242" s="12">
        <f>E242*ReturnData!E253</f>
        <v>1.2374999999999999E-3</v>
      </c>
      <c r="X242" s="12">
        <f>F242*ReturnData!F253</f>
        <v>1.1250000000000001E-3</v>
      </c>
      <c r="Y242" s="12">
        <f>G242*ReturnData!G253</f>
        <v>0</v>
      </c>
      <c r="Z242" s="12">
        <f>H242*ReturnData!H253</f>
        <v>0</v>
      </c>
      <c r="AA242" s="12">
        <f>I242*ReturnData!I253</f>
        <v>0</v>
      </c>
      <c r="AB242" s="12">
        <f>J242*ReturnData!J253</f>
        <v>0</v>
      </c>
      <c r="AC242" s="12">
        <f>K242*ReturnData!K253</f>
        <v>1.4499999999999999E-3</v>
      </c>
      <c r="AD242" s="12">
        <f>L242*ReturnData!L253</f>
        <v>0</v>
      </c>
      <c r="AE242" s="12">
        <f>M242*ReturnData!M253</f>
        <v>5.6000000000000008E-3</v>
      </c>
      <c r="AF242" s="12">
        <f>N242*ReturnData!N253</f>
        <v>2.6874999999999998E-3</v>
      </c>
      <c r="AG242" s="12">
        <f>O242*ReturnData!O253</f>
        <v>4.3749999999999995E-4</v>
      </c>
      <c r="AH242" s="12">
        <f>P242*ReturnData!P253</f>
        <v>-5.1375000000000006E-3</v>
      </c>
      <c r="AI242" s="12">
        <f>Q242*ReturnData!Q253</f>
        <v>0</v>
      </c>
      <c r="AK242">
        <f t="shared" si="27"/>
        <v>199412</v>
      </c>
      <c r="AL242" s="15">
        <f t="shared" si="29"/>
        <v>1.0525E-2</v>
      </c>
      <c r="AN242">
        <v>1</v>
      </c>
      <c r="AO242" s="15">
        <f>HighMomentumPortfolio!AL242-LowMomentumPortfolio!AL242</f>
        <v>7.8875000000000021E-3</v>
      </c>
      <c r="AP242" s="18">
        <f t="shared" si="30"/>
        <v>1.0078875</v>
      </c>
      <c r="AQ242" s="18"/>
    </row>
    <row r="243" spans="1:48" x14ac:dyDescent="0.25">
      <c r="A243" s="6">
        <f>ReturnData!A254</f>
        <v>199501</v>
      </c>
      <c r="B243">
        <f>IF('Monthly Ranks'!B242&gt;=9, 1/8,0)</f>
        <v>0</v>
      </c>
      <c r="C243">
        <f>IF('Monthly Ranks'!C242&gt;=9, 1/8,0)</f>
        <v>0.125</v>
      </c>
      <c r="D243">
        <f>IF('Monthly Ranks'!D242&gt;=9, 1/8,0)</f>
        <v>0</v>
      </c>
      <c r="E243">
        <f>IF('Monthly Ranks'!E242&gt;=9, 1/8,0)</f>
        <v>0.125</v>
      </c>
      <c r="F243">
        <f>IF('Monthly Ranks'!F242&gt;=9, 1/8,0)</f>
        <v>0.125</v>
      </c>
      <c r="G243">
        <f>IF('Monthly Ranks'!G242&gt;=9, 1/8,0)</f>
        <v>0</v>
      </c>
      <c r="H243">
        <f>IF('Monthly Ranks'!H242&gt;=9, 1/8,0)</f>
        <v>0</v>
      </c>
      <c r="I243">
        <f>IF('Monthly Ranks'!I242&gt;=9, 1/8,0)</f>
        <v>0</v>
      </c>
      <c r="J243">
        <f>IF('Monthly Ranks'!J242&gt;=9, 1/8,0)</f>
        <v>0</v>
      </c>
      <c r="K243">
        <f>IF('Monthly Ranks'!K242&gt;=9, 1/8,0)</f>
        <v>0.125</v>
      </c>
      <c r="L243">
        <f>IF('Monthly Ranks'!L242&gt;=9, 1/8,0)</f>
        <v>0</v>
      </c>
      <c r="M243">
        <f>IF('Monthly Ranks'!M242&gt;=9, 1/8,0)</f>
        <v>0.125</v>
      </c>
      <c r="N243">
        <f>IF('Monthly Ranks'!N242&gt;=9, 1/8,0)</f>
        <v>0.125</v>
      </c>
      <c r="O243">
        <f>IF('Monthly Ranks'!O242&gt;=9, 1/8,0)</f>
        <v>0.125</v>
      </c>
      <c r="P243">
        <f>IF('Monthly Ranks'!P242&gt;=9, 1/8,0)</f>
        <v>0.125</v>
      </c>
      <c r="Q243">
        <f>IF('Monthly Ranks'!Q242&gt;=9, 1/8,0)</f>
        <v>0</v>
      </c>
      <c r="S243">
        <f t="shared" si="26"/>
        <v>199501</v>
      </c>
      <c r="T243" s="12">
        <f>B243*ReturnData!B254</f>
        <v>0</v>
      </c>
      <c r="U243" s="12">
        <f>C243*ReturnData!C254</f>
        <v>-7.7249999999999992E-3</v>
      </c>
      <c r="V243" s="12">
        <f>D243*ReturnData!D254</f>
        <v>0</v>
      </c>
      <c r="W243" s="12">
        <f>E243*ReturnData!E254</f>
        <v>-3.7375000000000004E-3</v>
      </c>
      <c r="X243" s="12">
        <f>F243*ReturnData!F254</f>
        <v>1.5375E-3</v>
      </c>
      <c r="Y243" s="12">
        <f>G243*ReturnData!G254</f>
        <v>0</v>
      </c>
      <c r="Z243" s="12">
        <f>H243*ReturnData!H254</f>
        <v>0</v>
      </c>
      <c r="AA243" s="12">
        <f>I243*ReturnData!I254</f>
        <v>0</v>
      </c>
      <c r="AB243" s="12">
        <f>J243*ReturnData!J254</f>
        <v>0</v>
      </c>
      <c r="AC243" s="12">
        <f>K243*ReturnData!K254</f>
        <v>3.1374999999999997E-3</v>
      </c>
      <c r="AD243" s="12">
        <f>L243*ReturnData!L254</f>
        <v>0</v>
      </c>
      <c r="AE243" s="12">
        <f>M243*ReturnData!M254</f>
        <v>-7.2375E-3</v>
      </c>
      <c r="AF243" s="12">
        <f>N243*ReturnData!N254</f>
        <v>2.5000000000000001E-3</v>
      </c>
      <c r="AG243" s="12">
        <f>O243*ReturnData!O254</f>
        <v>7.7625000000000003E-3</v>
      </c>
      <c r="AH243" s="12">
        <f>P243*ReturnData!P254</f>
        <v>1.9500000000000001E-3</v>
      </c>
      <c r="AI243" s="12">
        <f>Q243*ReturnData!Q254</f>
        <v>0</v>
      </c>
      <c r="AK243">
        <f t="shared" si="27"/>
        <v>199501</v>
      </c>
      <c r="AL243" s="15">
        <f t="shared" si="29"/>
        <v>-1.8124999999999984E-3</v>
      </c>
      <c r="AN243">
        <v>1</v>
      </c>
      <c r="AO243" s="15">
        <f>HighMomentumPortfolio!AL243-LowMomentumPortfolio!AL243</f>
        <v>1.0199999999999999E-2</v>
      </c>
      <c r="AP243" s="18">
        <f t="shared" si="30"/>
        <v>1.0102</v>
      </c>
      <c r="AQ243" s="18"/>
      <c r="AR243" s="18">
        <f t="shared" ref="AR243" si="34">PRODUCT(AP243:AP254)</f>
        <v>1.0972906963431466</v>
      </c>
      <c r="AS243" s="18"/>
      <c r="AT243" s="18"/>
      <c r="AU243" s="18"/>
      <c r="AV243" s="18"/>
    </row>
    <row r="244" spans="1:48" x14ac:dyDescent="0.25">
      <c r="A244" s="6">
        <f>ReturnData!A255</f>
        <v>199502</v>
      </c>
      <c r="B244">
        <f>IF('Monthly Ranks'!B243&gt;=9, 1/8,0)</f>
        <v>0</v>
      </c>
      <c r="C244">
        <f>IF('Monthly Ranks'!C243&gt;=9, 1/8,0)</f>
        <v>0.125</v>
      </c>
      <c r="D244">
        <f>IF('Monthly Ranks'!D243&gt;=9, 1/8,0)</f>
        <v>0</v>
      </c>
      <c r="E244">
        <f>IF('Monthly Ranks'!E243&gt;=9, 1/8,0)</f>
        <v>0.125</v>
      </c>
      <c r="F244">
        <f>IF('Monthly Ranks'!F243&gt;=9, 1/8,0)</f>
        <v>0.125</v>
      </c>
      <c r="G244">
        <f>IF('Monthly Ranks'!G243&gt;=9, 1/8,0)</f>
        <v>0</v>
      </c>
      <c r="H244">
        <f>IF('Monthly Ranks'!H243&gt;=9, 1/8,0)</f>
        <v>0</v>
      </c>
      <c r="I244">
        <f>IF('Monthly Ranks'!I243&gt;=9, 1/8,0)</f>
        <v>0</v>
      </c>
      <c r="J244">
        <f>IF('Monthly Ranks'!J243&gt;=9, 1/8,0)</f>
        <v>0</v>
      </c>
      <c r="K244">
        <f>IF('Monthly Ranks'!K243&gt;=9, 1/8,0)</f>
        <v>0</v>
      </c>
      <c r="L244">
        <f>IF('Monthly Ranks'!L243&gt;=9, 1/8,0)</f>
        <v>0</v>
      </c>
      <c r="M244">
        <f>IF('Monthly Ranks'!M243&gt;=9, 1/8,0)</f>
        <v>0.125</v>
      </c>
      <c r="N244">
        <f>IF('Monthly Ranks'!N243&gt;=9, 1/8,0)</f>
        <v>0.125</v>
      </c>
      <c r="O244">
        <f>IF('Monthly Ranks'!O243&gt;=9, 1/8,0)</f>
        <v>0.125</v>
      </c>
      <c r="P244">
        <f>IF('Monthly Ranks'!P243&gt;=9, 1/8,0)</f>
        <v>0.125</v>
      </c>
      <c r="Q244">
        <f>IF('Monthly Ranks'!Q243&gt;=9, 1/8,0)</f>
        <v>0.125</v>
      </c>
      <c r="S244">
        <f t="shared" si="26"/>
        <v>199502</v>
      </c>
      <c r="T244" s="12">
        <f>B244*ReturnData!B255</f>
        <v>0</v>
      </c>
      <c r="U244" s="12">
        <f>C244*ReturnData!C255</f>
        <v>5.3874999999999999E-3</v>
      </c>
      <c r="V244" s="12">
        <f>D244*ReturnData!D255</f>
        <v>0</v>
      </c>
      <c r="W244" s="12">
        <f>E244*ReturnData!E255</f>
        <v>3.1374999999999997E-3</v>
      </c>
      <c r="X244" s="12">
        <f>F244*ReturnData!F255</f>
        <v>6.3124999999999995E-3</v>
      </c>
      <c r="Y244" s="12">
        <f>G244*ReturnData!G255</f>
        <v>0</v>
      </c>
      <c r="Z244" s="12">
        <f>H244*ReturnData!H255</f>
        <v>0</v>
      </c>
      <c r="AA244" s="12">
        <f>I244*ReturnData!I255</f>
        <v>0</v>
      </c>
      <c r="AB244" s="12">
        <f>J244*ReturnData!J255</f>
        <v>0</v>
      </c>
      <c r="AC244" s="12">
        <f>K244*ReturnData!K255</f>
        <v>0</v>
      </c>
      <c r="AD244" s="12">
        <f>L244*ReturnData!L255</f>
        <v>0</v>
      </c>
      <c r="AE244" s="12">
        <f>M244*ReturnData!M255</f>
        <v>5.7875000000000001E-3</v>
      </c>
      <c r="AF244" s="12">
        <f>N244*ReturnData!N255</f>
        <v>8.5874999999999996E-3</v>
      </c>
      <c r="AG244" s="12">
        <f>O244*ReturnData!O255</f>
        <v>1.0249999999999999E-3</v>
      </c>
      <c r="AH244" s="12">
        <f>P244*ReturnData!P255</f>
        <v>3.5625000000000001E-3</v>
      </c>
      <c r="AI244" s="12">
        <f>Q244*ReturnData!Q255</f>
        <v>6.1375000000000006E-3</v>
      </c>
      <c r="AK244">
        <f t="shared" si="27"/>
        <v>199502</v>
      </c>
      <c r="AL244" s="15">
        <f t="shared" si="29"/>
        <v>3.9937500000000001E-2</v>
      </c>
      <c r="AN244">
        <v>1</v>
      </c>
      <c r="AO244" s="15">
        <f>HighMomentumPortfolio!AL244-LowMomentumPortfolio!AL244</f>
        <v>7.7499999999999791E-4</v>
      </c>
      <c r="AP244" s="18">
        <f t="shared" si="30"/>
        <v>1.000775</v>
      </c>
      <c r="AQ244" s="18"/>
    </row>
    <row r="245" spans="1:48" x14ac:dyDescent="0.25">
      <c r="A245" s="6">
        <f>ReturnData!A256</f>
        <v>199503</v>
      </c>
      <c r="B245">
        <f>IF('Monthly Ranks'!B244&gt;=9, 1/8,0)</f>
        <v>0</v>
      </c>
      <c r="C245">
        <f>IF('Monthly Ranks'!C244&gt;=9, 1/8,0)</f>
        <v>0.125</v>
      </c>
      <c r="D245">
        <f>IF('Monthly Ranks'!D244&gt;=9, 1/8,0)</f>
        <v>0</v>
      </c>
      <c r="E245">
        <f>IF('Monthly Ranks'!E244&gt;=9, 1/8,0)</f>
        <v>0.125</v>
      </c>
      <c r="F245">
        <f>IF('Monthly Ranks'!F244&gt;=9, 1/8,0)</f>
        <v>0.125</v>
      </c>
      <c r="G245">
        <f>IF('Monthly Ranks'!G244&gt;=9, 1/8,0)</f>
        <v>0</v>
      </c>
      <c r="H245">
        <f>IF('Monthly Ranks'!H244&gt;=9, 1/8,0)</f>
        <v>0</v>
      </c>
      <c r="I245">
        <f>IF('Monthly Ranks'!I244&gt;=9, 1/8,0)</f>
        <v>0.125</v>
      </c>
      <c r="J245">
        <f>IF('Monthly Ranks'!J244&gt;=9, 1/8,0)</f>
        <v>0.125</v>
      </c>
      <c r="K245">
        <f>IF('Monthly Ranks'!K244&gt;=9, 1/8,0)</f>
        <v>0</v>
      </c>
      <c r="L245">
        <f>IF('Monthly Ranks'!L244&gt;=9, 1/8,0)</f>
        <v>0</v>
      </c>
      <c r="M245">
        <f>IF('Monthly Ranks'!M244&gt;=9, 1/8,0)</f>
        <v>0.125</v>
      </c>
      <c r="N245">
        <f>IF('Monthly Ranks'!N244&gt;=9, 1/8,0)</f>
        <v>0.125</v>
      </c>
      <c r="O245">
        <f>IF('Monthly Ranks'!O244&gt;=9, 1/8,0)</f>
        <v>0</v>
      </c>
      <c r="P245">
        <f>IF('Monthly Ranks'!P244&gt;=9, 1/8,0)</f>
        <v>0.125</v>
      </c>
      <c r="Q245">
        <f>IF('Monthly Ranks'!Q244&gt;=9, 1/8,0)</f>
        <v>0</v>
      </c>
      <c r="S245">
        <f t="shared" si="26"/>
        <v>199503</v>
      </c>
      <c r="T245" s="12">
        <f>B245*ReturnData!B256</f>
        <v>0</v>
      </c>
      <c r="U245" s="12">
        <f>C245*ReturnData!C256</f>
        <v>1.34375E-2</v>
      </c>
      <c r="V245" s="12">
        <f>D245*ReturnData!D256</f>
        <v>0</v>
      </c>
      <c r="W245" s="12">
        <f>E245*ReturnData!E256</f>
        <v>1.2500000000000001E-5</v>
      </c>
      <c r="X245" s="12">
        <f>F245*ReturnData!F256</f>
        <v>4.6500000000000005E-3</v>
      </c>
      <c r="Y245" s="12">
        <f>G245*ReturnData!G256</f>
        <v>0</v>
      </c>
      <c r="Z245" s="12">
        <f>H245*ReturnData!H256</f>
        <v>0</v>
      </c>
      <c r="AA245" s="12">
        <f>I245*ReturnData!I256</f>
        <v>4.2500000000000003E-4</v>
      </c>
      <c r="AB245" s="12">
        <f>J245*ReturnData!J256</f>
        <v>2.8000000000000004E-3</v>
      </c>
      <c r="AC245" s="12">
        <f>K245*ReturnData!K256</f>
        <v>0</v>
      </c>
      <c r="AD245" s="12">
        <f>L245*ReturnData!L256</f>
        <v>0</v>
      </c>
      <c r="AE245" s="12">
        <f>M245*ReturnData!M256</f>
        <v>1.5874999999999999E-3</v>
      </c>
      <c r="AF245" s="12">
        <f>N245*ReturnData!N256</f>
        <v>5.7125000000000006E-3</v>
      </c>
      <c r="AG245" s="12">
        <f>O245*ReturnData!O256</f>
        <v>0</v>
      </c>
      <c r="AH245" s="12">
        <f>P245*ReturnData!P256</f>
        <v>5.4124999999999998E-3</v>
      </c>
      <c r="AI245" s="12">
        <f>Q245*ReturnData!Q256</f>
        <v>0</v>
      </c>
      <c r="AK245">
        <f t="shared" si="27"/>
        <v>199503</v>
      </c>
      <c r="AL245" s="15">
        <f t="shared" si="29"/>
        <v>3.4037499999999998E-2</v>
      </c>
      <c r="AN245">
        <v>1</v>
      </c>
      <c r="AO245" s="15">
        <f>HighMomentumPortfolio!AL245-LowMomentumPortfolio!AL245</f>
        <v>-3.8875000000000055E-3</v>
      </c>
      <c r="AP245" s="18">
        <f t="shared" si="30"/>
        <v>0.99611249999999996</v>
      </c>
      <c r="AQ245" s="18"/>
    </row>
    <row r="246" spans="1:48" x14ac:dyDescent="0.25">
      <c r="A246" s="6">
        <f>ReturnData!A257</f>
        <v>199504</v>
      </c>
      <c r="B246">
        <f>IF('Monthly Ranks'!B245&gt;=9, 1/8,0)</f>
        <v>0</v>
      </c>
      <c r="C246">
        <f>IF('Monthly Ranks'!C245&gt;=9, 1/8,0)</f>
        <v>0.125</v>
      </c>
      <c r="D246">
        <f>IF('Monthly Ranks'!D245&gt;=9, 1/8,0)</f>
        <v>0</v>
      </c>
      <c r="E246">
        <f>IF('Monthly Ranks'!E245&gt;=9, 1/8,0)</f>
        <v>0.125</v>
      </c>
      <c r="F246">
        <f>IF('Monthly Ranks'!F245&gt;=9, 1/8,0)</f>
        <v>0.125</v>
      </c>
      <c r="G246">
        <f>IF('Monthly Ranks'!G245&gt;=9, 1/8,0)</f>
        <v>0</v>
      </c>
      <c r="H246">
        <f>IF('Monthly Ranks'!H245&gt;=9, 1/8,0)</f>
        <v>0</v>
      </c>
      <c r="I246">
        <f>IF('Monthly Ranks'!I245&gt;=9, 1/8,0)</f>
        <v>0.125</v>
      </c>
      <c r="J246">
        <f>IF('Monthly Ranks'!J245&gt;=9, 1/8,0)</f>
        <v>0.125</v>
      </c>
      <c r="K246">
        <f>IF('Monthly Ranks'!K245&gt;=9, 1/8,0)</f>
        <v>0</v>
      </c>
      <c r="L246">
        <f>IF('Monthly Ranks'!L245&gt;=9, 1/8,0)</f>
        <v>0</v>
      </c>
      <c r="M246">
        <f>IF('Monthly Ranks'!M245&gt;=9, 1/8,0)</f>
        <v>0.125</v>
      </c>
      <c r="N246">
        <f>IF('Monthly Ranks'!N245&gt;=9, 1/8,0)</f>
        <v>0.125</v>
      </c>
      <c r="O246">
        <f>IF('Monthly Ranks'!O245&gt;=9, 1/8,0)</f>
        <v>0</v>
      </c>
      <c r="P246">
        <f>IF('Monthly Ranks'!P245&gt;=9, 1/8,0)</f>
        <v>0.125</v>
      </c>
      <c r="Q246">
        <f>IF('Monthly Ranks'!Q245&gt;=9, 1/8,0)</f>
        <v>0</v>
      </c>
      <c r="S246">
        <f t="shared" si="26"/>
        <v>199504</v>
      </c>
      <c r="T246" s="12">
        <f>B246*ReturnData!B257</f>
        <v>0</v>
      </c>
      <c r="U246" s="12">
        <f>C246*ReturnData!C257</f>
        <v>-1.7749999999999999E-3</v>
      </c>
      <c r="V246" s="12">
        <f>D246*ReturnData!D257</f>
        <v>0</v>
      </c>
      <c r="W246" s="12">
        <f>E246*ReturnData!E257</f>
        <v>-8.9999999999999998E-4</v>
      </c>
      <c r="X246" s="12">
        <f>F246*ReturnData!F257</f>
        <v>2.2625000000000002E-3</v>
      </c>
      <c r="Y246" s="12">
        <f>G246*ReturnData!G257</f>
        <v>0</v>
      </c>
      <c r="Z246" s="12">
        <f>H246*ReturnData!H257</f>
        <v>0</v>
      </c>
      <c r="AA246" s="12">
        <f>I246*ReturnData!I257</f>
        <v>-1.7500000000000003E-4</v>
      </c>
      <c r="AB246" s="12">
        <f>J246*ReturnData!J257</f>
        <v>1.875E-4</v>
      </c>
      <c r="AC246" s="12">
        <f>K246*ReturnData!K257</f>
        <v>0</v>
      </c>
      <c r="AD246" s="12">
        <f>L246*ReturnData!L257</f>
        <v>0</v>
      </c>
      <c r="AE246" s="12">
        <f>M246*ReturnData!M257</f>
        <v>2.2000000000000001E-3</v>
      </c>
      <c r="AF246" s="12">
        <f>N246*ReturnData!N257</f>
        <v>4.4000000000000003E-3</v>
      </c>
      <c r="AG246" s="12">
        <f>O246*ReturnData!O257</f>
        <v>0</v>
      </c>
      <c r="AH246" s="12">
        <f>P246*ReturnData!P257</f>
        <v>-2.8124999999999999E-3</v>
      </c>
      <c r="AI246" s="12">
        <f>Q246*ReturnData!Q257</f>
        <v>0</v>
      </c>
      <c r="AK246">
        <f t="shared" si="27"/>
        <v>199504</v>
      </c>
      <c r="AL246" s="15">
        <f t="shared" si="29"/>
        <v>3.3875000000000008E-3</v>
      </c>
      <c r="AN246">
        <v>1</v>
      </c>
      <c r="AO246" s="15">
        <f>HighMomentumPortfolio!AL246-LowMomentumPortfolio!AL246</f>
        <v>2.8937499999999998E-2</v>
      </c>
      <c r="AP246" s="18">
        <f t="shared" si="30"/>
        <v>1.0289375000000001</v>
      </c>
      <c r="AQ246" s="18"/>
    </row>
    <row r="247" spans="1:48" x14ac:dyDescent="0.25">
      <c r="A247" s="6">
        <f>ReturnData!A258</f>
        <v>199505</v>
      </c>
      <c r="B247">
        <f>IF('Monthly Ranks'!B246&gt;=9, 1/8,0)</f>
        <v>0</v>
      </c>
      <c r="C247">
        <f>IF('Monthly Ranks'!C246&gt;=9, 1/8,0)</f>
        <v>0.125</v>
      </c>
      <c r="D247">
        <f>IF('Monthly Ranks'!D246&gt;=9, 1/8,0)</f>
        <v>0</v>
      </c>
      <c r="E247">
        <f>IF('Monthly Ranks'!E246&gt;=9, 1/8,0)</f>
        <v>0.125</v>
      </c>
      <c r="F247">
        <f>IF('Monthly Ranks'!F246&gt;=9, 1/8,0)</f>
        <v>0</v>
      </c>
      <c r="G247">
        <f>IF('Monthly Ranks'!G246&gt;=9, 1/8,0)</f>
        <v>0</v>
      </c>
      <c r="H247">
        <f>IF('Monthly Ranks'!H246&gt;=9, 1/8,0)</f>
        <v>0</v>
      </c>
      <c r="I247">
        <f>IF('Monthly Ranks'!I246&gt;=9, 1/8,0)</f>
        <v>0.125</v>
      </c>
      <c r="J247">
        <f>IF('Monthly Ranks'!J246&gt;=9, 1/8,0)</f>
        <v>0.125</v>
      </c>
      <c r="K247">
        <f>IF('Monthly Ranks'!K246&gt;=9, 1/8,0)</f>
        <v>0</v>
      </c>
      <c r="L247">
        <f>IF('Monthly Ranks'!L246&gt;=9, 1/8,0)</f>
        <v>0</v>
      </c>
      <c r="M247">
        <f>IF('Monthly Ranks'!M246&gt;=9, 1/8,0)</f>
        <v>0.125</v>
      </c>
      <c r="N247">
        <f>IF('Monthly Ranks'!N246&gt;=9, 1/8,0)</f>
        <v>0.125</v>
      </c>
      <c r="O247">
        <f>IF('Monthly Ranks'!O246&gt;=9, 1/8,0)</f>
        <v>0.125</v>
      </c>
      <c r="P247">
        <f>IF('Monthly Ranks'!P246&gt;=9, 1/8,0)</f>
        <v>0.125</v>
      </c>
      <c r="Q247">
        <f>IF('Monthly Ranks'!Q246&gt;=9, 1/8,0)</f>
        <v>0</v>
      </c>
      <c r="S247">
        <f t="shared" si="26"/>
        <v>199505</v>
      </c>
      <c r="T247" s="12">
        <f>B247*ReturnData!B258</f>
        <v>0</v>
      </c>
      <c r="U247" s="12">
        <f>C247*ReturnData!C258</f>
        <v>-1.1875E-3</v>
      </c>
      <c r="V247" s="12">
        <f>D247*ReturnData!D258</f>
        <v>0</v>
      </c>
      <c r="W247" s="12">
        <f>E247*ReturnData!E258</f>
        <v>1.9250000000000001E-3</v>
      </c>
      <c r="X247" s="12">
        <f>F247*ReturnData!F258</f>
        <v>0</v>
      </c>
      <c r="Y247" s="12">
        <f>G247*ReturnData!G258</f>
        <v>0</v>
      </c>
      <c r="Z247" s="12">
        <f>H247*ReturnData!H258</f>
        <v>0</v>
      </c>
      <c r="AA247" s="12">
        <f>I247*ReturnData!I258</f>
        <v>2.075E-3</v>
      </c>
      <c r="AB247" s="12">
        <f>J247*ReturnData!J258</f>
        <v>2.0874999999999999E-3</v>
      </c>
      <c r="AC247" s="12">
        <f>K247*ReturnData!K258</f>
        <v>0</v>
      </c>
      <c r="AD247" s="12">
        <f>L247*ReturnData!L258</f>
        <v>0</v>
      </c>
      <c r="AE247" s="12">
        <f>M247*ReturnData!M258</f>
        <v>6.2375E-3</v>
      </c>
      <c r="AF247" s="12">
        <f>N247*ReturnData!N258</f>
        <v>2.7125000000000001E-3</v>
      </c>
      <c r="AG247" s="12">
        <f>O247*ReturnData!O258</f>
        <v>7.5249999999999996E-3</v>
      </c>
      <c r="AH247" s="12">
        <f>P247*ReturnData!P258</f>
        <v>4.5000000000000005E-3</v>
      </c>
      <c r="AI247" s="12">
        <f>Q247*ReturnData!Q258</f>
        <v>0</v>
      </c>
      <c r="AK247">
        <f t="shared" si="27"/>
        <v>199505</v>
      </c>
      <c r="AL247" s="15">
        <f t="shared" si="29"/>
        <v>2.5874999999999999E-2</v>
      </c>
      <c r="AN247">
        <v>1</v>
      </c>
      <c r="AO247" s="15">
        <f>HighMomentumPortfolio!AL247-LowMomentumPortfolio!AL247</f>
        <v>1.4725000000000005E-2</v>
      </c>
      <c r="AP247" s="18">
        <f t="shared" si="30"/>
        <v>1.0147250000000001</v>
      </c>
      <c r="AQ247" s="18"/>
    </row>
    <row r="248" spans="1:48" x14ac:dyDescent="0.25">
      <c r="A248" s="6">
        <f>ReturnData!A259</f>
        <v>199506</v>
      </c>
      <c r="B248">
        <f>IF('Monthly Ranks'!B247&gt;=9, 1/8,0)</f>
        <v>0</v>
      </c>
      <c r="C248">
        <f>IF('Monthly Ranks'!C247&gt;=9, 1/8,0)</f>
        <v>0.125</v>
      </c>
      <c r="D248">
        <f>IF('Monthly Ranks'!D247&gt;=9, 1/8,0)</f>
        <v>0</v>
      </c>
      <c r="E248">
        <f>IF('Monthly Ranks'!E247&gt;=9, 1/8,0)</f>
        <v>0.125</v>
      </c>
      <c r="F248">
        <f>IF('Monthly Ranks'!F247&gt;=9, 1/8,0)</f>
        <v>0</v>
      </c>
      <c r="G248">
        <f>IF('Monthly Ranks'!G247&gt;=9, 1/8,0)</f>
        <v>0</v>
      </c>
      <c r="H248">
        <f>IF('Monthly Ranks'!H247&gt;=9, 1/8,0)</f>
        <v>0</v>
      </c>
      <c r="I248">
        <f>IF('Monthly Ranks'!I247&gt;=9, 1/8,0)</f>
        <v>0.125</v>
      </c>
      <c r="J248">
        <f>IF('Monthly Ranks'!J247&gt;=9, 1/8,0)</f>
        <v>0.125</v>
      </c>
      <c r="K248">
        <f>IF('Monthly Ranks'!K247&gt;=9, 1/8,0)</f>
        <v>0</v>
      </c>
      <c r="L248">
        <f>IF('Monthly Ranks'!L247&gt;=9, 1/8,0)</f>
        <v>0</v>
      </c>
      <c r="M248">
        <f>IF('Monthly Ranks'!M247&gt;=9, 1/8,0)</f>
        <v>0.125</v>
      </c>
      <c r="N248">
        <f>IF('Monthly Ranks'!N247&gt;=9, 1/8,0)</f>
        <v>0</v>
      </c>
      <c r="O248">
        <f>IF('Monthly Ranks'!O247&gt;=9, 1/8,0)</f>
        <v>0.125</v>
      </c>
      <c r="P248">
        <f>IF('Monthly Ranks'!P247&gt;=9, 1/8,0)</f>
        <v>0.125</v>
      </c>
      <c r="Q248">
        <f>IF('Monthly Ranks'!Q247&gt;=9, 1/8,0)</f>
        <v>0.125</v>
      </c>
      <c r="S248">
        <f t="shared" si="26"/>
        <v>199506</v>
      </c>
      <c r="T248" s="12">
        <f>B248*ReturnData!B259</f>
        <v>0</v>
      </c>
      <c r="U248" s="12">
        <f>C248*ReturnData!C259</f>
        <v>1.1625000000000001E-3</v>
      </c>
      <c r="V248" s="12">
        <f>D248*ReturnData!D259</f>
        <v>0</v>
      </c>
      <c r="W248" s="12">
        <f>E248*ReturnData!E259</f>
        <v>3.2374999999999999E-3</v>
      </c>
      <c r="X248" s="12">
        <f>F248*ReturnData!F259</f>
        <v>0</v>
      </c>
      <c r="Y248" s="12">
        <f>G248*ReturnData!G259</f>
        <v>0</v>
      </c>
      <c r="Z248" s="12">
        <f>H248*ReturnData!H259</f>
        <v>0</v>
      </c>
      <c r="AA248" s="12">
        <f>I248*ReturnData!I259</f>
        <v>3.9500000000000004E-3</v>
      </c>
      <c r="AB248" s="12">
        <f>J248*ReturnData!J259</f>
        <v>8.2874999999999997E-3</v>
      </c>
      <c r="AC248" s="12">
        <f>K248*ReturnData!K259</f>
        <v>0</v>
      </c>
      <c r="AD248" s="12">
        <f>L248*ReturnData!L259</f>
        <v>0</v>
      </c>
      <c r="AE248" s="12">
        <f>M248*ReturnData!M259</f>
        <v>1.4499999999999999E-3</v>
      </c>
      <c r="AF248" s="12">
        <f>N248*ReturnData!N259</f>
        <v>0</v>
      </c>
      <c r="AG248" s="12">
        <f>O248*ReturnData!O259</f>
        <v>-5.6250000000000007E-4</v>
      </c>
      <c r="AH248" s="12">
        <f>P248*ReturnData!P259</f>
        <v>6.5624999999999998E-3</v>
      </c>
      <c r="AI248" s="12">
        <f>Q248*ReturnData!Q259</f>
        <v>2.2125000000000001E-3</v>
      </c>
      <c r="AK248">
        <f t="shared" si="27"/>
        <v>199506</v>
      </c>
      <c r="AL248" s="15">
        <f t="shared" si="29"/>
        <v>2.6299999999999997E-2</v>
      </c>
      <c r="AN248">
        <v>1</v>
      </c>
      <c r="AO248" s="15">
        <f>HighMomentumPortfolio!AL248-LowMomentumPortfolio!AL248</f>
        <v>-7.5999999999999956E-3</v>
      </c>
      <c r="AP248" s="18">
        <f t="shared" si="30"/>
        <v>0.99239999999999995</v>
      </c>
      <c r="AQ248" s="18"/>
    </row>
    <row r="249" spans="1:48" x14ac:dyDescent="0.25">
      <c r="A249" s="6">
        <f>ReturnData!A260</f>
        <v>199507</v>
      </c>
      <c r="B249">
        <f>IF('Monthly Ranks'!B248&gt;=9, 1/8,0)</f>
        <v>0</v>
      </c>
      <c r="C249">
        <f>IF('Monthly Ranks'!C248&gt;=9, 1/8,0)</f>
        <v>0.125</v>
      </c>
      <c r="D249">
        <f>IF('Monthly Ranks'!D248&gt;=9, 1/8,0)</f>
        <v>0</v>
      </c>
      <c r="E249">
        <f>IF('Monthly Ranks'!E248&gt;=9, 1/8,0)</f>
        <v>0.125</v>
      </c>
      <c r="F249">
        <f>IF('Monthly Ranks'!F248&gt;=9, 1/8,0)</f>
        <v>0.125</v>
      </c>
      <c r="G249">
        <f>IF('Monthly Ranks'!G248&gt;=9, 1/8,0)</f>
        <v>0</v>
      </c>
      <c r="H249">
        <f>IF('Monthly Ranks'!H248&gt;=9, 1/8,0)</f>
        <v>0</v>
      </c>
      <c r="I249">
        <f>IF('Monthly Ranks'!I248&gt;=9, 1/8,0)</f>
        <v>0.125</v>
      </c>
      <c r="J249">
        <f>IF('Monthly Ranks'!J248&gt;=9, 1/8,0)</f>
        <v>0.125</v>
      </c>
      <c r="K249">
        <f>IF('Monthly Ranks'!K248&gt;=9, 1/8,0)</f>
        <v>0.125</v>
      </c>
      <c r="L249">
        <f>IF('Monthly Ranks'!L248&gt;=9, 1/8,0)</f>
        <v>0</v>
      </c>
      <c r="M249">
        <f>IF('Monthly Ranks'!M248&gt;=9, 1/8,0)</f>
        <v>0.125</v>
      </c>
      <c r="N249">
        <f>IF('Monthly Ranks'!N248&gt;=9, 1/8,0)</f>
        <v>0</v>
      </c>
      <c r="O249">
        <f>IF('Monthly Ranks'!O248&gt;=9, 1/8,0)</f>
        <v>0</v>
      </c>
      <c r="P249">
        <f>IF('Monthly Ranks'!P248&gt;=9, 1/8,0)</f>
        <v>0.125</v>
      </c>
      <c r="Q249">
        <f>IF('Monthly Ranks'!Q248&gt;=9, 1/8,0)</f>
        <v>0</v>
      </c>
      <c r="S249">
        <f t="shared" si="26"/>
        <v>199507</v>
      </c>
      <c r="T249" s="12">
        <f>B249*ReturnData!B260</f>
        <v>0</v>
      </c>
      <c r="U249" s="12">
        <f>C249*ReturnData!C260</f>
        <v>6.9499999999999996E-3</v>
      </c>
      <c r="V249" s="12">
        <f>D249*ReturnData!D260</f>
        <v>0</v>
      </c>
      <c r="W249" s="12">
        <f>E249*ReturnData!E260</f>
        <v>7.8000000000000005E-3</v>
      </c>
      <c r="X249" s="12">
        <f>F249*ReturnData!F260</f>
        <v>3.4999999999999996E-3</v>
      </c>
      <c r="Y249" s="12">
        <f>G249*ReturnData!G260</f>
        <v>0</v>
      </c>
      <c r="Z249" s="12">
        <f>H249*ReturnData!H260</f>
        <v>0</v>
      </c>
      <c r="AA249" s="12">
        <f>I249*ReturnData!I260</f>
        <v>5.5750000000000001E-3</v>
      </c>
      <c r="AB249" s="12">
        <f>J249*ReturnData!J260</f>
        <v>8.0874999999999992E-3</v>
      </c>
      <c r="AC249" s="12">
        <f>K249*ReturnData!K260</f>
        <v>4.4250000000000001E-3</v>
      </c>
      <c r="AD249" s="12">
        <f>L249*ReturnData!L260</f>
        <v>0</v>
      </c>
      <c r="AE249" s="12">
        <f>M249*ReturnData!M260</f>
        <v>2.7500000000000003E-3</v>
      </c>
      <c r="AF249" s="12">
        <f>N249*ReturnData!N260</f>
        <v>0</v>
      </c>
      <c r="AG249" s="12">
        <f>O249*ReturnData!O260</f>
        <v>0</v>
      </c>
      <c r="AH249" s="12">
        <f>P249*ReturnData!P260</f>
        <v>3.9000000000000003E-3</v>
      </c>
      <c r="AI249" s="12">
        <f>Q249*ReturnData!Q260</f>
        <v>0</v>
      </c>
      <c r="AK249">
        <f t="shared" si="27"/>
        <v>199507</v>
      </c>
      <c r="AL249" s="15">
        <f t="shared" si="29"/>
        <v>4.2987499999999998E-2</v>
      </c>
      <c r="AN249">
        <v>1</v>
      </c>
      <c r="AO249" s="15">
        <f>HighMomentumPortfolio!AL249-LowMomentumPortfolio!AL249</f>
        <v>-9.324999999999993E-3</v>
      </c>
      <c r="AP249" s="18">
        <f t="shared" si="30"/>
        <v>0.99067499999999997</v>
      </c>
      <c r="AQ249" s="18"/>
    </row>
    <row r="250" spans="1:48" x14ac:dyDescent="0.25">
      <c r="A250" s="6">
        <f>ReturnData!A261</f>
        <v>199508</v>
      </c>
      <c r="B250">
        <f>IF('Monthly Ranks'!B249&gt;=9, 1/8,0)</f>
        <v>0</v>
      </c>
      <c r="C250">
        <f>IF('Monthly Ranks'!C249&gt;=9, 1/8,0)</f>
        <v>0.125</v>
      </c>
      <c r="D250">
        <f>IF('Monthly Ranks'!D249&gt;=9, 1/8,0)</f>
        <v>0.125</v>
      </c>
      <c r="E250">
        <f>IF('Monthly Ranks'!E249&gt;=9, 1/8,0)</f>
        <v>0.125</v>
      </c>
      <c r="F250">
        <f>IF('Monthly Ranks'!F249&gt;=9, 1/8,0)</f>
        <v>0</v>
      </c>
      <c r="G250">
        <f>IF('Monthly Ranks'!G249&gt;=9, 1/8,0)</f>
        <v>0</v>
      </c>
      <c r="H250">
        <f>IF('Monthly Ranks'!H249&gt;=9, 1/8,0)</f>
        <v>0</v>
      </c>
      <c r="I250">
        <f>IF('Monthly Ranks'!I249&gt;=9, 1/8,0)</f>
        <v>0.125</v>
      </c>
      <c r="J250">
        <f>IF('Monthly Ranks'!J249&gt;=9, 1/8,0)</f>
        <v>0.125</v>
      </c>
      <c r="K250">
        <f>IF('Monthly Ranks'!K249&gt;=9, 1/8,0)</f>
        <v>0</v>
      </c>
      <c r="L250">
        <f>IF('Monthly Ranks'!L249&gt;=9, 1/8,0)</f>
        <v>0</v>
      </c>
      <c r="M250">
        <f>IF('Monthly Ranks'!M249&gt;=9, 1/8,0)</f>
        <v>0.125</v>
      </c>
      <c r="N250">
        <f>IF('Monthly Ranks'!N249&gt;=9, 1/8,0)</f>
        <v>0</v>
      </c>
      <c r="O250">
        <f>IF('Monthly Ranks'!O249&gt;=9, 1/8,0)</f>
        <v>0.125</v>
      </c>
      <c r="P250">
        <f>IF('Monthly Ranks'!P249&gt;=9, 1/8,0)</f>
        <v>0.125</v>
      </c>
      <c r="Q250">
        <f>IF('Monthly Ranks'!Q249&gt;=9, 1/8,0)</f>
        <v>0</v>
      </c>
      <c r="S250">
        <f t="shared" si="26"/>
        <v>199508</v>
      </c>
      <c r="T250" s="12">
        <f>B250*ReturnData!B261</f>
        <v>0</v>
      </c>
      <c r="U250" s="12">
        <f>C250*ReturnData!C261</f>
        <v>1.2999999999999999E-3</v>
      </c>
      <c r="V250" s="12">
        <f>D250*ReturnData!D261</f>
        <v>-2.0374999999999998E-3</v>
      </c>
      <c r="W250" s="12">
        <f>E250*ReturnData!E261</f>
        <v>2.0000000000000001E-4</v>
      </c>
      <c r="X250" s="12">
        <f>F250*ReturnData!F261</f>
        <v>0</v>
      </c>
      <c r="Y250" s="12">
        <f>G250*ReturnData!G261</f>
        <v>0</v>
      </c>
      <c r="Z250" s="12">
        <f>H250*ReturnData!H261</f>
        <v>0</v>
      </c>
      <c r="AA250" s="12">
        <f>I250*ReturnData!I261</f>
        <v>-2.0499999999999997E-3</v>
      </c>
      <c r="AB250" s="12">
        <f>J250*ReturnData!J261</f>
        <v>-7.4999999999999993E-5</v>
      </c>
      <c r="AC250" s="12">
        <f>K250*ReturnData!K261</f>
        <v>0</v>
      </c>
      <c r="AD250" s="12">
        <f>L250*ReturnData!L261</f>
        <v>0</v>
      </c>
      <c r="AE250" s="12">
        <f>M250*ReturnData!M261</f>
        <v>1.0375E-3</v>
      </c>
      <c r="AF250" s="12">
        <f>N250*ReturnData!N261</f>
        <v>0</v>
      </c>
      <c r="AG250" s="12">
        <f>O250*ReturnData!O261</f>
        <v>1.2374999999999999E-3</v>
      </c>
      <c r="AH250" s="12">
        <f>P250*ReturnData!P261</f>
        <v>-3.875E-3</v>
      </c>
      <c r="AI250" s="12">
        <f>Q250*ReturnData!Q261</f>
        <v>0</v>
      </c>
      <c r="AK250">
        <f t="shared" si="27"/>
        <v>199508</v>
      </c>
      <c r="AL250" s="15">
        <f t="shared" si="29"/>
        <v>-4.2624999999999998E-3</v>
      </c>
      <c r="AN250">
        <v>1</v>
      </c>
      <c r="AO250" s="15">
        <f>HighMomentumPortfolio!AL250-LowMomentumPortfolio!AL250</f>
        <v>1.0125E-2</v>
      </c>
      <c r="AP250" s="18">
        <f t="shared" si="30"/>
        <v>1.0101249999999999</v>
      </c>
      <c r="AQ250" s="18"/>
    </row>
    <row r="251" spans="1:48" x14ac:dyDescent="0.25">
      <c r="A251" s="6">
        <f>ReturnData!A262</f>
        <v>199509</v>
      </c>
      <c r="B251">
        <f>IF('Monthly Ranks'!B250&gt;=9, 1/8,0)</f>
        <v>0</v>
      </c>
      <c r="C251">
        <f>IF('Monthly Ranks'!C250&gt;=9, 1/8,0)</f>
        <v>0.125</v>
      </c>
      <c r="D251">
        <f>IF('Monthly Ranks'!D250&gt;=9, 1/8,0)</f>
        <v>0</v>
      </c>
      <c r="E251">
        <f>IF('Monthly Ranks'!E250&gt;=9, 1/8,0)</f>
        <v>0.125</v>
      </c>
      <c r="F251">
        <f>IF('Monthly Ranks'!F250&gt;=9, 1/8,0)</f>
        <v>0.125</v>
      </c>
      <c r="G251">
        <f>IF('Monthly Ranks'!G250&gt;=9, 1/8,0)</f>
        <v>0</v>
      </c>
      <c r="H251">
        <f>IF('Monthly Ranks'!H250&gt;=9, 1/8,0)</f>
        <v>0</v>
      </c>
      <c r="I251">
        <f>IF('Monthly Ranks'!I250&gt;=9, 1/8,0)</f>
        <v>0.125</v>
      </c>
      <c r="J251">
        <f>IF('Monthly Ranks'!J250&gt;=9, 1/8,0)</f>
        <v>0.125</v>
      </c>
      <c r="K251">
        <f>IF('Monthly Ranks'!K250&gt;=9, 1/8,0)</f>
        <v>0</v>
      </c>
      <c r="L251">
        <f>IF('Monthly Ranks'!L250&gt;=9, 1/8,0)</f>
        <v>0</v>
      </c>
      <c r="M251">
        <f>IF('Monthly Ranks'!M250&gt;=9, 1/8,0)</f>
        <v>0.125</v>
      </c>
      <c r="N251">
        <f>IF('Monthly Ranks'!N250&gt;=9, 1/8,0)</f>
        <v>0</v>
      </c>
      <c r="O251">
        <f>IF('Monthly Ranks'!O250&gt;=9, 1/8,0)</f>
        <v>0.125</v>
      </c>
      <c r="P251">
        <f>IF('Monthly Ranks'!P250&gt;=9, 1/8,0)</f>
        <v>0.125</v>
      </c>
      <c r="Q251">
        <f>IF('Monthly Ranks'!Q250&gt;=9, 1/8,0)</f>
        <v>0</v>
      </c>
      <c r="S251">
        <f t="shared" si="26"/>
        <v>199509</v>
      </c>
      <c r="T251" s="12">
        <f>B251*ReturnData!B262</f>
        <v>0</v>
      </c>
      <c r="U251" s="12">
        <f>C251*ReturnData!C262</f>
        <v>3.6249999999999998E-4</v>
      </c>
      <c r="V251" s="12">
        <f>D251*ReturnData!D262</f>
        <v>0</v>
      </c>
      <c r="W251" s="12">
        <f>E251*ReturnData!E262</f>
        <v>2.1749999999999999E-3</v>
      </c>
      <c r="X251" s="12">
        <f>F251*ReturnData!F262</f>
        <v>1.25E-4</v>
      </c>
      <c r="Y251" s="12">
        <f>G251*ReturnData!G262</f>
        <v>0</v>
      </c>
      <c r="Z251" s="12">
        <f>H251*ReturnData!H262</f>
        <v>0</v>
      </c>
      <c r="AA251" s="12">
        <f>I251*ReturnData!I262</f>
        <v>2.4499999999999999E-3</v>
      </c>
      <c r="AB251" s="12">
        <f>J251*ReturnData!J262</f>
        <v>-5.1375000000000006E-3</v>
      </c>
      <c r="AC251" s="12">
        <f>K251*ReturnData!K262</f>
        <v>0</v>
      </c>
      <c r="AD251" s="12">
        <f>L251*ReturnData!L262</f>
        <v>0</v>
      </c>
      <c r="AE251" s="12">
        <f>M251*ReturnData!M262</f>
        <v>-4.8750000000000003E-4</v>
      </c>
      <c r="AF251" s="12">
        <f>N251*ReturnData!N262</f>
        <v>0</v>
      </c>
      <c r="AG251" s="12">
        <f>O251*ReturnData!O262</f>
        <v>7.837499999999999E-3</v>
      </c>
      <c r="AH251" s="12">
        <f>P251*ReturnData!P262</f>
        <v>4.8875000000000004E-3</v>
      </c>
      <c r="AI251" s="12">
        <f>Q251*ReturnData!Q262</f>
        <v>0</v>
      </c>
      <c r="AK251">
        <f t="shared" si="27"/>
        <v>199509</v>
      </c>
      <c r="AL251" s="15">
        <f t="shared" si="29"/>
        <v>1.2212499999999998E-2</v>
      </c>
      <c r="AN251">
        <v>1</v>
      </c>
      <c r="AO251" s="15">
        <f>HighMomentumPortfolio!AL251-LowMomentumPortfolio!AL251</f>
        <v>2.10125E-2</v>
      </c>
      <c r="AP251" s="18">
        <f t="shared" si="30"/>
        <v>1.0210125000000001</v>
      </c>
      <c r="AQ251" s="18"/>
    </row>
    <row r="252" spans="1:48" x14ac:dyDescent="0.25">
      <c r="A252" s="6">
        <f>ReturnData!A263</f>
        <v>199510</v>
      </c>
      <c r="B252">
        <f>IF('Monthly Ranks'!B251&gt;=9, 1/8,0)</f>
        <v>0</v>
      </c>
      <c r="C252">
        <f>IF('Monthly Ranks'!C251&gt;=9, 1/8,0)</f>
        <v>0.125</v>
      </c>
      <c r="D252">
        <f>IF('Monthly Ranks'!D251&gt;=9, 1/8,0)</f>
        <v>0</v>
      </c>
      <c r="E252">
        <f>IF('Monthly Ranks'!E251&gt;=9, 1/8,0)</f>
        <v>0.125</v>
      </c>
      <c r="F252">
        <f>IF('Monthly Ranks'!F251&gt;=9, 1/8,0)</f>
        <v>0.125</v>
      </c>
      <c r="G252">
        <f>IF('Monthly Ranks'!G251&gt;=9, 1/8,0)</f>
        <v>0.125</v>
      </c>
      <c r="H252">
        <f>IF('Monthly Ranks'!H251&gt;=9, 1/8,0)</f>
        <v>0</v>
      </c>
      <c r="I252">
        <f>IF('Monthly Ranks'!I251&gt;=9, 1/8,0)</f>
        <v>0.125</v>
      </c>
      <c r="J252">
        <f>IF('Monthly Ranks'!J251&gt;=9, 1/8,0)</f>
        <v>0.125</v>
      </c>
      <c r="K252">
        <f>IF('Monthly Ranks'!K251&gt;=9, 1/8,0)</f>
        <v>0</v>
      </c>
      <c r="L252">
        <f>IF('Monthly Ranks'!L251&gt;=9, 1/8,0)</f>
        <v>0</v>
      </c>
      <c r="M252">
        <f>IF('Monthly Ranks'!M251&gt;=9, 1/8,0)</f>
        <v>0.125</v>
      </c>
      <c r="N252">
        <f>IF('Monthly Ranks'!N251&gt;=9, 1/8,0)</f>
        <v>0</v>
      </c>
      <c r="O252">
        <f>IF('Monthly Ranks'!O251&gt;=9, 1/8,0)</f>
        <v>0</v>
      </c>
      <c r="P252">
        <f>IF('Monthly Ranks'!P251&gt;=9, 1/8,0)</f>
        <v>0.125</v>
      </c>
      <c r="Q252">
        <f>IF('Monthly Ranks'!Q251&gt;=9, 1/8,0)</f>
        <v>0</v>
      </c>
      <c r="S252">
        <f t="shared" si="26"/>
        <v>199510</v>
      </c>
      <c r="T252" s="12">
        <f>B252*ReturnData!B263</f>
        <v>0</v>
      </c>
      <c r="U252" s="12">
        <f>C252*ReturnData!C263</f>
        <v>-1.0762499999999999E-2</v>
      </c>
      <c r="V252" s="12">
        <f>D252*ReturnData!D263</f>
        <v>0</v>
      </c>
      <c r="W252" s="12">
        <f>E252*ReturnData!E263</f>
        <v>-6.5874999999999996E-3</v>
      </c>
      <c r="X252" s="12">
        <f>F252*ReturnData!F263</f>
        <v>-2.4499999999999999E-3</v>
      </c>
      <c r="Y252" s="12">
        <f>G252*ReturnData!G263</f>
        <v>-6.9874999999999998E-3</v>
      </c>
      <c r="Z252" s="12">
        <f>H252*ReturnData!H263</f>
        <v>0</v>
      </c>
      <c r="AA252" s="12">
        <f>I252*ReturnData!I263</f>
        <v>-2.9499999999999999E-3</v>
      </c>
      <c r="AB252" s="12">
        <f>J252*ReturnData!J263</f>
        <v>-7.4250000000000002E-3</v>
      </c>
      <c r="AC252" s="12">
        <f>K252*ReturnData!K263</f>
        <v>0</v>
      </c>
      <c r="AD252" s="12">
        <f>L252*ReturnData!L263</f>
        <v>0</v>
      </c>
      <c r="AE252" s="12">
        <f>M252*ReturnData!M263</f>
        <v>-6.5874999999999996E-3</v>
      </c>
      <c r="AF252" s="12">
        <f>N252*ReturnData!N263</f>
        <v>0</v>
      </c>
      <c r="AG252" s="12">
        <f>O252*ReturnData!O263</f>
        <v>0</v>
      </c>
      <c r="AH252" s="12">
        <f>P252*ReturnData!P263</f>
        <v>-8.3750000000000005E-3</v>
      </c>
      <c r="AI252" s="12">
        <f>Q252*ReturnData!Q263</f>
        <v>0</v>
      </c>
      <c r="AK252">
        <f t="shared" si="27"/>
        <v>199510</v>
      </c>
      <c r="AL252" s="15">
        <f t="shared" si="29"/>
        <v>-5.2124999999999998E-2</v>
      </c>
      <c r="AN252">
        <v>1</v>
      </c>
      <c r="AO252" s="15">
        <f>HighMomentumPortfolio!AL252-LowMomentumPortfolio!AL252</f>
        <v>4.7587499999999998E-2</v>
      </c>
      <c r="AP252" s="18">
        <f t="shared" si="30"/>
        <v>1.0475874999999999</v>
      </c>
      <c r="AQ252" s="18"/>
    </row>
    <row r="253" spans="1:48" x14ac:dyDescent="0.25">
      <c r="A253" s="6">
        <f>ReturnData!A264</f>
        <v>199511</v>
      </c>
      <c r="B253">
        <f>IF('Monthly Ranks'!B252&gt;=9, 1/8,0)</f>
        <v>0</v>
      </c>
      <c r="C253">
        <f>IF('Monthly Ranks'!C252&gt;=9, 1/8,0)</f>
        <v>0.125</v>
      </c>
      <c r="D253">
        <f>IF('Monthly Ranks'!D252&gt;=9, 1/8,0)</f>
        <v>0.125</v>
      </c>
      <c r="E253">
        <f>IF('Monthly Ranks'!E252&gt;=9, 1/8,0)</f>
        <v>0.125</v>
      </c>
      <c r="F253">
        <f>IF('Monthly Ranks'!F252&gt;=9, 1/8,0)</f>
        <v>0</v>
      </c>
      <c r="G253">
        <f>IF('Monthly Ranks'!G252&gt;=9, 1/8,0)</f>
        <v>0</v>
      </c>
      <c r="H253">
        <f>IF('Monthly Ranks'!H252&gt;=9, 1/8,0)</f>
        <v>0</v>
      </c>
      <c r="I253">
        <f>IF('Monthly Ranks'!I252&gt;=9, 1/8,0)</f>
        <v>0.125</v>
      </c>
      <c r="J253">
        <f>IF('Monthly Ranks'!J252&gt;=9, 1/8,0)</f>
        <v>0.125</v>
      </c>
      <c r="K253">
        <f>IF('Monthly Ranks'!K252&gt;=9, 1/8,0)</f>
        <v>0.125</v>
      </c>
      <c r="L253">
        <f>IF('Monthly Ranks'!L252&gt;=9, 1/8,0)</f>
        <v>0</v>
      </c>
      <c r="M253">
        <f>IF('Monthly Ranks'!M252&gt;=9, 1/8,0)</f>
        <v>0.125</v>
      </c>
      <c r="N253">
        <f>IF('Monthly Ranks'!N252&gt;=9, 1/8,0)</f>
        <v>0</v>
      </c>
      <c r="O253">
        <f>IF('Monthly Ranks'!O252&gt;=9, 1/8,0)</f>
        <v>0</v>
      </c>
      <c r="P253">
        <f>IF('Monthly Ranks'!P252&gt;=9, 1/8,0)</f>
        <v>0.125</v>
      </c>
      <c r="Q253">
        <f>IF('Monthly Ranks'!Q252&gt;=9, 1/8,0)</f>
        <v>0</v>
      </c>
      <c r="S253">
        <f t="shared" si="26"/>
        <v>199511</v>
      </c>
      <c r="T253" s="12">
        <f>B253*ReturnData!B264</f>
        <v>0</v>
      </c>
      <c r="U253" s="12">
        <f>C253*ReturnData!C264</f>
        <v>1.0125E-2</v>
      </c>
      <c r="V253" s="12">
        <f>D253*ReturnData!D264</f>
        <v>6.0999999999999995E-3</v>
      </c>
      <c r="W253" s="12">
        <f>E253*ReturnData!E264</f>
        <v>2.9875000000000001E-3</v>
      </c>
      <c r="X253" s="12">
        <f>F253*ReturnData!F264</f>
        <v>0</v>
      </c>
      <c r="Y253" s="12">
        <f>G253*ReturnData!G264</f>
        <v>0</v>
      </c>
      <c r="Z253" s="12">
        <f>H253*ReturnData!H264</f>
        <v>0</v>
      </c>
      <c r="AA253" s="12">
        <f>I253*ReturnData!I264</f>
        <v>9.0875000000000001E-3</v>
      </c>
      <c r="AB253" s="12">
        <f>J253*ReturnData!J264</f>
        <v>1.0137499999999999E-2</v>
      </c>
      <c r="AC253" s="12">
        <f>K253*ReturnData!K264</f>
        <v>9.1125000000000008E-3</v>
      </c>
      <c r="AD253" s="12">
        <f>L253*ReturnData!L264</f>
        <v>0</v>
      </c>
      <c r="AE253" s="12">
        <f>M253*ReturnData!M264</f>
        <v>6.7625000000000003E-3</v>
      </c>
      <c r="AF253" s="12">
        <f>N253*ReturnData!N264</f>
        <v>0</v>
      </c>
      <c r="AG253" s="12">
        <f>O253*ReturnData!O264</f>
        <v>0</v>
      </c>
      <c r="AH253" s="12">
        <f>P253*ReturnData!P264</f>
        <v>7.3875E-3</v>
      </c>
      <c r="AI253" s="12">
        <f>Q253*ReturnData!Q264</f>
        <v>0</v>
      </c>
      <c r="AK253">
        <f t="shared" si="27"/>
        <v>199511</v>
      </c>
      <c r="AL253" s="15">
        <f t="shared" si="29"/>
        <v>6.1699999999999998E-2</v>
      </c>
      <c r="AN253">
        <v>1</v>
      </c>
      <c r="AO253" s="15">
        <f>HighMomentumPortfolio!AL253-LowMomentumPortfolio!AL253</f>
        <v>-1.4774999999999996E-2</v>
      </c>
      <c r="AP253" s="18">
        <f t="shared" si="30"/>
        <v>0.98522500000000002</v>
      </c>
      <c r="AQ253" s="18"/>
    </row>
    <row r="254" spans="1:48" x14ac:dyDescent="0.25">
      <c r="A254" s="6">
        <f>ReturnData!A265</f>
        <v>199512</v>
      </c>
      <c r="B254">
        <f>IF('Monthly Ranks'!B253&gt;=9, 1/8,0)</f>
        <v>0</v>
      </c>
      <c r="C254">
        <f>IF('Monthly Ranks'!C253&gt;=9, 1/8,0)</f>
        <v>0.125</v>
      </c>
      <c r="D254">
        <f>IF('Monthly Ranks'!D253&gt;=9, 1/8,0)</f>
        <v>0.125</v>
      </c>
      <c r="E254">
        <f>IF('Monthly Ranks'!E253&gt;=9, 1/8,0)</f>
        <v>0.125</v>
      </c>
      <c r="F254">
        <f>IF('Monthly Ranks'!F253&gt;=9, 1/8,0)</f>
        <v>0</v>
      </c>
      <c r="G254">
        <f>IF('Monthly Ranks'!G253&gt;=9, 1/8,0)</f>
        <v>0</v>
      </c>
      <c r="H254">
        <f>IF('Monthly Ranks'!H253&gt;=9, 1/8,0)</f>
        <v>0</v>
      </c>
      <c r="I254">
        <f>IF('Monthly Ranks'!I253&gt;=9, 1/8,0)</f>
        <v>0.125</v>
      </c>
      <c r="J254">
        <f>IF('Monthly Ranks'!J253&gt;=9, 1/8,0)</f>
        <v>0.125</v>
      </c>
      <c r="K254">
        <f>IF('Monthly Ranks'!K253&gt;=9, 1/8,0)</f>
        <v>0.125</v>
      </c>
      <c r="L254">
        <f>IF('Monthly Ranks'!L253&gt;=9, 1/8,0)</f>
        <v>0</v>
      </c>
      <c r="M254">
        <f>IF('Monthly Ranks'!M253&gt;=9, 1/8,0)</f>
        <v>0.125</v>
      </c>
      <c r="N254">
        <f>IF('Monthly Ranks'!N253&gt;=9, 1/8,0)</f>
        <v>0</v>
      </c>
      <c r="O254">
        <f>IF('Monthly Ranks'!O253&gt;=9, 1/8,0)</f>
        <v>0</v>
      </c>
      <c r="P254">
        <f>IF('Monthly Ranks'!P253&gt;=9, 1/8,0)</f>
        <v>0.125</v>
      </c>
      <c r="Q254">
        <f>IF('Monthly Ranks'!Q253&gt;=9, 1/8,0)</f>
        <v>0</v>
      </c>
      <c r="S254">
        <f t="shared" si="26"/>
        <v>199512</v>
      </c>
      <c r="T254" s="12">
        <f>B254*ReturnData!B265</f>
        <v>0</v>
      </c>
      <c r="U254" s="12">
        <f>C254*ReturnData!C265</f>
        <v>3.2124999999999996E-3</v>
      </c>
      <c r="V254" s="12">
        <f>D254*ReturnData!D265</f>
        <v>7.1500000000000001E-3</v>
      </c>
      <c r="W254" s="12">
        <f>E254*ReturnData!E265</f>
        <v>2.8625E-3</v>
      </c>
      <c r="X254" s="12">
        <f>F254*ReturnData!F265</f>
        <v>0</v>
      </c>
      <c r="Y254" s="12">
        <f>G254*ReturnData!G265</f>
        <v>0</v>
      </c>
      <c r="Z254" s="12">
        <f>H254*ReturnData!H265</f>
        <v>0</v>
      </c>
      <c r="AA254" s="12">
        <f>I254*ReturnData!I265</f>
        <v>2.4749999999999998E-3</v>
      </c>
      <c r="AB254" s="12">
        <f>J254*ReturnData!J265</f>
        <v>-5.1249999999999993E-4</v>
      </c>
      <c r="AC254" s="12">
        <f>K254*ReturnData!K265</f>
        <v>-7.2499999999999995E-4</v>
      </c>
      <c r="AD254" s="12">
        <f>L254*ReturnData!L265</f>
        <v>0</v>
      </c>
      <c r="AE254" s="12">
        <f>M254*ReturnData!M265</f>
        <v>5.4625000000000003E-3</v>
      </c>
      <c r="AF254" s="12">
        <f>N254*ReturnData!N265</f>
        <v>0</v>
      </c>
      <c r="AG254" s="12">
        <f>O254*ReturnData!O265</f>
        <v>0</v>
      </c>
      <c r="AH254" s="12">
        <f>P254*ReturnData!P265</f>
        <v>-2.4875000000000001E-3</v>
      </c>
      <c r="AI254" s="12">
        <f>Q254*ReturnData!Q265</f>
        <v>0</v>
      </c>
      <c r="AK254">
        <f t="shared" si="27"/>
        <v>199512</v>
      </c>
      <c r="AL254" s="15">
        <f t="shared" si="29"/>
        <v>1.7437499999999998E-2</v>
      </c>
      <c r="AN254">
        <v>1</v>
      </c>
      <c r="AO254" s="15">
        <f>HighMomentumPortfolio!AL254-LowMomentumPortfolio!AL254</f>
        <v>-2.7999999999999987E-3</v>
      </c>
      <c r="AP254" s="18">
        <f t="shared" si="30"/>
        <v>0.99719999999999998</v>
      </c>
      <c r="AQ254" s="18"/>
    </row>
    <row r="255" spans="1:48" x14ac:dyDescent="0.25">
      <c r="A255" s="6">
        <f>ReturnData!A266</f>
        <v>199601</v>
      </c>
      <c r="B255">
        <f>IF('Monthly Ranks'!B254&gt;=9, 1/8,0)</f>
        <v>0</v>
      </c>
      <c r="C255">
        <f>IF('Monthly Ranks'!C254&gt;=9, 1/8,0)</f>
        <v>0.125</v>
      </c>
      <c r="D255">
        <f>IF('Monthly Ranks'!D254&gt;=9, 1/8,0)</f>
        <v>0.125</v>
      </c>
      <c r="E255">
        <f>IF('Monthly Ranks'!E254&gt;=9, 1/8,0)</f>
        <v>0.125</v>
      </c>
      <c r="F255">
        <f>IF('Monthly Ranks'!F254&gt;=9, 1/8,0)</f>
        <v>0</v>
      </c>
      <c r="G255">
        <f>IF('Monthly Ranks'!G254&gt;=9, 1/8,0)</f>
        <v>0</v>
      </c>
      <c r="H255">
        <f>IF('Monthly Ranks'!H254&gt;=9, 1/8,0)</f>
        <v>0</v>
      </c>
      <c r="I255">
        <f>IF('Monthly Ranks'!I254&gt;=9, 1/8,0)</f>
        <v>0.125</v>
      </c>
      <c r="J255">
        <f>IF('Monthly Ranks'!J254&gt;=9, 1/8,0)</f>
        <v>0.125</v>
      </c>
      <c r="K255">
        <f>IF('Monthly Ranks'!K254&gt;=9, 1/8,0)</f>
        <v>0.125</v>
      </c>
      <c r="L255">
        <f>IF('Monthly Ranks'!L254&gt;=9, 1/8,0)</f>
        <v>0</v>
      </c>
      <c r="M255">
        <f>IF('Monthly Ranks'!M254&gt;=9, 1/8,0)</f>
        <v>0.125</v>
      </c>
      <c r="N255">
        <f>IF('Monthly Ranks'!N254&gt;=9, 1/8,0)</f>
        <v>0</v>
      </c>
      <c r="O255">
        <f>IF('Monthly Ranks'!O254&gt;=9, 1/8,0)</f>
        <v>0</v>
      </c>
      <c r="P255">
        <f>IF('Monthly Ranks'!P254&gt;=9, 1/8,0)</f>
        <v>0.125</v>
      </c>
      <c r="Q255">
        <f>IF('Monthly Ranks'!Q254&gt;=9, 1/8,0)</f>
        <v>0</v>
      </c>
      <c r="S255">
        <f t="shared" si="26"/>
        <v>199601</v>
      </c>
      <c r="T255" s="12">
        <f>B255*ReturnData!B266</f>
        <v>0</v>
      </c>
      <c r="U255" s="12">
        <f>C255*ReturnData!C266</f>
        <v>1.7575E-2</v>
      </c>
      <c r="V255" s="12">
        <f>D255*ReturnData!D266</f>
        <v>-5.7499999999999999E-4</v>
      </c>
      <c r="W255" s="12">
        <f>E255*ReturnData!E266</f>
        <v>-3.7499999999999999E-3</v>
      </c>
      <c r="X255" s="12">
        <f>F255*ReturnData!F266</f>
        <v>0</v>
      </c>
      <c r="Y255" s="12">
        <f>G255*ReturnData!G266</f>
        <v>0</v>
      </c>
      <c r="Z255" s="12">
        <f>H255*ReturnData!H266</f>
        <v>0</v>
      </c>
      <c r="AA255" s="12">
        <f>I255*ReturnData!I266</f>
        <v>1.7749999999999999E-3</v>
      </c>
      <c r="AB255" s="12">
        <f>J255*ReturnData!J266</f>
        <v>4.875E-3</v>
      </c>
      <c r="AC255" s="12">
        <f>K255*ReturnData!K266</f>
        <v>1.5249999999999999E-3</v>
      </c>
      <c r="AD255" s="12">
        <f>L255*ReturnData!L266</f>
        <v>0</v>
      </c>
      <c r="AE255" s="12">
        <f>M255*ReturnData!M266</f>
        <v>3.8874999999999999E-3</v>
      </c>
      <c r="AF255" s="12">
        <f>N255*ReturnData!N266</f>
        <v>0</v>
      </c>
      <c r="AG255" s="12">
        <f>O255*ReturnData!O266</f>
        <v>0</v>
      </c>
      <c r="AH255" s="12">
        <f>P255*ReturnData!P266</f>
        <v>2.6249999999999998E-4</v>
      </c>
      <c r="AI255" s="12">
        <f>Q255*ReturnData!Q266</f>
        <v>0</v>
      </c>
      <c r="AK255">
        <f t="shared" si="27"/>
        <v>199601</v>
      </c>
      <c r="AL255" s="15">
        <f t="shared" si="29"/>
        <v>2.5574999999999997E-2</v>
      </c>
      <c r="AN255">
        <v>1</v>
      </c>
      <c r="AO255" s="15">
        <f>HighMomentumPortfolio!AL255-LowMomentumPortfolio!AL255</f>
        <v>8.4000000000000082E-3</v>
      </c>
      <c r="AP255" s="18">
        <f t="shared" si="30"/>
        <v>1.0084</v>
      </c>
      <c r="AQ255" s="18"/>
      <c r="AR255" s="18">
        <f t="shared" ref="AR255" si="35">PRODUCT(AP255:AP266)</f>
        <v>0.95556589007635506</v>
      </c>
      <c r="AS255" s="18"/>
      <c r="AT255" s="18"/>
      <c r="AU255" s="18"/>
      <c r="AV255" s="18"/>
    </row>
    <row r="256" spans="1:48" x14ac:dyDescent="0.25">
      <c r="A256" s="6">
        <f>ReturnData!A267</f>
        <v>199602</v>
      </c>
      <c r="B256">
        <f>IF('Monthly Ranks'!B255&gt;=9, 1/8,0)</f>
        <v>0</v>
      </c>
      <c r="C256">
        <f>IF('Monthly Ranks'!C255&gt;=9, 1/8,0)</f>
        <v>0</v>
      </c>
      <c r="D256">
        <f>IF('Monthly Ranks'!D255&gt;=9, 1/8,0)</f>
        <v>0</v>
      </c>
      <c r="E256">
        <f>IF('Monthly Ranks'!E255&gt;=9, 1/8,0)</f>
        <v>0.125</v>
      </c>
      <c r="F256">
        <f>IF('Monthly Ranks'!F255&gt;=9, 1/8,0)</f>
        <v>0.125</v>
      </c>
      <c r="G256">
        <f>IF('Monthly Ranks'!G255&gt;=9, 1/8,0)</f>
        <v>0</v>
      </c>
      <c r="H256">
        <f>IF('Monthly Ranks'!H255&gt;=9, 1/8,0)</f>
        <v>0</v>
      </c>
      <c r="I256">
        <f>IF('Monthly Ranks'!I255&gt;=9, 1/8,0)</f>
        <v>0.125</v>
      </c>
      <c r="J256">
        <f>IF('Monthly Ranks'!J255&gt;=9, 1/8,0)</f>
        <v>0.125</v>
      </c>
      <c r="K256">
        <f>IF('Monthly Ranks'!K255&gt;=9, 1/8,0)</f>
        <v>0.125</v>
      </c>
      <c r="L256">
        <f>IF('Monthly Ranks'!L255&gt;=9, 1/8,0)</f>
        <v>0</v>
      </c>
      <c r="M256">
        <f>IF('Monthly Ranks'!M255&gt;=9, 1/8,0)</f>
        <v>0.125</v>
      </c>
      <c r="N256">
        <f>IF('Monthly Ranks'!N255&gt;=9, 1/8,0)</f>
        <v>0</v>
      </c>
      <c r="O256">
        <f>IF('Monthly Ranks'!O255&gt;=9, 1/8,0)</f>
        <v>0.125</v>
      </c>
      <c r="P256">
        <f>IF('Monthly Ranks'!P255&gt;=9, 1/8,0)</f>
        <v>0.125</v>
      </c>
      <c r="Q256">
        <f>IF('Monthly Ranks'!Q255&gt;=9, 1/8,0)</f>
        <v>0</v>
      </c>
      <c r="S256">
        <f t="shared" si="26"/>
        <v>199602</v>
      </c>
      <c r="T256" s="12">
        <f>B256*ReturnData!B267</f>
        <v>0</v>
      </c>
      <c r="U256" s="12">
        <f>C256*ReturnData!C267</f>
        <v>0</v>
      </c>
      <c r="V256" s="12">
        <f>D256*ReturnData!D267</f>
        <v>0</v>
      </c>
      <c r="W256" s="12">
        <f>E256*ReturnData!E267</f>
        <v>2.8249999999999998E-3</v>
      </c>
      <c r="X256" s="12">
        <f>F256*ReturnData!F267</f>
        <v>1.2875E-3</v>
      </c>
      <c r="Y256" s="12">
        <f>G256*ReturnData!G267</f>
        <v>0</v>
      </c>
      <c r="Z256" s="12">
        <f>H256*ReturnData!H267</f>
        <v>0</v>
      </c>
      <c r="AA256" s="12">
        <f>I256*ReturnData!I267</f>
        <v>-2.4124999999999997E-3</v>
      </c>
      <c r="AB256" s="12">
        <f>J256*ReturnData!J267</f>
        <v>-8.8749999999999994E-4</v>
      </c>
      <c r="AC256" s="12">
        <f>K256*ReturnData!K267</f>
        <v>7.4375000000000005E-3</v>
      </c>
      <c r="AD256" s="12">
        <f>L256*ReturnData!L267</f>
        <v>0</v>
      </c>
      <c r="AE256" s="12">
        <f>M256*ReturnData!M267</f>
        <v>2.2625000000000002E-3</v>
      </c>
      <c r="AF256" s="12">
        <f>N256*ReturnData!N267</f>
        <v>0</v>
      </c>
      <c r="AG256" s="12">
        <f>O256*ReturnData!O267</f>
        <v>-3.3124999999999999E-3</v>
      </c>
      <c r="AH256" s="12">
        <f>P256*ReturnData!P267</f>
        <v>7.3250000000000008E-3</v>
      </c>
      <c r="AI256" s="12">
        <f>Q256*ReturnData!Q267</f>
        <v>0</v>
      </c>
      <c r="AK256">
        <f t="shared" si="27"/>
        <v>199602</v>
      </c>
      <c r="AL256" s="15">
        <f t="shared" si="29"/>
        <v>1.4525000000000003E-2</v>
      </c>
      <c r="AN256">
        <v>1</v>
      </c>
      <c r="AO256" s="15">
        <f>HighMomentumPortfolio!AL256-LowMomentumPortfolio!AL256</f>
        <v>8.9999999999999941E-3</v>
      </c>
      <c r="AP256" s="18">
        <f t="shared" si="30"/>
        <v>1.0089999999999999</v>
      </c>
      <c r="AQ256" s="18"/>
    </row>
    <row r="257" spans="1:48" x14ac:dyDescent="0.25">
      <c r="A257" s="6">
        <f>ReturnData!A268</f>
        <v>199603</v>
      </c>
      <c r="B257">
        <f>IF('Monthly Ranks'!B256&gt;=9, 1/8,0)</f>
        <v>0</v>
      </c>
      <c r="C257">
        <f>IF('Monthly Ranks'!C256&gt;=9, 1/8,0)</f>
        <v>0</v>
      </c>
      <c r="D257">
        <f>IF('Monthly Ranks'!D256&gt;=9, 1/8,0)</f>
        <v>0.125</v>
      </c>
      <c r="E257">
        <f>IF('Monthly Ranks'!E256&gt;=9, 1/8,0)</f>
        <v>0.125</v>
      </c>
      <c r="F257">
        <f>IF('Monthly Ranks'!F256&gt;=9, 1/8,0)</f>
        <v>0.125</v>
      </c>
      <c r="G257">
        <f>IF('Monthly Ranks'!G256&gt;=9, 1/8,0)</f>
        <v>0</v>
      </c>
      <c r="H257">
        <f>IF('Monthly Ranks'!H256&gt;=9, 1/8,0)</f>
        <v>0</v>
      </c>
      <c r="I257">
        <f>IF('Monthly Ranks'!I256&gt;=9, 1/8,0)</f>
        <v>0.125</v>
      </c>
      <c r="J257">
        <f>IF('Monthly Ranks'!J256&gt;=9, 1/8,0)</f>
        <v>0.125</v>
      </c>
      <c r="K257">
        <f>IF('Monthly Ranks'!K256&gt;=9, 1/8,0)</f>
        <v>0.125</v>
      </c>
      <c r="L257">
        <f>IF('Monthly Ranks'!L256&gt;=9, 1/8,0)</f>
        <v>0</v>
      </c>
      <c r="M257">
        <f>IF('Monthly Ranks'!M256&gt;=9, 1/8,0)</f>
        <v>0.125</v>
      </c>
      <c r="N257">
        <f>IF('Monthly Ranks'!N256&gt;=9, 1/8,0)</f>
        <v>0</v>
      </c>
      <c r="O257">
        <f>IF('Monthly Ranks'!O256&gt;=9, 1/8,0)</f>
        <v>0</v>
      </c>
      <c r="P257">
        <f>IF('Monthly Ranks'!P256&gt;=9, 1/8,0)</f>
        <v>0.125</v>
      </c>
      <c r="Q257">
        <f>IF('Monthly Ranks'!Q256&gt;=9, 1/8,0)</f>
        <v>0</v>
      </c>
      <c r="S257">
        <f t="shared" si="26"/>
        <v>199603</v>
      </c>
      <c r="T257" s="12">
        <f>B257*ReturnData!B268</f>
        <v>0</v>
      </c>
      <c r="U257" s="12">
        <f>C257*ReturnData!C268</f>
        <v>0</v>
      </c>
      <c r="V257" s="12">
        <f>D257*ReturnData!D268</f>
        <v>6.1624999999999996E-3</v>
      </c>
      <c r="W257" s="12">
        <f>E257*ReturnData!E268</f>
        <v>9.9500000000000005E-3</v>
      </c>
      <c r="X257" s="12">
        <f>F257*ReturnData!F268</f>
        <v>1.1375000000000001E-3</v>
      </c>
      <c r="Y257" s="12">
        <f>G257*ReturnData!G268</f>
        <v>0</v>
      </c>
      <c r="Z257" s="12">
        <f>H257*ReturnData!H268</f>
        <v>0</v>
      </c>
      <c r="AA257" s="12">
        <f>I257*ReturnData!I268</f>
        <v>5.1875000000000003E-3</v>
      </c>
      <c r="AB257" s="12">
        <f>J257*ReturnData!J268</f>
        <v>6.7874999999999993E-3</v>
      </c>
      <c r="AC257" s="12">
        <f>K257*ReturnData!K268</f>
        <v>1.9375E-3</v>
      </c>
      <c r="AD257" s="12">
        <f>L257*ReturnData!L268</f>
        <v>0</v>
      </c>
      <c r="AE257" s="12">
        <f>M257*ReturnData!M268</f>
        <v>8.3000000000000001E-3</v>
      </c>
      <c r="AF257" s="12">
        <f>N257*ReturnData!N268</f>
        <v>0</v>
      </c>
      <c r="AG257" s="12">
        <f>O257*ReturnData!O268</f>
        <v>0</v>
      </c>
      <c r="AH257" s="12">
        <f>P257*ReturnData!P268</f>
        <v>8.0125000000000005E-3</v>
      </c>
      <c r="AI257" s="12">
        <f>Q257*ReturnData!Q268</f>
        <v>0</v>
      </c>
      <c r="AK257">
        <f t="shared" si="27"/>
        <v>199603</v>
      </c>
      <c r="AL257" s="15">
        <f t="shared" si="29"/>
        <v>4.7475000000000003E-2</v>
      </c>
      <c r="AN257">
        <v>1</v>
      </c>
      <c r="AO257" s="15">
        <f>HighMomentumPortfolio!AL257-LowMomentumPortfolio!AL257</f>
        <v>-3.9737500000000002E-2</v>
      </c>
      <c r="AP257" s="18">
        <f t="shared" si="30"/>
        <v>0.96026250000000002</v>
      </c>
      <c r="AQ257" s="18"/>
    </row>
    <row r="258" spans="1:48" x14ac:dyDescent="0.25">
      <c r="A258" s="6">
        <f>ReturnData!A269</f>
        <v>199604</v>
      </c>
      <c r="B258">
        <f>IF('Monthly Ranks'!B257&gt;=9, 1/8,0)</f>
        <v>0</v>
      </c>
      <c r="C258">
        <f>IF('Monthly Ranks'!C257&gt;=9, 1/8,0)</f>
        <v>0</v>
      </c>
      <c r="D258">
        <f>IF('Monthly Ranks'!D257&gt;=9, 1/8,0)</f>
        <v>0.125</v>
      </c>
      <c r="E258">
        <f>IF('Monthly Ranks'!E257&gt;=9, 1/8,0)</f>
        <v>0.125</v>
      </c>
      <c r="F258">
        <f>IF('Monthly Ranks'!F257&gt;=9, 1/8,0)</f>
        <v>0.125</v>
      </c>
      <c r="G258">
        <f>IF('Monthly Ranks'!G257&gt;=9, 1/8,0)</f>
        <v>0</v>
      </c>
      <c r="H258">
        <f>IF('Monthly Ranks'!H257&gt;=9, 1/8,0)</f>
        <v>0</v>
      </c>
      <c r="I258">
        <f>IF('Monthly Ranks'!I257&gt;=9, 1/8,0)</f>
        <v>0.125</v>
      </c>
      <c r="J258">
        <f>IF('Monthly Ranks'!J257&gt;=9, 1/8,0)</f>
        <v>0.125</v>
      </c>
      <c r="K258">
        <f>IF('Monthly Ranks'!K257&gt;=9, 1/8,0)</f>
        <v>0.125</v>
      </c>
      <c r="L258">
        <f>IF('Monthly Ranks'!L257&gt;=9, 1/8,0)</f>
        <v>0</v>
      </c>
      <c r="M258">
        <f>IF('Monthly Ranks'!M257&gt;=9, 1/8,0)</f>
        <v>0.125</v>
      </c>
      <c r="N258">
        <f>IF('Monthly Ranks'!N257&gt;=9, 1/8,0)</f>
        <v>0</v>
      </c>
      <c r="O258">
        <f>IF('Monthly Ranks'!O257&gt;=9, 1/8,0)</f>
        <v>0</v>
      </c>
      <c r="P258">
        <f>IF('Monthly Ranks'!P257&gt;=9, 1/8,0)</f>
        <v>0.125</v>
      </c>
      <c r="Q258">
        <f>IF('Monthly Ranks'!Q257&gt;=9, 1/8,0)</f>
        <v>0</v>
      </c>
      <c r="S258">
        <f t="shared" ref="S258:S321" si="36">A258</f>
        <v>199604</v>
      </c>
      <c r="T258" s="12">
        <f>B258*ReturnData!B269</f>
        <v>0</v>
      </c>
      <c r="U258" s="12">
        <f>C258*ReturnData!C269</f>
        <v>0</v>
      </c>
      <c r="V258" s="12">
        <f>D258*ReturnData!D269</f>
        <v>4.5874999999999996E-3</v>
      </c>
      <c r="W258" s="12">
        <f>E258*ReturnData!E269</f>
        <v>5.8250000000000003E-3</v>
      </c>
      <c r="X258" s="12">
        <f>F258*ReturnData!F269</f>
        <v>5.6375000000000001E-3</v>
      </c>
      <c r="Y258" s="12">
        <f>G258*ReturnData!G269</f>
        <v>0</v>
      </c>
      <c r="Z258" s="12">
        <f>H258*ReturnData!H269</f>
        <v>0</v>
      </c>
      <c r="AA258" s="12">
        <f>I258*ReturnData!I269</f>
        <v>2.5875E-3</v>
      </c>
      <c r="AB258" s="12">
        <f>J258*ReturnData!J269</f>
        <v>2.4749999999999998E-3</v>
      </c>
      <c r="AC258" s="12">
        <f>K258*ReturnData!K269</f>
        <v>6.4124999999999998E-3</v>
      </c>
      <c r="AD258" s="12">
        <f>L258*ReturnData!L269</f>
        <v>0</v>
      </c>
      <c r="AE258" s="12">
        <f>M258*ReturnData!M269</f>
        <v>4.0625000000000001E-3</v>
      </c>
      <c r="AF258" s="12">
        <f>N258*ReturnData!N269</f>
        <v>0</v>
      </c>
      <c r="AG258" s="12">
        <f>O258*ReturnData!O269</f>
        <v>0</v>
      </c>
      <c r="AH258" s="12">
        <f>P258*ReturnData!P269</f>
        <v>5.5500000000000002E-3</v>
      </c>
      <c r="AI258" s="12">
        <f>Q258*ReturnData!Q269</f>
        <v>0</v>
      </c>
      <c r="AK258">
        <f t="shared" ref="AK258:AK266" si="37">S258</f>
        <v>199604</v>
      </c>
      <c r="AL258" s="15">
        <f t="shared" si="29"/>
        <v>3.7137500000000004E-2</v>
      </c>
      <c r="AN258">
        <v>1</v>
      </c>
      <c r="AO258" s="15">
        <f>HighMomentumPortfolio!AL258-LowMomentumPortfolio!AL258</f>
        <v>-3.2875000000000001E-2</v>
      </c>
      <c r="AP258" s="18">
        <f t="shared" si="30"/>
        <v>0.96712500000000001</v>
      </c>
      <c r="AQ258" s="18"/>
    </row>
    <row r="259" spans="1:48" x14ac:dyDescent="0.25">
      <c r="A259" s="6">
        <f>ReturnData!A270</f>
        <v>199605</v>
      </c>
      <c r="B259">
        <f>IF('Monthly Ranks'!B258&gt;=9, 1/8,0)</f>
        <v>0</v>
      </c>
      <c r="C259">
        <f>IF('Monthly Ranks'!C258&gt;=9, 1/8,0)</f>
        <v>0</v>
      </c>
      <c r="D259">
        <f>IF('Monthly Ranks'!D258&gt;=9, 1/8,0)</f>
        <v>0.125</v>
      </c>
      <c r="E259">
        <f>IF('Monthly Ranks'!E258&gt;=9, 1/8,0)</f>
        <v>0.125</v>
      </c>
      <c r="F259">
        <f>IF('Monthly Ranks'!F258&gt;=9, 1/8,0)</f>
        <v>0.125</v>
      </c>
      <c r="G259">
        <f>IF('Monthly Ranks'!G258&gt;=9, 1/8,0)</f>
        <v>0</v>
      </c>
      <c r="H259">
        <f>IF('Monthly Ranks'!H258&gt;=9, 1/8,0)</f>
        <v>0</v>
      </c>
      <c r="I259">
        <f>IF('Monthly Ranks'!I258&gt;=9, 1/8,0)</f>
        <v>0.125</v>
      </c>
      <c r="J259">
        <f>IF('Monthly Ranks'!J258&gt;=9, 1/8,0)</f>
        <v>0.125</v>
      </c>
      <c r="K259">
        <f>IF('Monthly Ranks'!K258&gt;=9, 1/8,0)</f>
        <v>0.125</v>
      </c>
      <c r="L259">
        <f>IF('Monthly Ranks'!L258&gt;=9, 1/8,0)</f>
        <v>0</v>
      </c>
      <c r="M259">
        <f>IF('Monthly Ranks'!M258&gt;=9, 1/8,0)</f>
        <v>0</v>
      </c>
      <c r="N259">
        <f>IF('Monthly Ranks'!N258&gt;=9, 1/8,0)</f>
        <v>0</v>
      </c>
      <c r="O259">
        <f>IF('Monthly Ranks'!O258&gt;=9, 1/8,0)</f>
        <v>0.125</v>
      </c>
      <c r="P259">
        <f>IF('Monthly Ranks'!P258&gt;=9, 1/8,0)</f>
        <v>0.125</v>
      </c>
      <c r="Q259">
        <f>IF('Monthly Ranks'!Q258&gt;=9, 1/8,0)</f>
        <v>0</v>
      </c>
      <c r="S259">
        <f t="shared" si="36"/>
        <v>199605</v>
      </c>
      <c r="T259" s="12">
        <f>B259*ReturnData!B270</f>
        <v>0</v>
      </c>
      <c r="U259" s="12">
        <f>C259*ReturnData!C270</f>
        <v>0</v>
      </c>
      <c r="V259" s="12">
        <f>D259*ReturnData!D270</f>
        <v>5.2499999999999997E-4</v>
      </c>
      <c r="W259" s="12">
        <f>E259*ReturnData!E270</f>
        <v>8.575000000000001E-3</v>
      </c>
      <c r="X259" s="12">
        <f>F259*ReturnData!F270</f>
        <v>4.0375000000000003E-3</v>
      </c>
      <c r="Y259" s="12">
        <f>G259*ReturnData!G270</f>
        <v>0</v>
      </c>
      <c r="Z259" s="12">
        <f>H259*ReturnData!H270</f>
        <v>0</v>
      </c>
      <c r="AA259" s="12">
        <f>I259*ReturnData!I270</f>
        <v>4.1999999999999997E-3</v>
      </c>
      <c r="AB259" s="12">
        <f>J259*ReturnData!J270</f>
        <v>-1.4999999999999999E-4</v>
      </c>
      <c r="AC259" s="12">
        <f>K259*ReturnData!K270</f>
        <v>1.6750000000000001E-3</v>
      </c>
      <c r="AD259" s="12">
        <f>L259*ReturnData!L270</f>
        <v>0</v>
      </c>
      <c r="AE259" s="12">
        <f>M259*ReturnData!M270</f>
        <v>0</v>
      </c>
      <c r="AF259" s="12">
        <f>N259*ReturnData!N270</f>
        <v>0</v>
      </c>
      <c r="AG259" s="12">
        <f>O259*ReturnData!O270</f>
        <v>1.65E-3</v>
      </c>
      <c r="AH259" s="12">
        <f>P259*ReturnData!P270</f>
        <v>5.1875000000000003E-3</v>
      </c>
      <c r="AI259" s="12">
        <f>Q259*ReturnData!Q270</f>
        <v>0</v>
      </c>
      <c r="AK259">
        <f t="shared" si="37"/>
        <v>199605</v>
      </c>
      <c r="AL259" s="15">
        <f t="shared" si="29"/>
        <v>2.5699999999999997E-2</v>
      </c>
      <c r="AN259">
        <v>1</v>
      </c>
      <c r="AO259" s="15">
        <f>HighMomentumPortfolio!AL259-LowMomentumPortfolio!AL259</f>
        <v>3.0125000000000048E-3</v>
      </c>
      <c r="AP259" s="18">
        <f t="shared" si="30"/>
        <v>1.0030125000000001</v>
      </c>
      <c r="AQ259" s="18"/>
    </row>
    <row r="260" spans="1:48" x14ac:dyDescent="0.25">
      <c r="A260" s="6">
        <f>ReturnData!A271</f>
        <v>199606</v>
      </c>
      <c r="B260">
        <f>IF('Monthly Ranks'!B259&gt;=9, 1/8,0)</f>
        <v>0</v>
      </c>
      <c r="C260">
        <f>IF('Monthly Ranks'!C259&gt;=9, 1/8,0)</f>
        <v>0</v>
      </c>
      <c r="D260">
        <f>IF('Monthly Ranks'!D259&gt;=9, 1/8,0)</f>
        <v>0.125</v>
      </c>
      <c r="E260">
        <f>IF('Monthly Ranks'!E259&gt;=9, 1/8,0)</f>
        <v>0.125</v>
      </c>
      <c r="F260">
        <f>IF('Monthly Ranks'!F259&gt;=9, 1/8,0)</f>
        <v>0.125</v>
      </c>
      <c r="G260">
        <f>IF('Monthly Ranks'!G259&gt;=9, 1/8,0)</f>
        <v>0.125</v>
      </c>
      <c r="H260">
        <f>IF('Monthly Ranks'!H259&gt;=9, 1/8,0)</f>
        <v>0</v>
      </c>
      <c r="I260">
        <f>IF('Monthly Ranks'!I259&gt;=9, 1/8,0)</f>
        <v>0.125</v>
      </c>
      <c r="J260">
        <f>IF('Monthly Ranks'!J259&gt;=9, 1/8,0)</f>
        <v>0.125</v>
      </c>
      <c r="K260">
        <f>IF('Monthly Ranks'!K259&gt;=9, 1/8,0)</f>
        <v>0.125</v>
      </c>
      <c r="L260">
        <f>IF('Monthly Ranks'!L259&gt;=9, 1/8,0)</f>
        <v>0</v>
      </c>
      <c r="M260">
        <f>IF('Monthly Ranks'!M259&gt;=9, 1/8,0)</f>
        <v>0</v>
      </c>
      <c r="N260">
        <f>IF('Monthly Ranks'!N259&gt;=9, 1/8,0)</f>
        <v>0</v>
      </c>
      <c r="O260">
        <f>IF('Monthly Ranks'!O259&gt;=9, 1/8,0)</f>
        <v>0.125</v>
      </c>
      <c r="P260">
        <f>IF('Monthly Ranks'!P259&gt;=9, 1/8,0)</f>
        <v>0</v>
      </c>
      <c r="Q260">
        <f>IF('Monthly Ranks'!Q259&gt;=9, 1/8,0)</f>
        <v>0</v>
      </c>
      <c r="S260">
        <f t="shared" si="36"/>
        <v>199606</v>
      </c>
      <c r="T260" s="12">
        <f>B260*ReturnData!B271</f>
        <v>0</v>
      </c>
      <c r="U260" s="12">
        <f>C260*ReturnData!C271</f>
        <v>0</v>
      </c>
      <c r="V260" s="12">
        <f>D260*ReturnData!D271</f>
        <v>1.2374999999999999E-3</v>
      </c>
      <c r="W260" s="12">
        <f>E260*ReturnData!E271</f>
        <v>3.7499999999999997E-5</v>
      </c>
      <c r="X260" s="12">
        <f>F260*ReturnData!F271</f>
        <v>-4.4999999999999999E-4</v>
      </c>
      <c r="Y260" s="12">
        <f>G260*ReturnData!G271</f>
        <v>-2.9625000000000003E-3</v>
      </c>
      <c r="Z260" s="12">
        <f>H260*ReturnData!H271</f>
        <v>0</v>
      </c>
      <c r="AA260" s="12">
        <f>I260*ReturnData!I271</f>
        <v>1.1125E-3</v>
      </c>
      <c r="AB260" s="12">
        <f>J260*ReturnData!J271</f>
        <v>-6.9499999999999996E-3</v>
      </c>
      <c r="AC260" s="12">
        <f>K260*ReturnData!K271</f>
        <v>-2.875E-4</v>
      </c>
      <c r="AD260" s="12">
        <f>L260*ReturnData!L271</f>
        <v>0</v>
      </c>
      <c r="AE260" s="12">
        <f>M260*ReturnData!M271</f>
        <v>0</v>
      </c>
      <c r="AF260" s="12">
        <f>N260*ReturnData!N271</f>
        <v>0</v>
      </c>
      <c r="AG260" s="12">
        <f>O260*ReturnData!O271</f>
        <v>6.5624999999999998E-3</v>
      </c>
      <c r="AH260" s="12">
        <f>P260*ReturnData!P271</f>
        <v>0</v>
      </c>
      <c r="AI260" s="12">
        <f>Q260*ReturnData!Q271</f>
        <v>0</v>
      </c>
      <c r="AK260">
        <f t="shared" si="37"/>
        <v>199606</v>
      </c>
      <c r="AL260" s="15">
        <f t="shared" ref="AL260:AL323" si="38">SUM(T260:AI260)</f>
        <v>-1.6999999999999993E-3</v>
      </c>
      <c r="AN260">
        <v>1</v>
      </c>
      <c r="AO260" s="15">
        <f>HighMomentumPortfolio!AL260-LowMomentumPortfolio!AL260</f>
        <v>-1.7949999999999997E-2</v>
      </c>
      <c r="AP260" s="18">
        <f t="shared" ref="AP260:AP323" si="39">AN260+AO260</f>
        <v>0.98204999999999998</v>
      </c>
      <c r="AQ260" s="18"/>
    </row>
    <row r="261" spans="1:48" x14ac:dyDescent="0.25">
      <c r="A261" s="6">
        <f>ReturnData!A272</f>
        <v>199607</v>
      </c>
      <c r="B261">
        <f>IF('Monthly Ranks'!B260&gt;=9, 1/8,0)</f>
        <v>0</v>
      </c>
      <c r="C261">
        <f>IF('Monthly Ranks'!C260&gt;=9, 1/8,0)</f>
        <v>0</v>
      </c>
      <c r="D261">
        <f>IF('Monthly Ranks'!D260&gt;=9, 1/8,0)</f>
        <v>0.125</v>
      </c>
      <c r="E261">
        <f>IF('Monthly Ranks'!E260&gt;=9, 1/8,0)</f>
        <v>0</v>
      </c>
      <c r="F261">
        <f>IF('Monthly Ranks'!F260&gt;=9, 1/8,0)</f>
        <v>0.125</v>
      </c>
      <c r="G261">
        <f>IF('Monthly Ranks'!G260&gt;=9, 1/8,0)</f>
        <v>0.125</v>
      </c>
      <c r="H261">
        <f>IF('Monthly Ranks'!H260&gt;=9, 1/8,0)</f>
        <v>0</v>
      </c>
      <c r="I261">
        <f>IF('Monthly Ranks'!I260&gt;=9, 1/8,0)</f>
        <v>0.125</v>
      </c>
      <c r="J261">
        <f>IF('Monthly Ranks'!J260&gt;=9, 1/8,0)</f>
        <v>0.125</v>
      </c>
      <c r="K261">
        <f>IF('Monthly Ranks'!K260&gt;=9, 1/8,0)</f>
        <v>0.125</v>
      </c>
      <c r="L261">
        <f>IF('Monthly Ranks'!L260&gt;=9, 1/8,0)</f>
        <v>0</v>
      </c>
      <c r="M261">
        <f>IF('Monthly Ranks'!M260&gt;=9, 1/8,0)</f>
        <v>0</v>
      </c>
      <c r="N261">
        <f>IF('Monthly Ranks'!N260&gt;=9, 1/8,0)</f>
        <v>0</v>
      </c>
      <c r="O261">
        <f>IF('Monthly Ranks'!O260&gt;=9, 1/8,0)</f>
        <v>0.125</v>
      </c>
      <c r="P261">
        <f>IF('Monthly Ranks'!P260&gt;=9, 1/8,0)</f>
        <v>0.125</v>
      </c>
      <c r="Q261">
        <f>IF('Monthly Ranks'!Q260&gt;=9, 1/8,0)</f>
        <v>0</v>
      </c>
      <c r="S261">
        <f t="shared" si="36"/>
        <v>199607</v>
      </c>
      <c r="T261" s="12">
        <f>B261*ReturnData!B272</f>
        <v>0</v>
      </c>
      <c r="U261" s="12">
        <f>C261*ReturnData!C272</f>
        <v>0</v>
      </c>
      <c r="V261" s="12">
        <f>D261*ReturnData!D272</f>
        <v>-5.6874999999999998E-3</v>
      </c>
      <c r="W261" s="12">
        <f>E261*ReturnData!E272</f>
        <v>0</v>
      </c>
      <c r="X261" s="12">
        <f>F261*ReturnData!F272</f>
        <v>-7.7375000000000005E-3</v>
      </c>
      <c r="Y261" s="12">
        <f>G261*ReturnData!G272</f>
        <v>-4.0124999999999996E-3</v>
      </c>
      <c r="Z261" s="12">
        <f>H261*ReturnData!H272</f>
        <v>0</v>
      </c>
      <c r="AA261" s="12">
        <f>I261*ReturnData!I272</f>
        <v>-6.0000000000000001E-3</v>
      </c>
      <c r="AB261" s="12">
        <f>J261*ReturnData!J272</f>
        <v>-7.1500000000000001E-3</v>
      </c>
      <c r="AC261" s="12">
        <f>K261*ReturnData!K272</f>
        <v>-9.325E-3</v>
      </c>
      <c r="AD261" s="12">
        <f>L261*ReturnData!L272</f>
        <v>0</v>
      </c>
      <c r="AE261" s="12">
        <f>M261*ReturnData!M272</f>
        <v>0</v>
      </c>
      <c r="AF261" s="12">
        <f>N261*ReturnData!N272</f>
        <v>0</v>
      </c>
      <c r="AG261" s="12">
        <f>O261*ReturnData!O272</f>
        <v>-7.2624999999999999E-3</v>
      </c>
      <c r="AH261" s="12">
        <f>P261*ReturnData!P272</f>
        <v>-9.2874999999999989E-3</v>
      </c>
      <c r="AI261" s="12">
        <f>Q261*ReturnData!Q272</f>
        <v>0</v>
      </c>
      <c r="AK261">
        <f t="shared" si="37"/>
        <v>199607</v>
      </c>
      <c r="AL261" s="15">
        <f t="shared" si="38"/>
        <v>-5.6462499999999999E-2</v>
      </c>
      <c r="AN261">
        <v>1</v>
      </c>
      <c r="AO261" s="15">
        <f>HighMomentumPortfolio!AL261-LowMomentumPortfolio!AL261</f>
        <v>1.44875E-2</v>
      </c>
      <c r="AP261" s="18">
        <f t="shared" si="39"/>
        <v>1.0144875</v>
      </c>
      <c r="AQ261" s="18"/>
    </row>
    <row r="262" spans="1:48" x14ac:dyDescent="0.25">
      <c r="A262" s="6">
        <f>ReturnData!A273</f>
        <v>199608</v>
      </c>
      <c r="B262">
        <f>IF('Monthly Ranks'!B261&gt;=9, 1/8,0)</f>
        <v>0</v>
      </c>
      <c r="C262">
        <f>IF('Monthly Ranks'!C261&gt;=9, 1/8,0)</f>
        <v>0.125</v>
      </c>
      <c r="D262">
        <f>IF('Monthly Ranks'!D261&gt;=9, 1/8,0)</f>
        <v>0</v>
      </c>
      <c r="E262">
        <f>IF('Monthly Ranks'!E261&gt;=9, 1/8,0)</f>
        <v>0</v>
      </c>
      <c r="F262">
        <f>IF('Monthly Ranks'!F261&gt;=9, 1/8,0)</f>
        <v>0.125</v>
      </c>
      <c r="G262">
        <f>IF('Monthly Ranks'!G261&gt;=9, 1/8,0)</f>
        <v>0.125</v>
      </c>
      <c r="H262">
        <f>IF('Monthly Ranks'!H261&gt;=9, 1/8,0)</f>
        <v>0</v>
      </c>
      <c r="I262">
        <f>IF('Monthly Ranks'!I261&gt;=9, 1/8,0)</f>
        <v>0.125</v>
      </c>
      <c r="J262">
        <f>IF('Monthly Ranks'!J261&gt;=9, 1/8,0)</f>
        <v>0.125</v>
      </c>
      <c r="K262">
        <f>IF('Monthly Ranks'!K261&gt;=9, 1/8,0)</f>
        <v>0.125</v>
      </c>
      <c r="L262">
        <f>IF('Monthly Ranks'!L261&gt;=9, 1/8,0)</f>
        <v>0.125</v>
      </c>
      <c r="M262">
        <f>IF('Monthly Ranks'!M261&gt;=9, 1/8,0)</f>
        <v>0.125</v>
      </c>
      <c r="N262">
        <f>IF('Monthly Ranks'!N261&gt;=9, 1/8,0)</f>
        <v>0</v>
      </c>
      <c r="O262">
        <f>IF('Monthly Ranks'!O261&gt;=9, 1/8,0)</f>
        <v>0</v>
      </c>
      <c r="P262">
        <f>IF('Monthly Ranks'!P261&gt;=9, 1/8,0)</f>
        <v>0</v>
      </c>
      <c r="Q262">
        <f>IF('Monthly Ranks'!Q261&gt;=9, 1/8,0)</f>
        <v>0</v>
      </c>
      <c r="S262">
        <f t="shared" si="36"/>
        <v>199608</v>
      </c>
      <c r="T262" s="12">
        <f>B262*ReturnData!B273</f>
        <v>0</v>
      </c>
      <c r="U262" s="12">
        <f>C262*ReturnData!C273</f>
        <v>3.725E-3</v>
      </c>
      <c r="V262" s="12">
        <f>D262*ReturnData!D273</f>
        <v>0</v>
      </c>
      <c r="W262" s="12">
        <f>E262*ReturnData!E273</f>
        <v>0</v>
      </c>
      <c r="X262" s="12">
        <f>F262*ReturnData!F273</f>
        <v>3.2500000000000003E-3</v>
      </c>
      <c r="Y262" s="12">
        <f>G262*ReturnData!G273</f>
        <v>5.0625000000000002E-3</v>
      </c>
      <c r="Z262" s="12">
        <f>H262*ReturnData!H273</f>
        <v>0</v>
      </c>
      <c r="AA262" s="12">
        <f>I262*ReturnData!I273</f>
        <v>4.3874999999999999E-3</v>
      </c>
      <c r="AB262" s="12">
        <f>J262*ReturnData!J273</f>
        <v>7.1999999999999998E-3</v>
      </c>
      <c r="AC262" s="12">
        <f>K262*ReturnData!K273</f>
        <v>7.7499999999999999E-3</v>
      </c>
      <c r="AD262" s="12">
        <f>L262*ReturnData!L273</f>
        <v>5.8999999999999999E-3</v>
      </c>
      <c r="AE262" s="12">
        <f>M262*ReturnData!M273</f>
        <v>3.7499999999999999E-3</v>
      </c>
      <c r="AF262" s="12">
        <f>N262*ReturnData!N273</f>
        <v>0</v>
      </c>
      <c r="AG262" s="12">
        <f>O262*ReturnData!O273</f>
        <v>0</v>
      </c>
      <c r="AH262" s="12">
        <f>P262*ReturnData!P273</f>
        <v>0</v>
      </c>
      <c r="AI262" s="12">
        <f>Q262*ReturnData!Q273</f>
        <v>0</v>
      </c>
      <c r="AK262">
        <f t="shared" si="37"/>
        <v>199608</v>
      </c>
      <c r="AL262" s="15">
        <f t="shared" si="38"/>
        <v>4.1025000000000006E-2</v>
      </c>
      <c r="AN262">
        <v>1</v>
      </c>
      <c r="AO262" s="15">
        <f>HighMomentumPortfolio!AL262-LowMomentumPortfolio!AL262</f>
        <v>-7.7750000000000041E-3</v>
      </c>
      <c r="AP262" s="18">
        <f t="shared" si="39"/>
        <v>0.99222500000000002</v>
      </c>
      <c r="AQ262" s="18"/>
    </row>
    <row r="263" spans="1:48" x14ac:dyDescent="0.25">
      <c r="A263" s="6">
        <f>ReturnData!A274</f>
        <v>199609</v>
      </c>
      <c r="B263">
        <f>IF('Monthly Ranks'!B262&gt;=9, 1/8,0)</f>
        <v>0</v>
      </c>
      <c r="C263">
        <f>IF('Monthly Ranks'!C262&gt;=9, 1/8,0)</f>
        <v>0.125</v>
      </c>
      <c r="D263">
        <f>IF('Monthly Ranks'!D262&gt;=9, 1/8,0)</f>
        <v>0</v>
      </c>
      <c r="E263">
        <f>IF('Monthly Ranks'!E262&gt;=9, 1/8,0)</f>
        <v>0</v>
      </c>
      <c r="F263">
        <f>IF('Monthly Ranks'!F262&gt;=9, 1/8,0)</f>
        <v>0.125</v>
      </c>
      <c r="G263">
        <f>IF('Monthly Ranks'!G262&gt;=9, 1/8,0)</f>
        <v>0.125</v>
      </c>
      <c r="H263">
        <f>IF('Monthly Ranks'!H262&gt;=9, 1/8,0)</f>
        <v>0</v>
      </c>
      <c r="I263">
        <f>IF('Monthly Ranks'!I262&gt;=9, 1/8,0)</f>
        <v>0</v>
      </c>
      <c r="J263">
        <f>IF('Monthly Ranks'!J262&gt;=9, 1/8,0)</f>
        <v>0.125</v>
      </c>
      <c r="K263">
        <f>IF('Monthly Ranks'!K262&gt;=9, 1/8,0)</f>
        <v>0.125</v>
      </c>
      <c r="L263">
        <f>IF('Monthly Ranks'!L262&gt;=9, 1/8,0)</f>
        <v>0.125</v>
      </c>
      <c r="M263">
        <f>IF('Monthly Ranks'!M262&gt;=9, 1/8,0)</f>
        <v>0.125</v>
      </c>
      <c r="N263">
        <f>IF('Monthly Ranks'!N262&gt;=9, 1/8,0)</f>
        <v>0</v>
      </c>
      <c r="O263">
        <f>IF('Monthly Ranks'!O262&gt;=9, 1/8,0)</f>
        <v>0.125</v>
      </c>
      <c r="P263">
        <f>IF('Monthly Ranks'!P262&gt;=9, 1/8,0)</f>
        <v>0</v>
      </c>
      <c r="Q263">
        <f>IF('Monthly Ranks'!Q262&gt;=9, 1/8,0)</f>
        <v>0</v>
      </c>
      <c r="S263">
        <f t="shared" si="36"/>
        <v>199609</v>
      </c>
      <c r="T263" s="12">
        <f>B263*ReturnData!B274</f>
        <v>0</v>
      </c>
      <c r="U263" s="12">
        <f>C263*ReturnData!C274</f>
        <v>-3.6749999999999999E-3</v>
      </c>
      <c r="V263" s="12">
        <f>D263*ReturnData!D274</f>
        <v>0</v>
      </c>
      <c r="W263" s="12">
        <f>E263*ReturnData!E274</f>
        <v>0</v>
      </c>
      <c r="X263" s="12">
        <f>F263*ReturnData!F274</f>
        <v>6.0750000000000005E-3</v>
      </c>
      <c r="Y263" s="12">
        <f>G263*ReturnData!G274</f>
        <v>7.1999999999999998E-3</v>
      </c>
      <c r="Z263" s="12">
        <f>H263*ReturnData!H274</f>
        <v>0</v>
      </c>
      <c r="AA263" s="12">
        <f>I263*ReturnData!I274</f>
        <v>0</v>
      </c>
      <c r="AB263" s="12">
        <f>J263*ReturnData!J274</f>
        <v>2.5624999999999997E-3</v>
      </c>
      <c r="AC263" s="12">
        <f>K263*ReturnData!K274</f>
        <v>3.1125000000000002E-3</v>
      </c>
      <c r="AD263" s="12">
        <f>L263*ReturnData!L274</f>
        <v>1.3225000000000001E-2</v>
      </c>
      <c r="AE263" s="12">
        <f>M263*ReturnData!M274</f>
        <v>-3.2499999999999999E-4</v>
      </c>
      <c r="AF263" s="12">
        <f>N263*ReturnData!N274</f>
        <v>0</v>
      </c>
      <c r="AG263" s="12">
        <f>O263*ReturnData!O274</f>
        <v>8.5000000000000006E-4</v>
      </c>
      <c r="AH263" s="12">
        <f>P263*ReturnData!P274</f>
        <v>0</v>
      </c>
      <c r="AI263" s="12">
        <f>Q263*ReturnData!Q274</f>
        <v>0</v>
      </c>
      <c r="AK263">
        <f t="shared" si="37"/>
        <v>199609</v>
      </c>
      <c r="AL263" s="15">
        <f t="shared" si="38"/>
        <v>2.9025000000000002E-2</v>
      </c>
      <c r="AN263">
        <v>1</v>
      </c>
      <c r="AO263" s="15">
        <f>HighMomentumPortfolio!AL263-LowMomentumPortfolio!AL263</f>
        <v>1.9049999999999997E-2</v>
      </c>
      <c r="AP263" s="18">
        <f t="shared" si="39"/>
        <v>1.01905</v>
      </c>
      <c r="AQ263" s="18"/>
    </row>
    <row r="264" spans="1:48" x14ac:dyDescent="0.25">
      <c r="A264" s="6">
        <f>ReturnData!A275</f>
        <v>199610</v>
      </c>
      <c r="B264">
        <f>IF('Monthly Ranks'!B263&gt;=9, 1/8,0)</f>
        <v>0</v>
      </c>
      <c r="C264">
        <f>IF('Monthly Ranks'!C263&gt;=9, 1/8,0)</f>
        <v>0.125</v>
      </c>
      <c r="D264">
        <f>IF('Monthly Ranks'!D263&gt;=9, 1/8,0)</f>
        <v>0</v>
      </c>
      <c r="E264">
        <f>IF('Monthly Ranks'!E263&gt;=9, 1/8,0)</f>
        <v>0</v>
      </c>
      <c r="F264">
        <f>IF('Monthly Ranks'!F263&gt;=9, 1/8,0)</f>
        <v>0.125</v>
      </c>
      <c r="G264">
        <f>IF('Monthly Ranks'!G263&gt;=9, 1/8,0)</f>
        <v>0.125</v>
      </c>
      <c r="H264">
        <f>IF('Monthly Ranks'!H263&gt;=9, 1/8,0)</f>
        <v>0</v>
      </c>
      <c r="I264">
        <f>IF('Monthly Ranks'!I263&gt;=9, 1/8,0)</f>
        <v>0</v>
      </c>
      <c r="J264">
        <f>IF('Monthly Ranks'!J263&gt;=9, 1/8,0)</f>
        <v>0.125</v>
      </c>
      <c r="K264">
        <f>IF('Monthly Ranks'!K263&gt;=9, 1/8,0)</f>
        <v>0.125</v>
      </c>
      <c r="L264">
        <f>IF('Monthly Ranks'!L263&gt;=9, 1/8,0)</f>
        <v>0.125</v>
      </c>
      <c r="M264">
        <f>IF('Monthly Ranks'!M263&gt;=9, 1/8,0)</f>
        <v>0.125</v>
      </c>
      <c r="N264">
        <f>IF('Monthly Ranks'!N263&gt;=9, 1/8,0)</f>
        <v>0</v>
      </c>
      <c r="O264">
        <f>IF('Monthly Ranks'!O263&gt;=9, 1/8,0)</f>
        <v>0.125</v>
      </c>
      <c r="P264">
        <f>IF('Monthly Ranks'!P263&gt;=9, 1/8,0)</f>
        <v>0</v>
      </c>
      <c r="Q264">
        <f>IF('Monthly Ranks'!Q263&gt;=9, 1/8,0)</f>
        <v>0</v>
      </c>
      <c r="S264">
        <f t="shared" si="36"/>
        <v>199610</v>
      </c>
      <c r="T264" s="12">
        <f>B264*ReturnData!B275</f>
        <v>0</v>
      </c>
      <c r="U264" s="12">
        <f>C264*ReturnData!C275</f>
        <v>-1.8500000000000001E-3</v>
      </c>
      <c r="V264" s="12">
        <f>D264*ReturnData!D275</f>
        <v>0</v>
      </c>
      <c r="W264" s="12">
        <f>E264*ReturnData!E275</f>
        <v>0</v>
      </c>
      <c r="X264" s="12">
        <f>F264*ReturnData!F275</f>
        <v>-2.4499999999999999E-3</v>
      </c>
      <c r="Y264" s="12">
        <f>G264*ReturnData!G275</f>
        <v>1.325E-3</v>
      </c>
      <c r="Z264" s="12">
        <f>H264*ReturnData!H275</f>
        <v>0</v>
      </c>
      <c r="AA264" s="12">
        <f>I264*ReturnData!I275</f>
        <v>0</v>
      </c>
      <c r="AB264" s="12">
        <f>J264*ReturnData!J275</f>
        <v>-1E-3</v>
      </c>
      <c r="AC264" s="12">
        <f>K264*ReturnData!K275</f>
        <v>-1.4624999999999998E-3</v>
      </c>
      <c r="AD264" s="12">
        <f>L264*ReturnData!L275</f>
        <v>1.1125E-3</v>
      </c>
      <c r="AE264" s="12">
        <f>M264*ReturnData!M275</f>
        <v>5.7374999999999995E-3</v>
      </c>
      <c r="AF264" s="12">
        <f>N264*ReturnData!N275</f>
        <v>0</v>
      </c>
      <c r="AG264" s="12">
        <f>O264*ReturnData!O275</f>
        <v>4.5000000000000005E-3</v>
      </c>
      <c r="AH264" s="12">
        <f>P264*ReturnData!P275</f>
        <v>0</v>
      </c>
      <c r="AI264" s="12">
        <f>Q264*ReturnData!Q275</f>
        <v>0</v>
      </c>
      <c r="AK264">
        <f t="shared" si="37"/>
        <v>199610</v>
      </c>
      <c r="AL264" s="15">
        <f t="shared" si="38"/>
        <v>5.9125000000000002E-3</v>
      </c>
      <c r="AN264">
        <v>1</v>
      </c>
      <c r="AO264" s="15">
        <f>HighMomentumPortfolio!AL264-LowMomentumPortfolio!AL264</f>
        <v>1.30375E-2</v>
      </c>
      <c r="AP264" s="18">
        <f t="shared" si="39"/>
        <v>1.0130375</v>
      </c>
      <c r="AQ264" s="18"/>
    </row>
    <row r="265" spans="1:48" x14ac:dyDescent="0.25">
      <c r="A265" s="6">
        <f>ReturnData!A276</f>
        <v>199611</v>
      </c>
      <c r="B265">
        <f>IF('Monthly Ranks'!B264&gt;=9, 1/8,0)</f>
        <v>0.125</v>
      </c>
      <c r="C265">
        <f>IF('Monthly Ranks'!C264&gt;=9, 1/8,0)</f>
        <v>0.125</v>
      </c>
      <c r="D265">
        <f>IF('Monthly Ranks'!D264&gt;=9, 1/8,0)</f>
        <v>0</v>
      </c>
      <c r="E265">
        <f>IF('Monthly Ranks'!E264&gt;=9, 1/8,0)</f>
        <v>0</v>
      </c>
      <c r="F265">
        <f>IF('Monthly Ranks'!F264&gt;=9, 1/8,0)</f>
        <v>0.125</v>
      </c>
      <c r="G265">
        <f>IF('Monthly Ranks'!G264&gt;=9, 1/8,0)</f>
        <v>0</v>
      </c>
      <c r="H265">
        <f>IF('Monthly Ranks'!H264&gt;=9, 1/8,0)</f>
        <v>0</v>
      </c>
      <c r="I265">
        <f>IF('Monthly Ranks'!I264&gt;=9, 1/8,0)</f>
        <v>0</v>
      </c>
      <c r="J265">
        <f>IF('Monthly Ranks'!J264&gt;=9, 1/8,0)</f>
        <v>0.125</v>
      </c>
      <c r="K265">
        <f>IF('Monthly Ranks'!K264&gt;=9, 1/8,0)</f>
        <v>0</v>
      </c>
      <c r="L265">
        <f>IF('Monthly Ranks'!L264&gt;=9, 1/8,0)</f>
        <v>0.125</v>
      </c>
      <c r="M265">
        <f>IF('Monthly Ranks'!M264&gt;=9, 1/8,0)</f>
        <v>0.125</v>
      </c>
      <c r="N265">
        <f>IF('Monthly Ranks'!N264&gt;=9, 1/8,0)</f>
        <v>0.125</v>
      </c>
      <c r="O265">
        <f>IF('Monthly Ranks'!O264&gt;=9, 1/8,0)</f>
        <v>0.125</v>
      </c>
      <c r="P265">
        <f>IF('Monthly Ranks'!P264&gt;=9, 1/8,0)</f>
        <v>0</v>
      </c>
      <c r="Q265">
        <f>IF('Monthly Ranks'!Q264&gt;=9, 1/8,0)</f>
        <v>0</v>
      </c>
      <c r="S265">
        <f t="shared" si="36"/>
        <v>199611</v>
      </c>
      <c r="T265" s="12">
        <f>B265*ReturnData!B276</f>
        <v>5.1375000000000006E-3</v>
      </c>
      <c r="U265" s="12">
        <f>C265*ReturnData!C276</f>
        <v>2.9499999999999999E-3</v>
      </c>
      <c r="V265" s="12">
        <f>D265*ReturnData!D276</f>
        <v>0</v>
      </c>
      <c r="W265" s="12">
        <f>E265*ReturnData!E276</f>
        <v>0</v>
      </c>
      <c r="X265" s="12">
        <f>F265*ReturnData!F276</f>
        <v>7.0625000000000002E-3</v>
      </c>
      <c r="Y265" s="12">
        <f>G265*ReturnData!G276</f>
        <v>0</v>
      </c>
      <c r="Z265" s="12">
        <f>H265*ReturnData!H276</f>
        <v>0</v>
      </c>
      <c r="AA265" s="12">
        <f>I265*ReturnData!I276</f>
        <v>0</v>
      </c>
      <c r="AB265" s="12">
        <f>J265*ReturnData!J276</f>
        <v>1.0024999999999999E-2</v>
      </c>
      <c r="AC265" s="12">
        <f>K265*ReturnData!K276</f>
        <v>0</v>
      </c>
      <c r="AD265" s="12">
        <f>L265*ReturnData!L276</f>
        <v>1.5625E-2</v>
      </c>
      <c r="AE265" s="12">
        <f>M265*ReturnData!M276</f>
        <v>7.4124999999999998E-3</v>
      </c>
      <c r="AF265" s="12">
        <f>N265*ReturnData!N276</f>
        <v>7.9625000000000008E-3</v>
      </c>
      <c r="AG265" s="12">
        <f>O265*ReturnData!O276</f>
        <v>3.2624999999999998E-3</v>
      </c>
      <c r="AH265" s="12">
        <f>P265*ReturnData!P276</f>
        <v>0</v>
      </c>
      <c r="AI265" s="12">
        <f>Q265*ReturnData!Q276</f>
        <v>0</v>
      </c>
      <c r="AK265">
        <f t="shared" si="37"/>
        <v>199611</v>
      </c>
      <c r="AL265" s="15">
        <f t="shared" si="38"/>
        <v>5.9437500000000004E-2</v>
      </c>
      <c r="AN265">
        <v>1</v>
      </c>
      <c r="AO265" s="15">
        <f>HighMomentumPortfolio!AL265-LowMomentumPortfolio!AL265</f>
        <v>-1.0825000000000001E-2</v>
      </c>
      <c r="AP265" s="18">
        <f t="shared" si="39"/>
        <v>0.98917500000000003</v>
      </c>
      <c r="AQ265" s="18"/>
    </row>
    <row r="266" spans="1:48" x14ac:dyDescent="0.25">
      <c r="A266" s="6">
        <f>ReturnData!A277</f>
        <v>199612</v>
      </c>
      <c r="B266">
        <f>IF('Monthly Ranks'!B265&gt;=9, 1/8,0)</f>
        <v>0</v>
      </c>
      <c r="C266">
        <f>IF('Monthly Ranks'!C265&gt;=9, 1/8,0)</f>
        <v>0.125</v>
      </c>
      <c r="D266">
        <f>IF('Monthly Ranks'!D265&gt;=9, 1/8,0)</f>
        <v>0</v>
      </c>
      <c r="E266">
        <f>IF('Monthly Ranks'!E265&gt;=9, 1/8,0)</f>
        <v>0</v>
      </c>
      <c r="F266">
        <f>IF('Monthly Ranks'!F265&gt;=9, 1/8,0)</f>
        <v>0.125</v>
      </c>
      <c r="G266">
        <f>IF('Monthly Ranks'!G265&gt;=9, 1/8,0)</f>
        <v>0</v>
      </c>
      <c r="H266">
        <f>IF('Monthly Ranks'!H265&gt;=9, 1/8,0)</f>
        <v>0</v>
      </c>
      <c r="I266">
        <f>IF('Monthly Ranks'!I265&gt;=9, 1/8,0)</f>
        <v>0.125</v>
      </c>
      <c r="J266">
        <f>IF('Monthly Ranks'!J265&gt;=9, 1/8,0)</f>
        <v>0.125</v>
      </c>
      <c r="K266">
        <f>IF('Monthly Ranks'!K265&gt;=9, 1/8,0)</f>
        <v>0.125</v>
      </c>
      <c r="L266">
        <f>IF('Monthly Ranks'!L265&gt;=9, 1/8,0)</f>
        <v>0</v>
      </c>
      <c r="M266">
        <f>IF('Monthly Ranks'!M265&gt;=9, 1/8,0)</f>
        <v>0</v>
      </c>
      <c r="N266">
        <f>IF('Monthly Ranks'!N265&gt;=9, 1/8,0)</f>
        <v>0.125</v>
      </c>
      <c r="O266">
        <f>IF('Monthly Ranks'!O265&gt;=9, 1/8,0)</f>
        <v>0.125</v>
      </c>
      <c r="P266">
        <f>IF('Monthly Ranks'!P265&gt;=9, 1/8,0)</f>
        <v>0.125</v>
      </c>
      <c r="Q266">
        <f>IF('Monthly Ranks'!Q265&gt;=9, 1/8,0)</f>
        <v>0</v>
      </c>
      <c r="S266">
        <f t="shared" si="36"/>
        <v>199612</v>
      </c>
      <c r="T266" s="12">
        <f>B266*ReturnData!B277</f>
        <v>0</v>
      </c>
      <c r="U266" s="12">
        <f>C266*ReturnData!C277</f>
        <v>-2.075E-3</v>
      </c>
      <c r="V266" s="12">
        <f>D266*ReturnData!D277</f>
        <v>0</v>
      </c>
      <c r="W266" s="12">
        <f>E266*ReturnData!E277</f>
        <v>0</v>
      </c>
      <c r="X266" s="12">
        <f>F266*ReturnData!F277</f>
        <v>-2.5124999999999995E-3</v>
      </c>
      <c r="Y266" s="12">
        <f>G266*ReturnData!G277</f>
        <v>0</v>
      </c>
      <c r="Z266" s="12">
        <f>H266*ReturnData!H277</f>
        <v>0</v>
      </c>
      <c r="AA266" s="12">
        <f>I266*ReturnData!I277</f>
        <v>-7.000000000000001E-4</v>
      </c>
      <c r="AB266" s="12">
        <f>J266*ReturnData!J277</f>
        <v>-1.8500000000000001E-3</v>
      </c>
      <c r="AC266" s="12">
        <f>K266*ReturnData!K277</f>
        <v>1.5249999999999999E-3</v>
      </c>
      <c r="AD266" s="12">
        <f>L266*ReturnData!L277</f>
        <v>0</v>
      </c>
      <c r="AE266" s="12">
        <f>M266*ReturnData!M277</f>
        <v>0</v>
      </c>
      <c r="AF266" s="12">
        <f>N266*ReturnData!N277</f>
        <v>1.4375E-3</v>
      </c>
      <c r="AG266" s="12">
        <f>O266*ReturnData!O277</f>
        <v>1.6249999999999999E-4</v>
      </c>
      <c r="AH266" s="12">
        <f>P266*ReturnData!P277</f>
        <v>-5.1999999999999998E-3</v>
      </c>
      <c r="AI266" s="12">
        <f>Q266*ReturnData!Q277</f>
        <v>0</v>
      </c>
      <c r="AK266">
        <f t="shared" si="37"/>
        <v>199612</v>
      </c>
      <c r="AL266" s="15">
        <f t="shared" si="38"/>
        <v>-9.2124999999999985E-3</v>
      </c>
      <c r="AN266">
        <v>1</v>
      </c>
      <c r="AO266" s="15">
        <f>HighMomentumPortfolio!AL266-LowMomentumPortfolio!AL266</f>
        <v>-1.2125000000000018E-3</v>
      </c>
      <c r="AP266" s="18">
        <f t="shared" si="39"/>
        <v>0.99878750000000005</v>
      </c>
      <c r="AQ266" s="18"/>
    </row>
    <row r="267" spans="1:48" x14ac:dyDescent="0.25">
      <c r="A267" s="6">
        <f>ReturnData!A278</f>
        <v>199701</v>
      </c>
      <c r="B267">
        <f>IF('Monthly Ranks'!B266&gt;=9, 1/8,0)</f>
        <v>0</v>
      </c>
      <c r="C267">
        <f>IF('Monthly Ranks'!C266&gt;=9, 1/8,0)</f>
        <v>0.125</v>
      </c>
      <c r="D267">
        <f>IF('Monthly Ranks'!D266&gt;=9, 1/8,0)</f>
        <v>0</v>
      </c>
      <c r="E267">
        <f>IF('Monthly Ranks'!E266&gt;=9, 1/8,0)</f>
        <v>0</v>
      </c>
      <c r="F267">
        <f>IF('Monthly Ranks'!F266&gt;=9, 1/8,0)</f>
        <v>0.125</v>
      </c>
      <c r="G267">
        <f>IF('Monthly Ranks'!G266&gt;=9, 1/8,0)</f>
        <v>0</v>
      </c>
      <c r="H267">
        <f>IF('Monthly Ranks'!H266&gt;=9, 1/8,0)</f>
        <v>0</v>
      </c>
      <c r="I267">
        <f>IF('Monthly Ranks'!I266&gt;=9, 1/8,0)</f>
        <v>0.125</v>
      </c>
      <c r="J267">
        <f>IF('Monthly Ranks'!J266&gt;=9, 1/8,0)</f>
        <v>0.125</v>
      </c>
      <c r="K267">
        <f>IF('Monthly Ranks'!K266&gt;=9, 1/8,0)</f>
        <v>0.125</v>
      </c>
      <c r="L267">
        <f>IF('Monthly Ranks'!L266&gt;=9, 1/8,0)</f>
        <v>0</v>
      </c>
      <c r="M267">
        <f>IF('Monthly Ranks'!M266&gt;=9, 1/8,0)</f>
        <v>0.125</v>
      </c>
      <c r="N267">
        <f>IF('Monthly Ranks'!N266&gt;=9, 1/8,0)</f>
        <v>0.125</v>
      </c>
      <c r="O267">
        <f>IF('Monthly Ranks'!O266&gt;=9, 1/8,0)</f>
        <v>0.125</v>
      </c>
      <c r="P267">
        <f>IF('Monthly Ranks'!P266&gt;=9, 1/8,0)</f>
        <v>0</v>
      </c>
      <c r="Q267">
        <f>IF('Monthly Ranks'!Q266&gt;=9, 1/8,0)</f>
        <v>0</v>
      </c>
      <c r="S267">
        <f t="shared" si="36"/>
        <v>199701</v>
      </c>
      <c r="T267" s="12">
        <f>B267*ReturnData!B278</f>
        <v>0</v>
      </c>
      <c r="U267" s="12">
        <f>C267*ReturnData!C278</f>
        <v>-3.9250000000000005E-3</v>
      </c>
      <c r="V267" s="12">
        <f>D267*ReturnData!D278</f>
        <v>0</v>
      </c>
      <c r="W267" s="12">
        <f>E267*ReturnData!E278</f>
        <v>0</v>
      </c>
      <c r="X267" s="12">
        <f>F267*ReturnData!F278</f>
        <v>5.5500000000000002E-3</v>
      </c>
      <c r="Y267" s="12">
        <f>G267*ReturnData!G278</f>
        <v>0</v>
      </c>
      <c r="Z267" s="12">
        <f>H267*ReturnData!H278</f>
        <v>0</v>
      </c>
      <c r="AA267" s="12">
        <f>I267*ReturnData!I278</f>
        <v>4.6250000000000006E-3</v>
      </c>
      <c r="AB267" s="12">
        <f>J267*ReturnData!J278</f>
        <v>6.1375000000000006E-3</v>
      </c>
      <c r="AC267" s="12">
        <f>K267*ReturnData!K278</f>
        <v>4.5500000000000002E-3</v>
      </c>
      <c r="AD267" s="12">
        <f>L267*ReturnData!L278</f>
        <v>0</v>
      </c>
      <c r="AE267" s="12">
        <f>M267*ReturnData!M278</f>
        <v>3.0125E-3</v>
      </c>
      <c r="AF267" s="12">
        <f>N267*ReturnData!N278</f>
        <v>2.5124999999999995E-3</v>
      </c>
      <c r="AG267" s="12">
        <f>O267*ReturnData!O278</f>
        <v>1.15E-3</v>
      </c>
      <c r="AH267" s="12">
        <f>P267*ReturnData!P278</f>
        <v>0</v>
      </c>
      <c r="AI267" s="12">
        <f>Q267*ReturnData!Q278</f>
        <v>0</v>
      </c>
      <c r="AK267">
        <f t="shared" ref="AK267:AK278" si="40">S267</f>
        <v>199701</v>
      </c>
      <c r="AL267" s="15">
        <f t="shared" si="38"/>
        <v>2.3612500000000002E-2</v>
      </c>
      <c r="AN267">
        <v>1</v>
      </c>
      <c r="AO267" s="15">
        <f>HighMomentumPortfolio!AL267-LowMomentumPortfolio!AL267</f>
        <v>3.4487499999999997E-2</v>
      </c>
      <c r="AP267" s="18">
        <f t="shared" si="39"/>
        <v>1.0344875</v>
      </c>
      <c r="AQ267" s="18"/>
      <c r="AR267" s="18">
        <f t="shared" ref="AR267" si="41">PRODUCT(AP267:AP278)</f>
        <v>1.0632004445658527</v>
      </c>
      <c r="AS267" s="18"/>
      <c r="AT267" s="18"/>
      <c r="AU267" s="18"/>
      <c r="AV267" s="18"/>
    </row>
    <row r="268" spans="1:48" x14ac:dyDescent="0.25">
      <c r="A268" s="6">
        <f>ReturnData!A279</f>
        <v>199702</v>
      </c>
      <c r="B268">
        <f>IF('Monthly Ranks'!B267&gt;=9, 1/8,0)</f>
        <v>0</v>
      </c>
      <c r="C268">
        <f>IF('Monthly Ranks'!C267&gt;=9, 1/8,0)</f>
        <v>0.125</v>
      </c>
      <c r="D268">
        <f>IF('Monthly Ranks'!D267&gt;=9, 1/8,0)</f>
        <v>0</v>
      </c>
      <c r="E268">
        <f>IF('Monthly Ranks'!E267&gt;=9, 1/8,0)</f>
        <v>0</v>
      </c>
      <c r="F268">
        <f>IF('Monthly Ranks'!F267&gt;=9, 1/8,0)</f>
        <v>0.125</v>
      </c>
      <c r="G268">
        <f>IF('Monthly Ranks'!G267&gt;=9, 1/8,0)</f>
        <v>0.125</v>
      </c>
      <c r="H268">
        <f>IF('Monthly Ranks'!H267&gt;=9, 1/8,0)</f>
        <v>0.125</v>
      </c>
      <c r="I268">
        <f>IF('Monthly Ranks'!I267&gt;=9, 1/8,0)</f>
        <v>0.125</v>
      </c>
      <c r="J268">
        <f>IF('Monthly Ranks'!J267&gt;=9, 1/8,0)</f>
        <v>0.125</v>
      </c>
      <c r="K268">
        <f>IF('Monthly Ranks'!K267&gt;=9, 1/8,0)</f>
        <v>0</v>
      </c>
      <c r="L268">
        <f>IF('Monthly Ranks'!L267&gt;=9, 1/8,0)</f>
        <v>0</v>
      </c>
      <c r="M268">
        <f>IF('Monthly Ranks'!M267&gt;=9, 1/8,0)</f>
        <v>0.125</v>
      </c>
      <c r="N268">
        <f>IF('Monthly Ranks'!N267&gt;=9, 1/8,0)</f>
        <v>0</v>
      </c>
      <c r="O268">
        <f>IF('Monthly Ranks'!O267&gt;=9, 1/8,0)</f>
        <v>0.125</v>
      </c>
      <c r="P268">
        <f>IF('Monthly Ranks'!P267&gt;=9, 1/8,0)</f>
        <v>0</v>
      </c>
      <c r="Q268">
        <f>IF('Monthly Ranks'!Q267&gt;=9, 1/8,0)</f>
        <v>0</v>
      </c>
      <c r="S268">
        <f t="shared" si="36"/>
        <v>199702</v>
      </c>
      <c r="T268" s="12">
        <f>B268*ReturnData!B279</f>
        <v>0</v>
      </c>
      <c r="U268" s="12">
        <f>C268*ReturnData!C279</f>
        <v>1.8662499999999999E-2</v>
      </c>
      <c r="V268" s="12">
        <f>D268*ReturnData!D279</f>
        <v>0</v>
      </c>
      <c r="W268" s="12">
        <f>E268*ReturnData!E279</f>
        <v>0</v>
      </c>
      <c r="X268" s="12">
        <f>F268*ReturnData!F279</f>
        <v>2.7750000000000001E-3</v>
      </c>
      <c r="Y268" s="12">
        <f>G268*ReturnData!G279</f>
        <v>1.1000000000000001E-3</v>
      </c>
      <c r="Z268" s="12">
        <f>H268*ReturnData!H279</f>
        <v>3.5999999999999999E-3</v>
      </c>
      <c r="AA268" s="12">
        <f>I268*ReturnData!I279</f>
        <v>-2.0000000000000001E-4</v>
      </c>
      <c r="AB268" s="12">
        <f>J268*ReturnData!J279</f>
        <v>6.4999999999999997E-4</v>
      </c>
      <c r="AC268" s="12">
        <f>K268*ReturnData!K279</f>
        <v>0</v>
      </c>
      <c r="AD268" s="12">
        <f>L268*ReturnData!L279</f>
        <v>0</v>
      </c>
      <c r="AE268" s="12">
        <f>M268*ReturnData!M279</f>
        <v>6.625E-4</v>
      </c>
      <c r="AF268" s="12">
        <f>N268*ReturnData!N279</f>
        <v>0</v>
      </c>
      <c r="AG268" s="12">
        <f>O268*ReturnData!O279</f>
        <v>-7.1249999999999992E-4</v>
      </c>
      <c r="AH268" s="12">
        <f>P268*ReturnData!P279</f>
        <v>0</v>
      </c>
      <c r="AI268" s="12">
        <f>Q268*ReturnData!Q279</f>
        <v>0</v>
      </c>
      <c r="AK268">
        <f t="shared" si="40"/>
        <v>199702</v>
      </c>
      <c r="AL268" s="15">
        <f t="shared" si="38"/>
        <v>2.6537499999999999E-2</v>
      </c>
      <c r="AN268">
        <v>1</v>
      </c>
      <c r="AO268" s="15">
        <f>HighMomentumPortfolio!AL268-LowMomentumPortfolio!AL268</f>
        <v>-2.9399999999999999E-2</v>
      </c>
      <c r="AP268" s="18">
        <f t="shared" si="39"/>
        <v>0.97060000000000002</v>
      </c>
      <c r="AQ268" s="18"/>
    </row>
    <row r="269" spans="1:48" x14ac:dyDescent="0.25">
      <c r="A269" s="6">
        <f>ReturnData!A280</f>
        <v>199703</v>
      </c>
      <c r="B269">
        <f>IF('Monthly Ranks'!B268&gt;=9, 1/8,0)</f>
        <v>0</v>
      </c>
      <c r="C269">
        <f>IF('Monthly Ranks'!C268&gt;=9, 1/8,0)</f>
        <v>0.125</v>
      </c>
      <c r="D269">
        <f>IF('Monthly Ranks'!D268&gt;=9, 1/8,0)</f>
        <v>0</v>
      </c>
      <c r="E269">
        <f>IF('Monthly Ranks'!E268&gt;=9, 1/8,0)</f>
        <v>0</v>
      </c>
      <c r="F269">
        <f>IF('Monthly Ranks'!F268&gt;=9, 1/8,0)</f>
        <v>0.125</v>
      </c>
      <c r="G269">
        <f>IF('Monthly Ranks'!G268&gt;=9, 1/8,0)</f>
        <v>0.125</v>
      </c>
      <c r="H269">
        <f>IF('Monthly Ranks'!H268&gt;=9, 1/8,0)</f>
        <v>0</v>
      </c>
      <c r="I269">
        <f>IF('Monthly Ranks'!I268&gt;=9, 1/8,0)</f>
        <v>0</v>
      </c>
      <c r="J269">
        <f>IF('Monthly Ranks'!J268&gt;=9, 1/8,0)</f>
        <v>0.125</v>
      </c>
      <c r="K269">
        <f>IF('Monthly Ranks'!K268&gt;=9, 1/8,0)</f>
        <v>0</v>
      </c>
      <c r="L269">
        <f>IF('Monthly Ranks'!L268&gt;=9, 1/8,0)</f>
        <v>0</v>
      </c>
      <c r="M269">
        <f>IF('Monthly Ranks'!M268&gt;=9, 1/8,0)</f>
        <v>0.125</v>
      </c>
      <c r="N269">
        <f>IF('Monthly Ranks'!N268&gt;=9, 1/8,0)</f>
        <v>0.125</v>
      </c>
      <c r="O269">
        <f>IF('Monthly Ranks'!O268&gt;=9, 1/8,0)</f>
        <v>0.125</v>
      </c>
      <c r="P269">
        <f>IF('Monthly Ranks'!P268&gt;=9, 1/8,0)</f>
        <v>0.125</v>
      </c>
      <c r="Q269">
        <f>IF('Monthly Ranks'!Q268&gt;=9, 1/8,0)</f>
        <v>0</v>
      </c>
      <c r="S269">
        <f t="shared" si="36"/>
        <v>199703</v>
      </c>
      <c r="T269" s="12">
        <f>B269*ReturnData!B280</f>
        <v>0</v>
      </c>
      <c r="U269" s="12">
        <f>C269*ReturnData!C280</f>
        <v>-1.3000000000000001E-2</v>
      </c>
      <c r="V269" s="12">
        <f>D269*ReturnData!D280</f>
        <v>0</v>
      </c>
      <c r="W269" s="12">
        <f>E269*ReturnData!E280</f>
        <v>0</v>
      </c>
      <c r="X269" s="12">
        <f>F269*ReturnData!F280</f>
        <v>-7.5749999999999993E-3</v>
      </c>
      <c r="Y269" s="12">
        <f>G269*ReturnData!G280</f>
        <v>-2.6374999999999997E-3</v>
      </c>
      <c r="Z269" s="12">
        <f>H269*ReturnData!H280</f>
        <v>0</v>
      </c>
      <c r="AA269" s="12">
        <f>I269*ReturnData!I280</f>
        <v>0</v>
      </c>
      <c r="AB269" s="12">
        <f>J269*ReturnData!J280</f>
        <v>-5.7625000000000003E-3</v>
      </c>
      <c r="AC269" s="12">
        <f>K269*ReturnData!K280</f>
        <v>0</v>
      </c>
      <c r="AD269" s="12">
        <f>L269*ReturnData!L280</f>
        <v>0</v>
      </c>
      <c r="AE269" s="12">
        <f>M269*ReturnData!M280</f>
        <v>-5.3249999999999999E-3</v>
      </c>
      <c r="AF269" s="12">
        <f>N269*ReturnData!N280</f>
        <v>-1.0125000000000002E-3</v>
      </c>
      <c r="AG269" s="12">
        <f>O269*ReturnData!O280</f>
        <v>-3.4749999999999998E-3</v>
      </c>
      <c r="AH269" s="12">
        <f>P269*ReturnData!P280</f>
        <v>1.3750000000000001E-4</v>
      </c>
      <c r="AI269" s="12">
        <f>Q269*ReturnData!Q280</f>
        <v>0</v>
      </c>
      <c r="AK269">
        <f t="shared" si="40"/>
        <v>199703</v>
      </c>
      <c r="AL269" s="15">
        <f t="shared" si="38"/>
        <v>-3.8649999999999997E-2</v>
      </c>
      <c r="AN269">
        <v>1</v>
      </c>
      <c r="AO269" s="15">
        <f>HighMomentumPortfolio!AL269-LowMomentumPortfolio!AL269</f>
        <v>1.2124999999999983E-3</v>
      </c>
      <c r="AP269" s="18">
        <f t="shared" si="39"/>
        <v>1.0012125000000001</v>
      </c>
      <c r="AQ269" s="18"/>
    </row>
    <row r="270" spans="1:48" x14ac:dyDescent="0.25">
      <c r="A270" s="6">
        <f>ReturnData!A281</f>
        <v>199704</v>
      </c>
      <c r="B270">
        <f>IF('Monthly Ranks'!B269&gt;=9, 1/8,0)</f>
        <v>0</v>
      </c>
      <c r="C270">
        <f>IF('Monthly Ranks'!C269&gt;=9, 1/8,0)</f>
        <v>0.125</v>
      </c>
      <c r="D270">
        <f>IF('Monthly Ranks'!D269&gt;=9, 1/8,0)</f>
        <v>0</v>
      </c>
      <c r="E270">
        <f>IF('Monthly Ranks'!E269&gt;=9, 1/8,0)</f>
        <v>0</v>
      </c>
      <c r="F270">
        <f>IF('Monthly Ranks'!F269&gt;=9, 1/8,0)</f>
        <v>0</v>
      </c>
      <c r="G270">
        <f>IF('Monthly Ranks'!G269&gt;=9, 1/8,0)</f>
        <v>0.125</v>
      </c>
      <c r="H270">
        <f>IF('Monthly Ranks'!H269&gt;=9, 1/8,0)</f>
        <v>0</v>
      </c>
      <c r="I270">
        <f>IF('Monthly Ranks'!I269&gt;=9, 1/8,0)</f>
        <v>0</v>
      </c>
      <c r="J270">
        <f>IF('Monthly Ranks'!J269&gt;=9, 1/8,0)</f>
        <v>0.125</v>
      </c>
      <c r="K270">
        <f>IF('Monthly Ranks'!K269&gt;=9, 1/8,0)</f>
        <v>0.125</v>
      </c>
      <c r="L270">
        <f>IF('Monthly Ranks'!L269&gt;=9, 1/8,0)</f>
        <v>0</v>
      </c>
      <c r="M270">
        <f>IF('Monthly Ranks'!M269&gt;=9, 1/8,0)</f>
        <v>0.125</v>
      </c>
      <c r="N270">
        <f>IF('Monthly Ranks'!N269&gt;=9, 1/8,0)</f>
        <v>0.125</v>
      </c>
      <c r="O270">
        <f>IF('Monthly Ranks'!O269&gt;=9, 1/8,0)</f>
        <v>0.125</v>
      </c>
      <c r="P270">
        <f>IF('Monthly Ranks'!P269&gt;=9, 1/8,0)</f>
        <v>0.125</v>
      </c>
      <c r="Q270">
        <f>IF('Monthly Ranks'!Q269&gt;=9, 1/8,0)</f>
        <v>0</v>
      </c>
      <c r="S270">
        <f t="shared" si="36"/>
        <v>199704</v>
      </c>
      <c r="T270" s="12">
        <f>B270*ReturnData!B281</f>
        <v>0</v>
      </c>
      <c r="U270" s="12">
        <f>C270*ReturnData!C281</f>
        <v>-5.7374999999999995E-3</v>
      </c>
      <c r="V270" s="12">
        <f>D270*ReturnData!D281</f>
        <v>0</v>
      </c>
      <c r="W270" s="12">
        <f>E270*ReturnData!E281</f>
        <v>0</v>
      </c>
      <c r="X270" s="12">
        <f>F270*ReturnData!F281</f>
        <v>0</v>
      </c>
      <c r="Y270" s="12">
        <f>G270*ReturnData!G281</f>
        <v>3.9874999999999997E-3</v>
      </c>
      <c r="Z270" s="12">
        <f>H270*ReturnData!H281</f>
        <v>0</v>
      </c>
      <c r="AA270" s="12">
        <f>I270*ReturnData!I281</f>
        <v>0</v>
      </c>
      <c r="AB270" s="12">
        <f>J270*ReturnData!J281</f>
        <v>2.6250000000000002E-3</v>
      </c>
      <c r="AC270" s="12">
        <f>K270*ReturnData!K281</f>
        <v>6.3749999999999996E-3</v>
      </c>
      <c r="AD270" s="12">
        <f>L270*ReturnData!L281</f>
        <v>0</v>
      </c>
      <c r="AE270" s="12">
        <f>M270*ReturnData!M281</f>
        <v>5.7999999999999996E-3</v>
      </c>
      <c r="AF270" s="12">
        <f>N270*ReturnData!N281</f>
        <v>5.1249999999999993E-3</v>
      </c>
      <c r="AG270" s="12">
        <f>O270*ReturnData!O281</f>
        <v>-1.7374999999999999E-3</v>
      </c>
      <c r="AH270" s="12">
        <f>P270*ReturnData!P281</f>
        <v>2.725E-3</v>
      </c>
      <c r="AI270" s="12">
        <f>Q270*ReturnData!Q281</f>
        <v>0</v>
      </c>
      <c r="AK270">
        <f t="shared" si="40"/>
        <v>199704</v>
      </c>
      <c r="AL270" s="15">
        <f t="shared" si="38"/>
        <v>1.9162499999999999E-2</v>
      </c>
      <c r="AN270">
        <v>1</v>
      </c>
      <c r="AO270" s="15">
        <f>HighMomentumPortfolio!AL270-LowMomentumPortfolio!AL270</f>
        <v>2.7500000000000004E-2</v>
      </c>
      <c r="AP270" s="18">
        <f t="shared" si="39"/>
        <v>1.0275000000000001</v>
      </c>
      <c r="AQ270" s="18"/>
    </row>
    <row r="271" spans="1:48" x14ac:dyDescent="0.25">
      <c r="A271" s="6">
        <f>ReturnData!A282</f>
        <v>199705</v>
      </c>
      <c r="B271">
        <f>IF('Monthly Ranks'!B270&gt;=9, 1/8,0)</f>
        <v>0</v>
      </c>
      <c r="C271">
        <f>IF('Monthly Ranks'!C270&gt;=9, 1/8,0)</f>
        <v>0.125</v>
      </c>
      <c r="D271">
        <f>IF('Monthly Ranks'!D270&gt;=9, 1/8,0)</f>
        <v>0</v>
      </c>
      <c r="E271">
        <f>IF('Monthly Ranks'!E270&gt;=9, 1/8,0)</f>
        <v>0</v>
      </c>
      <c r="F271">
        <f>IF('Monthly Ranks'!F270&gt;=9, 1/8,0)</f>
        <v>0.125</v>
      </c>
      <c r="G271">
        <f>IF('Monthly Ranks'!G270&gt;=9, 1/8,0)</f>
        <v>0.125</v>
      </c>
      <c r="H271">
        <f>IF('Monthly Ranks'!H270&gt;=9, 1/8,0)</f>
        <v>0</v>
      </c>
      <c r="I271">
        <f>IF('Monthly Ranks'!I270&gt;=9, 1/8,0)</f>
        <v>0</v>
      </c>
      <c r="J271">
        <f>IF('Monthly Ranks'!J270&gt;=9, 1/8,0)</f>
        <v>0.125</v>
      </c>
      <c r="K271">
        <f>IF('Monthly Ranks'!K270&gt;=9, 1/8,0)</f>
        <v>0.125</v>
      </c>
      <c r="L271">
        <f>IF('Monthly Ranks'!L270&gt;=9, 1/8,0)</f>
        <v>0</v>
      </c>
      <c r="M271">
        <f>IF('Monthly Ranks'!M270&gt;=9, 1/8,0)</f>
        <v>0.125</v>
      </c>
      <c r="N271">
        <f>IF('Monthly Ranks'!N270&gt;=9, 1/8,0)</f>
        <v>0</v>
      </c>
      <c r="O271">
        <f>IF('Monthly Ranks'!O270&gt;=9, 1/8,0)</f>
        <v>0.125</v>
      </c>
      <c r="P271">
        <f>IF('Monthly Ranks'!P270&gt;=9, 1/8,0)</f>
        <v>0.125</v>
      </c>
      <c r="Q271">
        <f>IF('Monthly Ranks'!Q270&gt;=9, 1/8,0)</f>
        <v>0</v>
      </c>
      <c r="S271">
        <f t="shared" si="36"/>
        <v>199705</v>
      </c>
      <c r="T271" s="12">
        <f>B271*ReturnData!B282</f>
        <v>0</v>
      </c>
      <c r="U271" s="12">
        <f>C271*ReturnData!C282</f>
        <v>1.0087500000000001E-2</v>
      </c>
      <c r="V271" s="12">
        <f>D271*ReturnData!D282</f>
        <v>0</v>
      </c>
      <c r="W271" s="12">
        <f>E271*ReturnData!E282</f>
        <v>0</v>
      </c>
      <c r="X271" s="12">
        <f>F271*ReturnData!F282</f>
        <v>8.2874999999999997E-3</v>
      </c>
      <c r="Y271" s="12">
        <f>G271*ReturnData!G282</f>
        <v>5.6750000000000004E-3</v>
      </c>
      <c r="Z271" s="12">
        <f>H271*ReturnData!H282</f>
        <v>0</v>
      </c>
      <c r="AA271" s="12">
        <f>I271*ReturnData!I282</f>
        <v>0</v>
      </c>
      <c r="AB271" s="12">
        <f>J271*ReturnData!J282</f>
        <v>1.0125E-2</v>
      </c>
      <c r="AC271" s="12">
        <f>K271*ReturnData!K282</f>
        <v>1.3162499999999999E-2</v>
      </c>
      <c r="AD271" s="12">
        <f>L271*ReturnData!L282</f>
        <v>0</v>
      </c>
      <c r="AE271" s="12">
        <f>M271*ReturnData!M282</f>
        <v>6.7374999999999996E-3</v>
      </c>
      <c r="AF271" s="12">
        <f>N271*ReturnData!N282</f>
        <v>0</v>
      </c>
      <c r="AG271" s="12">
        <f>O271*ReturnData!O282</f>
        <v>4.7375000000000004E-3</v>
      </c>
      <c r="AH271" s="12">
        <f>P271*ReturnData!P282</f>
        <v>6.5624999999999998E-3</v>
      </c>
      <c r="AI271" s="12">
        <f>Q271*ReturnData!Q282</f>
        <v>0</v>
      </c>
      <c r="AK271">
        <f t="shared" si="40"/>
        <v>199705</v>
      </c>
      <c r="AL271" s="15">
        <f t="shared" si="38"/>
        <v>6.5375000000000003E-2</v>
      </c>
      <c r="AN271">
        <v>1</v>
      </c>
      <c r="AO271" s="15">
        <f>HighMomentumPortfolio!AL271-LowMomentumPortfolio!AL271</f>
        <v>1.287499999999997E-3</v>
      </c>
      <c r="AP271" s="18">
        <f t="shared" si="39"/>
        <v>1.0012875000000001</v>
      </c>
      <c r="AQ271" s="18"/>
    </row>
    <row r="272" spans="1:48" x14ac:dyDescent="0.25">
      <c r="A272" s="6">
        <f>ReturnData!A283</f>
        <v>199706</v>
      </c>
      <c r="B272">
        <f>IF('Monthly Ranks'!B271&gt;=9, 1/8,0)</f>
        <v>0</v>
      </c>
      <c r="C272">
        <f>IF('Monthly Ranks'!C271&gt;=9, 1/8,0)</f>
        <v>0.125</v>
      </c>
      <c r="D272">
        <f>IF('Monthly Ranks'!D271&gt;=9, 1/8,0)</f>
        <v>0</v>
      </c>
      <c r="E272">
        <f>IF('Monthly Ranks'!E271&gt;=9, 1/8,0)</f>
        <v>0.125</v>
      </c>
      <c r="F272">
        <f>IF('Monthly Ranks'!F271&gt;=9, 1/8,0)</f>
        <v>0.125</v>
      </c>
      <c r="G272">
        <f>IF('Monthly Ranks'!G271&gt;=9, 1/8,0)</f>
        <v>0</v>
      </c>
      <c r="H272">
        <f>IF('Monthly Ranks'!H271&gt;=9, 1/8,0)</f>
        <v>0</v>
      </c>
      <c r="I272">
        <f>IF('Monthly Ranks'!I271&gt;=9, 1/8,0)</f>
        <v>0</v>
      </c>
      <c r="J272">
        <f>IF('Monthly Ranks'!J271&gt;=9, 1/8,0)</f>
        <v>0.125</v>
      </c>
      <c r="K272">
        <f>IF('Monthly Ranks'!K271&gt;=9, 1/8,0)</f>
        <v>0.125</v>
      </c>
      <c r="L272">
        <f>IF('Monthly Ranks'!L271&gt;=9, 1/8,0)</f>
        <v>0</v>
      </c>
      <c r="M272">
        <f>IF('Monthly Ranks'!M271&gt;=9, 1/8,0)</f>
        <v>0.125</v>
      </c>
      <c r="N272">
        <f>IF('Monthly Ranks'!N271&gt;=9, 1/8,0)</f>
        <v>0</v>
      </c>
      <c r="O272">
        <f>IF('Monthly Ranks'!O271&gt;=9, 1/8,0)</f>
        <v>0.125</v>
      </c>
      <c r="P272">
        <f>IF('Monthly Ranks'!P271&gt;=9, 1/8,0)</f>
        <v>0.125</v>
      </c>
      <c r="Q272">
        <f>IF('Monthly Ranks'!Q271&gt;=9, 1/8,0)</f>
        <v>0</v>
      </c>
      <c r="S272">
        <f t="shared" si="36"/>
        <v>199706</v>
      </c>
      <c r="T272" s="12">
        <f>B272*ReturnData!B283</f>
        <v>0</v>
      </c>
      <c r="U272" s="12">
        <f>C272*ReturnData!C283</f>
        <v>3.2624999999999998E-3</v>
      </c>
      <c r="V272" s="12">
        <f>D272*ReturnData!D283</f>
        <v>0</v>
      </c>
      <c r="W272" s="12">
        <f>E272*ReturnData!E283</f>
        <v>4.3625000000000001E-3</v>
      </c>
      <c r="X272" s="12">
        <f>F272*ReturnData!F283</f>
        <v>5.5249999999999995E-3</v>
      </c>
      <c r="Y272" s="12">
        <f>G272*ReturnData!G283</f>
        <v>0</v>
      </c>
      <c r="Z272" s="12">
        <f>H272*ReturnData!H283</f>
        <v>0</v>
      </c>
      <c r="AA272" s="12">
        <f>I272*ReturnData!I283</f>
        <v>0</v>
      </c>
      <c r="AB272" s="12">
        <f>J272*ReturnData!J283</f>
        <v>5.4000000000000003E-3</v>
      </c>
      <c r="AC272" s="12">
        <f>K272*ReturnData!K283</f>
        <v>4.5125E-3</v>
      </c>
      <c r="AD272" s="12">
        <f>L272*ReturnData!L283</f>
        <v>0</v>
      </c>
      <c r="AE272" s="12">
        <f>M272*ReturnData!M283</f>
        <v>3.5375000000000003E-3</v>
      </c>
      <c r="AF272" s="12">
        <f>N272*ReturnData!N283</f>
        <v>0</v>
      </c>
      <c r="AG272" s="12">
        <f>O272*ReturnData!O283</f>
        <v>3.8250000000000003E-3</v>
      </c>
      <c r="AH272" s="12">
        <f>P272*ReturnData!P283</f>
        <v>7.4000000000000003E-3</v>
      </c>
      <c r="AI272" s="12">
        <f>Q272*ReturnData!Q283</f>
        <v>0</v>
      </c>
      <c r="AK272">
        <f t="shared" si="40"/>
        <v>199706</v>
      </c>
      <c r="AL272" s="15">
        <f t="shared" si="38"/>
        <v>3.7824999999999998E-2</v>
      </c>
      <c r="AN272">
        <v>1</v>
      </c>
      <c r="AO272" s="15">
        <f>HighMomentumPortfolio!AL272-LowMomentumPortfolio!AL272</f>
        <v>6.7499999999999991E-3</v>
      </c>
      <c r="AP272" s="18">
        <f t="shared" si="39"/>
        <v>1.00675</v>
      </c>
      <c r="AQ272" s="18"/>
    </row>
    <row r="273" spans="1:48" x14ac:dyDescent="0.25">
      <c r="A273" s="6">
        <f>ReturnData!A284</f>
        <v>199707</v>
      </c>
      <c r="B273">
        <f>IF('Monthly Ranks'!B272&gt;=9, 1/8,0)</f>
        <v>0</v>
      </c>
      <c r="C273">
        <f>IF('Monthly Ranks'!C272&gt;=9, 1/8,0)</f>
        <v>0.125</v>
      </c>
      <c r="D273">
        <f>IF('Monthly Ranks'!D272&gt;=9, 1/8,0)</f>
        <v>0</v>
      </c>
      <c r="E273">
        <f>IF('Monthly Ranks'!E272&gt;=9, 1/8,0)</f>
        <v>0.125</v>
      </c>
      <c r="F273">
        <f>IF('Monthly Ranks'!F272&gt;=9, 1/8,0)</f>
        <v>0.125</v>
      </c>
      <c r="G273">
        <f>IF('Monthly Ranks'!G272&gt;=9, 1/8,0)</f>
        <v>0</v>
      </c>
      <c r="H273">
        <f>IF('Monthly Ranks'!H272&gt;=9, 1/8,0)</f>
        <v>0</v>
      </c>
      <c r="I273">
        <f>IF('Monthly Ranks'!I272&gt;=9, 1/8,0)</f>
        <v>0</v>
      </c>
      <c r="J273">
        <f>IF('Monthly Ranks'!J272&gt;=9, 1/8,0)</f>
        <v>0.125</v>
      </c>
      <c r="K273">
        <f>IF('Monthly Ranks'!K272&gt;=9, 1/8,0)</f>
        <v>0.125</v>
      </c>
      <c r="L273">
        <f>IF('Monthly Ranks'!L272&gt;=9, 1/8,0)</f>
        <v>0</v>
      </c>
      <c r="M273">
        <f>IF('Monthly Ranks'!M272&gt;=9, 1/8,0)</f>
        <v>0.125</v>
      </c>
      <c r="N273">
        <f>IF('Monthly Ranks'!N272&gt;=9, 1/8,0)</f>
        <v>0</v>
      </c>
      <c r="O273">
        <f>IF('Monthly Ranks'!O272&gt;=9, 1/8,0)</f>
        <v>0.125</v>
      </c>
      <c r="P273">
        <f>IF('Monthly Ranks'!P272&gt;=9, 1/8,0)</f>
        <v>0.125</v>
      </c>
      <c r="Q273">
        <f>IF('Monthly Ranks'!Q272&gt;=9, 1/8,0)</f>
        <v>0</v>
      </c>
      <c r="S273">
        <f t="shared" si="36"/>
        <v>199707</v>
      </c>
      <c r="T273" s="12">
        <f>B273*ReturnData!B284</f>
        <v>0</v>
      </c>
      <c r="U273" s="12">
        <f>C273*ReturnData!C284</f>
        <v>1.7499999999999998E-3</v>
      </c>
      <c r="V273" s="12">
        <f>D273*ReturnData!D284</f>
        <v>0</v>
      </c>
      <c r="W273" s="12">
        <f>E273*ReturnData!E284</f>
        <v>3.65E-3</v>
      </c>
      <c r="X273" s="12">
        <f>F273*ReturnData!F284</f>
        <v>3.8749999999999999E-4</v>
      </c>
      <c r="Y273" s="12">
        <f>G273*ReturnData!G284</f>
        <v>0</v>
      </c>
      <c r="Z273" s="12">
        <f>H273*ReturnData!H284</f>
        <v>0</v>
      </c>
      <c r="AA273" s="12">
        <f>I273*ReturnData!I284</f>
        <v>0</v>
      </c>
      <c r="AB273" s="12">
        <f>J273*ReturnData!J284</f>
        <v>1.2937499999999999E-2</v>
      </c>
      <c r="AC273" s="12">
        <f>K273*ReturnData!K284</f>
        <v>3.6125000000000003E-3</v>
      </c>
      <c r="AD273" s="12">
        <f>L273*ReturnData!L284</f>
        <v>0</v>
      </c>
      <c r="AE273" s="12">
        <f>M273*ReturnData!M284</f>
        <v>1.0212499999999999E-2</v>
      </c>
      <c r="AF273" s="12">
        <f>N273*ReturnData!N284</f>
        <v>0</v>
      </c>
      <c r="AG273" s="12">
        <f>O273*ReturnData!O284</f>
        <v>3.5125E-3</v>
      </c>
      <c r="AH273" s="12">
        <f>P273*ReturnData!P284</f>
        <v>1.1174999999999999E-2</v>
      </c>
      <c r="AI273" s="12">
        <f>Q273*ReturnData!Q284</f>
        <v>0</v>
      </c>
      <c r="AK273">
        <f t="shared" si="40"/>
        <v>199707</v>
      </c>
      <c r="AL273" s="15">
        <f t="shared" si="38"/>
        <v>4.7237499999999995E-2</v>
      </c>
      <c r="AN273">
        <v>1</v>
      </c>
      <c r="AO273" s="15">
        <f>HighMomentumPortfolio!AL273-LowMomentumPortfolio!AL273</f>
        <v>3.3000000000000008E-2</v>
      </c>
      <c r="AP273" s="18">
        <f t="shared" si="39"/>
        <v>1.0329999999999999</v>
      </c>
      <c r="AQ273" s="18"/>
    </row>
    <row r="274" spans="1:48" x14ac:dyDescent="0.25">
      <c r="A274" s="6">
        <f>ReturnData!A285</f>
        <v>199708</v>
      </c>
      <c r="B274">
        <f>IF('Monthly Ranks'!B273&gt;=9, 1/8,0)</f>
        <v>0</v>
      </c>
      <c r="C274">
        <f>IF('Monthly Ranks'!C273&gt;=9, 1/8,0)</f>
        <v>0.125</v>
      </c>
      <c r="D274">
        <f>IF('Monthly Ranks'!D273&gt;=9, 1/8,0)</f>
        <v>0</v>
      </c>
      <c r="E274">
        <f>IF('Monthly Ranks'!E273&gt;=9, 1/8,0)</f>
        <v>0.125</v>
      </c>
      <c r="F274">
        <f>IF('Monthly Ranks'!F273&gt;=9, 1/8,0)</f>
        <v>0.125</v>
      </c>
      <c r="G274">
        <f>IF('Monthly Ranks'!G273&gt;=9, 1/8,0)</f>
        <v>0</v>
      </c>
      <c r="H274">
        <f>IF('Monthly Ranks'!H273&gt;=9, 1/8,0)</f>
        <v>0</v>
      </c>
      <c r="I274">
        <f>IF('Monthly Ranks'!I273&gt;=9, 1/8,0)</f>
        <v>0</v>
      </c>
      <c r="J274">
        <f>IF('Monthly Ranks'!J273&gt;=9, 1/8,0)</f>
        <v>0.125</v>
      </c>
      <c r="K274">
        <f>IF('Monthly Ranks'!K273&gt;=9, 1/8,0)</f>
        <v>0</v>
      </c>
      <c r="L274">
        <f>IF('Monthly Ranks'!L273&gt;=9, 1/8,0)</f>
        <v>0</v>
      </c>
      <c r="M274">
        <f>IF('Monthly Ranks'!M273&gt;=9, 1/8,0)</f>
        <v>0.125</v>
      </c>
      <c r="N274">
        <f>IF('Monthly Ranks'!N273&gt;=9, 1/8,0)</f>
        <v>0.125</v>
      </c>
      <c r="O274">
        <f>IF('Monthly Ranks'!O273&gt;=9, 1/8,0)</f>
        <v>0.125</v>
      </c>
      <c r="P274">
        <f>IF('Monthly Ranks'!P273&gt;=9, 1/8,0)</f>
        <v>0.125</v>
      </c>
      <c r="Q274">
        <f>IF('Monthly Ranks'!Q273&gt;=9, 1/8,0)</f>
        <v>0</v>
      </c>
      <c r="S274">
        <f t="shared" si="36"/>
        <v>199708</v>
      </c>
      <c r="T274" s="12">
        <f>B274*ReturnData!B285</f>
        <v>0</v>
      </c>
      <c r="U274" s="12">
        <f>C274*ReturnData!C285</f>
        <v>4.125E-4</v>
      </c>
      <c r="V274" s="12">
        <f>D274*ReturnData!D285</f>
        <v>0</v>
      </c>
      <c r="W274" s="12">
        <f>E274*ReturnData!E285</f>
        <v>-4.7499999999999999E-3</v>
      </c>
      <c r="X274" s="12">
        <f>F274*ReturnData!F285</f>
        <v>-3.0375000000000003E-3</v>
      </c>
      <c r="Y274" s="12">
        <f>G274*ReturnData!G285</f>
        <v>0</v>
      </c>
      <c r="Z274" s="12">
        <f>H274*ReturnData!H285</f>
        <v>0</v>
      </c>
      <c r="AA274" s="12">
        <f>I274*ReturnData!I285</f>
        <v>0</v>
      </c>
      <c r="AB274" s="12">
        <f>J274*ReturnData!J285</f>
        <v>-2.3E-3</v>
      </c>
      <c r="AC274" s="12">
        <f>K274*ReturnData!K285</f>
        <v>0</v>
      </c>
      <c r="AD274" s="12">
        <f>L274*ReturnData!L285</f>
        <v>0</v>
      </c>
      <c r="AE274" s="12">
        <f>M274*ReturnData!M285</f>
        <v>1.3500000000000001E-3</v>
      </c>
      <c r="AF274" s="12">
        <f>N274*ReturnData!N285</f>
        <v>-6.4875000000000002E-3</v>
      </c>
      <c r="AG274" s="12">
        <f>O274*ReturnData!O285</f>
        <v>-1.4499999999999999E-3</v>
      </c>
      <c r="AH274" s="12">
        <f>P274*ReturnData!P285</f>
        <v>-4.0625000000000001E-3</v>
      </c>
      <c r="AI274" s="12">
        <f>Q274*ReturnData!Q285</f>
        <v>0</v>
      </c>
      <c r="AK274">
        <f t="shared" si="40"/>
        <v>199708</v>
      </c>
      <c r="AL274" s="15">
        <f t="shared" si="38"/>
        <v>-2.0324999999999999E-2</v>
      </c>
      <c r="AN274">
        <v>1</v>
      </c>
      <c r="AO274" s="15">
        <f>HighMomentumPortfolio!AL274-LowMomentumPortfolio!AL274</f>
        <v>-1.8837499999999997E-2</v>
      </c>
      <c r="AP274" s="18">
        <f t="shared" si="39"/>
        <v>0.98116250000000005</v>
      </c>
      <c r="AQ274" s="18"/>
    </row>
    <row r="275" spans="1:48" x14ac:dyDescent="0.25">
      <c r="A275" s="6">
        <f>ReturnData!A286</f>
        <v>199709</v>
      </c>
      <c r="B275">
        <f>IF('Monthly Ranks'!B274&gt;=9, 1/8,0)</f>
        <v>0</v>
      </c>
      <c r="C275">
        <f>IF('Monthly Ranks'!C274&gt;=9, 1/8,0)</f>
        <v>0.125</v>
      </c>
      <c r="D275">
        <f>IF('Monthly Ranks'!D274&gt;=9, 1/8,0)</f>
        <v>0</v>
      </c>
      <c r="E275">
        <f>IF('Monthly Ranks'!E274&gt;=9, 1/8,0)</f>
        <v>0.125</v>
      </c>
      <c r="F275">
        <f>IF('Monthly Ranks'!F274&gt;=9, 1/8,0)</f>
        <v>0.125</v>
      </c>
      <c r="G275">
        <f>IF('Monthly Ranks'!G274&gt;=9, 1/8,0)</f>
        <v>0</v>
      </c>
      <c r="H275">
        <f>IF('Monthly Ranks'!H274&gt;=9, 1/8,0)</f>
        <v>0</v>
      </c>
      <c r="I275">
        <f>IF('Monthly Ranks'!I274&gt;=9, 1/8,0)</f>
        <v>0</v>
      </c>
      <c r="J275">
        <f>IF('Monthly Ranks'!J274&gt;=9, 1/8,0)</f>
        <v>0.125</v>
      </c>
      <c r="K275">
        <f>IF('Monthly Ranks'!K274&gt;=9, 1/8,0)</f>
        <v>0.125</v>
      </c>
      <c r="L275">
        <f>IF('Monthly Ranks'!L274&gt;=9, 1/8,0)</f>
        <v>0</v>
      </c>
      <c r="M275">
        <f>IF('Monthly Ranks'!M274&gt;=9, 1/8,0)</f>
        <v>0.125</v>
      </c>
      <c r="N275">
        <f>IF('Monthly Ranks'!N274&gt;=9, 1/8,0)</f>
        <v>0</v>
      </c>
      <c r="O275">
        <f>IF('Monthly Ranks'!O274&gt;=9, 1/8,0)</f>
        <v>0.125</v>
      </c>
      <c r="P275">
        <f>IF('Monthly Ranks'!P274&gt;=9, 1/8,0)</f>
        <v>0.125</v>
      </c>
      <c r="Q275">
        <f>IF('Monthly Ranks'!Q274&gt;=9, 1/8,0)</f>
        <v>0</v>
      </c>
      <c r="S275">
        <f t="shared" si="36"/>
        <v>199709</v>
      </c>
      <c r="T275" s="12">
        <f>B275*ReturnData!B286</f>
        <v>0</v>
      </c>
      <c r="U275" s="12">
        <f>C275*ReturnData!C286</f>
        <v>6.4375000000000005E-3</v>
      </c>
      <c r="V275" s="12">
        <f>D275*ReturnData!D286</f>
        <v>0</v>
      </c>
      <c r="W275" s="12">
        <f>E275*ReturnData!E286</f>
        <v>7.4000000000000003E-3</v>
      </c>
      <c r="X275" s="12">
        <f>F275*ReturnData!F286</f>
        <v>5.6000000000000008E-3</v>
      </c>
      <c r="Y275" s="12">
        <f>G275*ReturnData!G286</f>
        <v>0</v>
      </c>
      <c r="Z275" s="12">
        <f>H275*ReturnData!H286</f>
        <v>0</v>
      </c>
      <c r="AA275" s="12">
        <f>I275*ReturnData!I286</f>
        <v>0</v>
      </c>
      <c r="AB275" s="12">
        <f>J275*ReturnData!J286</f>
        <v>1.4874999999999999E-3</v>
      </c>
      <c r="AC275" s="12">
        <f>K275*ReturnData!K286</f>
        <v>1.4249999999999998E-3</v>
      </c>
      <c r="AD275" s="12">
        <f>L275*ReturnData!L286</f>
        <v>0</v>
      </c>
      <c r="AE275" s="12">
        <f>M275*ReturnData!M286</f>
        <v>6.7625000000000003E-3</v>
      </c>
      <c r="AF275" s="12">
        <f>N275*ReturnData!N286</f>
        <v>0</v>
      </c>
      <c r="AG275" s="12">
        <f>O275*ReturnData!O286</f>
        <v>5.7999999999999996E-3</v>
      </c>
      <c r="AH275" s="12">
        <f>P275*ReturnData!P286</f>
        <v>5.8125000000000008E-3</v>
      </c>
      <c r="AI275" s="12">
        <f>Q275*ReturnData!Q286</f>
        <v>0</v>
      </c>
      <c r="AK275">
        <f t="shared" si="40"/>
        <v>199709</v>
      </c>
      <c r="AL275" s="15">
        <f t="shared" si="38"/>
        <v>4.0724999999999997E-2</v>
      </c>
      <c r="AN275">
        <v>1</v>
      </c>
      <c r="AO275" s="15">
        <f>HighMomentumPortfolio!AL275-LowMomentumPortfolio!AL275</f>
        <v>1.4374999999999999E-2</v>
      </c>
      <c r="AP275" s="18">
        <f t="shared" si="39"/>
        <v>1.014375</v>
      </c>
      <c r="AQ275" s="18"/>
    </row>
    <row r="276" spans="1:48" x14ac:dyDescent="0.25">
      <c r="A276" s="6">
        <f>ReturnData!A287</f>
        <v>199710</v>
      </c>
      <c r="B276">
        <f>IF('Monthly Ranks'!B275&gt;=9, 1/8,0)</f>
        <v>0.125</v>
      </c>
      <c r="C276">
        <f>IF('Monthly Ranks'!C275&gt;=9, 1/8,0)</f>
        <v>0.125</v>
      </c>
      <c r="D276">
        <f>IF('Monthly Ranks'!D275&gt;=9, 1/8,0)</f>
        <v>0</v>
      </c>
      <c r="E276">
        <f>IF('Monthly Ranks'!E275&gt;=9, 1/8,0)</f>
        <v>0.125</v>
      </c>
      <c r="F276">
        <f>IF('Monthly Ranks'!F275&gt;=9, 1/8,0)</f>
        <v>0.125</v>
      </c>
      <c r="G276">
        <f>IF('Monthly Ranks'!G275&gt;=9, 1/8,0)</f>
        <v>0.125</v>
      </c>
      <c r="H276">
        <f>IF('Monthly Ranks'!H275&gt;=9, 1/8,0)</f>
        <v>0</v>
      </c>
      <c r="I276">
        <f>IF('Monthly Ranks'!I275&gt;=9, 1/8,0)</f>
        <v>0.125</v>
      </c>
      <c r="J276">
        <f>IF('Monthly Ranks'!J275&gt;=9, 1/8,0)</f>
        <v>0</v>
      </c>
      <c r="K276">
        <f>IF('Monthly Ranks'!K275&gt;=9, 1/8,0)</f>
        <v>0</v>
      </c>
      <c r="L276">
        <f>IF('Monthly Ranks'!L275&gt;=9, 1/8,0)</f>
        <v>0</v>
      </c>
      <c r="M276">
        <f>IF('Monthly Ranks'!M275&gt;=9, 1/8,0)</f>
        <v>0</v>
      </c>
      <c r="N276">
        <f>IF('Monthly Ranks'!N275&gt;=9, 1/8,0)</f>
        <v>0</v>
      </c>
      <c r="O276">
        <f>IF('Monthly Ranks'!O275&gt;=9, 1/8,0)</f>
        <v>0.125</v>
      </c>
      <c r="P276">
        <f>IF('Monthly Ranks'!P275&gt;=9, 1/8,0)</f>
        <v>0.125</v>
      </c>
      <c r="Q276">
        <f>IF('Monthly Ranks'!Q275&gt;=9, 1/8,0)</f>
        <v>0</v>
      </c>
      <c r="S276">
        <f t="shared" si="36"/>
        <v>199710</v>
      </c>
      <c r="T276" s="12">
        <f>B276*ReturnData!B287</f>
        <v>-4.3874999999999999E-3</v>
      </c>
      <c r="U276" s="12">
        <f>C276*ReturnData!C287</f>
        <v>-1.69125E-2</v>
      </c>
      <c r="V276" s="12">
        <f>D276*ReturnData!D287</f>
        <v>0</v>
      </c>
      <c r="W276" s="12">
        <f>E276*ReturnData!E287</f>
        <v>-8.6125000000000004E-3</v>
      </c>
      <c r="X276" s="12">
        <f>F276*ReturnData!F287</f>
        <v>-4.8124999999999999E-3</v>
      </c>
      <c r="Y276" s="12">
        <f>G276*ReturnData!G287</f>
        <v>-4.9125000000000002E-3</v>
      </c>
      <c r="Z276" s="12">
        <f>H276*ReturnData!H287</f>
        <v>0</v>
      </c>
      <c r="AA276" s="12">
        <f>I276*ReturnData!I287</f>
        <v>-1.2750000000000001E-3</v>
      </c>
      <c r="AB276" s="12">
        <f>J276*ReturnData!J287</f>
        <v>0</v>
      </c>
      <c r="AC276" s="12">
        <f>K276*ReturnData!K287</f>
        <v>0</v>
      </c>
      <c r="AD276" s="12">
        <f>L276*ReturnData!L287</f>
        <v>0</v>
      </c>
      <c r="AE276" s="12">
        <f>M276*ReturnData!M287</f>
        <v>0</v>
      </c>
      <c r="AF276" s="12">
        <f>N276*ReturnData!N287</f>
        <v>0</v>
      </c>
      <c r="AG276" s="12">
        <f>O276*ReturnData!O287</f>
        <v>1.1625000000000001E-3</v>
      </c>
      <c r="AH276" s="12">
        <f>P276*ReturnData!P287</f>
        <v>-3.4375E-3</v>
      </c>
      <c r="AI276" s="12">
        <f>Q276*ReturnData!Q287</f>
        <v>0</v>
      </c>
      <c r="AK276">
        <f t="shared" si="40"/>
        <v>199710</v>
      </c>
      <c r="AL276" s="15">
        <f t="shared" si="38"/>
        <v>-4.3187500000000004E-2</v>
      </c>
      <c r="AN276">
        <v>1</v>
      </c>
      <c r="AO276" s="15">
        <f>HighMomentumPortfolio!AL276-LowMomentumPortfolio!AL276</f>
        <v>-3.4999999999999615E-4</v>
      </c>
      <c r="AP276" s="18">
        <f t="shared" si="39"/>
        <v>0.99965000000000004</v>
      </c>
      <c r="AQ276" s="18"/>
    </row>
    <row r="277" spans="1:48" x14ac:dyDescent="0.25">
      <c r="A277" s="6">
        <f>ReturnData!A288</f>
        <v>199711</v>
      </c>
      <c r="B277">
        <f>IF('Monthly Ranks'!B276&gt;=9, 1/8,0)</f>
        <v>0.125</v>
      </c>
      <c r="C277">
        <f>IF('Monthly Ranks'!C276&gt;=9, 1/8,0)</f>
        <v>0.125</v>
      </c>
      <c r="D277">
        <f>IF('Monthly Ranks'!D276&gt;=9, 1/8,0)</f>
        <v>0</v>
      </c>
      <c r="E277">
        <f>IF('Monthly Ranks'!E276&gt;=9, 1/8,0)</f>
        <v>0.125</v>
      </c>
      <c r="F277">
        <f>IF('Monthly Ranks'!F276&gt;=9, 1/8,0)</f>
        <v>0.125</v>
      </c>
      <c r="G277">
        <f>IF('Monthly Ranks'!G276&gt;=9, 1/8,0)</f>
        <v>0.125</v>
      </c>
      <c r="H277">
        <f>IF('Monthly Ranks'!H276&gt;=9, 1/8,0)</f>
        <v>0</v>
      </c>
      <c r="I277">
        <f>IF('Monthly Ranks'!I276&gt;=9, 1/8,0)</f>
        <v>0.125</v>
      </c>
      <c r="J277">
        <f>IF('Monthly Ranks'!J276&gt;=9, 1/8,0)</f>
        <v>0</v>
      </c>
      <c r="K277">
        <f>IF('Monthly Ranks'!K276&gt;=9, 1/8,0)</f>
        <v>0</v>
      </c>
      <c r="L277">
        <f>IF('Monthly Ranks'!L276&gt;=9, 1/8,0)</f>
        <v>0</v>
      </c>
      <c r="M277">
        <f>IF('Monthly Ranks'!M276&gt;=9, 1/8,0)</f>
        <v>0</v>
      </c>
      <c r="N277">
        <f>IF('Monthly Ranks'!N276&gt;=9, 1/8,0)</f>
        <v>0</v>
      </c>
      <c r="O277">
        <f>IF('Monthly Ranks'!O276&gt;=9, 1/8,0)</f>
        <v>0.125</v>
      </c>
      <c r="P277">
        <f>IF('Monthly Ranks'!P276&gt;=9, 1/8,0)</f>
        <v>0.125</v>
      </c>
      <c r="Q277">
        <f>IF('Monthly Ranks'!Q276&gt;=9, 1/8,0)</f>
        <v>0</v>
      </c>
      <c r="S277">
        <f t="shared" si="36"/>
        <v>199711</v>
      </c>
      <c r="T277" s="12">
        <f>B277*ReturnData!B288</f>
        <v>9.1125000000000008E-3</v>
      </c>
      <c r="U277" s="12">
        <f>C277*ReturnData!C288</f>
        <v>-1.1012500000000001E-2</v>
      </c>
      <c r="V277" s="12">
        <f>D277*ReturnData!D288</f>
        <v>0</v>
      </c>
      <c r="W277" s="12">
        <f>E277*ReturnData!E288</f>
        <v>6.3750000000000005E-4</v>
      </c>
      <c r="X277" s="12">
        <f>F277*ReturnData!F288</f>
        <v>2.0874999999999999E-3</v>
      </c>
      <c r="Y277" s="12">
        <f>G277*ReturnData!G288</f>
        <v>3.7499999999999999E-3</v>
      </c>
      <c r="Z277" s="12">
        <f>H277*ReturnData!H288</f>
        <v>0</v>
      </c>
      <c r="AA277" s="12">
        <f>I277*ReturnData!I288</f>
        <v>3.0625000000000001E-3</v>
      </c>
      <c r="AB277" s="12">
        <f>J277*ReturnData!J288</f>
        <v>0</v>
      </c>
      <c r="AC277" s="12">
        <f>K277*ReturnData!K288</f>
        <v>0</v>
      </c>
      <c r="AD277" s="12">
        <f>L277*ReturnData!L288</f>
        <v>0</v>
      </c>
      <c r="AE277" s="12">
        <f>M277*ReturnData!M288</f>
        <v>0</v>
      </c>
      <c r="AF277" s="12">
        <f>N277*ReturnData!N288</f>
        <v>0</v>
      </c>
      <c r="AG277" s="12">
        <f>O277*ReturnData!O288</f>
        <v>8.9249999999999989E-3</v>
      </c>
      <c r="AH277" s="12">
        <f>P277*ReturnData!P288</f>
        <v>8.7124999999999998E-3</v>
      </c>
      <c r="AI277" s="12">
        <f>Q277*ReturnData!Q288</f>
        <v>0</v>
      </c>
      <c r="AK277">
        <f t="shared" si="40"/>
        <v>199711</v>
      </c>
      <c r="AL277" s="15">
        <f t="shared" si="38"/>
        <v>2.5274999999999999E-2</v>
      </c>
      <c r="AN277">
        <v>1</v>
      </c>
      <c r="AO277" s="15">
        <f>HighMomentumPortfolio!AL277-LowMomentumPortfolio!AL277</f>
        <v>-1.805E-2</v>
      </c>
      <c r="AP277" s="18">
        <f t="shared" si="39"/>
        <v>0.98194999999999999</v>
      </c>
      <c r="AQ277" s="18"/>
    </row>
    <row r="278" spans="1:48" x14ac:dyDescent="0.25">
      <c r="A278" s="6">
        <f>ReturnData!A289</f>
        <v>199712</v>
      </c>
      <c r="B278">
        <f>IF('Monthly Ranks'!B277&gt;=9, 1/8,0)</f>
        <v>0.125</v>
      </c>
      <c r="C278">
        <f>IF('Monthly Ranks'!C277&gt;=9, 1/8,0)</f>
        <v>0.125</v>
      </c>
      <c r="D278">
        <f>IF('Monthly Ranks'!D277&gt;=9, 1/8,0)</f>
        <v>0</v>
      </c>
      <c r="E278">
        <f>IF('Monthly Ranks'!E277&gt;=9, 1/8,0)</f>
        <v>0.125</v>
      </c>
      <c r="F278">
        <f>IF('Monthly Ranks'!F277&gt;=9, 1/8,0)</f>
        <v>0.125</v>
      </c>
      <c r="G278">
        <f>IF('Monthly Ranks'!G277&gt;=9, 1/8,0)</f>
        <v>0.125</v>
      </c>
      <c r="H278">
        <f>IF('Monthly Ranks'!H277&gt;=9, 1/8,0)</f>
        <v>0</v>
      </c>
      <c r="I278">
        <f>IF('Monthly Ranks'!I277&gt;=9, 1/8,0)</f>
        <v>0</v>
      </c>
      <c r="J278">
        <f>IF('Monthly Ranks'!J277&gt;=9, 1/8,0)</f>
        <v>0.125</v>
      </c>
      <c r="K278">
        <f>IF('Monthly Ranks'!K277&gt;=9, 1/8,0)</f>
        <v>0</v>
      </c>
      <c r="L278">
        <f>IF('Monthly Ranks'!L277&gt;=9, 1/8,0)</f>
        <v>0</v>
      </c>
      <c r="M278">
        <f>IF('Monthly Ranks'!M277&gt;=9, 1/8,0)</f>
        <v>0</v>
      </c>
      <c r="N278">
        <f>IF('Monthly Ranks'!N277&gt;=9, 1/8,0)</f>
        <v>0.125</v>
      </c>
      <c r="O278">
        <f>IF('Monthly Ranks'!O277&gt;=9, 1/8,0)</f>
        <v>0.125</v>
      </c>
      <c r="P278">
        <f>IF('Monthly Ranks'!P277&gt;=9, 1/8,0)</f>
        <v>0</v>
      </c>
      <c r="Q278">
        <f>IF('Monthly Ranks'!Q277&gt;=9, 1/8,0)</f>
        <v>0</v>
      </c>
      <c r="S278">
        <f t="shared" si="36"/>
        <v>199712</v>
      </c>
      <c r="T278" s="12">
        <f>B278*ReturnData!B289</f>
        <v>4.5750000000000001E-3</v>
      </c>
      <c r="U278" s="12">
        <f>C278*ReturnData!C289</f>
        <v>-6.9499999999999996E-3</v>
      </c>
      <c r="V278" s="12">
        <f>D278*ReturnData!D289</f>
        <v>0</v>
      </c>
      <c r="W278" s="12">
        <f>E278*ReturnData!E289</f>
        <v>-6.9750000000000003E-3</v>
      </c>
      <c r="X278" s="12">
        <f>F278*ReturnData!F289</f>
        <v>1.1250000000000001E-3</v>
      </c>
      <c r="Y278" s="12">
        <f>G278*ReturnData!G289</f>
        <v>-3.7499999999999997E-5</v>
      </c>
      <c r="Z278" s="12">
        <f>H278*ReturnData!H289</f>
        <v>0</v>
      </c>
      <c r="AA278" s="12">
        <f>I278*ReturnData!I289</f>
        <v>0</v>
      </c>
      <c r="AB278" s="12">
        <f>J278*ReturnData!J289</f>
        <v>2.1250000000000002E-3</v>
      </c>
      <c r="AC278" s="12">
        <f>K278*ReturnData!K289</f>
        <v>0</v>
      </c>
      <c r="AD278" s="12">
        <f>L278*ReturnData!L289</f>
        <v>0</v>
      </c>
      <c r="AE278" s="12">
        <f>M278*ReturnData!M289</f>
        <v>0</v>
      </c>
      <c r="AF278" s="12">
        <f>N278*ReturnData!N289</f>
        <v>5.5000000000000003E-4</v>
      </c>
      <c r="AG278" s="12">
        <f>O278*ReturnData!O289</f>
        <v>9.9249999999999998E-3</v>
      </c>
      <c r="AH278" s="12">
        <f>P278*ReturnData!P289</f>
        <v>0</v>
      </c>
      <c r="AI278" s="12">
        <f>Q278*ReturnData!Q289</f>
        <v>0</v>
      </c>
      <c r="AK278">
        <f t="shared" si="40"/>
        <v>199712</v>
      </c>
      <c r="AL278" s="15">
        <f t="shared" si="38"/>
        <v>4.3375000000000011E-3</v>
      </c>
      <c r="AN278">
        <v>1</v>
      </c>
      <c r="AO278" s="15">
        <f>HighMomentumPortfolio!AL278-LowMomentumPortfolio!AL278</f>
        <v>1.1775000000000001E-2</v>
      </c>
      <c r="AP278" s="18">
        <f t="shared" si="39"/>
        <v>1.0117750000000001</v>
      </c>
      <c r="AQ278" s="18"/>
    </row>
    <row r="279" spans="1:48" x14ac:dyDescent="0.25">
      <c r="A279" s="6">
        <f>ReturnData!A290</f>
        <v>199801</v>
      </c>
      <c r="B279">
        <f>IF('Monthly Ranks'!B278&gt;=9, 1/8,0)</f>
        <v>0</v>
      </c>
      <c r="C279">
        <f>IF('Monthly Ranks'!C278&gt;=9, 1/8,0)</f>
        <v>0.125</v>
      </c>
      <c r="D279">
        <f>IF('Monthly Ranks'!D278&gt;=9, 1/8,0)</f>
        <v>0</v>
      </c>
      <c r="E279">
        <f>IF('Monthly Ranks'!E278&gt;=9, 1/8,0)</f>
        <v>0.125</v>
      </c>
      <c r="F279">
        <f>IF('Monthly Ranks'!F278&gt;=9, 1/8,0)</f>
        <v>0.125</v>
      </c>
      <c r="G279">
        <f>IF('Monthly Ranks'!G278&gt;=9, 1/8,0)</f>
        <v>0.125</v>
      </c>
      <c r="H279">
        <f>IF('Monthly Ranks'!H278&gt;=9, 1/8,0)</f>
        <v>0</v>
      </c>
      <c r="I279">
        <f>IF('Monthly Ranks'!I278&gt;=9, 1/8,0)</f>
        <v>0</v>
      </c>
      <c r="J279">
        <f>IF('Monthly Ranks'!J278&gt;=9, 1/8,0)</f>
        <v>0.125</v>
      </c>
      <c r="K279">
        <f>IF('Monthly Ranks'!K278&gt;=9, 1/8,0)</f>
        <v>0.125</v>
      </c>
      <c r="L279">
        <f>IF('Monthly Ranks'!L278&gt;=9, 1/8,0)</f>
        <v>0</v>
      </c>
      <c r="M279">
        <f>IF('Monthly Ranks'!M278&gt;=9, 1/8,0)</f>
        <v>0</v>
      </c>
      <c r="N279">
        <f>IF('Monthly Ranks'!N278&gt;=9, 1/8,0)</f>
        <v>0.125</v>
      </c>
      <c r="O279">
        <f>IF('Monthly Ranks'!O278&gt;=9, 1/8,0)</f>
        <v>0.125</v>
      </c>
      <c r="P279">
        <f>IF('Monthly Ranks'!P278&gt;=9, 1/8,0)</f>
        <v>0</v>
      </c>
      <c r="Q279">
        <f>IF('Monthly Ranks'!Q278&gt;=9, 1/8,0)</f>
        <v>0</v>
      </c>
      <c r="S279">
        <f t="shared" si="36"/>
        <v>199801</v>
      </c>
      <c r="T279" s="12">
        <f>B279*ReturnData!B290</f>
        <v>0</v>
      </c>
      <c r="U279" s="12">
        <f>C279*ReturnData!C290</f>
        <v>-7.3749999999999998E-4</v>
      </c>
      <c r="V279" s="12">
        <f>D279*ReturnData!D290</f>
        <v>0</v>
      </c>
      <c r="W279" s="12">
        <f>E279*ReturnData!E290</f>
        <v>-6.2500000000000001E-5</v>
      </c>
      <c r="X279" s="12">
        <f>F279*ReturnData!F290</f>
        <v>3.0249999999999999E-3</v>
      </c>
      <c r="Y279" s="12">
        <f>G279*ReturnData!G290</f>
        <v>-3.4875000000000001E-3</v>
      </c>
      <c r="Z279" s="12">
        <f>H279*ReturnData!H290</f>
        <v>0</v>
      </c>
      <c r="AA279" s="12">
        <f>I279*ReturnData!I290</f>
        <v>0</v>
      </c>
      <c r="AB279" s="12">
        <f>J279*ReturnData!J290</f>
        <v>2.9625000000000003E-3</v>
      </c>
      <c r="AC279" s="12">
        <f>K279*ReturnData!K290</f>
        <v>-2.8625E-3</v>
      </c>
      <c r="AD279" s="12">
        <f>L279*ReturnData!L290</f>
        <v>0</v>
      </c>
      <c r="AE279" s="12">
        <f>M279*ReturnData!M290</f>
        <v>0</v>
      </c>
      <c r="AF279" s="12">
        <f>N279*ReturnData!N290</f>
        <v>7.3749999999999998E-4</v>
      </c>
      <c r="AG279" s="12">
        <f>O279*ReturnData!O290</f>
        <v>-5.5000000000000005E-3</v>
      </c>
      <c r="AH279" s="12">
        <f>P279*ReturnData!P290</f>
        <v>0</v>
      </c>
      <c r="AI279" s="12">
        <f>Q279*ReturnData!Q290</f>
        <v>0</v>
      </c>
      <c r="AK279">
        <f t="shared" ref="AK279:AK342" si="42">S279</f>
        <v>199801</v>
      </c>
      <c r="AL279" s="15">
        <f t="shared" si="38"/>
        <v>-5.9250000000000006E-3</v>
      </c>
      <c r="AN279">
        <v>1</v>
      </c>
      <c r="AO279" s="15">
        <f>HighMomentumPortfolio!AL279-LowMomentumPortfolio!AL279</f>
        <v>7.4499999999999992E-3</v>
      </c>
      <c r="AP279" s="18">
        <f t="shared" si="39"/>
        <v>1.00745</v>
      </c>
      <c r="AQ279" s="18"/>
      <c r="AR279" s="18">
        <f t="shared" ref="AR279" si="43">PRODUCT(AP279:AP290)</f>
        <v>1.261341294386394</v>
      </c>
      <c r="AS279" s="18"/>
      <c r="AT279" s="18"/>
      <c r="AU279" s="18"/>
      <c r="AV279" s="18"/>
    </row>
    <row r="280" spans="1:48" x14ac:dyDescent="0.25">
      <c r="A280" s="6">
        <f>ReturnData!A291</f>
        <v>199802</v>
      </c>
      <c r="B280">
        <f>IF('Monthly Ranks'!B279&gt;=9, 1/8,0)</f>
        <v>0</v>
      </c>
      <c r="C280">
        <f>IF('Monthly Ranks'!C279&gt;=9, 1/8,0)</f>
        <v>0.125</v>
      </c>
      <c r="D280">
        <f>IF('Monthly Ranks'!D279&gt;=9, 1/8,0)</f>
        <v>0.125</v>
      </c>
      <c r="E280">
        <f>IF('Monthly Ranks'!E279&gt;=9, 1/8,0)</f>
        <v>0.125</v>
      </c>
      <c r="F280">
        <f>IF('Monthly Ranks'!F279&gt;=9, 1/8,0)</f>
        <v>0.125</v>
      </c>
      <c r="G280">
        <f>IF('Monthly Ranks'!G279&gt;=9, 1/8,0)</f>
        <v>0.125</v>
      </c>
      <c r="H280">
        <f>IF('Monthly Ranks'!H279&gt;=9, 1/8,0)</f>
        <v>0</v>
      </c>
      <c r="I280">
        <f>IF('Monthly Ranks'!I279&gt;=9, 1/8,0)</f>
        <v>0</v>
      </c>
      <c r="J280">
        <f>IF('Monthly Ranks'!J279&gt;=9, 1/8,0)</f>
        <v>0.125</v>
      </c>
      <c r="K280">
        <f>IF('Monthly Ranks'!K279&gt;=9, 1/8,0)</f>
        <v>0</v>
      </c>
      <c r="L280">
        <f>IF('Monthly Ranks'!L279&gt;=9, 1/8,0)</f>
        <v>0.125</v>
      </c>
      <c r="M280">
        <f>IF('Monthly Ranks'!M279&gt;=9, 1/8,0)</f>
        <v>0</v>
      </c>
      <c r="N280">
        <f>IF('Monthly Ranks'!N279&gt;=9, 1/8,0)</f>
        <v>0.125</v>
      </c>
      <c r="O280">
        <f>IF('Monthly Ranks'!O279&gt;=9, 1/8,0)</f>
        <v>0</v>
      </c>
      <c r="P280">
        <f>IF('Monthly Ranks'!P279&gt;=9, 1/8,0)</f>
        <v>0</v>
      </c>
      <c r="Q280">
        <f>IF('Monthly Ranks'!Q279&gt;=9, 1/8,0)</f>
        <v>0</v>
      </c>
      <c r="S280">
        <f t="shared" si="36"/>
        <v>199802</v>
      </c>
      <c r="T280" s="12">
        <f>B280*ReturnData!B291</f>
        <v>0</v>
      </c>
      <c r="U280" s="12">
        <f>C280*ReturnData!C291</f>
        <v>4.9875000000000006E-3</v>
      </c>
      <c r="V280" s="12">
        <f>D280*ReturnData!D291</f>
        <v>8.6374999999999993E-3</v>
      </c>
      <c r="W280" s="12">
        <f>E280*ReturnData!E291</f>
        <v>1.2175E-2</v>
      </c>
      <c r="X280" s="12">
        <f>F280*ReturnData!F291</f>
        <v>1.0337499999999999E-2</v>
      </c>
      <c r="Y280" s="12">
        <f>G280*ReturnData!G291</f>
        <v>9.6125000000000013E-3</v>
      </c>
      <c r="Z280" s="12">
        <f>H280*ReturnData!H291</f>
        <v>0</v>
      </c>
      <c r="AA280" s="12">
        <f>I280*ReturnData!I291</f>
        <v>0</v>
      </c>
      <c r="AB280" s="12">
        <f>J280*ReturnData!J291</f>
        <v>7.2750000000000002E-3</v>
      </c>
      <c r="AC280" s="12">
        <f>K280*ReturnData!K291</f>
        <v>0</v>
      </c>
      <c r="AD280" s="12">
        <f>L280*ReturnData!L291</f>
        <v>1.0012500000000001E-2</v>
      </c>
      <c r="AE280" s="12">
        <f>M280*ReturnData!M291</f>
        <v>0</v>
      </c>
      <c r="AF280" s="12">
        <f>N280*ReturnData!N291</f>
        <v>9.4249999999999994E-3</v>
      </c>
      <c r="AG280" s="12">
        <f>O280*ReturnData!O291</f>
        <v>0</v>
      </c>
      <c r="AH280" s="12">
        <f>P280*ReturnData!P291</f>
        <v>0</v>
      </c>
      <c r="AI280" s="12">
        <f>Q280*ReturnData!Q291</f>
        <v>0</v>
      </c>
      <c r="AK280">
        <f t="shared" si="42"/>
        <v>199802</v>
      </c>
      <c r="AL280" s="15">
        <f t="shared" si="38"/>
        <v>7.2462499999999999E-2</v>
      </c>
      <c r="AN280">
        <v>1</v>
      </c>
      <c r="AO280" s="15">
        <f>HighMomentumPortfolio!AL280-LowMomentumPortfolio!AL280</f>
        <v>6.525000000000003E-3</v>
      </c>
      <c r="AP280" s="18">
        <f t="shared" si="39"/>
        <v>1.0065249999999999</v>
      </c>
      <c r="AQ280" s="18"/>
    </row>
    <row r="281" spans="1:48" x14ac:dyDescent="0.25">
      <c r="A281" s="6">
        <f>ReturnData!A292</f>
        <v>199803</v>
      </c>
      <c r="B281">
        <f>IF('Monthly Ranks'!B280&gt;=9, 1/8,0)</f>
        <v>0.125</v>
      </c>
      <c r="C281">
        <f>IF('Monthly Ranks'!C280&gt;=9, 1/8,0)</f>
        <v>0.125</v>
      </c>
      <c r="D281">
        <f>IF('Monthly Ranks'!D280&gt;=9, 1/8,0)</f>
        <v>0.125</v>
      </c>
      <c r="E281">
        <f>IF('Monthly Ranks'!E280&gt;=9, 1/8,0)</f>
        <v>0.125</v>
      </c>
      <c r="F281">
        <f>IF('Monthly Ranks'!F280&gt;=9, 1/8,0)</f>
        <v>0.125</v>
      </c>
      <c r="G281">
        <f>IF('Monthly Ranks'!G280&gt;=9, 1/8,0)</f>
        <v>0.125</v>
      </c>
      <c r="H281">
        <f>IF('Monthly Ranks'!H280&gt;=9, 1/8,0)</f>
        <v>0</v>
      </c>
      <c r="I281">
        <f>IF('Monthly Ranks'!I280&gt;=9, 1/8,0)</f>
        <v>0</v>
      </c>
      <c r="J281">
        <f>IF('Monthly Ranks'!J280&gt;=9, 1/8,0)</f>
        <v>0.125</v>
      </c>
      <c r="K281">
        <f>IF('Monthly Ranks'!K280&gt;=9, 1/8,0)</f>
        <v>0.125</v>
      </c>
      <c r="L281">
        <f>IF('Monthly Ranks'!L280&gt;=9, 1/8,0)</f>
        <v>0</v>
      </c>
      <c r="M281">
        <f>IF('Monthly Ranks'!M280&gt;=9, 1/8,0)</f>
        <v>0</v>
      </c>
      <c r="N281">
        <f>IF('Monthly Ranks'!N280&gt;=9, 1/8,0)</f>
        <v>0</v>
      </c>
      <c r="O281">
        <f>IF('Monthly Ranks'!O280&gt;=9, 1/8,0)</f>
        <v>0</v>
      </c>
      <c r="P281">
        <f>IF('Monthly Ranks'!P280&gt;=9, 1/8,0)</f>
        <v>0</v>
      </c>
      <c r="Q281">
        <f>IF('Monthly Ranks'!Q280&gt;=9, 1/8,0)</f>
        <v>0</v>
      </c>
      <c r="S281">
        <f t="shared" si="36"/>
        <v>199803</v>
      </c>
      <c r="T281" s="12">
        <f>B281*ReturnData!B292</f>
        <v>1.0437499999999999E-2</v>
      </c>
      <c r="U281" s="12">
        <f>C281*ReturnData!C292</f>
        <v>1.2037500000000001E-2</v>
      </c>
      <c r="V281" s="12">
        <f>D281*ReturnData!D292</f>
        <v>5.7625000000000003E-3</v>
      </c>
      <c r="W281" s="12">
        <f>E281*ReturnData!E292</f>
        <v>6.6125000000000003E-3</v>
      </c>
      <c r="X281" s="12">
        <f>F281*ReturnData!F292</f>
        <v>6.5874999999999996E-3</v>
      </c>
      <c r="Y281" s="12">
        <f>G281*ReturnData!G292</f>
        <v>6.8874999999999995E-3</v>
      </c>
      <c r="Z281" s="12">
        <f>H281*ReturnData!H292</f>
        <v>0</v>
      </c>
      <c r="AA281" s="12">
        <f>I281*ReturnData!I292</f>
        <v>0</v>
      </c>
      <c r="AB281" s="12">
        <f>J281*ReturnData!J292</f>
        <v>4.2125000000000001E-3</v>
      </c>
      <c r="AC281" s="12">
        <f>K281*ReturnData!K292</f>
        <v>5.45E-3</v>
      </c>
      <c r="AD281" s="12">
        <f>L281*ReturnData!L292</f>
        <v>0</v>
      </c>
      <c r="AE281" s="12">
        <f>M281*ReturnData!M292</f>
        <v>0</v>
      </c>
      <c r="AF281" s="12">
        <f>N281*ReturnData!N292</f>
        <v>0</v>
      </c>
      <c r="AG281" s="12">
        <f>O281*ReturnData!O292</f>
        <v>0</v>
      </c>
      <c r="AH281" s="12">
        <f>P281*ReturnData!P292</f>
        <v>0</v>
      </c>
      <c r="AI281" s="12">
        <f>Q281*ReturnData!Q292</f>
        <v>0</v>
      </c>
      <c r="AK281">
        <f t="shared" si="42"/>
        <v>199803</v>
      </c>
      <c r="AL281" s="15">
        <f t="shared" si="38"/>
        <v>5.7987499999999997E-2</v>
      </c>
      <c r="AN281">
        <v>1</v>
      </c>
      <c r="AO281" s="15">
        <f>HighMomentumPortfolio!AL281-LowMomentumPortfolio!AL281</f>
        <v>-9.1125000000000025E-3</v>
      </c>
      <c r="AP281" s="18">
        <f t="shared" si="39"/>
        <v>0.99088750000000003</v>
      </c>
      <c r="AQ281" s="18"/>
    </row>
    <row r="282" spans="1:48" x14ac:dyDescent="0.25">
      <c r="A282" s="6">
        <f>ReturnData!A293</f>
        <v>199804</v>
      </c>
      <c r="B282">
        <f>IF('Monthly Ranks'!B281&gt;=9, 1/8,0)</f>
        <v>0.125</v>
      </c>
      <c r="C282">
        <f>IF('Monthly Ranks'!C281&gt;=9, 1/8,0)</f>
        <v>0.125</v>
      </c>
      <c r="D282">
        <f>IF('Monthly Ranks'!D281&gt;=9, 1/8,0)</f>
        <v>0.125</v>
      </c>
      <c r="E282">
        <f>IF('Monthly Ranks'!E281&gt;=9, 1/8,0)</f>
        <v>0.125</v>
      </c>
      <c r="F282">
        <f>IF('Monthly Ranks'!F281&gt;=9, 1/8,0)</f>
        <v>0</v>
      </c>
      <c r="G282">
        <f>IF('Monthly Ranks'!G281&gt;=9, 1/8,0)</f>
        <v>0.125</v>
      </c>
      <c r="H282">
        <f>IF('Monthly Ranks'!H281&gt;=9, 1/8,0)</f>
        <v>0</v>
      </c>
      <c r="I282">
        <f>IF('Monthly Ranks'!I281&gt;=9, 1/8,0)</f>
        <v>0</v>
      </c>
      <c r="J282">
        <f>IF('Monthly Ranks'!J281&gt;=9, 1/8,0)</f>
        <v>0.125</v>
      </c>
      <c r="K282">
        <f>IF('Monthly Ranks'!K281&gt;=9, 1/8,0)</f>
        <v>0</v>
      </c>
      <c r="L282">
        <f>IF('Monthly Ranks'!L281&gt;=9, 1/8,0)</f>
        <v>0</v>
      </c>
      <c r="M282">
        <f>IF('Monthly Ranks'!M281&gt;=9, 1/8,0)</f>
        <v>0</v>
      </c>
      <c r="N282">
        <f>IF('Monthly Ranks'!N281&gt;=9, 1/8,0)</f>
        <v>0.125</v>
      </c>
      <c r="O282">
        <f>IF('Monthly Ranks'!O281&gt;=9, 1/8,0)</f>
        <v>0.125</v>
      </c>
      <c r="P282">
        <f>IF('Monthly Ranks'!P281&gt;=9, 1/8,0)</f>
        <v>0</v>
      </c>
      <c r="Q282">
        <f>IF('Monthly Ranks'!Q281&gt;=9, 1/8,0)</f>
        <v>0</v>
      </c>
      <c r="S282">
        <f t="shared" si="36"/>
        <v>199804</v>
      </c>
      <c r="T282" s="12">
        <f>B282*ReturnData!B293</f>
        <v>-4.2875000000000005E-3</v>
      </c>
      <c r="U282" s="12">
        <f>C282*ReturnData!C293</f>
        <v>4.15E-3</v>
      </c>
      <c r="V282" s="12">
        <f>D282*ReturnData!D293</f>
        <v>4.7625000000000002E-3</v>
      </c>
      <c r="W282" s="12">
        <f>E282*ReturnData!E293</f>
        <v>2.8375000000000002E-3</v>
      </c>
      <c r="X282" s="12">
        <f>F282*ReturnData!F293</f>
        <v>0</v>
      </c>
      <c r="Y282" s="12">
        <f>G282*ReturnData!G293</f>
        <v>3.4624999999999999E-3</v>
      </c>
      <c r="Z282" s="12">
        <f>H282*ReturnData!H293</f>
        <v>0</v>
      </c>
      <c r="AA282" s="12">
        <f>I282*ReturnData!I293</f>
        <v>0</v>
      </c>
      <c r="AB282" s="12">
        <f>J282*ReturnData!J293</f>
        <v>4.4624999999999995E-3</v>
      </c>
      <c r="AC282" s="12">
        <f>K282*ReturnData!K293</f>
        <v>0</v>
      </c>
      <c r="AD282" s="12">
        <f>L282*ReturnData!L293</f>
        <v>0</v>
      </c>
      <c r="AE282" s="12">
        <f>M282*ReturnData!M293</f>
        <v>0</v>
      </c>
      <c r="AF282" s="12">
        <f>N282*ReturnData!N293</f>
        <v>-1.6375000000000001E-3</v>
      </c>
      <c r="AG282" s="12">
        <f>O282*ReturnData!O293</f>
        <v>-3.15E-3</v>
      </c>
      <c r="AH282" s="12">
        <f>P282*ReturnData!P293</f>
        <v>0</v>
      </c>
      <c r="AI282" s="12">
        <f>Q282*ReturnData!Q293</f>
        <v>0</v>
      </c>
      <c r="AK282">
        <f t="shared" si="42"/>
        <v>199804</v>
      </c>
      <c r="AL282" s="15">
        <f t="shared" si="38"/>
        <v>1.06E-2</v>
      </c>
      <c r="AN282">
        <v>1</v>
      </c>
      <c r="AO282" s="15">
        <f>HighMomentumPortfolio!AL282-LowMomentumPortfolio!AL282</f>
        <v>7.2499999999999995E-4</v>
      </c>
      <c r="AP282" s="18">
        <f t="shared" si="39"/>
        <v>1.0007250000000001</v>
      </c>
      <c r="AQ282" s="18"/>
    </row>
    <row r="283" spans="1:48" x14ac:dyDescent="0.25">
      <c r="A283" s="6">
        <f>ReturnData!A294</f>
        <v>199805</v>
      </c>
      <c r="B283">
        <f>IF('Monthly Ranks'!B282&gt;=9, 1/8,0)</f>
        <v>0.125</v>
      </c>
      <c r="C283">
        <f>IF('Monthly Ranks'!C282&gt;=9, 1/8,0)</f>
        <v>0.125</v>
      </c>
      <c r="D283">
        <f>IF('Monthly Ranks'!D282&gt;=9, 1/8,0)</f>
        <v>0.125</v>
      </c>
      <c r="E283">
        <f>IF('Monthly Ranks'!E282&gt;=9, 1/8,0)</f>
        <v>0.125</v>
      </c>
      <c r="F283">
        <f>IF('Monthly Ranks'!F282&gt;=9, 1/8,0)</f>
        <v>0.125</v>
      </c>
      <c r="G283">
        <f>IF('Monthly Ranks'!G282&gt;=9, 1/8,0)</f>
        <v>0.125</v>
      </c>
      <c r="H283">
        <f>IF('Monthly Ranks'!H282&gt;=9, 1/8,0)</f>
        <v>0</v>
      </c>
      <c r="I283">
        <f>IF('Monthly Ranks'!I282&gt;=9, 1/8,0)</f>
        <v>0</v>
      </c>
      <c r="J283">
        <f>IF('Monthly Ranks'!J282&gt;=9, 1/8,0)</f>
        <v>0.125</v>
      </c>
      <c r="K283">
        <f>IF('Monthly Ranks'!K282&gt;=9, 1/8,0)</f>
        <v>0</v>
      </c>
      <c r="L283">
        <f>IF('Monthly Ranks'!L282&gt;=9, 1/8,0)</f>
        <v>0</v>
      </c>
      <c r="M283">
        <f>IF('Monthly Ranks'!M282&gt;=9, 1/8,0)</f>
        <v>0</v>
      </c>
      <c r="N283">
        <f>IF('Monthly Ranks'!N282&gt;=9, 1/8,0)</f>
        <v>0.125</v>
      </c>
      <c r="O283">
        <f>IF('Monthly Ranks'!O282&gt;=9, 1/8,0)</f>
        <v>0</v>
      </c>
      <c r="P283">
        <f>IF('Monthly Ranks'!P282&gt;=9, 1/8,0)</f>
        <v>0</v>
      </c>
      <c r="Q283">
        <f>IF('Monthly Ranks'!Q282&gt;=9, 1/8,0)</f>
        <v>0</v>
      </c>
      <c r="S283">
        <f t="shared" si="36"/>
        <v>199805</v>
      </c>
      <c r="T283" s="12">
        <f>B283*ReturnData!B294</f>
        <v>2.3625E-3</v>
      </c>
      <c r="U283" s="12">
        <f>C283*ReturnData!C294</f>
        <v>-1.34E-2</v>
      </c>
      <c r="V283" s="12">
        <f>D283*ReturnData!D294</f>
        <v>-5.1124999999999999E-3</v>
      </c>
      <c r="W283" s="12">
        <f>E283*ReturnData!E294</f>
        <v>-1.7625E-3</v>
      </c>
      <c r="X283" s="12">
        <f>F283*ReturnData!F294</f>
        <v>-4.3625000000000001E-3</v>
      </c>
      <c r="Y283" s="12">
        <f>G283*ReturnData!G294</f>
        <v>1.4000000000000002E-3</v>
      </c>
      <c r="Z283" s="12">
        <f>H283*ReturnData!H294</f>
        <v>0</v>
      </c>
      <c r="AA283" s="12">
        <f>I283*ReturnData!I294</f>
        <v>0</v>
      </c>
      <c r="AB283" s="12">
        <f>J283*ReturnData!J294</f>
        <v>-9.0375000000000004E-3</v>
      </c>
      <c r="AC283" s="12">
        <f>K283*ReturnData!K294</f>
        <v>0</v>
      </c>
      <c r="AD283" s="12">
        <f>L283*ReturnData!L294</f>
        <v>0</v>
      </c>
      <c r="AE283" s="12">
        <f>M283*ReturnData!M294</f>
        <v>0</v>
      </c>
      <c r="AF283" s="12">
        <f>N283*ReturnData!N294</f>
        <v>-4.6125000000000003E-3</v>
      </c>
      <c r="AG283" s="12">
        <f>O283*ReturnData!O294</f>
        <v>0</v>
      </c>
      <c r="AH283" s="12">
        <f>P283*ReturnData!P294</f>
        <v>0</v>
      </c>
      <c r="AI283" s="12">
        <f>Q283*ReturnData!Q294</f>
        <v>0</v>
      </c>
      <c r="AK283">
        <f t="shared" si="42"/>
        <v>199805</v>
      </c>
      <c r="AL283" s="15">
        <f t="shared" si="38"/>
        <v>-3.4525000000000007E-2</v>
      </c>
      <c r="AN283">
        <v>1</v>
      </c>
      <c r="AO283" s="15">
        <f>HighMomentumPortfolio!AL283-LowMomentumPortfolio!AL283</f>
        <v>3.3900000000000007E-2</v>
      </c>
      <c r="AP283" s="18">
        <f t="shared" si="39"/>
        <v>1.0339</v>
      </c>
      <c r="AQ283" s="18"/>
    </row>
    <row r="284" spans="1:48" x14ac:dyDescent="0.25">
      <c r="A284" s="6">
        <f>ReturnData!A295</f>
        <v>199806</v>
      </c>
      <c r="B284">
        <f>IF('Monthly Ranks'!B283&gt;=9, 1/8,0)</f>
        <v>0.125</v>
      </c>
      <c r="C284">
        <f>IF('Monthly Ranks'!C283&gt;=9, 1/8,0)</f>
        <v>0.125</v>
      </c>
      <c r="D284">
        <f>IF('Monthly Ranks'!D283&gt;=9, 1/8,0)</f>
        <v>0.125</v>
      </c>
      <c r="E284">
        <f>IF('Monthly Ranks'!E283&gt;=9, 1/8,0)</f>
        <v>0.125</v>
      </c>
      <c r="F284">
        <f>IF('Monthly Ranks'!F283&gt;=9, 1/8,0)</f>
        <v>0</v>
      </c>
      <c r="G284">
        <f>IF('Monthly Ranks'!G283&gt;=9, 1/8,0)</f>
        <v>0.125</v>
      </c>
      <c r="H284">
        <f>IF('Monthly Ranks'!H283&gt;=9, 1/8,0)</f>
        <v>0</v>
      </c>
      <c r="I284">
        <f>IF('Monthly Ranks'!I283&gt;=9, 1/8,0)</f>
        <v>0</v>
      </c>
      <c r="J284">
        <f>IF('Monthly Ranks'!J283&gt;=9, 1/8,0)</f>
        <v>0.125</v>
      </c>
      <c r="K284">
        <f>IF('Monthly Ranks'!K283&gt;=9, 1/8,0)</f>
        <v>0.125</v>
      </c>
      <c r="L284">
        <f>IF('Monthly Ranks'!L283&gt;=9, 1/8,0)</f>
        <v>0</v>
      </c>
      <c r="M284">
        <f>IF('Monthly Ranks'!M283&gt;=9, 1/8,0)</f>
        <v>0</v>
      </c>
      <c r="N284">
        <f>IF('Monthly Ranks'!N283&gt;=9, 1/8,0)</f>
        <v>0.125</v>
      </c>
      <c r="O284">
        <f>IF('Monthly Ranks'!O283&gt;=9, 1/8,0)</f>
        <v>0</v>
      </c>
      <c r="P284">
        <f>IF('Monthly Ranks'!P283&gt;=9, 1/8,0)</f>
        <v>0</v>
      </c>
      <c r="Q284">
        <f>IF('Monthly Ranks'!Q283&gt;=9, 1/8,0)</f>
        <v>0</v>
      </c>
      <c r="S284">
        <f t="shared" si="36"/>
        <v>199806</v>
      </c>
      <c r="T284" s="12">
        <f>B284*ReturnData!B295</f>
        <v>4.7999999999999996E-3</v>
      </c>
      <c r="U284" s="12">
        <f>C284*ReturnData!C295</f>
        <v>-4.9750000000000003E-3</v>
      </c>
      <c r="V284" s="12">
        <f>D284*ReturnData!D295</f>
        <v>-1.5375E-3</v>
      </c>
      <c r="W284" s="12">
        <f>E284*ReturnData!E295</f>
        <v>-1.125E-4</v>
      </c>
      <c r="X284" s="12">
        <f>F284*ReturnData!F295</f>
        <v>0</v>
      </c>
      <c r="Y284" s="12">
        <f>G284*ReturnData!G295</f>
        <v>-4.3874999999999999E-3</v>
      </c>
      <c r="Z284" s="12">
        <f>H284*ReturnData!H295</f>
        <v>0</v>
      </c>
      <c r="AA284" s="12">
        <f>I284*ReturnData!I295</f>
        <v>0</v>
      </c>
      <c r="AB284" s="12">
        <f>J284*ReturnData!J295</f>
        <v>-2.1624999999999999E-3</v>
      </c>
      <c r="AC284" s="12">
        <f>K284*ReturnData!K295</f>
        <v>-8.6750000000000004E-3</v>
      </c>
      <c r="AD284" s="12">
        <f>L284*ReturnData!L295</f>
        <v>0</v>
      </c>
      <c r="AE284" s="12">
        <f>M284*ReturnData!M295</f>
        <v>0</v>
      </c>
      <c r="AF284" s="12">
        <f>N284*ReturnData!N295</f>
        <v>-1.0375E-3</v>
      </c>
      <c r="AG284" s="12">
        <f>O284*ReturnData!O295</f>
        <v>0</v>
      </c>
      <c r="AH284" s="12">
        <f>P284*ReturnData!P295</f>
        <v>0</v>
      </c>
      <c r="AI284" s="12">
        <f>Q284*ReturnData!Q295</f>
        <v>0</v>
      </c>
      <c r="AK284">
        <f t="shared" si="42"/>
        <v>199806</v>
      </c>
      <c r="AL284" s="15">
        <f t="shared" si="38"/>
        <v>-1.8087500000000003E-2</v>
      </c>
      <c r="AN284">
        <v>1</v>
      </c>
      <c r="AO284" s="15">
        <f>HighMomentumPortfolio!AL284-LowMomentumPortfolio!AL284</f>
        <v>5.1837500000000009E-2</v>
      </c>
      <c r="AP284" s="18">
        <f t="shared" si="39"/>
        <v>1.0518375</v>
      </c>
      <c r="AQ284" s="18"/>
    </row>
    <row r="285" spans="1:48" x14ac:dyDescent="0.25">
      <c r="A285" s="6">
        <f>ReturnData!A296</f>
        <v>199807</v>
      </c>
      <c r="B285">
        <f>IF('Monthly Ranks'!B284&gt;=9, 1/8,0)</f>
        <v>0</v>
      </c>
      <c r="C285">
        <f>IF('Monthly Ranks'!C284&gt;=9, 1/8,0)</f>
        <v>0.125</v>
      </c>
      <c r="D285">
        <f>IF('Monthly Ranks'!D284&gt;=9, 1/8,0)</f>
        <v>0.125</v>
      </c>
      <c r="E285">
        <f>IF('Monthly Ranks'!E284&gt;=9, 1/8,0)</f>
        <v>0.125</v>
      </c>
      <c r="F285">
        <f>IF('Monthly Ranks'!F284&gt;=9, 1/8,0)</f>
        <v>0.125</v>
      </c>
      <c r="G285">
        <f>IF('Monthly Ranks'!G284&gt;=9, 1/8,0)</f>
        <v>0.125</v>
      </c>
      <c r="H285">
        <f>IF('Monthly Ranks'!H284&gt;=9, 1/8,0)</f>
        <v>0</v>
      </c>
      <c r="I285">
        <f>IF('Monthly Ranks'!I284&gt;=9, 1/8,0)</f>
        <v>0</v>
      </c>
      <c r="J285">
        <f>IF('Monthly Ranks'!J284&gt;=9, 1/8,0)</f>
        <v>0.125</v>
      </c>
      <c r="K285">
        <f>IF('Monthly Ranks'!K284&gt;=9, 1/8,0)</f>
        <v>0.125</v>
      </c>
      <c r="L285">
        <f>IF('Monthly Ranks'!L284&gt;=9, 1/8,0)</f>
        <v>0</v>
      </c>
      <c r="M285">
        <f>IF('Monthly Ranks'!M284&gt;=9, 1/8,0)</f>
        <v>0</v>
      </c>
      <c r="N285">
        <f>IF('Monthly Ranks'!N284&gt;=9, 1/8,0)</f>
        <v>0.125</v>
      </c>
      <c r="O285">
        <f>IF('Monthly Ranks'!O284&gt;=9, 1/8,0)</f>
        <v>0</v>
      </c>
      <c r="P285">
        <f>IF('Monthly Ranks'!P284&gt;=9, 1/8,0)</f>
        <v>0</v>
      </c>
      <c r="Q285">
        <f>IF('Monthly Ranks'!Q284&gt;=9, 1/8,0)</f>
        <v>0</v>
      </c>
      <c r="S285">
        <f t="shared" si="36"/>
        <v>199807</v>
      </c>
      <c r="T285" s="12">
        <f>B285*ReturnData!B296</f>
        <v>0</v>
      </c>
      <c r="U285" s="12">
        <f>C285*ReturnData!C296</f>
        <v>-2.8000000000000004E-3</v>
      </c>
      <c r="V285" s="12">
        <f>D285*ReturnData!D296</f>
        <v>-8.5624999999999989E-3</v>
      </c>
      <c r="W285" s="12">
        <f>E285*ReturnData!E296</f>
        <v>-1.3025E-2</v>
      </c>
      <c r="X285" s="12">
        <f>F285*ReturnData!F296</f>
        <v>-4.0000000000000002E-4</v>
      </c>
      <c r="Y285" s="12">
        <f>G285*ReturnData!G296</f>
        <v>-1.1537500000000001E-2</v>
      </c>
      <c r="Z285" s="12">
        <f>H285*ReturnData!H296</f>
        <v>0</v>
      </c>
      <c r="AA285" s="12">
        <f>I285*ReturnData!I296</f>
        <v>0</v>
      </c>
      <c r="AB285" s="12">
        <f>J285*ReturnData!J296</f>
        <v>-7.9124999999999994E-3</v>
      </c>
      <c r="AC285" s="12">
        <f>K285*ReturnData!K296</f>
        <v>-8.6499999999999997E-3</v>
      </c>
      <c r="AD285" s="12">
        <f>L285*ReturnData!L296</f>
        <v>0</v>
      </c>
      <c r="AE285" s="12">
        <f>M285*ReturnData!M296</f>
        <v>0</v>
      </c>
      <c r="AF285" s="12">
        <f>N285*ReturnData!N296</f>
        <v>-7.2250000000000005E-3</v>
      </c>
      <c r="AG285" s="12">
        <f>O285*ReturnData!O296</f>
        <v>0</v>
      </c>
      <c r="AH285" s="12">
        <f>P285*ReturnData!P296</f>
        <v>0</v>
      </c>
      <c r="AI285" s="12">
        <f>Q285*ReturnData!Q296</f>
        <v>0</v>
      </c>
      <c r="AK285">
        <f t="shared" si="42"/>
        <v>199807</v>
      </c>
      <c r="AL285" s="15">
        <f t="shared" si="38"/>
        <v>-6.0112499999999999E-2</v>
      </c>
      <c r="AN285">
        <v>1</v>
      </c>
      <c r="AO285" s="15">
        <f>HighMomentumPortfolio!AL285-LowMomentumPortfolio!AL285</f>
        <v>3.7462499999999996E-2</v>
      </c>
      <c r="AP285" s="18">
        <f t="shared" si="39"/>
        <v>1.0374625</v>
      </c>
      <c r="AQ285" s="18"/>
    </row>
    <row r="286" spans="1:48" x14ac:dyDescent="0.25">
      <c r="A286" s="6">
        <f>ReturnData!A297</f>
        <v>199808</v>
      </c>
      <c r="B286">
        <f>IF('Monthly Ranks'!B285&gt;=9, 1/8,0)</f>
        <v>0</v>
      </c>
      <c r="C286">
        <f>IF('Monthly Ranks'!C285&gt;=9, 1/8,0)</f>
        <v>0.125</v>
      </c>
      <c r="D286">
        <f>IF('Monthly Ranks'!D285&gt;=9, 1/8,0)</f>
        <v>0.125</v>
      </c>
      <c r="E286">
        <f>IF('Monthly Ranks'!E285&gt;=9, 1/8,0)</f>
        <v>0.125</v>
      </c>
      <c r="F286">
        <f>IF('Monthly Ranks'!F285&gt;=9, 1/8,0)</f>
        <v>0</v>
      </c>
      <c r="G286">
        <f>IF('Monthly Ranks'!G285&gt;=9, 1/8,0)</f>
        <v>0.125</v>
      </c>
      <c r="H286">
        <f>IF('Monthly Ranks'!H285&gt;=9, 1/8,0)</f>
        <v>0</v>
      </c>
      <c r="I286">
        <f>IF('Monthly Ranks'!I285&gt;=9, 1/8,0)</f>
        <v>0</v>
      </c>
      <c r="J286">
        <f>IF('Monthly Ranks'!J285&gt;=9, 1/8,0)</f>
        <v>0.125</v>
      </c>
      <c r="K286">
        <f>IF('Monthly Ranks'!K285&gt;=9, 1/8,0)</f>
        <v>0.125</v>
      </c>
      <c r="L286">
        <f>IF('Monthly Ranks'!L285&gt;=9, 1/8,0)</f>
        <v>0.125</v>
      </c>
      <c r="M286">
        <f>IF('Monthly Ranks'!M285&gt;=9, 1/8,0)</f>
        <v>0</v>
      </c>
      <c r="N286">
        <f>IF('Monthly Ranks'!N285&gt;=9, 1/8,0)</f>
        <v>0.125</v>
      </c>
      <c r="O286">
        <f>IF('Monthly Ranks'!O285&gt;=9, 1/8,0)</f>
        <v>0</v>
      </c>
      <c r="P286">
        <f>IF('Monthly Ranks'!P285&gt;=9, 1/8,0)</f>
        <v>0</v>
      </c>
      <c r="Q286">
        <f>IF('Monthly Ranks'!Q285&gt;=9, 1/8,0)</f>
        <v>0</v>
      </c>
      <c r="S286">
        <f t="shared" si="36"/>
        <v>199808</v>
      </c>
      <c r="T286" s="12">
        <f>B286*ReturnData!B297</f>
        <v>0</v>
      </c>
      <c r="U286" s="12">
        <f>C286*ReturnData!C297</f>
        <v>-2.6575000000000001E-2</v>
      </c>
      <c r="V286" s="12">
        <f>D286*ReturnData!D297</f>
        <v>-1.30875E-2</v>
      </c>
      <c r="W286" s="12">
        <f>E286*ReturnData!E297</f>
        <v>-2.5712499999999999E-2</v>
      </c>
      <c r="X286" s="12">
        <f>F286*ReturnData!F297</f>
        <v>0</v>
      </c>
      <c r="Y286" s="12">
        <f>G286*ReturnData!G297</f>
        <v>-1.4012500000000001E-2</v>
      </c>
      <c r="Z286" s="12">
        <f>H286*ReturnData!H297</f>
        <v>0</v>
      </c>
      <c r="AA286" s="12">
        <f>I286*ReturnData!I297</f>
        <v>0</v>
      </c>
      <c r="AB286" s="12">
        <f>J286*ReturnData!J297</f>
        <v>-2.3125E-2</v>
      </c>
      <c r="AC286" s="12">
        <f>K286*ReturnData!K297</f>
        <v>-2.4199999999999999E-2</v>
      </c>
      <c r="AD286" s="12">
        <f>L286*ReturnData!L297</f>
        <v>-1.8437499999999999E-2</v>
      </c>
      <c r="AE286" s="12">
        <f>M286*ReturnData!M297</f>
        <v>0</v>
      </c>
      <c r="AF286" s="12">
        <f>N286*ReturnData!N297</f>
        <v>-2.2000000000000002E-2</v>
      </c>
      <c r="AG286" s="12">
        <f>O286*ReturnData!O297</f>
        <v>0</v>
      </c>
      <c r="AH286" s="12">
        <f>P286*ReturnData!P297</f>
        <v>0</v>
      </c>
      <c r="AI286" s="12">
        <f>Q286*ReturnData!Q297</f>
        <v>0</v>
      </c>
      <c r="AK286">
        <f t="shared" si="42"/>
        <v>199808</v>
      </c>
      <c r="AL286" s="15">
        <f t="shared" si="38"/>
        <v>-0.16714999999999999</v>
      </c>
      <c r="AN286">
        <v>1</v>
      </c>
      <c r="AO286" s="15">
        <f>HighMomentumPortfolio!AL286-LowMomentumPortfolio!AL286</f>
        <v>3.1962499999999977E-2</v>
      </c>
      <c r="AP286" s="18">
        <f t="shared" si="39"/>
        <v>1.0319624999999999</v>
      </c>
      <c r="AQ286" s="18"/>
    </row>
    <row r="287" spans="1:48" x14ac:dyDescent="0.25">
      <c r="A287" s="6">
        <f>ReturnData!A298</f>
        <v>199809</v>
      </c>
      <c r="B287">
        <f>IF('Monthly Ranks'!B286&gt;=9, 1/8,0)</f>
        <v>0</v>
      </c>
      <c r="C287">
        <f>IF('Monthly Ranks'!C286&gt;=9, 1/8,0)</f>
        <v>0.125</v>
      </c>
      <c r="D287">
        <f>IF('Monthly Ranks'!D286&gt;=9, 1/8,0)</f>
        <v>0.125</v>
      </c>
      <c r="E287">
        <f>IF('Monthly Ranks'!E286&gt;=9, 1/8,0)</f>
        <v>0.125</v>
      </c>
      <c r="F287">
        <f>IF('Monthly Ranks'!F286&gt;=9, 1/8,0)</f>
        <v>0</v>
      </c>
      <c r="G287">
        <f>IF('Monthly Ranks'!G286&gt;=9, 1/8,0)</f>
        <v>0.125</v>
      </c>
      <c r="H287">
        <f>IF('Monthly Ranks'!H286&gt;=9, 1/8,0)</f>
        <v>0</v>
      </c>
      <c r="I287">
        <f>IF('Monthly Ranks'!I286&gt;=9, 1/8,0)</f>
        <v>0</v>
      </c>
      <c r="J287">
        <f>IF('Monthly Ranks'!J286&gt;=9, 1/8,0)</f>
        <v>0.125</v>
      </c>
      <c r="K287">
        <f>IF('Monthly Ranks'!K286&gt;=9, 1/8,0)</f>
        <v>0.125</v>
      </c>
      <c r="L287">
        <f>IF('Monthly Ranks'!L286&gt;=9, 1/8,0)</f>
        <v>0.125</v>
      </c>
      <c r="M287">
        <f>IF('Monthly Ranks'!M286&gt;=9, 1/8,0)</f>
        <v>0</v>
      </c>
      <c r="N287">
        <f>IF('Monthly Ranks'!N286&gt;=9, 1/8,0)</f>
        <v>0.125</v>
      </c>
      <c r="O287">
        <f>IF('Monthly Ranks'!O286&gt;=9, 1/8,0)</f>
        <v>0</v>
      </c>
      <c r="P287">
        <f>IF('Monthly Ranks'!P286&gt;=9, 1/8,0)</f>
        <v>0</v>
      </c>
      <c r="Q287">
        <f>IF('Monthly Ranks'!Q286&gt;=9, 1/8,0)</f>
        <v>0</v>
      </c>
      <c r="S287">
        <f t="shared" si="36"/>
        <v>199809</v>
      </c>
      <c r="T287" s="12">
        <f>B287*ReturnData!B298</f>
        <v>0</v>
      </c>
      <c r="U287" s="12">
        <f>C287*ReturnData!C298</f>
        <v>2.8137500000000003E-2</v>
      </c>
      <c r="V287" s="12">
        <f>D287*ReturnData!D298</f>
        <v>1.7100000000000001E-2</v>
      </c>
      <c r="W287" s="12">
        <f>E287*ReturnData!E298</f>
        <v>6.1249999999999998E-4</v>
      </c>
      <c r="X287" s="12">
        <f>F287*ReturnData!F298</f>
        <v>0</v>
      </c>
      <c r="Y287" s="12">
        <f>G287*ReturnData!G298</f>
        <v>8.0000000000000004E-4</v>
      </c>
      <c r="Z287" s="12">
        <f>H287*ReturnData!H298</f>
        <v>0</v>
      </c>
      <c r="AA287" s="12">
        <f>I287*ReturnData!I298</f>
        <v>0</v>
      </c>
      <c r="AB287" s="12">
        <f>J287*ReturnData!J298</f>
        <v>1.14375E-2</v>
      </c>
      <c r="AC287" s="12">
        <f>K287*ReturnData!K298</f>
        <v>-3.2875000000000001E-3</v>
      </c>
      <c r="AD287" s="12">
        <f>L287*ReturnData!L298</f>
        <v>1.32625E-2</v>
      </c>
      <c r="AE287" s="12">
        <f>M287*ReturnData!M298</f>
        <v>0</v>
      </c>
      <c r="AF287" s="12">
        <f>N287*ReturnData!N298</f>
        <v>5.5125E-3</v>
      </c>
      <c r="AG287" s="12">
        <f>O287*ReturnData!O298</f>
        <v>0</v>
      </c>
      <c r="AH287" s="12">
        <f>P287*ReturnData!P298</f>
        <v>0</v>
      </c>
      <c r="AI287" s="12">
        <f>Q287*ReturnData!Q298</f>
        <v>0</v>
      </c>
      <c r="AK287">
        <f t="shared" si="42"/>
        <v>199809</v>
      </c>
      <c r="AL287" s="15">
        <f t="shared" si="38"/>
        <v>7.3575000000000002E-2</v>
      </c>
      <c r="AN287">
        <v>1</v>
      </c>
      <c r="AO287" s="15">
        <f>HighMomentumPortfolio!AL287-LowMomentumPortfolio!AL287</f>
        <v>-4.9450000000000001E-2</v>
      </c>
      <c r="AP287" s="18">
        <f t="shared" si="39"/>
        <v>0.95055000000000001</v>
      </c>
      <c r="AQ287" s="18"/>
    </row>
    <row r="288" spans="1:48" x14ac:dyDescent="0.25">
      <c r="A288" s="6">
        <f>ReturnData!A299</f>
        <v>199810</v>
      </c>
      <c r="B288">
        <f>IF('Monthly Ranks'!B287&gt;=9, 1/8,0)</f>
        <v>0</v>
      </c>
      <c r="C288">
        <f>IF('Monthly Ranks'!C287&gt;=9, 1/8,0)</f>
        <v>0.125</v>
      </c>
      <c r="D288">
        <f>IF('Monthly Ranks'!D287&gt;=9, 1/8,0)</f>
        <v>0.125</v>
      </c>
      <c r="E288">
        <f>IF('Monthly Ranks'!E287&gt;=9, 1/8,0)</f>
        <v>0.125</v>
      </c>
      <c r="F288">
        <f>IF('Monthly Ranks'!F287&gt;=9, 1/8,0)</f>
        <v>0</v>
      </c>
      <c r="G288">
        <f>IF('Monthly Ranks'!G287&gt;=9, 1/8,0)</f>
        <v>0.125</v>
      </c>
      <c r="H288">
        <f>IF('Monthly Ranks'!H287&gt;=9, 1/8,0)</f>
        <v>0</v>
      </c>
      <c r="I288">
        <f>IF('Monthly Ranks'!I287&gt;=9, 1/8,0)</f>
        <v>0</v>
      </c>
      <c r="J288">
        <f>IF('Monthly Ranks'!J287&gt;=9, 1/8,0)</f>
        <v>0.125</v>
      </c>
      <c r="K288">
        <f>IF('Monthly Ranks'!K287&gt;=9, 1/8,0)</f>
        <v>0.125</v>
      </c>
      <c r="L288">
        <f>IF('Monthly Ranks'!L287&gt;=9, 1/8,0)</f>
        <v>0.125</v>
      </c>
      <c r="M288">
        <f>IF('Monthly Ranks'!M287&gt;=9, 1/8,0)</f>
        <v>0</v>
      </c>
      <c r="N288">
        <f>IF('Monthly Ranks'!N287&gt;=9, 1/8,0)</f>
        <v>0.125</v>
      </c>
      <c r="O288">
        <f>IF('Monthly Ranks'!O287&gt;=9, 1/8,0)</f>
        <v>0</v>
      </c>
      <c r="P288">
        <f>IF('Monthly Ranks'!P287&gt;=9, 1/8,0)</f>
        <v>0</v>
      </c>
      <c r="Q288">
        <f>IF('Monthly Ranks'!Q287&gt;=9, 1/8,0)</f>
        <v>0</v>
      </c>
      <c r="S288">
        <f t="shared" si="36"/>
        <v>199810</v>
      </c>
      <c r="T288" s="12">
        <f>B288*ReturnData!B299</f>
        <v>0</v>
      </c>
      <c r="U288" s="12">
        <f>C288*ReturnData!C299</f>
        <v>1.5E-3</v>
      </c>
      <c r="V288" s="12">
        <f>D288*ReturnData!D299</f>
        <v>1.4624999999999998E-3</v>
      </c>
      <c r="W288" s="12">
        <f>E288*ReturnData!E299</f>
        <v>6.5500000000000003E-3</v>
      </c>
      <c r="X288" s="12">
        <f>F288*ReturnData!F299</f>
        <v>0</v>
      </c>
      <c r="Y288" s="12">
        <f>G288*ReturnData!G299</f>
        <v>1.65E-3</v>
      </c>
      <c r="Z288" s="12">
        <f>H288*ReturnData!H299</f>
        <v>0</v>
      </c>
      <c r="AA288" s="12">
        <f>I288*ReturnData!I299</f>
        <v>0</v>
      </c>
      <c r="AB288" s="12">
        <f>J288*ReturnData!J299</f>
        <v>1.0275000000000001E-2</v>
      </c>
      <c r="AC288" s="12">
        <f>K288*ReturnData!K299</f>
        <v>1.4262500000000001E-2</v>
      </c>
      <c r="AD288" s="12">
        <f>L288*ReturnData!L299</f>
        <v>1.2562500000000001E-2</v>
      </c>
      <c r="AE288" s="12">
        <f>M288*ReturnData!M299</f>
        <v>0</v>
      </c>
      <c r="AF288" s="12">
        <f>N288*ReturnData!N299</f>
        <v>1.3412500000000001E-2</v>
      </c>
      <c r="AG288" s="12">
        <f>O288*ReturnData!O299</f>
        <v>0</v>
      </c>
      <c r="AH288" s="12">
        <f>P288*ReturnData!P299</f>
        <v>0</v>
      </c>
      <c r="AI288" s="12">
        <f>Q288*ReturnData!Q299</f>
        <v>0</v>
      </c>
      <c r="AK288">
        <f t="shared" si="42"/>
        <v>199810</v>
      </c>
      <c r="AL288" s="15">
        <f t="shared" si="38"/>
        <v>6.1675000000000001E-2</v>
      </c>
      <c r="AN288">
        <v>1</v>
      </c>
      <c r="AO288" s="15">
        <f>HighMomentumPortfolio!AL288-LowMomentumPortfolio!AL288</f>
        <v>2.8375000000000004E-2</v>
      </c>
      <c r="AP288" s="18">
        <f t="shared" si="39"/>
        <v>1.028375</v>
      </c>
      <c r="AQ288" s="18"/>
    </row>
    <row r="289" spans="1:48" x14ac:dyDescent="0.25">
      <c r="A289" s="6">
        <f>ReturnData!A300</f>
        <v>199811</v>
      </c>
      <c r="B289">
        <f>IF('Monthly Ranks'!B288&gt;=9, 1/8,0)</f>
        <v>0</v>
      </c>
      <c r="C289">
        <f>IF('Monthly Ranks'!C288&gt;=9, 1/8,0)</f>
        <v>0.125</v>
      </c>
      <c r="D289">
        <f>IF('Monthly Ranks'!D288&gt;=9, 1/8,0)</f>
        <v>0.125</v>
      </c>
      <c r="E289">
        <f>IF('Monthly Ranks'!E288&gt;=9, 1/8,0)</f>
        <v>0.125</v>
      </c>
      <c r="F289">
        <f>IF('Monthly Ranks'!F288&gt;=9, 1/8,0)</f>
        <v>0.125</v>
      </c>
      <c r="G289">
        <f>IF('Monthly Ranks'!G288&gt;=9, 1/8,0)</f>
        <v>0.125</v>
      </c>
      <c r="H289">
        <f>IF('Monthly Ranks'!H288&gt;=9, 1/8,0)</f>
        <v>0</v>
      </c>
      <c r="I289">
        <f>IF('Monthly Ranks'!I288&gt;=9, 1/8,0)</f>
        <v>0</v>
      </c>
      <c r="J289">
        <f>IF('Monthly Ranks'!J288&gt;=9, 1/8,0)</f>
        <v>0.125</v>
      </c>
      <c r="K289">
        <f>IF('Monthly Ranks'!K288&gt;=9, 1/8,0)</f>
        <v>0.125</v>
      </c>
      <c r="L289">
        <f>IF('Monthly Ranks'!L288&gt;=9, 1/8,0)</f>
        <v>0</v>
      </c>
      <c r="M289">
        <f>IF('Monthly Ranks'!M288&gt;=9, 1/8,0)</f>
        <v>0</v>
      </c>
      <c r="N289">
        <f>IF('Monthly Ranks'!N288&gt;=9, 1/8,0)</f>
        <v>0.125</v>
      </c>
      <c r="O289">
        <f>IF('Monthly Ranks'!O288&gt;=9, 1/8,0)</f>
        <v>0</v>
      </c>
      <c r="P289">
        <f>IF('Monthly Ranks'!P288&gt;=9, 1/8,0)</f>
        <v>0</v>
      </c>
      <c r="Q289">
        <f>IF('Monthly Ranks'!Q288&gt;=9, 1/8,0)</f>
        <v>0</v>
      </c>
      <c r="S289">
        <f t="shared" si="36"/>
        <v>199811</v>
      </c>
      <c r="T289" s="12">
        <f>B289*ReturnData!B300</f>
        <v>0</v>
      </c>
      <c r="U289" s="12">
        <f>C289*ReturnData!C300</f>
        <v>2.0874999999999999E-3</v>
      </c>
      <c r="V289" s="12">
        <f>D289*ReturnData!D300</f>
        <v>2.7500000000000002E-4</v>
      </c>
      <c r="W289" s="12">
        <f>E289*ReturnData!E300</f>
        <v>7.7875000000000002E-3</v>
      </c>
      <c r="X289" s="12">
        <f>F289*ReturnData!F300</f>
        <v>3.6625000000000004E-3</v>
      </c>
      <c r="Y289" s="12">
        <f>G289*ReturnData!G300</f>
        <v>5.0625000000000002E-3</v>
      </c>
      <c r="Z289" s="12">
        <f>H289*ReturnData!H300</f>
        <v>0</v>
      </c>
      <c r="AA289" s="12">
        <f>I289*ReturnData!I300</f>
        <v>0</v>
      </c>
      <c r="AB289" s="12">
        <f>J289*ReturnData!J300</f>
        <v>-2.6250000000000002E-3</v>
      </c>
      <c r="AC289" s="12">
        <f>K289*ReturnData!K300</f>
        <v>3.9874999999999997E-3</v>
      </c>
      <c r="AD289" s="12">
        <f>L289*ReturnData!L300</f>
        <v>0</v>
      </c>
      <c r="AE289" s="12">
        <f>M289*ReturnData!M300</f>
        <v>0</v>
      </c>
      <c r="AF289" s="12">
        <f>N289*ReturnData!N300</f>
        <v>6.0124999999999996E-3</v>
      </c>
      <c r="AG289" s="12">
        <f>O289*ReturnData!O300</f>
        <v>0</v>
      </c>
      <c r="AH289" s="12">
        <f>P289*ReturnData!P300</f>
        <v>0</v>
      </c>
      <c r="AI289" s="12">
        <f>Q289*ReturnData!Q300</f>
        <v>0</v>
      </c>
      <c r="AK289">
        <f t="shared" si="42"/>
        <v>199811</v>
      </c>
      <c r="AL289" s="15">
        <f t="shared" si="38"/>
        <v>2.6249999999999999E-2</v>
      </c>
      <c r="AN289">
        <v>1</v>
      </c>
      <c r="AO289" s="15">
        <f>HighMomentumPortfolio!AL289-LowMomentumPortfolio!AL289</f>
        <v>3.6000000000000004E-2</v>
      </c>
      <c r="AP289" s="18">
        <f t="shared" si="39"/>
        <v>1.036</v>
      </c>
      <c r="AQ289" s="18"/>
    </row>
    <row r="290" spans="1:48" x14ac:dyDescent="0.25">
      <c r="A290" s="6">
        <f>ReturnData!A301</f>
        <v>199812</v>
      </c>
      <c r="B290">
        <f>IF('Monthly Ranks'!B289&gt;=9, 1/8,0)</f>
        <v>0.125</v>
      </c>
      <c r="C290">
        <f>IF('Monthly Ranks'!C289&gt;=9, 1/8,0)</f>
        <v>0.125</v>
      </c>
      <c r="D290">
        <f>IF('Monthly Ranks'!D289&gt;=9, 1/8,0)</f>
        <v>0.125</v>
      </c>
      <c r="E290">
        <f>IF('Monthly Ranks'!E289&gt;=9, 1/8,0)</f>
        <v>0.125</v>
      </c>
      <c r="F290">
        <f>IF('Monthly Ranks'!F289&gt;=9, 1/8,0)</f>
        <v>0</v>
      </c>
      <c r="G290">
        <f>IF('Monthly Ranks'!G289&gt;=9, 1/8,0)</f>
        <v>0.125</v>
      </c>
      <c r="H290">
        <f>IF('Monthly Ranks'!H289&gt;=9, 1/8,0)</f>
        <v>0</v>
      </c>
      <c r="I290">
        <f>IF('Monthly Ranks'!I289&gt;=9, 1/8,0)</f>
        <v>0</v>
      </c>
      <c r="J290">
        <f>IF('Monthly Ranks'!J289&gt;=9, 1/8,0)</f>
        <v>0.125</v>
      </c>
      <c r="K290">
        <f>IF('Monthly Ranks'!K289&gt;=9, 1/8,0)</f>
        <v>0.125</v>
      </c>
      <c r="L290">
        <f>IF('Monthly Ranks'!L289&gt;=9, 1/8,0)</f>
        <v>0</v>
      </c>
      <c r="M290">
        <f>IF('Monthly Ranks'!M289&gt;=9, 1/8,0)</f>
        <v>0</v>
      </c>
      <c r="N290">
        <f>IF('Monthly Ranks'!N289&gt;=9, 1/8,0)</f>
        <v>0.125</v>
      </c>
      <c r="O290">
        <f>IF('Monthly Ranks'!O289&gt;=9, 1/8,0)</f>
        <v>0</v>
      </c>
      <c r="P290">
        <f>IF('Monthly Ranks'!P289&gt;=9, 1/8,0)</f>
        <v>0</v>
      </c>
      <c r="Q290">
        <f>IF('Monthly Ranks'!Q289&gt;=9, 1/8,0)</f>
        <v>0</v>
      </c>
      <c r="S290">
        <f t="shared" si="36"/>
        <v>199812</v>
      </c>
      <c r="T290" s="12">
        <f>B290*ReturnData!B301</f>
        <v>-1.15E-3</v>
      </c>
      <c r="U290" s="12">
        <f>C290*ReturnData!C301</f>
        <v>8.6750000000000004E-3</v>
      </c>
      <c r="V290" s="12">
        <f>D290*ReturnData!D301</f>
        <v>-1.7749999999999999E-3</v>
      </c>
      <c r="W290" s="12">
        <f>E290*ReturnData!E301</f>
        <v>5.5000000000000005E-3</v>
      </c>
      <c r="X290" s="12">
        <f>F290*ReturnData!F301</f>
        <v>0</v>
      </c>
      <c r="Y290" s="12">
        <f>G290*ReturnData!G301</f>
        <v>-6.1375000000000006E-3</v>
      </c>
      <c r="Z290" s="12">
        <f>H290*ReturnData!H301</f>
        <v>0</v>
      </c>
      <c r="AA290" s="12">
        <f>I290*ReturnData!I301</f>
        <v>0</v>
      </c>
      <c r="AB290" s="12">
        <f>J290*ReturnData!J301</f>
        <v>-9.6250000000000003E-4</v>
      </c>
      <c r="AC290" s="12">
        <f>K290*ReturnData!K301</f>
        <v>-6.3E-3</v>
      </c>
      <c r="AD290" s="12">
        <f>L290*ReturnData!L301</f>
        <v>0</v>
      </c>
      <c r="AE290" s="12">
        <f>M290*ReturnData!M301</f>
        <v>0</v>
      </c>
      <c r="AF290" s="12">
        <f>N290*ReturnData!N301</f>
        <v>-2.2000000000000001E-3</v>
      </c>
      <c r="AG290" s="12">
        <f>O290*ReturnData!O301</f>
        <v>0</v>
      </c>
      <c r="AH290" s="12">
        <f>P290*ReturnData!P301</f>
        <v>0</v>
      </c>
      <c r="AI290" s="12">
        <f>Q290*ReturnData!Q301</f>
        <v>0</v>
      </c>
      <c r="AK290">
        <f t="shared" si="42"/>
        <v>199812</v>
      </c>
      <c r="AL290" s="15">
        <f t="shared" si="38"/>
        <v>-4.3499999999999997E-3</v>
      </c>
      <c r="AN290">
        <v>1</v>
      </c>
      <c r="AO290" s="15">
        <f>HighMomentumPortfolio!AL290-LowMomentumPortfolio!AL290</f>
        <v>6.3887500000000014E-2</v>
      </c>
      <c r="AP290" s="18">
        <f t="shared" si="39"/>
        <v>1.0638875000000001</v>
      </c>
      <c r="AQ290" s="18"/>
    </row>
    <row r="291" spans="1:48" x14ac:dyDescent="0.25">
      <c r="A291" s="6">
        <f>ReturnData!A302</f>
        <v>199901</v>
      </c>
      <c r="B291">
        <f>IF('Monthly Ranks'!B290&gt;=9, 1/8,0)</f>
        <v>0</v>
      </c>
      <c r="C291">
        <f>IF('Monthly Ranks'!C290&gt;=9, 1/8,0)</f>
        <v>0.125</v>
      </c>
      <c r="D291">
        <f>IF('Monthly Ranks'!D290&gt;=9, 1/8,0)</f>
        <v>0.125</v>
      </c>
      <c r="E291">
        <f>IF('Monthly Ranks'!E290&gt;=9, 1/8,0)</f>
        <v>0.125</v>
      </c>
      <c r="F291">
        <f>IF('Monthly Ranks'!F290&gt;=9, 1/8,0)</f>
        <v>0</v>
      </c>
      <c r="G291">
        <f>IF('Monthly Ranks'!G290&gt;=9, 1/8,0)</f>
        <v>0.125</v>
      </c>
      <c r="H291">
        <f>IF('Monthly Ranks'!H290&gt;=9, 1/8,0)</f>
        <v>0</v>
      </c>
      <c r="I291">
        <f>IF('Monthly Ranks'!I290&gt;=9, 1/8,0)</f>
        <v>0</v>
      </c>
      <c r="J291">
        <f>IF('Monthly Ranks'!J290&gt;=9, 1/8,0)</f>
        <v>0.125</v>
      </c>
      <c r="K291">
        <f>IF('Monthly Ranks'!K290&gt;=9, 1/8,0)</f>
        <v>0.125</v>
      </c>
      <c r="L291">
        <f>IF('Monthly Ranks'!L290&gt;=9, 1/8,0)</f>
        <v>0</v>
      </c>
      <c r="M291">
        <f>IF('Monthly Ranks'!M290&gt;=9, 1/8,0)</f>
        <v>0</v>
      </c>
      <c r="N291">
        <f>IF('Monthly Ranks'!N290&gt;=9, 1/8,0)</f>
        <v>0.125</v>
      </c>
      <c r="O291">
        <f>IF('Monthly Ranks'!O290&gt;=9, 1/8,0)</f>
        <v>0.125</v>
      </c>
      <c r="P291">
        <f>IF('Monthly Ranks'!P290&gt;=9, 1/8,0)</f>
        <v>0</v>
      </c>
      <c r="Q291">
        <f>IF('Monthly Ranks'!Q290&gt;=9, 1/8,0)</f>
        <v>0</v>
      </c>
      <c r="S291">
        <f t="shared" si="36"/>
        <v>199901</v>
      </c>
      <c r="T291" s="12">
        <f>B291*ReturnData!B302</f>
        <v>0</v>
      </c>
      <c r="U291" s="12">
        <f>C291*ReturnData!C302</f>
        <v>7.4000000000000003E-3</v>
      </c>
      <c r="V291" s="12">
        <f>D291*ReturnData!D302</f>
        <v>-6.8000000000000005E-3</v>
      </c>
      <c r="W291" s="12">
        <f>E291*ReturnData!E302</f>
        <v>3.0625000000000001E-3</v>
      </c>
      <c r="X291" s="12">
        <f>F291*ReturnData!F302</f>
        <v>0</v>
      </c>
      <c r="Y291" s="12">
        <f>G291*ReturnData!G302</f>
        <v>-6.0624999999999993E-3</v>
      </c>
      <c r="Z291" s="12">
        <f>H291*ReturnData!H302</f>
        <v>0</v>
      </c>
      <c r="AA291" s="12">
        <f>I291*ReturnData!I302</f>
        <v>0</v>
      </c>
      <c r="AB291" s="12">
        <f>J291*ReturnData!J302</f>
        <v>4.6125000000000003E-3</v>
      </c>
      <c r="AC291" s="12">
        <f>K291*ReturnData!K302</f>
        <v>-5.0000000000000001E-4</v>
      </c>
      <c r="AD291" s="12">
        <f>L291*ReturnData!L302</f>
        <v>0</v>
      </c>
      <c r="AE291" s="12">
        <f>M291*ReturnData!M302</f>
        <v>0</v>
      </c>
      <c r="AF291" s="12">
        <f>N291*ReturnData!N302</f>
        <v>-7.8750000000000001E-4</v>
      </c>
      <c r="AG291" s="12">
        <f>O291*ReturnData!O302</f>
        <v>-7.8000000000000005E-3</v>
      </c>
      <c r="AH291" s="12">
        <f>P291*ReturnData!P302</f>
        <v>0</v>
      </c>
      <c r="AI291" s="12">
        <f>Q291*ReturnData!Q302</f>
        <v>0</v>
      </c>
      <c r="AK291">
        <f t="shared" si="42"/>
        <v>199901</v>
      </c>
      <c r="AL291" s="15">
        <f t="shared" si="38"/>
        <v>-6.8749999999999992E-3</v>
      </c>
      <c r="AN291">
        <v>1</v>
      </c>
      <c r="AO291" s="15">
        <f>HighMomentumPortfolio!AL291-LowMomentumPortfolio!AL291</f>
        <v>3.6712500000000002E-2</v>
      </c>
      <c r="AP291" s="18">
        <f t="shared" si="39"/>
        <v>1.0367124999999999</v>
      </c>
      <c r="AQ291" s="18"/>
      <c r="AR291" s="18">
        <f t="shared" ref="AR291" si="44">PRODUCT(AP291:AP302)</f>
        <v>1.1889973191158352</v>
      </c>
      <c r="AS291" s="18"/>
      <c r="AT291" s="18"/>
      <c r="AU291" s="18"/>
      <c r="AV291" s="18"/>
    </row>
    <row r="292" spans="1:48" x14ac:dyDescent="0.25">
      <c r="A292" s="6">
        <f>ReturnData!A303</f>
        <v>199902</v>
      </c>
      <c r="B292">
        <f>IF('Monthly Ranks'!B291&gt;=9, 1/8,0)</f>
        <v>0.125</v>
      </c>
      <c r="C292">
        <f>IF('Monthly Ranks'!C291&gt;=9, 1/8,0)</f>
        <v>0</v>
      </c>
      <c r="D292">
        <f>IF('Monthly Ranks'!D291&gt;=9, 1/8,0)</f>
        <v>0.125</v>
      </c>
      <c r="E292">
        <f>IF('Monthly Ranks'!E291&gt;=9, 1/8,0)</f>
        <v>0.125</v>
      </c>
      <c r="F292">
        <f>IF('Monthly Ranks'!F291&gt;=9, 1/8,0)</f>
        <v>0.125</v>
      </c>
      <c r="G292">
        <f>IF('Monthly Ranks'!G291&gt;=9, 1/8,0)</f>
        <v>0.125</v>
      </c>
      <c r="H292">
        <f>IF('Monthly Ranks'!H291&gt;=9, 1/8,0)</f>
        <v>0</v>
      </c>
      <c r="I292">
        <f>IF('Monthly Ranks'!I291&gt;=9, 1/8,0)</f>
        <v>0</v>
      </c>
      <c r="J292">
        <f>IF('Monthly Ranks'!J291&gt;=9, 1/8,0)</f>
        <v>0.125</v>
      </c>
      <c r="K292">
        <f>IF('Monthly Ranks'!K291&gt;=9, 1/8,0)</f>
        <v>0.125</v>
      </c>
      <c r="L292">
        <f>IF('Monthly Ranks'!L291&gt;=9, 1/8,0)</f>
        <v>0</v>
      </c>
      <c r="M292">
        <f>IF('Monthly Ranks'!M291&gt;=9, 1/8,0)</f>
        <v>0</v>
      </c>
      <c r="N292">
        <f>IF('Monthly Ranks'!N291&gt;=9, 1/8,0)</f>
        <v>0.125</v>
      </c>
      <c r="O292">
        <f>IF('Monthly Ranks'!O291&gt;=9, 1/8,0)</f>
        <v>0</v>
      </c>
      <c r="P292">
        <f>IF('Monthly Ranks'!P291&gt;=9, 1/8,0)</f>
        <v>0</v>
      </c>
      <c r="Q292">
        <f>IF('Monthly Ranks'!Q291&gt;=9, 1/8,0)</f>
        <v>0</v>
      </c>
      <c r="S292">
        <f t="shared" si="36"/>
        <v>199902</v>
      </c>
      <c r="T292" s="12">
        <f>B292*ReturnData!B303</f>
        <v>-3.4000000000000002E-3</v>
      </c>
      <c r="U292" s="12">
        <f>C292*ReturnData!C303</f>
        <v>0</v>
      </c>
      <c r="V292" s="12">
        <f>D292*ReturnData!D303</f>
        <v>-4.1625000000000004E-3</v>
      </c>
      <c r="W292" s="12">
        <f>E292*ReturnData!E303</f>
        <v>-1.2125E-3</v>
      </c>
      <c r="X292" s="12">
        <f>F292*ReturnData!F303</f>
        <v>-4.5125E-3</v>
      </c>
      <c r="Y292" s="12">
        <f>G292*ReturnData!G303</f>
        <v>1.9375E-3</v>
      </c>
      <c r="Z292" s="12">
        <f>H292*ReturnData!H303</f>
        <v>0</v>
      </c>
      <c r="AA292" s="12">
        <f>I292*ReturnData!I303</f>
        <v>0</v>
      </c>
      <c r="AB292" s="12">
        <f>J292*ReturnData!J303</f>
        <v>-6.6125000000000003E-3</v>
      </c>
      <c r="AC292" s="12">
        <f>K292*ReturnData!K303</f>
        <v>-2.575E-3</v>
      </c>
      <c r="AD292" s="12">
        <f>L292*ReturnData!L303</f>
        <v>0</v>
      </c>
      <c r="AE292" s="12">
        <f>M292*ReturnData!M303</f>
        <v>0</v>
      </c>
      <c r="AF292" s="12">
        <f>N292*ReturnData!N303</f>
        <v>1.4624999999999998E-3</v>
      </c>
      <c r="AG292" s="12">
        <f>O292*ReturnData!O303</f>
        <v>0</v>
      </c>
      <c r="AH292" s="12">
        <f>P292*ReturnData!P303</f>
        <v>0</v>
      </c>
      <c r="AI292" s="12">
        <f>Q292*ReturnData!Q303</f>
        <v>0</v>
      </c>
      <c r="AK292">
        <f t="shared" si="42"/>
        <v>199902</v>
      </c>
      <c r="AL292" s="15">
        <f t="shared" si="38"/>
        <v>-1.9075000000000002E-2</v>
      </c>
      <c r="AN292">
        <v>1</v>
      </c>
      <c r="AO292" s="15">
        <f>HighMomentumPortfolio!AL292-LowMomentumPortfolio!AL292</f>
        <v>-6.912500000000002E-3</v>
      </c>
      <c r="AP292" s="18">
        <f t="shared" si="39"/>
        <v>0.99308750000000001</v>
      </c>
      <c r="AQ292" s="18"/>
    </row>
    <row r="293" spans="1:48" x14ac:dyDescent="0.25">
      <c r="A293" s="6">
        <f>ReturnData!A304</f>
        <v>199903</v>
      </c>
      <c r="B293">
        <f>IF('Monthly Ranks'!B292&gt;=9, 1/8,0)</f>
        <v>0.125</v>
      </c>
      <c r="C293">
        <f>IF('Monthly Ranks'!C292&gt;=9, 1/8,0)</f>
        <v>0</v>
      </c>
      <c r="D293">
        <f>IF('Monthly Ranks'!D292&gt;=9, 1/8,0)</f>
        <v>0.125</v>
      </c>
      <c r="E293">
        <f>IF('Monthly Ranks'!E292&gt;=9, 1/8,0)</f>
        <v>0.125</v>
      </c>
      <c r="F293">
        <f>IF('Monthly Ranks'!F292&gt;=9, 1/8,0)</f>
        <v>0.125</v>
      </c>
      <c r="G293">
        <f>IF('Monthly Ranks'!G292&gt;=9, 1/8,0)</f>
        <v>0.125</v>
      </c>
      <c r="H293">
        <f>IF('Monthly Ranks'!H292&gt;=9, 1/8,0)</f>
        <v>0</v>
      </c>
      <c r="I293">
        <f>IF('Monthly Ranks'!I292&gt;=9, 1/8,0)</f>
        <v>0</v>
      </c>
      <c r="J293">
        <f>IF('Monthly Ranks'!J292&gt;=9, 1/8,0)</f>
        <v>0.125</v>
      </c>
      <c r="K293">
        <f>IF('Monthly Ranks'!K292&gt;=9, 1/8,0)</f>
        <v>0.125</v>
      </c>
      <c r="L293">
        <f>IF('Monthly Ranks'!L292&gt;=9, 1/8,0)</f>
        <v>0</v>
      </c>
      <c r="M293">
        <f>IF('Monthly Ranks'!M292&gt;=9, 1/8,0)</f>
        <v>0</v>
      </c>
      <c r="N293">
        <f>IF('Monthly Ranks'!N292&gt;=9, 1/8,0)</f>
        <v>0.125</v>
      </c>
      <c r="O293">
        <f>IF('Monthly Ranks'!O292&gt;=9, 1/8,0)</f>
        <v>0</v>
      </c>
      <c r="P293">
        <f>IF('Monthly Ranks'!P292&gt;=9, 1/8,0)</f>
        <v>0</v>
      </c>
      <c r="Q293">
        <f>IF('Monthly Ranks'!Q292&gt;=9, 1/8,0)</f>
        <v>0</v>
      </c>
      <c r="S293">
        <f t="shared" si="36"/>
        <v>199903</v>
      </c>
      <c r="T293" s="12">
        <f>B293*ReturnData!B304</f>
        <v>-3.2000000000000002E-3</v>
      </c>
      <c r="U293" s="12">
        <f>C293*ReturnData!C304</f>
        <v>0</v>
      </c>
      <c r="V293" s="12">
        <f>D293*ReturnData!D304</f>
        <v>1.7624999999999998E-2</v>
      </c>
      <c r="W293" s="12">
        <f>E293*ReturnData!E304</f>
        <v>-8.6249999999999999E-4</v>
      </c>
      <c r="X293" s="12">
        <f>F293*ReturnData!F304</f>
        <v>-1.7749999999999999E-3</v>
      </c>
      <c r="Y293" s="12">
        <f>G293*ReturnData!G304</f>
        <v>4.6375000000000001E-3</v>
      </c>
      <c r="Z293" s="12">
        <f>H293*ReturnData!H304</f>
        <v>0</v>
      </c>
      <c r="AA293" s="12">
        <f>I293*ReturnData!I304</f>
        <v>0</v>
      </c>
      <c r="AB293" s="12">
        <f>J293*ReturnData!J304</f>
        <v>-3.1749999999999999E-3</v>
      </c>
      <c r="AC293" s="12">
        <f>K293*ReturnData!K304</f>
        <v>4.8625000000000005E-3</v>
      </c>
      <c r="AD293" s="12">
        <f>L293*ReturnData!L304</f>
        <v>0</v>
      </c>
      <c r="AE293" s="12">
        <f>M293*ReturnData!M304</f>
        <v>0</v>
      </c>
      <c r="AF293" s="12">
        <f>N293*ReturnData!N304</f>
        <v>4.2624999999999998E-3</v>
      </c>
      <c r="AG293" s="12">
        <f>O293*ReturnData!O304</f>
        <v>0</v>
      </c>
      <c r="AH293" s="12">
        <f>P293*ReturnData!P304</f>
        <v>0</v>
      </c>
      <c r="AI293" s="12">
        <f>Q293*ReturnData!Q304</f>
        <v>0</v>
      </c>
      <c r="AK293">
        <f t="shared" si="42"/>
        <v>199903</v>
      </c>
      <c r="AL293" s="15">
        <f t="shared" si="38"/>
        <v>2.2374999999999996E-2</v>
      </c>
      <c r="AN293">
        <v>1</v>
      </c>
      <c r="AO293" s="15">
        <f>HighMomentumPortfolio!AL293-LowMomentumPortfolio!AL293</f>
        <v>1.3537499999999997E-2</v>
      </c>
      <c r="AP293" s="18">
        <f t="shared" si="39"/>
        <v>1.0135375</v>
      </c>
      <c r="AQ293" s="18"/>
    </row>
    <row r="294" spans="1:48" x14ac:dyDescent="0.25">
      <c r="A294" s="6">
        <f>ReturnData!A305</f>
        <v>199904</v>
      </c>
      <c r="B294">
        <f>IF('Monthly Ranks'!B293&gt;=9, 1/8,0)</f>
        <v>0.125</v>
      </c>
      <c r="C294">
        <f>IF('Monthly Ranks'!C293&gt;=9, 1/8,0)</f>
        <v>0</v>
      </c>
      <c r="D294">
        <f>IF('Monthly Ranks'!D293&gt;=9, 1/8,0)</f>
        <v>0.125</v>
      </c>
      <c r="E294">
        <f>IF('Monthly Ranks'!E293&gt;=9, 1/8,0)</f>
        <v>0.125</v>
      </c>
      <c r="F294">
        <f>IF('Monthly Ranks'!F293&gt;=9, 1/8,0)</f>
        <v>0.125</v>
      </c>
      <c r="G294">
        <f>IF('Monthly Ranks'!G293&gt;=9, 1/8,0)</f>
        <v>0.125</v>
      </c>
      <c r="H294">
        <f>IF('Monthly Ranks'!H293&gt;=9, 1/8,0)</f>
        <v>0</v>
      </c>
      <c r="I294">
        <f>IF('Monthly Ranks'!I293&gt;=9, 1/8,0)</f>
        <v>0</v>
      </c>
      <c r="J294">
        <f>IF('Monthly Ranks'!J293&gt;=9, 1/8,0)</f>
        <v>0.125</v>
      </c>
      <c r="K294">
        <f>IF('Monthly Ranks'!K293&gt;=9, 1/8,0)</f>
        <v>0.125</v>
      </c>
      <c r="L294">
        <f>IF('Monthly Ranks'!L293&gt;=9, 1/8,0)</f>
        <v>0</v>
      </c>
      <c r="M294">
        <f>IF('Monthly Ranks'!M293&gt;=9, 1/8,0)</f>
        <v>0</v>
      </c>
      <c r="N294">
        <f>IF('Monthly Ranks'!N293&gt;=9, 1/8,0)</f>
        <v>0.125</v>
      </c>
      <c r="O294">
        <f>IF('Monthly Ranks'!O293&gt;=9, 1/8,0)</f>
        <v>0</v>
      </c>
      <c r="P294">
        <f>IF('Monthly Ranks'!P293&gt;=9, 1/8,0)</f>
        <v>0</v>
      </c>
      <c r="Q294">
        <f>IF('Monthly Ranks'!Q293&gt;=9, 1/8,0)</f>
        <v>0</v>
      </c>
      <c r="S294">
        <f t="shared" si="36"/>
        <v>199904</v>
      </c>
      <c r="T294" s="12">
        <f>B294*ReturnData!B305</f>
        <v>4.2500000000000003E-3</v>
      </c>
      <c r="U294" s="12">
        <f>C294*ReturnData!C305</f>
        <v>0</v>
      </c>
      <c r="V294" s="12">
        <f>D294*ReturnData!D305</f>
        <v>1.9550000000000001E-2</v>
      </c>
      <c r="W294" s="12">
        <f>E294*ReturnData!E305</f>
        <v>1.0637499999999999E-2</v>
      </c>
      <c r="X294" s="12">
        <f>F294*ReturnData!F305</f>
        <v>1.6650000000000002E-2</v>
      </c>
      <c r="Y294" s="12">
        <f>G294*ReturnData!G305</f>
        <v>2.78125E-2</v>
      </c>
      <c r="Z294" s="12">
        <f>H294*ReturnData!H305</f>
        <v>0</v>
      </c>
      <c r="AA294" s="12">
        <f>I294*ReturnData!I305</f>
        <v>0</v>
      </c>
      <c r="AB294" s="12">
        <f>J294*ReturnData!J305</f>
        <v>3.8337500000000004E-2</v>
      </c>
      <c r="AC294" s="12">
        <f>K294*ReturnData!K305</f>
        <v>2.0462500000000002E-2</v>
      </c>
      <c r="AD294" s="12">
        <f>L294*ReturnData!L305</f>
        <v>0</v>
      </c>
      <c r="AE294" s="12">
        <f>M294*ReturnData!M305</f>
        <v>0</v>
      </c>
      <c r="AF294" s="12">
        <f>N294*ReturnData!N305</f>
        <v>1.6312500000000001E-2</v>
      </c>
      <c r="AG294" s="12">
        <f>O294*ReturnData!O305</f>
        <v>0</v>
      </c>
      <c r="AH294" s="12">
        <f>P294*ReturnData!P305</f>
        <v>0</v>
      </c>
      <c r="AI294" s="12">
        <f>Q294*ReturnData!Q305</f>
        <v>0</v>
      </c>
      <c r="AK294">
        <f t="shared" si="42"/>
        <v>199904</v>
      </c>
      <c r="AL294" s="15">
        <f t="shared" si="38"/>
        <v>0.15401250000000002</v>
      </c>
      <c r="AN294">
        <v>1</v>
      </c>
      <c r="AO294" s="15">
        <f>HighMomentumPortfolio!AL294-LowMomentumPortfolio!AL294</f>
        <v>-9.9162500000000028E-2</v>
      </c>
      <c r="AP294" s="18">
        <f t="shared" si="39"/>
        <v>0.90083749999999996</v>
      </c>
      <c r="AQ294" s="18"/>
    </row>
    <row r="295" spans="1:48" x14ac:dyDescent="0.25">
      <c r="A295" s="6">
        <f>ReturnData!A306</f>
        <v>199905</v>
      </c>
      <c r="B295">
        <f>IF('Monthly Ranks'!B294&gt;=9, 1/8,0)</f>
        <v>0.125</v>
      </c>
      <c r="C295">
        <f>IF('Monthly Ranks'!C294&gt;=9, 1/8,0)</f>
        <v>0</v>
      </c>
      <c r="D295">
        <f>IF('Monthly Ranks'!D294&gt;=9, 1/8,0)</f>
        <v>0.125</v>
      </c>
      <c r="E295">
        <f>IF('Monthly Ranks'!E294&gt;=9, 1/8,0)</f>
        <v>0.125</v>
      </c>
      <c r="F295">
        <f>IF('Monthly Ranks'!F294&gt;=9, 1/8,0)</f>
        <v>0.125</v>
      </c>
      <c r="G295">
        <f>IF('Monthly Ranks'!G294&gt;=9, 1/8,0)</f>
        <v>0.125</v>
      </c>
      <c r="H295">
        <f>IF('Monthly Ranks'!H294&gt;=9, 1/8,0)</f>
        <v>0</v>
      </c>
      <c r="I295">
        <f>IF('Monthly Ranks'!I294&gt;=9, 1/8,0)</f>
        <v>0</v>
      </c>
      <c r="J295">
        <f>IF('Monthly Ranks'!J294&gt;=9, 1/8,0)</f>
        <v>0.125</v>
      </c>
      <c r="K295">
        <f>IF('Monthly Ranks'!K294&gt;=9, 1/8,0)</f>
        <v>0.125</v>
      </c>
      <c r="L295">
        <f>IF('Monthly Ranks'!L294&gt;=9, 1/8,0)</f>
        <v>0</v>
      </c>
      <c r="M295">
        <f>IF('Monthly Ranks'!M294&gt;=9, 1/8,0)</f>
        <v>0</v>
      </c>
      <c r="N295">
        <f>IF('Monthly Ranks'!N294&gt;=9, 1/8,0)</f>
        <v>0.125</v>
      </c>
      <c r="O295">
        <f>IF('Monthly Ranks'!O294&gt;=9, 1/8,0)</f>
        <v>0</v>
      </c>
      <c r="P295">
        <f>IF('Monthly Ranks'!P294&gt;=9, 1/8,0)</f>
        <v>0</v>
      </c>
      <c r="Q295">
        <f>IF('Monthly Ranks'!Q294&gt;=9, 1/8,0)</f>
        <v>0</v>
      </c>
      <c r="S295">
        <f t="shared" si="36"/>
        <v>199905</v>
      </c>
      <c r="T295" s="12">
        <f>B295*ReturnData!B306</f>
        <v>1.7875E-3</v>
      </c>
      <c r="U295" s="12">
        <f>C295*ReturnData!C306</f>
        <v>0</v>
      </c>
      <c r="V295" s="12">
        <f>D295*ReturnData!D306</f>
        <v>-3.4499999999999999E-3</v>
      </c>
      <c r="W295" s="12">
        <f>E295*ReturnData!E306</f>
        <v>-2.0625000000000001E-3</v>
      </c>
      <c r="X295" s="12">
        <f>F295*ReturnData!F306</f>
        <v>-3.6249999999999998E-3</v>
      </c>
      <c r="Y295" s="12">
        <f>G295*ReturnData!G306</f>
        <v>-7.5749999999999993E-3</v>
      </c>
      <c r="Z295" s="12">
        <f>H295*ReturnData!H306</f>
        <v>0</v>
      </c>
      <c r="AA295" s="12">
        <f>I295*ReturnData!I306</f>
        <v>0</v>
      </c>
      <c r="AB295" s="12">
        <f>J295*ReturnData!J306</f>
        <v>-9.1999999999999998E-3</v>
      </c>
      <c r="AC295" s="12">
        <f>K295*ReturnData!K306</f>
        <v>-1.875E-4</v>
      </c>
      <c r="AD295" s="12">
        <f>L295*ReturnData!L306</f>
        <v>0</v>
      </c>
      <c r="AE295" s="12">
        <f>M295*ReturnData!M306</f>
        <v>0</v>
      </c>
      <c r="AF295" s="12">
        <f>N295*ReturnData!N306</f>
        <v>-4.3375000000000002E-3</v>
      </c>
      <c r="AG295" s="12">
        <f>O295*ReturnData!O306</f>
        <v>0</v>
      </c>
      <c r="AH295" s="12">
        <f>P295*ReturnData!P306</f>
        <v>0</v>
      </c>
      <c r="AI295" s="12">
        <f>Q295*ReturnData!Q306</f>
        <v>0</v>
      </c>
      <c r="AK295">
        <f t="shared" si="42"/>
        <v>199905</v>
      </c>
      <c r="AL295" s="15">
        <f t="shared" si="38"/>
        <v>-2.8650000000000002E-2</v>
      </c>
      <c r="AN295">
        <v>1</v>
      </c>
      <c r="AO295" s="15">
        <f>HighMomentumPortfolio!AL295-LowMomentumPortfolio!AL295</f>
        <v>6.2500000000000402E-4</v>
      </c>
      <c r="AP295" s="18">
        <f t="shared" si="39"/>
        <v>1.0006250000000001</v>
      </c>
      <c r="AQ295" s="18"/>
    </row>
    <row r="296" spans="1:48" x14ac:dyDescent="0.25">
      <c r="A296" s="6">
        <f>ReturnData!A307</f>
        <v>199906</v>
      </c>
      <c r="B296">
        <f>IF('Monthly Ranks'!B295&gt;=9, 1/8,0)</f>
        <v>0.125</v>
      </c>
      <c r="C296">
        <f>IF('Monthly Ranks'!C295&gt;=9, 1/8,0)</f>
        <v>0</v>
      </c>
      <c r="D296">
        <f>IF('Monthly Ranks'!D295&gt;=9, 1/8,0)</f>
        <v>0</v>
      </c>
      <c r="E296">
        <f>IF('Monthly Ranks'!E295&gt;=9, 1/8,0)</f>
        <v>0.125</v>
      </c>
      <c r="F296">
        <f>IF('Monthly Ranks'!F295&gt;=9, 1/8,0)</f>
        <v>0.125</v>
      </c>
      <c r="G296">
        <f>IF('Monthly Ranks'!G295&gt;=9, 1/8,0)</f>
        <v>0.125</v>
      </c>
      <c r="H296">
        <f>IF('Monthly Ranks'!H295&gt;=9, 1/8,0)</f>
        <v>0</v>
      </c>
      <c r="I296">
        <f>IF('Monthly Ranks'!I295&gt;=9, 1/8,0)</f>
        <v>0</v>
      </c>
      <c r="J296">
        <f>IF('Monthly Ranks'!J295&gt;=9, 1/8,0)</f>
        <v>0</v>
      </c>
      <c r="K296">
        <f>IF('Monthly Ranks'!K295&gt;=9, 1/8,0)</f>
        <v>0.125</v>
      </c>
      <c r="L296">
        <f>IF('Monthly Ranks'!L295&gt;=9, 1/8,0)</f>
        <v>0</v>
      </c>
      <c r="M296">
        <f>IF('Monthly Ranks'!M295&gt;=9, 1/8,0)</f>
        <v>0</v>
      </c>
      <c r="N296">
        <f>IF('Monthly Ranks'!N295&gt;=9, 1/8,0)</f>
        <v>0.125</v>
      </c>
      <c r="O296">
        <f>IF('Monthly Ranks'!O295&gt;=9, 1/8,0)</f>
        <v>0.125</v>
      </c>
      <c r="P296">
        <f>IF('Monthly Ranks'!P295&gt;=9, 1/8,0)</f>
        <v>0</v>
      </c>
      <c r="Q296">
        <f>IF('Monthly Ranks'!Q295&gt;=9, 1/8,0)</f>
        <v>0.125</v>
      </c>
      <c r="S296">
        <f t="shared" si="36"/>
        <v>199906</v>
      </c>
      <c r="T296" s="12">
        <f>B296*ReturnData!B307</f>
        <v>-2.3250000000000002E-3</v>
      </c>
      <c r="U296" s="12">
        <f>C296*ReturnData!C307</f>
        <v>0</v>
      </c>
      <c r="V296" s="12">
        <f>D296*ReturnData!D307</f>
        <v>0</v>
      </c>
      <c r="W296" s="12">
        <f>E296*ReturnData!E307</f>
        <v>2.5500000000000002E-3</v>
      </c>
      <c r="X296" s="12">
        <f>F296*ReturnData!F307</f>
        <v>5.5000000000000005E-3</v>
      </c>
      <c r="Y296" s="12">
        <f>G296*ReturnData!G307</f>
        <v>3.8874999999999999E-3</v>
      </c>
      <c r="Z296" s="12">
        <f>H296*ReturnData!H307</f>
        <v>0</v>
      </c>
      <c r="AA296" s="12">
        <f>I296*ReturnData!I307</f>
        <v>0</v>
      </c>
      <c r="AB296" s="12">
        <f>J296*ReturnData!J307</f>
        <v>0</v>
      </c>
      <c r="AC296" s="12">
        <f>K296*ReturnData!K307</f>
        <v>2.2000000000000001E-3</v>
      </c>
      <c r="AD296" s="12">
        <f>L296*ReturnData!L307</f>
        <v>0</v>
      </c>
      <c r="AE296" s="12">
        <f>M296*ReturnData!M307</f>
        <v>0</v>
      </c>
      <c r="AF296" s="12">
        <f>N296*ReturnData!N307</f>
        <v>3.9000000000000003E-3</v>
      </c>
      <c r="AG296" s="12">
        <f>O296*ReturnData!O307</f>
        <v>-5.6000000000000008E-3</v>
      </c>
      <c r="AH296" s="12">
        <f>P296*ReturnData!P307</f>
        <v>0</v>
      </c>
      <c r="AI296" s="12">
        <f>Q296*ReturnData!Q307</f>
        <v>3.4749999999999998E-3</v>
      </c>
      <c r="AK296">
        <f t="shared" si="42"/>
        <v>199906</v>
      </c>
      <c r="AL296" s="15">
        <f t="shared" si="38"/>
        <v>1.3587499999999999E-2</v>
      </c>
      <c r="AN296">
        <v>1</v>
      </c>
      <c r="AO296" s="15">
        <f>HighMomentumPortfolio!AL296-LowMomentumPortfolio!AL296</f>
        <v>1.5475000000000003E-2</v>
      </c>
      <c r="AP296" s="18">
        <f t="shared" si="39"/>
        <v>1.0154749999999999</v>
      </c>
      <c r="AQ296" s="18"/>
    </row>
    <row r="297" spans="1:48" x14ac:dyDescent="0.25">
      <c r="A297" s="6">
        <f>ReturnData!A308</f>
        <v>199907</v>
      </c>
      <c r="B297">
        <f>IF('Monthly Ranks'!B296&gt;=9, 1/8,0)</f>
        <v>0.125</v>
      </c>
      <c r="C297">
        <f>IF('Monthly Ranks'!C296&gt;=9, 1/8,0)</f>
        <v>0</v>
      </c>
      <c r="D297">
        <f>IF('Monthly Ranks'!D296&gt;=9, 1/8,0)</f>
        <v>0</v>
      </c>
      <c r="E297">
        <f>IF('Monthly Ranks'!E296&gt;=9, 1/8,0)</f>
        <v>0.125</v>
      </c>
      <c r="F297">
        <f>IF('Monthly Ranks'!F296&gt;=9, 1/8,0)</f>
        <v>0.125</v>
      </c>
      <c r="G297">
        <f>IF('Monthly Ranks'!G296&gt;=9, 1/8,0)</f>
        <v>0.125</v>
      </c>
      <c r="H297">
        <f>IF('Monthly Ranks'!H296&gt;=9, 1/8,0)</f>
        <v>0.125</v>
      </c>
      <c r="I297">
        <f>IF('Monthly Ranks'!I296&gt;=9, 1/8,0)</f>
        <v>0</v>
      </c>
      <c r="J297">
        <f>IF('Monthly Ranks'!J296&gt;=9, 1/8,0)</f>
        <v>0</v>
      </c>
      <c r="K297">
        <f>IF('Monthly Ranks'!K296&gt;=9, 1/8,0)</f>
        <v>0.125</v>
      </c>
      <c r="L297">
        <f>IF('Monthly Ranks'!L296&gt;=9, 1/8,0)</f>
        <v>0</v>
      </c>
      <c r="M297">
        <f>IF('Monthly Ranks'!M296&gt;=9, 1/8,0)</f>
        <v>0</v>
      </c>
      <c r="N297">
        <f>IF('Monthly Ranks'!N296&gt;=9, 1/8,0)</f>
        <v>0.125</v>
      </c>
      <c r="O297">
        <f>IF('Monthly Ranks'!O296&gt;=9, 1/8,0)</f>
        <v>0</v>
      </c>
      <c r="P297">
        <f>IF('Monthly Ranks'!P296&gt;=9, 1/8,0)</f>
        <v>0</v>
      </c>
      <c r="Q297">
        <f>IF('Monthly Ranks'!Q296&gt;=9, 1/8,0)</f>
        <v>0.125</v>
      </c>
      <c r="S297">
        <f t="shared" si="36"/>
        <v>199907</v>
      </c>
      <c r="T297" s="12">
        <f>B297*ReturnData!B308</f>
        <v>-1.8875000000000001E-3</v>
      </c>
      <c r="U297" s="12">
        <f>C297*ReturnData!C308</f>
        <v>0</v>
      </c>
      <c r="V297" s="12">
        <f>D297*ReturnData!D308</f>
        <v>0</v>
      </c>
      <c r="W297" s="12">
        <f>E297*ReturnData!E308</f>
        <v>-1.00375E-2</v>
      </c>
      <c r="X297" s="12">
        <f>F297*ReturnData!F308</f>
        <v>-4.3249999999999999E-3</v>
      </c>
      <c r="Y297" s="12">
        <f>G297*ReturnData!G308</f>
        <v>-1.4999999999999999E-4</v>
      </c>
      <c r="Z297" s="12">
        <f>H297*ReturnData!H308</f>
        <v>-6.9750000000000003E-3</v>
      </c>
      <c r="AA297" s="12">
        <f>I297*ReturnData!I308</f>
        <v>0</v>
      </c>
      <c r="AB297" s="12">
        <f>J297*ReturnData!J308</f>
        <v>0</v>
      </c>
      <c r="AC297" s="12">
        <f>K297*ReturnData!K308</f>
        <v>-1.075E-3</v>
      </c>
      <c r="AD297" s="12">
        <f>L297*ReturnData!L308</f>
        <v>0</v>
      </c>
      <c r="AE297" s="12">
        <f>M297*ReturnData!M308</f>
        <v>0</v>
      </c>
      <c r="AF297" s="12">
        <f>N297*ReturnData!N308</f>
        <v>-1.7000000000000001E-3</v>
      </c>
      <c r="AG297" s="12">
        <f>O297*ReturnData!O308</f>
        <v>0</v>
      </c>
      <c r="AH297" s="12">
        <f>P297*ReturnData!P308</f>
        <v>0</v>
      </c>
      <c r="AI297" s="12">
        <f>Q297*ReturnData!Q308</f>
        <v>-7.1374999999999997E-3</v>
      </c>
      <c r="AK297">
        <f t="shared" si="42"/>
        <v>199907</v>
      </c>
      <c r="AL297" s="15">
        <f t="shared" si="38"/>
        <v>-3.3287499999999998E-2</v>
      </c>
      <c r="AN297">
        <v>1</v>
      </c>
      <c r="AO297" s="15">
        <f>HighMomentumPortfolio!AL297-LowMomentumPortfolio!AL297</f>
        <v>6.1250000000000054E-3</v>
      </c>
      <c r="AP297" s="18">
        <f t="shared" si="39"/>
        <v>1.0061249999999999</v>
      </c>
      <c r="AQ297" s="18"/>
    </row>
    <row r="298" spans="1:48" x14ac:dyDescent="0.25">
      <c r="A298" s="6">
        <f>ReturnData!A309</f>
        <v>199908</v>
      </c>
      <c r="B298">
        <f>IF('Monthly Ranks'!B297&gt;=9, 1/8,0)</f>
        <v>0.125</v>
      </c>
      <c r="C298">
        <f>IF('Monthly Ranks'!C297&gt;=9, 1/8,0)</f>
        <v>0</v>
      </c>
      <c r="D298">
        <f>IF('Monthly Ranks'!D297&gt;=9, 1/8,0)</f>
        <v>0</v>
      </c>
      <c r="E298">
        <f>IF('Monthly Ranks'!E297&gt;=9, 1/8,0)</f>
        <v>0.125</v>
      </c>
      <c r="F298">
        <f>IF('Monthly Ranks'!F297&gt;=9, 1/8,0)</f>
        <v>0.125</v>
      </c>
      <c r="G298">
        <f>IF('Monthly Ranks'!G297&gt;=9, 1/8,0)</f>
        <v>0.125</v>
      </c>
      <c r="H298">
        <f>IF('Monthly Ranks'!H297&gt;=9, 1/8,0)</f>
        <v>0</v>
      </c>
      <c r="I298">
        <f>IF('Monthly Ranks'!I297&gt;=9, 1/8,0)</f>
        <v>0</v>
      </c>
      <c r="J298">
        <f>IF('Monthly Ranks'!J297&gt;=9, 1/8,0)</f>
        <v>0</v>
      </c>
      <c r="K298">
        <f>IF('Monthly Ranks'!K297&gt;=9, 1/8,0)</f>
        <v>0.125</v>
      </c>
      <c r="L298">
        <f>IF('Monthly Ranks'!L297&gt;=9, 1/8,0)</f>
        <v>0</v>
      </c>
      <c r="M298">
        <f>IF('Monthly Ranks'!M297&gt;=9, 1/8,0)</f>
        <v>0.125</v>
      </c>
      <c r="N298">
        <f>IF('Monthly Ranks'!N297&gt;=9, 1/8,0)</f>
        <v>0</v>
      </c>
      <c r="O298">
        <f>IF('Monthly Ranks'!O297&gt;=9, 1/8,0)</f>
        <v>0.125</v>
      </c>
      <c r="P298">
        <f>IF('Monthly Ranks'!P297&gt;=9, 1/8,0)</f>
        <v>0</v>
      </c>
      <c r="Q298">
        <f>IF('Monthly Ranks'!Q297&gt;=9, 1/8,0)</f>
        <v>0.125</v>
      </c>
      <c r="S298">
        <f t="shared" si="36"/>
        <v>199908</v>
      </c>
      <c r="T298" s="12">
        <f>B298*ReturnData!B309</f>
        <v>-3.6749999999999999E-3</v>
      </c>
      <c r="U298" s="12">
        <f>C298*ReturnData!C309</f>
        <v>0</v>
      </c>
      <c r="V298" s="12">
        <f>D298*ReturnData!D309</f>
        <v>0</v>
      </c>
      <c r="W298" s="12">
        <f>E298*ReturnData!E309</f>
        <v>-1.3825E-2</v>
      </c>
      <c r="X298" s="12">
        <f>F298*ReturnData!F309</f>
        <v>-6.1375000000000006E-3</v>
      </c>
      <c r="Y298" s="12">
        <f>G298*ReturnData!G309</f>
        <v>-7.3499999999999998E-3</v>
      </c>
      <c r="Z298" s="12">
        <f>H298*ReturnData!H309</f>
        <v>0</v>
      </c>
      <c r="AA298" s="12">
        <f>I298*ReturnData!I309</f>
        <v>0</v>
      </c>
      <c r="AB298" s="12">
        <f>J298*ReturnData!J309</f>
        <v>0</v>
      </c>
      <c r="AC298" s="12">
        <f>K298*ReturnData!K309</f>
        <v>-8.0374999999999995E-3</v>
      </c>
      <c r="AD298" s="12">
        <f>L298*ReturnData!L309</f>
        <v>0</v>
      </c>
      <c r="AE298" s="12">
        <f>M298*ReturnData!M309</f>
        <v>3.875E-3</v>
      </c>
      <c r="AF298" s="12">
        <f>N298*ReturnData!N309</f>
        <v>0</v>
      </c>
      <c r="AG298" s="12">
        <f>O298*ReturnData!O309</f>
        <v>6.8750000000000007E-4</v>
      </c>
      <c r="AH298" s="12">
        <f>P298*ReturnData!P309</f>
        <v>0</v>
      </c>
      <c r="AI298" s="12">
        <f>Q298*ReturnData!Q309</f>
        <v>-6.4624999999999995E-3</v>
      </c>
      <c r="AK298">
        <f t="shared" si="42"/>
        <v>199908</v>
      </c>
      <c r="AL298" s="15">
        <f t="shared" si="38"/>
        <v>-4.0925000000000003E-2</v>
      </c>
      <c r="AN298">
        <v>1</v>
      </c>
      <c r="AO298" s="15">
        <f>HighMomentumPortfolio!AL298-LowMomentumPortfolio!AL298</f>
        <v>4.4075000000000003E-2</v>
      </c>
      <c r="AP298" s="18">
        <f t="shared" si="39"/>
        <v>1.0440750000000001</v>
      </c>
      <c r="AQ298" s="18"/>
    </row>
    <row r="299" spans="1:48" x14ac:dyDescent="0.25">
      <c r="A299" s="6">
        <f>ReturnData!A310</f>
        <v>199909</v>
      </c>
      <c r="B299">
        <f>IF('Monthly Ranks'!B298&gt;=9, 1/8,0)</f>
        <v>0.125</v>
      </c>
      <c r="C299">
        <f>IF('Monthly Ranks'!C298&gt;=9, 1/8,0)</f>
        <v>0</v>
      </c>
      <c r="D299">
        <f>IF('Monthly Ranks'!D298&gt;=9, 1/8,0)</f>
        <v>0</v>
      </c>
      <c r="E299">
        <f>IF('Monthly Ranks'!E298&gt;=9, 1/8,0)</f>
        <v>0.125</v>
      </c>
      <c r="F299">
        <f>IF('Monthly Ranks'!F298&gt;=9, 1/8,0)</f>
        <v>0.125</v>
      </c>
      <c r="G299">
        <f>IF('Monthly Ranks'!G298&gt;=9, 1/8,0)</f>
        <v>0.125</v>
      </c>
      <c r="H299">
        <f>IF('Monthly Ranks'!H298&gt;=9, 1/8,0)</f>
        <v>0.125</v>
      </c>
      <c r="I299">
        <f>IF('Monthly Ranks'!I298&gt;=9, 1/8,0)</f>
        <v>0</v>
      </c>
      <c r="J299">
        <f>IF('Monthly Ranks'!J298&gt;=9, 1/8,0)</f>
        <v>0</v>
      </c>
      <c r="K299">
        <f>IF('Monthly Ranks'!K298&gt;=9, 1/8,0)</f>
        <v>0</v>
      </c>
      <c r="L299">
        <f>IF('Monthly Ranks'!L298&gt;=9, 1/8,0)</f>
        <v>0</v>
      </c>
      <c r="M299">
        <f>IF('Monthly Ranks'!M298&gt;=9, 1/8,0)</f>
        <v>0.125</v>
      </c>
      <c r="N299">
        <f>IF('Monthly Ranks'!N298&gt;=9, 1/8,0)</f>
        <v>0</v>
      </c>
      <c r="O299">
        <f>IF('Monthly Ranks'!O298&gt;=9, 1/8,0)</f>
        <v>0.125</v>
      </c>
      <c r="P299">
        <f>IF('Monthly Ranks'!P298&gt;=9, 1/8,0)</f>
        <v>0</v>
      </c>
      <c r="Q299">
        <f>IF('Monthly Ranks'!Q298&gt;=9, 1/8,0)</f>
        <v>0.125</v>
      </c>
      <c r="S299">
        <f t="shared" si="36"/>
        <v>199909</v>
      </c>
      <c r="T299" s="12">
        <f>B299*ReturnData!B310</f>
        <v>-1.1812499999999998E-2</v>
      </c>
      <c r="U299" s="12">
        <f>C299*ReturnData!C310</f>
        <v>0</v>
      </c>
      <c r="V299" s="12">
        <f>D299*ReturnData!D310</f>
        <v>0</v>
      </c>
      <c r="W299" s="12">
        <f>E299*ReturnData!E310</f>
        <v>3.8749999999999999E-4</v>
      </c>
      <c r="X299" s="12">
        <f>F299*ReturnData!F310</f>
        <v>-1.1287499999999999E-2</v>
      </c>
      <c r="Y299" s="12">
        <f>G299*ReturnData!G310</f>
        <v>-6.8999999999999999E-3</v>
      </c>
      <c r="Z299" s="12">
        <f>H299*ReturnData!H310</f>
        <v>-9.3749999999999997E-3</v>
      </c>
      <c r="AA299" s="12">
        <f>I299*ReturnData!I310</f>
        <v>0</v>
      </c>
      <c r="AB299" s="12">
        <f>J299*ReturnData!J310</f>
        <v>0</v>
      </c>
      <c r="AC299" s="12">
        <f>K299*ReturnData!K310</f>
        <v>0</v>
      </c>
      <c r="AD299" s="12">
        <f>L299*ReturnData!L310</f>
        <v>0</v>
      </c>
      <c r="AE299" s="12">
        <f>M299*ReturnData!M310</f>
        <v>-7.7375000000000005E-3</v>
      </c>
      <c r="AF299" s="12">
        <f>N299*ReturnData!N310</f>
        <v>0</v>
      </c>
      <c r="AG299" s="12">
        <f>O299*ReturnData!O310</f>
        <v>-5.4124999999999998E-3</v>
      </c>
      <c r="AH299" s="12">
        <f>P299*ReturnData!P310</f>
        <v>0</v>
      </c>
      <c r="AI299" s="12">
        <f>Q299*ReturnData!Q310</f>
        <v>-6.9125000000000002E-3</v>
      </c>
      <c r="AK299">
        <f t="shared" si="42"/>
        <v>199909</v>
      </c>
      <c r="AL299" s="15">
        <f t="shared" si="38"/>
        <v>-5.9049999999999998E-2</v>
      </c>
      <c r="AN299">
        <v>1</v>
      </c>
      <c r="AO299" s="15">
        <f>HighMomentumPortfolio!AL299-LowMomentumPortfolio!AL299</f>
        <v>3.2274999999999998E-2</v>
      </c>
      <c r="AP299" s="18">
        <f t="shared" si="39"/>
        <v>1.0322750000000001</v>
      </c>
      <c r="AQ299" s="18"/>
    </row>
    <row r="300" spans="1:48" x14ac:dyDescent="0.25">
      <c r="A300" s="6">
        <f>ReturnData!A311</f>
        <v>199910</v>
      </c>
      <c r="B300">
        <f>IF('Monthly Ranks'!B299&gt;=9, 1/8,0)</f>
        <v>0.125</v>
      </c>
      <c r="C300">
        <f>IF('Monthly Ranks'!C299&gt;=9, 1/8,0)</f>
        <v>0</v>
      </c>
      <c r="D300">
        <f>IF('Monthly Ranks'!D299&gt;=9, 1/8,0)</f>
        <v>0</v>
      </c>
      <c r="E300">
        <f>IF('Monthly Ranks'!E299&gt;=9, 1/8,0)</f>
        <v>0.125</v>
      </c>
      <c r="F300">
        <f>IF('Monthly Ranks'!F299&gt;=9, 1/8,0)</f>
        <v>0.125</v>
      </c>
      <c r="G300">
        <f>IF('Monthly Ranks'!G299&gt;=9, 1/8,0)</f>
        <v>0.125</v>
      </c>
      <c r="H300">
        <f>IF('Monthly Ranks'!H299&gt;=9, 1/8,0)</f>
        <v>0.125</v>
      </c>
      <c r="I300">
        <f>IF('Monthly Ranks'!I299&gt;=9, 1/8,0)</f>
        <v>0</v>
      </c>
      <c r="J300">
        <f>IF('Monthly Ranks'!J299&gt;=9, 1/8,0)</f>
        <v>0</v>
      </c>
      <c r="K300">
        <f>IF('Monthly Ranks'!K299&gt;=9, 1/8,0)</f>
        <v>0.125</v>
      </c>
      <c r="L300">
        <f>IF('Monthly Ranks'!L299&gt;=9, 1/8,0)</f>
        <v>0</v>
      </c>
      <c r="M300">
        <f>IF('Monthly Ranks'!M299&gt;=9, 1/8,0)</f>
        <v>0</v>
      </c>
      <c r="N300">
        <f>IF('Monthly Ranks'!N299&gt;=9, 1/8,0)</f>
        <v>0</v>
      </c>
      <c r="O300">
        <f>IF('Monthly Ranks'!O299&gt;=9, 1/8,0)</f>
        <v>0.125</v>
      </c>
      <c r="P300">
        <f>IF('Monthly Ranks'!P299&gt;=9, 1/8,0)</f>
        <v>0</v>
      </c>
      <c r="Q300">
        <f>IF('Monthly Ranks'!Q299&gt;=9, 1/8,0)</f>
        <v>0.125</v>
      </c>
      <c r="S300">
        <f t="shared" si="36"/>
        <v>199910</v>
      </c>
      <c r="T300" s="12">
        <f>B300*ReturnData!B311</f>
        <v>1.5650000000000001E-2</v>
      </c>
      <c r="U300" s="12">
        <f>C300*ReturnData!C311</f>
        <v>0</v>
      </c>
      <c r="V300" s="12">
        <f>D300*ReturnData!D311</f>
        <v>0</v>
      </c>
      <c r="W300" s="12">
        <f>E300*ReturnData!E311</f>
        <v>1.1000000000000001E-3</v>
      </c>
      <c r="X300" s="12">
        <f>F300*ReturnData!F311</f>
        <v>-2.0874999999999999E-3</v>
      </c>
      <c r="Y300" s="12">
        <f>G300*ReturnData!G311</f>
        <v>2.8249999999999998E-3</v>
      </c>
      <c r="Z300" s="12">
        <f>H300*ReturnData!H311</f>
        <v>1.31375E-2</v>
      </c>
      <c r="AA300" s="12">
        <f>I300*ReturnData!I311</f>
        <v>0</v>
      </c>
      <c r="AB300" s="12">
        <f>J300*ReturnData!J311</f>
        <v>0</v>
      </c>
      <c r="AC300" s="12">
        <f>K300*ReturnData!K311</f>
        <v>-8.8749999999999994E-4</v>
      </c>
      <c r="AD300" s="12">
        <f>L300*ReturnData!L311</f>
        <v>0</v>
      </c>
      <c r="AE300" s="12">
        <f>M300*ReturnData!M311</f>
        <v>0</v>
      </c>
      <c r="AF300" s="12">
        <f>N300*ReturnData!N311</f>
        <v>0</v>
      </c>
      <c r="AG300" s="12">
        <f>O300*ReturnData!O311</f>
        <v>2.7624999999999998E-3</v>
      </c>
      <c r="AH300" s="12">
        <f>P300*ReturnData!P311</f>
        <v>0</v>
      </c>
      <c r="AI300" s="12">
        <f>Q300*ReturnData!Q311</f>
        <v>1.77E-2</v>
      </c>
      <c r="AK300">
        <f t="shared" si="42"/>
        <v>199910</v>
      </c>
      <c r="AL300" s="15">
        <f t="shared" si="38"/>
        <v>5.0200000000000002E-2</v>
      </c>
      <c r="AN300">
        <v>1</v>
      </c>
      <c r="AO300" s="15">
        <f>HighMomentumPortfolio!AL300-LowMomentumPortfolio!AL300</f>
        <v>-1.5475000000000003E-2</v>
      </c>
      <c r="AP300" s="18">
        <f t="shared" si="39"/>
        <v>0.98452499999999998</v>
      </c>
      <c r="AQ300" s="18"/>
    </row>
    <row r="301" spans="1:48" x14ac:dyDescent="0.25">
      <c r="A301" s="6">
        <f>ReturnData!A312</f>
        <v>199911</v>
      </c>
      <c r="B301">
        <f>IF('Monthly Ranks'!B300&gt;=9, 1/8,0)</f>
        <v>0.125</v>
      </c>
      <c r="C301">
        <f>IF('Monthly Ranks'!C300&gt;=9, 1/8,0)</f>
        <v>0</v>
      </c>
      <c r="D301">
        <f>IF('Monthly Ranks'!D300&gt;=9, 1/8,0)</f>
        <v>0</v>
      </c>
      <c r="E301">
        <f>IF('Monthly Ranks'!E300&gt;=9, 1/8,0)</f>
        <v>0.125</v>
      </c>
      <c r="F301">
        <f>IF('Monthly Ranks'!F300&gt;=9, 1/8,0)</f>
        <v>0.125</v>
      </c>
      <c r="G301">
        <f>IF('Monthly Ranks'!G300&gt;=9, 1/8,0)</f>
        <v>0</v>
      </c>
      <c r="H301">
        <f>IF('Monthly Ranks'!H300&gt;=9, 1/8,0)</f>
        <v>0.125</v>
      </c>
      <c r="I301">
        <f>IF('Monthly Ranks'!I300&gt;=9, 1/8,0)</f>
        <v>0</v>
      </c>
      <c r="J301">
        <f>IF('Monthly Ranks'!J300&gt;=9, 1/8,0)</f>
        <v>0</v>
      </c>
      <c r="K301">
        <f>IF('Monthly Ranks'!K300&gt;=9, 1/8,0)</f>
        <v>0</v>
      </c>
      <c r="L301">
        <f>IF('Monthly Ranks'!L300&gt;=9, 1/8,0)</f>
        <v>0</v>
      </c>
      <c r="M301">
        <f>IF('Monthly Ranks'!M300&gt;=9, 1/8,0)</f>
        <v>0.125</v>
      </c>
      <c r="N301">
        <f>IF('Monthly Ranks'!N300&gt;=9, 1/8,0)</f>
        <v>0.125</v>
      </c>
      <c r="O301">
        <f>IF('Monthly Ranks'!O300&gt;=9, 1/8,0)</f>
        <v>0.125</v>
      </c>
      <c r="P301">
        <f>IF('Monthly Ranks'!P300&gt;=9, 1/8,0)</f>
        <v>0</v>
      </c>
      <c r="Q301">
        <f>IF('Monthly Ranks'!Q300&gt;=9, 1/8,0)</f>
        <v>0.125</v>
      </c>
      <c r="S301">
        <f t="shared" si="36"/>
        <v>199911</v>
      </c>
      <c r="T301" s="12">
        <f>B301*ReturnData!B312</f>
        <v>1.4000000000000002E-3</v>
      </c>
      <c r="U301" s="12">
        <f>C301*ReturnData!C312</f>
        <v>0</v>
      </c>
      <c r="V301" s="12">
        <f>D301*ReturnData!D312</f>
        <v>0</v>
      </c>
      <c r="W301" s="12">
        <f>E301*ReturnData!E312</f>
        <v>-9.4874999999999994E-3</v>
      </c>
      <c r="X301" s="12">
        <f>F301*ReturnData!F312</f>
        <v>-2.3375000000000002E-3</v>
      </c>
      <c r="Y301" s="12">
        <f>G301*ReturnData!G312</f>
        <v>0</v>
      </c>
      <c r="Z301" s="12">
        <f>H301*ReturnData!H312</f>
        <v>4.0000000000000002E-4</v>
      </c>
      <c r="AA301" s="12">
        <f>I301*ReturnData!I312</f>
        <v>0</v>
      </c>
      <c r="AB301" s="12">
        <f>J301*ReturnData!J312</f>
        <v>0</v>
      </c>
      <c r="AC301" s="12">
        <f>K301*ReturnData!K312</f>
        <v>0</v>
      </c>
      <c r="AD301" s="12">
        <f>L301*ReturnData!L312</f>
        <v>0</v>
      </c>
      <c r="AE301" s="12">
        <f>M301*ReturnData!M312</f>
        <v>-3.0000000000000001E-3</v>
      </c>
      <c r="AF301" s="12">
        <f>N301*ReturnData!N312</f>
        <v>-5.7749999999999998E-3</v>
      </c>
      <c r="AG301" s="12">
        <f>O301*ReturnData!O312</f>
        <v>-9.2374999999999992E-3</v>
      </c>
      <c r="AH301" s="12">
        <f>P301*ReturnData!P312</f>
        <v>0</v>
      </c>
      <c r="AI301" s="12">
        <f>Q301*ReturnData!Q312</f>
        <v>-4.5874999999999996E-3</v>
      </c>
      <c r="AK301">
        <f t="shared" si="42"/>
        <v>199911</v>
      </c>
      <c r="AL301" s="15">
        <f t="shared" si="38"/>
        <v>-3.2625000000000001E-2</v>
      </c>
      <c r="AN301">
        <v>1</v>
      </c>
      <c r="AO301" s="15">
        <f>HighMomentumPortfolio!AL301-LowMomentumPortfolio!AL301</f>
        <v>5.9925000000000006E-2</v>
      </c>
      <c r="AP301" s="18">
        <f t="shared" si="39"/>
        <v>1.059925</v>
      </c>
      <c r="AQ301" s="18"/>
    </row>
    <row r="302" spans="1:48" x14ac:dyDescent="0.25">
      <c r="A302" s="6">
        <f>ReturnData!A313</f>
        <v>199912</v>
      </c>
      <c r="B302">
        <f>IF('Monthly Ranks'!B301&gt;=9, 1/8,0)</f>
        <v>0.125</v>
      </c>
      <c r="C302">
        <f>IF('Monthly Ranks'!C301&gt;=9, 1/8,0)</f>
        <v>0</v>
      </c>
      <c r="D302">
        <f>IF('Monthly Ranks'!D301&gt;=9, 1/8,0)</f>
        <v>0</v>
      </c>
      <c r="E302">
        <f>IF('Monthly Ranks'!E301&gt;=9, 1/8,0)</f>
        <v>0.125</v>
      </c>
      <c r="F302">
        <f>IF('Monthly Ranks'!F301&gt;=9, 1/8,0)</f>
        <v>0.125</v>
      </c>
      <c r="G302">
        <f>IF('Monthly Ranks'!G301&gt;=9, 1/8,0)</f>
        <v>0</v>
      </c>
      <c r="H302">
        <f>IF('Monthly Ranks'!H301&gt;=9, 1/8,0)</f>
        <v>0.125</v>
      </c>
      <c r="I302">
        <f>IF('Monthly Ranks'!I301&gt;=9, 1/8,0)</f>
        <v>0</v>
      </c>
      <c r="J302">
        <f>IF('Monthly Ranks'!J301&gt;=9, 1/8,0)</f>
        <v>0</v>
      </c>
      <c r="K302">
        <f>IF('Monthly Ranks'!K301&gt;=9, 1/8,0)</f>
        <v>0.125</v>
      </c>
      <c r="L302">
        <f>IF('Monthly Ranks'!L301&gt;=9, 1/8,0)</f>
        <v>0</v>
      </c>
      <c r="M302">
        <f>IF('Monthly Ranks'!M301&gt;=9, 1/8,0)</f>
        <v>0.125</v>
      </c>
      <c r="N302">
        <f>IF('Monthly Ranks'!N301&gt;=9, 1/8,0)</f>
        <v>0.125</v>
      </c>
      <c r="O302">
        <f>IF('Monthly Ranks'!O301&gt;=9, 1/8,0)</f>
        <v>0.125</v>
      </c>
      <c r="P302">
        <f>IF('Monthly Ranks'!P301&gt;=9, 1/8,0)</f>
        <v>0</v>
      </c>
      <c r="Q302">
        <f>IF('Monthly Ranks'!Q301&gt;=9, 1/8,0)</f>
        <v>0</v>
      </c>
      <c r="S302">
        <f t="shared" si="36"/>
        <v>199912</v>
      </c>
      <c r="T302" s="12">
        <f>B302*ReturnData!B313</f>
        <v>-8.8999999999999999E-3</v>
      </c>
      <c r="U302" s="12">
        <f>C302*ReturnData!C313</f>
        <v>0</v>
      </c>
      <c r="V302" s="12">
        <f>D302*ReturnData!D313</f>
        <v>0</v>
      </c>
      <c r="W302" s="12">
        <f>E302*ReturnData!E313</f>
        <v>4.5374999999999999E-3</v>
      </c>
      <c r="X302" s="12">
        <f>F302*ReturnData!F313</f>
        <v>1.9500000000000001E-3</v>
      </c>
      <c r="Y302" s="12">
        <f>G302*ReturnData!G313</f>
        <v>0</v>
      </c>
      <c r="Z302" s="12">
        <f>H302*ReturnData!H313</f>
        <v>-1.0387500000000001E-2</v>
      </c>
      <c r="AA302" s="12">
        <f>I302*ReturnData!I313</f>
        <v>0</v>
      </c>
      <c r="AB302" s="12">
        <f>J302*ReturnData!J313</f>
        <v>0</v>
      </c>
      <c r="AC302" s="12">
        <f>K302*ReturnData!K313</f>
        <v>5.2500000000000003E-3</v>
      </c>
      <c r="AD302" s="12">
        <f>L302*ReturnData!L313</f>
        <v>0</v>
      </c>
      <c r="AE302" s="12">
        <f>M302*ReturnData!M313</f>
        <v>4.7999999999999996E-3</v>
      </c>
      <c r="AF302" s="12">
        <f>N302*ReturnData!N313</f>
        <v>2.5124999999999995E-3</v>
      </c>
      <c r="AG302" s="12">
        <f>O302*ReturnData!O313</f>
        <v>-2.8499999999999997E-3</v>
      </c>
      <c r="AH302" s="12">
        <f>P302*ReturnData!P313</f>
        <v>0</v>
      </c>
      <c r="AI302" s="12">
        <f>Q302*ReturnData!Q313</f>
        <v>0</v>
      </c>
      <c r="AK302">
        <f t="shared" si="42"/>
        <v>199912</v>
      </c>
      <c r="AL302" s="15">
        <f t="shared" si="38"/>
        <v>-3.0875000000000008E-3</v>
      </c>
      <c r="AN302">
        <v>1</v>
      </c>
      <c r="AO302" s="15">
        <f>HighMomentumPortfolio!AL302-LowMomentumPortfolio!AL302</f>
        <v>0.10008750000000001</v>
      </c>
      <c r="AP302" s="18">
        <f t="shared" si="39"/>
        <v>1.1000875000000001</v>
      </c>
      <c r="AQ302" s="18"/>
    </row>
    <row r="303" spans="1:48" x14ac:dyDescent="0.25">
      <c r="A303" s="6">
        <f>ReturnData!A314</f>
        <v>200001</v>
      </c>
      <c r="B303">
        <f>IF('Monthly Ranks'!B302&gt;=9, 1/8,0)</f>
        <v>0.125</v>
      </c>
      <c r="C303">
        <f>IF('Monthly Ranks'!C302&gt;=9, 1/8,0)</f>
        <v>0</v>
      </c>
      <c r="D303">
        <f>IF('Monthly Ranks'!D302&gt;=9, 1/8,0)</f>
        <v>0</v>
      </c>
      <c r="E303">
        <f>IF('Monthly Ranks'!E302&gt;=9, 1/8,0)</f>
        <v>0.125</v>
      </c>
      <c r="F303">
        <f>IF('Monthly Ranks'!F302&gt;=9, 1/8,0)</f>
        <v>0.125</v>
      </c>
      <c r="G303">
        <f>IF('Monthly Ranks'!G302&gt;=9, 1/8,0)</f>
        <v>0</v>
      </c>
      <c r="H303">
        <f>IF('Monthly Ranks'!H302&gt;=9, 1/8,0)</f>
        <v>0.125</v>
      </c>
      <c r="I303">
        <f>IF('Monthly Ranks'!I302&gt;=9, 1/8,0)</f>
        <v>0</v>
      </c>
      <c r="J303">
        <f>IF('Monthly Ranks'!J302&gt;=9, 1/8,0)</f>
        <v>0</v>
      </c>
      <c r="K303">
        <f>IF('Monthly Ranks'!K302&gt;=9, 1/8,0)</f>
        <v>0</v>
      </c>
      <c r="L303">
        <f>IF('Monthly Ranks'!L302&gt;=9, 1/8,0)</f>
        <v>0</v>
      </c>
      <c r="M303">
        <f>IF('Monthly Ranks'!M302&gt;=9, 1/8,0)</f>
        <v>0.125</v>
      </c>
      <c r="N303">
        <f>IF('Monthly Ranks'!N302&gt;=9, 1/8,0)</f>
        <v>0.125</v>
      </c>
      <c r="O303">
        <f>IF('Monthly Ranks'!O302&gt;=9, 1/8,0)</f>
        <v>0.125</v>
      </c>
      <c r="P303">
        <f>IF('Monthly Ranks'!P302&gt;=9, 1/8,0)</f>
        <v>0</v>
      </c>
      <c r="Q303">
        <f>IF('Monthly Ranks'!Q302&gt;=9, 1/8,0)</f>
        <v>0.125</v>
      </c>
      <c r="S303">
        <f t="shared" si="36"/>
        <v>200001</v>
      </c>
      <c r="T303" s="12">
        <f>B303*ReturnData!B314</f>
        <v>-6.3499999999999997E-3</v>
      </c>
      <c r="U303" s="12">
        <f>C303*ReturnData!C314</f>
        <v>0</v>
      </c>
      <c r="V303" s="12">
        <f>D303*ReturnData!D314</f>
        <v>0</v>
      </c>
      <c r="W303" s="12">
        <f>E303*ReturnData!E314</f>
        <v>-1.3787499999999999E-2</v>
      </c>
      <c r="X303" s="12">
        <f>F303*ReturnData!F314</f>
        <v>-1.01125E-2</v>
      </c>
      <c r="Y303" s="12">
        <f>G303*ReturnData!G314</f>
        <v>0</v>
      </c>
      <c r="Z303" s="12">
        <f>H303*ReturnData!H314</f>
        <v>4.4624999999999995E-3</v>
      </c>
      <c r="AA303" s="12">
        <f>I303*ReturnData!I314</f>
        <v>0</v>
      </c>
      <c r="AB303" s="12">
        <f>J303*ReturnData!J314</f>
        <v>0</v>
      </c>
      <c r="AC303" s="12">
        <f>K303*ReturnData!K314</f>
        <v>0</v>
      </c>
      <c r="AD303" s="12">
        <f>L303*ReturnData!L314</f>
        <v>0</v>
      </c>
      <c r="AE303" s="12">
        <f>M303*ReturnData!M314</f>
        <v>-1.0874999999999999E-3</v>
      </c>
      <c r="AF303" s="12">
        <f>N303*ReturnData!N314</f>
        <v>-1.2024999999999999E-2</v>
      </c>
      <c r="AG303" s="12">
        <f>O303*ReturnData!O314</f>
        <v>7.5374999999999999E-3</v>
      </c>
      <c r="AH303" s="12">
        <f>P303*ReturnData!P314</f>
        <v>0</v>
      </c>
      <c r="AI303" s="12">
        <f>Q303*ReturnData!Q314</f>
        <v>-5.6625E-3</v>
      </c>
      <c r="AK303">
        <f t="shared" si="42"/>
        <v>200001</v>
      </c>
      <c r="AL303" s="15">
        <f t="shared" si="38"/>
        <v>-3.7024999999999995E-2</v>
      </c>
      <c r="AN303">
        <v>1</v>
      </c>
      <c r="AO303" s="15">
        <f>HighMomentumPortfolio!AL303-LowMomentumPortfolio!AL303</f>
        <v>5.7999999999999927E-3</v>
      </c>
      <c r="AP303" s="18">
        <f t="shared" si="39"/>
        <v>1.0058</v>
      </c>
      <c r="AQ303" s="18"/>
      <c r="AR303" s="18">
        <f t="shared" ref="AR303" si="45">PRODUCT(AP303:AP314)</f>
        <v>0.99755643130250871</v>
      </c>
      <c r="AS303" s="18"/>
      <c r="AT303" s="18"/>
      <c r="AU303" s="18"/>
      <c r="AV303" s="18"/>
    </row>
    <row r="304" spans="1:48" x14ac:dyDescent="0.25">
      <c r="A304" s="6">
        <f>ReturnData!A315</f>
        <v>200002</v>
      </c>
      <c r="B304">
        <f>IF('Monthly Ranks'!B303&gt;=9, 1/8,0)</f>
        <v>0.125</v>
      </c>
      <c r="C304">
        <f>IF('Monthly Ranks'!C303&gt;=9, 1/8,0)</f>
        <v>0</v>
      </c>
      <c r="D304">
        <f>IF('Monthly Ranks'!D303&gt;=9, 1/8,0)</f>
        <v>0</v>
      </c>
      <c r="E304">
        <f>IF('Monthly Ranks'!E303&gt;=9, 1/8,0)</f>
        <v>0.125</v>
      </c>
      <c r="F304">
        <f>IF('Monthly Ranks'!F303&gt;=9, 1/8,0)</f>
        <v>0.125</v>
      </c>
      <c r="G304">
        <f>IF('Monthly Ranks'!G303&gt;=9, 1/8,0)</f>
        <v>0</v>
      </c>
      <c r="H304">
        <f>IF('Monthly Ranks'!H303&gt;=9, 1/8,0)</f>
        <v>0.125</v>
      </c>
      <c r="I304">
        <f>IF('Monthly Ranks'!I303&gt;=9, 1/8,0)</f>
        <v>0</v>
      </c>
      <c r="J304">
        <f>IF('Monthly Ranks'!J303&gt;=9, 1/8,0)</f>
        <v>0</v>
      </c>
      <c r="K304">
        <f>IF('Monthly Ranks'!K303&gt;=9, 1/8,0)</f>
        <v>0</v>
      </c>
      <c r="L304">
        <f>IF('Monthly Ranks'!L303&gt;=9, 1/8,0)</f>
        <v>0</v>
      </c>
      <c r="M304">
        <f>IF('Monthly Ranks'!M303&gt;=9, 1/8,0)</f>
        <v>0.125</v>
      </c>
      <c r="N304">
        <f>IF('Monthly Ranks'!N303&gt;=9, 1/8,0)</f>
        <v>0.125</v>
      </c>
      <c r="O304">
        <f>IF('Monthly Ranks'!O303&gt;=9, 1/8,0)</f>
        <v>0.125</v>
      </c>
      <c r="P304">
        <f>IF('Monthly Ranks'!P303&gt;=9, 1/8,0)</f>
        <v>0</v>
      </c>
      <c r="Q304">
        <f>IF('Monthly Ranks'!Q303&gt;=9, 1/8,0)</f>
        <v>0.125</v>
      </c>
      <c r="S304">
        <f t="shared" si="36"/>
        <v>200002</v>
      </c>
      <c r="T304" s="12">
        <f>B304*ReturnData!B315</f>
        <v>-1.1812499999999998E-2</v>
      </c>
      <c r="U304" s="12">
        <f>C304*ReturnData!C315</f>
        <v>0</v>
      </c>
      <c r="V304" s="12">
        <f>D304*ReturnData!D315</f>
        <v>0</v>
      </c>
      <c r="W304" s="12">
        <f>E304*ReturnData!E315</f>
        <v>-1.20625E-2</v>
      </c>
      <c r="X304" s="12">
        <f>F304*ReturnData!F315</f>
        <v>-6.1124999999999999E-3</v>
      </c>
      <c r="Y304" s="12">
        <f>G304*ReturnData!G315</f>
        <v>0</v>
      </c>
      <c r="Z304" s="12">
        <f>H304*ReturnData!H315</f>
        <v>-1.2749999999999999E-2</v>
      </c>
      <c r="AA304" s="12">
        <f>I304*ReturnData!I315</f>
        <v>0</v>
      </c>
      <c r="AB304" s="12">
        <f>J304*ReturnData!J315</f>
        <v>0</v>
      </c>
      <c r="AC304" s="12">
        <f>K304*ReturnData!K315</f>
        <v>0</v>
      </c>
      <c r="AD304" s="12">
        <f>L304*ReturnData!L315</f>
        <v>0</v>
      </c>
      <c r="AE304" s="12">
        <f>M304*ReturnData!M315</f>
        <v>-9.9124999999999994E-3</v>
      </c>
      <c r="AF304" s="12">
        <f>N304*ReturnData!N315</f>
        <v>-7.7875000000000002E-3</v>
      </c>
      <c r="AG304" s="12">
        <f>O304*ReturnData!O315</f>
        <v>-8.9499999999999996E-3</v>
      </c>
      <c r="AH304" s="12">
        <f>P304*ReturnData!P315</f>
        <v>0</v>
      </c>
      <c r="AI304" s="12">
        <f>Q304*ReturnData!Q315</f>
        <v>-1.0987499999999999E-2</v>
      </c>
      <c r="AK304">
        <f t="shared" si="42"/>
        <v>200002</v>
      </c>
      <c r="AL304" s="15">
        <f t="shared" si="38"/>
        <v>-8.0374999999999988E-2</v>
      </c>
      <c r="AN304">
        <v>1</v>
      </c>
      <c r="AO304" s="15">
        <f>HighMomentumPortfolio!AL304-LowMomentumPortfolio!AL304</f>
        <v>7.0037499999999989E-2</v>
      </c>
      <c r="AP304" s="18">
        <f t="shared" si="39"/>
        <v>1.0700375</v>
      </c>
      <c r="AQ304" s="18"/>
    </row>
    <row r="305" spans="1:48" x14ac:dyDescent="0.25">
      <c r="A305" s="6">
        <f>ReturnData!A316</f>
        <v>200003</v>
      </c>
      <c r="B305">
        <f>IF('Monthly Ranks'!B304&gt;=9, 1/8,0)</f>
        <v>0.125</v>
      </c>
      <c r="C305">
        <f>IF('Monthly Ranks'!C304&gt;=9, 1/8,0)</f>
        <v>0</v>
      </c>
      <c r="D305">
        <f>IF('Monthly Ranks'!D304&gt;=9, 1/8,0)</f>
        <v>0</v>
      </c>
      <c r="E305">
        <f>IF('Monthly Ranks'!E304&gt;=9, 1/8,0)</f>
        <v>0.125</v>
      </c>
      <c r="F305">
        <f>IF('Monthly Ranks'!F304&gt;=9, 1/8,0)</f>
        <v>0.125</v>
      </c>
      <c r="G305">
        <f>IF('Monthly Ranks'!G304&gt;=9, 1/8,0)</f>
        <v>0</v>
      </c>
      <c r="H305">
        <f>IF('Monthly Ranks'!H304&gt;=9, 1/8,0)</f>
        <v>0.125</v>
      </c>
      <c r="I305">
        <f>IF('Monthly Ranks'!I304&gt;=9, 1/8,0)</f>
        <v>0</v>
      </c>
      <c r="J305">
        <f>IF('Monthly Ranks'!J304&gt;=9, 1/8,0)</f>
        <v>0</v>
      </c>
      <c r="K305">
        <f>IF('Monthly Ranks'!K304&gt;=9, 1/8,0)</f>
        <v>0</v>
      </c>
      <c r="L305">
        <f>IF('Monthly Ranks'!L304&gt;=9, 1/8,0)</f>
        <v>0</v>
      </c>
      <c r="M305">
        <f>IF('Monthly Ranks'!M304&gt;=9, 1/8,0)</f>
        <v>0.125</v>
      </c>
      <c r="N305">
        <f>IF('Monthly Ranks'!N304&gt;=9, 1/8,0)</f>
        <v>0.125</v>
      </c>
      <c r="O305">
        <f>IF('Monthly Ranks'!O304&gt;=9, 1/8,0)</f>
        <v>0</v>
      </c>
      <c r="P305">
        <f>IF('Monthly Ranks'!P304&gt;=9, 1/8,0)</f>
        <v>0.125</v>
      </c>
      <c r="Q305">
        <f>IF('Monthly Ranks'!Q304&gt;=9, 1/8,0)</f>
        <v>0.125</v>
      </c>
      <c r="S305">
        <f t="shared" si="36"/>
        <v>200003</v>
      </c>
      <c r="T305" s="12">
        <f>B305*ReturnData!B316</f>
        <v>5.7749999999999998E-3</v>
      </c>
      <c r="U305" s="12">
        <f>C305*ReturnData!C316</f>
        <v>0</v>
      </c>
      <c r="V305" s="12">
        <f>D305*ReturnData!D316</f>
        <v>0</v>
      </c>
      <c r="W305" s="12">
        <f>E305*ReturnData!E316</f>
        <v>2.6062500000000002E-2</v>
      </c>
      <c r="X305" s="12">
        <f>F305*ReturnData!F316</f>
        <v>3.725E-3</v>
      </c>
      <c r="Y305" s="12">
        <f>G305*ReturnData!G316</f>
        <v>0</v>
      </c>
      <c r="Z305" s="12">
        <f>H305*ReturnData!H316</f>
        <v>1.325E-3</v>
      </c>
      <c r="AA305" s="12">
        <f>I305*ReturnData!I316</f>
        <v>0</v>
      </c>
      <c r="AB305" s="12">
        <f>J305*ReturnData!J316</f>
        <v>0</v>
      </c>
      <c r="AC305" s="12">
        <f>K305*ReturnData!K316</f>
        <v>0</v>
      </c>
      <c r="AD305" s="12">
        <f>L305*ReturnData!L316</f>
        <v>0</v>
      </c>
      <c r="AE305" s="12">
        <f>M305*ReturnData!M316</f>
        <v>1.29125E-2</v>
      </c>
      <c r="AF305" s="12">
        <f>N305*ReturnData!N316</f>
        <v>1.435E-2</v>
      </c>
      <c r="AG305" s="12">
        <f>O305*ReturnData!O316</f>
        <v>0</v>
      </c>
      <c r="AH305" s="12">
        <f>P305*ReturnData!P316</f>
        <v>1.8912500000000002E-2</v>
      </c>
      <c r="AI305" s="12">
        <f>Q305*ReturnData!Q316</f>
        <v>2.1212499999999999E-2</v>
      </c>
      <c r="AK305">
        <f t="shared" si="42"/>
        <v>200003</v>
      </c>
      <c r="AL305" s="15">
        <f t="shared" si="38"/>
        <v>0.10427499999999999</v>
      </c>
      <c r="AN305">
        <v>1</v>
      </c>
      <c r="AO305" s="15">
        <f>HighMomentumPortfolio!AL305-LowMomentumPortfolio!AL305</f>
        <v>-2.2574999999999984E-2</v>
      </c>
      <c r="AP305" s="18">
        <f t="shared" si="39"/>
        <v>0.97742499999999999</v>
      </c>
      <c r="AQ305" s="18"/>
    </row>
    <row r="306" spans="1:48" x14ac:dyDescent="0.25">
      <c r="A306" s="6">
        <f>ReturnData!A317</f>
        <v>200004</v>
      </c>
      <c r="B306">
        <f>IF('Monthly Ranks'!B305&gt;=9, 1/8,0)</f>
        <v>0.125</v>
      </c>
      <c r="C306">
        <f>IF('Monthly Ranks'!C305&gt;=9, 1/8,0)</f>
        <v>0</v>
      </c>
      <c r="D306">
        <f>IF('Monthly Ranks'!D305&gt;=9, 1/8,0)</f>
        <v>0</v>
      </c>
      <c r="E306">
        <f>IF('Monthly Ranks'!E305&gt;=9, 1/8,0)</f>
        <v>0.125</v>
      </c>
      <c r="F306">
        <f>IF('Monthly Ranks'!F305&gt;=9, 1/8,0)</f>
        <v>0.125</v>
      </c>
      <c r="G306">
        <f>IF('Monthly Ranks'!G305&gt;=9, 1/8,0)</f>
        <v>0</v>
      </c>
      <c r="H306">
        <f>IF('Monthly Ranks'!H305&gt;=9, 1/8,0)</f>
        <v>0.125</v>
      </c>
      <c r="I306">
        <f>IF('Monthly Ranks'!I305&gt;=9, 1/8,0)</f>
        <v>0</v>
      </c>
      <c r="J306">
        <f>IF('Monthly Ranks'!J305&gt;=9, 1/8,0)</f>
        <v>0</v>
      </c>
      <c r="K306">
        <f>IF('Monthly Ranks'!K305&gt;=9, 1/8,0)</f>
        <v>0.125</v>
      </c>
      <c r="L306">
        <f>IF('Monthly Ranks'!L305&gt;=9, 1/8,0)</f>
        <v>0</v>
      </c>
      <c r="M306">
        <f>IF('Monthly Ranks'!M305&gt;=9, 1/8,0)</f>
        <v>0</v>
      </c>
      <c r="N306">
        <f>IF('Monthly Ranks'!N305&gt;=9, 1/8,0)</f>
        <v>0.125</v>
      </c>
      <c r="O306">
        <f>IF('Monthly Ranks'!O305&gt;=9, 1/8,0)</f>
        <v>0</v>
      </c>
      <c r="P306">
        <f>IF('Monthly Ranks'!P305&gt;=9, 1/8,0)</f>
        <v>0.125</v>
      </c>
      <c r="Q306">
        <f>IF('Monthly Ranks'!Q305&gt;=9, 1/8,0)</f>
        <v>0.125</v>
      </c>
      <c r="S306">
        <f t="shared" si="36"/>
        <v>200004</v>
      </c>
      <c r="T306" s="12">
        <f>B306*ReturnData!B317</f>
        <v>-3.7499999999999997E-5</v>
      </c>
      <c r="U306" s="12">
        <f>C306*ReturnData!C317</f>
        <v>0</v>
      </c>
      <c r="V306" s="12">
        <f>D306*ReturnData!D317</f>
        <v>0</v>
      </c>
      <c r="W306" s="12">
        <f>E306*ReturnData!E317</f>
        <v>5.1999999999999998E-3</v>
      </c>
      <c r="X306" s="12">
        <f>F306*ReturnData!F317</f>
        <v>1.7875E-3</v>
      </c>
      <c r="Y306" s="12">
        <f>G306*ReturnData!G317</f>
        <v>0</v>
      </c>
      <c r="Z306" s="12">
        <f>H306*ReturnData!H317</f>
        <v>1.125E-2</v>
      </c>
      <c r="AA306" s="12">
        <f>I306*ReturnData!I317</f>
        <v>0</v>
      </c>
      <c r="AB306" s="12">
        <f>J306*ReturnData!J317</f>
        <v>0</v>
      </c>
      <c r="AC306" s="12">
        <f>K306*ReturnData!K317</f>
        <v>2.6750000000000003E-3</v>
      </c>
      <c r="AD306" s="12">
        <f>L306*ReturnData!L317</f>
        <v>0</v>
      </c>
      <c r="AE306" s="12">
        <f>M306*ReturnData!M317</f>
        <v>0</v>
      </c>
      <c r="AF306" s="12">
        <f>N306*ReturnData!N317</f>
        <v>6.0499999999999998E-3</v>
      </c>
      <c r="AG306" s="12">
        <f>O306*ReturnData!O317</f>
        <v>0</v>
      </c>
      <c r="AH306" s="12">
        <f>P306*ReturnData!P317</f>
        <v>-3.9250000000000005E-3</v>
      </c>
      <c r="AI306" s="12">
        <f>Q306*ReturnData!Q317</f>
        <v>-4.6125000000000003E-3</v>
      </c>
      <c r="AK306">
        <f t="shared" si="42"/>
        <v>200004</v>
      </c>
      <c r="AL306" s="15">
        <f t="shared" si="38"/>
        <v>1.8387500000000001E-2</v>
      </c>
      <c r="AN306">
        <v>1</v>
      </c>
      <c r="AO306" s="15">
        <f>HighMomentumPortfolio!AL306-LowMomentumPortfolio!AL306</f>
        <v>-3.1037499999999996E-2</v>
      </c>
      <c r="AP306" s="18">
        <f t="shared" si="39"/>
        <v>0.96896249999999995</v>
      </c>
      <c r="AQ306" s="18"/>
    </row>
    <row r="307" spans="1:48" x14ac:dyDescent="0.25">
      <c r="A307" s="6">
        <f>ReturnData!A318</f>
        <v>200005</v>
      </c>
      <c r="B307">
        <f>IF('Monthly Ranks'!B306&gt;=9, 1/8,0)</f>
        <v>0.125</v>
      </c>
      <c r="C307">
        <f>IF('Monthly Ranks'!C306&gt;=9, 1/8,0)</f>
        <v>0</v>
      </c>
      <c r="D307">
        <f>IF('Monthly Ranks'!D306&gt;=9, 1/8,0)</f>
        <v>0</v>
      </c>
      <c r="E307">
        <f>IF('Monthly Ranks'!E306&gt;=9, 1/8,0)</f>
        <v>0.125</v>
      </c>
      <c r="F307">
        <f>IF('Monthly Ranks'!F306&gt;=9, 1/8,0)</f>
        <v>0.125</v>
      </c>
      <c r="G307">
        <f>IF('Monthly Ranks'!G306&gt;=9, 1/8,0)</f>
        <v>0.125</v>
      </c>
      <c r="H307">
        <f>IF('Monthly Ranks'!H306&gt;=9, 1/8,0)</f>
        <v>0.125</v>
      </c>
      <c r="I307">
        <f>IF('Monthly Ranks'!I306&gt;=9, 1/8,0)</f>
        <v>0</v>
      </c>
      <c r="J307">
        <f>IF('Monthly Ranks'!J306&gt;=9, 1/8,0)</f>
        <v>0</v>
      </c>
      <c r="K307">
        <f>IF('Monthly Ranks'!K306&gt;=9, 1/8,0)</f>
        <v>0.125</v>
      </c>
      <c r="L307">
        <f>IF('Monthly Ranks'!L306&gt;=9, 1/8,0)</f>
        <v>0</v>
      </c>
      <c r="M307">
        <f>IF('Monthly Ranks'!M306&gt;=9, 1/8,0)</f>
        <v>0.125</v>
      </c>
      <c r="N307">
        <f>IF('Monthly Ranks'!N306&gt;=9, 1/8,0)</f>
        <v>0.125</v>
      </c>
      <c r="O307">
        <f>IF('Monthly Ranks'!O306&gt;=9, 1/8,0)</f>
        <v>0</v>
      </c>
      <c r="P307">
        <f>IF('Monthly Ranks'!P306&gt;=9, 1/8,0)</f>
        <v>0</v>
      </c>
      <c r="Q307">
        <f>IF('Monthly Ranks'!Q306&gt;=9, 1/8,0)</f>
        <v>0</v>
      </c>
      <c r="S307">
        <f t="shared" si="36"/>
        <v>200005</v>
      </c>
      <c r="T307" s="12">
        <f>B307*ReturnData!B318</f>
        <v>1.635E-2</v>
      </c>
      <c r="U307" s="12">
        <f>C307*ReturnData!C318</f>
        <v>0</v>
      </c>
      <c r="V307" s="12">
        <f>D307*ReturnData!D318</f>
        <v>0</v>
      </c>
      <c r="W307" s="12">
        <f>E307*ReturnData!E318</f>
        <v>-6.2875000000000006E-3</v>
      </c>
      <c r="X307" s="12">
        <f>F307*ReturnData!F318</f>
        <v>-1.1250000000000001E-3</v>
      </c>
      <c r="Y307" s="12">
        <f>G307*ReturnData!G318</f>
        <v>8.25E-4</v>
      </c>
      <c r="Z307" s="12">
        <f>H307*ReturnData!H318</f>
        <v>8.3750000000000005E-3</v>
      </c>
      <c r="AA307" s="12">
        <f>I307*ReturnData!I318</f>
        <v>0</v>
      </c>
      <c r="AB307" s="12">
        <f>J307*ReturnData!J318</f>
        <v>0</v>
      </c>
      <c r="AC307" s="12">
        <f>K307*ReturnData!K318</f>
        <v>-3.1749999999999999E-3</v>
      </c>
      <c r="AD307" s="12">
        <f>L307*ReturnData!L318</f>
        <v>0</v>
      </c>
      <c r="AE307" s="12">
        <f>M307*ReturnData!M318</f>
        <v>-1.7112499999999999E-2</v>
      </c>
      <c r="AF307" s="12">
        <f>N307*ReturnData!N318</f>
        <v>-2.6124999999999998E-3</v>
      </c>
      <c r="AG307" s="12">
        <f>O307*ReturnData!O318</f>
        <v>0</v>
      </c>
      <c r="AH307" s="12">
        <f>P307*ReturnData!P318</f>
        <v>0</v>
      </c>
      <c r="AI307" s="12">
        <f>Q307*ReturnData!Q318</f>
        <v>0</v>
      </c>
      <c r="AK307">
        <f t="shared" si="42"/>
        <v>200005</v>
      </c>
      <c r="AL307" s="15">
        <f t="shared" si="38"/>
        <v>-4.7625000000000028E-3</v>
      </c>
      <c r="AN307">
        <v>1</v>
      </c>
      <c r="AO307" s="15">
        <f>HighMomentumPortfolio!AL307-LowMomentumPortfolio!AL307</f>
        <v>-1.3624999999999995E-2</v>
      </c>
      <c r="AP307" s="18">
        <f t="shared" si="39"/>
        <v>0.986375</v>
      </c>
      <c r="AQ307" s="18"/>
    </row>
    <row r="308" spans="1:48" x14ac:dyDescent="0.25">
      <c r="A308" s="6">
        <f>ReturnData!A319</f>
        <v>200006</v>
      </c>
      <c r="B308">
        <f>IF('Monthly Ranks'!B307&gt;=9, 1/8,0)</f>
        <v>0.125</v>
      </c>
      <c r="C308">
        <f>IF('Monthly Ranks'!C307&gt;=9, 1/8,0)</f>
        <v>0</v>
      </c>
      <c r="D308">
        <f>IF('Monthly Ranks'!D307&gt;=9, 1/8,0)</f>
        <v>0</v>
      </c>
      <c r="E308">
        <f>IF('Monthly Ranks'!E307&gt;=9, 1/8,0)</f>
        <v>0.125</v>
      </c>
      <c r="F308">
        <f>IF('Monthly Ranks'!F307&gt;=9, 1/8,0)</f>
        <v>0.125</v>
      </c>
      <c r="G308">
        <f>IF('Monthly Ranks'!G307&gt;=9, 1/8,0)</f>
        <v>0.125</v>
      </c>
      <c r="H308">
        <f>IF('Monthly Ranks'!H307&gt;=9, 1/8,0)</f>
        <v>0</v>
      </c>
      <c r="I308">
        <f>IF('Monthly Ranks'!I307&gt;=9, 1/8,0)</f>
        <v>0</v>
      </c>
      <c r="J308">
        <f>IF('Monthly Ranks'!J307&gt;=9, 1/8,0)</f>
        <v>0</v>
      </c>
      <c r="K308">
        <f>IF('Monthly Ranks'!K307&gt;=9, 1/8,0)</f>
        <v>0.125</v>
      </c>
      <c r="L308">
        <f>IF('Monthly Ranks'!L307&gt;=9, 1/8,0)</f>
        <v>0</v>
      </c>
      <c r="M308">
        <f>IF('Monthly Ranks'!M307&gt;=9, 1/8,0)</f>
        <v>0</v>
      </c>
      <c r="N308">
        <f>IF('Monthly Ranks'!N307&gt;=9, 1/8,0)</f>
        <v>0.125</v>
      </c>
      <c r="O308">
        <f>IF('Monthly Ranks'!O307&gt;=9, 1/8,0)</f>
        <v>0.125</v>
      </c>
      <c r="P308">
        <f>IF('Monthly Ranks'!P307&gt;=9, 1/8,0)</f>
        <v>0</v>
      </c>
      <c r="Q308">
        <f>IF('Monthly Ranks'!Q307&gt;=9, 1/8,0)</f>
        <v>0.125</v>
      </c>
      <c r="S308">
        <f t="shared" si="36"/>
        <v>200006</v>
      </c>
      <c r="T308" s="12">
        <f>B308*ReturnData!B319</f>
        <v>4.8249999999999994E-3</v>
      </c>
      <c r="U308" s="12">
        <f>C308*ReturnData!C319</f>
        <v>0</v>
      </c>
      <c r="V308" s="12">
        <f>D308*ReturnData!D319</f>
        <v>0</v>
      </c>
      <c r="W308" s="12">
        <f>E308*ReturnData!E319</f>
        <v>-9.9124999999999994E-3</v>
      </c>
      <c r="X308" s="12">
        <f>F308*ReturnData!F319</f>
        <v>-2.3E-3</v>
      </c>
      <c r="Y308" s="12">
        <f>G308*ReturnData!G319</f>
        <v>-7.8874999999999987E-3</v>
      </c>
      <c r="Z308" s="12">
        <f>H308*ReturnData!H319</f>
        <v>0</v>
      </c>
      <c r="AA308" s="12">
        <f>I308*ReturnData!I319</f>
        <v>0</v>
      </c>
      <c r="AB308" s="12">
        <f>J308*ReturnData!J319</f>
        <v>0</v>
      </c>
      <c r="AC308" s="12">
        <f>K308*ReturnData!K319</f>
        <v>-7.8125E-3</v>
      </c>
      <c r="AD308" s="12">
        <f>L308*ReturnData!L319</f>
        <v>0</v>
      </c>
      <c r="AE308" s="12">
        <f>M308*ReturnData!M319</f>
        <v>0</v>
      </c>
      <c r="AF308" s="12">
        <f>N308*ReturnData!N319</f>
        <v>-7.2499999999999995E-3</v>
      </c>
      <c r="AG308" s="12">
        <f>O308*ReturnData!O319</f>
        <v>-5.8999999999999999E-3</v>
      </c>
      <c r="AH308" s="12">
        <f>P308*ReturnData!P319</f>
        <v>0</v>
      </c>
      <c r="AI308" s="12">
        <f>Q308*ReturnData!Q319</f>
        <v>-5.3249999999999999E-3</v>
      </c>
      <c r="AK308">
        <f t="shared" si="42"/>
        <v>200006</v>
      </c>
      <c r="AL308" s="15">
        <f t="shared" si="38"/>
        <v>-4.1562500000000002E-2</v>
      </c>
      <c r="AN308">
        <v>1</v>
      </c>
      <c r="AO308" s="15">
        <f>HighMomentumPortfolio!AL308-LowMomentumPortfolio!AL308</f>
        <v>6.7375000000000004E-2</v>
      </c>
      <c r="AP308" s="18">
        <f t="shared" si="39"/>
        <v>1.067375</v>
      </c>
      <c r="AQ308" s="18"/>
    </row>
    <row r="309" spans="1:48" x14ac:dyDescent="0.25">
      <c r="A309" s="6">
        <f>ReturnData!A320</f>
        <v>200007</v>
      </c>
      <c r="B309">
        <f>IF('Monthly Ranks'!B308&gt;=9, 1/8,0)</f>
        <v>0.125</v>
      </c>
      <c r="C309">
        <f>IF('Monthly Ranks'!C308&gt;=9, 1/8,0)</f>
        <v>0</v>
      </c>
      <c r="D309">
        <f>IF('Monthly Ranks'!D308&gt;=9, 1/8,0)</f>
        <v>0</v>
      </c>
      <c r="E309">
        <f>IF('Monthly Ranks'!E308&gt;=9, 1/8,0)</f>
        <v>0.125</v>
      </c>
      <c r="F309">
        <f>IF('Monthly Ranks'!F308&gt;=9, 1/8,0)</f>
        <v>0.125</v>
      </c>
      <c r="G309">
        <f>IF('Monthly Ranks'!G308&gt;=9, 1/8,0)</f>
        <v>0.125</v>
      </c>
      <c r="H309">
        <f>IF('Monthly Ranks'!H308&gt;=9, 1/8,0)</f>
        <v>0</v>
      </c>
      <c r="I309">
        <f>IF('Monthly Ranks'!I308&gt;=9, 1/8,0)</f>
        <v>0</v>
      </c>
      <c r="J309">
        <f>IF('Monthly Ranks'!J308&gt;=9, 1/8,0)</f>
        <v>0</v>
      </c>
      <c r="K309">
        <f>IF('Monthly Ranks'!K308&gt;=9, 1/8,0)</f>
        <v>0.125</v>
      </c>
      <c r="L309">
        <f>IF('Monthly Ranks'!L308&gt;=9, 1/8,0)</f>
        <v>0</v>
      </c>
      <c r="M309">
        <f>IF('Monthly Ranks'!M308&gt;=9, 1/8,0)</f>
        <v>0.125</v>
      </c>
      <c r="N309">
        <f>IF('Monthly Ranks'!N308&gt;=9, 1/8,0)</f>
        <v>0.125</v>
      </c>
      <c r="O309">
        <f>IF('Monthly Ranks'!O308&gt;=9, 1/8,0)</f>
        <v>0</v>
      </c>
      <c r="P309">
        <f>IF('Monthly Ranks'!P308&gt;=9, 1/8,0)</f>
        <v>0.125</v>
      </c>
      <c r="Q309">
        <f>IF('Monthly Ranks'!Q308&gt;=9, 1/8,0)</f>
        <v>0</v>
      </c>
      <c r="S309">
        <f t="shared" si="36"/>
        <v>200007</v>
      </c>
      <c r="T309" s="12">
        <f>B309*ReturnData!B320</f>
        <v>2.2750000000000001E-3</v>
      </c>
      <c r="U309" s="12">
        <f>C309*ReturnData!C320</f>
        <v>0</v>
      </c>
      <c r="V309" s="12">
        <f>D309*ReturnData!D320</f>
        <v>0</v>
      </c>
      <c r="W309" s="12">
        <f>E309*ReturnData!E320</f>
        <v>6.7124999999999997E-3</v>
      </c>
      <c r="X309" s="12">
        <f>F309*ReturnData!F320</f>
        <v>-4.6874999999999998E-3</v>
      </c>
      <c r="Y309" s="12">
        <f>G309*ReturnData!G320</f>
        <v>1.5249999999999999E-3</v>
      </c>
      <c r="Z309" s="12">
        <f>H309*ReturnData!H320</f>
        <v>0</v>
      </c>
      <c r="AA309" s="12">
        <f>I309*ReturnData!I320</f>
        <v>0</v>
      </c>
      <c r="AB309" s="12">
        <f>J309*ReturnData!J320</f>
        <v>0</v>
      </c>
      <c r="AC309" s="12">
        <f>K309*ReturnData!K320</f>
        <v>5.0375000000000003E-3</v>
      </c>
      <c r="AD309" s="12">
        <f>L309*ReturnData!L320</f>
        <v>0</v>
      </c>
      <c r="AE309" s="12">
        <f>M309*ReturnData!M320</f>
        <v>7.2499999999999995E-3</v>
      </c>
      <c r="AF309" s="12">
        <f>N309*ReturnData!N320</f>
        <v>1.06125E-2</v>
      </c>
      <c r="AG309" s="12">
        <f>O309*ReturnData!O320</f>
        <v>0</v>
      </c>
      <c r="AH309" s="12">
        <f>P309*ReturnData!P320</f>
        <v>-4.2249999999999996E-3</v>
      </c>
      <c r="AI309" s="12">
        <f>Q309*ReturnData!Q320</f>
        <v>0</v>
      </c>
      <c r="AK309">
        <f t="shared" si="42"/>
        <v>200007</v>
      </c>
      <c r="AL309" s="15">
        <f t="shared" si="38"/>
        <v>2.4499999999999997E-2</v>
      </c>
      <c r="AN309">
        <v>1</v>
      </c>
      <c r="AO309" s="15">
        <f>HighMomentumPortfolio!AL309-LowMomentumPortfolio!AL309</f>
        <v>-3.5462499999999994E-2</v>
      </c>
      <c r="AP309" s="18">
        <f t="shared" si="39"/>
        <v>0.96453750000000005</v>
      </c>
      <c r="AQ309" s="18"/>
    </row>
    <row r="310" spans="1:48" x14ac:dyDescent="0.25">
      <c r="A310" s="6">
        <f>ReturnData!A321</f>
        <v>200008</v>
      </c>
      <c r="B310">
        <f>IF('Monthly Ranks'!B309&gt;=9, 1/8,0)</f>
        <v>0</v>
      </c>
      <c r="C310">
        <f>IF('Monthly Ranks'!C309&gt;=9, 1/8,0)</f>
        <v>0</v>
      </c>
      <c r="D310">
        <f>IF('Monthly Ranks'!D309&gt;=9, 1/8,0)</f>
        <v>0</v>
      </c>
      <c r="E310">
        <f>IF('Monthly Ranks'!E309&gt;=9, 1/8,0)</f>
        <v>0.125</v>
      </c>
      <c r="F310">
        <f>IF('Monthly Ranks'!F309&gt;=9, 1/8,0)</f>
        <v>0.125</v>
      </c>
      <c r="G310">
        <f>IF('Monthly Ranks'!G309&gt;=9, 1/8,0)</f>
        <v>0.125</v>
      </c>
      <c r="H310">
        <f>IF('Monthly Ranks'!H309&gt;=9, 1/8,0)</f>
        <v>0</v>
      </c>
      <c r="I310">
        <f>IF('Monthly Ranks'!I309&gt;=9, 1/8,0)</f>
        <v>0.125</v>
      </c>
      <c r="J310">
        <f>IF('Monthly Ranks'!J309&gt;=9, 1/8,0)</f>
        <v>0</v>
      </c>
      <c r="K310">
        <f>IF('Monthly Ranks'!K309&gt;=9, 1/8,0)</f>
        <v>0.125</v>
      </c>
      <c r="L310">
        <f>IF('Monthly Ranks'!L309&gt;=9, 1/8,0)</f>
        <v>0</v>
      </c>
      <c r="M310">
        <f>IF('Monthly Ranks'!M309&gt;=9, 1/8,0)</f>
        <v>0.125</v>
      </c>
      <c r="N310">
        <f>IF('Monthly Ranks'!N309&gt;=9, 1/8,0)</f>
        <v>0.125</v>
      </c>
      <c r="O310">
        <f>IF('Monthly Ranks'!O309&gt;=9, 1/8,0)</f>
        <v>0</v>
      </c>
      <c r="P310">
        <f>IF('Monthly Ranks'!P309&gt;=9, 1/8,0)</f>
        <v>0.125</v>
      </c>
      <c r="Q310">
        <f>IF('Monthly Ranks'!Q309&gt;=9, 1/8,0)</f>
        <v>0</v>
      </c>
      <c r="S310">
        <f t="shared" si="36"/>
        <v>200008</v>
      </c>
      <c r="T310" s="12">
        <f>B310*ReturnData!B321</f>
        <v>0</v>
      </c>
      <c r="U310" s="12">
        <f>C310*ReturnData!C321</f>
        <v>0</v>
      </c>
      <c r="V310" s="12">
        <f>D310*ReturnData!D321</f>
        <v>0</v>
      </c>
      <c r="W310" s="12">
        <f>E310*ReturnData!E321</f>
        <v>2.3874999999999999E-3</v>
      </c>
      <c r="X310" s="12">
        <f>F310*ReturnData!F321</f>
        <v>6.3875000000000008E-3</v>
      </c>
      <c r="Y310" s="12">
        <f>G310*ReturnData!G321</f>
        <v>3.4499999999999999E-3</v>
      </c>
      <c r="Z310" s="12">
        <f>H310*ReturnData!H321</f>
        <v>0</v>
      </c>
      <c r="AA310" s="12">
        <f>I310*ReturnData!I321</f>
        <v>-9.3749999999999997E-4</v>
      </c>
      <c r="AB310" s="12">
        <f>J310*ReturnData!J321</f>
        <v>0</v>
      </c>
      <c r="AC310" s="12">
        <f>K310*ReturnData!K321</f>
        <v>1.09625E-2</v>
      </c>
      <c r="AD310" s="12">
        <f>L310*ReturnData!L321</f>
        <v>0</v>
      </c>
      <c r="AE310" s="12">
        <f>M310*ReturnData!M321</f>
        <v>7.1374999999999997E-3</v>
      </c>
      <c r="AF310" s="12">
        <f>N310*ReturnData!N321</f>
        <v>4.3750000000000004E-3</v>
      </c>
      <c r="AG310" s="12">
        <f>O310*ReturnData!O321</f>
        <v>0</v>
      </c>
      <c r="AH310" s="12">
        <f>P310*ReturnData!P321</f>
        <v>-6.1875000000000003E-3</v>
      </c>
      <c r="AI310" s="12">
        <f>Q310*ReturnData!Q321</f>
        <v>0</v>
      </c>
      <c r="AK310">
        <f t="shared" si="42"/>
        <v>200008</v>
      </c>
      <c r="AL310" s="15">
        <f t="shared" si="38"/>
        <v>2.7575000000000002E-2</v>
      </c>
      <c r="AN310">
        <v>1</v>
      </c>
      <c r="AO310" s="15">
        <f>HighMomentumPortfolio!AL310-LowMomentumPortfolio!AL310</f>
        <v>6.1762499999999998E-2</v>
      </c>
      <c r="AP310" s="18">
        <f t="shared" si="39"/>
        <v>1.0617624999999999</v>
      </c>
      <c r="AQ310" s="18"/>
    </row>
    <row r="311" spans="1:48" x14ac:dyDescent="0.25">
      <c r="A311" s="6">
        <f>ReturnData!A322</f>
        <v>200009</v>
      </c>
      <c r="B311">
        <f>IF('Monthly Ranks'!B310&gt;=9, 1/8,0)</f>
        <v>0</v>
      </c>
      <c r="C311">
        <f>IF('Monthly Ranks'!C310&gt;=9, 1/8,0)</f>
        <v>0</v>
      </c>
      <c r="D311">
        <f>IF('Monthly Ranks'!D310&gt;=9, 1/8,0)</f>
        <v>0</v>
      </c>
      <c r="E311">
        <f>IF('Monthly Ranks'!E310&gt;=9, 1/8,0)</f>
        <v>0.125</v>
      </c>
      <c r="F311">
        <f>IF('Monthly Ranks'!F310&gt;=9, 1/8,0)</f>
        <v>0.125</v>
      </c>
      <c r="G311">
        <f>IF('Monthly Ranks'!G310&gt;=9, 1/8,0)</f>
        <v>0.125</v>
      </c>
      <c r="H311">
        <f>IF('Monthly Ranks'!H310&gt;=9, 1/8,0)</f>
        <v>0</v>
      </c>
      <c r="I311">
        <f>IF('Monthly Ranks'!I310&gt;=9, 1/8,0)</f>
        <v>0.125</v>
      </c>
      <c r="J311">
        <f>IF('Monthly Ranks'!J310&gt;=9, 1/8,0)</f>
        <v>0</v>
      </c>
      <c r="K311">
        <f>IF('Monthly Ranks'!K310&gt;=9, 1/8,0)</f>
        <v>0.125</v>
      </c>
      <c r="L311">
        <f>IF('Monthly Ranks'!L310&gt;=9, 1/8,0)</f>
        <v>0</v>
      </c>
      <c r="M311">
        <f>IF('Monthly Ranks'!M310&gt;=9, 1/8,0)</f>
        <v>0.125</v>
      </c>
      <c r="N311">
        <f>IF('Monthly Ranks'!N310&gt;=9, 1/8,0)</f>
        <v>0.125</v>
      </c>
      <c r="O311">
        <f>IF('Monthly Ranks'!O310&gt;=9, 1/8,0)</f>
        <v>0</v>
      </c>
      <c r="P311">
        <f>IF('Monthly Ranks'!P310&gt;=9, 1/8,0)</f>
        <v>0.125</v>
      </c>
      <c r="Q311">
        <f>IF('Monthly Ranks'!Q310&gt;=9, 1/8,0)</f>
        <v>0</v>
      </c>
      <c r="S311">
        <f t="shared" si="36"/>
        <v>200009</v>
      </c>
      <c r="T311" s="12">
        <f>B311*ReturnData!B322</f>
        <v>0</v>
      </c>
      <c r="U311" s="12">
        <f>C311*ReturnData!C322</f>
        <v>0</v>
      </c>
      <c r="V311" s="12">
        <f>D311*ReturnData!D322</f>
        <v>0</v>
      </c>
      <c r="W311" s="12">
        <f>E311*ReturnData!E322</f>
        <v>5.0000000000000001E-4</v>
      </c>
      <c r="X311" s="12">
        <f>F311*ReturnData!F322</f>
        <v>-1.5625E-2</v>
      </c>
      <c r="Y311" s="12">
        <f>G311*ReturnData!G322</f>
        <v>-4.2374999999999999E-3</v>
      </c>
      <c r="Z311" s="12">
        <f>H311*ReturnData!H322</f>
        <v>0</v>
      </c>
      <c r="AA311" s="12">
        <f>I311*ReturnData!I322</f>
        <v>3.5125E-3</v>
      </c>
      <c r="AB311" s="12">
        <f>J311*ReturnData!J322</f>
        <v>0</v>
      </c>
      <c r="AC311" s="12">
        <f>K311*ReturnData!K322</f>
        <v>-7.2124999999999993E-3</v>
      </c>
      <c r="AD311" s="12">
        <f>L311*ReturnData!L322</f>
        <v>0</v>
      </c>
      <c r="AE311" s="12">
        <f>M311*ReturnData!M322</f>
        <v>-5.8125000000000008E-3</v>
      </c>
      <c r="AF311" s="12">
        <f>N311*ReturnData!N322</f>
        <v>4.0000000000000001E-3</v>
      </c>
      <c r="AG311" s="12">
        <f>O311*ReturnData!O322</f>
        <v>0</v>
      </c>
      <c r="AH311" s="12">
        <f>P311*ReturnData!P322</f>
        <v>1.7499999999999998E-3</v>
      </c>
      <c r="AI311" s="12">
        <f>Q311*ReturnData!Q322</f>
        <v>0</v>
      </c>
      <c r="AK311">
        <f t="shared" si="42"/>
        <v>200009</v>
      </c>
      <c r="AL311" s="15">
        <f t="shared" si="38"/>
        <v>-2.3125E-2</v>
      </c>
      <c r="AN311">
        <v>1</v>
      </c>
      <c r="AO311" s="15">
        <f>HighMomentumPortfolio!AL311-LowMomentumPortfolio!AL311</f>
        <v>9.0750000000000015E-3</v>
      </c>
      <c r="AP311" s="18">
        <f t="shared" si="39"/>
        <v>1.0090749999999999</v>
      </c>
      <c r="AQ311" s="18"/>
    </row>
    <row r="312" spans="1:48" x14ac:dyDescent="0.25">
      <c r="A312" s="6">
        <f>ReturnData!A323</f>
        <v>200010</v>
      </c>
      <c r="B312">
        <f>IF('Monthly Ranks'!B311&gt;=9, 1/8,0)</f>
        <v>0</v>
      </c>
      <c r="C312">
        <f>IF('Monthly Ranks'!C311&gt;=9, 1/8,0)</f>
        <v>0</v>
      </c>
      <c r="D312">
        <f>IF('Monthly Ranks'!D311&gt;=9, 1/8,0)</f>
        <v>0</v>
      </c>
      <c r="E312">
        <f>IF('Monthly Ranks'!E311&gt;=9, 1/8,0)</f>
        <v>0.125</v>
      </c>
      <c r="F312">
        <f>IF('Monthly Ranks'!F311&gt;=9, 1/8,0)</f>
        <v>0.125</v>
      </c>
      <c r="G312">
        <f>IF('Monthly Ranks'!G311&gt;=9, 1/8,0)</f>
        <v>0.125</v>
      </c>
      <c r="H312">
        <f>IF('Monthly Ranks'!H311&gt;=9, 1/8,0)</f>
        <v>0</v>
      </c>
      <c r="I312">
        <f>IF('Monthly Ranks'!I311&gt;=9, 1/8,0)</f>
        <v>0.125</v>
      </c>
      <c r="J312">
        <f>IF('Monthly Ranks'!J311&gt;=9, 1/8,0)</f>
        <v>0</v>
      </c>
      <c r="K312">
        <f>IF('Monthly Ranks'!K311&gt;=9, 1/8,0)</f>
        <v>0.125</v>
      </c>
      <c r="L312">
        <f>IF('Monthly Ranks'!L311&gt;=9, 1/8,0)</f>
        <v>0</v>
      </c>
      <c r="M312">
        <f>IF('Monthly Ranks'!M311&gt;=9, 1/8,0)</f>
        <v>0.125</v>
      </c>
      <c r="N312">
        <f>IF('Monthly Ranks'!N311&gt;=9, 1/8,0)</f>
        <v>0.125</v>
      </c>
      <c r="O312">
        <f>IF('Monthly Ranks'!O311&gt;=9, 1/8,0)</f>
        <v>0</v>
      </c>
      <c r="P312">
        <f>IF('Monthly Ranks'!P311&gt;=9, 1/8,0)</f>
        <v>0.125</v>
      </c>
      <c r="Q312">
        <f>IF('Monthly Ranks'!Q311&gt;=9, 1/8,0)</f>
        <v>0</v>
      </c>
      <c r="S312">
        <f t="shared" si="36"/>
        <v>200010</v>
      </c>
      <c r="T312" s="12">
        <f>B312*ReturnData!B323</f>
        <v>0</v>
      </c>
      <c r="U312" s="12">
        <f>C312*ReturnData!C323</f>
        <v>0</v>
      </c>
      <c r="V312" s="12">
        <f>D312*ReturnData!D323</f>
        <v>0</v>
      </c>
      <c r="W312" s="12">
        <f>E312*ReturnData!E323</f>
        <v>3.4499999999999999E-3</v>
      </c>
      <c r="X312" s="12">
        <f>F312*ReturnData!F323</f>
        <v>1.0499999999999999E-3</v>
      </c>
      <c r="Y312" s="12">
        <f>G312*ReturnData!G323</f>
        <v>2.65E-3</v>
      </c>
      <c r="Z312" s="12">
        <f>H312*ReturnData!H323</f>
        <v>0</v>
      </c>
      <c r="AA312" s="12">
        <f>I312*ReturnData!I323</f>
        <v>-7.6E-3</v>
      </c>
      <c r="AB312" s="12">
        <f>J312*ReturnData!J323</f>
        <v>0</v>
      </c>
      <c r="AC312" s="12">
        <f>K312*ReturnData!K323</f>
        <v>4.6375000000000001E-3</v>
      </c>
      <c r="AD312" s="12">
        <f>L312*ReturnData!L323</f>
        <v>0</v>
      </c>
      <c r="AE312" s="12">
        <f>M312*ReturnData!M323</f>
        <v>4.1374999999999997E-3</v>
      </c>
      <c r="AF312" s="12">
        <f>N312*ReturnData!N323</f>
        <v>1.38125E-2</v>
      </c>
      <c r="AG312" s="12">
        <f>O312*ReturnData!O323</f>
        <v>0</v>
      </c>
      <c r="AH312" s="12">
        <f>P312*ReturnData!P323</f>
        <v>1.6750000000000001E-3</v>
      </c>
      <c r="AI312" s="12">
        <f>Q312*ReturnData!Q323</f>
        <v>0</v>
      </c>
      <c r="AK312">
        <f t="shared" si="42"/>
        <v>200010</v>
      </c>
      <c r="AL312" s="15">
        <f t="shared" si="38"/>
        <v>2.3812499999999997E-2</v>
      </c>
      <c r="AN312">
        <v>1</v>
      </c>
      <c r="AO312" s="15">
        <f>HighMomentumPortfolio!AL312-LowMomentumPortfolio!AL312</f>
        <v>-3.9087499999999997E-2</v>
      </c>
      <c r="AP312" s="18">
        <f t="shared" si="39"/>
        <v>0.96091250000000006</v>
      </c>
      <c r="AQ312" s="18"/>
    </row>
    <row r="313" spans="1:48" x14ac:dyDescent="0.25">
      <c r="A313" s="6">
        <f>ReturnData!A324</f>
        <v>200011</v>
      </c>
      <c r="B313">
        <f>IF('Monthly Ranks'!B312&gt;=9, 1/8,0)</f>
        <v>0.125</v>
      </c>
      <c r="C313">
        <f>IF('Monthly Ranks'!C312&gt;=9, 1/8,0)</f>
        <v>0</v>
      </c>
      <c r="D313">
        <f>IF('Monthly Ranks'!D312&gt;=9, 1/8,0)</f>
        <v>0</v>
      </c>
      <c r="E313">
        <f>IF('Monthly Ranks'!E312&gt;=9, 1/8,0)</f>
        <v>0.125</v>
      </c>
      <c r="F313">
        <f>IF('Monthly Ranks'!F312&gt;=9, 1/8,0)</f>
        <v>0.125</v>
      </c>
      <c r="G313">
        <f>IF('Monthly Ranks'!G312&gt;=9, 1/8,0)</f>
        <v>0.125</v>
      </c>
      <c r="H313">
        <f>IF('Monthly Ranks'!H312&gt;=9, 1/8,0)</f>
        <v>0</v>
      </c>
      <c r="I313">
        <f>IF('Monthly Ranks'!I312&gt;=9, 1/8,0)</f>
        <v>0.125</v>
      </c>
      <c r="J313">
        <f>IF('Monthly Ranks'!J312&gt;=9, 1/8,0)</f>
        <v>0</v>
      </c>
      <c r="K313">
        <f>IF('Monthly Ranks'!K312&gt;=9, 1/8,0)</f>
        <v>0.125</v>
      </c>
      <c r="L313">
        <f>IF('Monthly Ranks'!L312&gt;=9, 1/8,0)</f>
        <v>0</v>
      </c>
      <c r="M313">
        <f>IF('Monthly Ranks'!M312&gt;=9, 1/8,0)</f>
        <v>0.125</v>
      </c>
      <c r="N313">
        <f>IF('Monthly Ranks'!N312&gt;=9, 1/8,0)</f>
        <v>0</v>
      </c>
      <c r="O313">
        <f>IF('Monthly Ranks'!O312&gt;=9, 1/8,0)</f>
        <v>0</v>
      </c>
      <c r="P313">
        <f>IF('Monthly Ranks'!P312&gt;=9, 1/8,0)</f>
        <v>0.125</v>
      </c>
      <c r="Q313">
        <f>IF('Monthly Ranks'!Q312&gt;=9, 1/8,0)</f>
        <v>0</v>
      </c>
      <c r="S313">
        <f t="shared" si="36"/>
        <v>200011</v>
      </c>
      <c r="T313" s="12">
        <f>B313*ReturnData!B324</f>
        <v>5.4749999999999998E-3</v>
      </c>
      <c r="U313" s="12">
        <f>C313*ReturnData!C324</f>
        <v>0</v>
      </c>
      <c r="V313" s="12">
        <f>D313*ReturnData!D324</f>
        <v>0</v>
      </c>
      <c r="W313" s="12">
        <f>E313*ReturnData!E324</f>
        <v>4.2500000000000003E-3</v>
      </c>
      <c r="X313" s="12">
        <f>F313*ReturnData!F324</f>
        <v>-6.0499999999999998E-3</v>
      </c>
      <c r="Y313" s="12">
        <f>G313*ReturnData!G324</f>
        <v>1.3875000000000001E-3</v>
      </c>
      <c r="Z313" s="12">
        <f>H313*ReturnData!H324</f>
        <v>0</v>
      </c>
      <c r="AA313" s="12">
        <f>I313*ReturnData!I324</f>
        <v>-6.8500000000000002E-3</v>
      </c>
      <c r="AB313" s="12">
        <f>J313*ReturnData!J324</f>
        <v>0</v>
      </c>
      <c r="AC313" s="12">
        <f>K313*ReturnData!K324</f>
        <v>-9.6249999999999999E-3</v>
      </c>
      <c r="AD313" s="12">
        <f>L313*ReturnData!L324</f>
        <v>0</v>
      </c>
      <c r="AE313" s="12">
        <f>M313*ReturnData!M324</f>
        <v>-1.60375E-2</v>
      </c>
      <c r="AF313" s="12">
        <f>N313*ReturnData!N324</f>
        <v>0</v>
      </c>
      <c r="AG313" s="12">
        <f>O313*ReturnData!O324</f>
        <v>0</v>
      </c>
      <c r="AH313" s="12">
        <f>P313*ReturnData!P324</f>
        <v>2.4375E-3</v>
      </c>
      <c r="AI313" s="12">
        <f>Q313*ReturnData!Q324</f>
        <v>0</v>
      </c>
      <c r="AK313">
        <f t="shared" si="42"/>
        <v>200011</v>
      </c>
      <c r="AL313" s="15">
        <f t="shared" si="38"/>
        <v>-2.50125E-2</v>
      </c>
      <c r="AN313">
        <v>1</v>
      </c>
      <c r="AO313" s="15">
        <f>HighMomentumPortfolio!AL313-LowMomentumPortfolio!AL313</f>
        <v>-2.1899999999999996E-2</v>
      </c>
      <c r="AP313" s="18">
        <f t="shared" si="39"/>
        <v>0.97809999999999997</v>
      </c>
      <c r="AQ313" s="18"/>
    </row>
    <row r="314" spans="1:48" x14ac:dyDescent="0.25">
      <c r="A314" s="6">
        <f>ReturnData!A325</f>
        <v>200012</v>
      </c>
      <c r="B314">
        <f>IF('Monthly Ranks'!B313&gt;=9, 1/8,0)</f>
        <v>0</v>
      </c>
      <c r="C314">
        <f>IF('Monthly Ranks'!C313&gt;=9, 1/8,0)</f>
        <v>0.125</v>
      </c>
      <c r="D314">
        <f>IF('Monthly Ranks'!D313&gt;=9, 1/8,0)</f>
        <v>0</v>
      </c>
      <c r="E314">
        <f>IF('Monthly Ranks'!E313&gt;=9, 1/8,0)</f>
        <v>0.125</v>
      </c>
      <c r="F314">
        <f>IF('Monthly Ranks'!F313&gt;=9, 1/8,0)</f>
        <v>0.125</v>
      </c>
      <c r="G314">
        <f>IF('Monthly Ranks'!G313&gt;=9, 1/8,0)</f>
        <v>0.125</v>
      </c>
      <c r="H314">
        <f>IF('Monthly Ranks'!H313&gt;=9, 1/8,0)</f>
        <v>0</v>
      </c>
      <c r="I314">
        <f>IF('Monthly Ranks'!I313&gt;=9, 1/8,0)</f>
        <v>0.125</v>
      </c>
      <c r="J314">
        <f>IF('Monthly Ranks'!J313&gt;=9, 1/8,0)</f>
        <v>0</v>
      </c>
      <c r="K314">
        <f>IF('Monthly Ranks'!K313&gt;=9, 1/8,0)</f>
        <v>0.125</v>
      </c>
      <c r="L314">
        <f>IF('Monthly Ranks'!L313&gt;=9, 1/8,0)</f>
        <v>0</v>
      </c>
      <c r="M314">
        <f>IF('Monthly Ranks'!M313&gt;=9, 1/8,0)</f>
        <v>0.125</v>
      </c>
      <c r="N314">
        <f>IF('Monthly Ranks'!N313&gt;=9, 1/8,0)</f>
        <v>0</v>
      </c>
      <c r="O314">
        <f>IF('Monthly Ranks'!O313&gt;=9, 1/8,0)</f>
        <v>0</v>
      </c>
      <c r="P314">
        <f>IF('Monthly Ranks'!P313&gt;=9, 1/8,0)</f>
        <v>0.125</v>
      </c>
      <c r="Q314">
        <f>IF('Monthly Ranks'!Q313&gt;=9, 1/8,0)</f>
        <v>0</v>
      </c>
      <c r="S314">
        <f t="shared" si="36"/>
        <v>200012</v>
      </c>
      <c r="T314" s="12">
        <f>B314*ReturnData!B325</f>
        <v>0</v>
      </c>
      <c r="U314" s="12">
        <f>C314*ReturnData!C325</f>
        <v>1.1850000000000001E-2</v>
      </c>
      <c r="V314" s="12">
        <f>D314*ReturnData!D325</f>
        <v>0</v>
      </c>
      <c r="W314" s="12">
        <f>E314*ReturnData!E325</f>
        <v>1.6449999999999999E-2</v>
      </c>
      <c r="X314" s="12">
        <f>F314*ReturnData!F325</f>
        <v>5.9125000000000002E-3</v>
      </c>
      <c r="Y314" s="12">
        <f>G314*ReturnData!G325</f>
        <v>1.2525E-2</v>
      </c>
      <c r="Z314" s="12">
        <f>H314*ReturnData!H325</f>
        <v>0</v>
      </c>
      <c r="AA314" s="12">
        <f>I314*ReturnData!I325</f>
        <v>1.74875E-2</v>
      </c>
      <c r="AB314" s="12">
        <f>J314*ReturnData!J325</f>
        <v>0</v>
      </c>
      <c r="AC314" s="12">
        <f>K314*ReturnData!K325</f>
        <v>1.2212499999999999E-2</v>
      </c>
      <c r="AD314" s="12">
        <f>L314*ReturnData!L325</f>
        <v>0</v>
      </c>
      <c r="AE314" s="12">
        <f>M314*ReturnData!M325</f>
        <v>-8.1250000000000007E-4</v>
      </c>
      <c r="AF314" s="12">
        <f>N314*ReturnData!N325</f>
        <v>0</v>
      </c>
      <c r="AG314" s="12">
        <f>O314*ReturnData!O325</f>
        <v>0</v>
      </c>
      <c r="AH314" s="12">
        <f>P314*ReturnData!P325</f>
        <v>2.9625000000000003E-3</v>
      </c>
      <c r="AI314" s="12">
        <f>Q314*ReturnData!Q325</f>
        <v>0</v>
      </c>
      <c r="AK314">
        <f t="shared" si="42"/>
        <v>200012</v>
      </c>
      <c r="AL314" s="15">
        <f t="shared" si="38"/>
        <v>7.8587500000000018E-2</v>
      </c>
      <c r="AN314">
        <v>1</v>
      </c>
      <c r="AO314" s="15">
        <f>HighMomentumPortfolio!AL314-LowMomentumPortfolio!AL314</f>
        <v>-4.2937500000000017E-2</v>
      </c>
      <c r="AP314" s="18">
        <f t="shared" si="39"/>
        <v>0.95706249999999993</v>
      </c>
      <c r="AQ314" s="18"/>
    </row>
    <row r="315" spans="1:48" x14ac:dyDescent="0.25">
      <c r="A315" s="6">
        <f>ReturnData!A326</f>
        <v>200101</v>
      </c>
      <c r="B315">
        <f>IF('Monthly Ranks'!B314&gt;=9, 1/8,0)</f>
        <v>0</v>
      </c>
      <c r="C315">
        <f>IF('Monthly Ranks'!C314&gt;=9, 1/8,0)</f>
        <v>0.125</v>
      </c>
      <c r="D315">
        <f>IF('Monthly Ranks'!D314&gt;=9, 1/8,0)</f>
        <v>0</v>
      </c>
      <c r="E315">
        <f>IF('Monthly Ranks'!E314&gt;=9, 1/8,0)</f>
        <v>0</v>
      </c>
      <c r="F315">
        <f>IF('Monthly Ranks'!F314&gt;=9, 1/8,0)</f>
        <v>0.125</v>
      </c>
      <c r="G315">
        <f>IF('Monthly Ranks'!G314&gt;=9, 1/8,0)</f>
        <v>0.125</v>
      </c>
      <c r="H315">
        <f>IF('Monthly Ranks'!H314&gt;=9, 1/8,0)</f>
        <v>0</v>
      </c>
      <c r="I315">
        <f>IF('Monthly Ranks'!I314&gt;=9, 1/8,0)</f>
        <v>0.125</v>
      </c>
      <c r="J315">
        <f>IF('Monthly Ranks'!J314&gt;=9, 1/8,0)</f>
        <v>0</v>
      </c>
      <c r="K315">
        <f>IF('Monthly Ranks'!K314&gt;=9, 1/8,0)</f>
        <v>0.125</v>
      </c>
      <c r="L315">
        <f>IF('Monthly Ranks'!L314&gt;=9, 1/8,0)</f>
        <v>0.125</v>
      </c>
      <c r="M315">
        <f>IF('Monthly Ranks'!M314&gt;=9, 1/8,0)</f>
        <v>0.125</v>
      </c>
      <c r="N315">
        <f>IF('Monthly Ranks'!N314&gt;=9, 1/8,0)</f>
        <v>0</v>
      </c>
      <c r="O315">
        <f>IF('Monthly Ranks'!O314&gt;=9, 1/8,0)</f>
        <v>0</v>
      </c>
      <c r="P315">
        <f>IF('Monthly Ranks'!P314&gt;=9, 1/8,0)</f>
        <v>0.125</v>
      </c>
      <c r="Q315">
        <f>IF('Monthly Ranks'!Q314&gt;=9, 1/8,0)</f>
        <v>0</v>
      </c>
      <c r="S315">
        <f t="shared" si="36"/>
        <v>200101</v>
      </c>
      <c r="T315" s="12">
        <f>B315*ReturnData!B326</f>
        <v>0</v>
      </c>
      <c r="U315" s="12">
        <f>C315*ReturnData!C326</f>
        <v>2.0374999999999998E-3</v>
      </c>
      <c r="V315" s="12">
        <f>D315*ReturnData!D326</f>
        <v>0</v>
      </c>
      <c r="W315" s="12">
        <f>E315*ReturnData!E326</f>
        <v>0</v>
      </c>
      <c r="X315" s="12">
        <f>F315*ReturnData!F326</f>
        <v>1.2624999999999999E-2</v>
      </c>
      <c r="Y315" s="12">
        <f>G315*ReturnData!G326</f>
        <v>-6.2500000000000003E-3</v>
      </c>
      <c r="Z315" s="12">
        <f>H315*ReturnData!H326</f>
        <v>0</v>
      </c>
      <c r="AA315" s="12">
        <f>I315*ReturnData!I326</f>
        <v>3.9125000000000002E-3</v>
      </c>
      <c r="AB315" s="12">
        <f>J315*ReturnData!J326</f>
        <v>0</v>
      </c>
      <c r="AC315" s="12">
        <f>K315*ReturnData!K326</f>
        <v>2.0125E-3</v>
      </c>
      <c r="AD315" s="12">
        <f>L315*ReturnData!L326</f>
        <v>1.6174999999999998E-2</v>
      </c>
      <c r="AE315" s="12">
        <f>M315*ReturnData!M326</f>
        <v>1.6862499999999999E-2</v>
      </c>
      <c r="AF315" s="12">
        <f>N315*ReturnData!N326</f>
        <v>0</v>
      </c>
      <c r="AG315" s="12">
        <f>O315*ReturnData!O326</f>
        <v>0</v>
      </c>
      <c r="AH315" s="12">
        <f>P315*ReturnData!P326</f>
        <v>1.06125E-2</v>
      </c>
      <c r="AI315" s="12">
        <f>Q315*ReturnData!Q326</f>
        <v>0</v>
      </c>
      <c r="AK315">
        <f t="shared" si="42"/>
        <v>200101</v>
      </c>
      <c r="AL315" s="15">
        <f t="shared" si="38"/>
        <v>5.7987499999999997E-2</v>
      </c>
      <c r="AN315">
        <v>1</v>
      </c>
      <c r="AO315" s="15">
        <f>HighMomentumPortfolio!AL315-LowMomentumPortfolio!AL315</f>
        <v>-8.0212499999999992E-2</v>
      </c>
      <c r="AP315" s="18">
        <f t="shared" si="39"/>
        <v>0.91978749999999998</v>
      </c>
      <c r="AQ315" s="18"/>
      <c r="AR315" s="18">
        <f t="shared" ref="AR315" si="46">PRODUCT(AP315:AP326)</f>
        <v>0.94693628867266666</v>
      </c>
      <c r="AS315" s="18"/>
      <c r="AT315" s="18"/>
      <c r="AU315" s="18"/>
      <c r="AV315" s="18"/>
    </row>
    <row r="316" spans="1:48" x14ac:dyDescent="0.25">
      <c r="A316" s="6">
        <f>ReturnData!A327</f>
        <v>200102</v>
      </c>
      <c r="B316">
        <f>IF('Monthly Ranks'!B315&gt;=9, 1/8,0)</f>
        <v>0</v>
      </c>
      <c r="C316">
        <f>IF('Monthly Ranks'!C315&gt;=9, 1/8,0)</f>
        <v>0.125</v>
      </c>
      <c r="D316">
        <f>IF('Monthly Ranks'!D315&gt;=9, 1/8,0)</f>
        <v>0</v>
      </c>
      <c r="E316">
        <f>IF('Monthly Ranks'!E315&gt;=9, 1/8,0)</f>
        <v>0</v>
      </c>
      <c r="F316">
        <f>IF('Monthly Ranks'!F315&gt;=9, 1/8,0)</f>
        <v>0.125</v>
      </c>
      <c r="G316">
        <f>IF('Monthly Ranks'!G315&gt;=9, 1/8,0)</f>
        <v>0</v>
      </c>
      <c r="H316">
        <f>IF('Monthly Ranks'!H315&gt;=9, 1/8,0)</f>
        <v>0</v>
      </c>
      <c r="I316">
        <f>IF('Monthly Ranks'!I315&gt;=9, 1/8,0)</f>
        <v>0.125</v>
      </c>
      <c r="J316">
        <f>IF('Monthly Ranks'!J315&gt;=9, 1/8,0)</f>
        <v>0.125</v>
      </c>
      <c r="K316">
        <f>IF('Monthly Ranks'!K315&gt;=9, 1/8,0)</f>
        <v>0.125</v>
      </c>
      <c r="L316">
        <f>IF('Monthly Ranks'!L315&gt;=9, 1/8,0)</f>
        <v>0.125</v>
      </c>
      <c r="M316">
        <f>IF('Monthly Ranks'!M315&gt;=9, 1/8,0)</f>
        <v>0.125</v>
      </c>
      <c r="N316">
        <f>IF('Monthly Ranks'!N315&gt;=9, 1/8,0)</f>
        <v>0</v>
      </c>
      <c r="O316">
        <f>IF('Monthly Ranks'!O315&gt;=9, 1/8,0)</f>
        <v>0</v>
      </c>
      <c r="P316">
        <f>IF('Monthly Ranks'!P315&gt;=9, 1/8,0)</f>
        <v>0.125</v>
      </c>
      <c r="Q316">
        <f>IF('Monthly Ranks'!Q315&gt;=9, 1/8,0)</f>
        <v>0</v>
      </c>
      <c r="S316">
        <f t="shared" si="36"/>
        <v>200102</v>
      </c>
      <c r="T316" s="12">
        <f>B316*ReturnData!B327</f>
        <v>0</v>
      </c>
      <c r="U316" s="12">
        <f>C316*ReturnData!C327</f>
        <v>5.7250000000000001E-3</v>
      </c>
      <c r="V316" s="12">
        <f>D316*ReturnData!D327</f>
        <v>0</v>
      </c>
      <c r="W316" s="12">
        <f>E316*ReturnData!E327</f>
        <v>0</v>
      </c>
      <c r="X316" s="12">
        <f>F316*ReturnData!F327</f>
        <v>1.0625000000000001E-3</v>
      </c>
      <c r="Y316" s="12">
        <f>G316*ReturnData!G327</f>
        <v>0</v>
      </c>
      <c r="Z316" s="12">
        <f>H316*ReturnData!H327</f>
        <v>0</v>
      </c>
      <c r="AA316" s="12">
        <f>I316*ReturnData!I327</f>
        <v>-5.3874999999999999E-3</v>
      </c>
      <c r="AB316" s="12">
        <f>J316*ReturnData!J327</f>
        <v>-2.98E-2</v>
      </c>
      <c r="AC316" s="12">
        <f>K316*ReturnData!K327</f>
        <v>2.5000000000000001E-5</v>
      </c>
      <c r="AD316" s="12">
        <f>L316*ReturnData!L327</f>
        <v>-3.6237499999999999E-2</v>
      </c>
      <c r="AE316" s="12">
        <f>M316*ReturnData!M327</f>
        <v>-1.0499999999999999E-3</v>
      </c>
      <c r="AF316" s="12">
        <f>N316*ReturnData!N327</f>
        <v>0</v>
      </c>
      <c r="AG316" s="12">
        <f>O316*ReturnData!O327</f>
        <v>0</v>
      </c>
      <c r="AH316" s="12">
        <f>P316*ReturnData!P327</f>
        <v>-6.3249999999999999E-3</v>
      </c>
      <c r="AI316" s="12">
        <f>Q316*ReturnData!Q327</f>
        <v>0</v>
      </c>
      <c r="AK316">
        <f t="shared" si="42"/>
        <v>200102</v>
      </c>
      <c r="AL316" s="15">
        <f t="shared" si="38"/>
        <v>-7.1987499999999996E-2</v>
      </c>
      <c r="AN316">
        <v>1</v>
      </c>
      <c r="AO316" s="15">
        <f>HighMomentumPortfolio!AL316-LowMomentumPortfolio!AL316</f>
        <v>5.3862500000000001E-2</v>
      </c>
      <c r="AP316" s="18">
        <f t="shared" si="39"/>
        <v>1.0538624999999999</v>
      </c>
      <c r="AQ316" s="18"/>
    </row>
    <row r="317" spans="1:48" x14ac:dyDescent="0.25">
      <c r="A317" s="6">
        <f>ReturnData!A328</f>
        <v>200103</v>
      </c>
      <c r="B317">
        <f>IF('Monthly Ranks'!B316&gt;=9, 1/8,0)</f>
        <v>0</v>
      </c>
      <c r="C317">
        <f>IF('Monthly Ranks'!C316&gt;=9, 1/8,0)</f>
        <v>0.125</v>
      </c>
      <c r="D317">
        <f>IF('Monthly Ranks'!D316&gt;=9, 1/8,0)</f>
        <v>0</v>
      </c>
      <c r="E317">
        <f>IF('Monthly Ranks'!E316&gt;=9, 1/8,0)</f>
        <v>0</v>
      </c>
      <c r="F317">
        <f>IF('Monthly Ranks'!F316&gt;=9, 1/8,0)</f>
        <v>0.125</v>
      </c>
      <c r="G317">
        <f>IF('Monthly Ranks'!G316&gt;=9, 1/8,0)</f>
        <v>0.125</v>
      </c>
      <c r="H317">
        <f>IF('Monthly Ranks'!H316&gt;=9, 1/8,0)</f>
        <v>0</v>
      </c>
      <c r="I317">
        <f>IF('Monthly Ranks'!I316&gt;=9, 1/8,0)</f>
        <v>0.125</v>
      </c>
      <c r="J317">
        <f>IF('Monthly Ranks'!J316&gt;=9, 1/8,0)</f>
        <v>0.125</v>
      </c>
      <c r="K317">
        <f>IF('Monthly Ranks'!K316&gt;=9, 1/8,0)</f>
        <v>0</v>
      </c>
      <c r="L317">
        <f>IF('Monthly Ranks'!L316&gt;=9, 1/8,0)</f>
        <v>0.125</v>
      </c>
      <c r="M317">
        <f>IF('Monthly Ranks'!M316&gt;=9, 1/8,0)</f>
        <v>0.125</v>
      </c>
      <c r="N317">
        <f>IF('Monthly Ranks'!N316&gt;=9, 1/8,0)</f>
        <v>0</v>
      </c>
      <c r="O317">
        <f>IF('Monthly Ranks'!O316&gt;=9, 1/8,0)</f>
        <v>0</v>
      </c>
      <c r="P317">
        <f>IF('Monthly Ranks'!P316&gt;=9, 1/8,0)</f>
        <v>0.125</v>
      </c>
      <c r="Q317">
        <f>IF('Monthly Ranks'!Q316&gt;=9, 1/8,0)</f>
        <v>0</v>
      </c>
      <c r="S317">
        <f t="shared" si="36"/>
        <v>200103</v>
      </c>
      <c r="T317" s="12">
        <f>B317*ReturnData!B328</f>
        <v>0</v>
      </c>
      <c r="U317" s="12">
        <f>C317*ReturnData!C328</f>
        <v>1.1375000000000001E-3</v>
      </c>
      <c r="V317" s="12">
        <f>D317*ReturnData!D328</f>
        <v>0</v>
      </c>
      <c r="W317" s="12">
        <f>E317*ReturnData!E328</f>
        <v>0</v>
      </c>
      <c r="X317" s="12">
        <f>F317*ReturnData!F328</f>
        <v>-4.1999999999999997E-3</v>
      </c>
      <c r="Y317" s="12">
        <f>G317*ReturnData!G328</f>
        <v>-5.5000000000000005E-3</v>
      </c>
      <c r="Z317" s="12">
        <f>H317*ReturnData!H328</f>
        <v>0</v>
      </c>
      <c r="AA317" s="12">
        <f>I317*ReturnData!I328</f>
        <v>-2.5000000000000001E-5</v>
      </c>
      <c r="AB317" s="12">
        <f>J317*ReturnData!J328</f>
        <v>-1.0475000000000002E-2</v>
      </c>
      <c r="AC317" s="12">
        <f>K317*ReturnData!K328</f>
        <v>0</v>
      </c>
      <c r="AD317" s="12">
        <f>L317*ReturnData!L328</f>
        <v>-1.5424999999999999E-2</v>
      </c>
      <c r="AE317" s="12">
        <f>M317*ReturnData!M328</f>
        <v>-2.7875E-3</v>
      </c>
      <c r="AF317" s="12">
        <f>N317*ReturnData!N328</f>
        <v>0</v>
      </c>
      <c r="AG317" s="12">
        <f>O317*ReturnData!O328</f>
        <v>0</v>
      </c>
      <c r="AH317" s="12">
        <f>P317*ReturnData!P328</f>
        <v>-3.875E-3</v>
      </c>
      <c r="AI317" s="12">
        <f>Q317*ReturnData!Q328</f>
        <v>0</v>
      </c>
      <c r="AK317">
        <f t="shared" si="42"/>
        <v>200103</v>
      </c>
      <c r="AL317" s="15">
        <f t="shared" si="38"/>
        <v>-4.1150000000000006E-2</v>
      </c>
      <c r="AN317">
        <v>1</v>
      </c>
      <c r="AO317" s="15">
        <f>HighMomentumPortfolio!AL317-LowMomentumPortfolio!AL317</f>
        <v>8.7000000000000063E-3</v>
      </c>
      <c r="AP317" s="18">
        <f t="shared" si="39"/>
        <v>1.0086999999999999</v>
      </c>
      <c r="AQ317" s="18"/>
    </row>
    <row r="318" spans="1:48" x14ac:dyDescent="0.25">
      <c r="A318" s="6">
        <f>ReturnData!A329</f>
        <v>200104</v>
      </c>
      <c r="B318">
        <f>IF('Monthly Ranks'!B317&gt;=9, 1/8,0)</f>
        <v>0</v>
      </c>
      <c r="C318">
        <f>IF('Monthly Ranks'!C317&gt;=9, 1/8,0)</f>
        <v>0.125</v>
      </c>
      <c r="D318">
        <f>IF('Monthly Ranks'!D317&gt;=9, 1/8,0)</f>
        <v>0</v>
      </c>
      <c r="E318">
        <f>IF('Monthly Ranks'!E317&gt;=9, 1/8,0)</f>
        <v>0</v>
      </c>
      <c r="F318">
        <f>IF('Monthly Ranks'!F317&gt;=9, 1/8,0)</f>
        <v>0.125</v>
      </c>
      <c r="G318">
        <f>IF('Monthly Ranks'!G317&gt;=9, 1/8,0)</f>
        <v>0.125</v>
      </c>
      <c r="H318">
        <f>IF('Monthly Ranks'!H317&gt;=9, 1/8,0)</f>
        <v>0</v>
      </c>
      <c r="I318">
        <f>IF('Monthly Ranks'!I317&gt;=9, 1/8,0)</f>
        <v>0.125</v>
      </c>
      <c r="J318">
        <f>IF('Monthly Ranks'!J317&gt;=9, 1/8,0)</f>
        <v>0.125</v>
      </c>
      <c r="K318">
        <f>IF('Monthly Ranks'!K317&gt;=9, 1/8,0)</f>
        <v>0</v>
      </c>
      <c r="L318">
        <f>IF('Monthly Ranks'!L317&gt;=9, 1/8,0)</f>
        <v>0.125</v>
      </c>
      <c r="M318">
        <f>IF('Monthly Ranks'!M317&gt;=9, 1/8,0)</f>
        <v>0.125</v>
      </c>
      <c r="N318">
        <f>IF('Monthly Ranks'!N317&gt;=9, 1/8,0)</f>
        <v>0</v>
      </c>
      <c r="O318">
        <f>IF('Monthly Ranks'!O317&gt;=9, 1/8,0)</f>
        <v>0</v>
      </c>
      <c r="P318">
        <f>IF('Monthly Ranks'!P317&gt;=9, 1/8,0)</f>
        <v>0.125</v>
      </c>
      <c r="Q318">
        <f>IF('Monthly Ranks'!Q317&gt;=9, 1/8,0)</f>
        <v>0</v>
      </c>
      <c r="S318">
        <f t="shared" si="36"/>
        <v>200104</v>
      </c>
      <c r="T318" s="12">
        <f>B318*ReturnData!B329</f>
        <v>0</v>
      </c>
      <c r="U318" s="12">
        <f>C318*ReturnData!C329</f>
        <v>9.75E-3</v>
      </c>
      <c r="V318" s="12">
        <f>D318*ReturnData!D329</f>
        <v>0</v>
      </c>
      <c r="W318" s="12">
        <f>E318*ReturnData!E329</f>
        <v>0</v>
      </c>
      <c r="X318" s="12">
        <f>F318*ReturnData!F329</f>
        <v>4.875E-3</v>
      </c>
      <c r="Y318" s="12">
        <f>G318*ReturnData!G329</f>
        <v>7.9625000000000008E-3</v>
      </c>
      <c r="Z318" s="12">
        <f>H318*ReturnData!H329</f>
        <v>0</v>
      </c>
      <c r="AA318" s="12">
        <f>I318*ReturnData!I329</f>
        <v>6.9999999999999993E-3</v>
      </c>
      <c r="AB318" s="12">
        <f>J318*ReturnData!J329</f>
        <v>1.66625E-2</v>
      </c>
      <c r="AC318" s="12">
        <f>K318*ReturnData!K329</f>
        <v>0</v>
      </c>
      <c r="AD318" s="12">
        <f>L318*ReturnData!L329</f>
        <v>2.1150000000000002E-2</v>
      </c>
      <c r="AE318" s="12">
        <f>M318*ReturnData!M329</f>
        <v>1.09125E-2</v>
      </c>
      <c r="AF318" s="12">
        <f>N318*ReturnData!N329</f>
        <v>0</v>
      </c>
      <c r="AG318" s="12">
        <f>O318*ReturnData!O329</f>
        <v>0</v>
      </c>
      <c r="AH318" s="12">
        <f>P318*ReturnData!P329</f>
        <v>5.2749999999999993E-3</v>
      </c>
      <c r="AI318" s="12">
        <f>Q318*ReturnData!Q329</f>
        <v>0</v>
      </c>
      <c r="AK318">
        <f t="shared" si="42"/>
        <v>200104</v>
      </c>
      <c r="AL318" s="15">
        <f t="shared" si="38"/>
        <v>8.3587500000000009E-2</v>
      </c>
      <c r="AN318">
        <v>1</v>
      </c>
      <c r="AO318" s="15">
        <f>HighMomentumPortfolio!AL318-LowMomentumPortfolio!AL318</f>
        <v>-2.946250000000001E-2</v>
      </c>
      <c r="AP318" s="18">
        <f t="shared" si="39"/>
        <v>0.97053749999999994</v>
      </c>
      <c r="AQ318" s="18"/>
    </row>
    <row r="319" spans="1:48" x14ac:dyDescent="0.25">
      <c r="A319" s="6">
        <f>ReturnData!A330</f>
        <v>200105</v>
      </c>
      <c r="B319">
        <f>IF('Monthly Ranks'!B318&gt;=9, 1/8,0)</f>
        <v>0</v>
      </c>
      <c r="C319">
        <f>IF('Monthly Ranks'!C318&gt;=9, 1/8,0)</f>
        <v>0</v>
      </c>
      <c r="D319">
        <f>IF('Monthly Ranks'!D318&gt;=9, 1/8,0)</f>
        <v>0</v>
      </c>
      <c r="E319">
        <f>IF('Monthly Ranks'!E318&gt;=9, 1/8,0)</f>
        <v>0</v>
      </c>
      <c r="F319">
        <f>IF('Monthly Ranks'!F318&gt;=9, 1/8,0)</f>
        <v>0.125</v>
      </c>
      <c r="G319">
        <f>IF('Monthly Ranks'!G318&gt;=9, 1/8,0)</f>
        <v>0.125</v>
      </c>
      <c r="H319">
        <f>IF('Monthly Ranks'!H318&gt;=9, 1/8,0)</f>
        <v>0</v>
      </c>
      <c r="I319">
        <f>IF('Monthly Ranks'!I318&gt;=9, 1/8,0)</f>
        <v>0.125</v>
      </c>
      <c r="J319">
        <f>IF('Monthly Ranks'!J318&gt;=9, 1/8,0)</f>
        <v>0.125</v>
      </c>
      <c r="K319">
        <f>IF('Monthly Ranks'!K318&gt;=9, 1/8,0)</f>
        <v>0.125</v>
      </c>
      <c r="L319">
        <f>IF('Monthly Ranks'!L318&gt;=9, 1/8,0)</f>
        <v>0.125</v>
      </c>
      <c r="M319">
        <f>IF('Monthly Ranks'!M318&gt;=9, 1/8,0)</f>
        <v>0.125</v>
      </c>
      <c r="N319">
        <f>IF('Monthly Ranks'!N318&gt;=9, 1/8,0)</f>
        <v>0</v>
      </c>
      <c r="O319">
        <f>IF('Monthly Ranks'!O318&gt;=9, 1/8,0)</f>
        <v>0</v>
      </c>
      <c r="P319">
        <f>IF('Monthly Ranks'!P318&gt;=9, 1/8,0)</f>
        <v>0.125</v>
      </c>
      <c r="Q319">
        <f>IF('Monthly Ranks'!Q318&gt;=9, 1/8,0)</f>
        <v>0</v>
      </c>
      <c r="S319">
        <f t="shared" si="36"/>
        <v>200105</v>
      </c>
      <c r="T319" s="12">
        <f>B319*ReturnData!B330</f>
        <v>0</v>
      </c>
      <c r="U319" s="12">
        <f>C319*ReturnData!C330</f>
        <v>0</v>
      </c>
      <c r="V319" s="12">
        <f>D319*ReturnData!D330</f>
        <v>0</v>
      </c>
      <c r="W319" s="12">
        <f>E319*ReturnData!E330</f>
        <v>0</v>
      </c>
      <c r="X319" s="12">
        <f>F319*ReturnData!F330</f>
        <v>7.9249999999999998E-3</v>
      </c>
      <c r="Y319" s="12">
        <f>G319*ReturnData!G330</f>
        <v>1.1749999999999998E-3</v>
      </c>
      <c r="Z319" s="12">
        <f>H319*ReturnData!H330</f>
        <v>0</v>
      </c>
      <c r="AA319" s="12">
        <f>I319*ReturnData!I330</f>
        <v>4.6250000000000006E-3</v>
      </c>
      <c r="AB319" s="12">
        <f>J319*ReturnData!J330</f>
        <v>2.5000000000000001E-4</v>
      </c>
      <c r="AC319" s="12">
        <f>K319*ReturnData!K330</f>
        <v>6.9624999999999999E-3</v>
      </c>
      <c r="AD319" s="12">
        <f>L319*ReturnData!L330</f>
        <v>-6.8874999999999995E-3</v>
      </c>
      <c r="AE319" s="12">
        <f>M319*ReturnData!M330</f>
        <v>-3.5999999999999999E-3</v>
      </c>
      <c r="AF319" s="12">
        <f>N319*ReturnData!N330</f>
        <v>0</v>
      </c>
      <c r="AG319" s="12">
        <f>O319*ReturnData!O330</f>
        <v>0</v>
      </c>
      <c r="AH319" s="12">
        <f>P319*ReturnData!P330</f>
        <v>1.2875E-3</v>
      </c>
      <c r="AI319" s="12">
        <f>Q319*ReturnData!Q330</f>
        <v>0</v>
      </c>
      <c r="AK319">
        <f t="shared" si="42"/>
        <v>200105</v>
      </c>
      <c r="AL319" s="15">
        <f t="shared" si="38"/>
        <v>1.1737500000000001E-2</v>
      </c>
      <c r="AN319">
        <v>1</v>
      </c>
      <c r="AO319" s="15">
        <f>HighMomentumPortfolio!AL319-LowMomentumPortfolio!AL319</f>
        <v>1.6649999999999998E-2</v>
      </c>
      <c r="AP319" s="18">
        <f t="shared" si="39"/>
        <v>1.0166500000000001</v>
      </c>
      <c r="AQ319" s="18"/>
    </row>
    <row r="320" spans="1:48" x14ac:dyDescent="0.25">
      <c r="A320" s="6">
        <f>ReturnData!A331</f>
        <v>200106</v>
      </c>
      <c r="B320">
        <f>IF('Monthly Ranks'!B319&gt;=9, 1/8,0)</f>
        <v>0.125</v>
      </c>
      <c r="C320">
        <f>IF('Monthly Ranks'!C319&gt;=9, 1/8,0)</f>
        <v>0</v>
      </c>
      <c r="D320">
        <f>IF('Monthly Ranks'!D319&gt;=9, 1/8,0)</f>
        <v>0</v>
      </c>
      <c r="E320">
        <f>IF('Monthly Ranks'!E319&gt;=9, 1/8,0)</f>
        <v>0</v>
      </c>
      <c r="F320">
        <f>IF('Monthly Ranks'!F319&gt;=9, 1/8,0)</f>
        <v>0.125</v>
      </c>
      <c r="G320">
        <f>IF('Monthly Ranks'!G319&gt;=9, 1/8,0)</f>
        <v>0.125</v>
      </c>
      <c r="H320">
        <f>IF('Monthly Ranks'!H319&gt;=9, 1/8,0)</f>
        <v>0</v>
      </c>
      <c r="I320">
        <f>IF('Monthly Ranks'!I319&gt;=9, 1/8,0)</f>
        <v>0.125</v>
      </c>
      <c r="J320">
        <f>IF('Monthly Ranks'!J319&gt;=9, 1/8,0)</f>
        <v>0.125</v>
      </c>
      <c r="K320">
        <f>IF('Monthly Ranks'!K319&gt;=9, 1/8,0)</f>
        <v>0</v>
      </c>
      <c r="L320">
        <f>IF('Monthly Ranks'!L319&gt;=9, 1/8,0)</f>
        <v>0.125</v>
      </c>
      <c r="M320">
        <f>IF('Monthly Ranks'!M319&gt;=9, 1/8,0)</f>
        <v>0.125</v>
      </c>
      <c r="N320">
        <f>IF('Monthly Ranks'!N319&gt;=9, 1/8,0)</f>
        <v>0</v>
      </c>
      <c r="O320">
        <f>IF('Monthly Ranks'!O319&gt;=9, 1/8,0)</f>
        <v>0</v>
      </c>
      <c r="P320">
        <f>IF('Monthly Ranks'!P319&gt;=9, 1/8,0)</f>
        <v>0.125</v>
      </c>
      <c r="Q320">
        <f>IF('Monthly Ranks'!Q319&gt;=9, 1/8,0)</f>
        <v>0</v>
      </c>
      <c r="S320">
        <f t="shared" si="36"/>
        <v>200106</v>
      </c>
      <c r="T320" s="12">
        <f>B320*ReturnData!B331</f>
        <v>-3.075E-3</v>
      </c>
      <c r="U320" s="12">
        <f>C320*ReturnData!C331</f>
        <v>0</v>
      </c>
      <c r="V320" s="12">
        <f>D320*ReturnData!D331</f>
        <v>0</v>
      </c>
      <c r="W320" s="12">
        <f>E320*ReturnData!E331</f>
        <v>0</v>
      </c>
      <c r="X320" s="12">
        <f>F320*ReturnData!F331</f>
        <v>4.6250000000000002E-4</v>
      </c>
      <c r="Y320" s="12">
        <f>G320*ReturnData!G331</f>
        <v>-3.7000000000000002E-3</v>
      </c>
      <c r="Z320" s="12">
        <f>H320*ReturnData!H331</f>
        <v>0</v>
      </c>
      <c r="AA320" s="12">
        <f>I320*ReturnData!I331</f>
        <v>-2.3E-3</v>
      </c>
      <c r="AB320" s="12">
        <f>J320*ReturnData!J331</f>
        <v>-9.1249999999999994E-3</v>
      </c>
      <c r="AC320" s="12">
        <f>K320*ReturnData!K331</f>
        <v>0</v>
      </c>
      <c r="AD320" s="12">
        <f>L320*ReturnData!L331</f>
        <v>-1.5375E-3</v>
      </c>
      <c r="AE320" s="12">
        <f>M320*ReturnData!M331</f>
        <v>6.2124999999999993E-3</v>
      </c>
      <c r="AF320" s="12">
        <f>N320*ReturnData!N331</f>
        <v>0</v>
      </c>
      <c r="AG320" s="12">
        <f>O320*ReturnData!O331</f>
        <v>0</v>
      </c>
      <c r="AH320" s="12">
        <f>P320*ReturnData!P331</f>
        <v>-3.5875E-3</v>
      </c>
      <c r="AI320" s="12">
        <f>Q320*ReturnData!Q331</f>
        <v>0</v>
      </c>
      <c r="AK320">
        <f t="shared" si="42"/>
        <v>200106</v>
      </c>
      <c r="AL320" s="15">
        <f t="shared" si="38"/>
        <v>-1.6650000000000002E-2</v>
      </c>
      <c r="AN320">
        <v>1</v>
      </c>
      <c r="AO320" s="15">
        <f>HighMomentumPortfolio!AL320-LowMomentumPortfolio!AL320</f>
        <v>-2.5775000000000003E-2</v>
      </c>
      <c r="AP320" s="18">
        <f t="shared" si="39"/>
        <v>0.97422500000000001</v>
      </c>
      <c r="AQ320" s="18"/>
    </row>
    <row r="321" spans="1:48" x14ac:dyDescent="0.25">
      <c r="A321" s="6">
        <f>ReturnData!A332</f>
        <v>200107</v>
      </c>
      <c r="B321">
        <f>IF('Monthly Ranks'!B320&gt;=9, 1/8,0)</f>
        <v>0.125</v>
      </c>
      <c r="C321">
        <f>IF('Monthly Ranks'!C320&gt;=9, 1/8,0)</f>
        <v>0</v>
      </c>
      <c r="D321">
        <f>IF('Monthly Ranks'!D320&gt;=9, 1/8,0)</f>
        <v>0</v>
      </c>
      <c r="E321">
        <f>IF('Monthly Ranks'!E320&gt;=9, 1/8,0)</f>
        <v>0</v>
      </c>
      <c r="F321">
        <f>IF('Monthly Ranks'!F320&gt;=9, 1/8,0)</f>
        <v>0.125</v>
      </c>
      <c r="G321">
        <f>IF('Monthly Ranks'!G320&gt;=9, 1/8,0)</f>
        <v>0.125</v>
      </c>
      <c r="H321">
        <f>IF('Monthly Ranks'!H320&gt;=9, 1/8,0)</f>
        <v>0.125</v>
      </c>
      <c r="I321">
        <f>IF('Monthly Ranks'!I320&gt;=9, 1/8,0)</f>
        <v>0.125</v>
      </c>
      <c r="J321">
        <f>IF('Monthly Ranks'!J320&gt;=9, 1/8,0)</f>
        <v>0.125</v>
      </c>
      <c r="K321">
        <f>IF('Monthly Ranks'!K320&gt;=9, 1/8,0)</f>
        <v>0</v>
      </c>
      <c r="L321">
        <f>IF('Monthly Ranks'!L320&gt;=9, 1/8,0)</f>
        <v>0.125</v>
      </c>
      <c r="M321">
        <f>IF('Monthly Ranks'!M320&gt;=9, 1/8,0)</f>
        <v>0</v>
      </c>
      <c r="N321">
        <f>IF('Monthly Ranks'!N320&gt;=9, 1/8,0)</f>
        <v>0</v>
      </c>
      <c r="O321">
        <f>IF('Monthly Ranks'!O320&gt;=9, 1/8,0)</f>
        <v>0</v>
      </c>
      <c r="P321">
        <f>IF('Monthly Ranks'!P320&gt;=9, 1/8,0)</f>
        <v>0.125</v>
      </c>
      <c r="Q321">
        <f>IF('Monthly Ranks'!Q320&gt;=9, 1/8,0)</f>
        <v>0</v>
      </c>
      <c r="S321">
        <f t="shared" si="36"/>
        <v>200107</v>
      </c>
      <c r="T321" s="12">
        <f>B321*ReturnData!B332</f>
        <v>3.2500000000000003E-3</v>
      </c>
      <c r="U321" s="12">
        <f>C321*ReturnData!C332</f>
        <v>0</v>
      </c>
      <c r="V321" s="12">
        <f>D321*ReturnData!D332</f>
        <v>0</v>
      </c>
      <c r="W321" s="12">
        <f>E321*ReturnData!E332</f>
        <v>0</v>
      </c>
      <c r="X321" s="12">
        <f>F321*ReturnData!F332</f>
        <v>-2.65E-3</v>
      </c>
      <c r="Y321" s="12">
        <f>G321*ReturnData!G332</f>
        <v>-4.1999999999999997E-3</v>
      </c>
      <c r="Z321" s="12">
        <f>H321*ReturnData!H332</f>
        <v>4.0875E-3</v>
      </c>
      <c r="AA321" s="12">
        <f>I321*ReturnData!I332</f>
        <v>5.45E-3</v>
      </c>
      <c r="AB321" s="12">
        <f>J321*ReturnData!J332</f>
        <v>-2.7374999999999999E-3</v>
      </c>
      <c r="AC321" s="12">
        <f>K321*ReturnData!K332</f>
        <v>0</v>
      </c>
      <c r="AD321" s="12">
        <f>L321*ReturnData!L332</f>
        <v>-4.9499999999999995E-3</v>
      </c>
      <c r="AE321" s="12">
        <f>M321*ReturnData!M332</f>
        <v>0</v>
      </c>
      <c r="AF321" s="12">
        <f>N321*ReturnData!N332</f>
        <v>0</v>
      </c>
      <c r="AG321" s="12">
        <f>O321*ReturnData!O332</f>
        <v>0</v>
      </c>
      <c r="AH321" s="12">
        <f>P321*ReturnData!P332</f>
        <v>6.0999999999999995E-3</v>
      </c>
      <c r="AI321" s="12">
        <f>Q321*ReturnData!Q332</f>
        <v>0</v>
      </c>
      <c r="AK321">
        <f t="shared" si="42"/>
        <v>200107</v>
      </c>
      <c r="AL321" s="15">
        <f t="shared" si="38"/>
        <v>4.3499999999999997E-3</v>
      </c>
      <c r="AN321">
        <v>1</v>
      </c>
      <c r="AO321" s="15">
        <f>HighMomentumPortfolio!AL321-LowMomentumPortfolio!AL321</f>
        <v>-1.46E-2</v>
      </c>
      <c r="AP321" s="18">
        <f t="shared" si="39"/>
        <v>0.98540000000000005</v>
      </c>
      <c r="AQ321" s="18"/>
    </row>
    <row r="322" spans="1:48" x14ac:dyDescent="0.25">
      <c r="A322" s="6">
        <f>ReturnData!A333</f>
        <v>200108</v>
      </c>
      <c r="B322">
        <f>IF('Monthly Ranks'!B321&gt;=9, 1/8,0)</f>
        <v>0.125</v>
      </c>
      <c r="C322">
        <f>IF('Monthly Ranks'!C321&gt;=9, 1/8,0)</f>
        <v>0</v>
      </c>
      <c r="D322">
        <f>IF('Monthly Ranks'!D321&gt;=9, 1/8,0)</f>
        <v>0.125</v>
      </c>
      <c r="E322">
        <f>IF('Monthly Ranks'!E321&gt;=9, 1/8,0)</f>
        <v>0</v>
      </c>
      <c r="F322">
        <f>IF('Monthly Ranks'!F321&gt;=9, 1/8,0)</f>
        <v>0</v>
      </c>
      <c r="G322">
        <f>IF('Monthly Ranks'!G321&gt;=9, 1/8,0)</f>
        <v>0.125</v>
      </c>
      <c r="H322">
        <f>IF('Monthly Ranks'!H321&gt;=9, 1/8,0)</f>
        <v>0.125</v>
      </c>
      <c r="I322">
        <f>IF('Monthly Ranks'!I321&gt;=9, 1/8,0)</f>
        <v>0.125</v>
      </c>
      <c r="J322">
        <f>IF('Monthly Ranks'!J321&gt;=9, 1/8,0)</f>
        <v>0.125</v>
      </c>
      <c r="K322">
        <f>IF('Monthly Ranks'!K321&gt;=9, 1/8,0)</f>
        <v>0</v>
      </c>
      <c r="L322">
        <f>IF('Monthly Ranks'!L321&gt;=9, 1/8,0)</f>
        <v>0.125</v>
      </c>
      <c r="M322">
        <f>IF('Monthly Ranks'!M321&gt;=9, 1/8,0)</f>
        <v>0</v>
      </c>
      <c r="N322">
        <f>IF('Monthly Ranks'!N321&gt;=9, 1/8,0)</f>
        <v>0</v>
      </c>
      <c r="O322">
        <f>IF('Monthly Ranks'!O321&gt;=9, 1/8,0)</f>
        <v>0</v>
      </c>
      <c r="P322">
        <f>IF('Monthly Ranks'!P321&gt;=9, 1/8,0)</f>
        <v>0.125</v>
      </c>
      <c r="Q322">
        <f>IF('Monthly Ranks'!Q321&gt;=9, 1/8,0)</f>
        <v>0</v>
      </c>
      <c r="S322">
        <f t="shared" ref="S322:S385" si="47">A322</f>
        <v>200108</v>
      </c>
      <c r="T322" s="12">
        <f>B322*ReturnData!B333</f>
        <v>5.1875000000000003E-3</v>
      </c>
      <c r="U322" s="12">
        <f>C322*ReturnData!C333</f>
        <v>0</v>
      </c>
      <c r="V322" s="12">
        <f>D322*ReturnData!D333</f>
        <v>-5.8250000000000003E-3</v>
      </c>
      <c r="W322" s="12">
        <f>E322*ReturnData!E333</f>
        <v>0</v>
      </c>
      <c r="X322" s="12">
        <f>F322*ReturnData!F333</f>
        <v>0</v>
      </c>
      <c r="Y322" s="12">
        <f>G322*ReturnData!G333</f>
        <v>-1.6625000000000001E-3</v>
      </c>
      <c r="Z322" s="12">
        <f>H322*ReturnData!H333</f>
        <v>-3.4000000000000002E-3</v>
      </c>
      <c r="AA322" s="12">
        <f>I322*ReturnData!I333</f>
        <v>-4.9624999999999999E-3</v>
      </c>
      <c r="AB322" s="12">
        <f>J322*ReturnData!J333</f>
        <v>-7.7249999999999992E-3</v>
      </c>
      <c r="AC322" s="12">
        <f>K322*ReturnData!K333</f>
        <v>0</v>
      </c>
      <c r="AD322" s="12">
        <f>L322*ReturnData!L333</f>
        <v>-1.23375E-2</v>
      </c>
      <c r="AE322" s="12">
        <f>M322*ReturnData!M333</f>
        <v>0</v>
      </c>
      <c r="AF322" s="12">
        <f>N322*ReturnData!N333</f>
        <v>0</v>
      </c>
      <c r="AG322" s="12">
        <f>O322*ReturnData!O333</f>
        <v>0</v>
      </c>
      <c r="AH322" s="12">
        <f>P322*ReturnData!P333</f>
        <v>-9.6625000000000009E-3</v>
      </c>
      <c r="AI322" s="12">
        <f>Q322*ReturnData!Q333</f>
        <v>0</v>
      </c>
      <c r="AK322">
        <f t="shared" si="42"/>
        <v>200108</v>
      </c>
      <c r="AL322" s="15">
        <f t="shared" si="38"/>
        <v>-4.0387500000000007E-2</v>
      </c>
      <c r="AN322">
        <v>1</v>
      </c>
      <c r="AO322" s="15">
        <f>HighMomentumPortfolio!AL322-LowMomentumPortfolio!AL322</f>
        <v>1.0262500000000008E-2</v>
      </c>
      <c r="AP322" s="18">
        <f t="shared" si="39"/>
        <v>1.0102625000000001</v>
      </c>
      <c r="AQ322" s="18"/>
    </row>
    <row r="323" spans="1:48" x14ac:dyDescent="0.25">
      <c r="A323" s="6">
        <f>ReturnData!A334</f>
        <v>200109</v>
      </c>
      <c r="B323">
        <f>IF('Monthly Ranks'!B322&gt;=9, 1/8,0)</f>
        <v>0</v>
      </c>
      <c r="C323">
        <f>IF('Monthly Ranks'!C322&gt;=9, 1/8,0)</f>
        <v>0</v>
      </c>
      <c r="D323">
        <f>IF('Monthly Ranks'!D322&gt;=9, 1/8,0)</f>
        <v>0.125</v>
      </c>
      <c r="E323">
        <f>IF('Monthly Ranks'!E322&gt;=9, 1/8,0)</f>
        <v>0</v>
      </c>
      <c r="F323">
        <f>IF('Monthly Ranks'!F322&gt;=9, 1/8,0)</f>
        <v>0.125</v>
      </c>
      <c r="G323">
        <f>IF('Monthly Ranks'!G322&gt;=9, 1/8,0)</f>
        <v>0.125</v>
      </c>
      <c r="H323">
        <f>IF('Monthly Ranks'!H322&gt;=9, 1/8,0)</f>
        <v>0.125</v>
      </c>
      <c r="I323">
        <f>IF('Monthly Ranks'!I322&gt;=9, 1/8,0)</f>
        <v>0</v>
      </c>
      <c r="J323">
        <f>IF('Monthly Ranks'!J322&gt;=9, 1/8,0)</f>
        <v>0.125</v>
      </c>
      <c r="K323">
        <f>IF('Monthly Ranks'!K322&gt;=9, 1/8,0)</f>
        <v>0.125</v>
      </c>
      <c r="L323">
        <f>IF('Monthly Ranks'!L322&gt;=9, 1/8,0)</f>
        <v>0.125</v>
      </c>
      <c r="M323">
        <f>IF('Monthly Ranks'!M322&gt;=9, 1/8,0)</f>
        <v>0</v>
      </c>
      <c r="N323">
        <f>IF('Monthly Ranks'!N322&gt;=9, 1/8,0)</f>
        <v>0</v>
      </c>
      <c r="O323">
        <f>IF('Monthly Ranks'!O322&gt;=9, 1/8,0)</f>
        <v>0</v>
      </c>
      <c r="P323">
        <f>IF('Monthly Ranks'!P322&gt;=9, 1/8,0)</f>
        <v>0</v>
      </c>
      <c r="Q323">
        <f>IF('Monthly Ranks'!Q322&gt;=9, 1/8,0)</f>
        <v>0.125</v>
      </c>
      <c r="S323">
        <f t="shared" si="47"/>
        <v>200109</v>
      </c>
      <c r="T323" s="12">
        <f>B323*ReturnData!B334</f>
        <v>0</v>
      </c>
      <c r="U323" s="12">
        <f>C323*ReturnData!C334</f>
        <v>0</v>
      </c>
      <c r="V323" s="12">
        <f>D323*ReturnData!D334</f>
        <v>-8.0750000000000006E-3</v>
      </c>
      <c r="W323" s="12">
        <f>E323*ReturnData!E334</f>
        <v>0</v>
      </c>
      <c r="X323" s="12">
        <f>F323*ReturnData!F334</f>
        <v>-2.0912500000000001E-2</v>
      </c>
      <c r="Y323" s="12">
        <f>G323*ReturnData!G334</f>
        <v>-1.14625E-2</v>
      </c>
      <c r="Z323" s="12">
        <f>H323*ReturnData!H334</f>
        <v>1.5249999999999999E-3</v>
      </c>
      <c r="AA323" s="12">
        <f>I323*ReturnData!I334</f>
        <v>0</v>
      </c>
      <c r="AB323" s="12">
        <f>J323*ReturnData!J334</f>
        <v>-2.75625E-2</v>
      </c>
      <c r="AC323" s="12">
        <f>K323*ReturnData!K334</f>
        <v>-2.1037499999999997E-2</v>
      </c>
      <c r="AD323" s="12">
        <f>L323*ReturnData!L334</f>
        <v>-3.04E-2</v>
      </c>
      <c r="AE323" s="12">
        <f>M323*ReturnData!M334</f>
        <v>0</v>
      </c>
      <c r="AF323" s="12">
        <f>N323*ReturnData!N334</f>
        <v>0</v>
      </c>
      <c r="AG323" s="12">
        <f>O323*ReturnData!O334</f>
        <v>0</v>
      </c>
      <c r="AH323" s="12">
        <f>P323*ReturnData!P334</f>
        <v>0</v>
      </c>
      <c r="AI323" s="12">
        <f>Q323*ReturnData!Q334</f>
        <v>-7.1250000000000003E-3</v>
      </c>
      <c r="AK323">
        <f t="shared" si="42"/>
        <v>200109</v>
      </c>
      <c r="AL323" s="15">
        <f t="shared" si="38"/>
        <v>-0.12504999999999999</v>
      </c>
      <c r="AN323">
        <v>1</v>
      </c>
      <c r="AO323" s="15">
        <f>HighMomentumPortfolio!AL323-LowMomentumPortfolio!AL323</f>
        <v>1.465000000000001E-2</v>
      </c>
      <c r="AP323" s="18">
        <f t="shared" si="39"/>
        <v>1.0146500000000001</v>
      </c>
      <c r="AQ323" s="18"/>
    </row>
    <row r="324" spans="1:48" x14ac:dyDescent="0.25">
      <c r="A324" s="6">
        <f>ReturnData!A335</f>
        <v>200110</v>
      </c>
      <c r="B324">
        <f>IF('Monthly Ranks'!B323&gt;=9, 1/8,0)</f>
        <v>0</v>
      </c>
      <c r="C324">
        <f>IF('Monthly Ranks'!C323&gt;=9, 1/8,0)</f>
        <v>0</v>
      </c>
      <c r="D324">
        <f>IF('Monthly Ranks'!D323&gt;=9, 1/8,0)</f>
        <v>0.125</v>
      </c>
      <c r="E324">
        <f>IF('Monthly Ranks'!E323&gt;=9, 1/8,0)</f>
        <v>0</v>
      </c>
      <c r="F324">
        <f>IF('Monthly Ranks'!F323&gt;=9, 1/8,0)</f>
        <v>0</v>
      </c>
      <c r="G324">
        <f>IF('Monthly Ranks'!G323&gt;=9, 1/8,0)</f>
        <v>0.125</v>
      </c>
      <c r="H324">
        <f>IF('Monthly Ranks'!H323&gt;=9, 1/8,0)</f>
        <v>0.125</v>
      </c>
      <c r="I324">
        <f>IF('Monthly Ranks'!I323&gt;=9, 1/8,0)</f>
        <v>0</v>
      </c>
      <c r="J324">
        <f>IF('Monthly Ranks'!J323&gt;=9, 1/8,0)</f>
        <v>0.125</v>
      </c>
      <c r="K324">
        <f>IF('Monthly Ranks'!K323&gt;=9, 1/8,0)</f>
        <v>0</v>
      </c>
      <c r="L324">
        <f>IF('Monthly Ranks'!L323&gt;=9, 1/8,0)</f>
        <v>0.125</v>
      </c>
      <c r="M324">
        <f>IF('Monthly Ranks'!M323&gt;=9, 1/8,0)</f>
        <v>0.125</v>
      </c>
      <c r="N324">
        <f>IF('Monthly Ranks'!N323&gt;=9, 1/8,0)</f>
        <v>0</v>
      </c>
      <c r="O324">
        <f>IF('Monthly Ranks'!O323&gt;=9, 1/8,0)</f>
        <v>0.125</v>
      </c>
      <c r="P324">
        <f>IF('Monthly Ranks'!P323&gt;=9, 1/8,0)</f>
        <v>0</v>
      </c>
      <c r="Q324">
        <f>IF('Monthly Ranks'!Q323&gt;=9, 1/8,0)</f>
        <v>0.125</v>
      </c>
      <c r="S324">
        <f t="shared" si="47"/>
        <v>200110</v>
      </c>
      <c r="T324" s="12">
        <f>B324*ReturnData!B335</f>
        <v>0</v>
      </c>
      <c r="U324" s="12">
        <f>C324*ReturnData!C335</f>
        <v>0</v>
      </c>
      <c r="V324" s="12">
        <f>D324*ReturnData!D335</f>
        <v>3.1125000000000002E-3</v>
      </c>
      <c r="W324" s="12">
        <f>E324*ReturnData!E335</f>
        <v>0</v>
      </c>
      <c r="X324" s="12">
        <f>F324*ReturnData!F335</f>
        <v>0</v>
      </c>
      <c r="Y324" s="12">
        <f>G324*ReturnData!G335</f>
        <v>4.2125000000000001E-3</v>
      </c>
      <c r="Z324" s="12">
        <f>H324*ReturnData!H335</f>
        <v>8.0000000000000004E-4</v>
      </c>
      <c r="AA324" s="12">
        <f>I324*ReturnData!I335</f>
        <v>0</v>
      </c>
      <c r="AB324" s="12">
        <f>J324*ReturnData!J335</f>
        <v>3.0375000000000003E-3</v>
      </c>
      <c r="AC324" s="12">
        <f>K324*ReturnData!K335</f>
        <v>0</v>
      </c>
      <c r="AD324" s="12">
        <f>L324*ReturnData!L335</f>
        <v>2.3099999999999999E-2</v>
      </c>
      <c r="AE324" s="12">
        <f>M324*ReturnData!M335</f>
        <v>1.875E-4</v>
      </c>
      <c r="AF324" s="12">
        <f>N324*ReturnData!N335</f>
        <v>0</v>
      </c>
      <c r="AG324" s="12">
        <f>O324*ReturnData!O335</f>
        <v>2.3375000000000002E-3</v>
      </c>
      <c r="AH324" s="12">
        <f>P324*ReturnData!P335</f>
        <v>0</v>
      </c>
      <c r="AI324" s="12">
        <f>Q324*ReturnData!Q335</f>
        <v>-1.9E-3</v>
      </c>
      <c r="AK324">
        <f t="shared" si="42"/>
        <v>200110</v>
      </c>
      <c r="AL324" s="15">
        <f t="shared" ref="AL324:AL387" si="48">SUM(T324:AI324)</f>
        <v>3.4887500000000002E-2</v>
      </c>
      <c r="AN324">
        <v>1</v>
      </c>
      <c r="AO324" s="15">
        <f>HighMomentumPortfolio!AL324-LowMomentumPortfolio!AL324</f>
        <v>1.0049999999999996E-2</v>
      </c>
      <c r="AP324" s="18">
        <f t="shared" ref="AP324:AP387" si="49">AN324+AO324</f>
        <v>1.0100499999999999</v>
      </c>
      <c r="AQ324" s="18"/>
    </row>
    <row r="325" spans="1:48" x14ac:dyDescent="0.25">
      <c r="A325" s="6">
        <f>ReturnData!A336</f>
        <v>200111</v>
      </c>
      <c r="B325">
        <f>IF('Monthly Ranks'!B324&gt;=9, 1/8,0)</f>
        <v>0</v>
      </c>
      <c r="C325">
        <f>IF('Monthly Ranks'!C324&gt;=9, 1/8,0)</f>
        <v>0</v>
      </c>
      <c r="D325">
        <f>IF('Monthly Ranks'!D324&gt;=9, 1/8,0)</f>
        <v>0.125</v>
      </c>
      <c r="E325">
        <f>IF('Monthly Ranks'!E324&gt;=9, 1/8,0)</f>
        <v>0</v>
      </c>
      <c r="F325">
        <f>IF('Monthly Ranks'!F324&gt;=9, 1/8,0)</f>
        <v>0</v>
      </c>
      <c r="G325">
        <f>IF('Monthly Ranks'!G324&gt;=9, 1/8,0)</f>
        <v>0.125</v>
      </c>
      <c r="H325">
        <f>IF('Monthly Ranks'!H324&gt;=9, 1/8,0)</f>
        <v>0</v>
      </c>
      <c r="I325">
        <f>IF('Monthly Ranks'!I324&gt;=9, 1/8,0)</f>
        <v>0</v>
      </c>
      <c r="J325">
        <f>IF('Monthly Ranks'!J324&gt;=9, 1/8,0)</f>
        <v>0.125</v>
      </c>
      <c r="K325">
        <f>IF('Monthly Ranks'!K324&gt;=9, 1/8,0)</f>
        <v>0.125</v>
      </c>
      <c r="L325">
        <f>IF('Monthly Ranks'!L324&gt;=9, 1/8,0)</f>
        <v>0.125</v>
      </c>
      <c r="M325">
        <f>IF('Monthly Ranks'!M324&gt;=9, 1/8,0)</f>
        <v>0.125</v>
      </c>
      <c r="N325">
        <f>IF('Monthly Ranks'!N324&gt;=9, 1/8,0)</f>
        <v>0.125</v>
      </c>
      <c r="O325">
        <f>IF('Monthly Ranks'!O324&gt;=9, 1/8,0)</f>
        <v>0</v>
      </c>
      <c r="P325">
        <f>IF('Monthly Ranks'!P324&gt;=9, 1/8,0)</f>
        <v>0</v>
      </c>
      <c r="Q325">
        <f>IF('Monthly Ranks'!Q324&gt;=9, 1/8,0)</f>
        <v>0.125</v>
      </c>
      <c r="S325">
        <f t="shared" si="47"/>
        <v>200111</v>
      </c>
      <c r="T325" s="12">
        <f>B325*ReturnData!B336</f>
        <v>0</v>
      </c>
      <c r="U325" s="12">
        <f>C325*ReturnData!C336</f>
        <v>0</v>
      </c>
      <c r="V325" s="12">
        <f>D325*ReturnData!D336</f>
        <v>-7.4750000000000007E-3</v>
      </c>
      <c r="W325" s="12">
        <f>E325*ReturnData!E336</f>
        <v>0</v>
      </c>
      <c r="X325" s="12">
        <f>F325*ReturnData!F336</f>
        <v>0</v>
      </c>
      <c r="Y325" s="12">
        <f>G325*ReturnData!G336</f>
        <v>1.3612500000000001E-2</v>
      </c>
      <c r="Z325" s="12">
        <f>H325*ReturnData!H336</f>
        <v>0</v>
      </c>
      <c r="AA325" s="12">
        <f>I325*ReturnData!I336</f>
        <v>0</v>
      </c>
      <c r="AB325" s="12">
        <f>J325*ReturnData!J336</f>
        <v>1.96875E-2</v>
      </c>
      <c r="AC325" s="12">
        <f>K325*ReturnData!K336</f>
        <v>1.16375E-2</v>
      </c>
      <c r="AD325" s="12">
        <f>L325*ReturnData!L336</f>
        <v>2.4024999999999998E-2</v>
      </c>
      <c r="AE325" s="12">
        <f>M325*ReturnData!M336</f>
        <v>2.1162500000000001E-2</v>
      </c>
      <c r="AF325" s="12">
        <f>N325*ReturnData!N336</f>
        <v>1.08375E-2</v>
      </c>
      <c r="AG325" s="12">
        <f>O325*ReturnData!O336</f>
        <v>0</v>
      </c>
      <c r="AH325" s="12">
        <f>P325*ReturnData!P336</f>
        <v>0</v>
      </c>
      <c r="AI325" s="12">
        <f>Q325*ReturnData!Q336</f>
        <v>8.575000000000001E-3</v>
      </c>
      <c r="AK325">
        <f t="shared" si="42"/>
        <v>200111</v>
      </c>
      <c r="AL325" s="15">
        <f t="shared" si="48"/>
        <v>0.1020625</v>
      </c>
      <c r="AN325">
        <v>1</v>
      </c>
      <c r="AO325" s="15">
        <f>HighMomentumPortfolio!AL325-LowMomentumPortfolio!AL325</f>
        <v>-4.6662499999999996E-2</v>
      </c>
      <c r="AP325" s="18">
        <f t="shared" si="49"/>
        <v>0.95333749999999995</v>
      </c>
      <c r="AQ325" s="18"/>
    </row>
    <row r="326" spans="1:48" x14ac:dyDescent="0.25">
      <c r="A326" s="6">
        <f>ReturnData!A337</f>
        <v>200112</v>
      </c>
      <c r="B326">
        <f>IF('Monthly Ranks'!B325&gt;=9, 1/8,0)</f>
        <v>0.125</v>
      </c>
      <c r="C326">
        <f>IF('Monthly Ranks'!C325&gt;=9, 1/8,0)</f>
        <v>0</v>
      </c>
      <c r="D326">
        <f>IF('Monthly Ranks'!D325&gt;=9, 1/8,0)</f>
        <v>0.125</v>
      </c>
      <c r="E326">
        <f>IF('Monthly Ranks'!E325&gt;=9, 1/8,0)</f>
        <v>0</v>
      </c>
      <c r="F326">
        <f>IF('Monthly Ranks'!F325&gt;=9, 1/8,0)</f>
        <v>0</v>
      </c>
      <c r="G326">
        <f>IF('Monthly Ranks'!G325&gt;=9, 1/8,0)</f>
        <v>0.125</v>
      </c>
      <c r="H326">
        <f>IF('Monthly Ranks'!H325&gt;=9, 1/8,0)</f>
        <v>0.125</v>
      </c>
      <c r="I326">
        <f>IF('Monthly Ranks'!I325&gt;=9, 1/8,0)</f>
        <v>0</v>
      </c>
      <c r="J326">
        <f>IF('Monthly Ranks'!J325&gt;=9, 1/8,0)</f>
        <v>0.125</v>
      </c>
      <c r="K326">
        <f>IF('Monthly Ranks'!K325&gt;=9, 1/8,0)</f>
        <v>0</v>
      </c>
      <c r="L326">
        <f>IF('Monthly Ranks'!L325&gt;=9, 1/8,0)</f>
        <v>0.125</v>
      </c>
      <c r="M326">
        <f>IF('Monthly Ranks'!M325&gt;=9, 1/8,0)</f>
        <v>0</v>
      </c>
      <c r="N326">
        <f>IF('Monthly Ranks'!N325&gt;=9, 1/8,0)</f>
        <v>0.125</v>
      </c>
      <c r="O326">
        <f>IF('Monthly Ranks'!O325&gt;=9, 1/8,0)</f>
        <v>0.125</v>
      </c>
      <c r="P326">
        <f>IF('Monthly Ranks'!P325&gt;=9, 1/8,0)</f>
        <v>0</v>
      </c>
      <c r="Q326">
        <f>IF('Monthly Ranks'!Q325&gt;=9, 1/8,0)</f>
        <v>0</v>
      </c>
      <c r="S326">
        <f t="shared" si="47"/>
        <v>200112</v>
      </c>
      <c r="T326" s="12">
        <f>B326*ReturnData!B337</f>
        <v>2.8375000000000002E-3</v>
      </c>
      <c r="U326" s="12">
        <f>C326*ReturnData!C337</f>
        <v>0</v>
      </c>
      <c r="V326" s="12">
        <f>D326*ReturnData!D337</f>
        <v>7.0374999999999995E-3</v>
      </c>
      <c r="W326" s="12">
        <f>E326*ReturnData!E337</f>
        <v>0</v>
      </c>
      <c r="X326" s="12">
        <f>F326*ReturnData!F337</f>
        <v>0</v>
      </c>
      <c r="Y326" s="12">
        <f>G326*ReturnData!G337</f>
        <v>-1.4249999999999998E-3</v>
      </c>
      <c r="Z326" s="12">
        <f>H326*ReturnData!H337</f>
        <v>-3.65E-3</v>
      </c>
      <c r="AA326" s="12">
        <f>I326*ReturnData!I337</f>
        <v>0</v>
      </c>
      <c r="AB326" s="12">
        <f>J326*ReturnData!J337</f>
        <v>-3.2750000000000001E-3</v>
      </c>
      <c r="AC326" s="12">
        <f>K326*ReturnData!K337</f>
        <v>0</v>
      </c>
      <c r="AD326" s="12">
        <f>L326*ReturnData!L337</f>
        <v>-2.5124999999999995E-3</v>
      </c>
      <c r="AE326" s="12">
        <f>M326*ReturnData!M337</f>
        <v>0</v>
      </c>
      <c r="AF326" s="12">
        <f>N326*ReturnData!N337</f>
        <v>4.7625000000000002E-3</v>
      </c>
      <c r="AG326" s="12">
        <f>O326*ReturnData!O337</f>
        <v>5.0499999999999998E-3</v>
      </c>
      <c r="AH326" s="12">
        <f>P326*ReturnData!P337</f>
        <v>0</v>
      </c>
      <c r="AI326" s="12">
        <f>Q326*ReturnData!Q337</f>
        <v>0</v>
      </c>
      <c r="AK326">
        <f t="shared" si="42"/>
        <v>200112</v>
      </c>
      <c r="AL326" s="15">
        <f t="shared" si="48"/>
        <v>8.8250000000000012E-3</v>
      </c>
      <c r="AN326">
        <v>1</v>
      </c>
      <c r="AO326" s="15">
        <f>HighMomentumPortfolio!AL326-LowMomentumPortfolio!AL326</f>
        <v>3.5837499999999994E-2</v>
      </c>
      <c r="AP326" s="18">
        <f t="shared" si="49"/>
        <v>1.0358375</v>
      </c>
      <c r="AQ326" s="18"/>
    </row>
    <row r="327" spans="1:48" x14ac:dyDescent="0.25">
      <c r="A327" s="6">
        <f>ReturnData!A338</f>
        <v>200201</v>
      </c>
      <c r="B327">
        <f>IF('Monthly Ranks'!B326&gt;=9, 1/8,0)</f>
        <v>0</v>
      </c>
      <c r="C327">
        <f>IF('Monthly Ranks'!C326&gt;=9, 1/8,0)</f>
        <v>0</v>
      </c>
      <c r="D327">
        <f>IF('Monthly Ranks'!D326&gt;=9, 1/8,0)</f>
        <v>0.125</v>
      </c>
      <c r="E327">
        <f>IF('Monthly Ranks'!E326&gt;=9, 1/8,0)</f>
        <v>0</v>
      </c>
      <c r="F327">
        <f>IF('Monthly Ranks'!F326&gt;=9, 1/8,0)</f>
        <v>0</v>
      </c>
      <c r="G327">
        <f>IF('Monthly Ranks'!G326&gt;=9, 1/8,0)</f>
        <v>0.125</v>
      </c>
      <c r="H327">
        <f>IF('Monthly Ranks'!H326&gt;=9, 1/8,0)</f>
        <v>0.125</v>
      </c>
      <c r="I327">
        <f>IF('Monthly Ranks'!I326&gt;=9, 1/8,0)</f>
        <v>0</v>
      </c>
      <c r="J327">
        <f>IF('Monthly Ranks'!J326&gt;=9, 1/8,0)</f>
        <v>0.125</v>
      </c>
      <c r="K327">
        <f>IF('Monthly Ranks'!K326&gt;=9, 1/8,0)</f>
        <v>0</v>
      </c>
      <c r="L327">
        <f>IF('Monthly Ranks'!L326&gt;=9, 1/8,0)</f>
        <v>0.125</v>
      </c>
      <c r="M327">
        <f>IF('Monthly Ranks'!M326&gt;=9, 1/8,0)</f>
        <v>0</v>
      </c>
      <c r="N327">
        <f>IF('Monthly Ranks'!N326&gt;=9, 1/8,0)</f>
        <v>0.125</v>
      </c>
      <c r="O327">
        <f>IF('Monthly Ranks'!O326&gt;=9, 1/8,0)</f>
        <v>0.125</v>
      </c>
      <c r="P327">
        <f>IF('Monthly Ranks'!P326&gt;=9, 1/8,0)</f>
        <v>0</v>
      </c>
      <c r="Q327">
        <f>IF('Monthly Ranks'!Q326&gt;=9, 1/8,0)</f>
        <v>0.125</v>
      </c>
      <c r="S327">
        <f t="shared" si="47"/>
        <v>200201</v>
      </c>
      <c r="T327" s="12">
        <f>B327*ReturnData!B338</f>
        <v>0</v>
      </c>
      <c r="U327" s="12">
        <f>C327*ReturnData!C338</f>
        <v>0</v>
      </c>
      <c r="V327" s="12">
        <f>D327*ReturnData!D338</f>
        <v>-3.5625000000000001E-3</v>
      </c>
      <c r="W327" s="12">
        <f>E327*ReturnData!E338</f>
        <v>0</v>
      </c>
      <c r="X327" s="12">
        <f>F327*ReturnData!F338</f>
        <v>0</v>
      </c>
      <c r="Y327" s="12">
        <f>G327*ReturnData!G338</f>
        <v>-1.9750000000000002E-3</v>
      </c>
      <c r="Z327" s="12">
        <f>H327*ReturnData!H338</f>
        <v>-5.1249999999999993E-4</v>
      </c>
      <c r="AA327" s="12">
        <f>I327*ReturnData!I338</f>
        <v>0</v>
      </c>
      <c r="AB327" s="12">
        <f>J327*ReturnData!J338</f>
        <v>-3.1250000000000001E-4</v>
      </c>
      <c r="AC327" s="12">
        <f>K327*ReturnData!K338</f>
        <v>0</v>
      </c>
      <c r="AD327" s="12">
        <f>L327*ReturnData!L338</f>
        <v>5.5625000000000006E-3</v>
      </c>
      <c r="AE327" s="12">
        <f>M327*ReturnData!M338</f>
        <v>0</v>
      </c>
      <c r="AF327" s="12">
        <f>N327*ReturnData!N338</f>
        <v>8.4375000000000006E-3</v>
      </c>
      <c r="AG327" s="12">
        <f>O327*ReturnData!O338</f>
        <v>-5.4250000000000001E-3</v>
      </c>
      <c r="AH327" s="12">
        <f>P327*ReturnData!P338</f>
        <v>0</v>
      </c>
      <c r="AI327" s="12">
        <f>Q327*ReturnData!Q338</f>
        <v>-1.6875000000000002E-3</v>
      </c>
      <c r="AK327">
        <f t="shared" si="42"/>
        <v>200201</v>
      </c>
      <c r="AL327" s="15">
        <f t="shared" si="48"/>
        <v>5.2499999999999986E-4</v>
      </c>
      <c r="AN327">
        <v>1</v>
      </c>
      <c r="AO327" s="15">
        <f>HighMomentumPortfolio!AL327-LowMomentumPortfolio!AL327</f>
        <v>1.4612500000000002E-2</v>
      </c>
      <c r="AP327" s="18">
        <f t="shared" si="49"/>
        <v>1.0146124999999999</v>
      </c>
      <c r="AQ327" s="18"/>
      <c r="AR327" s="18">
        <f t="shared" ref="AR327" si="50">PRODUCT(AP327:AP338)</f>
        <v>1.1555318137657449</v>
      </c>
      <c r="AS327" s="18"/>
      <c r="AT327" s="18"/>
      <c r="AU327" s="18"/>
      <c r="AV327" s="18"/>
    </row>
    <row r="328" spans="1:48" x14ac:dyDescent="0.25">
      <c r="A328" s="6">
        <f>ReturnData!A339</f>
        <v>200202</v>
      </c>
      <c r="B328">
        <f>IF('Monthly Ranks'!B327&gt;=9, 1/8,0)</f>
        <v>0</v>
      </c>
      <c r="C328">
        <f>IF('Monthly Ranks'!C327&gt;=9, 1/8,0)</f>
        <v>0</v>
      </c>
      <c r="D328">
        <f>IF('Monthly Ranks'!D327&gt;=9, 1/8,0)</f>
        <v>0.125</v>
      </c>
      <c r="E328">
        <f>IF('Monthly Ranks'!E327&gt;=9, 1/8,0)</f>
        <v>0</v>
      </c>
      <c r="F328">
        <f>IF('Monthly Ranks'!F327&gt;=9, 1/8,0)</f>
        <v>0</v>
      </c>
      <c r="G328">
        <f>IF('Monthly Ranks'!G327&gt;=9, 1/8,0)</f>
        <v>0.125</v>
      </c>
      <c r="H328">
        <f>IF('Monthly Ranks'!H327&gt;=9, 1/8,0)</f>
        <v>0.125</v>
      </c>
      <c r="I328">
        <f>IF('Monthly Ranks'!I327&gt;=9, 1/8,0)</f>
        <v>0</v>
      </c>
      <c r="J328">
        <f>IF('Monthly Ranks'!J327&gt;=9, 1/8,0)</f>
        <v>0.125</v>
      </c>
      <c r="K328">
        <f>IF('Monthly Ranks'!K327&gt;=9, 1/8,0)</f>
        <v>0</v>
      </c>
      <c r="L328">
        <f>IF('Monthly Ranks'!L327&gt;=9, 1/8,0)</f>
        <v>0.125</v>
      </c>
      <c r="M328">
        <f>IF('Monthly Ranks'!M327&gt;=9, 1/8,0)</f>
        <v>0.125</v>
      </c>
      <c r="N328">
        <f>IF('Monthly Ranks'!N327&gt;=9, 1/8,0)</f>
        <v>0.125</v>
      </c>
      <c r="O328">
        <f>IF('Monthly Ranks'!O327&gt;=9, 1/8,0)</f>
        <v>0</v>
      </c>
      <c r="P328">
        <f>IF('Monthly Ranks'!P327&gt;=9, 1/8,0)</f>
        <v>0</v>
      </c>
      <c r="Q328">
        <f>IF('Monthly Ranks'!Q327&gt;=9, 1/8,0)</f>
        <v>0.125</v>
      </c>
      <c r="S328">
        <f t="shared" si="47"/>
        <v>200202</v>
      </c>
      <c r="T328" s="12">
        <f>B328*ReturnData!B339</f>
        <v>0</v>
      </c>
      <c r="U328" s="12">
        <f>C328*ReturnData!C339</f>
        <v>0</v>
      </c>
      <c r="V328" s="12">
        <f>D328*ReturnData!D339</f>
        <v>6.8999999999999999E-3</v>
      </c>
      <c r="W328" s="12">
        <f>E328*ReturnData!E339</f>
        <v>0</v>
      </c>
      <c r="X328" s="12">
        <f>F328*ReturnData!F339</f>
        <v>0</v>
      </c>
      <c r="Y328" s="12">
        <f>G328*ReturnData!G339</f>
        <v>5.4874999999999993E-3</v>
      </c>
      <c r="Z328" s="12">
        <f>H328*ReturnData!H339</f>
        <v>1.4624999999999998E-3</v>
      </c>
      <c r="AA328" s="12">
        <f>I328*ReturnData!I339</f>
        <v>0</v>
      </c>
      <c r="AB328" s="12">
        <f>J328*ReturnData!J339</f>
        <v>2.5000000000000001E-5</v>
      </c>
      <c r="AC328" s="12">
        <f>K328*ReturnData!K339</f>
        <v>0</v>
      </c>
      <c r="AD328" s="12">
        <f>L328*ReturnData!L339</f>
        <v>-1.62875E-2</v>
      </c>
      <c r="AE328" s="12">
        <f>M328*ReturnData!M339</f>
        <v>2.9875000000000001E-3</v>
      </c>
      <c r="AF328" s="12">
        <f>N328*ReturnData!N339</f>
        <v>6.1250000000000002E-3</v>
      </c>
      <c r="AG328" s="12">
        <f>O328*ReturnData!O339</f>
        <v>0</v>
      </c>
      <c r="AH328" s="12">
        <f>P328*ReturnData!P339</f>
        <v>0</v>
      </c>
      <c r="AI328" s="12">
        <f>Q328*ReturnData!Q339</f>
        <v>-1.3875000000000001E-3</v>
      </c>
      <c r="AK328">
        <f t="shared" si="42"/>
        <v>200202</v>
      </c>
      <c r="AL328" s="15">
        <f t="shared" si="48"/>
        <v>5.3125000000000012E-3</v>
      </c>
      <c r="AN328">
        <v>1</v>
      </c>
      <c r="AO328" s="15">
        <f>HighMomentumPortfolio!AL328-LowMomentumPortfolio!AL328</f>
        <v>2.1150000000000002E-2</v>
      </c>
      <c r="AP328" s="18">
        <f t="shared" si="49"/>
        <v>1.02115</v>
      </c>
      <c r="AQ328" s="18"/>
    </row>
    <row r="329" spans="1:48" x14ac:dyDescent="0.25">
      <c r="A329" s="6">
        <f>ReturnData!A340</f>
        <v>200203</v>
      </c>
      <c r="B329">
        <f>IF('Monthly Ranks'!B328&gt;=9, 1/8,0)</f>
        <v>0</v>
      </c>
      <c r="C329">
        <f>IF('Monthly Ranks'!C328&gt;=9, 1/8,0)</f>
        <v>0</v>
      </c>
      <c r="D329">
        <f>IF('Monthly Ranks'!D328&gt;=9, 1/8,0)</f>
        <v>0.125</v>
      </c>
      <c r="E329">
        <f>IF('Monthly Ranks'!E328&gt;=9, 1/8,0)</f>
        <v>0</v>
      </c>
      <c r="F329">
        <f>IF('Monthly Ranks'!F328&gt;=9, 1/8,0)</f>
        <v>0</v>
      </c>
      <c r="G329">
        <f>IF('Monthly Ranks'!G328&gt;=9, 1/8,0)</f>
        <v>0.125</v>
      </c>
      <c r="H329">
        <f>IF('Monthly Ranks'!H328&gt;=9, 1/8,0)</f>
        <v>0.125</v>
      </c>
      <c r="I329">
        <f>IF('Monthly Ranks'!I328&gt;=9, 1/8,0)</f>
        <v>0</v>
      </c>
      <c r="J329">
        <f>IF('Monthly Ranks'!J328&gt;=9, 1/8,0)</f>
        <v>0.125</v>
      </c>
      <c r="K329">
        <f>IF('Monthly Ranks'!K328&gt;=9, 1/8,0)</f>
        <v>0</v>
      </c>
      <c r="L329">
        <f>IF('Monthly Ranks'!L328&gt;=9, 1/8,0)</f>
        <v>0.125</v>
      </c>
      <c r="M329">
        <f>IF('Monthly Ranks'!M328&gt;=9, 1/8,0)</f>
        <v>0</v>
      </c>
      <c r="N329">
        <f>IF('Monthly Ranks'!N328&gt;=9, 1/8,0)</f>
        <v>0.125</v>
      </c>
      <c r="O329">
        <f>IF('Monthly Ranks'!O328&gt;=9, 1/8,0)</f>
        <v>0.125</v>
      </c>
      <c r="P329">
        <f>IF('Monthly Ranks'!P328&gt;=9, 1/8,0)</f>
        <v>0</v>
      </c>
      <c r="Q329">
        <f>IF('Monthly Ranks'!Q328&gt;=9, 1/8,0)</f>
        <v>0.125</v>
      </c>
      <c r="S329">
        <f t="shared" si="47"/>
        <v>200203</v>
      </c>
      <c r="T329" s="12">
        <f>B329*ReturnData!B340</f>
        <v>0</v>
      </c>
      <c r="U329" s="12">
        <f>C329*ReturnData!C340</f>
        <v>0</v>
      </c>
      <c r="V329" s="12">
        <f>D329*ReturnData!D340</f>
        <v>9.6249999999999999E-3</v>
      </c>
      <c r="W329" s="12">
        <f>E329*ReturnData!E340</f>
        <v>0</v>
      </c>
      <c r="X329" s="12">
        <f>F329*ReturnData!F340</f>
        <v>0</v>
      </c>
      <c r="Y329" s="12">
        <f>G329*ReturnData!G340</f>
        <v>6.4000000000000003E-3</v>
      </c>
      <c r="Z329" s="12">
        <f>H329*ReturnData!H340</f>
        <v>-3.7499999999999997E-5</v>
      </c>
      <c r="AA329" s="12">
        <f>I329*ReturnData!I340</f>
        <v>0</v>
      </c>
      <c r="AB329" s="12">
        <f>J329*ReturnData!J340</f>
        <v>7.5500000000000003E-3</v>
      </c>
      <c r="AC329" s="12">
        <f>K329*ReturnData!K340</f>
        <v>0</v>
      </c>
      <c r="AD329" s="12">
        <f>L329*ReturnData!L340</f>
        <v>1.23625E-2</v>
      </c>
      <c r="AE329" s="12">
        <f>M329*ReturnData!M340</f>
        <v>0</v>
      </c>
      <c r="AF329" s="12">
        <f>N329*ReturnData!N340</f>
        <v>3.8500000000000001E-3</v>
      </c>
      <c r="AG329" s="12">
        <f>O329*ReturnData!O340</f>
        <v>1.2849999999999999E-2</v>
      </c>
      <c r="AH329" s="12">
        <f>P329*ReturnData!P340</f>
        <v>0</v>
      </c>
      <c r="AI329" s="12">
        <f>Q329*ReturnData!Q340</f>
        <v>7.7625000000000003E-3</v>
      </c>
      <c r="AK329">
        <f t="shared" si="42"/>
        <v>200203</v>
      </c>
      <c r="AL329" s="15">
        <f t="shared" si="48"/>
        <v>6.0362499999999999E-2</v>
      </c>
      <c r="AN329">
        <v>1</v>
      </c>
      <c r="AO329" s="15">
        <f>HighMomentumPortfolio!AL329-LowMomentumPortfolio!AL329</f>
        <v>-8.2749999999999976E-3</v>
      </c>
      <c r="AP329" s="18">
        <f t="shared" si="49"/>
        <v>0.99172499999999997</v>
      </c>
      <c r="AQ329" s="18"/>
    </row>
    <row r="330" spans="1:48" x14ac:dyDescent="0.25">
      <c r="A330" s="6">
        <f>ReturnData!A341</f>
        <v>200204</v>
      </c>
      <c r="B330">
        <f>IF('Monthly Ranks'!B329&gt;=9, 1/8,0)</f>
        <v>0</v>
      </c>
      <c r="C330">
        <f>IF('Monthly Ranks'!C329&gt;=9, 1/8,0)</f>
        <v>0.125</v>
      </c>
      <c r="D330">
        <f>IF('Monthly Ranks'!D329&gt;=9, 1/8,0)</f>
        <v>0.125</v>
      </c>
      <c r="E330">
        <f>IF('Monthly Ranks'!E329&gt;=9, 1/8,0)</f>
        <v>0</v>
      </c>
      <c r="F330">
        <f>IF('Monthly Ranks'!F329&gt;=9, 1/8,0)</f>
        <v>0</v>
      </c>
      <c r="G330">
        <f>IF('Monthly Ranks'!G329&gt;=9, 1/8,0)</f>
        <v>0.125</v>
      </c>
      <c r="H330">
        <f>IF('Monthly Ranks'!H329&gt;=9, 1/8,0)</f>
        <v>0.125</v>
      </c>
      <c r="I330">
        <f>IF('Monthly Ranks'!I329&gt;=9, 1/8,0)</f>
        <v>0</v>
      </c>
      <c r="J330">
        <f>IF('Monthly Ranks'!J329&gt;=9, 1/8,0)</f>
        <v>0.125</v>
      </c>
      <c r="K330">
        <f>IF('Monthly Ranks'!K329&gt;=9, 1/8,0)</f>
        <v>0</v>
      </c>
      <c r="L330">
        <f>IF('Monthly Ranks'!L329&gt;=9, 1/8,0)</f>
        <v>0.125</v>
      </c>
      <c r="M330">
        <f>IF('Monthly Ranks'!M329&gt;=9, 1/8,0)</f>
        <v>0</v>
      </c>
      <c r="N330">
        <f>IF('Monthly Ranks'!N329&gt;=9, 1/8,0)</f>
        <v>0</v>
      </c>
      <c r="O330">
        <f>IF('Monthly Ranks'!O329&gt;=9, 1/8,0)</f>
        <v>0.125</v>
      </c>
      <c r="P330">
        <f>IF('Monthly Ranks'!P329&gt;=9, 1/8,0)</f>
        <v>0</v>
      </c>
      <c r="Q330">
        <f>IF('Monthly Ranks'!Q329&gt;=9, 1/8,0)</f>
        <v>0.125</v>
      </c>
      <c r="S330">
        <f t="shared" si="47"/>
        <v>200204</v>
      </c>
      <c r="T330" s="12">
        <f>B330*ReturnData!B341</f>
        <v>0</v>
      </c>
      <c r="U330" s="12">
        <f>C330*ReturnData!C341</f>
        <v>-1.0625000000000001E-3</v>
      </c>
      <c r="V330" s="12">
        <f>D330*ReturnData!D341</f>
        <v>-6.1500000000000001E-3</v>
      </c>
      <c r="W330" s="12">
        <f>E330*ReturnData!E341</f>
        <v>0</v>
      </c>
      <c r="X330" s="12">
        <f>F330*ReturnData!F341</f>
        <v>0</v>
      </c>
      <c r="Y330" s="12">
        <f>G330*ReturnData!G341</f>
        <v>-6.4124999999999998E-3</v>
      </c>
      <c r="Z330" s="12">
        <f>H330*ReturnData!H341</f>
        <v>-8.199999999999999E-3</v>
      </c>
      <c r="AA330" s="12">
        <f>I330*ReturnData!I341</f>
        <v>0</v>
      </c>
      <c r="AB330" s="12">
        <f>J330*ReturnData!J341</f>
        <v>-8.8874999999999996E-3</v>
      </c>
      <c r="AC330" s="12">
        <f>K330*ReturnData!K341</f>
        <v>0</v>
      </c>
      <c r="AD330" s="12">
        <f>L330*ReturnData!L341</f>
        <v>-9.0124999999999997E-3</v>
      </c>
      <c r="AE330" s="12">
        <f>M330*ReturnData!M341</f>
        <v>0</v>
      </c>
      <c r="AF330" s="12">
        <f>N330*ReturnData!N341</f>
        <v>0</v>
      </c>
      <c r="AG330" s="12">
        <f>O330*ReturnData!O341</f>
        <v>-5.1249999999999993E-4</v>
      </c>
      <c r="AH330" s="12">
        <f>P330*ReturnData!P341</f>
        <v>0</v>
      </c>
      <c r="AI330" s="12">
        <f>Q330*ReturnData!Q341</f>
        <v>-1.3875000000000001E-3</v>
      </c>
      <c r="AK330">
        <f t="shared" si="42"/>
        <v>200204</v>
      </c>
      <c r="AL330" s="15">
        <f t="shared" si="48"/>
        <v>-4.1624999999999995E-2</v>
      </c>
      <c r="AN330">
        <v>1</v>
      </c>
      <c r="AO330" s="15">
        <f>HighMomentumPortfolio!AL330-LowMomentumPortfolio!AL330</f>
        <v>5.1787499999999993E-2</v>
      </c>
      <c r="AP330" s="18">
        <f t="shared" si="49"/>
        <v>1.0517875000000001</v>
      </c>
      <c r="AQ330" s="18"/>
    </row>
    <row r="331" spans="1:48" x14ac:dyDescent="0.25">
      <c r="A331" s="6">
        <f>ReturnData!A342</f>
        <v>200205</v>
      </c>
      <c r="B331">
        <f>IF('Monthly Ranks'!B330&gt;=9, 1/8,0)</f>
        <v>0</v>
      </c>
      <c r="C331">
        <f>IF('Monthly Ranks'!C330&gt;=9, 1/8,0)</f>
        <v>0</v>
      </c>
      <c r="D331">
        <f>IF('Monthly Ranks'!D330&gt;=9, 1/8,0)</f>
        <v>0.125</v>
      </c>
      <c r="E331">
        <f>IF('Monthly Ranks'!E330&gt;=9, 1/8,0)</f>
        <v>0</v>
      </c>
      <c r="F331">
        <f>IF('Monthly Ranks'!F330&gt;=9, 1/8,0)</f>
        <v>0</v>
      </c>
      <c r="G331">
        <f>IF('Monthly Ranks'!G330&gt;=9, 1/8,0)</f>
        <v>0.125</v>
      </c>
      <c r="H331">
        <f>IF('Monthly Ranks'!H330&gt;=9, 1/8,0)</f>
        <v>0.125</v>
      </c>
      <c r="I331">
        <f>IF('Monthly Ranks'!I330&gt;=9, 1/8,0)</f>
        <v>0</v>
      </c>
      <c r="J331">
        <f>IF('Monthly Ranks'!J330&gt;=9, 1/8,0)</f>
        <v>0.125</v>
      </c>
      <c r="K331">
        <f>IF('Monthly Ranks'!K330&gt;=9, 1/8,0)</f>
        <v>0</v>
      </c>
      <c r="L331">
        <f>IF('Monthly Ranks'!L330&gt;=9, 1/8,0)</f>
        <v>0.125</v>
      </c>
      <c r="M331">
        <f>IF('Monthly Ranks'!M330&gt;=9, 1/8,0)</f>
        <v>0</v>
      </c>
      <c r="N331">
        <f>IF('Monthly Ranks'!N330&gt;=9, 1/8,0)</f>
        <v>0.125</v>
      </c>
      <c r="O331">
        <f>IF('Monthly Ranks'!O330&gt;=9, 1/8,0)</f>
        <v>0.125</v>
      </c>
      <c r="P331">
        <f>IF('Monthly Ranks'!P330&gt;=9, 1/8,0)</f>
        <v>0</v>
      </c>
      <c r="Q331">
        <f>IF('Monthly Ranks'!Q330&gt;=9, 1/8,0)</f>
        <v>0.125</v>
      </c>
      <c r="S331">
        <f t="shared" si="47"/>
        <v>200205</v>
      </c>
      <c r="T331" s="12">
        <f>B331*ReturnData!B342</f>
        <v>0</v>
      </c>
      <c r="U331" s="12">
        <f>C331*ReturnData!C342</f>
        <v>0</v>
      </c>
      <c r="V331" s="12">
        <f>D331*ReturnData!D342</f>
        <v>-1.5125E-3</v>
      </c>
      <c r="W331" s="12">
        <f>E331*ReturnData!E342</f>
        <v>0</v>
      </c>
      <c r="X331" s="12">
        <f>F331*ReturnData!F342</f>
        <v>0</v>
      </c>
      <c r="Y331" s="12">
        <f>G331*ReturnData!G342</f>
        <v>1.9750000000000002E-3</v>
      </c>
      <c r="Z331" s="12">
        <f>H331*ReturnData!H342</f>
        <v>-1.575E-3</v>
      </c>
      <c r="AA331" s="12">
        <f>I331*ReturnData!I342</f>
        <v>0</v>
      </c>
      <c r="AB331" s="12">
        <f>J331*ReturnData!J342</f>
        <v>3.5000000000000005E-4</v>
      </c>
      <c r="AC331" s="12">
        <f>K331*ReturnData!K342</f>
        <v>0</v>
      </c>
      <c r="AD331" s="12">
        <f>L331*ReturnData!L342</f>
        <v>-3.9500000000000004E-3</v>
      </c>
      <c r="AE331" s="12">
        <f>M331*ReturnData!M342</f>
        <v>0</v>
      </c>
      <c r="AF331" s="12">
        <f>N331*ReturnData!N342</f>
        <v>8.7500000000000013E-5</v>
      </c>
      <c r="AG331" s="12">
        <f>O331*ReturnData!O342</f>
        <v>-8.6374999999999993E-3</v>
      </c>
      <c r="AH331" s="12">
        <f>P331*ReturnData!P342</f>
        <v>0</v>
      </c>
      <c r="AI331" s="12">
        <f>Q331*ReturnData!Q342</f>
        <v>-1.875E-4</v>
      </c>
      <c r="AK331">
        <f t="shared" si="42"/>
        <v>200205</v>
      </c>
      <c r="AL331" s="15">
        <f t="shared" si="48"/>
        <v>-1.345E-2</v>
      </c>
      <c r="AN331">
        <v>1</v>
      </c>
      <c r="AO331" s="15">
        <f>HighMomentumPortfolio!AL331-LowMomentumPortfolio!AL331</f>
        <v>1.3875E-2</v>
      </c>
      <c r="AP331" s="18">
        <f t="shared" si="49"/>
        <v>1.0138750000000001</v>
      </c>
      <c r="AQ331" s="18"/>
    </row>
    <row r="332" spans="1:48" x14ac:dyDescent="0.25">
      <c r="A332" s="6">
        <f>ReturnData!A343</f>
        <v>200206</v>
      </c>
      <c r="B332">
        <f>IF('Monthly Ranks'!B331&gt;=9, 1/8,0)</f>
        <v>0</v>
      </c>
      <c r="C332">
        <f>IF('Monthly Ranks'!C331&gt;=9, 1/8,0)</f>
        <v>0</v>
      </c>
      <c r="D332">
        <f>IF('Monthly Ranks'!D331&gt;=9, 1/8,0)</f>
        <v>0.125</v>
      </c>
      <c r="E332">
        <f>IF('Monthly Ranks'!E331&gt;=9, 1/8,0)</f>
        <v>0</v>
      </c>
      <c r="F332">
        <f>IF('Monthly Ranks'!F331&gt;=9, 1/8,0)</f>
        <v>0</v>
      </c>
      <c r="G332">
        <f>IF('Monthly Ranks'!G331&gt;=9, 1/8,0)</f>
        <v>0.125</v>
      </c>
      <c r="H332">
        <f>IF('Monthly Ranks'!H331&gt;=9, 1/8,0)</f>
        <v>0.125</v>
      </c>
      <c r="I332">
        <f>IF('Monthly Ranks'!I331&gt;=9, 1/8,0)</f>
        <v>0</v>
      </c>
      <c r="J332">
        <f>IF('Monthly Ranks'!J331&gt;=9, 1/8,0)</f>
        <v>0.125</v>
      </c>
      <c r="K332">
        <f>IF('Monthly Ranks'!K331&gt;=9, 1/8,0)</f>
        <v>0</v>
      </c>
      <c r="L332">
        <f>IF('Monthly Ranks'!L331&gt;=9, 1/8,0)</f>
        <v>0.125</v>
      </c>
      <c r="M332">
        <f>IF('Monthly Ranks'!M331&gt;=9, 1/8,0)</f>
        <v>0</v>
      </c>
      <c r="N332">
        <f>IF('Monthly Ranks'!N331&gt;=9, 1/8,0)</f>
        <v>0.125</v>
      </c>
      <c r="O332">
        <f>IF('Monthly Ranks'!O331&gt;=9, 1/8,0)</f>
        <v>0.125</v>
      </c>
      <c r="P332">
        <f>IF('Monthly Ranks'!P331&gt;=9, 1/8,0)</f>
        <v>0</v>
      </c>
      <c r="Q332">
        <f>IF('Monthly Ranks'!Q331&gt;=9, 1/8,0)</f>
        <v>0.125</v>
      </c>
      <c r="S332">
        <f t="shared" si="47"/>
        <v>200206</v>
      </c>
      <c r="T332" s="12">
        <f>B332*ReturnData!B343</f>
        <v>0</v>
      </c>
      <c r="U332" s="12">
        <f>C332*ReturnData!C343</f>
        <v>0</v>
      </c>
      <c r="V332" s="12">
        <f>D332*ReturnData!D343</f>
        <v>-1.125E-4</v>
      </c>
      <c r="W332" s="12">
        <f>E332*ReturnData!E343</f>
        <v>0</v>
      </c>
      <c r="X332" s="12">
        <f>F332*ReturnData!F343</f>
        <v>0</v>
      </c>
      <c r="Y332" s="12">
        <f>G332*ReturnData!G343</f>
        <v>-1.6875000000000002E-3</v>
      </c>
      <c r="Z332" s="12">
        <f>H332*ReturnData!H343</f>
        <v>-1.2199999999999999E-2</v>
      </c>
      <c r="AA332" s="12">
        <f>I332*ReturnData!I343</f>
        <v>0</v>
      </c>
      <c r="AB332" s="12">
        <f>J332*ReturnData!J343</f>
        <v>-6.6249999999999998E-3</v>
      </c>
      <c r="AC332" s="12">
        <f>K332*ReturnData!K343</f>
        <v>0</v>
      </c>
      <c r="AD332" s="12">
        <f>L332*ReturnData!L343</f>
        <v>-1.9875E-2</v>
      </c>
      <c r="AE332" s="12">
        <f>M332*ReturnData!M343</f>
        <v>0</v>
      </c>
      <c r="AF332" s="12">
        <f>N332*ReturnData!N343</f>
        <v>4.6250000000000002E-4</v>
      </c>
      <c r="AG332" s="12">
        <f>O332*ReturnData!O343</f>
        <v>-7.2499999999999995E-3</v>
      </c>
      <c r="AH332" s="12">
        <f>P332*ReturnData!P343</f>
        <v>0</v>
      </c>
      <c r="AI332" s="12">
        <f>Q332*ReturnData!Q343</f>
        <v>-6.025E-3</v>
      </c>
      <c r="AK332">
        <f t="shared" si="42"/>
        <v>200206</v>
      </c>
      <c r="AL332" s="15">
        <f t="shared" si="48"/>
        <v>-5.3312499999999999E-2</v>
      </c>
      <c r="AN332">
        <v>1</v>
      </c>
      <c r="AO332" s="15">
        <f>HighMomentumPortfolio!AL332-LowMomentumPortfolio!AL332</f>
        <v>6.2625000000000042E-3</v>
      </c>
      <c r="AP332" s="18">
        <f t="shared" si="49"/>
        <v>1.0062625000000001</v>
      </c>
      <c r="AQ332" s="18"/>
    </row>
    <row r="333" spans="1:48" x14ac:dyDescent="0.25">
      <c r="A333" s="6">
        <f>ReturnData!A344</f>
        <v>200207</v>
      </c>
      <c r="B333">
        <f>IF('Monthly Ranks'!B332&gt;=9, 1/8,0)</f>
        <v>0</v>
      </c>
      <c r="C333">
        <f>IF('Monthly Ranks'!C332&gt;=9, 1/8,0)</f>
        <v>0</v>
      </c>
      <c r="D333">
        <f>IF('Monthly Ranks'!D332&gt;=9, 1/8,0)</f>
        <v>0.125</v>
      </c>
      <c r="E333">
        <f>IF('Monthly Ranks'!E332&gt;=9, 1/8,0)</f>
        <v>0</v>
      </c>
      <c r="F333">
        <f>IF('Monthly Ranks'!F332&gt;=9, 1/8,0)</f>
        <v>0</v>
      </c>
      <c r="G333">
        <f>IF('Monthly Ranks'!G332&gt;=9, 1/8,0)</f>
        <v>0.125</v>
      </c>
      <c r="H333">
        <f>IF('Monthly Ranks'!H332&gt;=9, 1/8,0)</f>
        <v>0.125</v>
      </c>
      <c r="I333">
        <f>IF('Monthly Ranks'!I332&gt;=9, 1/8,0)</f>
        <v>0</v>
      </c>
      <c r="J333">
        <f>IF('Monthly Ranks'!J332&gt;=9, 1/8,0)</f>
        <v>0.125</v>
      </c>
      <c r="K333">
        <f>IF('Monthly Ranks'!K332&gt;=9, 1/8,0)</f>
        <v>0</v>
      </c>
      <c r="L333">
        <f>IF('Monthly Ranks'!L332&gt;=9, 1/8,0)</f>
        <v>0.125</v>
      </c>
      <c r="M333">
        <f>IF('Monthly Ranks'!M332&gt;=9, 1/8,0)</f>
        <v>0.125</v>
      </c>
      <c r="N333">
        <f>IF('Monthly Ranks'!N332&gt;=9, 1/8,0)</f>
        <v>0</v>
      </c>
      <c r="O333">
        <f>IF('Monthly Ranks'!O332&gt;=9, 1/8,0)</f>
        <v>0.125</v>
      </c>
      <c r="P333">
        <f>IF('Monthly Ranks'!P332&gt;=9, 1/8,0)</f>
        <v>0</v>
      </c>
      <c r="Q333">
        <f>IF('Monthly Ranks'!Q332&gt;=9, 1/8,0)</f>
        <v>0.125</v>
      </c>
      <c r="S333">
        <f t="shared" si="47"/>
        <v>200207</v>
      </c>
      <c r="T333" s="12">
        <f>B333*ReturnData!B344</f>
        <v>0</v>
      </c>
      <c r="U333" s="12">
        <f>C333*ReturnData!C344</f>
        <v>0</v>
      </c>
      <c r="V333" s="12">
        <f>D333*ReturnData!D344</f>
        <v>-1.47875E-2</v>
      </c>
      <c r="W333" s="12">
        <f>E333*ReturnData!E344</f>
        <v>0</v>
      </c>
      <c r="X333" s="12">
        <f>F333*ReturnData!F344</f>
        <v>0</v>
      </c>
      <c r="Y333" s="12">
        <f>G333*ReturnData!G344</f>
        <v>-1.18875E-2</v>
      </c>
      <c r="Z333" s="12">
        <f>H333*ReturnData!H344</f>
        <v>-2.15E-3</v>
      </c>
      <c r="AA333" s="12">
        <f>I333*ReturnData!I344</f>
        <v>0</v>
      </c>
      <c r="AB333" s="12">
        <f>J333*ReturnData!J344</f>
        <v>-2.5474999999999998E-2</v>
      </c>
      <c r="AC333" s="12">
        <f>K333*ReturnData!K344</f>
        <v>0</v>
      </c>
      <c r="AD333" s="12">
        <f>L333*ReturnData!L344</f>
        <v>-1.1725000000000001E-2</v>
      </c>
      <c r="AE333" s="12">
        <f>M333*ReturnData!M344</f>
        <v>-1.5175000000000001E-2</v>
      </c>
      <c r="AF333" s="12">
        <f>N333*ReturnData!N344</f>
        <v>0</v>
      </c>
      <c r="AG333" s="12">
        <f>O333*ReturnData!O344</f>
        <v>-1.5162500000000001E-2</v>
      </c>
      <c r="AH333" s="12">
        <f>P333*ReturnData!P344</f>
        <v>0</v>
      </c>
      <c r="AI333" s="12">
        <f>Q333*ReturnData!Q344</f>
        <v>-8.8000000000000005E-3</v>
      </c>
      <c r="AK333">
        <f t="shared" si="42"/>
        <v>200207</v>
      </c>
      <c r="AL333" s="15">
        <f t="shared" si="48"/>
        <v>-0.10516249999999999</v>
      </c>
      <c r="AN333">
        <v>1</v>
      </c>
      <c r="AO333" s="15">
        <f>HighMomentumPortfolio!AL333-LowMomentumPortfolio!AL333</f>
        <v>-8.737500000000023E-3</v>
      </c>
      <c r="AP333" s="18">
        <f t="shared" si="49"/>
        <v>0.99126249999999994</v>
      </c>
      <c r="AQ333" s="18"/>
    </row>
    <row r="334" spans="1:48" x14ac:dyDescent="0.25">
      <c r="A334" s="6">
        <f>ReturnData!A345</f>
        <v>200208</v>
      </c>
      <c r="B334">
        <f>IF('Monthly Ranks'!B333&gt;=9, 1/8,0)</f>
        <v>0</v>
      </c>
      <c r="C334">
        <f>IF('Monthly Ranks'!C333&gt;=9, 1/8,0)</f>
        <v>0</v>
      </c>
      <c r="D334">
        <f>IF('Monthly Ranks'!D333&gt;=9, 1/8,0)</f>
        <v>0.125</v>
      </c>
      <c r="E334">
        <f>IF('Monthly Ranks'!E333&gt;=9, 1/8,0)</f>
        <v>0</v>
      </c>
      <c r="F334">
        <f>IF('Monthly Ranks'!F333&gt;=9, 1/8,0)</f>
        <v>0</v>
      </c>
      <c r="G334">
        <f>IF('Monthly Ranks'!G333&gt;=9, 1/8,0)</f>
        <v>0</v>
      </c>
      <c r="H334">
        <f>IF('Monthly Ranks'!H333&gt;=9, 1/8,0)</f>
        <v>0.125</v>
      </c>
      <c r="I334">
        <f>IF('Monthly Ranks'!I333&gt;=9, 1/8,0)</f>
        <v>0.125</v>
      </c>
      <c r="J334">
        <f>IF('Monthly Ranks'!J333&gt;=9, 1/8,0)</f>
        <v>0.125</v>
      </c>
      <c r="K334">
        <f>IF('Monthly Ranks'!K333&gt;=9, 1/8,0)</f>
        <v>0</v>
      </c>
      <c r="L334">
        <f>IF('Monthly Ranks'!L333&gt;=9, 1/8,0)</f>
        <v>0.125</v>
      </c>
      <c r="M334">
        <f>IF('Monthly Ranks'!M333&gt;=9, 1/8,0)</f>
        <v>0.125</v>
      </c>
      <c r="N334">
        <f>IF('Monthly Ranks'!N333&gt;=9, 1/8,0)</f>
        <v>0</v>
      </c>
      <c r="O334">
        <f>IF('Monthly Ranks'!O333&gt;=9, 1/8,0)</f>
        <v>0.125</v>
      </c>
      <c r="P334">
        <f>IF('Monthly Ranks'!P333&gt;=9, 1/8,0)</f>
        <v>0</v>
      </c>
      <c r="Q334">
        <f>IF('Monthly Ranks'!Q333&gt;=9, 1/8,0)</f>
        <v>0.125</v>
      </c>
      <c r="S334">
        <f t="shared" si="47"/>
        <v>200208</v>
      </c>
      <c r="T334" s="12">
        <f>B334*ReturnData!B345</f>
        <v>0</v>
      </c>
      <c r="U334" s="12">
        <f>C334*ReturnData!C345</f>
        <v>0</v>
      </c>
      <c r="V334" s="12">
        <f>D334*ReturnData!D345</f>
        <v>7.000000000000001E-4</v>
      </c>
      <c r="W334" s="12">
        <f>E334*ReturnData!E345</f>
        <v>0</v>
      </c>
      <c r="X334" s="12">
        <f>F334*ReturnData!F345</f>
        <v>0</v>
      </c>
      <c r="Y334" s="12">
        <f>G334*ReturnData!G345</f>
        <v>0</v>
      </c>
      <c r="Z334" s="12">
        <f>H334*ReturnData!H345</f>
        <v>3.225E-3</v>
      </c>
      <c r="AA334" s="12">
        <f>I334*ReturnData!I345</f>
        <v>2.5500000000000002E-3</v>
      </c>
      <c r="AB334" s="12">
        <f>J334*ReturnData!J345</f>
        <v>-6.0999999999999995E-3</v>
      </c>
      <c r="AC334" s="12">
        <f>K334*ReturnData!K345</f>
        <v>0</v>
      </c>
      <c r="AD334" s="12">
        <f>L334*ReturnData!L345</f>
        <v>-4.3750000000000004E-3</v>
      </c>
      <c r="AE334" s="12">
        <f>M334*ReturnData!M345</f>
        <v>-3.1250000000000001E-4</v>
      </c>
      <c r="AF334" s="12">
        <f>N334*ReturnData!N345</f>
        <v>0</v>
      </c>
      <c r="AG334" s="12">
        <f>O334*ReturnData!O345</f>
        <v>4.2624999999999998E-3</v>
      </c>
      <c r="AH334" s="12">
        <f>P334*ReturnData!P345</f>
        <v>0</v>
      </c>
      <c r="AI334" s="12">
        <f>Q334*ReturnData!Q345</f>
        <v>2.8249999999999998E-3</v>
      </c>
      <c r="AK334">
        <f t="shared" si="42"/>
        <v>200208</v>
      </c>
      <c r="AL334" s="15">
        <f t="shared" si="48"/>
        <v>2.7749999999999993E-3</v>
      </c>
      <c r="AN334">
        <v>1</v>
      </c>
      <c r="AO334" s="15">
        <f>HighMomentumPortfolio!AL334-LowMomentumPortfolio!AL334</f>
        <v>1.1299999999999999E-2</v>
      </c>
      <c r="AP334" s="18">
        <f t="shared" si="49"/>
        <v>1.0113000000000001</v>
      </c>
      <c r="AQ334" s="18"/>
    </row>
    <row r="335" spans="1:48" x14ac:dyDescent="0.25">
      <c r="A335" s="6">
        <f>ReturnData!A346</f>
        <v>200209</v>
      </c>
      <c r="B335">
        <f>IF('Monthly Ranks'!B334&gt;=9, 1/8,0)</f>
        <v>0</v>
      </c>
      <c r="C335">
        <f>IF('Monthly Ranks'!C334&gt;=9, 1/8,0)</f>
        <v>0</v>
      </c>
      <c r="D335">
        <f>IF('Monthly Ranks'!D334&gt;=9, 1/8,0)</f>
        <v>0.125</v>
      </c>
      <c r="E335">
        <f>IF('Monthly Ranks'!E334&gt;=9, 1/8,0)</f>
        <v>0</v>
      </c>
      <c r="F335">
        <f>IF('Monthly Ranks'!F334&gt;=9, 1/8,0)</f>
        <v>0</v>
      </c>
      <c r="G335">
        <f>IF('Monthly Ranks'!G334&gt;=9, 1/8,0)</f>
        <v>0</v>
      </c>
      <c r="H335">
        <f>IF('Monthly Ranks'!H334&gt;=9, 1/8,0)</f>
        <v>0.125</v>
      </c>
      <c r="I335">
        <f>IF('Monthly Ranks'!I334&gt;=9, 1/8,0)</f>
        <v>0.125</v>
      </c>
      <c r="J335">
        <f>IF('Monthly Ranks'!J334&gt;=9, 1/8,0)</f>
        <v>0.125</v>
      </c>
      <c r="K335">
        <f>IF('Monthly Ranks'!K334&gt;=9, 1/8,0)</f>
        <v>0</v>
      </c>
      <c r="L335">
        <f>IF('Monthly Ranks'!L334&gt;=9, 1/8,0)</f>
        <v>0.125</v>
      </c>
      <c r="M335">
        <f>IF('Monthly Ranks'!M334&gt;=9, 1/8,0)</f>
        <v>0.125</v>
      </c>
      <c r="N335">
        <f>IF('Monthly Ranks'!N334&gt;=9, 1/8,0)</f>
        <v>0</v>
      </c>
      <c r="O335">
        <f>IF('Monthly Ranks'!O334&gt;=9, 1/8,0)</f>
        <v>0.125</v>
      </c>
      <c r="P335">
        <f>IF('Monthly Ranks'!P334&gt;=9, 1/8,0)</f>
        <v>0</v>
      </c>
      <c r="Q335">
        <f>IF('Monthly Ranks'!Q334&gt;=9, 1/8,0)</f>
        <v>0.125</v>
      </c>
      <c r="S335">
        <f t="shared" si="47"/>
        <v>200209</v>
      </c>
      <c r="T335" s="12">
        <f>B335*ReturnData!B346</f>
        <v>0</v>
      </c>
      <c r="U335" s="12">
        <f>C335*ReturnData!C346</f>
        <v>0</v>
      </c>
      <c r="V335" s="12">
        <f>D335*ReturnData!D346</f>
        <v>-1.0162500000000001E-2</v>
      </c>
      <c r="W335" s="12">
        <f>E335*ReturnData!E346</f>
        <v>0</v>
      </c>
      <c r="X335" s="12">
        <f>F335*ReturnData!F346</f>
        <v>0</v>
      </c>
      <c r="Y335" s="12">
        <f>G335*ReturnData!G346</f>
        <v>0</v>
      </c>
      <c r="Z335" s="12">
        <f>H335*ReturnData!H346</f>
        <v>-9.6125000000000013E-3</v>
      </c>
      <c r="AA335" s="12">
        <f>I335*ReturnData!I346</f>
        <v>-1.5575E-2</v>
      </c>
      <c r="AB335" s="12">
        <f>J335*ReturnData!J346</f>
        <v>-2.3087499999999997E-2</v>
      </c>
      <c r="AC335" s="12">
        <f>K335*ReturnData!K346</f>
        <v>0</v>
      </c>
      <c r="AD335" s="12">
        <f>L335*ReturnData!L346</f>
        <v>-2.0575E-2</v>
      </c>
      <c r="AE335" s="12">
        <f>M335*ReturnData!M346</f>
        <v>-1.2749999999999999E-2</v>
      </c>
      <c r="AF335" s="12">
        <f>N335*ReturnData!N346</f>
        <v>0</v>
      </c>
      <c r="AG335" s="12">
        <f>O335*ReturnData!O346</f>
        <v>-1.355E-2</v>
      </c>
      <c r="AH335" s="12">
        <f>P335*ReturnData!P346</f>
        <v>0</v>
      </c>
      <c r="AI335" s="12">
        <f>Q335*ReturnData!Q346</f>
        <v>-1.30125E-2</v>
      </c>
      <c r="AK335">
        <f t="shared" si="42"/>
        <v>200209</v>
      </c>
      <c r="AL335" s="15">
        <f t="shared" si="48"/>
        <v>-0.118325</v>
      </c>
      <c r="AN335">
        <v>1</v>
      </c>
      <c r="AO335" s="15">
        <f>HighMomentumPortfolio!AL335-LowMomentumPortfolio!AL335</f>
        <v>3.7600000000000008E-2</v>
      </c>
      <c r="AP335" s="18">
        <f t="shared" si="49"/>
        <v>1.0376000000000001</v>
      </c>
      <c r="AQ335" s="18"/>
    </row>
    <row r="336" spans="1:48" x14ac:dyDescent="0.25">
      <c r="A336" s="6">
        <f>ReturnData!A347</f>
        <v>200210</v>
      </c>
      <c r="B336">
        <f>IF('Monthly Ranks'!B335&gt;=9, 1/8,0)</f>
        <v>0.125</v>
      </c>
      <c r="C336">
        <f>IF('Monthly Ranks'!C335&gt;=9, 1/8,0)</f>
        <v>0</v>
      </c>
      <c r="D336">
        <f>IF('Monthly Ranks'!D335&gt;=9, 1/8,0)</f>
        <v>0.125</v>
      </c>
      <c r="E336">
        <f>IF('Monthly Ranks'!E335&gt;=9, 1/8,0)</f>
        <v>0</v>
      </c>
      <c r="F336">
        <f>IF('Monthly Ranks'!F335&gt;=9, 1/8,0)</f>
        <v>0</v>
      </c>
      <c r="G336">
        <f>IF('Monthly Ranks'!G335&gt;=9, 1/8,0)</f>
        <v>0</v>
      </c>
      <c r="H336">
        <f>IF('Monthly Ranks'!H335&gt;=9, 1/8,0)</f>
        <v>0.125</v>
      </c>
      <c r="I336">
        <f>IF('Monthly Ranks'!I335&gt;=9, 1/8,0)</f>
        <v>0</v>
      </c>
      <c r="J336">
        <f>IF('Monthly Ranks'!J335&gt;=9, 1/8,0)</f>
        <v>0.125</v>
      </c>
      <c r="K336">
        <f>IF('Monthly Ranks'!K335&gt;=9, 1/8,0)</f>
        <v>0</v>
      </c>
      <c r="L336">
        <f>IF('Monthly Ranks'!L335&gt;=9, 1/8,0)</f>
        <v>0.125</v>
      </c>
      <c r="M336">
        <f>IF('Monthly Ranks'!M335&gt;=9, 1/8,0)</f>
        <v>0</v>
      </c>
      <c r="N336">
        <f>IF('Monthly Ranks'!N335&gt;=9, 1/8,0)</f>
        <v>0</v>
      </c>
      <c r="O336">
        <f>IF('Monthly Ranks'!O335&gt;=9, 1/8,0)</f>
        <v>0.125</v>
      </c>
      <c r="P336">
        <f>IF('Monthly Ranks'!P335&gt;=9, 1/8,0)</f>
        <v>0.125</v>
      </c>
      <c r="Q336">
        <f>IF('Monthly Ranks'!Q335&gt;=9, 1/8,0)</f>
        <v>0.125</v>
      </c>
      <c r="S336">
        <f t="shared" si="47"/>
        <v>200210</v>
      </c>
      <c r="T336" s="12">
        <f>B336*ReturnData!B347</f>
        <v>6.1500000000000001E-3</v>
      </c>
      <c r="U336" s="12">
        <f>C336*ReturnData!C347</f>
        <v>0</v>
      </c>
      <c r="V336" s="12">
        <f>D336*ReturnData!D347</f>
        <v>3.9125000000000002E-3</v>
      </c>
      <c r="W336" s="12">
        <f>E336*ReturnData!E347</f>
        <v>0</v>
      </c>
      <c r="X336" s="12">
        <f>F336*ReturnData!F347</f>
        <v>0</v>
      </c>
      <c r="Y336" s="12">
        <f>G336*ReturnData!G347</f>
        <v>0</v>
      </c>
      <c r="Z336" s="12">
        <f>H336*ReturnData!H347</f>
        <v>8.6625000000000001E-3</v>
      </c>
      <c r="AA336" s="12">
        <f>I336*ReturnData!I347</f>
        <v>0</v>
      </c>
      <c r="AB336" s="12">
        <f>J336*ReturnData!J347</f>
        <v>8.0249999999999991E-3</v>
      </c>
      <c r="AC336" s="12">
        <f>K336*ReturnData!K347</f>
        <v>0</v>
      </c>
      <c r="AD336" s="12">
        <f>L336*ReturnData!L347</f>
        <v>1.84625E-2</v>
      </c>
      <c r="AE336" s="12">
        <f>M336*ReturnData!M347</f>
        <v>0</v>
      </c>
      <c r="AF336" s="12">
        <f>N336*ReturnData!N347</f>
        <v>0</v>
      </c>
      <c r="AG336" s="12">
        <f>O336*ReturnData!O347</f>
        <v>-7.7499999999999997E-4</v>
      </c>
      <c r="AH336" s="12">
        <f>P336*ReturnData!P347</f>
        <v>7.0999999999999995E-3</v>
      </c>
      <c r="AI336" s="12">
        <f>Q336*ReturnData!Q347</f>
        <v>9.0749999999999997E-3</v>
      </c>
      <c r="AK336">
        <f t="shared" si="42"/>
        <v>200210</v>
      </c>
      <c r="AL336" s="15">
        <f t="shared" si="48"/>
        <v>6.06125E-2</v>
      </c>
      <c r="AN336">
        <v>1</v>
      </c>
      <c r="AO336" s="15">
        <f>HighMomentumPortfolio!AL336-LowMomentumPortfolio!AL336</f>
        <v>-4.1375000000000002E-2</v>
      </c>
      <c r="AP336" s="18">
        <f t="shared" si="49"/>
        <v>0.95862499999999995</v>
      </c>
      <c r="AQ336" s="18"/>
    </row>
    <row r="337" spans="1:48" x14ac:dyDescent="0.25">
      <c r="A337" s="6">
        <f>ReturnData!A348</f>
        <v>200211</v>
      </c>
      <c r="B337">
        <f>IF('Monthly Ranks'!B336&gt;=9, 1/8,0)</f>
        <v>0</v>
      </c>
      <c r="C337">
        <f>IF('Monthly Ranks'!C336&gt;=9, 1/8,0)</f>
        <v>0</v>
      </c>
      <c r="D337">
        <f>IF('Monthly Ranks'!D336&gt;=9, 1/8,0)</f>
        <v>0.125</v>
      </c>
      <c r="E337">
        <f>IF('Monthly Ranks'!E336&gt;=9, 1/8,0)</f>
        <v>0</v>
      </c>
      <c r="F337">
        <f>IF('Monthly Ranks'!F336&gt;=9, 1/8,0)</f>
        <v>0</v>
      </c>
      <c r="G337">
        <f>IF('Monthly Ranks'!G336&gt;=9, 1/8,0)</f>
        <v>0</v>
      </c>
      <c r="H337">
        <f>IF('Monthly Ranks'!H336&gt;=9, 1/8,0)</f>
        <v>0.125</v>
      </c>
      <c r="I337">
        <f>IF('Monthly Ranks'!I336&gt;=9, 1/8,0)</f>
        <v>0.125</v>
      </c>
      <c r="J337">
        <f>IF('Monthly Ranks'!J336&gt;=9, 1/8,0)</f>
        <v>0.125</v>
      </c>
      <c r="K337">
        <f>IF('Monthly Ranks'!K336&gt;=9, 1/8,0)</f>
        <v>0</v>
      </c>
      <c r="L337">
        <f>IF('Monthly Ranks'!L336&gt;=9, 1/8,0)</f>
        <v>0.125</v>
      </c>
      <c r="M337">
        <f>IF('Monthly Ranks'!M336&gt;=9, 1/8,0)</f>
        <v>0</v>
      </c>
      <c r="N337">
        <f>IF('Monthly Ranks'!N336&gt;=9, 1/8,0)</f>
        <v>0</v>
      </c>
      <c r="O337">
        <f>IF('Monthly Ranks'!O336&gt;=9, 1/8,0)</f>
        <v>0.125</v>
      </c>
      <c r="P337">
        <f>IF('Monthly Ranks'!P336&gt;=9, 1/8,0)</f>
        <v>0.125</v>
      </c>
      <c r="Q337">
        <f>IF('Monthly Ranks'!Q336&gt;=9, 1/8,0)</f>
        <v>0.125</v>
      </c>
      <c r="S337">
        <f t="shared" si="47"/>
        <v>200211</v>
      </c>
      <c r="T337" s="12">
        <f>B337*ReturnData!B348</f>
        <v>0</v>
      </c>
      <c r="U337" s="12">
        <f>C337*ReturnData!C348</f>
        <v>0</v>
      </c>
      <c r="V337" s="12">
        <f>D337*ReturnData!D348</f>
        <v>3.7000000000000002E-3</v>
      </c>
      <c r="W337" s="12">
        <f>E337*ReturnData!E348</f>
        <v>0</v>
      </c>
      <c r="X337" s="12">
        <f>F337*ReturnData!F348</f>
        <v>0</v>
      </c>
      <c r="Y337" s="12">
        <f>G337*ReturnData!G348</f>
        <v>0</v>
      </c>
      <c r="Z337" s="12">
        <f>H337*ReturnData!H348</f>
        <v>2.5374999999999998E-3</v>
      </c>
      <c r="AA337" s="12">
        <f>I337*ReturnData!I348</f>
        <v>7.4999999999999993E-5</v>
      </c>
      <c r="AB337" s="12">
        <f>J337*ReturnData!J348</f>
        <v>2.2724999999999999E-2</v>
      </c>
      <c r="AC337" s="12">
        <f>K337*ReturnData!K348</f>
        <v>0</v>
      </c>
      <c r="AD337" s="12">
        <f>L337*ReturnData!L348</f>
        <v>2.4275000000000001E-2</v>
      </c>
      <c r="AE337" s="12">
        <f>M337*ReturnData!M348</f>
        <v>0</v>
      </c>
      <c r="AF337" s="12">
        <f>N337*ReturnData!N348</f>
        <v>0</v>
      </c>
      <c r="AG337" s="12">
        <f>O337*ReturnData!O348</f>
        <v>1.9625000000000003E-3</v>
      </c>
      <c r="AH337" s="12">
        <f>P337*ReturnData!P348</f>
        <v>5.4000000000000003E-3</v>
      </c>
      <c r="AI337" s="12">
        <f>Q337*ReturnData!Q348</f>
        <v>4.0249999999999999E-3</v>
      </c>
      <c r="AK337">
        <f t="shared" si="42"/>
        <v>200211</v>
      </c>
      <c r="AL337" s="15">
        <f t="shared" si="48"/>
        <v>6.4699999999999994E-2</v>
      </c>
      <c r="AN337">
        <v>1</v>
      </c>
      <c r="AO337" s="15">
        <f>HighMomentumPortfolio!AL337-LowMomentumPortfolio!AL337</f>
        <v>-2.7249999999999983E-3</v>
      </c>
      <c r="AP337" s="18">
        <f t="shared" si="49"/>
        <v>0.99727500000000002</v>
      </c>
      <c r="AQ337" s="18"/>
    </row>
    <row r="338" spans="1:48" x14ac:dyDescent="0.25">
      <c r="A338" s="6">
        <f>ReturnData!A349</f>
        <v>200212</v>
      </c>
      <c r="B338">
        <f>IF('Monthly Ranks'!B337&gt;=9, 1/8,0)</f>
        <v>0</v>
      </c>
      <c r="C338">
        <f>IF('Monthly Ranks'!C337&gt;=9, 1/8,0)</f>
        <v>0</v>
      </c>
      <c r="D338">
        <f>IF('Monthly Ranks'!D337&gt;=9, 1/8,0)</f>
        <v>0</v>
      </c>
      <c r="E338">
        <f>IF('Monthly Ranks'!E337&gt;=9, 1/8,0)</f>
        <v>0</v>
      </c>
      <c r="F338">
        <f>IF('Monthly Ranks'!F337&gt;=9, 1/8,0)</f>
        <v>0</v>
      </c>
      <c r="G338">
        <f>IF('Monthly Ranks'!G337&gt;=9, 1/8,0)</f>
        <v>0.125</v>
      </c>
      <c r="H338">
        <f>IF('Monthly Ranks'!H337&gt;=9, 1/8,0)</f>
        <v>0.125</v>
      </c>
      <c r="I338">
        <f>IF('Monthly Ranks'!I337&gt;=9, 1/8,0)</f>
        <v>0.125</v>
      </c>
      <c r="J338">
        <f>IF('Monthly Ranks'!J337&gt;=9, 1/8,0)</f>
        <v>0.125</v>
      </c>
      <c r="K338">
        <f>IF('Monthly Ranks'!K337&gt;=9, 1/8,0)</f>
        <v>0</v>
      </c>
      <c r="L338">
        <f>IF('Monthly Ranks'!L337&gt;=9, 1/8,0)</f>
        <v>0.125</v>
      </c>
      <c r="M338">
        <f>IF('Monthly Ranks'!M337&gt;=9, 1/8,0)</f>
        <v>0.125</v>
      </c>
      <c r="N338">
        <f>IF('Monthly Ranks'!N337&gt;=9, 1/8,0)</f>
        <v>0</v>
      </c>
      <c r="O338">
        <f>IF('Monthly Ranks'!O337&gt;=9, 1/8,0)</f>
        <v>0.125</v>
      </c>
      <c r="P338">
        <f>IF('Monthly Ranks'!P337&gt;=9, 1/8,0)</f>
        <v>0.125</v>
      </c>
      <c r="Q338">
        <f>IF('Monthly Ranks'!Q337&gt;=9, 1/8,0)</f>
        <v>0</v>
      </c>
      <c r="S338">
        <f t="shared" si="47"/>
        <v>200212</v>
      </c>
      <c r="T338" s="12">
        <f>B338*ReturnData!B349</f>
        <v>0</v>
      </c>
      <c r="U338" s="12">
        <f>C338*ReturnData!C349</f>
        <v>0</v>
      </c>
      <c r="V338" s="12">
        <f>D338*ReturnData!D349</f>
        <v>0</v>
      </c>
      <c r="W338" s="12">
        <f>E338*ReturnData!E349</f>
        <v>0</v>
      </c>
      <c r="X338" s="12">
        <f>F338*ReturnData!F349</f>
        <v>0</v>
      </c>
      <c r="Y338" s="12">
        <f>G338*ReturnData!G349</f>
        <v>-5.7125000000000006E-3</v>
      </c>
      <c r="Z338" s="12">
        <f>H338*ReturnData!H349</f>
        <v>-3.8124999999999999E-3</v>
      </c>
      <c r="AA338" s="12">
        <f>I338*ReturnData!I349</f>
        <v>-6.0875E-3</v>
      </c>
      <c r="AB338" s="12">
        <f>J338*ReturnData!J349</f>
        <v>-1.28375E-2</v>
      </c>
      <c r="AC338" s="12">
        <f>K338*ReturnData!K349</f>
        <v>0</v>
      </c>
      <c r="AD338" s="12">
        <f>L338*ReturnData!L349</f>
        <v>-1.8137500000000001E-2</v>
      </c>
      <c r="AE338" s="12">
        <f>M338*ReturnData!M349</f>
        <v>-1.04E-2</v>
      </c>
      <c r="AF338" s="12">
        <f>N338*ReturnData!N349</f>
        <v>0</v>
      </c>
      <c r="AG338" s="12">
        <f>O338*ReturnData!O349</f>
        <v>4.7999999999999996E-3</v>
      </c>
      <c r="AH338" s="12">
        <f>P338*ReturnData!P349</f>
        <v>-9.7000000000000003E-3</v>
      </c>
      <c r="AI338" s="12">
        <f>Q338*ReturnData!Q349</f>
        <v>0</v>
      </c>
      <c r="AK338">
        <f t="shared" si="42"/>
        <v>200212</v>
      </c>
      <c r="AL338" s="15">
        <f t="shared" si="48"/>
        <v>-6.1887500000000005E-2</v>
      </c>
      <c r="AN338">
        <v>1</v>
      </c>
      <c r="AO338" s="15">
        <f>HighMomentumPortfolio!AL338-LowMomentumPortfolio!AL338</f>
        <v>5.3937500000000013E-2</v>
      </c>
      <c r="AP338" s="18">
        <f t="shared" si="49"/>
        <v>1.0539375</v>
      </c>
      <c r="AQ338" s="18"/>
    </row>
    <row r="339" spans="1:48" x14ac:dyDescent="0.25">
      <c r="A339" s="6">
        <f>ReturnData!A350</f>
        <v>200301</v>
      </c>
      <c r="B339">
        <f>IF('Monthly Ranks'!B338&gt;=9, 1/8,0)</f>
        <v>0</v>
      </c>
      <c r="C339">
        <f>IF('Monthly Ranks'!C338&gt;=9, 1/8,0)</f>
        <v>0</v>
      </c>
      <c r="D339">
        <f>IF('Monthly Ranks'!D338&gt;=9, 1/8,0)</f>
        <v>0.125</v>
      </c>
      <c r="E339">
        <f>IF('Monthly Ranks'!E338&gt;=9, 1/8,0)</f>
        <v>0</v>
      </c>
      <c r="F339">
        <f>IF('Monthly Ranks'!F338&gt;=9, 1/8,0)</f>
        <v>0</v>
      </c>
      <c r="G339">
        <f>IF('Monthly Ranks'!G338&gt;=9, 1/8,0)</f>
        <v>0</v>
      </c>
      <c r="H339">
        <f>IF('Monthly Ranks'!H338&gt;=9, 1/8,0)</f>
        <v>0.125</v>
      </c>
      <c r="I339">
        <f>IF('Monthly Ranks'!I338&gt;=9, 1/8,0)</f>
        <v>0.125</v>
      </c>
      <c r="J339">
        <f>IF('Monthly Ranks'!J338&gt;=9, 1/8,0)</f>
        <v>0.125</v>
      </c>
      <c r="K339">
        <f>IF('Monthly Ranks'!K338&gt;=9, 1/8,0)</f>
        <v>0</v>
      </c>
      <c r="L339">
        <f>IF('Monthly Ranks'!L338&gt;=9, 1/8,0)</f>
        <v>0.125</v>
      </c>
      <c r="M339">
        <f>IF('Monthly Ranks'!M338&gt;=9, 1/8,0)</f>
        <v>0.125</v>
      </c>
      <c r="N339">
        <f>IF('Monthly Ranks'!N338&gt;=9, 1/8,0)</f>
        <v>0</v>
      </c>
      <c r="O339">
        <f>IF('Monthly Ranks'!O338&gt;=9, 1/8,0)</f>
        <v>0.125</v>
      </c>
      <c r="P339">
        <f>IF('Monthly Ranks'!P338&gt;=9, 1/8,0)</f>
        <v>0.125</v>
      </c>
      <c r="Q339">
        <f>IF('Monthly Ranks'!Q338&gt;=9, 1/8,0)</f>
        <v>0</v>
      </c>
      <c r="S339">
        <f t="shared" si="47"/>
        <v>200301</v>
      </c>
      <c r="T339" s="12">
        <f>B339*ReturnData!B350</f>
        <v>0</v>
      </c>
      <c r="U339" s="12">
        <f>C339*ReturnData!C350</f>
        <v>0</v>
      </c>
      <c r="V339" s="12">
        <f>D339*ReturnData!D350</f>
        <v>-2.9249999999999996E-3</v>
      </c>
      <c r="W339" s="12">
        <f>E339*ReturnData!E350</f>
        <v>0</v>
      </c>
      <c r="X339" s="12">
        <f>F339*ReturnData!F350</f>
        <v>0</v>
      </c>
      <c r="Y339" s="12">
        <f>G339*ReturnData!G350</f>
        <v>0</v>
      </c>
      <c r="Z339" s="12">
        <f>H339*ReturnData!H350</f>
        <v>-1.65E-3</v>
      </c>
      <c r="AA339" s="12">
        <f>I339*ReturnData!I350</f>
        <v>-8.1624999999999996E-3</v>
      </c>
      <c r="AB339" s="12">
        <f>J339*ReturnData!J350</f>
        <v>-5.9499999999999996E-3</v>
      </c>
      <c r="AC339" s="12">
        <f>K339*ReturnData!K350</f>
        <v>0</v>
      </c>
      <c r="AD339" s="12">
        <f>L339*ReturnData!L350</f>
        <v>-2.8999999999999998E-3</v>
      </c>
      <c r="AE339" s="12">
        <f>M339*ReturnData!M350</f>
        <v>-4.5500000000000002E-3</v>
      </c>
      <c r="AF339" s="12">
        <f>N339*ReturnData!N350</f>
        <v>0</v>
      </c>
      <c r="AG339" s="12">
        <f>O339*ReturnData!O350</f>
        <v>-4.0875E-3</v>
      </c>
      <c r="AH339" s="12">
        <f>P339*ReturnData!P350</f>
        <v>-5.2875000000000005E-3</v>
      </c>
      <c r="AI339" s="12">
        <f>Q339*ReturnData!Q350</f>
        <v>0</v>
      </c>
      <c r="AK339">
        <f t="shared" si="42"/>
        <v>200301</v>
      </c>
      <c r="AL339" s="15">
        <f t="shared" si="48"/>
        <v>-3.5512500000000002E-2</v>
      </c>
      <c r="AN339">
        <v>1</v>
      </c>
      <c r="AO339" s="15">
        <f>HighMomentumPortfolio!AL339-LowMomentumPortfolio!AL339</f>
        <v>-1.0775E-2</v>
      </c>
      <c r="AP339" s="18">
        <f t="shared" si="49"/>
        <v>0.98922500000000002</v>
      </c>
      <c r="AQ339" s="18"/>
      <c r="AR339" s="18">
        <f t="shared" ref="AR339" si="51">PRODUCT(AP339:AP350)</f>
        <v>0.92070976484631528</v>
      </c>
      <c r="AS339" s="18"/>
      <c r="AT339" s="18"/>
      <c r="AU339" s="18"/>
      <c r="AV339" s="18"/>
    </row>
    <row r="340" spans="1:48" x14ac:dyDescent="0.25">
      <c r="A340" s="6">
        <f>ReturnData!A351</f>
        <v>200302</v>
      </c>
      <c r="B340">
        <f>IF('Monthly Ranks'!B339&gt;=9, 1/8,0)</f>
        <v>0</v>
      </c>
      <c r="C340">
        <f>IF('Monthly Ranks'!C339&gt;=9, 1/8,0)</f>
        <v>0</v>
      </c>
      <c r="D340">
        <f>IF('Monthly Ranks'!D339&gt;=9, 1/8,0)</f>
        <v>0</v>
      </c>
      <c r="E340">
        <f>IF('Monthly Ranks'!E339&gt;=9, 1/8,0)</f>
        <v>0</v>
      </c>
      <c r="F340">
        <f>IF('Monthly Ranks'!F339&gt;=9, 1/8,0)</f>
        <v>0</v>
      </c>
      <c r="G340">
        <f>IF('Monthly Ranks'!G339&gt;=9, 1/8,0)</f>
        <v>0</v>
      </c>
      <c r="H340">
        <f>IF('Monthly Ranks'!H339&gt;=9, 1/8,0)</f>
        <v>0.125</v>
      </c>
      <c r="I340">
        <f>IF('Monthly Ranks'!I339&gt;=9, 1/8,0)</f>
        <v>0.125</v>
      </c>
      <c r="J340">
        <f>IF('Monthly Ranks'!J339&gt;=9, 1/8,0)</f>
        <v>0.125</v>
      </c>
      <c r="K340">
        <f>IF('Monthly Ranks'!K339&gt;=9, 1/8,0)</f>
        <v>0</v>
      </c>
      <c r="L340">
        <f>IF('Monthly Ranks'!L339&gt;=9, 1/8,0)</f>
        <v>0.125</v>
      </c>
      <c r="M340">
        <f>IF('Monthly Ranks'!M339&gt;=9, 1/8,0)</f>
        <v>0.125</v>
      </c>
      <c r="N340">
        <f>IF('Monthly Ranks'!N339&gt;=9, 1/8,0)</f>
        <v>0.125</v>
      </c>
      <c r="O340">
        <f>IF('Monthly Ranks'!O339&gt;=9, 1/8,0)</f>
        <v>0.125</v>
      </c>
      <c r="P340">
        <f>IF('Monthly Ranks'!P339&gt;=9, 1/8,0)</f>
        <v>0.125</v>
      </c>
      <c r="Q340">
        <f>IF('Monthly Ranks'!Q339&gt;=9, 1/8,0)</f>
        <v>0</v>
      </c>
      <c r="S340">
        <f t="shared" si="47"/>
        <v>200302</v>
      </c>
      <c r="T340" s="12">
        <f>B340*ReturnData!B351</f>
        <v>0</v>
      </c>
      <c r="U340" s="12">
        <f>C340*ReturnData!C351</f>
        <v>0</v>
      </c>
      <c r="V340" s="12">
        <f>D340*ReturnData!D351</f>
        <v>0</v>
      </c>
      <c r="W340" s="12">
        <f>E340*ReturnData!E351</f>
        <v>0</v>
      </c>
      <c r="X340" s="12">
        <f>F340*ReturnData!F351</f>
        <v>0</v>
      </c>
      <c r="Y340" s="12">
        <f>G340*ReturnData!G351</f>
        <v>0</v>
      </c>
      <c r="Z340" s="12">
        <f>H340*ReturnData!H351</f>
        <v>-3.3E-3</v>
      </c>
      <c r="AA340" s="12">
        <f>I340*ReturnData!I351</f>
        <v>6.1624999999999996E-3</v>
      </c>
      <c r="AB340" s="12">
        <f>J340*ReturnData!J351</f>
        <v>2.8124999999999999E-3</v>
      </c>
      <c r="AC340" s="12">
        <f>K340*ReturnData!K351</f>
        <v>0</v>
      </c>
      <c r="AD340" s="12">
        <f>L340*ReturnData!L351</f>
        <v>4.5999999999999999E-3</v>
      </c>
      <c r="AE340" s="12">
        <f>M340*ReturnData!M351</f>
        <v>-6.6374999999999993E-3</v>
      </c>
      <c r="AF340" s="12">
        <f>N340*ReturnData!N351</f>
        <v>-7.4750000000000007E-3</v>
      </c>
      <c r="AG340" s="12">
        <f>O340*ReturnData!O351</f>
        <v>-4.9624999999999999E-3</v>
      </c>
      <c r="AH340" s="12">
        <f>P340*ReturnData!P351</f>
        <v>-3.2500000000000003E-3</v>
      </c>
      <c r="AI340" s="12">
        <f>Q340*ReturnData!Q351</f>
        <v>0</v>
      </c>
      <c r="AK340">
        <f t="shared" si="42"/>
        <v>200302</v>
      </c>
      <c r="AL340" s="15">
        <f t="shared" si="48"/>
        <v>-1.2050000000000002E-2</v>
      </c>
      <c r="AN340">
        <v>1</v>
      </c>
      <c r="AO340" s="15">
        <f>HighMomentumPortfolio!AL340-LowMomentumPortfolio!AL340</f>
        <v>-1.0262500000000001E-2</v>
      </c>
      <c r="AP340" s="18">
        <f t="shared" si="49"/>
        <v>0.98973750000000005</v>
      </c>
      <c r="AQ340" s="18"/>
    </row>
    <row r="341" spans="1:48" x14ac:dyDescent="0.25">
      <c r="A341" s="6">
        <f>ReturnData!A352</f>
        <v>200303</v>
      </c>
      <c r="B341">
        <f>IF('Monthly Ranks'!B340&gt;=9, 1/8,0)</f>
        <v>0</v>
      </c>
      <c r="C341">
        <f>IF('Monthly Ranks'!C340&gt;=9, 1/8,0)</f>
        <v>0</v>
      </c>
      <c r="D341">
        <f>IF('Monthly Ranks'!D340&gt;=9, 1/8,0)</f>
        <v>0</v>
      </c>
      <c r="E341">
        <f>IF('Monthly Ranks'!E340&gt;=9, 1/8,0)</f>
        <v>0</v>
      </c>
      <c r="F341">
        <f>IF('Monthly Ranks'!F340&gt;=9, 1/8,0)</f>
        <v>0</v>
      </c>
      <c r="G341">
        <f>IF('Monthly Ranks'!G340&gt;=9, 1/8,0)</f>
        <v>0</v>
      </c>
      <c r="H341">
        <f>IF('Monthly Ranks'!H340&gt;=9, 1/8,0)</f>
        <v>0.125</v>
      </c>
      <c r="I341">
        <f>IF('Monthly Ranks'!I340&gt;=9, 1/8,0)</f>
        <v>0.125</v>
      </c>
      <c r="J341">
        <f>IF('Monthly Ranks'!J340&gt;=9, 1/8,0)</f>
        <v>0.125</v>
      </c>
      <c r="K341">
        <f>IF('Monthly Ranks'!K340&gt;=9, 1/8,0)</f>
        <v>0</v>
      </c>
      <c r="L341">
        <f>IF('Monthly Ranks'!L340&gt;=9, 1/8,0)</f>
        <v>0.125</v>
      </c>
      <c r="M341">
        <f>IF('Monthly Ranks'!M340&gt;=9, 1/8,0)</f>
        <v>0.125</v>
      </c>
      <c r="N341">
        <f>IF('Monthly Ranks'!N340&gt;=9, 1/8,0)</f>
        <v>0.125</v>
      </c>
      <c r="O341">
        <f>IF('Monthly Ranks'!O340&gt;=9, 1/8,0)</f>
        <v>0.125</v>
      </c>
      <c r="P341">
        <f>IF('Monthly Ranks'!P340&gt;=9, 1/8,0)</f>
        <v>0.125</v>
      </c>
      <c r="Q341">
        <f>IF('Monthly Ranks'!Q340&gt;=9, 1/8,0)</f>
        <v>0</v>
      </c>
      <c r="S341">
        <f t="shared" si="47"/>
        <v>200303</v>
      </c>
      <c r="T341" s="12">
        <f>B341*ReturnData!B352</f>
        <v>0</v>
      </c>
      <c r="U341" s="12">
        <f>C341*ReturnData!C352</f>
        <v>0</v>
      </c>
      <c r="V341" s="12">
        <f>D341*ReturnData!D352</f>
        <v>0</v>
      </c>
      <c r="W341" s="12">
        <f>E341*ReturnData!E352</f>
        <v>0</v>
      </c>
      <c r="X341" s="12">
        <f>F341*ReturnData!F352</f>
        <v>0</v>
      </c>
      <c r="Y341" s="12">
        <f>G341*ReturnData!G352</f>
        <v>0</v>
      </c>
      <c r="Z341" s="12">
        <f>H341*ReturnData!H352</f>
        <v>3.7375000000000004E-3</v>
      </c>
      <c r="AA341" s="12">
        <f>I341*ReturnData!I352</f>
        <v>2.8499999999999997E-3</v>
      </c>
      <c r="AB341" s="12">
        <f>J341*ReturnData!J352</f>
        <v>-4.0625000000000001E-3</v>
      </c>
      <c r="AC341" s="12">
        <f>K341*ReturnData!K352</f>
        <v>0</v>
      </c>
      <c r="AD341" s="12">
        <f>L341*ReturnData!L352</f>
        <v>-3.2624999999999998E-3</v>
      </c>
      <c r="AE341" s="12">
        <f>M341*ReturnData!M352</f>
        <v>-2.4749999999999998E-3</v>
      </c>
      <c r="AF341" s="12">
        <f>N341*ReturnData!N352</f>
        <v>9.875000000000001E-4</v>
      </c>
      <c r="AG341" s="12">
        <f>O341*ReturnData!O352</f>
        <v>5.3874999999999999E-3</v>
      </c>
      <c r="AH341" s="12">
        <f>P341*ReturnData!P352</f>
        <v>7.4000000000000003E-3</v>
      </c>
      <c r="AI341" s="12">
        <f>Q341*ReturnData!Q352</f>
        <v>0</v>
      </c>
      <c r="AK341">
        <f t="shared" si="42"/>
        <v>200303</v>
      </c>
      <c r="AL341" s="15">
        <f t="shared" si="48"/>
        <v>1.0562500000000001E-2</v>
      </c>
      <c r="AN341">
        <v>1</v>
      </c>
      <c r="AO341" s="15">
        <f>HighMomentumPortfolio!AL341-LowMomentumPortfolio!AL341</f>
        <v>-1.2750000000000001E-3</v>
      </c>
      <c r="AP341" s="18">
        <f t="shared" si="49"/>
        <v>0.99872499999999997</v>
      </c>
      <c r="AQ341" s="18"/>
    </row>
    <row r="342" spans="1:48" x14ac:dyDescent="0.25">
      <c r="A342" s="6">
        <f>ReturnData!A353</f>
        <v>200304</v>
      </c>
      <c r="B342">
        <f>IF('Monthly Ranks'!B341&gt;=9, 1/8,0)</f>
        <v>0</v>
      </c>
      <c r="C342">
        <f>IF('Monthly Ranks'!C341&gt;=9, 1/8,0)</f>
        <v>0</v>
      </c>
      <c r="D342">
        <f>IF('Monthly Ranks'!D341&gt;=9, 1/8,0)</f>
        <v>0</v>
      </c>
      <c r="E342">
        <f>IF('Monthly Ranks'!E341&gt;=9, 1/8,0)</f>
        <v>0</v>
      </c>
      <c r="F342">
        <f>IF('Monthly Ranks'!F341&gt;=9, 1/8,0)</f>
        <v>0</v>
      </c>
      <c r="G342">
        <f>IF('Monthly Ranks'!G341&gt;=9, 1/8,0)</f>
        <v>0</v>
      </c>
      <c r="H342">
        <f>IF('Monthly Ranks'!H341&gt;=9, 1/8,0)</f>
        <v>0</v>
      </c>
      <c r="I342">
        <f>IF('Monthly Ranks'!I341&gt;=9, 1/8,0)</f>
        <v>0.125</v>
      </c>
      <c r="J342">
        <f>IF('Monthly Ranks'!J341&gt;=9, 1/8,0)</f>
        <v>0.125</v>
      </c>
      <c r="K342">
        <f>IF('Monthly Ranks'!K341&gt;=9, 1/8,0)</f>
        <v>0.125</v>
      </c>
      <c r="L342">
        <f>IF('Monthly Ranks'!L341&gt;=9, 1/8,0)</f>
        <v>0.125</v>
      </c>
      <c r="M342">
        <f>IF('Monthly Ranks'!M341&gt;=9, 1/8,0)</f>
        <v>0.125</v>
      </c>
      <c r="N342">
        <f>IF('Monthly Ranks'!N341&gt;=9, 1/8,0)</f>
        <v>0.125</v>
      </c>
      <c r="O342">
        <f>IF('Monthly Ranks'!O341&gt;=9, 1/8,0)</f>
        <v>0.125</v>
      </c>
      <c r="P342">
        <f>IF('Monthly Ranks'!P341&gt;=9, 1/8,0)</f>
        <v>0.125</v>
      </c>
      <c r="Q342">
        <f>IF('Monthly Ranks'!Q341&gt;=9, 1/8,0)</f>
        <v>0</v>
      </c>
      <c r="S342">
        <f t="shared" si="47"/>
        <v>200304</v>
      </c>
      <c r="T342" s="12">
        <f>B342*ReturnData!B353</f>
        <v>0</v>
      </c>
      <c r="U342" s="12">
        <f>C342*ReturnData!C353</f>
        <v>0</v>
      </c>
      <c r="V342" s="12">
        <f>D342*ReturnData!D353</f>
        <v>0</v>
      </c>
      <c r="W342" s="12">
        <f>E342*ReturnData!E353</f>
        <v>0</v>
      </c>
      <c r="X342" s="12">
        <f>F342*ReturnData!F353</f>
        <v>0</v>
      </c>
      <c r="Y342" s="12">
        <f>G342*ReturnData!G353</f>
        <v>0</v>
      </c>
      <c r="Z342" s="12">
        <f>H342*ReturnData!H353</f>
        <v>0</v>
      </c>
      <c r="AA342" s="12">
        <f>I342*ReturnData!I353</f>
        <v>1.2212499999999999E-2</v>
      </c>
      <c r="AB342" s="12">
        <f>J342*ReturnData!J353</f>
        <v>1.2775000000000002E-2</v>
      </c>
      <c r="AC342" s="12">
        <f>K342*ReturnData!K353</f>
        <v>1.0549999999999999E-2</v>
      </c>
      <c r="AD342" s="12">
        <f>L342*ReturnData!L353</f>
        <v>1.4074999999999999E-2</v>
      </c>
      <c r="AE342" s="12">
        <f>M342*ReturnData!M353</f>
        <v>2.0962499999999998E-2</v>
      </c>
      <c r="AF342" s="12">
        <f>N342*ReturnData!N353</f>
        <v>1.1975E-2</v>
      </c>
      <c r="AG342" s="12">
        <f>O342*ReturnData!O353</f>
        <v>9.1374999999999998E-3</v>
      </c>
      <c r="AH342" s="12">
        <f>P342*ReturnData!P353</f>
        <v>1.1275E-2</v>
      </c>
      <c r="AI342" s="12">
        <f>Q342*ReturnData!Q353</f>
        <v>0</v>
      </c>
      <c r="AK342">
        <f t="shared" si="42"/>
        <v>200304</v>
      </c>
      <c r="AL342" s="15">
        <f t="shared" si="48"/>
        <v>0.10296250000000001</v>
      </c>
      <c r="AN342">
        <v>1</v>
      </c>
      <c r="AO342" s="15">
        <f>HighMomentumPortfolio!AL342-LowMomentumPortfolio!AL342</f>
        <v>-4.1825000000000015E-2</v>
      </c>
      <c r="AP342" s="18">
        <f t="shared" si="49"/>
        <v>0.958175</v>
      </c>
      <c r="AQ342" s="18"/>
    </row>
    <row r="343" spans="1:48" x14ac:dyDescent="0.25">
      <c r="A343" s="6">
        <f>ReturnData!A354</f>
        <v>200305</v>
      </c>
      <c r="B343">
        <f>IF('Monthly Ranks'!B342&gt;=9, 1/8,0)</f>
        <v>0</v>
      </c>
      <c r="C343">
        <f>IF('Monthly Ranks'!C342&gt;=9, 1/8,0)</f>
        <v>0</v>
      </c>
      <c r="D343">
        <f>IF('Monthly Ranks'!D342&gt;=9, 1/8,0)</f>
        <v>0</v>
      </c>
      <c r="E343">
        <f>IF('Monthly Ranks'!E342&gt;=9, 1/8,0)</f>
        <v>0</v>
      </c>
      <c r="F343">
        <f>IF('Monthly Ranks'!F342&gt;=9, 1/8,0)</f>
        <v>0</v>
      </c>
      <c r="G343">
        <f>IF('Monthly Ranks'!G342&gt;=9, 1/8,0)</f>
        <v>0</v>
      </c>
      <c r="H343">
        <f>IF('Monthly Ranks'!H342&gt;=9, 1/8,0)</f>
        <v>0</v>
      </c>
      <c r="I343">
        <f>IF('Monthly Ranks'!I342&gt;=9, 1/8,0)</f>
        <v>0.125</v>
      </c>
      <c r="J343">
        <f>IF('Monthly Ranks'!J342&gt;=9, 1/8,0)</f>
        <v>0.125</v>
      </c>
      <c r="K343">
        <f>IF('Monthly Ranks'!K342&gt;=9, 1/8,0)</f>
        <v>0.125</v>
      </c>
      <c r="L343">
        <f>IF('Monthly Ranks'!L342&gt;=9, 1/8,0)</f>
        <v>0.125</v>
      </c>
      <c r="M343">
        <f>IF('Monthly Ranks'!M342&gt;=9, 1/8,0)</f>
        <v>0.125</v>
      </c>
      <c r="N343">
        <f>IF('Monthly Ranks'!N342&gt;=9, 1/8,0)</f>
        <v>0.125</v>
      </c>
      <c r="O343">
        <f>IF('Monthly Ranks'!O342&gt;=9, 1/8,0)</f>
        <v>0.125</v>
      </c>
      <c r="P343">
        <f>IF('Monthly Ranks'!P342&gt;=9, 1/8,0)</f>
        <v>0.125</v>
      </c>
      <c r="Q343">
        <f>IF('Monthly Ranks'!Q342&gt;=9, 1/8,0)</f>
        <v>0</v>
      </c>
      <c r="S343">
        <f t="shared" si="47"/>
        <v>200305</v>
      </c>
      <c r="T343" s="12">
        <f>B343*ReturnData!B354</f>
        <v>0</v>
      </c>
      <c r="U343" s="12">
        <f>C343*ReturnData!C354</f>
        <v>0</v>
      </c>
      <c r="V343" s="12">
        <f>D343*ReturnData!D354</f>
        <v>0</v>
      </c>
      <c r="W343" s="12">
        <f>E343*ReturnData!E354</f>
        <v>0</v>
      </c>
      <c r="X343" s="12">
        <f>F343*ReturnData!F354</f>
        <v>0</v>
      </c>
      <c r="Y343" s="12">
        <f>G343*ReturnData!G354</f>
        <v>0</v>
      </c>
      <c r="Z343" s="12">
        <f>H343*ReturnData!H354</f>
        <v>0</v>
      </c>
      <c r="AA343" s="12">
        <f>I343*ReturnData!I354</f>
        <v>1.23E-2</v>
      </c>
      <c r="AB343" s="12">
        <f>J343*ReturnData!J354</f>
        <v>1.64125E-2</v>
      </c>
      <c r="AC343" s="12">
        <f>K343*ReturnData!K354</f>
        <v>3.15E-3</v>
      </c>
      <c r="AD343" s="12">
        <f>L343*ReturnData!L354</f>
        <v>1.5125E-2</v>
      </c>
      <c r="AE343" s="12">
        <f>M343*ReturnData!M354</f>
        <v>2.9499999999999999E-3</v>
      </c>
      <c r="AF343" s="12">
        <f>N343*ReturnData!N354</f>
        <v>7.4250000000000002E-3</v>
      </c>
      <c r="AG343" s="12">
        <f>O343*ReturnData!O354</f>
        <v>1.265E-2</v>
      </c>
      <c r="AH343" s="12">
        <f>P343*ReturnData!P354</f>
        <v>2.5875E-3</v>
      </c>
      <c r="AI343" s="12">
        <f>Q343*ReturnData!Q354</f>
        <v>0</v>
      </c>
      <c r="AK343">
        <f t="shared" ref="AK343:AK406" si="52">S343</f>
        <v>200305</v>
      </c>
      <c r="AL343" s="15">
        <f t="shared" si="48"/>
        <v>7.2600000000000012E-2</v>
      </c>
      <c r="AN343">
        <v>1</v>
      </c>
      <c r="AO343" s="15">
        <f>HighMomentumPortfolio!AL343-LowMomentumPortfolio!AL343</f>
        <v>-1.1450000000000009E-2</v>
      </c>
      <c r="AP343" s="18">
        <f t="shared" si="49"/>
        <v>0.98855000000000004</v>
      </c>
      <c r="AQ343" s="18"/>
    </row>
    <row r="344" spans="1:48" x14ac:dyDescent="0.25">
      <c r="A344" s="6">
        <f>ReturnData!A355</f>
        <v>200306</v>
      </c>
      <c r="B344">
        <f>IF('Monthly Ranks'!B343&gt;=9, 1/8,0)</f>
        <v>0.125</v>
      </c>
      <c r="C344">
        <f>IF('Monthly Ranks'!C343&gt;=9, 1/8,0)</f>
        <v>0.125</v>
      </c>
      <c r="D344">
        <f>IF('Monthly Ranks'!D343&gt;=9, 1/8,0)</f>
        <v>0</v>
      </c>
      <c r="E344">
        <f>IF('Monthly Ranks'!E343&gt;=9, 1/8,0)</f>
        <v>0</v>
      </c>
      <c r="F344">
        <f>IF('Monthly Ranks'!F343&gt;=9, 1/8,0)</f>
        <v>0</v>
      </c>
      <c r="G344">
        <f>IF('Monthly Ranks'!G343&gt;=9, 1/8,0)</f>
        <v>0</v>
      </c>
      <c r="H344">
        <f>IF('Monthly Ranks'!H343&gt;=9, 1/8,0)</f>
        <v>0</v>
      </c>
      <c r="I344">
        <f>IF('Monthly Ranks'!I343&gt;=9, 1/8,0)</f>
        <v>0.125</v>
      </c>
      <c r="J344">
        <f>IF('Monthly Ranks'!J343&gt;=9, 1/8,0)</f>
        <v>0.125</v>
      </c>
      <c r="K344">
        <f>IF('Monthly Ranks'!K343&gt;=9, 1/8,0)</f>
        <v>0.125</v>
      </c>
      <c r="L344">
        <f>IF('Monthly Ranks'!L343&gt;=9, 1/8,0)</f>
        <v>0</v>
      </c>
      <c r="M344">
        <f>IF('Monthly Ranks'!M343&gt;=9, 1/8,0)</f>
        <v>0.125</v>
      </c>
      <c r="N344">
        <f>IF('Monthly Ranks'!N343&gt;=9, 1/8,0)</f>
        <v>0.125</v>
      </c>
      <c r="O344">
        <f>IF('Monthly Ranks'!O343&gt;=9, 1/8,0)</f>
        <v>0.125</v>
      </c>
      <c r="P344">
        <f>IF('Monthly Ranks'!P343&gt;=9, 1/8,0)</f>
        <v>0</v>
      </c>
      <c r="Q344">
        <f>IF('Monthly Ranks'!Q343&gt;=9, 1/8,0)</f>
        <v>0</v>
      </c>
      <c r="S344">
        <f t="shared" si="47"/>
        <v>200306</v>
      </c>
      <c r="T344" s="12">
        <f>B344*ReturnData!B355</f>
        <v>8.0000000000000004E-4</v>
      </c>
      <c r="U344" s="12">
        <f>C344*ReturnData!C355</f>
        <v>7.1625000000000005E-3</v>
      </c>
      <c r="V344" s="12">
        <f>D344*ReturnData!D355</f>
        <v>0</v>
      </c>
      <c r="W344" s="12">
        <f>E344*ReturnData!E355</f>
        <v>0</v>
      </c>
      <c r="X344" s="12">
        <f>F344*ReturnData!F355</f>
        <v>0</v>
      </c>
      <c r="Y344" s="12">
        <f>G344*ReturnData!G355</f>
        <v>0</v>
      </c>
      <c r="Z344" s="12">
        <f>H344*ReturnData!H355</f>
        <v>0</v>
      </c>
      <c r="AA344" s="12">
        <f>I344*ReturnData!I355</f>
        <v>1.1625000000000001E-3</v>
      </c>
      <c r="AB344" s="12">
        <f>J344*ReturnData!J355</f>
        <v>2.6874999999999998E-3</v>
      </c>
      <c r="AC344" s="12">
        <f>K344*ReturnData!K355</f>
        <v>9.6250000000000003E-4</v>
      </c>
      <c r="AD344" s="12">
        <f>L344*ReturnData!L355</f>
        <v>0</v>
      </c>
      <c r="AE344" s="12">
        <f>M344*ReturnData!M355</f>
        <v>1.5249999999999999E-3</v>
      </c>
      <c r="AF344" s="12">
        <f>N344*ReturnData!N355</f>
        <v>3.1250000000000002E-3</v>
      </c>
      <c r="AG344" s="12">
        <f>O344*ReturnData!O355</f>
        <v>9.2500000000000004E-4</v>
      </c>
      <c r="AH344" s="12">
        <f>P344*ReturnData!P355</f>
        <v>0</v>
      </c>
      <c r="AI344" s="12">
        <f>Q344*ReturnData!Q355</f>
        <v>0</v>
      </c>
      <c r="AK344">
        <f t="shared" si="52"/>
        <v>200306</v>
      </c>
      <c r="AL344" s="15">
        <f t="shared" si="48"/>
        <v>1.8349999999999998E-2</v>
      </c>
      <c r="AN344">
        <v>1</v>
      </c>
      <c r="AO344" s="15">
        <f>HighMomentumPortfolio!AL344-LowMomentumPortfolio!AL344</f>
        <v>-1.2674999999999999E-2</v>
      </c>
      <c r="AP344" s="18">
        <f t="shared" si="49"/>
        <v>0.98732500000000001</v>
      </c>
      <c r="AQ344" s="18"/>
    </row>
    <row r="345" spans="1:48" x14ac:dyDescent="0.25">
      <c r="A345" s="6">
        <f>ReturnData!A356</f>
        <v>200307</v>
      </c>
      <c r="B345">
        <f>IF('Monthly Ranks'!B344&gt;=9, 1/8,0)</f>
        <v>0.125</v>
      </c>
      <c r="C345">
        <f>IF('Monthly Ranks'!C344&gt;=9, 1/8,0)</f>
        <v>0</v>
      </c>
      <c r="D345">
        <f>IF('Monthly Ranks'!D344&gt;=9, 1/8,0)</f>
        <v>0.125</v>
      </c>
      <c r="E345">
        <f>IF('Monthly Ranks'!E344&gt;=9, 1/8,0)</f>
        <v>0</v>
      </c>
      <c r="F345">
        <f>IF('Monthly Ranks'!F344&gt;=9, 1/8,0)</f>
        <v>0.125</v>
      </c>
      <c r="G345">
        <f>IF('Monthly Ranks'!G344&gt;=9, 1/8,0)</f>
        <v>0</v>
      </c>
      <c r="H345">
        <f>IF('Monthly Ranks'!H344&gt;=9, 1/8,0)</f>
        <v>0</v>
      </c>
      <c r="I345">
        <f>IF('Monthly Ranks'!I344&gt;=9, 1/8,0)</f>
        <v>0</v>
      </c>
      <c r="J345">
        <f>IF('Monthly Ranks'!J344&gt;=9, 1/8,0)</f>
        <v>0.125</v>
      </c>
      <c r="K345">
        <f>IF('Monthly Ranks'!K344&gt;=9, 1/8,0)</f>
        <v>0.125</v>
      </c>
      <c r="L345">
        <f>IF('Monthly Ranks'!L344&gt;=9, 1/8,0)</f>
        <v>0</v>
      </c>
      <c r="M345">
        <f>IF('Monthly Ranks'!M344&gt;=9, 1/8,0)</f>
        <v>0.125</v>
      </c>
      <c r="N345">
        <f>IF('Monthly Ranks'!N344&gt;=9, 1/8,0)</f>
        <v>0.125</v>
      </c>
      <c r="O345">
        <f>IF('Monthly Ranks'!O344&gt;=9, 1/8,0)</f>
        <v>0</v>
      </c>
      <c r="P345">
        <f>IF('Monthly Ranks'!P344&gt;=9, 1/8,0)</f>
        <v>0.125</v>
      </c>
      <c r="Q345">
        <f>IF('Monthly Ranks'!Q344&gt;=9, 1/8,0)</f>
        <v>0</v>
      </c>
      <c r="S345">
        <f t="shared" si="47"/>
        <v>200307</v>
      </c>
      <c r="T345" s="12">
        <f>B345*ReturnData!B356</f>
        <v>-4.6250000000000002E-4</v>
      </c>
      <c r="U345" s="12">
        <f>C345*ReturnData!C356</f>
        <v>0</v>
      </c>
      <c r="V345" s="12">
        <f>D345*ReturnData!D356</f>
        <v>-3.15E-3</v>
      </c>
      <c r="W345" s="12">
        <f>E345*ReturnData!E356</f>
        <v>0</v>
      </c>
      <c r="X345" s="12">
        <f>F345*ReturnData!F356</f>
        <v>3.7000000000000002E-3</v>
      </c>
      <c r="Y345" s="12">
        <f>G345*ReturnData!G356</f>
        <v>0</v>
      </c>
      <c r="Z345" s="12">
        <f>H345*ReturnData!H356</f>
        <v>0</v>
      </c>
      <c r="AA345" s="12">
        <f>I345*ReturnData!I356</f>
        <v>0</v>
      </c>
      <c r="AB345" s="12">
        <f>J345*ReturnData!J356</f>
        <v>8.6499999999999997E-3</v>
      </c>
      <c r="AC345" s="12">
        <f>K345*ReturnData!K356</f>
        <v>8.2625000000000007E-3</v>
      </c>
      <c r="AD345" s="12">
        <f>L345*ReturnData!L356</f>
        <v>0</v>
      </c>
      <c r="AE345" s="12">
        <f>M345*ReturnData!M356</f>
        <v>9.0375000000000004E-3</v>
      </c>
      <c r="AF345" s="12">
        <f>N345*ReturnData!N356</f>
        <v>4.0999999999999995E-3</v>
      </c>
      <c r="AG345" s="12">
        <f>O345*ReturnData!O356</f>
        <v>0</v>
      </c>
      <c r="AH345" s="12">
        <f>P345*ReturnData!P356</f>
        <v>5.5000000000000005E-3</v>
      </c>
      <c r="AI345" s="12">
        <f>Q345*ReturnData!Q356</f>
        <v>0</v>
      </c>
      <c r="AK345">
        <f t="shared" si="52"/>
        <v>200307</v>
      </c>
      <c r="AL345" s="15">
        <f t="shared" si="48"/>
        <v>3.5637500000000003E-2</v>
      </c>
      <c r="AN345">
        <v>1</v>
      </c>
      <c r="AO345" s="15">
        <f>HighMomentumPortfolio!AL345-LowMomentumPortfolio!AL345</f>
        <v>-5.0749999999999997E-3</v>
      </c>
      <c r="AP345" s="18">
        <f t="shared" si="49"/>
        <v>0.99492499999999995</v>
      </c>
      <c r="AQ345" s="18"/>
    </row>
    <row r="346" spans="1:48" x14ac:dyDescent="0.25">
      <c r="A346" s="6">
        <f>ReturnData!A357</f>
        <v>200308</v>
      </c>
      <c r="B346">
        <f>IF('Monthly Ranks'!B345&gt;=9, 1/8,0)</f>
        <v>0.125</v>
      </c>
      <c r="C346">
        <f>IF('Monthly Ranks'!C345&gt;=9, 1/8,0)</f>
        <v>0</v>
      </c>
      <c r="D346">
        <f>IF('Monthly Ranks'!D345&gt;=9, 1/8,0)</f>
        <v>0.125</v>
      </c>
      <c r="E346">
        <f>IF('Monthly Ranks'!E345&gt;=9, 1/8,0)</f>
        <v>0</v>
      </c>
      <c r="F346">
        <f>IF('Monthly Ranks'!F345&gt;=9, 1/8,0)</f>
        <v>0.125</v>
      </c>
      <c r="G346">
        <f>IF('Monthly Ranks'!G345&gt;=9, 1/8,0)</f>
        <v>0.125</v>
      </c>
      <c r="H346">
        <f>IF('Monthly Ranks'!H345&gt;=9, 1/8,0)</f>
        <v>0</v>
      </c>
      <c r="I346">
        <f>IF('Monthly Ranks'!I345&gt;=9, 1/8,0)</f>
        <v>0</v>
      </c>
      <c r="J346">
        <f>IF('Monthly Ranks'!J345&gt;=9, 1/8,0)</f>
        <v>0</v>
      </c>
      <c r="K346">
        <f>IF('Monthly Ranks'!K345&gt;=9, 1/8,0)</f>
        <v>0.125</v>
      </c>
      <c r="L346">
        <f>IF('Monthly Ranks'!L345&gt;=9, 1/8,0)</f>
        <v>0</v>
      </c>
      <c r="M346">
        <f>IF('Monthly Ranks'!M345&gt;=9, 1/8,0)</f>
        <v>0.125</v>
      </c>
      <c r="N346">
        <f>IF('Monthly Ranks'!N345&gt;=9, 1/8,0)</f>
        <v>0.125</v>
      </c>
      <c r="O346">
        <f>IF('Monthly Ranks'!O345&gt;=9, 1/8,0)</f>
        <v>0</v>
      </c>
      <c r="P346">
        <f>IF('Monthly Ranks'!P345&gt;=9, 1/8,0)</f>
        <v>0.125</v>
      </c>
      <c r="Q346">
        <f>IF('Monthly Ranks'!Q345&gt;=9, 1/8,0)</f>
        <v>0</v>
      </c>
      <c r="S346">
        <f t="shared" si="47"/>
        <v>200308</v>
      </c>
      <c r="T346" s="12">
        <f>B346*ReturnData!B357</f>
        <v>-5.9999999999999995E-4</v>
      </c>
      <c r="U346" s="12">
        <f>C346*ReturnData!C357</f>
        <v>0</v>
      </c>
      <c r="V346" s="12">
        <f>D346*ReturnData!D357</f>
        <v>7.7249999999999992E-3</v>
      </c>
      <c r="W346" s="12">
        <f>E346*ReturnData!E357</f>
        <v>0</v>
      </c>
      <c r="X346" s="12">
        <f>F346*ReturnData!F357</f>
        <v>5.3374999999999994E-3</v>
      </c>
      <c r="Y346" s="12">
        <f>G346*ReturnData!G357</f>
        <v>2.3499999999999997E-3</v>
      </c>
      <c r="Z346" s="12">
        <f>H346*ReturnData!H357</f>
        <v>0</v>
      </c>
      <c r="AA346" s="12">
        <f>I346*ReturnData!I357</f>
        <v>0</v>
      </c>
      <c r="AB346" s="12">
        <f>J346*ReturnData!J357</f>
        <v>0</v>
      </c>
      <c r="AC346" s="12">
        <f>K346*ReturnData!K357</f>
        <v>5.3374999999999994E-3</v>
      </c>
      <c r="AD346" s="12">
        <f>L346*ReturnData!L357</f>
        <v>0</v>
      </c>
      <c r="AE346" s="12">
        <f>M346*ReturnData!M357</f>
        <v>9.9249999999999998E-3</v>
      </c>
      <c r="AF346" s="12">
        <f>N346*ReturnData!N357</f>
        <v>4.4124999999999998E-3</v>
      </c>
      <c r="AG346" s="12">
        <f>O346*ReturnData!O357</f>
        <v>0</v>
      </c>
      <c r="AH346" s="12">
        <f>P346*ReturnData!P357</f>
        <v>9.1749999999999991E-3</v>
      </c>
      <c r="AI346" s="12">
        <f>Q346*ReturnData!Q357</f>
        <v>0</v>
      </c>
      <c r="AK346">
        <f t="shared" si="52"/>
        <v>200308</v>
      </c>
      <c r="AL346" s="15">
        <f t="shared" si="48"/>
        <v>4.3662499999999993E-2</v>
      </c>
      <c r="AN346">
        <v>1</v>
      </c>
      <c r="AO346" s="15">
        <f>HighMomentumPortfolio!AL346-LowMomentumPortfolio!AL346</f>
        <v>-5.0624999999999976E-3</v>
      </c>
      <c r="AP346" s="18">
        <f t="shared" si="49"/>
        <v>0.99493750000000003</v>
      </c>
      <c r="AQ346" s="18"/>
    </row>
    <row r="347" spans="1:48" x14ac:dyDescent="0.25">
      <c r="A347" s="6">
        <f>ReturnData!A358</f>
        <v>200309</v>
      </c>
      <c r="B347">
        <f>IF('Monthly Ranks'!B346&gt;=9, 1/8,0)</f>
        <v>0.125</v>
      </c>
      <c r="C347">
        <f>IF('Monthly Ranks'!C346&gt;=9, 1/8,0)</f>
        <v>0</v>
      </c>
      <c r="D347">
        <f>IF('Monthly Ranks'!D346&gt;=9, 1/8,0)</f>
        <v>0.125</v>
      </c>
      <c r="E347">
        <f>IF('Monthly Ranks'!E346&gt;=9, 1/8,0)</f>
        <v>0</v>
      </c>
      <c r="F347">
        <f>IF('Monthly Ranks'!F346&gt;=9, 1/8,0)</f>
        <v>0.125</v>
      </c>
      <c r="G347">
        <f>IF('Monthly Ranks'!G346&gt;=9, 1/8,0)</f>
        <v>0</v>
      </c>
      <c r="H347">
        <f>IF('Monthly Ranks'!H346&gt;=9, 1/8,0)</f>
        <v>0.125</v>
      </c>
      <c r="I347">
        <f>IF('Monthly Ranks'!I346&gt;=9, 1/8,0)</f>
        <v>0</v>
      </c>
      <c r="J347">
        <f>IF('Monthly Ranks'!J346&gt;=9, 1/8,0)</f>
        <v>0</v>
      </c>
      <c r="K347">
        <f>IF('Monthly Ranks'!K346&gt;=9, 1/8,0)</f>
        <v>0.125</v>
      </c>
      <c r="L347">
        <f>IF('Monthly Ranks'!L346&gt;=9, 1/8,0)</f>
        <v>0</v>
      </c>
      <c r="M347">
        <f>IF('Monthly Ranks'!M346&gt;=9, 1/8,0)</f>
        <v>0.125</v>
      </c>
      <c r="N347">
        <f>IF('Monthly Ranks'!N346&gt;=9, 1/8,0)</f>
        <v>0.125</v>
      </c>
      <c r="O347">
        <f>IF('Monthly Ranks'!O346&gt;=9, 1/8,0)</f>
        <v>0.125</v>
      </c>
      <c r="P347">
        <f>IF('Monthly Ranks'!P346&gt;=9, 1/8,0)</f>
        <v>0</v>
      </c>
      <c r="Q347">
        <f>IF('Monthly Ranks'!Q346&gt;=9, 1/8,0)</f>
        <v>0</v>
      </c>
      <c r="S347">
        <f t="shared" si="47"/>
        <v>200309</v>
      </c>
      <c r="T347" s="12">
        <f>B347*ReturnData!B358</f>
        <v>8.3750000000000003E-4</v>
      </c>
      <c r="U347" s="12">
        <f>C347*ReturnData!C358</f>
        <v>0</v>
      </c>
      <c r="V347" s="12">
        <f>D347*ReturnData!D358</f>
        <v>-2.7125000000000001E-3</v>
      </c>
      <c r="W347" s="12">
        <f>E347*ReturnData!E358</f>
        <v>0</v>
      </c>
      <c r="X347" s="12">
        <f>F347*ReturnData!F358</f>
        <v>-7.1875000000000003E-3</v>
      </c>
      <c r="Y347" s="12">
        <f>G347*ReturnData!G358</f>
        <v>0</v>
      </c>
      <c r="Z347" s="12">
        <f>H347*ReturnData!H358</f>
        <v>2.6374999999999997E-3</v>
      </c>
      <c r="AA347" s="12">
        <f>I347*ReturnData!I358</f>
        <v>0</v>
      </c>
      <c r="AB347" s="12">
        <f>J347*ReturnData!J358</f>
        <v>0</v>
      </c>
      <c r="AC347" s="12">
        <f>K347*ReturnData!K358</f>
        <v>-3.7125000000000001E-3</v>
      </c>
      <c r="AD347" s="12">
        <f>L347*ReturnData!L358</f>
        <v>0</v>
      </c>
      <c r="AE347" s="12">
        <f>M347*ReturnData!M358</f>
        <v>-5.3374999999999994E-3</v>
      </c>
      <c r="AF347" s="12">
        <f>N347*ReturnData!N358</f>
        <v>-5.0124999999999996E-3</v>
      </c>
      <c r="AG347" s="12">
        <f>O347*ReturnData!O358</f>
        <v>4.8124999999999999E-3</v>
      </c>
      <c r="AH347" s="12">
        <f>P347*ReturnData!P358</f>
        <v>0</v>
      </c>
      <c r="AI347" s="12">
        <f>Q347*ReturnData!Q358</f>
        <v>0</v>
      </c>
      <c r="AK347">
        <f t="shared" si="52"/>
        <v>200309</v>
      </c>
      <c r="AL347" s="15">
        <f t="shared" si="48"/>
        <v>-1.5675000000000001E-2</v>
      </c>
      <c r="AN347">
        <v>1</v>
      </c>
      <c r="AO347" s="15">
        <f>HighMomentumPortfolio!AL347-LowMomentumPortfolio!AL347</f>
        <v>-1.1162499999999999E-2</v>
      </c>
      <c r="AP347" s="18">
        <f t="shared" si="49"/>
        <v>0.98883750000000004</v>
      </c>
      <c r="AQ347" s="18"/>
    </row>
    <row r="348" spans="1:48" x14ac:dyDescent="0.25">
      <c r="A348" s="6">
        <f>ReturnData!A359</f>
        <v>200310</v>
      </c>
      <c r="B348">
        <f>IF('Monthly Ranks'!B347&gt;=9, 1/8,0)</f>
        <v>0.125</v>
      </c>
      <c r="C348">
        <f>IF('Monthly Ranks'!C347&gt;=9, 1/8,0)</f>
        <v>0</v>
      </c>
      <c r="D348">
        <f>IF('Monthly Ranks'!D347&gt;=9, 1/8,0)</f>
        <v>0.125</v>
      </c>
      <c r="E348">
        <f>IF('Monthly Ranks'!E347&gt;=9, 1/8,0)</f>
        <v>0</v>
      </c>
      <c r="F348">
        <f>IF('Monthly Ranks'!F347&gt;=9, 1/8,0)</f>
        <v>0.125</v>
      </c>
      <c r="G348">
        <f>IF('Monthly Ranks'!G347&gt;=9, 1/8,0)</f>
        <v>0</v>
      </c>
      <c r="H348">
        <f>IF('Monthly Ranks'!H347&gt;=9, 1/8,0)</f>
        <v>0.125</v>
      </c>
      <c r="I348">
        <f>IF('Monthly Ranks'!I347&gt;=9, 1/8,0)</f>
        <v>0</v>
      </c>
      <c r="J348">
        <f>IF('Monthly Ranks'!J347&gt;=9, 1/8,0)</f>
        <v>0</v>
      </c>
      <c r="K348">
        <f>IF('Monthly Ranks'!K347&gt;=9, 1/8,0)</f>
        <v>0.125</v>
      </c>
      <c r="L348">
        <f>IF('Monthly Ranks'!L347&gt;=9, 1/8,0)</f>
        <v>0</v>
      </c>
      <c r="M348">
        <f>IF('Monthly Ranks'!M347&gt;=9, 1/8,0)</f>
        <v>0.125</v>
      </c>
      <c r="N348">
        <f>IF('Monthly Ranks'!N347&gt;=9, 1/8,0)</f>
        <v>0.125</v>
      </c>
      <c r="O348">
        <f>IF('Monthly Ranks'!O347&gt;=9, 1/8,0)</f>
        <v>0.125</v>
      </c>
      <c r="P348">
        <f>IF('Monthly Ranks'!P347&gt;=9, 1/8,0)</f>
        <v>0</v>
      </c>
      <c r="Q348">
        <f>IF('Monthly Ranks'!Q347&gt;=9, 1/8,0)</f>
        <v>0</v>
      </c>
      <c r="S348">
        <f t="shared" si="47"/>
        <v>200310</v>
      </c>
      <c r="T348" s="12">
        <f>B348*ReturnData!B359</f>
        <v>5.8125000000000008E-3</v>
      </c>
      <c r="U348" s="12">
        <f>C348*ReturnData!C359</f>
        <v>0</v>
      </c>
      <c r="V348" s="12">
        <f>D348*ReturnData!D359</f>
        <v>1.9500000000000001E-3</v>
      </c>
      <c r="W348" s="12">
        <f>E348*ReturnData!E359</f>
        <v>0</v>
      </c>
      <c r="X348" s="12">
        <f>F348*ReturnData!F359</f>
        <v>1.06125E-2</v>
      </c>
      <c r="Y348" s="12">
        <f>G348*ReturnData!G359</f>
        <v>0</v>
      </c>
      <c r="Z348" s="12">
        <f>H348*ReturnData!H359</f>
        <v>1.9375E-3</v>
      </c>
      <c r="AA348" s="12">
        <f>I348*ReturnData!I359</f>
        <v>0</v>
      </c>
      <c r="AB348" s="12">
        <f>J348*ReturnData!J359</f>
        <v>0</v>
      </c>
      <c r="AC348" s="12">
        <f>K348*ReturnData!K359</f>
        <v>1.4274999999999999E-2</v>
      </c>
      <c r="AD348" s="12">
        <f>L348*ReturnData!L359</f>
        <v>0</v>
      </c>
      <c r="AE348" s="12">
        <f>M348*ReturnData!M359</f>
        <v>8.6999999999999994E-3</v>
      </c>
      <c r="AF348" s="12">
        <f>N348*ReturnData!N359</f>
        <v>1.1837500000000001E-2</v>
      </c>
      <c r="AG348" s="12">
        <f>O348*ReturnData!O359</f>
        <v>1.8875000000000001E-3</v>
      </c>
      <c r="AH348" s="12">
        <f>P348*ReturnData!P359</f>
        <v>0</v>
      </c>
      <c r="AI348" s="12">
        <f>Q348*ReturnData!Q359</f>
        <v>0</v>
      </c>
      <c r="AK348">
        <f t="shared" si="52"/>
        <v>200310</v>
      </c>
      <c r="AL348" s="15">
        <f t="shared" si="48"/>
        <v>5.7012500000000008E-2</v>
      </c>
      <c r="AN348">
        <v>1</v>
      </c>
      <c r="AO348" s="15">
        <f>HighMomentumPortfolio!AL348-LowMomentumPortfolio!AL348</f>
        <v>5.7349999999999984E-2</v>
      </c>
      <c r="AP348" s="18">
        <f t="shared" si="49"/>
        <v>1.05735</v>
      </c>
      <c r="AQ348" s="18"/>
    </row>
    <row r="349" spans="1:48" x14ac:dyDescent="0.25">
      <c r="A349" s="6">
        <f>ReturnData!A360</f>
        <v>200311</v>
      </c>
      <c r="B349">
        <f>IF('Monthly Ranks'!B348&gt;=9, 1/8,0)</f>
        <v>0.125</v>
      </c>
      <c r="C349">
        <f>IF('Monthly Ranks'!C348&gt;=9, 1/8,0)</f>
        <v>0</v>
      </c>
      <c r="D349">
        <f>IF('Monthly Ranks'!D348&gt;=9, 1/8,0)</f>
        <v>0.125</v>
      </c>
      <c r="E349">
        <f>IF('Monthly Ranks'!E348&gt;=9, 1/8,0)</f>
        <v>0</v>
      </c>
      <c r="F349">
        <f>IF('Monthly Ranks'!F348&gt;=9, 1/8,0)</f>
        <v>0.125</v>
      </c>
      <c r="G349">
        <f>IF('Monthly Ranks'!G348&gt;=9, 1/8,0)</f>
        <v>0.125</v>
      </c>
      <c r="H349">
        <f>IF('Monthly Ranks'!H348&gt;=9, 1/8,0)</f>
        <v>0.125</v>
      </c>
      <c r="I349">
        <f>IF('Monthly Ranks'!I348&gt;=9, 1/8,0)</f>
        <v>0</v>
      </c>
      <c r="J349">
        <f>IF('Monthly Ranks'!J348&gt;=9, 1/8,0)</f>
        <v>0</v>
      </c>
      <c r="K349">
        <f>IF('Monthly Ranks'!K348&gt;=9, 1/8,0)</f>
        <v>0.125</v>
      </c>
      <c r="L349">
        <f>IF('Monthly Ranks'!L348&gt;=9, 1/8,0)</f>
        <v>0</v>
      </c>
      <c r="M349">
        <f>IF('Monthly Ranks'!M348&gt;=9, 1/8,0)</f>
        <v>0</v>
      </c>
      <c r="N349">
        <f>IF('Monthly Ranks'!N348&gt;=9, 1/8,0)</f>
        <v>0.125</v>
      </c>
      <c r="O349">
        <f>IF('Monthly Ranks'!O348&gt;=9, 1/8,0)</f>
        <v>0</v>
      </c>
      <c r="P349">
        <f>IF('Monthly Ranks'!P348&gt;=9, 1/8,0)</f>
        <v>0</v>
      </c>
      <c r="Q349">
        <f>IF('Monthly Ranks'!Q348&gt;=9, 1/8,0)</f>
        <v>0.125</v>
      </c>
      <c r="S349">
        <f t="shared" si="47"/>
        <v>200311</v>
      </c>
      <c r="T349" s="12">
        <f>B349*ReturnData!B360</f>
        <v>3.2875000000000001E-3</v>
      </c>
      <c r="U349" s="12">
        <f>C349*ReturnData!C360</f>
        <v>0</v>
      </c>
      <c r="V349" s="12">
        <f>D349*ReturnData!D360</f>
        <v>8.0000000000000004E-4</v>
      </c>
      <c r="W349" s="12">
        <f>E349*ReturnData!E360</f>
        <v>0</v>
      </c>
      <c r="X349" s="12">
        <f>F349*ReturnData!F360</f>
        <v>7.7499999999999997E-4</v>
      </c>
      <c r="Y349" s="12">
        <f>G349*ReturnData!G360</f>
        <v>3.7000000000000002E-3</v>
      </c>
      <c r="Z349" s="12">
        <f>H349*ReturnData!H360</f>
        <v>2.575E-3</v>
      </c>
      <c r="AA349" s="12">
        <f>I349*ReturnData!I360</f>
        <v>0</v>
      </c>
      <c r="AB349" s="12">
        <f>J349*ReturnData!J360</f>
        <v>0</v>
      </c>
      <c r="AC349" s="12">
        <f>K349*ReturnData!K360</f>
        <v>5.8625000000000005E-3</v>
      </c>
      <c r="AD349" s="12">
        <f>L349*ReturnData!L360</f>
        <v>0</v>
      </c>
      <c r="AE349" s="12">
        <f>M349*ReturnData!M360</f>
        <v>0</v>
      </c>
      <c r="AF349" s="12">
        <f>N349*ReturnData!N360</f>
        <v>-9.875000000000001E-4</v>
      </c>
      <c r="AG349" s="12">
        <f>O349*ReturnData!O360</f>
        <v>0</v>
      </c>
      <c r="AH349" s="12">
        <f>P349*ReturnData!P360</f>
        <v>0</v>
      </c>
      <c r="AI349" s="12">
        <f>Q349*ReturnData!Q360</f>
        <v>1.1999999999999999E-3</v>
      </c>
      <c r="AK349">
        <f t="shared" si="52"/>
        <v>200311</v>
      </c>
      <c r="AL349" s="15">
        <f t="shared" si="48"/>
        <v>1.7212500000000002E-2</v>
      </c>
      <c r="AN349">
        <v>1</v>
      </c>
      <c r="AO349" s="15">
        <f>HighMomentumPortfolio!AL349-LowMomentumPortfolio!AL349</f>
        <v>1.2974999999999997E-2</v>
      </c>
      <c r="AP349" s="18">
        <f t="shared" si="49"/>
        <v>1.012975</v>
      </c>
      <c r="AQ349" s="18"/>
    </row>
    <row r="350" spans="1:48" x14ac:dyDescent="0.25">
      <c r="A350" s="6">
        <f>ReturnData!A361</f>
        <v>200312</v>
      </c>
      <c r="B350">
        <f>IF('Monthly Ranks'!B349&gt;=9, 1/8,0)</f>
        <v>0.125</v>
      </c>
      <c r="C350">
        <f>IF('Monthly Ranks'!C349&gt;=9, 1/8,0)</f>
        <v>0</v>
      </c>
      <c r="D350">
        <f>IF('Monthly Ranks'!D349&gt;=9, 1/8,0)</f>
        <v>0.125</v>
      </c>
      <c r="E350">
        <f>IF('Monthly Ranks'!E349&gt;=9, 1/8,0)</f>
        <v>0</v>
      </c>
      <c r="F350">
        <f>IF('Monthly Ranks'!F349&gt;=9, 1/8,0)</f>
        <v>0.125</v>
      </c>
      <c r="G350">
        <f>IF('Monthly Ranks'!G349&gt;=9, 1/8,0)</f>
        <v>0.125</v>
      </c>
      <c r="H350">
        <f>IF('Monthly Ranks'!H349&gt;=9, 1/8,0)</f>
        <v>0.125</v>
      </c>
      <c r="I350">
        <f>IF('Monthly Ranks'!I349&gt;=9, 1/8,0)</f>
        <v>0</v>
      </c>
      <c r="J350">
        <f>IF('Monthly Ranks'!J349&gt;=9, 1/8,0)</f>
        <v>0</v>
      </c>
      <c r="K350">
        <f>IF('Monthly Ranks'!K349&gt;=9, 1/8,0)</f>
        <v>0.125</v>
      </c>
      <c r="L350">
        <f>IF('Monthly Ranks'!L349&gt;=9, 1/8,0)</f>
        <v>0</v>
      </c>
      <c r="M350">
        <f>IF('Monthly Ranks'!M349&gt;=9, 1/8,0)</f>
        <v>0.125</v>
      </c>
      <c r="N350">
        <f>IF('Monthly Ranks'!N349&gt;=9, 1/8,0)</f>
        <v>0.125</v>
      </c>
      <c r="O350">
        <f>IF('Monthly Ranks'!O349&gt;=9, 1/8,0)</f>
        <v>0</v>
      </c>
      <c r="P350">
        <f>IF('Monthly Ranks'!P349&gt;=9, 1/8,0)</f>
        <v>0</v>
      </c>
      <c r="Q350">
        <f>IF('Monthly Ranks'!Q349&gt;=9, 1/8,0)</f>
        <v>0</v>
      </c>
      <c r="S350">
        <f t="shared" si="47"/>
        <v>200312</v>
      </c>
      <c r="T350" s="12">
        <f>B350*ReturnData!B361</f>
        <v>4.3499999999999997E-3</v>
      </c>
      <c r="U350" s="12">
        <f>C350*ReturnData!C361</f>
        <v>0</v>
      </c>
      <c r="V350" s="12">
        <f>D350*ReturnData!D361</f>
        <v>1.6825E-2</v>
      </c>
      <c r="W350" s="12">
        <f>E350*ReturnData!E361</f>
        <v>0</v>
      </c>
      <c r="X350" s="12">
        <f>F350*ReturnData!F361</f>
        <v>2.9125000000000002E-3</v>
      </c>
      <c r="Y350" s="12">
        <f>G350*ReturnData!G361</f>
        <v>1.20625E-2</v>
      </c>
      <c r="Z350" s="12">
        <f>H350*ReturnData!H361</f>
        <v>6.8500000000000002E-3</v>
      </c>
      <c r="AA350" s="12">
        <f>I350*ReturnData!I361</f>
        <v>0</v>
      </c>
      <c r="AB350" s="12">
        <f>J350*ReturnData!J361</f>
        <v>0</v>
      </c>
      <c r="AC350" s="12">
        <f>K350*ReturnData!K361</f>
        <v>8.8874999999999996E-3</v>
      </c>
      <c r="AD350" s="12">
        <f>L350*ReturnData!L361</f>
        <v>0</v>
      </c>
      <c r="AE350" s="12">
        <f>M350*ReturnData!M361</f>
        <v>1.4762500000000001E-2</v>
      </c>
      <c r="AF350" s="12">
        <f>N350*ReturnData!N361</f>
        <v>6.8874999999999995E-3</v>
      </c>
      <c r="AG350" s="12">
        <f>O350*ReturnData!O361</f>
        <v>0</v>
      </c>
      <c r="AH350" s="12">
        <f>P350*ReturnData!P361</f>
        <v>0</v>
      </c>
      <c r="AI350" s="12">
        <f>Q350*ReturnData!Q361</f>
        <v>0</v>
      </c>
      <c r="AK350">
        <f t="shared" si="52"/>
        <v>200312</v>
      </c>
      <c r="AL350" s="15">
        <f t="shared" si="48"/>
        <v>7.3537500000000006E-2</v>
      </c>
      <c r="AN350">
        <v>1</v>
      </c>
      <c r="AO350" s="15">
        <f>HighMomentumPortfolio!AL350-LowMomentumPortfolio!AL350</f>
        <v>-3.9650000000000005E-2</v>
      </c>
      <c r="AP350" s="18">
        <f t="shared" si="49"/>
        <v>0.96035000000000004</v>
      </c>
      <c r="AQ350" s="18"/>
    </row>
    <row r="351" spans="1:48" x14ac:dyDescent="0.25">
      <c r="A351" s="6">
        <f>ReturnData!A362</f>
        <v>200401</v>
      </c>
      <c r="B351">
        <f>IF('Monthly Ranks'!B350&gt;=9, 1/8,0)</f>
        <v>0.125</v>
      </c>
      <c r="C351">
        <f>IF('Monthly Ranks'!C350&gt;=9, 1/8,0)</f>
        <v>0</v>
      </c>
      <c r="D351">
        <f>IF('Monthly Ranks'!D350&gt;=9, 1/8,0)</f>
        <v>0.125</v>
      </c>
      <c r="E351">
        <f>IF('Monthly Ranks'!E350&gt;=9, 1/8,0)</f>
        <v>0</v>
      </c>
      <c r="F351">
        <f>IF('Monthly Ranks'!F350&gt;=9, 1/8,0)</f>
        <v>0.125</v>
      </c>
      <c r="G351">
        <f>IF('Monthly Ranks'!G350&gt;=9, 1/8,0)</f>
        <v>0.125</v>
      </c>
      <c r="H351">
        <f>IF('Monthly Ranks'!H350&gt;=9, 1/8,0)</f>
        <v>0.125</v>
      </c>
      <c r="I351">
        <f>IF('Monthly Ranks'!I350&gt;=9, 1/8,0)</f>
        <v>0</v>
      </c>
      <c r="J351">
        <f>IF('Monthly Ranks'!J350&gt;=9, 1/8,0)</f>
        <v>0</v>
      </c>
      <c r="K351">
        <f>IF('Monthly Ranks'!K350&gt;=9, 1/8,0)</f>
        <v>0</v>
      </c>
      <c r="L351">
        <f>IF('Monthly Ranks'!L350&gt;=9, 1/8,0)</f>
        <v>0</v>
      </c>
      <c r="M351">
        <f>IF('Monthly Ranks'!M350&gt;=9, 1/8,0)</f>
        <v>0</v>
      </c>
      <c r="N351">
        <f>IF('Monthly Ranks'!N350&gt;=9, 1/8,0)</f>
        <v>0.125</v>
      </c>
      <c r="O351">
        <f>IF('Monthly Ranks'!O350&gt;=9, 1/8,0)</f>
        <v>0.125</v>
      </c>
      <c r="P351">
        <f>IF('Monthly Ranks'!P350&gt;=9, 1/8,0)</f>
        <v>0</v>
      </c>
      <c r="Q351">
        <f>IF('Monthly Ranks'!Q350&gt;=9, 1/8,0)</f>
        <v>0.125</v>
      </c>
      <c r="S351">
        <f t="shared" si="47"/>
        <v>200401</v>
      </c>
      <c r="T351" s="12">
        <f>B351*ReturnData!B362</f>
        <v>-2.7500000000000002E-4</v>
      </c>
      <c r="U351" s="12">
        <f>C351*ReturnData!C362</f>
        <v>0</v>
      </c>
      <c r="V351" s="12">
        <f>D351*ReturnData!D362</f>
        <v>4.0000000000000002E-4</v>
      </c>
      <c r="W351" s="12">
        <f>E351*ReturnData!E362</f>
        <v>0</v>
      </c>
      <c r="X351" s="12">
        <f>F351*ReturnData!F362</f>
        <v>4.3874999999999999E-3</v>
      </c>
      <c r="Y351" s="12">
        <f>G351*ReturnData!G362</f>
        <v>-1.8124999999999999E-3</v>
      </c>
      <c r="Z351" s="12">
        <f>H351*ReturnData!H362</f>
        <v>2.225E-3</v>
      </c>
      <c r="AA351" s="12">
        <f>I351*ReturnData!I362</f>
        <v>0</v>
      </c>
      <c r="AB351" s="12">
        <f>J351*ReturnData!J362</f>
        <v>0</v>
      </c>
      <c r="AC351" s="12">
        <f>K351*ReturnData!K362</f>
        <v>0</v>
      </c>
      <c r="AD351" s="12">
        <f>L351*ReturnData!L362</f>
        <v>0</v>
      </c>
      <c r="AE351" s="12">
        <f>M351*ReturnData!M362</f>
        <v>0</v>
      </c>
      <c r="AF351" s="12">
        <f>N351*ReturnData!N362</f>
        <v>-1.8875000000000001E-3</v>
      </c>
      <c r="AG351" s="12">
        <f>O351*ReturnData!O362</f>
        <v>2.3874999999999999E-3</v>
      </c>
      <c r="AH351" s="12">
        <f>P351*ReturnData!P362</f>
        <v>0</v>
      </c>
      <c r="AI351" s="12">
        <f>Q351*ReturnData!Q362</f>
        <v>4.2500000000000003E-3</v>
      </c>
      <c r="AK351">
        <f t="shared" si="52"/>
        <v>200401</v>
      </c>
      <c r="AL351" s="15">
        <f t="shared" si="48"/>
        <v>9.6749999999999996E-3</v>
      </c>
      <c r="AN351">
        <v>1</v>
      </c>
      <c r="AO351" s="15">
        <f>HighMomentumPortfolio!AL351-LowMomentumPortfolio!AL351</f>
        <v>-2.58625E-2</v>
      </c>
      <c r="AP351" s="18">
        <f t="shared" si="49"/>
        <v>0.97413749999999999</v>
      </c>
      <c r="AQ351" s="18"/>
      <c r="AR351" s="18">
        <f t="shared" ref="AR351" si="53">PRODUCT(AP351:AP362)</f>
        <v>1.0165373395765949</v>
      </c>
      <c r="AS351" s="18"/>
      <c r="AT351" s="18"/>
      <c r="AU351" s="18"/>
      <c r="AV351" s="18"/>
    </row>
    <row r="352" spans="1:48" x14ac:dyDescent="0.25">
      <c r="A352" s="6">
        <f>ReturnData!A363</f>
        <v>200402</v>
      </c>
      <c r="B352">
        <f>IF('Monthly Ranks'!B351&gt;=9, 1/8,0)</f>
        <v>0.125</v>
      </c>
      <c r="C352">
        <f>IF('Monthly Ranks'!C351&gt;=9, 1/8,0)</f>
        <v>0</v>
      </c>
      <c r="D352">
        <f>IF('Monthly Ranks'!D351&gt;=9, 1/8,0)</f>
        <v>0.125</v>
      </c>
      <c r="E352">
        <f>IF('Monthly Ranks'!E351&gt;=9, 1/8,0)</f>
        <v>0</v>
      </c>
      <c r="F352">
        <f>IF('Monthly Ranks'!F351&gt;=9, 1/8,0)</f>
        <v>0.125</v>
      </c>
      <c r="G352">
        <f>IF('Monthly Ranks'!G351&gt;=9, 1/8,0)</f>
        <v>0</v>
      </c>
      <c r="H352">
        <f>IF('Monthly Ranks'!H351&gt;=9, 1/8,0)</f>
        <v>0.125</v>
      </c>
      <c r="I352">
        <f>IF('Monthly Ranks'!I351&gt;=9, 1/8,0)</f>
        <v>0</v>
      </c>
      <c r="J352">
        <f>IF('Monthly Ranks'!J351&gt;=9, 1/8,0)</f>
        <v>0</v>
      </c>
      <c r="K352">
        <f>IF('Monthly Ranks'!K351&gt;=9, 1/8,0)</f>
        <v>0</v>
      </c>
      <c r="L352">
        <f>IF('Monthly Ranks'!L351&gt;=9, 1/8,0)</f>
        <v>0</v>
      </c>
      <c r="M352">
        <f>IF('Monthly Ranks'!M351&gt;=9, 1/8,0)</f>
        <v>0</v>
      </c>
      <c r="N352">
        <f>IF('Monthly Ranks'!N351&gt;=9, 1/8,0)</f>
        <v>0.125</v>
      </c>
      <c r="O352">
        <f>IF('Monthly Ranks'!O351&gt;=9, 1/8,0)</f>
        <v>0.125</v>
      </c>
      <c r="P352">
        <f>IF('Monthly Ranks'!P351&gt;=9, 1/8,0)</f>
        <v>0.125</v>
      </c>
      <c r="Q352">
        <f>IF('Monthly Ranks'!Q351&gt;=9, 1/8,0)</f>
        <v>0.125</v>
      </c>
      <c r="S352">
        <f t="shared" si="47"/>
        <v>200402</v>
      </c>
      <c r="T352" s="12">
        <f>B352*ReturnData!B363</f>
        <v>6.0124999999999996E-3</v>
      </c>
      <c r="U352" s="12">
        <f>C352*ReturnData!C363</f>
        <v>0</v>
      </c>
      <c r="V352" s="12">
        <f>D352*ReturnData!D363</f>
        <v>5.6375000000000001E-3</v>
      </c>
      <c r="W352" s="12">
        <f>E352*ReturnData!E363</f>
        <v>0</v>
      </c>
      <c r="X352" s="12">
        <f>F352*ReturnData!F363</f>
        <v>3.0875000000000004E-3</v>
      </c>
      <c r="Y352" s="12">
        <f>G352*ReturnData!G363</f>
        <v>0</v>
      </c>
      <c r="Z352" s="12">
        <f>H352*ReturnData!H363</f>
        <v>2.65E-3</v>
      </c>
      <c r="AA352" s="12">
        <f>I352*ReturnData!I363</f>
        <v>0</v>
      </c>
      <c r="AB352" s="12">
        <f>J352*ReturnData!J363</f>
        <v>0</v>
      </c>
      <c r="AC352" s="12">
        <f>K352*ReturnData!K363</f>
        <v>0</v>
      </c>
      <c r="AD352" s="12">
        <f>L352*ReturnData!L363</f>
        <v>0</v>
      </c>
      <c r="AE352" s="12">
        <f>M352*ReturnData!M363</f>
        <v>0</v>
      </c>
      <c r="AF352" s="12">
        <f>N352*ReturnData!N363</f>
        <v>-4.0000000000000002E-4</v>
      </c>
      <c r="AG352" s="12">
        <f>O352*ReturnData!O363</f>
        <v>2.6374999999999997E-3</v>
      </c>
      <c r="AH352" s="12">
        <f>P352*ReturnData!P363</f>
        <v>9.6249999999999999E-3</v>
      </c>
      <c r="AI352" s="12">
        <f>Q352*ReturnData!Q363</f>
        <v>3.6249999999999998E-3</v>
      </c>
      <c r="AK352">
        <f t="shared" si="52"/>
        <v>200402</v>
      </c>
      <c r="AL352" s="15">
        <f t="shared" si="48"/>
        <v>3.2875000000000001E-2</v>
      </c>
      <c r="AN352">
        <v>1</v>
      </c>
      <c r="AO352" s="15">
        <f>HighMomentumPortfolio!AL352-LowMomentumPortfolio!AL352</f>
        <v>2.4874999999999967E-3</v>
      </c>
      <c r="AP352" s="18">
        <f t="shared" si="49"/>
        <v>1.0024875</v>
      </c>
      <c r="AQ352" s="18"/>
    </row>
    <row r="353" spans="1:48" x14ac:dyDescent="0.25">
      <c r="A353" s="6">
        <f>ReturnData!A364</f>
        <v>200403</v>
      </c>
      <c r="B353">
        <f>IF('Monthly Ranks'!B352&gt;=9, 1/8,0)</f>
        <v>0.125</v>
      </c>
      <c r="C353">
        <f>IF('Monthly Ranks'!C352&gt;=9, 1/8,0)</f>
        <v>0</v>
      </c>
      <c r="D353">
        <f>IF('Monthly Ranks'!D352&gt;=9, 1/8,0)</f>
        <v>0.125</v>
      </c>
      <c r="E353">
        <f>IF('Monthly Ranks'!E352&gt;=9, 1/8,0)</f>
        <v>0</v>
      </c>
      <c r="F353">
        <f>IF('Monthly Ranks'!F352&gt;=9, 1/8,0)</f>
        <v>0.125</v>
      </c>
      <c r="G353">
        <f>IF('Monthly Ranks'!G352&gt;=9, 1/8,0)</f>
        <v>0.125</v>
      </c>
      <c r="H353">
        <f>IF('Monthly Ranks'!H352&gt;=9, 1/8,0)</f>
        <v>0.125</v>
      </c>
      <c r="I353">
        <f>IF('Monthly Ranks'!I352&gt;=9, 1/8,0)</f>
        <v>0</v>
      </c>
      <c r="J353">
        <f>IF('Monthly Ranks'!J352&gt;=9, 1/8,0)</f>
        <v>0</v>
      </c>
      <c r="K353">
        <f>IF('Monthly Ranks'!K352&gt;=9, 1/8,0)</f>
        <v>0</v>
      </c>
      <c r="L353">
        <f>IF('Monthly Ranks'!L352&gt;=9, 1/8,0)</f>
        <v>0</v>
      </c>
      <c r="M353">
        <f>IF('Monthly Ranks'!M352&gt;=9, 1/8,0)</f>
        <v>0</v>
      </c>
      <c r="N353">
        <f>IF('Monthly Ranks'!N352&gt;=9, 1/8,0)</f>
        <v>0.125</v>
      </c>
      <c r="O353">
        <f>IF('Monthly Ranks'!O352&gt;=9, 1/8,0)</f>
        <v>0.125</v>
      </c>
      <c r="P353">
        <f>IF('Monthly Ranks'!P352&gt;=9, 1/8,0)</f>
        <v>0.125</v>
      </c>
      <c r="Q353">
        <f>IF('Monthly Ranks'!Q352&gt;=9, 1/8,0)</f>
        <v>0</v>
      </c>
      <c r="S353">
        <f t="shared" si="47"/>
        <v>200403</v>
      </c>
      <c r="T353" s="12">
        <f>B353*ReturnData!B364</f>
        <v>1.1625000000000001E-3</v>
      </c>
      <c r="U353" s="12">
        <f>C353*ReturnData!C364</f>
        <v>0</v>
      </c>
      <c r="V353" s="12">
        <f>D353*ReturnData!D364</f>
        <v>-7.4999999999999993E-5</v>
      </c>
      <c r="W353" s="12">
        <f>E353*ReturnData!E364</f>
        <v>0</v>
      </c>
      <c r="X353" s="12">
        <f>F353*ReturnData!F364</f>
        <v>-3.4624999999999999E-3</v>
      </c>
      <c r="Y353" s="12">
        <f>G353*ReturnData!G364</f>
        <v>-2.2125000000000001E-3</v>
      </c>
      <c r="Z353" s="12">
        <f>H353*ReturnData!H364</f>
        <v>-4.5250000000000004E-3</v>
      </c>
      <c r="AA353" s="12">
        <f>I353*ReturnData!I364</f>
        <v>0</v>
      </c>
      <c r="AB353" s="12">
        <f>J353*ReturnData!J364</f>
        <v>0</v>
      </c>
      <c r="AC353" s="12">
        <f>K353*ReturnData!K364</f>
        <v>0</v>
      </c>
      <c r="AD353" s="12">
        <f>L353*ReturnData!L364</f>
        <v>0</v>
      </c>
      <c r="AE353" s="12">
        <f>M353*ReturnData!M364</f>
        <v>0</v>
      </c>
      <c r="AF353" s="12">
        <f>N353*ReturnData!N364</f>
        <v>-2.7750000000000001E-3</v>
      </c>
      <c r="AG353" s="12">
        <f>O353*ReturnData!O364</f>
        <v>1.4249999999999998E-3</v>
      </c>
      <c r="AH353" s="12">
        <f>P353*ReturnData!P364</f>
        <v>-4.75E-4</v>
      </c>
      <c r="AI353" s="12">
        <f>Q353*ReturnData!Q364</f>
        <v>0</v>
      </c>
      <c r="AK353">
        <f t="shared" si="52"/>
        <v>200403</v>
      </c>
      <c r="AL353" s="15">
        <f t="shared" si="48"/>
        <v>-1.0937499999999999E-2</v>
      </c>
      <c r="AN353">
        <v>1</v>
      </c>
      <c r="AO353" s="15">
        <f>HighMomentumPortfolio!AL353-LowMomentumPortfolio!AL353</f>
        <v>1.6174999999999998E-2</v>
      </c>
      <c r="AP353" s="18">
        <f t="shared" si="49"/>
        <v>1.0161750000000001</v>
      </c>
      <c r="AQ353" s="18"/>
    </row>
    <row r="354" spans="1:48" x14ac:dyDescent="0.25">
      <c r="A354" s="6">
        <f>ReturnData!A365</f>
        <v>200404</v>
      </c>
      <c r="B354">
        <f>IF('Monthly Ranks'!B353&gt;=9, 1/8,0)</f>
        <v>0.125</v>
      </c>
      <c r="C354">
        <f>IF('Monthly Ranks'!C353&gt;=9, 1/8,0)</f>
        <v>0</v>
      </c>
      <c r="D354">
        <f>IF('Monthly Ranks'!D353&gt;=9, 1/8,0)</f>
        <v>0.125</v>
      </c>
      <c r="E354">
        <f>IF('Monthly Ranks'!E353&gt;=9, 1/8,0)</f>
        <v>0</v>
      </c>
      <c r="F354">
        <f>IF('Monthly Ranks'!F353&gt;=9, 1/8,0)</f>
        <v>0.125</v>
      </c>
      <c r="G354">
        <f>IF('Monthly Ranks'!G353&gt;=9, 1/8,0)</f>
        <v>0.125</v>
      </c>
      <c r="H354">
        <f>IF('Monthly Ranks'!H353&gt;=9, 1/8,0)</f>
        <v>0.125</v>
      </c>
      <c r="I354">
        <f>IF('Monthly Ranks'!I353&gt;=9, 1/8,0)</f>
        <v>0</v>
      </c>
      <c r="J354">
        <f>IF('Monthly Ranks'!J353&gt;=9, 1/8,0)</f>
        <v>0</v>
      </c>
      <c r="K354">
        <f>IF('Monthly Ranks'!K353&gt;=9, 1/8,0)</f>
        <v>0</v>
      </c>
      <c r="L354">
        <f>IF('Monthly Ranks'!L353&gt;=9, 1/8,0)</f>
        <v>0</v>
      </c>
      <c r="M354">
        <f>IF('Monthly Ranks'!M353&gt;=9, 1/8,0)</f>
        <v>0</v>
      </c>
      <c r="N354">
        <f>IF('Monthly Ranks'!N353&gt;=9, 1/8,0)</f>
        <v>0.125</v>
      </c>
      <c r="O354">
        <f>IF('Monthly Ranks'!O353&gt;=9, 1/8,0)</f>
        <v>0.125</v>
      </c>
      <c r="P354">
        <f>IF('Monthly Ranks'!P353&gt;=9, 1/8,0)</f>
        <v>0.125</v>
      </c>
      <c r="Q354">
        <f>IF('Monthly Ranks'!Q353&gt;=9, 1/8,0)</f>
        <v>0</v>
      </c>
      <c r="S354">
        <f t="shared" si="47"/>
        <v>200404</v>
      </c>
      <c r="T354" s="12">
        <f>B354*ReturnData!B365</f>
        <v>2.3625E-3</v>
      </c>
      <c r="U354" s="12">
        <f>C354*ReturnData!C365</f>
        <v>0</v>
      </c>
      <c r="V354" s="12">
        <f>D354*ReturnData!D365</f>
        <v>3.3374999999999998E-3</v>
      </c>
      <c r="W354" s="12">
        <f>E354*ReturnData!E365</f>
        <v>0</v>
      </c>
      <c r="X354" s="12">
        <f>F354*ReturnData!F365</f>
        <v>-5.3249999999999999E-3</v>
      </c>
      <c r="Y354" s="12">
        <f>G354*ReturnData!G365</f>
        <v>-8.1250000000000007E-4</v>
      </c>
      <c r="Z354" s="12">
        <f>H354*ReturnData!H365</f>
        <v>5.0499999999999998E-3</v>
      </c>
      <c r="AA354" s="12">
        <f>I354*ReturnData!I365</f>
        <v>0</v>
      </c>
      <c r="AB354" s="12">
        <f>J354*ReturnData!J365</f>
        <v>0</v>
      </c>
      <c r="AC354" s="12">
        <f>K354*ReturnData!K365</f>
        <v>0</v>
      </c>
      <c r="AD354" s="12">
        <f>L354*ReturnData!L365</f>
        <v>0</v>
      </c>
      <c r="AE354" s="12">
        <f>M354*ReturnData!M365</f>
        <v>0</v>
      </c>
      <c r="AF354" s="12">
        <f>N354*ReturnData!N365</f>
        <v>1.7875E-3</v>
      </c>
      <c r="AG354" s="12">
        <f>O354*ReturnData!O365</f>
        <v>-4.45E-3</v>
      </c>
      <c r="AH354" s="12">
        <f>P354*ReturnData!P365</f>
        <v>-3.6249999999999998E-3</v>
      </c>
      <c r="AI354" s="12">
        <f>Q354*ReturnData!Q365</f>
        <v>0</v>
      </c>
      <c r="AK354">
        <f t="shared" si="52"/>
        <v>200404</v>
      </c>
      <c r="AL354" s="15">
        <f t="shared" si="48"/>
        <v>-1.6749999999999994E-3</v>
      </c>
      <c r="AN354">
        <v>1</v>
      </c>
      <c r="AO354" s="15">
        <f>HighMomentumPortfolio!AL354-LowMomentumPortfolio!AL354</f>
        <v>-4.7687500000000008E-2</v>
      </c>
      <c r="AP354" s="18">
        <f t="shared" si="49"/>
        <v>0.95231250000000001</v>
      </c>
      <c r="AQ354" s="18"/>
    </row>
    <row r="355" spans="1:48" x14ac:dyDescent="0.25">
      <c r="A355" s="6">
        <f>ReturnData!A366</f>
        <v>200405</v>
      </c>
      <c r="B355">
        <f>IF('Monthly Ranks'!B354&gt;=9, 1/8,0)</f>
        <v>0.125</v>
      </c>
      <c r="C355">
        <f>IF('Monthly Ranks'!C354&gt;=9, 1/8,0)</f>
        <v>0</v>
      </c>
      <c r="D355">
        <f>IF('Monthly Ranks'!D354&gt;=9, 1/8,0)</f>
        <v>0</v>
      </c>
      <c r="E355">
        <f>IF('Monthly Ranks'!E354&gt;=9, 1/8,0)</f>
        <v>0</v>
      </c>
      <c r="F355">
        <f>IF('Monthly Ranks'!F354&gt;=9, 1/8,0)</f>
        <v>0.125</v>
      </c>
      <c r="G355">
        <f>IF('Monthly Ranks'!G354&gt;=9, 1/8,0)</f>
        <v>0.125</v>
      </c>
      <c r="H355">
        <f>IF('Monthly Ranks'!H354&gt;=9, 1/8,0)</f>
        <v>0.125</v>
      </c>
      <c r="I355">
        <f>IF('Monthly Ranks'!I354&gt;=9, 1/8,0)</f>
        <v>0</v>
      </c>
      <c r="J355">
        <f>IF('Monthly Ranks'!J354&gt;=9, 1/8,0)</f>
        <v>0</v>
      </c>
      <c r="K355">
        <f>IF('Monthly Ranks'!K354&gt;=9, 1/8,0)</f>
        <v>0</v>
      </c>
      <c r="L355">
        <f>IF('Monthly Ranks'!L354&gt;=9, 1/8,0)</f>
        <v>0</v>
      </c>
      <c r="M355">
        <f>IF('Monthly Ranks'!M354&gt;=9, 1/8,0)</f>
        <v>0</v>
      </c>
      <c r="N355">
        <f>IF('Monthly Ranks'!N354&gt;=9, 1/8,0)</f>
        <v>0.125</v>
      </c>
      <c r="O355">
        <f>IF('Monthly Ranks'!O354&gt;=9, 1/8,0)</f>
        <v>0.125</v>
      </c>
      <c r="P355">
        <f>IF('Monthly Ranks'!P354&gt;=9, 1/8,0)</f>
        <v>0.125</v>
      </c>
      <c r="Q355">
        <f>IF('Monthly Ranks'!Q354&gt;=9, 1/8,0)</f>
        <v>0.125</v>
      </c>
      <c r="S355">
        <f t="shared" si="47"/>
        <v>200405</v>
      </c>
      <c r="T355" s="12">
        <f>B355*ReturnData!B366</f>
        <v>-2.5000000000000001E-4</v>
      </c>
      <c r="U355" s="12">
        <f>C355*ReturnData!C366</f>
        <v>0</v>
      </c>
      <c r="V355" s="12">
        <f>D355*ReturnData!D366</f>
        <v>0</v>
      </c>
      <c r="W355" s="12">
        <f>E355*ReturnData!E366</f>
        <v>0</v>
      </c>
      <c r="X355" s="12">
        <f>F355*ReturnData!F366</f>
        <v>1.2875E-3</v>
      </c>
      <c r="Y355" s="12">
        <f>G355*ReturnData!G366</f>
        <v>8.1250000000000007E-4</v>
      </c>
      <c r="Z355" s="12">
        <f>H355*ReturnData!H366</f>
        <v>-1.4000000000000002E-3</v>
      </c>
      <c r="AA355" s="12">
        <f>I355*ReturnData!I366</f>
        <v>0</v>
      </c>
      <c r="AB355" s="12">
        <f>J355*ReturnData!J366</f>
        <v>0</v>
      </c>
      <c r="AC355" s="12">
        <f>K355*ReturnData!K366</f>
        <v>0</v>
      </c>
      <c r="AD355" s="12">
        <f>L355*ReturnData!L366</f>
        <v>0</v>
      </c>
      <c r="AE355" s="12">
        <f>M355*ReturnData!M366</f>
        <v>0</v>
      </c>
      <c r="AF355" s="12">
        <f>N355*ReturnData!N366</f>
        <v>2.0250000000000003E-3</v>
      </c>
      <c r="AG355" s="12">
        <f>O355*ReturnData!O366</f>
        <v>1.5625000000000001E-3</v>
      </c>
      <c r="AH355" s="12">
        <f>P355*ReturnData!P366</f>
        <v>2.0000000000000001E-4</v>
      </c>
      <c r="AI355" s="12">
        <f>Q355*ReturnData!Q366</f>
        <v>1.9750000000000002E-3</v>
      </c>
      <c r="AK355">
        <f t="shared" si="52"/>
        <v>200405</v>
      </c>
      <c r="AL355" s="15">
        <f t="shared" si="48"/>
        <v>6.2125000000000001E-3</v>
      </c>
      <c r="AN355">
        <v>1</v>
      </c>
      <c r="AO355" s="15">
        <f>HighMomentumPortfolio!AL355-LowMomentumPortfolio!AL355</f>
        <v>1.7112500000000003E-2</v>
      </c>
      <c r="AP355" s="18">
        <f t="shared" si="49"/>
        <v>1.0171125000000001</v>
      </c>
      <c r="AQ355" s="18"/>
    </row>
    <row r="356" spans="1:48" x14ac:dyDescent="0.25">
      <c r="A356" s="6">
        <f>ReturnData!A367</f>
        <v>200406</v>
      </c>
      <c r="B356">
        <f>IF('Monthly Ranks'!B355&gt;=9, 1/8,0)</f>
        <v>0.125</v>
      </c>
      <c r="C356">
        <f>IF('Monthly Ranks'!C355&gt;=9, 1/8,0)</f>
        <v>0</v>
      </c>
      <c r="D356">
        <f>IF('Monthly Ranks'!D355&gt;=9, 1/8,0)</f>
        <v>0</v>
      </c>
      <c r="E356">
        <f>IF('Monthly Ranks'!E355&gt;=9, 1/8,0)</f>
        <v>0</v>
      </c>
      <c r="F356">
        <f>IF('Monthly Ranks'!F355&gt;=9, 1/8,0)</f>
        <v>0.125</v>
      </c>
      <c r="G356">
        <f>IF('Monthly Ranks'!G355&gt;=9, 1/8,0)</f>
        <v>0.125</v>
      </c>
      <c r="H356">
        <f>IF('Monthly Ranks'!H355&gt;=9, 1/8,0)</f>
        <v>0.125</v>
      </c>
      <c r="I356">
        <f>IF('Monthly Ranks'!I355&gt;=9, 1/8,0)</f>
        <v>0</v>
      </c>
      <c r="J356">
        <f>IF('Monthly Ranks'!J355&gt;=9, 1/8,0)</f>
        <v>0</v>
      </c>
      <c r="K356">
        <f>IF('Monthly Ranks'!K355&gt;=9, 1/8,0)</f>
        <v>0</v>
      </c>
      <c r="L356">
        <f>IF('Monthly Ranks'!L355&gt;=9, 1/8,0)</f>
        <v>0</v>
      </c>
      <c r="M356">
        <f>IF('Monthly Ranks'!M355&gt;=9, 1/8,0)</f>
        <v>0</v>
      </c>
      <c r="N356">
        <f>IF('Monthly Ranks'!N355&gt;=9, 1/8,0)</f>
        <v>0.125</v>
      </c>
      <c r="O356">
        <f>IF('Monthly Ranks'!O355&gt;=9, 1/8,0)</f>
        <v>0.125</v>
      </c>
      <c r="P356">
        <f>IF('Monthly Ranks'!P355&gt;=9, 1/8,0)</f>
        <v>0.125</v>
      </c>
      <c r="Q356">
        <f>IF('Monthly Ranks'!Q355&gt;=9, 1/8,0)</f>
        <v>0.125</v>
      </c>
      <c r="S356">
        <f t="shared" si="47"/>
        <v>200406</v>
      </c>
      <c r="T356" s="12">
        <f>B356*ReturnData!B367</f>
        <v>1.4249999999999998E-3</v>
      </c>
      <c r="U356" s="12">
        <f>C356*ReturnData!C367</f>
        <v>0</v>
      </c>
      <c r="V356" s="12">
        <f>D356*ReturnData!D367</f>
        <v>0</v>
      </c>
      <c r="W356" s="12">
        <f>E356*ReturnData!E367</f>
        <v>0</v>
      </c>
      <c r="X356" s="12">
        <f>F356*ReturnData!F367</f>
        <v>3.65E-3</v>
      </c>
      <c r="Y356" s="12">
        <f>G356*ReturnData!G367</f>
        <v>7.025E-3</v>
      </c>
      <c r="Z356" s="12">
        <f>H356*ReturnData!H367</f>
        <v>-8.1250000000000007E-4</v>
      </c>
      <c r="AA356" s="12">
        <f>I356*ReturnData!I367</f>
        <v>0</v>
      </c>
      <c r="AB356" s="12">
        <f>J356*ReturnData!J367</f>
        <v>0</v>
      </c>
      <c r="AC356" s="12">
        <f>K356*ReturnData!K367</f>
        <v>0</v>
      </c>
      <c r="AD356" s="12">
        <f>L356*ReturnData!L367</f>
        <v>0</v>
      </c>
      <c r="AE356" s="12">
        <f>M356*ReturnData!M367</f>
        <v>0</v>
      </c>
      <c r="AF356" s="12">
        <f>N356*ReturnData!N367</f>
        <v>9.2125000000000002E-3</v>
      </c>
      <c r="AG356" s="12">
        <f>O356*ReturnData!O367</f>
        <v>2.5374999999999998E-3</v>
      </c>
      <c r="AH356" s="12">
        <f>P356*ReturnData!P367</f>
        <v>-4.3749999999999995E-4</v>
      </c>
      <c r="AI356" s="12">
        <f>Q356*ReturnData!Q367</f>
        <v>6.8750000000000007E-4</v>
      </c>
      <c r="AK356">
        <f t="shared" si="52"/>
        <v>200406</v>
      </c>
      <c r="AL356" s="15">
        <f t="shared" si="48"/>
        <v>2.3287499999999996E-2</v>
      </c>
      <c r="AN356">
        <v>1</v>
      </c>
      <c r="AO356" s="15">
        <f>HighMomentumPortfolio!AL356-LowMomentumPortfolio!AL356</f>
        <v>2.085E-2</v>
      </c>
      <c r="AP356" s="18">
        <f t="shared" si="49"/>
        <v>1.02085</v>
      </c>
      <c r="AQ356" s="18"/>
    </row>
    <row r="357" spans="1:48" x14ac:dyDescent="0.25">
      <c r="A357" s="6">
        <f>ReturnData!A368</f>
        <v>200407</v>
      </c>
      <c r="B357">
        <f>IF('Monthly Ranks'!B356&gt;=9, 1/8,0)</f>
        <v>0.125</v>
      </c>
      <c r="C357">
        <f>IF('Monthly Ranks'!C356&gt;=9, 1/8,0)</f>
        <v>0</v>
      </c>
      <c r="D357">
        <f>IF('Monthly Ranks'!D356&gt;=9, 1/8,0)</f>
        <v>0</v>
      </c>
      <c r="E357">
        <f>IF('Monthly Ranks'!E356&gt;=9, 1/8,0)</f>
        <v>0</v>
      </c>
      <c r="F357">
        <f>IF('Monthly Ranks'!F356&gt;=9, 1/8,0)</f>
        <v>0.125</v>
      </c>
      <c r="G357">
        <f>IF('Monthly Ranks'!G356&gt;=9, 1/8,0)</f>
        <v>0.125</v>
      </c>
      <c r="H357">
        <f>IF('Monthly Ranks'!H356&gt;=9, 1/8,0)</f>
        <v>0.125</v>
      </c>
      <c r="I357">
        <f>IF('Monthly Ranks'!I356&gt;=9, 1/8,0)</f>
        <v>0</v>
      </c>
      <c r="J357">
        <f>IF('Monthly Ranks'!J356&gt;=9, 1/8,0)</f>
        <v>0</v>
      </c>
      <c r="K357">
        <f>IF('Monthly Ranks'!K356&gt;=9, 1/8,0)</f>
        <v>0</v>
      </c>
      <c r="L357">
        <f>IF('Monthly Ranks'!L356&gt;=9, 1/8,0)</f>
        <v>0</v>
      </c>
      <c r="M357">
        <f>IF('Monthly Ranks'!M356&gt;=9, 1/8,0)</f>
        <v>0</v>
      </c>
      <c r="N357">
        <f>IF('Monthly Ranks'!N356&gt;=9, 1/8,0)</f>
        <v>0.125</v>
      </c>
      <c r="O357">
        <f>IF('Monthly Ranks'!O356&gt;=9, 1/8,0)</f>
        <v>0.125</v>
      </c>
      <c r="P357">
        <f>IF('Monthly Ranks'!P356&gt;=9, 1/8,0)</f>
        <v>0.125</v>
      </c>
      <c r="Q357">
        <f>IF('Monthly Ranks'!Q356&gt;=9, 1/8,0)</f>
        <v>0.125</v>
      </c>
      <c r="S357">
        <f t="shared" si="47"/>
        <v>200407</v>
      </c>
      <c r="T357" s="12">
        <f>B357*ReturnData!B368</f>
        <v>-8.5375E-3</v>
      </c>
      <c r="U357" s="12">
        <f>C357*ReturnData!C368</f>
        <v>0</v>
      </c>
      <c r="V357" s="12">
        <f>D357*ReturnData!D368</f>
        <v>0</v>
      </c>
      <c r="W357" s="12">
        <f>E357*ReturnData!E368</f>
        <v>0</v>
      </c>
      <c r="X357" s="12">
        <f>F357*ReturnData!F368</f>
        <v>-7.9375000000000001E-3</v>
      </c>
      <c r="Y357" s="12">
        <f>G357*ReturnData!G368</f>
        <v>-3.8124999999999999E-3</v>
      </c>
      <c r="Z357" s="12">
        <f>H357*ReturnData!H368</f>
        <v>-7.8250000000000004E-3</v>
      </c>
      <c r="AA357" s="12">
        <f>I357*ReturnData!I368</f>
        <v>0</v>
      </c>
      <c r="AB357" s="12">
        <f>J357*ReturnData!J368</f>
        <v>0</v>
      </c>
      <c r="AC357" s="12">
        <f>K357*ReturnData!K368</f>
        <v>0</v>
      </c>
      <c r="AD357" s="12">
        <f>L357*ReturnData!L368</f>
        <v>0</v>
      </c>
      <c r="AE357" s="12">
        <f>M357*ReturnData!M368</f>
        <v>0</v>
      </c>
      <c r="AF357" s="12">
        <f>N357*ReturnData!N368</f>
        <v>-2.4624999999999998E-3</v>
      </c>
      <c r="AG357" s="12">
        <f>O357*ReturnData!O368</f>
        <v>1.325E-3</v>
      </c>
      <c r="AH357" s="12">
        <f>P357*ReturnData!P368</f>
        <v>-2.9125000000000002E-3</v>
      </c>
      <c r="AI357" s="12">
        <f>Q357*ReturnData!Q368</f>
        <v>-2.875E-3</v>
      </c>
      <c r="AK357">
        <f t="shared" si="52"/>
        <v>200407</v>
      </c>
      <c r="AL357" s="15">
        <f t="shared" si="48"/>
        <v>-3.5037499999999999E-2</v>
      </c>
      <c r="AN357">
        <v>1</v>
      </c>
      <c r="AO357" s="15">
        <f>HighMomentumPortfolio!AL357-LowMomentumPortfolio!AL357</f>
        <v>5.7499999999999982E-3</v>
      </c>
      <c r="AP357" s="18">
        <f t="shared" si="49"/>
        <v>1.0057499999999999</v>
      </c>
      <c r="AQ357" s="18"/>
    </row>
    <row r="358" spans="1:48" x14ac:dyDescent="0.25">
      <c r="A358" s="6">
        <f>ReturnData!A369</f>
        <v>200408</v>
      </c>
      <c r="B358">
        <f>IF('Monthly Ranks'!B357&gt;=9, 1/8,0)</f>
        <v>0.125</v>
      </c>
      <c r="C358">
        <f>IF('Monthly Ranks'!C357&gt;=9, 1/8,0)</f>
        <v>0</v>
      </c>
      <c r="D358">
        <f>IF('Monthly Ranks'!D357&gt;=9, 1/8,0)</f>
        <v>0</v>
      </c>
      <c r="E358">
        <f>IF('Monthly Ranks'!E357&gt;=9, 1/8,0)</f>
        <v>0</v>
      </c>
      <c r="F358">
        <f>IF('Monthly Ranks'!F357&gt;=9, 1/8,0)</f>
        <v>0.125</v>
      </c>
      <c r="G358">
        <f>IF('Monthly Ranks'!G357&gt;=9, 1/8,0)</f>
        <v>0</v>
      </c>
      <c r="H358">
        <f>IF('Monthly Ranks'!H357&gt;=9, 1/8,0)</f>
        <v>0.125</v>
      </c>
      <c r="I358">
        <f>IF('Monthly Ranks'!I357&gt;=9, 1/8,0)</f>
        <v>0</v>
      </c>
      <c r="J358">
        <f>IF('Monthly Ranks'!J357&gt;=9, 1/8,0)</f>
        <v>0</v>
      </c>
      <c r="K358">
        <f>IF('Monthly Ranks'!K357&gt;=9, 1/8,0)</f>
        <v>0</v>
      </c>
      <c r="L358">
        <f>IF('Monthly Ranks'!L357&gt;=9, 1/8,0)</f>
        <v>0.125</v>
      </c>
      <c r="M358">
        <f>IF('Monthly Ranks'!M357&gt;=9, 1/8,0)</f>
        <v>0</v>
      </c>
      <c r="N358">
        <f>IF('Monthly Ranks'!N357&gt;=9, 1/8,0)</f>
        <v>0.125</v>
      </c>
      <c r="O358">
        <f>IF('Monthly Ranks'!O357&gt;=9, 1/8,0)</f>
        <v>0.125</v>
      </c>
      <c r="P358">
        <f>IF('Monthly Ranks'!P357&gt;=9, 1/8,0)</f>
        <v>0.125</v>
      </c>
      <c r="Q358">
        <f>IF('Monthly Ranks'!Q357&gt;=9, 1/8,0)</f>
        <v>0.125</v>
      </c>
      <c r="S358">
        <f t="shared" si="47"/>
        <v>200408</v>
      </c>
      <c r="T358" s="12">
        <f>B358*ReturnData!B369</f>
        <v>3.5000000000000005E-4</v>
      </c>
      <c r="U358" s="12">
        <f>C358*ReturnData!C369</f>
        <v>0</v>
      </c>
      <c r="V358" s="12">
        <f>D358*ReturnData!D369</f>
        <v>0</v>
      </c>
      <c r="W358" s="12">
        <f>E358*ReturnData!E369</f>
        <v>0</v>
      </c>
      <c r="X358" s="12">
        <f>F358*ReturnData!F369</f>
        <v>1.8500000000000001E-3</v>
      </c>
      <c r="Y358" s="12">
        <f>G358*ReturnData!G369</f>
        <v>0</v>
      </c>
      <c r="Z358" s="12">
        <f>H358*ReturnData!H369</f>
        <v>3.4749999999999998E-3</v>
      </c>
      <c r="AA358" s="12">
        <f>I358*ReturnData!I369</f>
        <v>0</v>
      </c>
      <c r="AB358" s="12">
        <f>J358*ReturnData!J369</f>
        <v>0</v>
      </c>
      <c r="AC358" s="12">
        <f>K358*ReturnData!K369</f>
        <v>0</v>
      </c>
      <c r="AD358" s="12">
        <f>L358*ReturnData!L369</f>
        <v>-7.5624999999999998E-3</v>
      </c>
      <c r="AE358" s="12">
        <f>M358*ReturnData!M369</f>
        <v>0</v>
      </c>
      <c r="AF358" s="12">
        <f>N358*ReturnData!N369</f>
        <v>-5.8749999999999991E-4</v>
      </c>
      <c r="AG358" s="12">
        <f>O358*ReturnData!O369</f>
        <v>4.5750000000000001E-3</v>
      </c>
      <c r="AH358" s="12">
        <f>P358*ReturnData!P369</f>
        <v>-2.4499999999999999E-3</v>
      </c>
      <c r="AI358" s="12">
        <f>Q358*ReturnData!Q369</f>
        <v>3.9000000000000003E-3</v>
      </c>
      <c r="AK358">
        <f t="shared" si="52"/>
        <v>200408</v>
      </c>
      <c r="AL358" s="15">
        <f t="shared" si="48"/>
        <v>3.5500000000000002E-3</v>
      </c>
      <c r="AN358">
        <v>1</v>
      </c>
      <c r="AO358" s="15">
        <f>HighMomentumPortfolio!AL358-LowMomentumPortfolio!AL358</f>
        <v>5.0375000000000012E-3</v>
      </c>
      <c r="AP358" s="18">
        <f t="shared" si="49"/>
        <v>1.0050375</v>
      </c>
      <c r="AQ358" s="18"/>
    </row>
    <row r="359" spans="1:48" x14ac:dyDescent="0.25">
      <c r="A359" s="6">
        <f>ReturnData!A370</f>
        <v>200409</v>
      </c>
      <c r="B359">
        <f>IF('Monthly Ranks'!B358&gt;=9, 1/8,0)</f>
        <v>0.125</v>
      </c>
      <c r="C359">
        <f>IF('Monthly Ranks'!C358&gt;=9, 1/8,0)</f>
        <v>0</v>
      </c>
      <c r="D359">
        <f>IF('Monthly Ranks'!D358&gt;=9, 1/8,0)</f>
        <v>0</v>
      </c>
      <c r="E359">
        <f>IF('Monthly Ranks'!E358&gt;=9, 1/8,0)</f>
        <v>0</v>
      </c>
      <c r="F359">
        <f>IF('Monthly Ranks'!F358&gt;=9, 1/8,0)</f>
        <v>0.125</v>
      </c>
      <c r="G359">
        <f>IF('Monthly Ranks'!G358&gt;=9, 1/8,0)</f>
        <v>0</v>
      </c>
      <c r="H359">
        <f>IF('Monthly Ranks'!H358&gt;=9, 1/8,0)</f>
        <v>0.125</v>
      </c>
      <c r="I359">
        <f>IF('Monthly Ranks'!I358&gt;=9, 1/8,0)</f>
        <v>0.125</v>
      </c>
      <c r="J359">
        <f>IF('Monthly Ranks'!J358&gt;=9, 1/8,0)</f>
        <v>0</v>
      </c>
      <c r="K359">
        <f>IF('Monthly Ranks'!K358&gt;=9, 1/8,0)</f>
        <v>0</v>
      </c>
      <c r="L359">
        <f>IF('Monthly Ranks'!L358&gt;=9, 1/8,0)</f>
        <v>0.125</v>
      </c>
      <c r="M359">
        <f>IF('Monthly Ranks'!M358&gt;=9, 1/8,0)</f>
        <v>0</v>
      </c>
      <c r="N359">
        <f>IF('Monthly Ranks'!N358&gt;=9, 1/8,0)</f>
        <v>0.125</v>
      </c>
      <c r="O359">
        <f>IF('Monthly Ranks'!O358&gt;=9, 1/8,0)</f>
        <v>0</v>
      </c>
      <c r="P359">
        <f>IF('Monthly Ranks'!P358&gt;=9, 1/8,0)</f>
        <v>0.125</v>
      </c>
      <c r="Q359">
        <f>IF('Monthly Ranks'!Q358&gt;=9, 1/8,0)</f>
        <v>0.125</v>
      </c>
      <c r="S359">
        <f t="shared" si="47"/>
        <v>200409</v>
      </c>
      <c r="T359" s="12">
        <f>B359*ReturnData!B370</f>
        <v>-4.1749999999999999E-3</v>
      </c>
      <c r="U359" s="12">
        <f>C359*ReturnData!C370</f>
        <v>0</v>
      </c>
      <c r="V359" s="12">
        <f>D359*ReturnData!D370</f>
        <v>0</v>
      </c>
      <c r="W359" s="12">
        <f>E359*ReturnData!E370</f>
        <v>0</v>
      </c>
      <c r="X359" s="12">
        <f>F359*ReturnData!F370</f>
        <v>5.3125000000000004E-3</v>
      </c>
      <c r="Y359" s="12">
        <f>G359*ReturnData!G370</f>
        <v>0</v>
      </c>
      <c r="Z359" s="12">
        <f>H359*ReturnData!H370</f>
        <v>-5.0749999999999997E-3</v>
      </c>
      <c r="AA359" s="12">
        <f>I359*ReturnData!I370</f>
        <v>7.5125000000000001E-3</v>
      </c>
      <c r="AB359" s="12">
        <f>J359*ReturnData!J370</f>
        <v>0</v>
      </c>
      <c r="AC359" s="12">
        <f>K359*ReturnData!K370</f>
        <v>0</v>
      </c>
      <c r="AD359" s="12">
        <f>L359*ReturnData!L370</f>
        <v>3.3625E-3</v>
      </c>
      <c r="AE359" s="12">
        <f>M359*ReturnData!M370</f>
        <v>0</v>
      </c>
      <c r="AF359" s="12">
        <f>N359*ReturnData!N370</f>
        <v>2.8375000000000002E-3</v>
      </c>
      <c r="AG359" s="12">
        <f>O359*ReturnData!O370</f>
        <v>0</v>
      </c>
      <c r="AH359" s="12">
        <f>P359*ReturnData!P370</f>
        <v>2.9125000000000002E-3</v>
      </c>
      <c r="AI359" s="12">
        <f>Q359*ReturnData!Q370</f>
        <v>1.4999999999999999E-4</v>
      </c>
      <c r="AK359">
        <f t="shared" si="52"/>
        <v>200409</v>
      </c>
      <c r="AL359" s="15">
        <f t="shared" si="48"/>
        <v>1.2837500000000002E-2</v>
      </c>
      <c r="AN359">
        <v>1</v>
      </c>
      <c r="AO359" s="15">
        <f>HighMomentumPortfolio!AL359-LowMomentumPortfolio!AL359</f>
        <v>3.3899999999999993E-2</v>
      </c>
      <c r="AP359" s="18">
        <f t="shared" si="49"/>
        <v>1.0339</v>
      </c>
      <c r="AQ359" s="18"/>
    </row>
    <row r="360" spans="1:48" x14ac:dyDescent="0.25">
      <c r="A360" s="6">
        <f>ReturnData!A371</f>
        <v>200410</v>
      </c>
      <c r="B360">
        <f>IF('Monthly Ranks'!B359&gt;=9, 1/8,0)</f>
        <v>0.125</v>
      </c>
      <c r="C360">
        <f>IF('Monthly Ranks'!C359&gt;=9, 1/8,0)</f>
        <v>0</v>
      </c>
      <c r="D360">
        <f>IF('Monthly Ranks'!D359&gt;=9, 1/8,0)</f>
        <v>0</v>
      </c>
      <c r="E360">
        <f>IF('Monthly Ranks'!E359&gt;=9, 1/8,0)</f>
        <v>0</v>
      </c>
      <c r="F360">
        <f>IF('Monthly Ranks'!F359&gt;=9, 1/8,0)</f>
        <v>0.125</v>
      </c>
      <c r="G360">
        <f>IF('Monthly Ranks'!G359&gt;=9, 1/8,0)</f>
        <v>0</v>
      </c>
      <c r="H360">
        <f>IF('Monthly Ranks'!H359&gt;=9, 1/8,0)</f>
        <v>0.125</v>
      </c>
      <c r="I360">
        <f>IF('Monthly Ranks'!I359&gt;=9, 1/8,0)</f>
        <v>0</v>
      </c>
      <c r="J360">
        <f>IF('Monthly Ranks'!J359&gt;=9, 1/8,0)</f>
        <v>0</v>
      </c>
      <c r="K360">
        <f>IF('Monthly Ranks'!K359&gt;=9, 1/8,0)</f>
        <v>0</v>
      </c>
      <c r="L360">
        <f>IF('Monthly Ranks'!L359&gt;=9, 1/8,0)</f>
        <v>0.125</v>
      </c>
      <c r="M360">
        <f>IF('Monthly Ranks'!M359&gt;=9, 1/8,0)</f>
        <v>0.125</v>
      </c>
      <c r="N360">
        <f>IF('Monthly Ranks'!N359&gt;=9, 1/8,0)</f>
        <v>0</v>
      </c>
      <c r="O360">
        <f>IF('Monthly Ranks'!O359&gt;=9, 1/8,0)</f>
        <v>0.125</v>
      </c>
      <c r="P360">
        <f>IF('Monthly Ranks'!P359&gt;=9, 1/8,0)</f>
        <v>0.125</v>
      </c>
      <c r="Q360">
        <f>IF('Monthly Ranks'!Q359&gt;=9, 1/8,0)</f>
        <v>0.125</v>
      </c>
      <c r="S360">
        <f t="shared" si="47"/>
        <v>200410</v>
      </c>
      <c r="T360" s="12">
        <f>B360*ReturnData!B371</f>
        <v>3.725E-3</v>
      </c>
      <c r="U360" s="12">
        <f>C360*ReturnData!C371</f>
        <v>0</v>
      </c>
      <c r="V360" s="12">
        <f>D360*ReturnData!D371</f>
        <v>0</v>
      </c>
      <c r="W360" s="12">
        <f>E360*ReturnData!E371</f>
        <v>0</v>
      </c>
      <c r="X360" s="12">
        <f>F360*ReturnData!F371</f>
        <v>-7.3749999999999998E-4</v>
      </c>
      <c r="Y360" s="12">
        <f>G360*ReturnData!G371</f>
        <v>0</v>
      </c>
      <c r="Z360" s="12">
        <f>H360*ReturnData!H371</f>
        <v>-2.8124999999999999E-3</v>
      </c>
      <c r="AA360" s="12">
        <f>I360*ReturnData!I371</f>
        <v>0</v>
      </c>
      <c r="AB360" s="12">
        <f>J360*ReturnData!J371</f>
        <v>0</v>
      </c>
      <c r="AC360" s="12">
        <f>K360*ReturnData!K371</f>
        <v>0</v>
      </c>
      <c r="AD360" s="12">
        <f>L360*ReturnData!L371</f>
        <v>5.6625E-3</v>
      </c>
      <c r="AE360" s="12">
        <f>M360*ReturnData!M371</f>
        <v>-3.5499999999999998E-3</v>
      </c>
      <c r="AF360" s="12">
        <f>N360*ReturnData!N371</f>
        <v>0</v>
      </c>
      <c r="AG360" s="12">
        <f>O360*ReturnData!O371</f>
        <v>5.3E-3</v>
      </c>
      <c r="AH360" s="12">
        <f>P360*ReturnData!P371</f>
        <v>3.6875000000000002E-3</v>
      </c>
      <c r="AI360" s="12">
        <f>Q360*ReturnData!Q371</f>
        <v>7.7499999999999997E-4</v>
      </c>
      <c r="AK360">
        <f t="shared" si="52"/>
        <v>200410</v>
      </c>
      <c r="AL360" s="15">
        <f t="shared" si="48"/>
        <v>1.205E-2</v>
      </c>
      <c r="AN360">
        <v>1</v>
      </c>
      <c r="AO360" s="15">
        <f>HighMomentumPortfolio!AL360-LowMomentumPortfolio!AL360</f>
        <v>1.3124999999999994E-3</v>
      </c>
      <c r="AP360" s="18">
        <f t="shared" si="49"/>
        <v>1.0013125</v>
      </c>
      <c r="AQ360" s="18"/>
    </row>
    <row r="361" spans="1:48" x14ac:dyDescent="0.25">
      <c r="A361" s="6">
        <f>ReturnData!A372</f>
        <v>200411</v>
      </c>
      <c r="B361">
        <f>IF('Monthly Ranks'!B360&gt;=9, 1/8,0)</f>
        <v>0.125</v>
      </c>
      <c r="C361">
        <f>IF('Monthly Ranks'!C360&gt;=9, 1/8,0)</f>
        <v>0</v>
      </c>
      <c r="D361">
        <f>IF('Monthly Ranks'!D360&gt;=9, 1/8,0)</f>
        <v>0</v>
      </c>
      <c r="E361">
        <f>IF('Monthly Ranks'!E360&gt;=9, 1/8,0)</f>
        <v>0</v>
      </c>
      <c r="F361">
        <f>IF('Monthly Ranks'!F360&gt;=9, 1/8,0)</f>
        <v>0.125</v>
      </c>
      <c r="G361">
        <f>IF('Monthly Ranks'!G360&gt;=9, 1/8,0)</f>
        <v>0</v>
      </c>
      <c r="H361">
        <f>IF('Monthly Ranks'!H360&gt;=9, 1/8,0)</f>
        <v>0.125</v>
      </c>
      <c r="I361">
        <f>IF('Monthly Ranks'!I360&gt;=9, 1/8,0)</f>
        <v>0</v>
      </c>
      <c r="J361">
        <f>IF('Monthly Ranks'!J360&gt;=9, 1/8,0)</f>
        <v>0</v>
      </c>
      <c r="K361">
        <f>IF('Monthly Ranks'!K360&gt;=9, 1/8,0)</f>
        <v>0</v>
      </c>
      <c r="L361">
        <f>IF('Monthly Ranks'!L360&gt;=9, 1/8,0)</f>
        <v>0.125</v>
      </c>
      <c r="M361">
        <f>IF('Monthly Ranks'!M360&gt;=9, 1/8,0)</f>
        <v>0.125</v>
      </c>
      <c r="N361">
        <f>IF('Monthly Ranks'!N360&gt;=9, 1/8,0)</f>
        <v>0.125</v>
      </c>
      <c r="O361">
        <f>IF('Monthly Ranks'!O360&gt;=9, 1/8,0)</f>
        <v>0</v>
      </c>
      <c r="P361">
        <f>IF('Monthly Ranks'!P360&gt;=9, 1/8,0)</f>
        <v>0.125</v>
      </c>
      <c r="Q361">
        <f>IF('Monthly Ranks'!Q360&gt;=9, 1/8,0)</f>
        <v>0.125</v>
      </c>
      <c r="S361">
        <f t="shared" si="47"/>
        <v>200411</v>
      </c>
      <c r="T361" s="12">
        <f>B361*ReturnData!B372</f>
        <v>2.9249999999999996E-3</v>
      </c>
      <c r="U361" s="12">
        <f>C361*ReturnData!C372</f>
        <v>0</v>
      </c>
      <c r="V361" s="12">
        <f>D361*ReturnData!D372</f>
        <v>0</v>
      </c>
      <c r="W361" s="12">
        <f>E361*ReturnData!E372</f>
        <v>0</v>
      </c>
      <c r="X361" s="12">
        <f>F361*ReturnData!F372</f>
        <v>1.0725E-2</v>
      </c>
      <c r="Y361" s="12">
        <f>G361*ReturnData!G372</f>
        <v>0</v>
      </c>
      <c r="Z361" s="12">
        <f>H361*ReturnData!H372</f>
        <v>2.225E-3</v>
      </c>
      <c r="AA361" s="12">
        <f>I361*ReturnData!I372</f>
        <v>0</v>
      </c>
      <c r="AB361" s="12">
        <f>J361*ReturnData!J372</f>
        <v>0</v>
      </c>
      <c r="AC361" s="12">
        <f>K361*ReturnData!K372</f>
        <v>0</v>
      </c>
      <c r="AD361" s="12">
        <f>L361*ReturnData!L372</f>
        <v>7.1374999999999997E-3</v>
      </c>
      <c r="AE361" s="12">
        <f>M361*ReturnData!M372</f>
        <v>8.1374999999999989E-3</v>
      </c>
      <c r="AF361" s="12">
        <f>N361*ReturnData!N372</f>
        <v>8.0625000000000002E-3</v>
      </c>
      <c r="AG361" s="12">
        <f>O361*ReturnData!O372</f>
        <v>0</v>
      </c>
      <c r="AH361" s="12">
        <f>P361*ReturnData!P372</f>
        <v>4.0000000000000001E-3</v>
      </c>
      <c r="AI361" s="12">
        <f>Q361*ReturnData!Q372</f>
        <v>5.8125000000000008E-3</v>
      </c>
      <c r="AK361">
        <f t="shared" si="52"/>
        <v>200411</v>
      </c>
      <c r="AL361" s="15">
        <f t="shared" si="48"/>
        <v>4.9024999999999999E-2</v>
      </c>
      <c r="AN361">
        <v>1</v>
      </c>
      <c r="AO361" s="15">
        <f>HighMomentumPortfolio!AL361-LowMomentumPortfolio!AL361</f>
        <v>2.5975000000000012E-2</v>
      </c>
      <c r="AP361" s="18">
        <f t="shared" si="49"/>
        <v>1.0259750000000001</v>
      </c>
      <c r="AQ361" s="18"/>
    </row>
    <row r="362" spans="1:48" x14ac:dyDescent="0.25">
      <c r="A362" s="6">
        <f>ReturnData!A373</f>
        <v>200412</v>
      </c>
      <c r="B362">
        <f>IF('Monthly Ranks'!B361&gt;=9, 1/8,0)</f>
        <v>0.125</v>
      </c>
      <c r="C362">
        <f>IF('Monthly Ranks'!C361&gt;=9, 1/8,0)</f>
        <v>0</v>
      </c>
      <c r="D362">
        <f>IF('Monthly Ranks'!D361&gt;=9, 1/8,0)</f>
        <v>0</v>
      </c>
      <c r="E362">
        <f>IF('Monthly Ranks'!E361&gt;=9, 1/8,0)</f>
        <v>0.125</v>
      </c>
      <c r="F362">
        <f>IF('Monthly Ranks'!F361&gt;=9, 1/8,0)</f>
        <v>0.125</v>
      </c>
      <c r="G362">
        <f>IF('Monthly Ranks'!G361&gt;=9, 1/8,0)</f>
        <v>0</v>
      </c>
      <c r="H362">
        <f>IF('Monthly Ranks'!H361&gt;=9, 1/8,0)</f>
        <v>0.125</v>
      </c>
      <c r="I362">
        <f>IF('Monthly Ranks'!I361&gt;=9, 1/8,0)</f>
        <v>0</v>
      </c>
      <c r="J362">
        <f>IF('Monthly Ranks'!J361&gt;=9, 1/8,0)</f>
        <v>0</v>
      </c>
      <c r="K362">
        <f>IF('Monthly Ranks'!K361&gt;=9, 1/8,0)</f>
        <v>0</v>
      </c>
      <c r="L362">
        <f>IF('Monthly Ranks'!L361&gt;=9, 1/8,0)</f>
        <v>0.125</v>
      </c>
      <c r="M362">
        <f>IF('Monthly Ranks'!M361&gt;=9, 1/8,0)</f>
        <v>0.125</v>
      </c>
      <c r="N362">
        <f>IF('Monthly Ranks'!N361&gt;=9, 1/8,0)</f>
        <v>0</v>
      </c>
      <c r="O362">
        <f>IF('Monthly Ranks'!O361&gt;=9, 1/8,0)</f>
        <v>0</v>
      </c>
      <c r="P362">
        <f>IF('Monthly Ranks'!P361&gt;=9, 1/8,0)</f>
        <v>0.125</v>
      </c>
      <c r="Q362">
        <f>IF('Monthly Ranks'!Q361&gt;=9, 1/8,0)</f>
        <v>0.125</v>
      </c>
      <c r="S362">
        <f t="shared" si="47"/>
        <v>200412</v>
      </c>
      <c r="T362" s="12">
        <f>B362*ReturnData!B373</f>
        <v>6.3E-3</v>
      </c>
      <c r="U362" s="12">
        <f>C362*ReturnData!C373</f>
        <v>0</v>
      </c>
      <c r="V362" s="12">
        <f>D362*ReturnData!D373</f>
        <v>0</v>
      </c>
      <c r="W362" s="12">
        <f>E362*ReturnData!E373</f>
        <v>6.8374999999999998E-3</v>
      </c>
      <c r="X362" s="12">
        <f>F362*ReturnData!F373</f>
        <v>4.7999999999999996E-3</v>
      </c>
      <c r="Y362" s="12">
        <f>G362*ReturnData!G373</f>
        <v>0</v>
      </c>
      <c r="Z362" s="12">
        <f>H362*ReturnData!H373</f>
        <v>7.2624999999999999E-3</v>
      </c>
      <c r="AA362" s="12">
        <f>I362*ReturnData!I373</f>
        <v>0</v>
      </c>
      <c r="AB362" s="12">
        <f>J362*ReturnData!J373</f>
        <v>0</v>
      </c>
      <c r="AC362" s="12">
        <f>K362*ReturnData!K373</f>
        <v>0</v>
      </c>
      <c r="AD362" s="12">
        <f>L362*ReturnData!L373</f>
        <v>3.9375E-3</v>
      </c>
      <c r="AE362" s="12">
        <f>M362*ReturnData!M373</f>
        <v>6.3E-3</v>
      </c>
      <c r="AF362" s="12">
        <f>N362*ReturnData!N373</f>
        <v>0</v>
      </c>
      <c r="AG362" s="12">
        <f>O362*ReturnData!O373</f>
        <v>0</v>
      </c>
      <c r="AH362" s="12">
        <f>P362*ReturnData!P373</f>
        <v>3.8500000000000001E-3</v>
      </c>
      <c r="AI362" s="12">
        <f>Q362*ReturnData!Q373</f>
        <v>5.2375000000000008E-3</v>
      </c>
      <c r="AK362">
        <f t="shared" si="52"/>
        <v>200412</v>
      </c>
      <c r="AL362" s="15">
        <f t="shared" si="48"/>
        <v>4.4524999999999995E-2</v>
      </c>
      <c r="AN362">
        <v>1</v>
      </c>
      <c r="AO362" s="15">
        <f>HighMomentumPortfolio!AL362-LowMomentumPortfolio!AL362</f>
        <v>-3.5087499999999994E-2</v>
      </c>
      <c r="AP362" s="18">
        <f t="shared" si="49"/>
        <v>0.96491250000000006</v>
      </c>
      <c r="AQ362" s="18"/>
    </row>
    <row r="363" spans="1:48" x14ac:dyDescent="0.25">
      <c r="A363" s="6">
        <f>ReturnData!A374</f>
        <v>200501</v>
      </c>
      <c r="B363">
        <f>IF('Monthly Ranks'!B362&gt;=9, 1/8,0)</f>
        <v>0.125</v>
      </c>
      <c r="C363">
        <f>IF('Monthly Ranks'!C362&gt;=9, 1/8,0)</f>
        <v>0</v>
      </c>
      <c r="D363">
        <f>IF('Monthly Ranks'!D362&gt;=9, 1/8,0)</f>
        <v>0</v>
      </c>
      <c r="E363">
        <f>IF('Monthly Ranks'!E362&gt;=9, 1/8,0)</f>
        <v>0</v>
      </c>
      <c r="F363">
        <f>IF('Monthly Ranks'!F362&gt;=9, 1/8,0)</f>
        <v>0.125</v>
      </c>
      <c r="G363">
        <f>IF('Monthly Ranks'!G362&gt;=9, 1/8,0)</f>
        <v>0</v>
      </c>
      <c r="H363">
        <f>IF('Monthly Ranks'!H362&gt;=9, 1/8,0)</f>
        <v>0.125</v>
      </c>
      <c r="I363">
        <f>IF('Monthly Ranks'!I362&gt;=9, 1/8,0)</f>
        <v>0</v>
      </c>
      <c r="J363">
        <f>IF('Monthly Ranks'!J362&gt;=9, 1/8,0)</f>
        <v>0</v>
      </c>
      <c r="K363">
        <f>IF('Monthly Ranks'!K362&gt;=9, 1/8,0)</f>
        <v>0</v>
      </c>
      <c r="L363">
        <f>IF('Monthly Ranks'!L362&gt;=9, 1/8,0)</f>
        <v>0.125</v>
      </c>
      <c r="M363">
        <f>IF('Monthly Ranks'!M362&gt;=9, 1/8,0)</f>
        <v>0.125</v>
      </c>
      <c r="N363">
        <f>IF('Monthly Ranks'!N362&gt;=9, 1/8,0)</f>
        <v>0.125</v>
      </c>
      <c r="O363">
        <f>IF('Monthly Ranks'!O362&gt;=9, 1/8,0)</f>
        <v>0</v>
      </c>
      <c r="P363">
        <f>IF('Monthly Ranks'!P362&gt;=9, 1/8,0)</f>
        <v>0.125</v>
      </c>
      <c r="Q363">
        <f>IF('Monthly Ranks'!Q362&gt;=9, 1/8,0)</f>
        <v>0.125</v>
      </c>
      <c r="S363">
        <f t="shared" si="47"/>
        <v>200501</v>
      </c>
      <c r="T363" s="12">
        <f>B363*ReturnData!B374</f>
        <v>-2.875E-4</v>
      </c>
      <c r="U363" s="12">
        <f>C363*ReturnData!C374</f>
        <v>0</v>
      </c>
      <c r="V363" s="12">
        <f>D363*ReturnData!D374</f>
        <v>0</v>
      </c>
      <c r="W363" s="12">
        <f>E363*ReturnData!E374</f>
        <v>0</v>
      </c>
      <c r="X363" s="12">
        <f>F363*ReturnData!F374</f>
        <v>-5.0875E-3</v>
      </c>
      <c r="Y363" s="12">
        <f>G363*ReturnData!G374</f>
        <v>0</v>
      </c>
      <c r="Z363" s="12">
        <f>H363*ReturnData!H374</f>
        <v>-4.8374999999999998E-3</v>
      </c>
      <c r="AA363" s="12">
        <f>I363*ReturnData!I374</f>
        <v>0</v>
      </c>
      <c r="AB363" s="12">
        <f>J363*ReturnData!J374</f>
        <v>0</v>
      </c>
      <c r="AC363" s="12">
        <f>K363*ReturnData!K374</f>
        <v>0</v>
      </c>
      <c r="AD363" s="12">
        <f>L363*ReturnData!L374</f>
        <v>-6.2749999999999993E-3</v>
      </c>
      <c r="AE363" s="12">
        <f>M363*ReturnData!M374</f>
        <v>-8.8374999999999999E-3</v>
      </c>
      <c r="AF363" s="12">
        <f>N363*ReturnData!N374</f>
        <v>-5.0375000000000003E-3</v>
      </c>
      <c r="AG363" s="12">
        <f>O363*ReturnData!O374</f>
        <v>0</v>
      </c>
      <c r="AH363" s="12">
        <f>P363*ReturnData!P374</f>
        <v>-5.7499999999999999E-4</v>
      </c>
      <c r="AI363" s="12">
        <f>Q363*ReturnData!Q374</f>
        <v>-2.6124999999999998E-3</v>
      </c>
      <c r="AK363">
        <f t="shared" si="52"/>
        <v>200501</v>
      </c>
      <c r="AL363" s="15">
        <f t="shared" si="48"/>
        <v>-3.3549999999999996E-2</v>
      </c>
      <c r="AN363">
        <v>1</v>
      </c>
      <c r="AO363" s="15">
        <f>HighMomentumPortfolio!AL363-LowMomentumPortfolio!AL363</f>
        <v>3.0174999999999997E-2</v>
      </c>
      <c r="AP363" s="18">
        <f t="shared" si="49"/>
        <v>1.0301750000000001</v>
      </c>
      <c r="AQ363" s="18"/>
      <c r="AR363" s="18">
        <f t="shared" ref="AR363" si="54">PRODUCT(AP363:AP374)</f>
        <v>1.0885768279342842</v>
      </c>
      <c r="AS363" s="18"/>
      <c r="AT363" s="18"/>
      <c r="AU363" s="18"/>
      <c r="AV363" s="18"/>
    </row>
    <row r="364" spans="1:48" x14ac:dyDescent="0.25">
      <c r="A364" s="6">
        <f>ReturnData!A375</f>
        <v>200502</v>
      </c>
      <c r="B364">
        <f>IF('Monthly Ranks'!B363&gt;=9, 1/8,0)</f>
        <v>0.125</v>
      </c>
      <c r="C364">
        <f>IF('Monthly Ranks'!C363&gt;=9, 1/8,0)</f>
        <v>0</v>
      </c>
      <c r="D364">
        <f>IF('Monthly Ranks'!D363&gt;=9, 1/8,0)</f>
        <v>0</v>
      </c>
      <c r="E364">
        <f>IF('Monthly Ranks'!E363&gt;=9, 1/8,0)</f>
        <v>0</v>
      </c>
      <c r="F364">
        <f>IF('Monthly Ranks'!F363&gt;=9, 1/8,0)</f>
        <v>0.125</v>
      </c>
      <c r="G364">
        <f>IF('Monthly Ranks'!G363&gt;=9, 1/8,0)</f>
        <v>0</v>
      </c>
      <c r="H364">
        <f>IF('Monthly Ranks'!H363&gt;=9, 1/8,0)</f>
        <v>0.125</v>
      </c>
      <c r="I364">
        <f>IF('Monthly Ranks'!I363&gt;=9, 1/8,0)</f>
        <v>0</v>
      </c>
      <c r="J364">
        <f>IF('Monthly Ranks'!J363&gt;=9, 1/8,0)</f>
        <v>0</v>
      </c>
      <c r="K364">
        <f>IF('Monthly Ranks'!K363&gt;=9, 1/8,0)</f>
        <v>0</v>
      </c>
      <c r="L364">
        <f>IF('Monthly Ranks'!L363&gt;=9, 1/8,0)</f>
        <v>0.125</v>
      </c>
      <c r="M364">
        <f>IF('Monthly Ranks'!M363&gt;=9, 1/8,0)</f>
        <v>0.125</v>
      </c>
      <c r="N364">
        <f>IF('Monthly Ranks'!N363&gt;=9, 1/8,0)</f>
        <v>0.125</v>
      </c>
      <c r="O364">
        <f>IF('Monthly Ranks'!O363&gt;=9, 1/8,0)</f>
        <v>0</v>
      </c>
      <c r="P364">
        <f>IF('Monthly Ranks'!P363&gt;=9, 1/8,0)</f>
        <v>0.125</v>
      </c>
      <c r="Q364">
        <f>IF('Monthly Ranks'!Q363&gt;=9, 1/8,0)</f>
        <v>0.125</v>
      </c>
      <c r="S364">
        <f t="shared" si="47"/>
        <v>200502</v>
      </c>
      <c r="T364" s="12">
        <f>B364*ReturnData!B375</f>
        <v>-2.2499999999999999E-4</v>
      </c>
      <c r="U364" s="12">
        <f>C364*ReturnData!C375</f>
        <v>0</v>
      </c>
      <c r="V364" s="12">
        <f>D364*ReturnData!D375</f>
        <v>0</v>
      </c>
      <c r="W364" s="12">
        <f>E364*ReturnData!E375</f>
        <v>0</v>
      </c>
      <c r="X364" s="12">
        <f>F364*ReturnData!F375</f>
        <v>2.9999999999999997E-4</v>
      </c>
      <c r="Y364" s="12">
        <f>G364*ReturnData!G375</f>
        <v>0</v>
      </c>
      <c r="Z364" s="12">
        <f>H364*ReturnData!H375</f>
        <v>4.4374999999999996E-3</v>
      </c>
      <c r="AA364" s="12">
        <f>I364*ReturnData!I375</f>
        <v>0</v>
      </c>
      <c r="AB364" s="12">
        <f>J364*ReturnData!J375</f>
        <v>0</v>
      </c>
      <c r="AC364" s="12">
        <f>K364*ReturnData!K375</f>
        <v>0</v>
      </c>
      <c r="AD364" s="12">
        <f>L364*ReturnData!L375</f>
        <v>4.1625000000000004E-3</v>
      </c>
      <c r="AE364" s="12">
        <f>M364*ReturnData!M375</f>
        <v>1.6750000000000001E-3</v>
      </c>
      <c r="AF364" s="12">
        <f>N364*ReturnData!N375</f>
        <v>4.0625000000000001E-3</v>
      </c>
      <c r="AG364" s="12">
        <f>O364*ReturnData!O375</f>
        <v>0</v>
      </c>
      <c r="AH364" s="12">
        <f>P364*ReturnData!P375</f>
        <v>4.75E-4</v>
      </c>
      <c r="AI364" s="12">
        <f>Q364*ReturnData!Q375</f>
        <v>-3.1250000000000001E-4</v>
      </c>
      <c r="AK364">
        <f t="shared" si="52"/>
        <v>200502</v>
      </c>
      <c r="AL364" s="15">
        <f t="shared" si="48"/>
        <v>1.4574999999999998E-2</v>
      </c>
      <c r="AN364">
        <v>1</v>
      </c>
      <c r="AO364" s="15">
        <f>HighMomentumPortfolio!AL364-LowMomentumPortfolio!AL364</f>
        <v>5.6074999999999993E-2</v>
      </c>
      <c r="AP364" s="18">
        <f t="shared" si="49"/>
        <v>1.0560750000000001</v>
      </c>
      <c r="AQ364" s="18"/>
    </row>
    <row r="365" spans="1:48" x14ac:dyDescent="0.25">
      <c r="A365" s="6">
        <f>ReturnData!A376</f>
        <v>200503</v>
      </c>
      <c r="B365">
        <f>IF('Monthly Ranks'!B364&gt;=9, 1/8,0)</f>
        <v>0.125</v>
      </c>
      <c r="C365">
        <f>IF('Monthly Ranks'!C364&gt;=9, 1/8,0)</f>
        <v>0.125</v>
      </c>
      <c r="D365">
        <f>IF('Monthly Ranks'!D364&gt;=9, 1/8,0)</f>
        <v>0</v>
      </c>
      <c r="E365">
        <f>IF('Monthly Ranks'!E364&gt;=9, 1/8,0)</f>
        <v>0</v>
      </c>
      <c r="F365">
        <f>IF('Monthly Ranks'!F364&gt;=9, 1/8,0)</f>
        <v>0.125</v>
      </c>
      <c r="G365">
        <f>IF('Monthly Ranks'!G364&gt;=9, 1/8,0)</f>
        <v>0</v>
      </c>
      <c r="H365">
        <f>IF('Monthly Ranks'!H364&gt;=9, 1/8,0)</f>
        <v>0.125</v>
      </c>
      <c r="I365">
        <f>IF('Monthly Ranks'!I364&gt;=9, 1/8,0)</f>
        <v>0</v>
      </c>
      <c r="J365">
        <f>IF('Monthly Ranks'!J364&gt;=9, 1/8,0)</f>
        <v>0</v>
      </c>
      <c r="K365">
        <f>IF('Monthly Ranks'!K364&gt;=9, 1/8,0)</f>
        <v>0</v>
      </c>
      <c r="L365">
        <f>IF('Monthly Ranks'!L364&gt;=9, 1/8,0)</f>
        <v>0.125</v>
      </c>
      <c r="M365">
        <f>IF('Monthly Ranks'!M364&gt;=9, 1/8,0)</f>
        <v>0.125</v>
      </c>
      <c r="N365">
        <f>IF('Monthly Ranks'!N364&gt;=9, 1/8,0)</f>
        <v>0</v>
      </c>
      <c r="O365">
        <f>IF('Monthly Ranks'!O364&gt;=9, 1/8,0)</f>
        <v>0</v>
      </c>
      <c r="P365">
        <f>IF('Monthly Ranks'!P364&gt;=9, 1/8,0)</f>
        <v>0.125</v>
      </c>
      <c r="Q365">
        <f>IF('Monthly Ranks'!Q364&gt;=9, 1/8,0)</f>
        <v>0.125</v>
      </c>
      <c r="S365">
        <f t="shared" si="47"/>
        <v>200503</v>
      </c>
      <c r="T365" s="12">
        <f>B365*ReturnData!B376</f>
        <v>-1.2125E-3</v>
      </c>
      <c r="U365" s="12">
        <f>C365*ReturnData!C376</f>
        <v>-6.5874999999999996E-3</v>
      </c>
      <c r="V365" s="12">
        <f>D365*ReturnData!D376</f>
        <v>0</v>
      </c>
      <c r="W365" s="12">
        <f>E365*ReturnData!E376</f>
        <v>0</v>
      </c>
      <c r="X365" s="12">
        <f>F365*ReturnData!F376</f>
        <v>-3.8874999999999999E-3</v>
      </c>
      <c r="Y365" s="12">
        <f>G365*ReturnData!G376</f>
        <v>0</v>
      </c>
      <c r="Z365" s="12">
        <f>H365*ReturnData!H376</f>
        <v>9.5E-4</v>
      </c>
      <c r="AA365" s="12">
        <f>I365*ReturnData!I376</f>
        <v>0</v>
      </c>
      <c r="AB365" s="12">
        <f>J365*ReturnData!J376</f>
        <v>0</v>
      </c>
      <c r="AC365" s="12">
        <f>K365*ReturnData!K376</f>
        <v>0</v>
      </c>
      <c r="AD365" s="12">
        <f>L365*ReturnData!L376</f>
        <v>-3.4875000000000001E-3</v>
      </c>
      <c r="AE365" s="12">
        <f>M365*ReturnData!M376</f>
        <v>-1.02375E-2</v>
      </c>
      <c r="AF365" s="12">
        <f>N365*ReturnData!N376</f>
        <v>0</v>
      </c>
      <c r="AG365" s="12">
        <f>O365*ReturnData!O376</f>
        <v>0</v>
      </c>
      <c r="AH365" s="12">
        <f>P365*ReturnData!P376</f>
        <v>1.5625000000000001E-3</v>
      </c>
      <c r="AI365" s="12">
        <f>Q365*ReturnData!Q376</f>
        <v>-4.0500000000000006E-3</v>
      </c>
      <c r="AK365">
        <f t="shared" si="52"/>
        <v>200503</v>
      </c>
      <c r="AL365" s="15">
        <f t="shared" si="48"/>
        <v>-2.6950000000000002E-2</v>
      </c>
      <c r="AN365">
        <v>1</v>
      </c>
      <c r="AO365" s="15">
        <f>HighMomentumPortfolio!AL365-LowMomentumPortfolio!AL365</f>
        <v>9.1250000000000012E-4</v>
      </c>
      <c r="AP365" s="18">
        <f t="shared" si="49"/>
        <v>1.0009125000000001</v>
      </c>
      <c r="AQ365" s="18"/>
    </row>
    <row r="366" spans="1:48" x14ac:dyDescent="0.25">
      <c r="A366" s="6">
        <f>ReturnData!A377</f>
        <v>200504</v>
      </c>
      <c r="B366">
        <f>IF('Monthly Ranks'!B365&gt;=9, 1/8,0)</f>
        <v>0.125</v>
      </c>
      <c r="C366">
        <f>IF('Monthly Ranks'!C365&gt;=9, 1/8,0)</f>
        <v>0</v>
      </c>
      <c r="D366">
        <f>IF('Monthly Ranks'!D365&gt;=9, 1/8,0)</f>
        <v>0</v>
      </c>
      <c r="E366">
        <f>IF('Monthly Ranks'!E365&gt;=9, 1/8,0)</f>
        <v>0.125</v>
      </c>
      <c r="F366">
        <f>IF('Monthly Ranks'!F365&gt;=9, 1/8,0)</f>
        <v>0.125</v>
      </c>
      <c r="G366">
        <f>IF('Monthly Ranks'!G365&gt;=9, 1/8,0)</f>
        <v>0</v>
      </c>
      <c r="H366">
        <f>IF('Monthly Ranks'!H365&gt;=9, 1/8,0)</f>
        <v>0.125</v>
      </c>
      <c r="I366">
        <f>IF('Monthly Ranks'!I365&gt;=9, 1/8,0)</f>
        <v>0</v>
      </c>
      <c r="J366">
        <f>IF('Monthly Ranks'!J365&gt;=9, 1/8,0)</f>
        <v>0</v>
      </c>
      <c r="K366">
        <f>IF('Monthly Ranks'!K365&gt;=9, 1/8,0)</f>
        <v>0</v>
      </c>
      <c r="L366">
        <f>IF('Monthly Ranks'!L365&gt;=9, 1/8,0)</f>
        <v>0.125</v>
      </c>
      <c r="M366">
        <f>IF('Monthly Ranks'!M365&gt;=9, 1/8,0)</f>
        <v>0.125</v>
      </c>
      <c r="N366">
        <f>IF('Monthly Ranks'!N365&gt;=9, 1/8,0)</f>
        <v>0</v>
      </c>
      <c r="O366">
        <f>IF('Monthly Ranks'!O365&gt;=9, 1/8,0)</f>
        <v>0</v>
      </c>
      <c r="P366">
        <f>IF('Monthly Ranks'!P365&gt;=9, 1/8,0)</f>
        <v>0.125</v>
      </c>
      <c r="Q366">
        <f>IF('Monthly Ranks'!Q365&gt;=9, 1/8,0)</f>
        <v>0.125</v>
      </c>
      <c r="S366">
        <f t="shared" si="47"/>
        <v>200504</v>
      </c>
      <c r="T366" s="12">
        <f>B366*ReturnData!B377</f>
        <v>6.1249999999999998E-4</v>
      </c>
      <c r="U366" s="12">
        <f>C366*ReturnData!C377</f>
        <v>0</v>
      </c>
      <c r="V366" s="12">
        <f>D366*ReturnData!D377</f>
        <v>0</v>
      </c>
      <c r="W366" s="12">
        <f>E366*ReturnData!E377</f>
        <v>-9.0749999999999997E-3</v>
      </c>
      <c r="X366" s="12">
        <f>F366*ReturnData!F377</f>
        <v>-1.1575E-2</v>
      </c>
      <c r="Y366" s="12">
        <f>G366*ReturnData!G377</f>
        <v>0</v>
      </c>
      <c r="Z366" s="12">
        <f>H366*ReturnData!H377</f>
        <v>4.2500000000000003E-3</v>
      </c>
      <c r="AA366" s="12">
        <f>I366*ReturnData!I377</f>
        <v>0</v>
      </c>
      <c r="AB366" s="12">
        <f>J366*ReturnData!J377</f>
        <v>0</v>
      </c>
      <c r="AC366" s="12">
        <f>K366*ReturnData!K377</f>
        <v>0</v>
      </c>
      <c r="AD366" s="12">
        <f>L366*ReturnData!L377</f>
        <v>-5.9874999999999998E-3</v>
      </c>
      <c r="AE366" s="12">
        <f>M366*ReturnData!M377</f>
        <v>-1.32125E-2</v>
      </c>
      <c r="AF366" s="12">
        <f>N366*ReturnData!N377</f>
        <v>0</v>
      </c>
      <c r="AG366" s="12">
        <f>O366*ReturnData!O377</f>
        <v>0</v>
      </c>
      <c r="AH366" s="12">
        <f>P366*ReturnData!P377</f>
        <v>-6.9249999999999997E-3</v>
      </c>
      <c r="AI366" s="12">
        <f>Q366*ReturnData!Q377</f>
        <v>-1.0874999999999999E-3</v>
      </c>
      <c r="AK366">
        <f t="shared" si="52"/>
        <v>200504</v>
      </c>
      <c r="AL366" s="15">
        <f t="shared" si="48"/>
        <v>-4.2999999999999997E-2</v>
      </c>
      <c r="AN366">
        <v>1</v>
      </c>
      <c r="AO366" s="15">
        <f>HighMomentumPortfolio!AL366-LowMomentumPortfolio!AL366</f>
        <v>-5.4250000000000131E-3</v>
      </c>
      <c r="AP366" s="18">
        <f t="shared" si="49"/>
        <v>0.99457499999999999</v>
      </c>
      <c r="AQ366" s="18"/>
    </row>
    <row r="367" spans="1:48" x14ac:dyDescent="0.25">
      <c r="A367" s="6">
        <f>ReturnData!A378</f>
        <v>200505</v>
      </c>
      <c r="B367">
        <f>IF('Monthly Ranks'!B366&gt;=9, 1/8,0)</f>
        <v>0.125</v>
      </c>
      <c r="C367">
        <f>IF('Monthly Ranks'!C366&gt;=9, 1/8,0)</f>
        <v>0</v>
      </c>
      <c r="D367">
        <f>IF('Monthly Ranks'!D366&gt;=9, 1/8,0)</f>
        <v>0</v>
      </c>
      <c r="E367">
        <f>IF('Monthly Ranks'!E366&gt;=9, 1/8,0)</f>
        <v>0.125</v>
      </c>
      <c r="F367">
        <f>IF('Monthly Ranks'!F366&gt;=9, 1/8,0)</f>
        <v>0.125</v>
      </c>
      <c r="G367">
        <f>IF('Monthly Ranks'!G366&gt;=9, 1/8,0)</f>
        <v>0</v>
      </c>
      <c r="H367">
        <f>IF('Monthly Ranks'!H366&gt;=9, 1/8,0)</f>
        <v>0.125</v>
      </c>
      <c r="I367">
        <f>IF('Monthly Ranks'!I366&gt;=9, 1/8,0)</f>
        <v>0</v>
      </c>
      <c r="J367">
        <f>IF('Monthly Ranks'!J366&gt;=9, 1/8,0)</f>
        <v>0</v>
      </c>
      <c r="K367">
        <f>IF('Monthly Ranks'!K366&gt;=9, 1/8,0)</f>
        <v>0</v>
      </c>
      <c r="L367">
        <f>IF('Monthly Ranks'!L366&gt;=9, 1/8,0)</f>
        <v>0.125</v>
      </c>
      <c r="M367">
        <f>IF('Monthly Ranks'!M366&gt;=9, 1/8,0)</f>
        <v>0.125</v>
      </c>
      <c r="N367">
        <f>IF('Monthly Ranks'!N366&gt;=9, 1/8,0)</f>
        <v>0</v>
      </c>
      <c r="O367">
        <f>IF('Monthly Ranks'!O366&gt;=9, 1/8,0)</f>
        <v>0</v>
      </c>
      <c r="P367">
        <f>IF('Monthly Ranks'!P366&gt;=9, 1/8,0)</f>
        <v>0.125</v>
      </c>
      <c r="Q367">
        <f>IF('Monthly Ranks'!Q366&gt;=9, 1/8,0)</f>
        <v>0.125</v>
      </c>
      <c r="S367">
        <f t="shared" si="47"/>
        <v>200505</v>
      </c>
      <c r="T367" s="12">
        <f>B367*ReturnData!B378</f>
        <v>3.0875000000000004E-3</v>
      </c>
      <c r="U367" s="12">
        <f>C367*ReturnData!C378</f>
        <v>0</v>
      </c>
      <c r="V367" s="12">
        <f>D367*ReturnData!D378</f>
        <v>0</v>
      </c>
      <c r="W367" s="12">
        <f>E367*ReturnData!E378</f>
        <v>8.1000000000000013E-3</v>
      </c>
      <c r="X367" s="12">
        <f>F367*ReturnData!F378</f>
        <v>6.5000000000000006E-3</v>
      </c>
      <c r="Y367" s="12">
        <f>G367*ReturnData!G378</f>
        <v>0</v>
      </c>
      <c r="Z367" s="12">
        <f>H367*ReturnData!H378</f>
        <v>1.5375E-3</v>
      </c>
      <c r="AA367" s="12">
        <f>I367*ReturnData!I378</f>
        <v>0</v>
      </c>
      <c r="AB367" s="12">
        <f>J367*ReturnData!J378</f>
        <v>0</v>
      </c>
      <c r="AC367" s="12">
        <f>K367*ReturnData!K378</f>
        <v>0</v>
      </c>
      <c r="AD367" s="12">
        <f>L367*ReturnData!L378</f>
        <v>1.2037500000000001E-2</v>
      </c>
      <c r="AE367" s="12">
        <f>M367*ReturnData!M378</f>
        <v>1.1512500000000002E-2</v>
      </c>
      <c r="AF367" s="12">
        <f>N367*ReturnData!N378</f>
        <v>0</v>
      </c>
      <c r="AG367" s="12">
        <f>O367*ReturnData!O378</f>
        <v>0</v>
      </c>
      <c r="AH367" s="12">
        <f>P367*ReturnData!P378</f>
        <v>7.8000000000000005E-3</v>
      </c>
      <c r="AI367" s="12">
        <f>Q367*ReturnData!Q378</f>
        <v>4.1625000000000004E-3</v>
      </c>
      <c r="AK367">
        <f t="shared" si="52"/>
        <v>200505</v>
      </c>
      <c r="AL367" s="15">
        <f t="shared" si="48"/>
        <v>5.4737500000000008E-2</v>
      </c>
      <c r="AN367">
        <v>1</v>
      </c>
      <c r="AO367" s="15">
        <f>HighMomentumPortfolio!AL367-LowMomentumPortfolio!AL367</f>
        <v>-2.3712500000000008E-2</v>
      </c>
      <c r="AP367" s="18">
        <f t="shared" si="49"/>
        <v>0.97628749999999997</v>
      </c>
      <c r="AQ367" s="18"/>
    </row>
    <row r="368" spans="1:48" x14ac:dyDescent="0.25">
      <c r="A368" s="6">
        <f>ReturnData!A379</f>
        <v>200506</v>
      </c>
      <c r="B368">
        <f>IF('Monthly Ranks'!B367&gt;=9, 1/8,0)</f>
        <v>0.125</v>
      </c>
      <c r="C368">
        <f>IF('Monthly Ranks'!C367&gt;=9, 1/8,0)</f>
        <v>0</v>
      </c>
      <c r="D368">
        <f>IF('Monthly Ranks'!D367&gt;=9, 1/8,0)</f>
        <v>0</v>
      </c>
      <c r="E368">
        <f>IF('Monthly Ranks'!E367&gt;=9, 1/8,0)</f>
        <v>0.125</v>
      </c>
      <c r="F368">
        <f>IF('Monthly Ranks'!F367&gt;=9, 1/8,0)</f>
        <v>0.125</v>
      </c>
      <c r="G368">
        <f>IF('Monthly Ranks'!G367&gt;=9, 1/8,0)</f>
        <v>0</v>
      </c>
      <c r="H368">
        <f>IF('Monthly Ranks'!H367&gt;=9, 1/8,0)</f>
        <v>0.125</v>
      </c>
      <c r="I368">
        <f>IF('Monthly Ranks'!I367&gt;=9, 1/8,0)</f>
        <v>0</v>
      </c>
      <c r="J368">
        <f>IF('Monthly Ranks'!J367&gt;=9, 1/8,0)</f>
        <v>0</v>
      </c>
      <c r="K368">
        <f>IF('Monthly Ranks'!K367&gt;=9, 1/8,0)</f>
        <v>0</v>
      </c>
      <c r="L368">
        <f>IF('Monthly Ranks'!L367&gt;=9, 1/8,0)</f>
        <v>0.125</v>
      </c>
      <c r="M368">
        <f>IF('Monthly Ranks'!M367&gt;=9, 1/8,0)</f>
        <v>0.125</v>
      </c>
      <c r="N368">
        <f>IF('Monthly Ranks'!N367&gt;=9, 1/8,0)</f>
        <v>0</v>
      </c>
      <c r="O368">
        <f>IF('Monthly Ranks'!O367&gt;=9, 1/8,0)</f>
        <v>0</v>
      </c>
      <c r="P368">
        <f>IF('Monthly Ranks'!P367&gt;=9, 1/8,0)</f>
        <v>0.125</v>
      </c>
      <c r="Q368">
        <f>IF('Monthly Ranks'!Q367&gt;=9, 1/8,0)</f>
        <v>0.125</v>
      </c>
      <c r="S368">
        <f t="shared" si="47"/>
        <v>200506</v>
      </c>
      <c r="T368" s="12">
        <f>B368*ReturnData!B379</f>
        <v>-3.2624999999999998E-3</v>
      </c>
      <c r="U368" s="12">
        <f>C368*ReturnData!C379</f>
        <v>0</v>
      </c>
      <c r="V368" s="12">
        <f>D368*ReturnData!D379</f>
        <v>0</v>
      </c>
      <c r="W368" s="12">
        <f>E368*ReturnData!E379</f>
        <v>6.6625E-3</v>
      </c>
      <c r="X368" s="12">
        <f>F368*ReturnData!F379</f>
        <v>1.4249999999999998E-3</v>
      </c>
      <c r="Y368" s="12">
        <f>G368*ReturnData!G379</f>
        <v>0</v>
      </c>
      <c r="Z368" s="12">
        <f>H368*ReturnData!H379</f>
        <v>-1.3875000000000001E-3</v>
      </c>
      <c r="AA368" s="12">
        <f>I368*ReturnData!I379</f>
        <v>0</v>
      </c>
      <c r="AB368" s="12">
        <f>J368*ReturnData!J379</f>
        <v>0</v>
      </c>
      <c r="AC368" s="12">
        <f>K368*ReturnData!K379</f>
        <v>0</v>
      </c>
      <c r="AD368" s="12">
        <f>L368*ReturnData!L379</f>
        <v>-1.0125000000000002E-3</v>
      </c>
      <c r="AE368" s="12">
        <f>M368*ReturnData!M379</f>
        <v>3.1874999999999998E-3</v>
      </c>
      <c r="AF368" s="12">
        <f>N368*ReturnData!N379</f>
        <v>0</v>
      </c>
      <c r="AG368" s="12">
        <f>O368*ReturnData!O379</f>
        <v>0</v>
      </c>
      <c r="AH368" s="12">
        <f>P368*ReturnData!P379</f>
        <v>3.3374999999999998E-3</v>
      </c>
      <c r="AI368" s="12">
        <f>Q368*ReturnData!Q379</f>
        <v>3.0249999999999999E-3</v>
      </c>
      <c r="AK368">
        <f t="shared" si="52"/>
        <v>200506</v>
      </c>
      <c r="AL368" s="15">
        <f t="shared" si="48"/>
        <v>1.1975E-2</v>
      </c>
      <c r="AN368">
        <v>1</v>
      </c>
      <c r="AO368" s="15">
        <f>HighMomentumPortfolio!AL368-LowMomentumPortfolio!AL368</f>
        <v>6.5125000000000009E-3</v>
      </c>
      <c r="AP368" s="18">
        <f t="shared" si="49"/>
        <v>1.0065124999999999</v>
      </c>
      <c r="AQ368" s="18"/>
    </row>
    <row r="369" spans="1:48" x14ac:dyDescent="0.25">
      <c r="A369" s="6">
        <f>ReturnData!A380</f>
        <v>200507</v>
      </c>
      <c r="B369">
        <f>IF('Monthly Ranks'!B368&gt;=9, 1/8,0)</f>
        <v>0.125</v>
      </c>
      <c r="C369">
        <f>IF('Monthly Ranks'!C368&gt;=9, 1/8,0)</f>
        <v>0</v>
      </c>
      <c r="D369">
        <f>IF('Monthly Ranks'!D368&gt;=9, 1/8,0)</f>
        <v>0</v>
      </c>
      <c r="E369">
        <f>IF('Monthly Ranks'!E368&gt;=9, 1/8,0)</f>
        <v>0</v>
      </c>
      <c r="F369">
        <f>IF('Monthly Ranks'!F368&gt;=9, 1/8,0)</f>
        <v>0.125</v>
      </c>
      <c r="G369">
        <f>IF('Monthly Ranks'!G368&gt;=9, 1/8,0)</f>
        <v>0</v>
      </c>
      <c r="H369">
        <f>IF('Monthly Ranks'!H368&gt;=9, 1/8,0)</f>
        <v>0.125</v>
      </c>
      <c r="I369">
        <f>IF('Monthly Ranks'!I368&gt;=9, 1/8,0)</f>
        <v>0</v>
      </c>
      <c r="J369">
        <f>IF('Monthly Ranks'!J368&gt;=9, 1/8,0)</f>
        <v>0.125</v>
      </c>
      <c r="K369">
        <f>IF('Monthly Ranks'!K368&gt;=9, 1/8,0)</f>
        <v>0</v>
      </c>
      <c r="L369">
        <f>IF('Monthly Ranks'!L368&gt;=9, 1/8,0)</f>
        <v>0.125</v>
      </c>
      <c r="M369">
        <f>IF('Monthly Ranks'!M368&gt;=9, 1/8,0)</f>
        <v>0.125</v>
      </c>
      <c r="N369">
        <f>IF('Monthly Ranks'!N368&gt;=9, 1/8,0)</f>
        <v>0</v>
      </c>
      <c r="O369">
        <f>IF('Monthly Ranks'!O368&gt;=9, 1/8,0)</f>
        <v>0</v>
      </c>
      <c r="P369">
        <f>IF('Monthly Ranks'!P368&gt;=9, 1/8,0)</f>
        <v>0.125</v>
      </c>
      <c r="Q369">
        <f>IF('Monthly Ranks'!Q368&gt;=9, 1/8,0)</f>
        <v>0.125</v>
      </c>
      <c r="S369">
        <f t="shared" si="47"/>
        <v>200507</v>
      </c>
      <c r="T369" s="12">
        <f>B369*ReturnData!B380</f>
        <v>2.4624999999999998E-3</v>
      </c>
      <c r="U369" s="12">
        <f>C369*ReturnData!C380</f>
        <v>0</v>
      </c>
      <c r="V369" s="12">
        <f>D369*ReturnData!D380</f>
        <v>0</v>
      </c>
      <c r="W369" s="12">
        <f>E369*ReturnData!E380</f>
        <v>0</v>
      </c>
      <c r="X369" s="12">
        <f>F369*ReturnData!F380</f>
        <v>1.3375000000000001E-3</v>
      </c>
      <c r="Y369" s="12">
        <f>G369*ReturnData!G380</f>
        <v>0</v>
      </c>
      <c r="Z369" s="12">
        <f>H369*ReturnData!H380</f>
        <v>2.0499999999999997E-3</v>
      </c>
      <c r="AA369" s="12">
        <f>I369*ReturnData!I380</f>
        <v>0</v>
      </c>
      <c r="AB369" s="12">
        <f>J369*ReturnData!J380</f>
        <v>1.6437500000000001E-2</v>
      </c>
      <c r="AC369" s="12">
        <f>K369*ReturnData!K380</f>
        <v>0</v>
      </c>
      <c r="AD369" s="12">
        <f>L369*ReturnData!L380</f>
        <v>8.3374999999999994E-3</v>
      </c>
      <c r="AE369" s="12">
        <f>M369*ReturnData!M380</f>
        <v>9.4625000000000004E-3</v>
      </c>
      <c r="AF369" s="12">
        <f>N369*ReturnData!N380</f>
        <v>0</v>
      </c>
      <c r="AG369" s="12">
        <f>O369*ReturnData!O380</f>
        <v>0</v>
      </c>
      <c r="AH369" s="12">
        <f>P369*ReturnData!P380</f>
        <v>6.1750000000000008E-3</v>
      </c>
      <c r="AI369" s="12">
        <f>Q369*ReturnData!Q380</f>
        <v>2.1749999999999999E-3</v>
      </c>
      <c r="AK369">
        <f t="shared" si="52"/>
        <v>200507</v>
      </c>
      <c r="AL369" s="15">
        <f t="shared" si="48"/>
        <v>4.8437499999999994E-2</v>
      </c>
      <c r="AN369">
        <v>1</v>
      </c>
      <c r="AO369" s="15">
        <f>HighMomentumPortfolio!AL369-LowMomentumPortfolio!AL369</f>
        <v>1.2150000000000001E-2</v>
      </c>
      <c r="AP369" s="18">
        <f t="shared" si="49"/>
        <v>1.0121500000000001</v>
      </c>
      <c r="AQ369" s="18"/>
    </row>
    <row r="370" spans="1:48" x14ac:dyDescent="0.25">
      <c r="A370" s="6">
        <f>ReturnData!A381</f>
        <v>200508</v>
      </c>
      <c r="B370">
        <f>IF('Monthly Ranks'!B369&gt;=9, 1/8,0)</f>
        <v>0.125</v>
      </c>
      <c r="C370">
        <f>IF('Monthly Ranks'!C369&gt;=9, 1/8,0)</f>
        <v>0</v>
      </c>
      <c r="D370">
        <f>IF('Monthly Ranks'!D369&gt;=9, 1/8,0)</f>
        <v>0</v>
      </c>
      <c r="E370">
        <f>IF('Monthly Ranks'!E369&gt;=9, 1/8,0)</f>
        <v>0</v>
      </c>
      <c r="F370">
        <f>IF('Monthly Ranks'!F369&gt;=9, 1/8,0)</f>
        <v>0.125</v>
      </c>
      <c r="G370">
        <f>IF('Monthly Ranks'!G369&gt;=9, 1/8,0)</f>
        <v>0</v>
      </c>
      <c r="H370">
        <f>IF('Monthly Ranks'!H369&gt;=9, 1/8,0)</f>
        <v>0.125</v>
      </c>
      <c r="I370">
        <f>IF('Monthly Ranks'!I369&gt;=9, 1/8,0)</f>
        <v>0</v>
      </c>
      <c r="J370">
        <f>IF('Monthly Ranks'!J369&gt;=9, 1/8,0)</f>
        <v>0.125</v>
      </c>
      <c r="K370">
        <f>IF('Monthly Ranks'!K369&gt;=9, 1/8,0)</f>
        <v>0</v>
      </c>
      <c r="L370">
        <f>IF('Monthly Ranks'!L369&gt;=9, 1/8,0)</f>
        <v>0.125</v>
      </c>
      <c r="M370">
        <f>IF('Monthly Ranks'!M369&gt;=9, 1/8,0)</f>
        <v>0.125</v>
      </c>
      <c r="N370">
        <f>IF('Monthly Ranks'!N369&gt;=9, 1/8,0)</f>
        <v>0.125</v>
      </c>
      <c r="O370">
        <f>IF('Monthly Ranks'!O369&gt;=9, 1/8,0)</f>
        <v>0</v>
      </c>
      <c r="P370">
        <f>IF('Monthly Ranks'!P369&gt;=9, 1/8,0)</f>
        <v>0</v>
      </c>
      <c r="Q370">
        <f>IF('Monthly Ranks'!Q369&gt;=9, 1/8,0)</f>
        <v>0.125</v>
      </c>
      <c r="S370">
        <f t="shared" si="47"/>
        <v>200508</v>
      </c>
      <c r="T370" s="12">
        <f>B370*ReturnData!B381</f>
        <v>-1.2625E-3</v>
      </c>
      <c r="U370" s="12">
        <f>C370*ReturnData!C381</f>
        <v>0</v>
      </c>
      <c r="V370" s="12">
        <f>D370*ReturnData!D381</f>
        <v>0</v>
      </c>
      <c r="W370" s="12">
        <f>E370*ReturnData!E381</f>
        <v>0</v>
      </c>
      <c r="X370" s="12">
        <f>F370*ReturnData!F381</f>
        <v>-3.075E-3</v>
      </c>
      <c r="Y370" s="12">
        <f>G370*ReturnData!G381</f>
        <v>0</v>
      </c>
      <c r="Z370" s="12">
        <f>H370*ReturnData!H381</f>
        <v>2.7500000000000002E-4</v>
      </c>
      <c r="AA370" s="12">
        <f>I370*ReturnData!I381</f>
        <v>0</v>
      </c>
      <c r="AB370" s="12">
        <f>J370*ReturnData!J381</f>
        <v>-9.5E-4</v>
      </c>
      <c r="AC370" s="12">
        <f>K370*ReturnData!K381</f>
        <v>0</v>
      </c>
      <c r="AD370" s="12">
        <f>L370*ReturnData!L381</f>
        <v>-1.2125E-3</v>
      </c>
      <c r="AE370" s="12">
        <f>M370*ReturnData!M381</f>
        <v>-5.5374999999999999E-3</v>
      </c>
      <c r="AF370" s="12">
        <f>N370*ReturnData!N381</f>
        <v>-2.3625E-3</v>
      </c>
      <c r="AG370" s="12">
        <f>O370*ReturnData!O381</f>
        <v>0</v>
      </c>
      <c r="AH370" s="12">
        <f>P370*ReturnData!P381</f>
        <v>0</v>
      </c>
      <c r="AI370" s="12">
        <f>Q370*ReturnData!Q381</f>
        <v>-1.8124999999999999E-3</v>
      </c>
      <c r="AK370">
        <f t="shared" si="52"/>
        <v>200508</v>
      </c>
      <c r="AL370" s="15">
        <f t="shared" si="48"/>
        <v>-1.59375E-2</v>
      </c>
      <c r="AN370">
        <v>1</v>
      </c>
      <c r="AO370" s="15">
        <f>HighMomentumPortfolio!AL370-LowMomentumPortfolio!AL370</f>
        <v>4.4250000000000001E-3</v>
      </c>
      <c r="AP370" s="18">
        <f t="shared" si="49"/>
        <v>1.0044249999999999</v>
      </c>
      <c r="AQ370" s="18"/>
    </row>
    <row r="371" spans="1:48" x14ac:dyDescent="0.25">
      <c r="A371" s="6">
        <f>ReturnData!A382</f>
        <v>200509</v>
      </c>
      <c r="B371">
        <f>IF('Monthly Ranks'!B370&gt;=9, 1/8,0)</f>
        <v>0.125</v>
      </c>
      <c r="C371">
        <f>IF('Monthly Ranks'!C370&gt;=9, 1/8,0)</f>
        <v>0</v>
      </c>
      <c r="D371">
        <f>IF('Monthly Ranks'!D370&gt;=9, 1/8,0)</f>
        <v>0</v>
      </c>
      <c r="E371">
        <f>IF('Monthly Ranks'!E370&gt;=9, 1/8,0)</f>
        <v>0</v>
      </c>
      <c r="F371">
        <f>IF('Monthly Ranks'!F370&gt;=9, 1/8,0)</f>
        <v>0.125</v>
      </c>
      <c r="G371">
        <f>IF('Monthly Ranks'!G370&gt;=9, 1/8,0)</f>
        <v>0.125</v>
      </c>
      <c r="H371">
        <f>IF('Monthly Ranks'!H370&gt;=9, 1/8,0)</f>
        <v>0.125</v>
      </c>
      <c r="I371">
        <f>IF('Monthly Ranks'!I370&gt;=9, 1/8,0)</f>
        <v>0</v>
      </c>
      <c r="J371">
        <f>IF('Monthly Ranks'!J370&gt;=9, 1/8,0)</f>
        <v>0.125</v>
      </c>
      <c r="K371">
        <f>IF('Monthly Ranks'!K370&gt;=9, 1/8,0)</f>
        <v>0</v>
      </c>
      <c r="L371">
        <f>IF('Monthly Ranks'!L370&gt;=9, 1/8,0)</f>
        <v>0</v>
      </c>
      <c r="M371">
        <f>IF('Monthly Ranks'!M370&gt;=9, 1/8,0)</f>
        <v>0.125</v>
      </c>
      <c r="N371">
        <f>IF('Monthly Ranks'!N370&gt;=9, 1/8,0)</f>
        <v>0.125</v>
      </c>
      <c r="O371">
        <f>IF('Monthly Ranks'!O370&gt;=9, 1/8,0)</f>
        <v>0</v>
      </c>
      <c r="P371">
        <f>IF('Monthly Ranks'!P370&gt;=9, 1/8,0)</f>
        <v>0</v>
      </c>
      <c r="Q371">
        <f>IF('Monthly Ranks'!Q370&gt;=9, 1/8,0)</f>
        <v>0.125</v>
      </c>
      <c r="S371">
        <f t="shared" si="47"/>
        <v>200509</v>
      </c>
      <c r="T371" s="12">
        <f>B371*ReturnData!B382</f>
        <v>5.375E-4</v>
      </c>
      <c r="U371" s="12">
        <f>C371*ReturnData!C382</f>
        <v>0</v>
      </c>
      <c r="V371" s="12">
        <f>D371*ReturnData!D382</f>
        <v>0</v>
      </c>
      <c r="W371" s="12">
        <f>E371*ReturnData!E382</f>
        <v>0</v>
      </c>
      <c r="X371" s="12">
        <f>F371*ReturnData!F382</f>
        <v>-4.7875000000000001E-3</v>
      </c>
      <c r="Y371" s="12">
        <f>G371*ReturnData!G382</f>
        <v>-2.075E-3</v>
      </c>
      <c r="Z371" s="12">
        <f>H371*ReturnData!H382</f>
        <v>-3.3750000000000002E-4</v>
      </c>
      <c r="AA371" s="12">
        <f>I371*ReturnData!I382</f>
        <v>0</v>
      </c>
      <c r="AB371" s="12">
        <f>J371*ReturnData!J382</f>
        <v>3.8500000000000001E-3</v>
      </c>
      <c r="AC371" s="12">
        <f>K371*ReturnData!K382</f>
        <v>0</v>
      </c>
      <c r="AD371" s="12">
        <f>L371*ReturnData!L382</f>
        <v>0</v>
      </c>
      <c r="AE371" s="12">
        <f>M371*ReturnData!M382</f>
        <v>-7.3124999999999996E-3</v>
      </c>
      <c r="AF371" s="12">
        <f>N371*ReturnData!N382</f>
        <v>3.1250000000000002E-3</v>
      </c>
      <c r="AG371" s="12">
        <f>O371*ReturnData!O382</f>
        <v>0</v>
      </c>
      <c r="AH371" s="12">
        <f>P371*ReturnData!P382</f>
        <v>0</v>
      </c>
      <c r="AI371" s="12">
        <f>Q371*ReturnData!Q382</f>
        <v>1.4624999999999998E-3</v>
      </c>
      <c r="AK371">
        <f t="shared" si="52"/>
        <v>200509</v>
      </c>
      <c r="AL371" s="15">
        <f t="shared" si="48"/>
        <v>-5.5375000000000008E-3</v>
      </c>
      <c r="AN371">
        <v>1</v>
      </c>
      <c r="AO371" s="15">
        <f>HighMomentumPortfolio!AL371-LowMomentumPortfolio!AL371</f>
        <v>2.6974999999999999E-2</v>
      </c>
      <c r="AP371" s="18">
        <f t="shared" si="49"/>
        <v>1.026975</v>
      </c>
      <c r="AQ371" s="18"/>
    </row>
    <row r="372" spans="1:48" x14ac:dyDescent="0.25">
      <c r="A372" s="6">
        <f>ReturnData!A383</f>
        <v>200510</v>
      </c>
      <c r="B372">
        <f>IF('Monthly Ranks'!B371&gt;=9, 1/8,0)</f>
        <v>0.125</v>
      </c>
      <c r="C372">
        <f>IF('Monthly Ranks'!C371&gt;=9, 1/8,0)</f>
        <v>0</v>
      </c>
      <c r="D372">
        <f>IF('Monthly Ranks'!D371&gt;=9, 1/8,0)</f>
        <v>0</v>
      </c>
      <c r="E372">
        <f>IF('Monthly Ranks'!E371&gt;=9, 1/8,0)</f>
        <v>0</v>
      </c>
      <c r="F372">
        <f>IF('Monthly Ranks'!F371&gt;=9, 1/8,0)</f>
        <v>0.125</v>
      </c>
      <c r="G372">
        <f>IF('Monthly Ranks'!G371&gt;=9, 1/8,0)</f>
        <v>0.125</v>
      </c>
      <c r="H372">
        <f>IF('Monthly Ranks'!H371&gt;=9, 1/8,0)</f>
        <v>0.125</v>
      </c>
      <c r="I372">
        <f>IF('Monthly Ranks'!I371&gt;=9, 1/8,0)</f>
        <v>0</v>
      </c>
      <c r="J372">
        <f>IF('Monthly Ranks'!J371&gt;=9, 1/8,0)</f>
        <v>0.125</v>
      </c>
      <c r="K372">
        <f>IF('Monthly Ranks'!K371&gt;=9, 1/8,0)</f>
        <v>0</v>
      </c>
      <c r="L372">
        <f>IF('Monthly Ranks'!L371&gt;=9, 1/8,0)</f>
        <v>0</v>
      </c>
      <c r="M372">
        <f>IF('Monthly Ranks'!M371&gt;=9, 1/8,0)</f>
        <v>0.125</v>
      </c>
      <c r="N372">
        <f>IF('Monthly Ranks'!N371&gt;=9, 1/8,0)</f>
        <v>0</v>
      </c>
      <c r="O372">
        <f>IF('Monthly Ranks'!O371&gt;=9, 1/8,0)</f>
        <v>0</v>
      </c>
      <c r="P372">
        <f>IF('Monthly Ranks'!P371&gt;=9, 1/8,0)</f>
        <v>0.125</v>
      </c>
      <c r="Q372">
        <f>IF('Monthly Ranks'!Q371&gt;=9, 1/8,0)</f>
        <v>0.125</v>
      </c>
      <c r="S372">
        <f t="shared" si="47"/>
        <v>200510</v>
      </c>
      <c r="T372" s="12">
        <f>B372*ReturnData!B383</f>
        <v>-1.3375000000000001E-3</v>
      </c>
      <c r="U372" s="12">
        <f>C372*ReturnData!C383</f>
        <v>0</v>
      </c>
      <c r="V372" s="12">
        <f>D372*ReturnData!D383</f>
        <v>0</v>
      </c>
      <c r="W372" s="12">
        <f>E372*ReturnData!E383</f>
        <v>0</v>
      </c>
      <c r="X372" s="12">
        <f>F372*ReturnData!F383</f>
        <v>-4.0249999999999999E-3</v>
      </c>
      <c r="Y372" s="12">
        <f>G372*ReturnData!G383</f>
        <v>3.0625000000000001E-3</v>
      </c>
      <c r="Z372" s="12">
        <f>H372*ReturnData!H383</f>
        <v>-3.5875E-3</v>
      </c>
      <c r="AA372" s="12">
        <f>I372*ReturnData!I383</f>
        <v>0</v>
      </c>
      <c r="AB372" s="12">
        <f>J372*ReturnData!J383</f>
        <v>-5.4124999999999998E-3</v>
      </c>
      <c r="AC372" s="12">
        <f>K372*ReturnData!K383</f>
        <v>0</v>
      </c>
      <c r="AD372" s="12">
        <f>L372*ReturnData!L383</f>
        <v>0</v>
      </c>
      <c r="AE372" s="12">
        <f>M372*ReturnData!M383</f>
        <v>-5.7250000000000001E-3</v>
      </c>
      <c r="AF372" s="12">
        <f>N372*ReturnData!N383</f>
        <v>0</v>
      </c>
      <c r="AG372" s="12">
        <f>O372*ReturnData!O383</f>
        <v>0</v>
      </c>
      <c r="AH372" s="12">
        <f>P372*ReturnData!P383</f>
        <v>2.8000000000000004E-3</v>
      </c>
      <c r="AI372" s="12">
        <f>Q372*ReturnData!Q383</f>
        <v>3.15E-3</v>
      </c>
      <c r="AK372">
        <f t="shared" si="52"/>
        <v>200510</v>
      </c>
      <c r="AL372" s="15">
        <f t="shared" si="48"/>
        <v>-1.1075000000000002E-2</v>
      </c>
      <c r="AN372">
        <v>1</v>
      </c>
      <c r="AO372" s="15">
        <f>HighMomentumPortfolio!AL372-LowMomentumPortfolio!AL372</f>
        <v>-3.8149999999999989E-2</v>
      </c>
      <c r="AP372" s="18">
        <f t="shared" si="49"/>
        <v>0.96184999999999998</v>
      </c>
      <c r="AQ372" s="18"/>
    </row>
    <row r="373" spans="1:48" x14ac:dyDescent="0.25">
      <c r="A373" s="6">
        <f>ReturnData!A384</f>
        <v>200511</v>
      </c>
      <c r="B373">
        <f>IF('Monthly Ranks'!B372&gt;=9, 1/8,0)</f>
        <v>0.125</v>
      </c>
      <c r="C373">
        <f>IF('Monthly Ranks'!C372&gt;=9, 1/8,0)</f>
        <v>0</v>
      </c>
      <c r="D373">
        <f>IF('Monthly Ranks'!D372&gt;=9, 1/8,0)</f>
        <v>0</v>
      </c>
      <c r="E373">
        <f>IF('Monthly Ranks'!E372&gt;=9, 1/8,0)</f>
        <v>0.125</v>
      </c>
      <c r="F373">
        <f>IF('Monthly Ranks'!F372&gt;=9, 1/8,0)</f>
        <v>0.125</v>
      </c>
      <c r="G373">
        <f>IF('Monthly Ranks'!G372&gt;=9, 1/8,0)</f>
        <v>0.125</v>
      </c>
      <c r="H373">
        <f>IF('Monthly Ranks'!H372&gt;=9, 1/8,0)</f>
        <v>0</v>
      </c>
      <c r="I373">
        <f>IF('Monthly Ranks'!I372&gt;=9, 1/8,0)</f>
        <v>0</v>
      </c>
      <c r="J373">
        <f>IF('Monthly Ranks'!J372&gt;=9, 1/8,0)</f>
        <v>0</v>
      </c>
      <c r="K373">
        <f>IF('Monthly Ranks'!K372&gt;=9, 1/8,0)</f>
        <v>0.125</v>
      </c>
      <c r="L373">
        <f>IF('Monthly Ranks'!L372&gt;=9, 1/8,0)</f>
        <v>0</v>
      </c>
      <c r="M373">
        <f>IF('Monthly Ranks'!M372&gt;=9, 1/8,0)</f>
        <v>0.125</v>
      </c>
      <c r="N373">
        <f>IF('Monthly Ranks'!N372&gt;=9, 1/8,0)</f>
        <v>0</v>
      </c>
      <c r="O373">
        <f>IF('Monthly Ranks'!O372&gt;=9, 1/8,0)</f>
        <v>0</v>
      </c>
      <c r="P373">
        <f>IF('Monthly Ranks'!P372&gt;=9, 1/8,0)</f>
        <v>0.125</v>
      </c>
      <c r="Q373">
        <f>IF('Monthly Ranks'!Q372&gt;=9, 1/8,0)</f>
        <v>0.125</v>
      </c>
      <c r="S373">
        <f t="shared" si="47"/>
        <v>200511</v>
      </c>
      <c r="T373" s="12">
        <f>B373*ReturnData!B384</f>
        <v>9.5E-4</v>
      </c>
      <c r="U373" s="12">
        <f>C373*ReturnData!C384</f>
        <v>0</v>
      </c>
      <c r="V373" s="12">
        <f>D373*ReturnData!D384</f>
        <v>0</v>
      </c>
      <c r="W373" s="12">
        <f>E373*ReturnData!E384</f>
        <v>7.3750000000000005E-3</v>
      </c>
      <c r="X373" s="12">
        <f>F373*ReturnData!F384</f>
        <v>8.6E-3</v>
      </c>
      <c r="Y373" s="12">
        <f>G373*ReturnData!G384</f>
        <v>4.3125000000000004E-3</v>
      </c>
      <c r="Z373" s="12">
        <f>H373*ReturnData!H384</f>
        <v>0</v>
      </c>
      <c r="AA373" s="12">
        <f>I373*ReturnData!I384</f>
        <v>0</v>
      </c>
      <c r="AB373" s="12">
        <f>J373*ReturnData!J384</f>
        <v>0</v>
      </c>
      <c r="AC373" s="12">
        <f>K373*ReturnData!K384</f>
        <v>8.0874999999999992E-3</v>
      </c>
      <c r="AD373" s="12">
        <f>L373*ReturnData!L384</f>
        <v>0</v>
      </c>
      <c r="AE373" s="12">
        <f>M373*ReturnData!M384</f>
        <v>1.2374999999999999E-3</v>
      </c>
      <c r="AF373" s="12">
        <f>N373*ReturnData!N384</f>
        <v>0</v>
      </c>
      <c r="AG373" s="12">
        <f>O373*ReturnData!O384</f>
        <v>0</v>
      </c>
      <c r="AH373" s="12">
        <f>P373*ReturnData!P384</f>
        <v>4.5874999999999996E-3</v>
      </c>
      <c r="AI373" s="12">
        <f>Q373*ReturnData!Q384</f>
        <v>5.6249999999999998E-3</v>
      </c>
      <c r="AK373">
        <f t="shared" si="52"/>
        <v>200511</v>
      </c>
      <c r="AL373" s="15">
        <f t="shared" si="48"/>
        <v>4.0774999999999999E-2</v>
      </c>
      <c r="AN373">
        <v>1</v>
      </c>
      <c r="AO373" s="15">
        <f>HighMomentumPortfolio!AL373-LowMomentumPortfolio!AL373</f>
        <v>6.0500000000000068E-3</v>
      </c>
      <c r="AP373" s="18">
        <f t="shared" si="49"/>
        <v>1.0060500000000001</v>
      </c>
      <c r="AQ373" s="18"/>
    </row>
    <row r="374" spans="1:48" x14ac:dyDescent="0.25">
      <c r="A374" s="6">
        <f>ReturnData!A385</f>
        <v>200512</v>
      </c>
      <c r="B374">
        <f>IF('Monthly Ranks'!B373&gt;=9, 1/8,0)</f>
        <v>0.125</v>
      </c>
      <c r="C374">
        <f>IF('Monthly Ranks'!C373&gt;=9, 1/8,0)</f>
        <v>0</v>
      </c>
      <c r="D374">
        <f>IF('Monthly Ranks'!D373&gt;=9, 1/8,0)</f>
        <v>0</v>
      </c>
      <c r="E374">
        <f>IF('Monthly Ranks'!E373&gt;=9, 1/8,0)</f>
        <v>0.125</v>
      </c>
      <c r="F374">
        <f>IF('Monthly Ranks'!F373&gt;=9, 1/8,0)</f>
        <v>0.125</v>
      </c>
      <c r="G374">
        <f>IF('Monthly Ranks'!G373&gt;=9, 1/8,0)</f>
        <v>0.125</v>
      </c>
      <c r="H374">
        <f>IF('Monthly Ranks'!H373&gt;=9, 1/8,0)</f>
        <v>0</v>
      </c>
      <c r="I374">
        <f>IF('Monthly Ranks'!I373&gt;=9, 1/8,0)</f>
        <v>0</v>
      </c>
      <c r="J374">
        <f>IF('Monthly Ranks'!J373&gt;=9, 1/8,0)</f>
        <v>0.125</v>
      </c>
      <c r="K374">
        <f>IF('Monthly Ranks'!K373&gt;=9, 1/8,0)</f>
        <v>0.125</v>
      </c>
      <c r="L374">
        <f>IF('Monthly Ranks'!L373&gt;=9, 1/8,0)</f>
        <v>0.125</v>
      </c>
      <c r="M374">
        <f>IF('Monthly Ranks'!M373&gt;=9, 1/8,0)</f>
        <v>0.125</v>
      </c>
      <c r="N374">
        <f>IF('Monthly Ranks'!N373&gt;=9, 1/8,0)</f>
        <v>0</v>
      </c>
      <c r="O374">
        <f>IF('Monthly Ranks'!O373&gt;=9, 1/8,0)</f>
        <v>0</v>
      </c>
      <c r="P374">
        <f>IF('Monthly Ranks'!P373&gt;=9, 1/8,0)</f>
        <v>0</v>
      </c>
      <c r="Q374">
        <f>IF('Monthly Ranks'!Q373&gt;=9, 1/8,0)</f>
        <v>0</v>
      </c>
      <c r="S374">
        <f t="shared" si="47"/>
        <v>200512</v>
      </c>
      <c r="T374" s="12">
        <f>B374*ReturnData!B385</f>
        <v>-1.575E-3</v>
      </c>
      <c r="U374" s="12">
        <f>C374*ReturnData!C385</f>
        <v>0</v>
      </c>
      <c r="V374" s="12">
        <f>D374*ReturnData!D385</f>
        <v>0</v>
      </c>
      <c r="W374" s="12">
        <f>E374*ReturnData!E385</f>
        <v>1.4999999999999999E-4</v>
      </c>
      <c r="X374" s="12">
        <f>F374*ReturnData!F385</f>
        <v>9.6250000000000003E-4</v>
      </c>
      <c r="Y374" s="12">
        <f>G374*ReturnData!G385</f>
        <v>1.1375000000000001E-3</v>
      </c>
      <c r="Z374" s="12">
        <f>H374*ReturnData!H385</f>
        <v>0</v>
      </c>
      <c r="AA374" s="12">
        <f>I374*ReturnData!I385</f>
        <v>0</v>
      </c>
      <c r="AB374" s="12">
        <f>J374*ReturnData!J385</f>
        <v>4.5874999999999996E-3</v>
      </c>
      <c r="AC374" s="12">
        <f>K374*ReturnData!K385</f>
        <v>-1.3625E-3</v>
      </c>
      <c r="AD374" s="12">
        <f>L374*ReturnData!L385</f>
        <v>-7.3749999999999998E-4</v>
      </c>
      <c r="AE374" s="12">
        <f>M374*ReturnData!M385</f>
        <v>-1.7000000000000001E-3</v>
      </c>
      <c r="AF374" s="12">
        <f>N374*ReturnData!N385</f>
        <v>0</v>
      </c>
      <c r="AG374" s="12">
        <f>O374*ReturnData!O385</f>
        <v>0</v>
      </c>
      <c r="AH374" s="12">
        <f>P374*ReturnData!P385</f>
        <v>0</v>
      </c>
      <c r="AI374" s="12">
        <f>Q374*ReturnData!Q385</f>
        <v>0</v>
      </c>
      <c r="AK374">
        <f t="shared" si="52"/>
        <v>200512</v>
      </c>
      <c r="AL374" s="15">
        <f t="shared" si="48"/>
        <v>1.4624999999999998E-3</v>
      </c>
      <c r="AN374">
        <v>1</v>
      </c>
      <c r="AO374" s="15">
        <f>HighMomentumPortfolio!AL374-LowMomentumPortfolio!AL374</f>
        <v>1.2449999999999999E-2</v>
      </c>
      <c r="AP374" s="18">
        <f t="shared" si="49"/>
        <v>1.0124500000000001</v>
      </c>
      <c r="AQ374" s="18"/>
    </row>
    <row r="375" spans="1:48" x14ac:dyDescent="0.25">
      <c r="A375" s="6">
        <f>ReturnData!A386</f>
        <v>200601</v>
      </c>
      <c r="B375">
        <f>IF('Monthly Ranks'!B374&gt;=9, 1/8,0)</f>
        <v>0.125</v>
      </c>
      <c r="C375">
        <f>IF('Monthly Ranks'!C374&gt;=9, 1/8,0)</f>
        <v>0</v>
      </c>
      <c r="D375">
        <f>IF('Monthly Ranks'!D374&gt;=9, 1/8,0)</f>
        <v>0</v>
      </c>
      <c r="E375">
        <f>IF('Monthly Ranks'!E374&gt;=9, 1/8,0)</f>
        <v>0.125</v>
      </c>
      <c r="F375">
        <f>IF('Monthly Ranks'!F374&gt;=9, 1/8,0)</f>
        <v>0.125</v>
      </c>
      <c r="G375">
        <f>IF('Monthly Ranks'!G374&gt;=9, 1/8,0)</f>
        <v>0.125</v>
      </c>
      <c r="H375">
        <f>IF('Monthly Ranks'!H374&gt;=9, 1/8,0)</f>
        <v>0.125</v>
      </c>
      <c r="I375">
        <f>IF('Monthly Ranks'!I374&gt;=9, 1/8,0)</f>
        <v>0</v>
      </c>
      <c r="J375">
        <f>IF('Monthly Ranks'!J374&gt;=9, 1/8,0)</f>
        <v>0</v>
      </c>
      <c r="K375">
        <f>IF('Monthly Ranks'!K374&gt;=9, 1/8,0)</f>
        <v>0.125</v>
      </c>
      <c r="L375">
        <f>IF('Monthly Ranks'!L374&gt;=9, 1/8,0)</f>
        <v>0</v>
      </c>
      <c r="M375">
        <f>IF('Monthly Ranks'!M374&gt;=9, 1/8,0)</f>
        <v>0.125</v>
      </c>
      <c r="N375">
        <f>IF('Monthly Ranks'!N374&gt;=9, 1/8,0)</f>
        <v>0</v>
      </c>
      <c r="O375">
        <f>IF('Monthly Ranks'!O374&gt;=9, 1/8,0)</f>
        <v>0</v>
      </c>
      <c r="P375">
        <f>IF('Monthly Ranks'!P374&gt;=9, 1/8,0)</f>
        <v>0.125</v>
      </c>
      <c r="Q375">
        <f>IF('Monthly Ranks'!Q374&gt;=9, 1/8,0)</f>
        <v>0</v>
      </c>
      <c r="S375">
        <f t="shared" si="47"/>
        <v>200601</v>
      </c>
      <c r="T375" s="12">
        <f>B375*ReturnData!B386</f>
        <v>5.7499999999999999E-4</v>
      </c>
      <c r="U375" s="12">
        <f>C375*ReturnData!C386</f>
        <v>0</v>
      </c>
      <c r="V375" s="12">
        <f>D375*ReturnData!D386</f>
        <v>0</v>
      </c>
      <c r="W375" s="12">
        <f>E375*ReturnData!E386</f>
        <v>9.5E-4</v>
      </c>
      <c r="X375" s="12">
        <f>F375*ReturnData!F386</f>
        <v>5.5750000000000001E-3</v>
      </c>
      <c r="Y375" s="12">
        <f>G375*ReturnData!G386</f>
        <v>3.7750000000000001E-3</v>
      </c>
      <c r="Z375" s="12">
        <f>H375*ReturnData!H386</f>
        <v>2.4499999999999999E-3</v>
      </c>
      <c r="AA375" s="12">
        <f>I375*ReturnData!I386</f>
        <v>0</v>
      </c>
      <c r="AB375" s="12">
        <f>J375*ReturnData!J386</f>
        <v>0</v>
      </c>
      <c r="AC375" s="12">
        <f>K375*ReturnData!K386</f>
        <v>6.8874999999999995E-3</v>
      </c>
      <c r="AD375" s="12">
        <f>L375*ReturnData!L386</f>
        <v>0</v>
      </c>
      <c r="AE375" s="12">
        <f>M375*ReturnData!M386</f>
        <v>5.9375000000000001E-3</v>
      </c>
      <c r="AF375" s="12">
        <f>N375*ReturnData!N386</f>
        <v>0</v>
      </c>
      <c r="AG375" s="12">
        <f>O375*ReturnData!O386</f>
        <v>0</v>
      </c>
      <c r="AH375" s="12">
        <f>P375*ReturnData!P386</f>
        <v>1.9375E-3</v>
      </c>
      <c r="AI375" s="12">
        <f>Q375*ReturnData!Q386</f>
        <v>0</v>
      </c>
      <c r="AK375">
        <f t="shared" si="52"/>
        <v>200601</v>
      </c>
      <c r="AL375" s="15">
        <f t="shared" si="48"/>
        <v>2.8087500000000001E-2</v>
      </c>
      <c r="AN375">
        <v>1</v>
      </c>
      <c r="AO375" s="15">
        <f>HighMomentumPortfolio!AL375-LowMomentumPortfolio!AL375</f>
        <v>5.251249999999999E-2</v>
      </c>
      <c r="AP375" s="18">
        <f t="shared" si="49"/>
        <v>1.0525125</v>
      </c>
      <c r="AQ375" s="18"/>
      <c r="AR375" s="18">
        <f t="shared" ref="AR375" si="55">PRODUCT(AP375:AP386)</f>
        <v>0.91356456191517921</v>
      </c>
      <c r="AS375" s="18"/>
      <c r="AT375" s="18"/>
      <c r="AU375" s="18"/>
      <c r="AV375" s="18"/>
    </row>
    <row r="376" spans="1:48" x14ac:dyDescent="0.25">
      <c r="A376" s="6">
        <f>ReturnData!A387</f>
        <v>200602</v>
      </c>
      <c r="B376">
        <f>IF('Monthly Ranks'!B375&gt;=9, 1/8,0)</f>
        <v>0.125</v>
      </c>
      <c r="C376">
        <f>IF('Monthly Ranks'!C375&gt;=9, 1/8,0)</f>
        <v>0</v>
      </c>
      <c r="D376">
        <f>IF('Monthly Ranks'!D375&gt;=9, 1/8,0)</f>
        <v>0</v>
      </c>
      <c r="E376">
        <f>IF('Monthly Ranks'!E375&gt;=9, 1/8,0)</f>
        <v>0.125</v>
      </c>
      <c r="F376">
        <f>IF('Monthly Ranks'!F375&gt;=9, 1/8,0)</f>
        <v>0.125</v>
      </c>
      <c r="G376">
        <f>IF('Monthly Ranks'!G375&gt;=9, 1/8,0)</f>
        <v>0.125</v>
      </c>
      <c r="H376">
        <f>IF('Monthly Ranks'!H375&gt;=9, 1/8,0)</f>
        <v>0</v>
      </c>
      <c r="I376">
        <f>IF('Monthly Ranks'!I375&gt;=9, 1/8,0)</f>
        <v>0</v>
      </c>
      <c r="J376">
        <f>IF('Monthly Ranks'!J375&gt;=9, 1/8,0)</f>
        <v>0</v>
      </c>
      <c r="K376">
        <f>IF('Monthly Ranks'!K375&gt;=9, 1/8,0)</f>
        <v>0.125</v>
      </c>
      <c r="L376">
        <f>IF('Monthly Ranks'!L375&gt;=9, 1/8,0)</f>
        <v>0</v>
      </c>
      <c r="M376">
        <f>IF('Monthly Ranks'!M375&gt;=9, 1/8,0)</f>
        <v>0.125</v>
      </c>
      <c r="N376">
        <f>IF('Monthly Ranks'!N375&gt;=9, 1/8,0)</f>
        <v>0</v>
      </c>
      <c r="O376">
        <f>IF('Monthly Ranks'!O375&gt;=9, 1/8,0)</f>
        <v>0</v>
      </c>
      <c r="P376">
        <f>IF('Monthly Ranks'!P375&gt;=9, 1/8,0)</f>
        <v>0.125</v>
      </c>
      <c r="Q376">
        <f>IF('Monthly Ranks'!Q375&gt;=9, 1/8,0)</f>
        <v>0.125</v>
      </c>
      <c r="S376">
        <f t="shared" si="47"/>
        <v>200602</v>
      </c>
      <c r="T376" s="12">
        <f>B376*ReturnData!B387</f>
        <v>1.9625000000000003E-3</v>
      </c>
      <c r="U376" s="12">
        <f>C376*ReturnData!C387</f>
        <v>0</v>
      </c>
      <c r="V376" s="12">
        <f>D376*ReturnData!D387</f>
        <v>0</v>
      </c>
      <c r="W376" s="12">
        <f>E376*ReturnData!E387</f>
        <v>1.5E-3</v>
      </c>
      <c r="X376" s="12">
        <f>F376*ReturnData!F387</f>
        <v>2.9499999999999999E-3</v>
      </c>
      <c r="Y376" s="12">
        <f>G376*ReturnData!G387</f>
        <v>6.2500000000000001E-5</v>
      </c>
      <c r="Z376" s="12">
        <f>H376*ReturnData!H387</f>
        <v>0</v>
      </c>
      <c r="AA376" s="12">
        <f>I376*ReturnData!I387</f>
        <v>0</v>
      </c>
      <c r="AB376" s="12">
        <f>J376*ReturnData!J387</f>
        <v>0</v>
      </c>
      <c r="AC376" s="12">
        <f>K376*ReturnData!K387</f>
        <v>4.15E-3</v>
      </c>
      <c r="AD376" s="12">
        <f>L376*ReturnData!L387</f>
        <v>0</v>
      </c>
      <c r="AE376" s="12">
        <f>M376*ReturnData!M387</f>
        <v>-2.2000000000000001E-3</v>
      </c>
      <c r="AF376" s="12">
        <f>N376*ReturnData!N387</f>
        <v>0</v>
      </c>
      <c r="AG376" s="12">
        <f>O376*ReturnData!O387</f>
        <v>0</v>
      </c>
      <c r="AH376" s="12">
        <f>P376*ReturnData!P387</f>
        <v>1E-3</v>
      </c>
      <c r="AI376" s="12">
        <f>Q376*ReturnData!Q387</f>
        <v>2.0125E-3</v>
      </c>
      <c r="AK376">
        <f t="shared" si="52"/>
        <v>200602</v>
      </c>
      <c r="AL376" s="15">
        <f t="shared" si="48"/>
        <v>1.14375E-2</v>
      </c>
      <c r="AN376">
        <v>1</v>
      </c>
      <c r="AO376" s="15">
        <f>HighMomentumPortfolio!AL376-LowMomentumPortfolio!AL376</f>
        <v>-2.9874999999999999E-2</v>
      </c>
      <c r="AP376" s="18">
        <f t="shared" si="49"/>
        <v>0.97012500000000002</v>
      </c>
      <c r="AQ376" s="18"/>
    </row>
    <row r="377" spans="1:48" x14ac:dyDescent="0.25">
      <c r="A377" s="6">
        <f>ReturnData!A388</f>
        <v>200603</v>
      </c>
      <c r="B377">
        <f>IF('Monthly Ranks'!B376&gt;=9, 1/8,0)</f>
        <v>0.125</v>
      </c>
      <c r="C377">
        <f>IF('Monthly Ranks'!C376&gt;=9, 1/8,0)</f>
        <v>0</v>
      </c>
      <c r="D377">
        <f>IF('Monthly Ranks'!D376&gt;=9, 1/8,0)</f>
        <v>0</v>
      </c>
      <c r="E377">
        <f>IF('Monthly Ranks'!E376&gt;=9, 1/8,0)</f>
        <v>0.125</v>
      </c>
      <c r="F377">
        <f>IF('Monthly Ranks'!F376&gt;=9, 1/8,0)</f>
        <v>0.125</v>
      </c>
      <c r="G377">
        <f>IF('Monthly Ranks'!G376&gt;=9, 1/8,0)</f>
        <v>0.125</v>
      </c>
      <c r="H377">
        <f>IF('Monthly Ranks'!H376&gt;=9, 1/8,0)</f>
        <v>0.125</v>
      </c>
      <c r="I377">
        <f>IF('Monthly Ranks'!I376&gt;=9, 1/8,0)</f>
        <v>0</v>
      </c>
      <c r="J377">
        <f>IF('Monthly Ranks'!J376&gt;=9, 1/8,0)</f>
        <v>0</v>
      </c>
      <c r="K377">
        <f>IF('Monthly Ranks'!K376&gt;=9, 1/8,0)</f>
        <v>0.125</v>
      </c>
      <c r="L377">
        <f>IF('Monthly Ranks'!L376&gt;=9, 1/8,0)</f>
        <v>0</v>
      </c>
      <c r="M377">
        <f>IF('Monthly Ranks'!M376&gt;=9, 1/8,0)</f>
        <v>0.125</v>
      </c>
      <c r="N377">
        <f>IF('Monthly Ranks'!N376&gt;=9, 1/8,0)</f>
        <v>0</v>
      </c>
      <c r="O377">
        <f>IF('Monthly Ranks'!O376&gt;=9, 1/8,0)</f>
        <v>0</v>
      </c>
      <c r="P377">
        <f>IF('Monthly Ranks'!P376&gt;=9, 1/8,0)</f>
        <v>0.125</v>
      </c>
      <c r="Q377">
        <f>IF('Monthly Ranks'!Q376&gt;=9, 1/8,0)</f>
        <v>0</v>
      </c>
      <c r="S377">
        <f t="shared" si="47"/>
        <v>200603</v>
      </c>
      <c r="T377" s="12">
        <f>B377*ReturnData!B388</f>
        <v>2.2750000000000001E-3</v>
      </c>
      <c r="U377" s="12">
        <f>C377*ReturnData!C388</f>
        <v>0</v>
      </c>
      <c r="V377" s="12">
        <f>D377*ReturnData!D388</f>
        <v>0</v>
      </c>
      <c r="W377" s="12">
        <f>E377*ReturnData!E388</f>
        <v>2.075E-3</v>
      </c>
      <c r="X377" s="12">
        <f>F377*ReturnData!F388</f>
        <v>5.5625000000000006E-3</v>
      </c>
      <c r="Y377" s="12">
        <f>G377*ReturnData!G388</f>
        <v>1.4124999999999999E-3</v>
      </c>
      <c r="Z377" s="12">
        <f>H377*ReturnData!H388</f>
        <v>-6.7500000000000004E-4</v>
      </c>
      <c r="AA377" s="12">
        <f>I377*ReturnData!I388</f>
        <v>0</v>
      </c>
      <c r="AB377" s="12">
        <f>J377*ReturnData!J388</f>
        <v>0</v>
      </c>
      <c r="AC377" s="12">
        <f>K377*ReturnData!K388</f>
        <v>3.9000000000000003E-3</v>
      </c>
      <c r="AD377" s="12">
        <f>L377*ReturnData!L388</f>
        <v>0</v>
      </c>
      <c r="AE377" s="12">
        <f>M377*ReturnData!M388</f>
        <v>2.225E-3</v>
      </c>
      <c r="AF377" s="12">
        <f>N377*ReturnData!N388</f>
        <v>0</v>
      </c>
      <c r="AG377" s="12">
        <f>O377*ReturnData!O388</f>
        <v>0</v>
      </c>
      <c r="AH377" s="12">
        <f>P377*ReturnData!P388</f>
        <v>3.4000000000000002E-3</v>
      </c>
      <c r="AI377" s="12">
        <f>Q377*ReturnData!Q388</f>
        <v>0</v>
      </c>
      <c r="AK377">
        <f t="shared" si="52"/>
        <v>200603</v>
      </c>
      <c r="AL377" s="15">
        <f t="shared" si="48"/>
        <v>2.0175000000000002E-2</v>
      </c>
      <c r="AN377">
        <v>1</v>
      </c>
      <c r="AO377" s="15">
        <f>HighMomentumPortfolio!AL377-LowMomentumPortfolio!AL377</f>
        <v>1.50875E-2</v>
      </c>
      <c r="AP377" s="18">
        <f t="shared" si="49"/>
        <v>1.0150874999999999</v>
      </c>
      <c r="AQ377" s="18"/>
    </row>
    <row r="378" spans="1:48" x14ac:dyDescent="0.25">
      <c r="A378" s="6">
        <f>ReturnData!A389</f>
        <v>200604</v>
      </c>
      <c r="B378">
        <f>IF('Monthly Ranks'!B377&gt;=9, 1/8,0)</f>
        <v>0.125</v>
      </c>
      <c r="C378">
        <f>IF('Monthly Ranks'!C377&gt;=9, 1/8,0)</f>
        <v>0</v>
      </c>
      <c r="D378">
        <f>IF('Monthly Ranks'!D377&gt;=9, 1/8,0)</f>
        <v>0</v>
      </c>
      <c r="E378">
        <f>IF('Monthly Ranks'!E377&gt;=9, 1/8,0)</f>
        <v>0.125</v>
      </c>
      <c r="F378">
        <f>IF('Monthly Ranks'!F377&gt;=9, 1/8,0)</f>
        <v>0.125</v>
      </c>
      <c r="G378">
        <f>IF('Monthly Ranks'!G377&gt;=9, 1/8,0)</f>
        <v>0.125</v>
      </c>
      <c r="H378">
        <f>IF('Monthly Ranks'!H377&gt;=9, 1/8,0)</f>
        <v>0.125</v>
      </c>
      <c r="I378">
        <f>IF('Monthly Ranks'!I377&gt;=9, 1/8,0)</f>
        <v>0</v>
      </c>
      <c r="J378">
        <f>IF('Monthly Ranks'!J377&gt;=9, 1/8,0)</f>
        <v>0</v>
      </c>
      <c r="K378">
        <f>IF('Monthly Ranks'!K377&gt;=9, 1/8,0)</f>
        <v>0.125</v>
      </c>
      <c r="L378">
        <f>IF('Monthly Ranks'!L377&gt;=9, 1/8,0)</f>
        <v>0</v>
      </c>
      <c r="M378">
        <f>IF('Monthly Ranks'!M377&gt;=9, 1/8,0)</f>
        <v>0.125</v>
      </c>
      <c r="N378">
        <f>IF('Monthly Ranks'!N377&gt;=9, 1/8,0)</f>
        <v>0</v>
      </c>
      <c r="O378">
        <f>IF('Monthly Ranks'!O377&gt;=9, 1/8,0)</f>
        <v>0</v>
      </c>
      <c r="P378">
        <f>IF('Monthly Ranks'!P377&gt;=9, 1/8,0)</f>
        <v>0.125</v>
      </c>
      <c r="Q378">
        <f>IF('Monthly Ranks'!Q377&gt;=9, 1/8,0)</f>
        <v>0</v>
      </c>
      <c r="S378">
        <f t="shared" si="47"/>
        <v>200604</v>
      </c>
      <c r="T378" s="12">
        <f>B378*ReturnData!B389</f>
        <v>1.4124999999999999E-3</v>
      </c>
      <c r="U378" s="12">
        <f>C378*ReturnData!C389</f>
        <v>0</v>
      </c>
      <c r="V378" s="12">
        <f>D378*ReturnData!D389</f>
        <v>0</v>
      </c>
      <c r="W378" s="12">
        <f>E378*ReturnData!E389</f>
        <v>-5.6250000000000007E-4</v>
      </c>
      <c r="X378" s="12">
        <f>F378*ReturnData!F389</f>
        <v>-3.075E-3</v>
      </c>
      <c r="Y378" s="12">
        <f>G378*ReturnData!G389</f>
        <v>3.1624999999999999E-3</v>
      </c>
      <c r="Z378" s="12">
        <f>H378*ReturnData!H389</f>
        <v>-6.4999999999999997E-4</v>
      </c>
      <c r="AA378" s="12">
        <f>I378*ReturnData!I389</f>
        <v>0</v>
      </c>
      <c r="AB378" s="12">
        <f>J378*ReturnData!J389</f>
        <v>0</v>
      </c>
      <c r="AC378" s="12">
        <f>K378*ReturnData!K389</f>
        <v>-1.9250000000000001E-3</v>
      </c>
      <c r="AD378" s="12">
        <f>L378*ReturnData!L389</f>
        <v>0</v>
      </c>
      <c r="AE378" s="12">
        <f>M378*ReturnData!M389</f>
        <v>-1.5125E-3</v>
      </c>
      <c r="AF378" s="12">
        <f>N378*ReturnData!N389</f>
        <v>0</v>
      </c>
      <c r="AG378" s="12">
        <f>O378*ReturnData!O389</f>
        <v>0</v>
      </c>
      <c r="AH378" s="12">
        <f>P378*ReturnData!P389</f>
        <v>-1.1125E-3</v>
      </c>
      <c r="AI378" s="12">
        <f>Q378*ReturnData!Q389</f>
        <v>0</v>
      </c>
      <c r="AK378">
        <f t="shared" si="52"/>
        <v>200604</v>
      </c>
      <c r="AL378" s="15">
        <f t="shared" si="48"/>
        <v>-4.2625000000000007E-3</v>
      </c>
      <c r="AN378">
        <v>1</v>
      </c>
      <c r="AO378" s="15">
        <f>HighMomentumPortfolio!AL378-LowMomentumPortfolio!AL378</f>
        <v>4.1950000000000008E-2</v>
      </c>
      <c r="AP378" s="18">
        <f t="shared" si="49"/>
        <v>1.0419499999999999</v>
      </c>
      <c r="AQ378" s="18"/>
    </row>
    <row r="379" spans="1:48" x14ac:dyDescent="0.25">
      <c r="A379" s="6">
        <f>ReturnData!A390</f>
        <v>200605</v>
      </c>
      <c r="B379">
        <f>IF('Monthly Ranks'!B378&gt;=9, 1/8,0)</f>
        <v>0.125</v>
      </c>
      <c r="C379">
        <f>IF('Monthly Ranks'!C378&gt;=9, 1/8,0)</f>
        <v>0</v>
      </c>
      <c r="D379">
        <f>IF('Monthly Ranks'!D378&gt;=9, 1/8,0)</f>
        <v>0</v>
      </c>
      <c r="E379">
        <f>IF('Monthly Ranks'!E378&gt;=9, 1/8,0)</f>
        <v>0.125</v>
      </c>
      <c r="F379">
        <f>IF('Monthly Ranks'!F378&gt;=9, 1/8,0)</f>
        <v>0.125</v>
      </c>
      <c r="G379">
        <f>IF('Monthly Ranks'!G378&gt;=9, 1/8,0)</f>
        <v>0.125</v>
      </c>
      <c r="H379">
        <f>IF('Monthly Ranks'!H378&gt;=9, 1/8,0)</f>
        <v>0.125</v>
      </c>
      <c r="I379">
        <f>IF('Monthly Ranks'!I378&gt;=9, 1/8,0)</f>
        <v>0</v>
      </c>
      <c r="J379">
        <f>IF('Monthly Ranks'!J378&gt;=9, 1/8,0)</f>
        <v>0</v>
      </c>
      <c r="K379">
        <f>IF('Monthly Ranks'!K378&gt;=9, 1/8,0)</f>
        <v>0</v>
      </c>
      <c r="L379">
        <f>IF('Monthly Ranks'!L378&gt;=9, 1/8,0)</f>
        <v>0</v>
      </c>
      <c r="M379">
        <f>IF('Monthly Ranks'!M378&gt;=9, 1/8,0)</f>
        <v>0.125</v>
      </c>
      <c r="N379">
        <f>IF('Monthly Ranks'!N378&gt;=9, 1/8,0)</f>
        <v>0</v>
      </c>
      <c r="O379">
        <f>IF('Monthly Ranks'!O378&gt;=9, 1/8,0)</f>
        <v>0.125</v>
      </c>
      <c r="P379">
        <f>IF('Monthly Ranks'!P378&gt;=9, 1/8,0)</f>
        <v>0.125</v>
      </c>
      <c r="Q379">
        <f>IF('Monthly Ranks'!Q378&gt;=9, 1/8,0)</f>
        <v>0</v>
      </c>
      <c r="S379">
        <f t="shared" si="47"/>
        <v>200605</v>
      </c>
      <c r="T379" s="12">
        <f>B379*ReturnData!B390</f>
        <v>4.1625000000000004E-3</v>
      </c>
      <c r="U379" s="12">
        <f>C379*ReturnData!C390</f>
        <v>0</v>
      </c>
      <c r="V379" s="12">
        <f>D379*ReturnData!D390</f>
        <v>0</v>
      </c>
      <c r="W379" s="12">
        <f>E379*ReturnData!E390</f>
        <v>-4.0875E-3</v>
      </c>
      <c r="X379" s="12">
        <f>F379*ReturnData!F390</f>
        <v>-4.725E-3</v>
      </c>
      <c r="Y379" s="12">
        <f>G379*ReturnData!G390</f>
        <v>-2.7374999999999999E-3</v>
      </c>
      <c r="Z379" s="12">
        <f>H379*ReturnData!H390</f>
        <v>-2.4499999999999999E-3</v>
      </c>
      <c r="AA379" s="12">
        <f>I379*ReturnData!I390</f>
        <v>0</v>
      </c>
      <c r="AB379" s="12">
        <f>J379*ReturnData!J390</f>
        <v>0</v>
      </c>
      <c r="AC379" s="12">
        <f>K379*ReturnData!K390</f>
        <v>0</v>
      </c>
      <c r="AD379" s="12">
        <f>L379*ReturnData!L390</f>
        <v>0</v>
      </c>
      <c r="AE379" s="12">
        <f>M379*ReturnData!M390</f>
        <v>2.0374999999999998E-3</v>
      </c>
      <c r="AF379" s="12">
        <f>N379*ReturnData!N390</f>
        <v>0</v>
      </c>
      <c r="AG379" s="12">
        <f>O379*ReturnData!O390</f>
        <v>1.8749999999999999E-3</v>
      </c>
      <c r="AH379" s="12">
        <f>P379*ReturnData!P390</f>
        <v>-1.725E-3</v>
      </c>
      <c r="AI379" s="12">
        <f>Q379*ReturnData!Q390</f>
        <v>0</v>
      </c>
      <c r="AK379">
        <f t="shared" si="52"/>
        <v>200605</v>
      </c>
      <c r="AL379" s="15">
        <f t="shared" si="48"/>
        <v>-7.6499999999999997E-3</v>
      </c>
      <c r="AN379">
        <v>1</v>
      </c>
      <c r="AO379" s="15">
        <f>HighMomentumPortfolio!AL379-LowMomentumPortfolio!AL379</f>
        <v>-4.2075000000000001E-2</v>
      </c>
      <c r="AP379" s="18">
        <f t="shared" si="49"/>
        <v>0.95792500000000003</v>
      </c>
      <c r="AQ379" s="18"/>
    </row>
    <row r="380" spans="1:48" x14ac:dyDescent="0.25">
      <c r="A380" s="6">
        <f>ReturnData!A391</f>
        <v>200606</v>
      </c>
      <c r="B380">
        <f>IF('Monthly Ranks'!B379&gt;=9, 1/8,0)</f>
        <v>0.125</v>
      </c>
      <c r="C380">
        <f>IF('Monthly Ranks'!C379&gt;=9, 1/8,0)</f>
        <v>0</v>
      </c>
      <c r="D380">
        <f>IF('Monthly Ranks'!D379&gt;=9, 1/8,0)</f>
        <v>0</v>
      </c>
      <c r="E380">
        <f>IF('Monthly Ranks'!E379&gt;=9, 1/8,0)</f>
        <v>0.125</v>
      </c>
      <c r="F380">
        <f>IF('Monthly Ranks'!F379&gt;=9, 1/8,0)</f>
        <v>0.125</v>
      </c>
      <c r="G380">
        <f>IF('Monthly Ranks'!G379&gt;=9, 1/8,0)</f>
        <v>0.125</v>
      </c>
      <c r="H380">
        <f>IF('Monthly Ranks'!H379&gt;=9, 1/8,0)</f>
        <v>0.125</v>
      </c>
      <c r="I380">
        <f>IF('Monthly Ranks'!I379&gt;=9, 1/8,0)</f>
        <v>0</v>
      </c>
      <c r="J380">
        <f>IF('Monthly Ranks'!J379&gt;=9, 1/8,0)</f>
        <v>0</v>
      </c>
      <c r="K380">
        <f>IF('Monthly Ranks'!K379&gt;=9, 1/8,0)</f>
        <v>0</v>
      </c>
      <c r="L380">
        <f>IF('Monthly Ranks'!L379&gt;=9, 1/8,0)</f>
        <v>0</v>
      </c>
      <c r="M380">
        <f>IF('Monthly Ranks'!M379&gt;=9, 1/8,0)</f>
        <v>0.125</v>
      </c>
      <c r="N380">
        <f>IF('Monthly Ranks'!N379&gt;=9, 1/8,0)</f>
        <v>0</v>
      </c>
      <c r="O380">
        <f>IF('Monthly Ranks'!O379&gt;=9, 1/8,0)</f>
        <v>0.125</v>
      </c>
      <c r="P380">
        <f>IF('Monthly Ranks'!P379&gt;=9, 1/8,0)</f>
        <v>0.125</v>
      </c>
      <c r="Q380">
        <f>IF('Monthly Ranks'!Q379&gt;=9, 1/8,0)</f>
        <v>0</v>
      </c>
      <c r="S380">
        <f t="shared" si="47"/>
        <v>200606</v>
      </c>
      <c r="T380" s="12">
        <f>B380*ReturnData!B391</f>
        <v>-7.000000000000001E-4</v>
      </c>
      <c r="U380" s="12">
        <f>C380*ReturnData!C391</f>
        <v>0</v>
      </c>
      <c r="V380" s="12">
        <f>D380*ReturnData!D391</f>
        <v>0</v>
      </c>
      <c r="W380" s="12">
        <f>E380*ReturnData!E391</f>
        <v>4.2500000000000003E-4</v>
      </c>
      <c r="X380" s="12">
        <f>F380*ReturnData!F391</f>
        <v>-1.6250000000000001E-3</v>
      </c>
      <c r="Y380" s="12">
        <f>G380*ReturnData!G391</f>
        <v>-1.3375000000000001E-3</v>
      </c>
      <c r="Z380" s="12">
        <f>H380*ReturnData!H391</f>
        <v>1.4874999999999999E-3</v>
      </c>
      <c r="AA380" s="12">
        <f>I380*ReturnData!I391</f>
        <v>0</v>
      </c>
      <c r="AB380" s="12">
        <f>J380*ReturnData!J391</f>
        <v>0</v>
      </c>
      <c r="AC380" s="12">
        <f>K380*ReturnData!K391</f>
        <v>0</v>
      </c>
      <c r="AD380" s="12">
        <f>L380*ReturnData!L391</f>
        <v>0</v>
      </c>
      <c r="AE380" s="12">
        <f>M380*ReturnData!M391</f>
        <v>1.4874999999999999E-3</v>
      </c>
      <c r="AF380" s="12">
        <f>N380*ReturnData!N391</f>
        <v>0</v>
      </c>
      <c r="AG380" s="12">
        <f>O380*ReturnData!O391</f>
        <v>3.0125E-3</v>
      </c>
      <c r="AH380" s="12">
        <f>P380*ReturnData!P391</f>
        <v>1.8124999999999999E-3</v>
      </c>
      <c r="AI380" s="12">
        <f>Q380*ReturnData!Q391</f>
        <v>0</v>
      </c>
      <c r="AK380">
        <f t="shared" si="52"/>
        <v>200606</v>
      </c>
      <c r="AL380" s="15">
        <f t="shared" si="48"/>
        <v>4.5624999999999988E-3</v>
      </c>
      <c r="AN380">
        <v>1</v>
      </c>
      <c r="AO380" s="15">
        <f>HighMomentumPortfolio!AL380-LowMomentumPortfolio!AL380</f>
        <v>-6.1499999999999992E-3</v>
      </c>
      <c r="AP380" s="18">
        <f t="shared" si="49"/>
        <v>0.99385000000000001</v>
      </c>
      <c r="AQ380" s="18"/>
    </row>
    <row r="381" spans="1:48" x14ac:dyDescent="0.25">
      <c r="A381" s="6">
        <f>ReturnData!A392</f>
        <v>200607</v>
      </c>
      <c r="B381">
        <f>IF('Monthly Ranks'!B380&gt;=9, 1/8,0)</f>
        <v>0.125</v>
      </c>
      <c r="C381">
        <f>IF('Monthly Ranks'!C380&gt;=9, 1/8,0)</f>
        <v>0</v>
      </c>
      <c r="D381">
        <f>IF('Monthly Ranks'!D380&gt;=9, 1/8,0)</f>
        <v>0</v>
      </c>
      <c r="E381">
        <f>IF('Monthly Ranks'!E380&gt;=9, 1/8,0)</f>
        <v>0.125</v>
      </c>
      <c r="F381">
        <f>IF('Monthly Ranks'!F380&gt;=9, 1/8,0)</f>
        <v>0.125</v>
      </c>
      <c r="G381">
        <f>IF('Monthly Ranks'!G380&gt;=9, 1/8,0)</f>
        <v>0</v>
      </c>
      <c r="H381">
        <f>IF('Monthly Ranks'!H380&gt;=9, 1/8,0)</f>
        <v>0.125</v>
      </c>
      <c r="I381">
        <f>IF('Monthly Ranks'!I380&gt;=9, 1/8,0)</f>
        <v>0.125</v>
      </c>
      <c r="J381">
        <f>IF('Monthly Ranks'!J380&gt;=9, 1/8,0)</f>
        <v>0</v>
      </c>
      <c r="K381">
        <f>IF('Monthly Ranks'!K380&gt;=9, 1/8,0)</f>
        <v>0</v>
      </c>
      <c r="L381">
        <f>IF('Monthly Ranks'!L380&gt;=9, 1/8,0)</f>
        <v>0</v>
      </c>
      <c r="M381">
        <f>IF('Monthly Ranks'!M380&gt;=9, 1/8,0)</f>
        <v>0.125</v>
      </c>
      <c r="N381">
        <f>IF('Monthly Ranks'!N380&gt;=9, 1/8,0)</f>
        <v>0</v>
      </c>
      <c r="O381">
        <f>IF('Monthly Ranks'!O380&gt;=9, 1/8,0)</f>
        <v>0.125</v>
      </c>
      <c r="P381">
        <f>IF('Monthly Ranks'!P380&gt;=9, 1/8,0)</f>
        <v>0.125</v>
      </c>
      <c r="Q381">
        <f>IF('Monthly Ranks'!Q380&gt;=9, 1/8,0)</f>
        <v>0</v>
      </c>
      <c r="S381">
        <f t="shared" si="47"/>
        <v>200607</v>
      </c>
      <c r="T381" s="12">
        <f>B381*ReturnData!B392</f>
        <v>3.2750000000000001E-3</v>
      </c>
      <c r="U381" s="12">
        <f>C381*ReturnData!C392</f>
        <v>0</v>
      </c>
      <c r="V381" s="12">
        <f>D381*ReturnData!D392</f>
        <v>0</v>
      </c>
      <c r="W381" s="12">
        <f>E381*ReturnData!E392</f>
        <v>-3.8250000000000003E-3</v>
      </c>
      <c r="X381" s="12">
        <f>F381*ReturnData!F392</f>
        <v>-3.5625000000000001E-3</v>
      </c>
      <c r="Y381" s="12">
        <f>G381*ReturnData!G392</f>
        <v>0</v>
      </c>
      <c r="Z381" s="12">
        <f>H381*ReturnData!H392</f>
        <v>5.8499999999999993E-3</v>
      </c>
      <c r="AA381" s="12">
        <f>I381*ReturnData!I392</f>
        <v>-7.8500000000000011E-3</v>
      </c>
      <c r="AB381" s="12">
        <f>J381*ReturnData!J392</f>
        <v>0</v>
      </c>
      <c r="AC381" s="12">
        <f>K381*ReturnData!K392</f>
        <v>0</v>
      </c>
      <c r="AD381" s="12">
        <f>L381*ReturnData!L392</f>
        <v>0</v>
      </c>
      <c r="AE381" s="12">
        <f>M381*ReturnData!M392</f>
        <v>-2.2750000000000001E-3</v>
      </c>
      <c r="AF381" s="12">
        <f>N381*ReturnData!N392</f>
        <v>0</v>
      </c>
      <c r="AG381" s="12">
        <f>O381*ReturnData!O392</f>
        <v>6.0375000000000003E-3</v>
      </c>
      <c r="AH381" s="12">
        <f>P381*ReturnData!P392</f>
        <v>-5.8999999999999999E-3</v>
      </c>
      <c r="AI381" s="12">
        <f>Q381*ReturnData!Q392</f>
        <v>0</v>
      </c>
      <c r="AK381">
        <f t="shared" si="52"/>
        <v>200607</v>
      </c>
      <c r="AL381" s="15">
        <f t="shared" si="48"/>
        <v>-8.2500000000000021E-3</v>
      </c>
      <c r="AN381">
        <v>1</v>
      </c>
      <c r="AO381" s="15">
        <f>HighMomentumPortfolio!AL381-LowMomentumPortfolio!AL381</f>
        <v>-2.0249999999999997E-2</v>
      </c>
      <c r="AP381" s="18">
        <f t="shared" si="49"/>
        <v>0.97975000000000001</v>
      </c>
      <c r="AQ381" s="18"/>
    </row>
    <row r="382" spans="1:48" x14ac:dyDescent="0.25">
      <c r="A382" s="6">
        <f>ReturnData!A393</f>
        <v>200608</v>
      </c>
      <c r="B382">
        <f>IF('Monthly Ranks'!B381&gt;=9, 1/8,0)</f>
        <v>0</v>
      </c>
      <c r="C382">
        <f>IF('Monthly Ranks'!C381&gt;=9, 1/8,0)</f>
        <v>0</v>
      </c>
      <c r="D382">
        <f>IF('Monthly Ranks'!D381&gt;=9, 1/8,0)</f>
        <v>0</v>
      </c>
      <c r="E382">
        <f>IF('Monthly Ranks'!E381&gt;=9, 1/8,0)</f>
        <v>0.125</v>
      </c>
      <c r="F382">
        <f>IF('Monthly Ranks'!F381&gt;=9, 1/8,0)</f>
        <v>0.125</v>
      </c>
      <c r="G382">
        <f>IF('Monthly Ranks'!G381&gt;=9, 1/8,0)</f>
        <v>0.125</v>
      </c>
      <c r="H382">
        <f>IF('Monthly Ranks'!H381&gt;=9, 1/8,0)</f>
        <v>0.125</v>
      </c>
      <c r="I382">
        <f>IF('Monthly Ranks'!I381&gt;=9, 1/8,0)</f>
        <v>0.125</v>
      </c>
      <c r="J382">
        <f>IF('Monthly Ranks'!J381&gt;=9, 1/8,0)</f>
        <v>0</v>
      </c>
      <c r="K382">
        <f>IF('Monthly Ranks'!K381&gt;=9, 1/8,0)</f>
        <v>0.125</v>
      </c>
      <c r="L382">
        <f>IF('Monthly Ranks'!L381&gt;=9, 1/8,0)</f>
        <v>0</v>
      </c>
      <c r="M382">
        <f>IF('Monthly Ranks'!M381&gt;=9, 1/8,0)</f>
        <v>0.125</v>
      </c>
      <c r="N382">
        <f>IF('Monthly Ranks'!N381&gt;=9, 1/8,0)</f>
        <v>0</v>
      </c>
      <c r="O382">
        <f>IF('Monthly Ranks'!O381&gt;=9, 1/8,0)</f>
        <v>0</v>
      </c>
      <c r="P382">
        <f>IF('Monthly Ranks'!P381&gt;=9, 1/8,0)</f>
        <v>0.125</v>
      </c>
      <c r="Q382">
        <f>IF('Monthly Ranks'!Q381&gt;=9, 1/8,0)</f>
        <v>0</v>
      </c>
      <c r="S382">
        <f t="shared" si="47"/>
        <v>200608</v>
      </c>
      <c r="T382" s="12">
        <f>B382*ReturnData!B393</f>
        <v>0</v>
      </c>
      <c r="U382" s="12">
        <f>C382*ReturnData!C393</f>
        <v>0</v>
      </c>
      <c r="V382" s="12">
        <f>D382*ReturnData!D393</f>
        <v>0</v>
      </c>
      <c r="W382" s="12">
        <f>E382*ReturnData!E393</f>
        <v>4.9499999999999995E-3</v>
      </c>
      <c r="X382" s="12">
        <f>F382*ReturnData!F393</f>
        <v>4.3874999999999999E-3</v>
      </c>
      <c r="Y382" s="12">
        <f>G382*ReturnData!G393</f>
        <v>4.6250000000000006E-3</v>
      </c>
      <c r="Z382" s="12">
        <f>H382*ReturnData!H393</f>
        <v>4.5000000000000005E-3</v>
      </c>
      <c r="AA382" s="12">
        <f>I382*ReturnData!I393</f>
        <v>3.8749999999999999E-4</v>
      </c>
      <c r="AB382" s="12">
        <f>J382*ReturnData!J393</f>
        <v>0</v>
      </c>
      <c r="AC382" s="12">
        <f>K382*ReturnData!K393</f>
        <v>3.0999999999999999E-3</v>
      </c>
      <c r="AD382" s="12">
        <f>L382*ReturnData!L393</f>
        <v>0</v>
      </c>
      <c r="AE382" s="12">
        <f>M382*ReturnData!M393</f>
        <v>3.3124999999999999E-3</v>
      </c>
      <c r="AF382" s="12">
        <f>N382*ReturnData!N393</f>
        <v>0</v>
      </c>
      <c r="AG382" s="12">
        <f>O382*ReturnData!O393</f>
        <v>0</v>
      </c>
      <c r="AH382" s="12">
        <f>P382*ReturnData!P393</f>
        <v>3.7874999999999996E-3</v>
      </c>
      <c r="AI382" s="12">
        <f>Q382*ReturnData!Q393</f>
        <v>0</v>
      </c>
      <c r="AK382">
        <f t="shared" si="52"/>
        <v>200608</v>
      </c>
      <c r="AL382" s="15">
        <f t="shared" si="48"/>
        <v>2.9049999999999996E-2</v>
      </c>
      <c r="AN382">
        <v>1</v>
      </c>
      <c r="AO382" s="15">
        <f>HighMomentumPortfolio!AL382-LowMomentumPortfolio!AL382</f>
        <v>-2.3337499999999997E-2</v>
      </c>
      <c r="AP382" s="18">
        <f t="shared" si="49"/>
        <v>0.97666249999999999</v>
      </c>
      <c r="AQ382" s="18"/>
    </row>
    <row r="383" spans="1:48" x14ac:dyDescent="0.25">
      <c r="A383" s="6">
        <f>ReturnData!A394</f>
        <v>200609</v>
      </c>
      <c r="B383">
        <f>IF('Monthly Ranks'!B382&gt;=9, 1/8,0)</f>
        <v>0</v>
      </c>
      <c r="C383">
        <f>IF('Monthly Ranks'!C382&gt;=9, 1/8,0)</f>
        <v>0</v>
      </c>
      <c r="D383">
        <f>IF('Monthly Ranks'!D382&gt;=9, 1/8,0)</f>
        <v>0</v>
      </c>
      <c r="E383">
        <f>IF('Monthly Ranks'!E382&gt;=9, 1/8,0)</f>
        <v>0.125</v>
      </c>
      <c r="F383">
        <f>IF('Monthly Ranks'!F382&gt;=9, 1/8,0)</f>
        <v>0.125</v>
      </c>
      <c r="G383">
        <f>IF('Monthly Ranks'!G382&gt;=9, 1/8,0)</f>
        <v>0.125</v>
      </c>
      <c r="H383">
        <f>IF('Monthly Ranks'!H382&gt;=9, 1/8,0)</f>
        <v>0</v>
      </c>
      <c r="I383">
        <f>IF('Monthly Ranks'!I382&gt;=9, 1/8,0)</f>
        <v>0.125</v>
      </c>
      <c r="J383">
        <f>IF('Monthly Ranks'!J382&gt;=9, 1/8,0)</f>
        <v>0</v>
      </c>
      <c r="K383">
        <f>IF('Monthly Ranks'!K382&gt;=9, 1/8,0)</f>
        <v>0.125</v>
      </c>
      <c r="L383">
        <f>IF('Monthly Ranks'!L382&gt;=9, 1/8,0)</f>
        <v>0.125</v>
      </c>
      <c r="M383">
        <f>IF('Monthly Ranks'!M382&gt;=9, 1/8,0)</f>
        <v>0.125</v>
      </c>
      <c r="N383">
        <f>IF('Monthly Ranks'!N382&gt;=9, 1/8,0)</f>
        <v>0</v>
      </c>
      <c r="O383">
        <f>IF('Monthly Ranks'!O382&gt;=9, 1/8,0)</f>
        <v>0</v>
      </c>
      <c r="P383">
        <f>IF('Monthly Ranks'!P382&gt;=9, 1/8,0)</f>
        <v>0.125</v>
      </c>
      <c r="Q383">
        <f>IF('Monthly Ranks'!Q382&gt;=9, 1/8,0)</f>
        <v>0</v>
      </c>
      <c r="S383">
        <f t="shared" si="47"/>
        <v>200609</v>
      </c>
      <c r="T383" s="12">
        <f>B383*ReturnData!B394</f>
        <v>0</v>
      </c>
      <c r="U383" s="12">
        <f>C383*ReturnData!C394</f>
        <v>0</v>
      </c>
      <c r="V383" s="12">
        <f>D383*ReturnData!D394</f>
        <v>0</v>
      </c>
      <c r="W383" s="12">
        <f>E383*ReturnData!E394</f>
        <v>1.06E-2</v>
      </c>
      <c r="X383" s="12">
        <f>F383*ReturnData!F394</f>
        <v>5.6375000000000001E-3</v>
      </c>
      <c r="Y383" s="12">
        <f>G383*ReturnData!G394</f>
        <v>2.6374999999999997E-3</v>
      </c>
      <c r="Z383" s="12">
        <f>H383*ReturnData!H394</f>
        <v>0</v>
      </c>
      <c r="AA383" s="12">
        <f>I383*ReturnData!I394</f>
        <v>1.2625E-3</v>
      </c>
      <c r="AB383" s="12">
        <f>J383*ReturnData!J394</f>
        <v>0</v>
      </c>
      <c r="AC383" s="12">
        <f>K383*ReturnData!K394</f>
        <v>2.9625000000000003E-3</v>
      </c>
      <c r="AD383" s="12">
        <f>L383*ReturnData!L394</f>
        <v>3.0625000000000001E-3</v>
      </c>
      <c r="AE383" s="12">
        <f>M383*ReturnData!M394</f>
        <v>6.1999999999999998E-3</v>
      </c>
      <c r="AF383" s="12">
        <f>N383*ReturnData!N394</f>
        <v>0</v>
      </c>
      <c r="AG383" s="12">
        <f>O383*ReturnData!O394</f>
        <v>0</v>
      </c>
      <c r="AH383" s="12">
        <f>P383*ReturnData!P394</f>
        <v>8.1499999999999993E-3</v>
      </c>
      <c r="AI383" s="12">
        <f>Q383*ReturnData!Q394</f>
        <v>0</v>
      </c>
      <c r="AK383">
        <f t="shared" si="52"/>
        <v>200609</v>
      </c>
      <c r="AL383" s="15">
        <f t="shared" si="48"/>
        <v>4.05125E-2</v>
      </c>
      <c r="AN383">
        <v>1</v>
      </c>
      <c r="AO383" s="15">
        <f>HighMomentumPortfolio!AL383-LowMomentumPortfolio!AL383</f>
        <v>-4.81375E-2</v>
      </c>
      <c r="AP383" s="18">
        <f t="shared" si="49"/>
        <v>0.95186250000000006</v>
      </c>
      <c r="AQ383" s="18"/>
    </row>
    <row r="384" spans="1:48" x14ac:dyDescent="0.25">
      <c r="A384" s="6">
        <f>ReturnData!A395</f>
        <v>200610</v>
      </c>
      <c r="B384">
        <f>IF('Monthly Ranks'!B383&gt;=9, 1/8,0)</f>
        <v>0</v>
      </c>
      <c r="C384">
        <f>IF('Monthly Ranks'!C383&gt;=9, 1/8,0)</f>
        <v>0</v>
      </c>
      <c r="D384">
        <f>IF('Monthly Ranks'!D383&gt;=9, 1/8,0)</f>
        <v>0.125</v>
      </c>
      <c r="E384">
        <f>IF('Monthly Ranks'!E383&gt;=9, 1/8,0)</f>
        <v>0.125</v>
      </c>
      <c r="F384">
        <f>IF('Monthly Ranks'!F383&gt;=9, 1/8,0)</f>
        <v>0</v>
      </c>
      <c r="G384">
        <f>IF('Monthly Ranks'!G383&gt;=9, 1/8,0)</f>
        <v>0</v>
      </c>
      <c r="H384">
        <f>IF('Monthly Ranks'!H383&gt;=9, 1/8,0)</f>
        <v>0</v>
      </c>
      <c r="I384">
        <f>IF('Monthly Ranks'!I383&gt;=9, 1/8,0)</f>
        <v>0.125</v>
      </c>
      <c r="J384">
        <f>IF('Monthly Ranks'!J383&gt;=9, 1/8,0)</f>
        <v>0</v>
      </c>
      <c r="K384">
        <f>IF('Monthly Ranks'!K383&gt;=9, 1/8,0)</f>
        <v>0.125</v>
      </c>
      <c r="L384">
        <f>IF('Monthly Ranks'!L383&gt;=9, 1/8,0)</f>
        <v>0.125</v>
      </c>
      <c r="M384">
        <f>IF('Monthly Ranks'!M383&gt;=9, 1/8,0)</f>
        <v>0.125</v>
      </c>
      <c r="N384">
        <f>IF('Monthly Ranks'!N383&gt;=9, 1/8,0)</f>
        <v>0</v>
      </c>
      <c r="O384">
        <f>IF('Monthly Ranks'!O383&gt;=9, 1/8,0)</f>
        <v>0.125</v>
      </c>
      <c r="P384">
        <f>IF('Monthly Ranks'!P383&gt;=9, 1/8,0)</f>
        <v>0.125</v>
      </c>
      <c r="Q384">
        <f>IF('Monthly Ranks'!Q383&gt;=9, 1/8,0)</f>
        <v>0</v>
      </c>
      <c r="S384">
        <f t="shared" si="47"/>
        <v>200610</v>
      </c>
      <c r="T384" s="12">
        <f>B384*ReturnData!B395</f>
        <v>0</v>
      </c>
      <c r="U384" s="12">
        <f>C384*ReturnData!C395</f>
        <v>0</v>
      </c>
      <c r="V384" s="12">
        <f>D384*ReturnData!D395</f>
        <v>6.2124999999999993E-3</v>
      </c>
      <c r="W384" s="12">
        <f>E384*ReturnData!E395</f>
        <v>9.2750000000000003E-3</v>
      </c>
      <c r="X384" s="12">
        <f>F384*ReturnData!F395</f>
        <v>0</v>
      </c>
      <c r="Y384" s="12">
        <f>G384*ReturnData!G395</f>
        <v>0</v>
      </c>
      <c r="Z384" s="12">
        <f>H384*ReturnData!H395</f>
        <v>0</v>
      </c>
      <c r="AA384" s="12">
        <f>I384*ReturnData!I395</f>
        <v>5.8374999999999998E-3</v>
      </c>
      <c r="AB384" s="12">
        <f>J384*ReturnData!J395</f>
        <v>0</v>
      </c>
      <c r="AC384" s="12">
        <f>K384*ReturnData!K395</f>
        <v>9.1374999999999998E-3</v>
      </c>
      <c r="AD384" s="12">
        <f>L384*ReturnData!L395</f>
        <v>3.5375000000000003E-3</v>
      </c>
      <c r="AE384" s="12">
        <f>M384*ReturnData!M395</f>
        <v>5.9375000000000001E-3</v>
      </c>
      <c r="AF384" s="12">
        <f>N384*ReturnData!N395</f>
        <v>0</v>
      </c>
      <c r="AG384" s="12">
        <f>O384*ReturnData!O395</f>
        <v>6.7000000000000002E-3</v>
      </c>
      <c r="AH384" s="12">
        <f>P384*ReturnData!P395</f>
        <v>4.6500000000000005E-3</v>
      </c>
      <c r="AI384" s="12">
        <f>Q384*ReturnData!Q395</f>
        <v>0</v>
      </c>
      <c r="AK384">
        <f t="shared" si="52"/>
        <v>200610</v>
      </c>
      <c r="AL384" s="15">
        <f t="shared" si="48"/>
        <v>5.12875E-2</v>
      </c>
      <c r="AN384">
        <v>1</v>
      </c>
      <c r="AO384" s="15">
        <f>HighMomentumPortfolio!AL384-LowMomentumPortfolio!AL384</f>
        <v>3.8124999999999964E-3</v>
      </c>
      <c r="AP384" s="18">
        <f t="shared" si="49"/>
        <v>1.0038125</v>
      </c>
      <c r="AQ384" s="18"/>
    </row>
    <row r="385" spans="1:48" x14ac:dyDescent="0.25">
      <c r="A385" s="6">
        <f>ReturnData!A396</f>
        <v>200611</v>
      </c>
      <c r="B385">
        <f>IF('Monthly Ranks'!B384&gt;=9, 1/8,0)</f>
        <v>0</v>
      </c>
      <c r="C385">
        <f>IF('Monthly Ranks'!C384&gt;=9, 1/8,0)</f>
        <v>0.125</v>
      </c>
      <c r="D385">
        <f>IF('Monthly Ranks'!D384&gt;=9, 1/8,0)</f>
        <v>0.125</v>
      </c>
      <c r="E385">
        <f>IF('Monthly Ranks'!E384&gt;=9, 1/8,0)</f>
        <v>0</v>
      </c>
      <c r="F385">
        <f>IF('Monthly Ranks'!F384&gt;=9, 1/8,0)</f>
        <v>0</v>
      </c>
      <c r="G385">
        <f>IF('Monthly Ranks'!G384&gt;=9, 1/8,0)</f>
        <v>0.125</v>
      </c>
      <c r="H385">
        <f>IF('Monthly Ranks'!H384&gt;=9, 1/8,0)</f>
        <v>0</v>
      </c>
      <c r="I385">
        <f>IF('Monthly Ranks'!I384&gt;=9, 1/8,0)</f>
        <v>0.125</v>
      </c>
      <c r="J385">
        <f>IF('Monthly Ranks'!J384&gt;=9, 1/8,0)</f>
        <v>0</v>
      </c>
      <c r="K385">
        <f>IF('Monthly Ranks'!K384&gt;=9, 1/8,0)</f>
        <v>0.125</v>
      </c>
      <c r="L385">
        <f>IF('Monthly Ranks'!L384&gt;=9, 1/8,0)</f>
        <v>0</v>
      </c>
      <c r="M385">
        <f>IF('Monthly Ranks'!M384&gt;=9, 1/8,0)</f>
        <v>0.125</v>
      </c>
      <c r="N385">
        <f>IF('Monthly Ranks'!N384&gt;=9, 1/8,0)</f>
        <v>0</v>
      </c>
      <c r="O385">
        <f>IF('Monthly Ranks'!O384&gt;=9, 1/8,0)</f>
        <v>0.125</v>
      </c>
      <c r="P385">
        <f>IF('Monthly Ranks'!P384&gt;=9, 1/8,0)</f>
        <v>0.125</v>
      </c>
      <c r="Q385">
        <f>IF('Monthly Ranks'!Q384&gt;=9, 1/8,0)</f>
        <v>0</v>
      </c>
      <c r="S385">
        <f t="shared" si="47"/>
        <v>200611</v>
      </c>
      <c r="T385" s="12">
        <f>B385*ReturnData!B396</f>
        <v>0</v>
      </c>
      <c r="U385" s="12">
        <f>C385*ReturnData!C396</f>
        <v>8.4749999999999999E-3</v>
      </c>
      <c r="V385" s="12">
        <f>D385*ReturnData!D396</f>
        <v>1.08375E-2</v>
      </c>
      <c r="W385" s="12">
        <f>E385*ReturnData!E396</f>
        <v>0</v>
      </c>
      <c r="X385" s="12">
        <f>F385*ReturnData!F396</f>
        <v>0</v>
      </c>
      <c r="Y385" s="12">
        <f>G385*ReturnData!G396</f>
        <v>4.0625000000000001E-3</v>
      </c>
      <c r="Z385" s="12">
        <f>H385*ReturnData!H396</f>
        <v>0</v>
      </c>
      <c r="AA385" s="12">
        <f>I385*ReturnData!I396</f>
        <v>5.2500000000000003E-3</v>
      </c>
      <c r="AB385" s="12">
        <f>J385*ReturnData!J396</f>
        <v>0</v>
      </c>
      <c r="AC385" s="12">
        <f>K385*ReturnData!K396</f>
        <v>3.6749999999999999E-3</v>
      </c>
      <c r="AD385" s="12">
        <f>L385*ReturnData!L396</f>
        <v>0</v>
      </c>
      <c r="AE385" s="12">
        <f>M385*ReturnData!M396</f>
        <v>2.0374999999999998E-3</v>
      </c>
      <c r="AF385" s="12">
        <f>N385*ReturnData!N396</f>
        <v>0</v>
      </c>
      <c r="AG385" s="12">
        <f>O385*ReturnData!O396</f>
        <v>3.8250000000000003E-3</v>
      </c>
      <c r="AH385" s="12">
        <f>P385*ReturnData!P396</f>
        <v>-3.0375000000000003E-3</v>
      </c>
      <c r="AI385" s="12">
        <f>Q385*ReturnData!Q396</f>
        <v>0</v>
      </c>
      <c r="AK385">
        <f t="shared" si="52"/>
        <v>200611</v>
      </c>
      <c r="AL385" s="15">
        <f t="shared" si="48"/>
        <v>3.5125000000000003E-2</v>
      </c>
      <c r="AN385">
        <v>1</v>
      </c>
      <c r="AO385" s="15">
        <f>HighMomentumPortfolio!AL385-LowMomentumPortfolio!AL385</f>
        <v>-4.9499999999999995E-3</v>
      </c>
      <c r="AP385" s="18">
        <f t="shared" si="49"/>
        <v>0.99504999999999999</v>
      </c>
      <c r="AQ385" s="18"/>
    </row>
    <row r="386" spans="1:48" x14ac:dyDescent="0.25">
      <c r="A386" s="6">
        <f>ReturnData!A397</f>
        <v>200612</v>
      </c>
      <c r="B386">
        <f>IF('Monthly Ranks'!B385&gt;=9, 1/8,0)</f>
        <v>0.125</v>
      </c>
      <c r="C386">
        <f>IF('Monthly Ranks'!C385&gt;=9, 1/8,0)</f>
        <v>0</v>
      </c>
      <c r="D386">
        <f>IF('Monthly Ranks'!D385&gt;=9, 1/8,0)</f>
        <v>0</v>
      </c>
      <c r="E386">
        <f>IF('Monthly Ranks'!E385&gt;=9, 1/8,0)</f>
        <v>0</v>
      </c>
      <c r="F386">
        <f>IF('Monthly Ranks'!F385&gt;=9, 1/8,0)</f>
        <v>0</v>
      </c>
      <c r="G386">
        <f>IF('Monthly Ranks'!G385&gt;=9, 1/8,0)</f>
        <v>0.125</v>
      </c>
      <c r="H386">
        <f>IF('Monthly Ranks'!H385&gt;=9, 1/8,0)</f>
        <v>0</v>
      </c>
      <c r="I386">
        <f>IF('Monthly Ranks'!I385&gt;=9, 1/8,0)</f>
        <v>0.125</v>
      </c>
      <c r="J386">
        <f>IF('Monthly Ranks'!J385&gt;=9, 1/8,0)</f>
        <v>0</v>
      </c>
      <c r="K386">
        <f>IF('Monthly Ranks'!K385&gt;=9, 1/8,0)</f>
        <v>0.125</v>
      </c>
      <c r="L386">
        <f>IF('Monthly Ranks'!L385&gt;=9, 1/8,0)</f>
        <v>0.125</v>
      </c>
      <c r="M386">
        <f>IF('Monthly Ranks'!M385&gt;=9, 1/8,0)</f>
        <v>0.125</v>
      </c>
      <c r="N386">
        <f>IF('Monthly Ranks'!N385&gt;=9, 1/8,0)</f>
        <v>0</v>
      </c>
      <c r="O386">
        <f>IF('Monthly Ranks'!O385&gt;=9, 1/8,0)</f>
        <v>0</v>
      </c>
      <c r="P386">
        <f>IF('Monthly Ranks'!P385&gt;=9, 1/8,0)</f>
        <v>0.125</v>
      </c>
      <c r="Q386">
        <f>IF('Monthly Ranks'!Q385&gt;=9, 1/8,0)</f>
        <v>0.125</v>
      </c>
      <c r="S386">
        <f t="shared" ref="S386:S449" si="56">A386</f>
        <v>200612</v>
      </c>
      <c r="T386" s="12">
        <f>B386*ReturnData!B397</f>
        <v>2.5124999999999995E-3</v>
      </c>
      <c r="U386" s="12">
        <f>C386*ReturnData!C397</f>
        <v>0</v>
      </c>
      <c r="V386" s="12">
        <f>D386*ReturnData!D397</f>
        <v>0</v>
      </c>
      <c r="W386" s="12">
        <f>E386*ReturnData!E397</f>
        <v>0</v>
      </c>
      <c r="X386" s="12">
        <f>F386*ReturnData!F397</f>
        <v>0</v>
      </c>
      <c r="Y386" s="12">
        <f>G386*ReturnData!G397</f>
        <v>1.4000000000000002E-3</v>
      </c>
      <c r="Z386" s="12">
        <f>H386*ReturnData!H397</f>
        <v>0</v>
      </c>
      <c r="AA386" s="12">
        <f>I386*ReturnData!I397</f>
        <v>1.9750000000000002E-3</v>
      </c>
      <c r="AB386" s="12">
        <f>J386*ReturnData!J397</f>
        <v>0</v>
      </c>
      <c r="AC386" s="12">
        <f>K386*ReturnData!K397</f>
        <v>-2.0000000000000001E-4</v>
      </c>
      <c r="AD386" s="12">
        <f>L386*ReturnData!L397</f>
        <v>-1.575E-3</v>
      </c>
      <c r="AE386" s="12">
        <f>M386*ReturnData!M397</f>
        <v>3.3750000000000002E-4</v>
      </c>
      <c r="AF386" s="12">
        <f>N386*ReturnData!N397</f>
        <v>0</v>
      </c>
      <c r="AG386" s="12">
        <f>O386*ReturnData!O397</f>
        <v>0</v>
      </c>
      <c r="AH386" s="12">
        <f>P386*ReturnData!P397</f>
        <v>1.6750000000000001E-3</v>
      </c>
      <c r="AI386" s="12">
        <f>Q386*ReturnData!Q397</f>
        <v>4.7124999999999997E-3</v>
      </c>
      <c r="AK386">
        <f t="shared" si="52"/>
        <v>200612</v>
      </c>
      <c r="AL386" s="15">
        <f t="shared" si="48"/>
        <v>1.08375E-2</v>
      </c>
      <c r="AN386">
        <v>1</v>
      </c>
      <c r="AO386" s="15">
        <f>HighMomentumPortfolio!AL386-LowMomentumPortfolio!AL386</f>
        <v>-2.3324999999999999E-2</v>
      </c>
      <c r="AP386" s="18">
        <f t="shared" si="49"/>
        <v>0.97667499999999996</v>
      </c>
      <c r="AQ386" s="18"/>
    </row>
    <row r="387" spans="1:48" x14ac:dyDescent="0.25">
      <c r="A387" s="6">
        <f>ReturnData!A398</f>
        <v>200701</v>
      </c>
      <c r="B387">
        <f>IF('Monthly Ranks'!B386&gt;=9, 1/8,0)</f>
        <v>0.125</v>
      </c>
      <c r="C387">
        <f>IF('Monthly Ranks'!C386&gt;=9, 1/8,0)</f>
        <v>0</v>
      </c>
      <c r="D387">
        <f>IF('Monthly Ranks'!D386&gt;=9, 1/8,0)</f>
        <v>0</v>
      </c>
      <c r="E387">
        <f>IF('Monthly Ranks'!E386&gt;=9, 1/8,0)</f>
        <v>0</v>
      </c>
      <c r="F387">
        <f>IF('Monthly Ranks'!F386&gt;=9, 1/8,0)</f>
        <v>0</v>
      </c>
      <c r="G387">
        <f>IF('Monthly Ranks'!G386&gt;=9, 1/8,0)</f>
        <v>0.125</v>
      </c>
      <c r="H387">
        <f>IF('Monthly Ranks'!H386&gt;=9, 1/8,0)</f>
        <v>0.125</v>
      </c>
      <c r="I387">
        <f>IF('Monthly Ranks'!I386&gt;=9, 1/8,0)</f>
        <v>0.125</v>
      </c>
      <c r="J387">
        <f>IF('Monthly Ranks'!J386&gt;=9, 1/8,0)</f>
        <v>0</v>
      </c>
      <c r="K387">
        <f>IF('Monthly Ranks'!K386&gt;=9, 1/8,0)</f>
        <v>0.125</v>
      </c>
      <c r="L387">
        <f>IF('Monthly Ranks'!L386&gt;=9, 1/8,0)</f>
        <v>0.125</v>
      </c>
      <c r="M387">
        <f>IF('Monthly Ranks'!M386&gt;=9, 1/8,0)</f>
        <v>0</v>
      </c>
      <c r="N387">
        <f>IF('Monthly Ranks'!N386&gt;=9, 1/8,0)</f>
        <v>0</v>
      </c>
      <c r="O387">
        <f>IF('Monthly Ranks'!O386&gt;=9, 1/8,0)</f>
        <v>0</v>
      </c>
      <c r="P387">
        <f>IF('Monthly Ranks'!P386&gt;=9, 1/8,0)</f>
        <v>0.125</v>
      </c>
      <c r="Q387">
        <f>IF('Monthly Ranks'!Q386&gt;=9, 1/8,0)</f>
        <v>0.125</v>
      </c>
      <c r="S387">
        <f t="shared" si="56"/>
        <v>200701</v>
      </c>
      <c r="T387" s="12">
        <f>B387*ReturnData!B398</f>
        <v>1.475E-3</v>
      </c>
      <c r="U387" s="12">
        <f>C387*ReturnData!C398</f>
        <v>0</v>
      </c>
      <c r="V387" s="12">
        <f>D387*ReturnData!D398</f>
        <v>0</v>
      </c>
      <c r="W387" s="12">
        <f>E387*ReturnData!E398</f>
        <v>0</v>
      </c>
      <c r="X387" s="12">
        <f>F387*ReturnData!F398</f>
        <v>0</v>
      </c>
      <c r="Y387" s="12">
        <f>G387*ReturnData!G398</f>
        <v>4.2875000000000005E-3</v>
      </c>
      <c r="Z387" s="12">
        <f>H387*ReturnData!H398</f>
        <v>3.8250000000000003E-3</v>
      </c>
      <c r="AA387" s="12">
        <f>I387*ReturnData!I398</f>
        <v>4.3874999999999999E-3</v>
      </c>
      <c r="AB387" s="12">
        <f>J387*ReturnData!J398</f>
        <v>0</v>
      </c>
      <c r="AC387" s="12">
        <f>K387*ReturnData!K398</f>
        <v>3.3124999999999999E-3</v>
      </c>
      <c r="AD387" s="12">
        <f>L387*ReturnData!L398</f>
        <v>2.0125E-3</v>
      </c>
      <c r="AE387" s="12">
        <f>M387*ReturnData!M398</f>
        <v>0</v>
      </c>
      <c r="AF387" s="12">
        <f>N387*ReturnData!N398</f>
        <v>0</v>
      </c>
      <c r="AG387" s="12">
        <f>O387*ReturnData!O398</f>
        <v>0</v>
      </c>
      <c r="AH387" s="12">
        <f>P387*ReturnData!P398</f>
        <v>4.2500000000000003E-3</v>
      </c>
      <c r="AI387" s="12">
        <f>Q387*ReturnData!Q398</f>
        <v>4.6250000000000002E-4</v>
      </c>
      <c r="AK387">
        <f t="shared" si="52"/>
        <v>200701</v>
      </c>
      <c r="AL387" s="15">
        <f t="shared" si="48"/>
        <v>2.4012500000000003E-2</v>
      </c>
      <c r="AN387">
        <v>1</v>
      </c>
      <c r="AO387" s="15">
        <f>HighMomentumPortfolio!AL387-LowMomentumPortfolio!AL387</f>
        <v>1.1449999999999998E-2</v>
      </c>
      <c r="AP387" s="18">
        <f t="shared" si="49"/>
        <v>1.01145</v>
      </c>
      <c r="AQ387" s="18"/>
      <c r="AR387" s="18">
        <f t="shared" ref="AR387" si="57">PRODUCT(AP387:AP398)</f>
        <v>1.1395726329967855</v>
      </c>
      <c r="AS387" s="18"/>
      <c r="AT387" s="18"/>
      <c r="AU387" s="18"/>
      <c r="AV387" s="18"/>
    </row>
    <row r="388" spans="1:48" x14ac:dyDescent="0.25">
      <c r="A388" s="6">
        <f>ReturnData!A399</f>
        <v>200702</v>
      </c>
      <c r="B388">
        <f>IF('Monthly Ranks'!B387&gt;=9, 1/8,0)</f>
        <v>0</v>
      </c>
      <c r="C388">
        <f>IF('Monthly Ranks'!C387&gt;=9, 1/8,0)</f>
        <v>0.125</v>
      </c>
      <c r="D388">
        <f>IF('Monthly Ranks'!D387&gt;=9, 1/8,0)</f>
        <v>0.125</v>
      </c>
      <c r="E388">
        <f>IF('Monthly Ranks'!E387&gt;=9, 1/8,0)</f>
        <v>0</v>
      </c>
      <c r="F388">
        <f>IF('Monthly Ranks'!F387&gt;=9, 1/8,0)</f>
        <v>0</v>
      </c>
      <c r="G388">
        <f>IF('Monthly Ranks'!G387&gt;=9, 1/8,0)</f>
        <v>0.125</v>
      </c>
      <c r="H388">
        <f>IF('Monthly Ranks'!H387&gt;=9, 1/8,0)</f>
        <v>0.125</v>
      </c>
      <c r="I388">
        <f>IF('Monthly Ranks'!I387&gt;=9, 1/8,0)</f>
        <v>0.125</v>
      </c>
      <c r="J388">
        <f>IF('Monthly Ranks'!J387&gt;=9, 1/8,0)</f>
        <v>0</v>
      </c>
      <c r="K388">
        <f>IF('Monthly Ranks'!K387&gt;=9, 1/8,0)</f>
        <v>0.125</v>
      </c>
      <c r="L388">
        <f>IF('Monthly Ranks'!L387&gt;=9, 1/8,0)</f>
        <v>0.125</v>
      </c>
      <c r="M388">
        <f>IF('Monthly Ranks'!M387&gt;=9, 1/8,0)</f>
        <v>0</v>
      </c>
      <c r="N388">
        <f>IF('Monthly Ranks'!N387&gt;=9, 1/8,0)</f>
        <v>0</v>
      </c>
      <c r="O388">
        <f>IF('Monthly Ranks'!O387&gt;=9, 1/8,0)</f>
        <v>0</v>
      </c>
      <c r="P388">
        <f>IF('Monthly Ranks'!P387&gt;=9, 1/8,0)</f>
        <v>0.125</v>
      </c>
      <c r="Q388">
        <f>IF('Monthly Ranks'!Q387&gt;=9, 1/8,0)</f>
        <v>0</v>
      </c>
      <c r="S388">
        <f t="shared" si="56"/>
        <v>200702</v>
      </c>
      <c r="T388" s="12">
        <f>B388*ReturnData!B399</f>
        <v>0</v>
      </c>
      <c r="U388" s="12">
        <f>C388*ReturnData!C399</f>
        <v>7.0999999999999995E-3</v>
      </c>
      <c r="V388" s="12">
        <f>D388*ReturnData!D399</f>
        <v>-2.7750000000000001E-3</v>
      </c>
      <c r="W388" s="12">
        <f>E388*ReturnData!E399</f>
        <v>0</v>
      </c>
      <c r="X388" s="12">
        <f>F388*ReturnData!F399</f>
        <v>0</v>
      </c>
      <c r="Y388" s="12">
        <f>G388*ReturnData!G399</f>
        <v>2.9125000000000002E-3</v>
      </c>
      <c r="Z388" s="12">
        <f>H388*ReturnData!H399</f>
        <v>-3.5125E-3</v>
      </c>
      <c r="AA388" s="12">
        <f>I388*ReturnData!I399</f>
        <v>-2.225E-3</v>
      </c>
      <c r="AB388" s="12">
        <f>J388*ReturnData!J399</f>
        <v>0</v>
      </c>
      <c r="AC388" s="12">
        <f>K388*ReturnData!K399</f>
        <v>-1.1000000000000001E-3</v>
      </c>
      <c r="AD388" s="12">
        <f>L388*ReturnData!L399</f>
        <v>-7.5000000000000002E-4</v>
      </c>
      <c r="AE388" s="12">
        <f>M388*ReturnData!M399</f>
        <v>0</v>
      </c>
      <c r="AF388" s="12">
        <f>N388*ReturnData!N399</f>
        <v>0</v>
      </c>
      <c r="AG388" s="12">
        <f>O388*ReturnData!O399</f>
        <v>0</v>
      </c>
      <c r="AH388" s="12">
        <f>P388*ReturnData!P399</f>
        <v>-2.0000000000000001E-4</v>
      </c>
      <c r="AI388" s="12">
        <f>Q388*ReturnData!Q399</f>
        <v>0</v>
      </c>
      <c r="AK388">
        <f t="shared" si="52"/>
        <v>200702</v>
      </c>
      <c r="AL388" s="15">
        <f t="shared" ref="AL388:AL451" si="58">SUM(T388:AI388)</f>
        <v>-5.500000000000009E-4</v>
      </c>
      <c r="AN388">
        <v>1</v>
      </c>
      <c r="AO388" s="15">
        <f>HighMomentumPortfolio!AL388-LowMomentumPortfolio!AL388</f>
        <v>6.6750000000000012E-3</v>
      </c>
      <c r="AP388" s="18">
        <f t="shared" ref="AP388:AP451" si="59">AN388+AO388</f>
        <v>1.006675</v>
      </c>
      <c r="AQ388" s="18"/>
    </row>
    <row r="389" spans="1:48" x14ac:dyDescent="0.25">
      <c r="A389" s="6">
        <f>ReturnData!A400</f>
        <v>200703</v>
      </c>
      <c r="B389">
        <f>IF('Monthly Ranks'!B388&gt;=9, 1/8,0)</f>
        <v>0</v>
      </c>
      <c r="C389">
        <f>IF('Monthly Ranks'!C388&gt;=9, 1/8,0)</f>
        <v>0.125</v>
      </c>
      <c r="D389">
        <f>IF('Monthly Ranks'!D388&gt;=9, 1/8,0)</f>
        <v>0</v>
      </c>
      <c r="E389">
        <f>IF('Monthly Ranks'!E388&gt;=9, 1/8,0)</f>
        <v>0</v>
      </c>
      <c r="F389">
        <f>IF('Monthly Ranks'!F388&gt;=9, 1/8,0)</f>
        <v>0.125</v>
      </c>
      <c r="G389">
        <f>IF('Monthly Ranks'!G388&gt;=9, 1/8,0)</f>
        <v>0</v>
      </c>
      <c r="H389">
        <f>IF('Monthly Ranks'!H388&gt;=9, 1/8,0)</f>
        <v>0.125</v>
      </c>
      <c r="I389">
        <f>IF('Monthly Ranks'!I388&gt;=9, 1/8,0)</f>
        <v>0.125</v>
      </c>
      <c r="J389">
        <f>IF('Monthly Ranks'!J388&gt;=9, 1/8,0)</f>
        <v>0</v>
      </c>
      <c r="K389">
        <f>IF('Monthly Ranks'!K388&gt;=9, 1/8,0)</f>
        <v>0.125</v>
      </c>
      <c r="L389">
        <f>IF('Monthly Ranks'!L388&gt;=9, 1/8,0)</f>
        <v>0.125</v>
      </c>
      <c r="M389">
        <f>IF('Monthly Ranks'!M388&gt;=9, 1/8,0)</f>
        <v>0</v>
      </c>
      <c r="N389">
        <f>IF('Monthly Ranks'!N388&gt;=9, 1/8,0)</f>
        <v>0</v>
      </c>
      <c r="O389">
        <f>IF('Monthly Ranks'!O388&gt;=9, 1/8,0)</f>
        <v>0</v>
      </c>
      <c r="P389">
        <f>IF('Monthly Ranks'!P388&gt;=9, 1/8,0)</f>
        <v>0.125</v>
      </c>
      <c r="Q389">
        <f>IF('Monthly Ranks'!Q388&gt;=9, 1/8,0)</f>
        <v>0.125</v>
      </c>
      <c r="S389">
        <f t="shared" si="56"/>
        <v>200703</v>
      </c>
      <c r="T389" s="12">
        <f>B389*ReturnData!B400</f>
        <v>0</v>
      </c>
      <c r="U389" s="12">
        <f>C389*ReturnData!C400</f>
        <v>3.4624999999999999E-3</v>
      </c>
      <c r="V389" s="12">
        <f>D389*ReturnData!D400</f>
        <v>0</v>
      </c>
      <c r="W389" s="12">
        <f>E389*ReturnData!E400</f>
        <v>0</v>
      </c>
      <c r="X389" s="12">
        <f>F389*ReturnData!F400</f>
        <v>5.0000000000000002E-5</v>
      </c>
      <c r="Y389" s="12">
        <f>G389*ReturnData!G400</f>
        <v>0</v>
      </c>
      <c r="Z389" s="12">
        <f>H389*ReturnData!H400</f>
        <v>9.2500000000000004E-4</v>
      </c>
      <c r="AA389" s="12">
        <f>I389*ReturnData!I400</f>
        <v>-5.8625000000000005E-3</v>
      </c>
      <c r="AB389" s="12">
        <f>J389*ReturnData!J400</f>
        <v>0</v>
      </c>
      <c r="AC389" s="12">
        <f>K389*ReturnData!K400</f>
        <v>2.7000000000000001E-3</v>
      </c>
      <c r="AD389" s="12">
        <f>L389*ReturnData!L400</f>
        <v>8.1250000000000007E-4</v>
      </c>
      <c r="AE389" s="12">
        <f>M389*ReturnData!M400</f>
        <v>0</v>
      </c>
      <c r="AF389" s="12">
        <f>N389*ReturnData!N400</f>
        <v>0</v>
      </c>
      <c r="AG389" s="12">
        <f>O389*ReturnData!O400</f>
        <v>0</v>
      </c>
      <c r="AH389" s="12">
        <f>P389*ReturnData!P400</f>
        <v>1.5874999999999999E-3</v>
      </c>
      <c r="AI389" s="12">
        <f>Q389*ReturnData!Q400</f>
        <v>-4.6250000000000002E-4</v>
      </c>
      <c r="AK389">
        <f t="shared" si="52"/>
        <v>200703</v>
      </c>
      <c r="AL389" s="15">
        <f t="shared" si="58"/>
        <v>3.2125000000000001E-3</v>
      </c>
      <c r="AN389">
        <v>1</v>
      </c>
      <c r="AO389" s="15">
        <f>HighMomentumPortfolio!AL389-LowMomentumPortfolio!AL389</f>
        <v>2.41E-2</v>
      </c>
      <c r="AP389" s="18">
        <f t="shared" si="59"/>
        <v>1.0241</v>
      </c>
      <c r="AQ389" s="18"/>
    </row>
    <row r="390" spans="1:48" x14ac:dyDescent="0.25">
      <c r="A390" s="6">
        <f>ReturnData!A401</f>
        <v>200704</v>
      </c>
      <c r="B390">
        <f>IF('Monthly Ranks'!B389&gt;=9, 1/8,0)</f>
        <v>0</v>
      </c>
      <c r="C390">
        <f>IF('Monthly Ranks'!C389&gt;=9, 1/8,0)</f>
        <v>0.125</v>
      </c>
      <c r="D390">
        <f>IF('Monthly Ranks'!D389&gt;=9, 1/8,0)</f>
        <v>0</v>
      </c>
      <c r="E390">
        <f>IF('Monthly Ranks'!E389&gt;=9, 1/8,0)</f>
        <v>0</v>
      </c>
      <c r="F390">
        <f>IF('Monthly Ranks'!F389&gt;=9, 1/8,0)</f>
        <v>0.125</v>
      </c>
      <c r="G390">
        <f>IF('Monthly Ranks'!G389&gt;=9, 1/8,0)</f>
        <v>0</v>
      </c>
      <c r="H390">
        <f>IF('Monthly Ranks'!H389&gt;=9, 1/8,0)</f>
        <v>0</v>
      </c>
      <c r="I390">
        <f>IF('Monthly Ranks'!I389&gt;=9, 1/8,0)</f>
        <v>0.125</v>
      </c>
      <c r="J390">
        <f>IF('Monthly Ranks'!J389&gt;=9, 1/8,0)</f>
        <v>0</v>
      </c>
      <c r="K390">
        <f>IF('Monthly Ranks'!K389&gt;=9, 1/8,0)</f>
        <v>0.125</v>
      </c>
      <c r="L390">
        <f>IF('Monthly Ranks'!L389&gt;=9, 1/8,0)</f>
        <v>0.125</v>
      </c>
      <c r="M390">
        <f>IF('Monthly Ranks'!M389&gt;=9, 1/8,0)</f>
        <v>0</v>
      </c>
      <c r="N390">
        <f>IF('Monthly Ranks'!N389&gt;=9, 1/8,0)</f>
        <v>0.125</v>
      </c>
      <c r="O390">
        <f>IF('Monthly Ranks'!O389&gt;=9, 1/8,0)</f>
        <v>0</v>
      </c>
      <c r="P390">
        <f>IF('Monthly Ranks'!P389&gt;=9, 1/8,0)</f>
        <v>0.125</v>
      </c>
      <c r="Q390">
        <f>IF('Monthly Ranks'!Q389&gt;=9, 1/8,0)</f>
        <v>0.125</v>
      </c>
      <c r="S390">
        <f t="shared" si="56"/>
        <v>200704</v>
      </c>
      <c r="T390" s="12">
        <f>B390*ReturnData!B401</f>
        <v>0</v>
      </c>
      <c r="U390" s="12">
        <f>C390*ReturnData!C401</f>
        <v>1.0249999999999999E-2</v>
      </c>
      <c r="V390" s="12">
        <f>D390*ReturnData!D401</f>
        <v>0</v>
      </c>
      <c r="W390" s="12">
        <f>E390*ReturnData!E401</f>
        <v>0</v>
      </c>
      <c r="X390" s="12">
        <f>F390*ReturnData!F401</f>
        <v>9.0749999999999997E-3</v>
      </c>
      <c r="Y390" s="12">
        <f>G390*ReturnData!G401</f>
        <v>0</v>
      </c>
      <c r="Z390" s="12">
        <f>H390*ReturnData!H401</f>
        <v>0</v>
      </c>
      <c r="AA390" s="12">
        <f>I390*ReturnData!I401</f>
        <v>2.9749999999999998E-3</v>
      </c>
      <c r="AB390" s="12">
        <f>J390*ReturnData!J401</f>
        <v>0</v>
      </c>
      <c r="AC390" s="12">
        <f>K390*ReturnData!K401</f>
        <v>6.0375000000000003E-3</v>
      </c>
      <c r="AD390" s="12">
        <f>L390*ReturnData!L401</f>
        <v>7.4624999999999995E-3</v>
      </c>
      <c r="AE390" s="12">
        <f>M390*ReturnData!M401</f>
        <v>0</v>
      </c>
      <c r="AF390" s="12">
        <f>N390*ReturnData!N401</f>
        <v>5.1624999999999996E-3</v>
      </c>
      <c r="AG390" s="12">
        <f>O390*ReturnData!O401</f>
        <v>0</v>
      </c>
      <c r="AH390" s="12">
        <f>P390*ReturnData!P401</f>
        <v>3.2500000000000003E-3</v>
      </c>
      <c r="AI390" s="12">
        <f>Q390*ReturnData!Q401</f>
        <v>4.5500000000000002E-3</v>
      </c>
      <c r="AK390">
        <f t="shared" si="52"/>
        <v>200704</v>
      </c>
      <c r="AL390" s="15">
        <f t="shared" si="58"/>
        <v>4.87625E-2</v>
      </c>
      <c r="AN390">
        <v>1</v>
      </c>
      <c r="AO390" s="15">
        <f>HighMomentumPortfolio!AL390-LowMomentumPortfolio!AL390</f>
        <v>-9.9500000000000074E-3</v>
      </c>
      <c r="AP390" s="18">
        <f t="shared" si="59"/>
        <v>0.99004999999999999</v>
      </c>
      <c r="AQ390" s="18"/>
    </row>
    <row r="391" spans="1:48" x14ac:dyDescent="0.25">
      <c r="A391" s="6">
        <f>ReturnData!A402</f>
        <v>200705</v>
      </c>
      <c r="B391">
        <f>IF('Monthly Ranks'!B390&gt;=9, 1/8,0)</f>
        <v>0</v>
      </c>
      <c r="C391">
        <f>IF('Monthly Ranks'!C390&gt;=9, 1/8,0)</f>
        <v>0.125</v>
      </c>
      <c r="D391">
        <f>IF('Monthly Ranks'!D390&gt;=9, 1/8,0)</f>
        <v>0</v>
      </c>
      <c r="E391">
        <f>IF('Monthly Ranks'!E390&gt;=9, 1/8,0)</f>
        <v>0</v>
      </c>
      <c r="F391">
        <f>IF('Monthly Ranks'!F390&gt;=9, 1/8,0)</f>
        <v>0.125</v>
      </c>
      <c r="G391">
        <f>IF('Monthly Ranks'!G390&gt;=9, 1/8,0)</f>
        <v>0</v>
      </c>
      <c r="H391">
        <f>IF('Monthly Ranks'!H390&gt;=9, 1/8,0)</f>
        <v>0.125</v>
      </c>
      <c r="I391">
        <f>IF('Monthly Ranks'!I390&gt;=9, 1/8,0)</f>
        <v>0.125</v>
      </c>
      <c r="J391">
        <f>IF('Monthly Ranks'!J390&gt;=9, 1/8,0)</f>
        <v>0</v>
      </c>
      <c r="K391">
        <f>IF('Monthly Ranks'!K390&gt;=9, 1/8,0)</f>
        <v>0.125</v>
      </c>
      <c r="L391">
        <f>IF('Monthly Ranks'!L390&gt;=9, 1/8,0)</f>
        <v>0.125</v>
      </c>
      <c r="M391">
        <f>IF('Monthly Ranks'!M390&gt;=9, 1/8,0)</f>
        <v>0</v>
      </c>
      <c r="N391">
        <f>IF('Monthly Ranks'!N390&gt;=9, 1/8,0)</f>
        <v>0.125</v>
      </c>
      <c r="O391">
        <f>IF('Monthly Ranks'!O390&gt;=9, 1/8,0)</f>
        <v>0</v>
      </c>
      <c r="P391">
        <f>IF('Monthly Ranks'!P390&gt;=9, 1/8,0)</f>
        <v>0</v>
      </c>
      <c r="Q391">
        <f>IF('Monthly Ranks'!Q390&gt;=9, 1/8,0)</f>
        <v>0.125</v>
      </c>
      <c r="S391">
        <f t="shared" si="56"/>
        <v>200705</v>
      </c>
      <c r="T391" s="12">
        <f>B391*ReturnData!B402</f>
        <v>0</v>
      </c>
      <c r="U391" s="12">
        <f>C391*ReturnData!C402</f>
        <v>9.7124999999999989E-3</v>
      </c>
      <c r="V391" s="12">
        <f>D391*ReturnData!D402</f>
        <v>0</v>
      </c>
      <c r="W391" s="12">
        <f>E391*ReturnData!E402</f>
        <v>0</v>
      </c>
      <c r="X391" s="12">
        <f>F391*ReturnData!F402</f>
        <v>2.2000000000000001E-3</v>
      </c>
      <c r="Y391" s="12">
        <f>G391*ReturnData!G402</f>
        <v>0</v>
      </c>
      <c r="Z391" s="12">
        <f>H391*ReturnData!H402</f>
        <v>1.7625E-3</v>
      </c>
      <c r="AA391" s="12">
        <f>I391*ReturnData!I402</f>
        <v>7.837499999999999E-3</v>
      </c>
      <c r="AB391" s="12">
        <f>J391*ReturnData!J402</f>
        <v>0</v>
      </c>
      <c r="AC391" s="12">
        <f>K391*ReturnData!K402</f>
        <v>7.6749999999999995E-3</v>
      </c>
      <c r="AD391" s="12">
        <f>L391*ReturnData!L402</f>
        <v>5.9750000000000003E-3</v>
      </c>
      <c r="AE391" s="12">
        <f>M391*ReturnData!M402</f>
        <v>0</v>
      </c>
      <c r="AF391" s="12">
        <f>N391*ReturnData!N402</f>
        <v>6.5375000000000008E-3</v>
      </c>
      <c r="AG391" s="12">
        <f>O391*ReturnData!O402</f>
        <v>0</v>
      </c>
      <c r="AH391" s="12">
        <f>P391*ReturnData!P402</f>
        <v>0</v>
      </c>
      <c r="AI391" s="12">
        <f>Q391*ReturnData!Q402</f>
        <v>3.5249999999999999E-3</v>
      </c>
      <c r="AK391">
        <f t="shared" si="52"/>
        <v>200705</v>
      </c>
      <c r="AL391" s="15">
        <f t="shared" si="58"/>
        <v>4.5225000000000001E-2</v>
      </c>
      <c r="AN391">
        <v>1</v>
      </c>
      <c r="AO391" s="15">
        <f>HighMomentumPortfolio!AL391-LowMomentumPortfolio!AL391</f>
        <v>-8.4999999999999659E-4</v>
      </c>
      <c r="AP391" s="18">
        <f t="shared" si="59"/>
        <v>0.99914999999999998</v>
      </c>
      <c r="AQ391" s="18"/>
    </row>
    <row r="392" spans="1:48" x14ac:dyDescent="0.25">
      <c r="A392" s="6">
        <f>ReturnData!A403</f>
        <v>200706</v>
      </c>
      <c r="B392">
        <f>IF('Monthly Ranks'!B391&gt;=9, 1/8,0)</f>
        <v>0.125</v>
      </c>
      <c r="C392">
        <f>IF('Monthly Ranks'!C391&gt;=9, 1/8,0)</f>
        <v>0.125</v>
      </c>
      <c r="D392">
        <f>IF('Monthly Ranks'!D391&gt;=9, 1/8,0)</f>
        <v>0</v>
      </c>
      <c r="E392">
        <f>IF('Monthly Ranks'!E391&gt;=9, 1/8,0)</f>
        <v>0</v>
      </c>
      <c r="F392">
        <f>IF('Monthly Ranks'!F391&gt;=9, 1/8,0)</f>
        <v>0</v>
      </c>
      <c r="G392">
        <f>IF('Monthly Ranks'!G391&gt;=9, 1/8,0)</f>
        <v>0</v>
      </c>
      <c r="H392">
        <f>IF('Monthly Ranks'!H391&gt;=9, 1/8,0)</f>
        <v>0</v>
      </c>
      <c r="I392">
        <f>IF('Monthly Ranks'!I391&gt;=9, 1/8,0)</f>
        <v>0.125</v>
      </c>
      <c r="J392">
        <f>IF('Monthly Ranks'!J391&gt;=9, 1/8,0)</f>
        <v>0</v>
      </c>
      <c r="K392">
        <f>IF('Monthly Ranks'!K391&gt;=9, 1/8,0)</f>
        <v>0.125</v>
      </c>
      <c r="L392">
        <f>IF('Monthly Ranks'!L391&gt;=9, 1/8,0)</f>
        <v>0.125</v>
      </c>
      <c r="M392">
        <f>IF('Monthly Ranks'!M391&gt;=9, 1/8,0)</f>
        <v>0</v>
      </c>
      <c r="N392">
        <f>IF('Monthly Ranks'!N391&gt;=9, 1/8,0)</f>
        <v>0.125</v>
      </c>
      <c r="O392">
        <f>IF('Monthly Ranks'!O391&gt;=9, 1/8,0)</f>
        <v>0</v>
      </c>
      <c r="P392">
        <f>IF('Monthly Ranks'!P391&gt;=9, 1/8,0)</f>
        <v>0.125</v>
      </c>
      <c r="Q392">
        <f>IF('Monthly Ranks'!Q391&gt;=9, 1/8,0)</f>
        <v>0.125</v>
      </c>
      <c r="S392">
        <f t="shared" si="56"/>
        <v>200706</v>
      </c>
      <c r="T392" s="12">
        <f>B392*ReturnData!B403</f>
        <v>-1.0874999999999999E-3</v>
      </c>
      <c r="U392" s="12">
        <f>C392*ReturnData!C403</f>
        <v>-2.4250000000000001E-3</v>
      </c>
      <c r="V392" s="12">
        <f>D392*ReturnData!D403</f>
        <v>0</v>
      </c>
      <c r="W392" s="12">
        <f>E392*ReturnData!E403</f>
        <v>0</v>
      </c>
      <c r="X392" s="12">
        <f>F392*ReturnData!F403</f>
        <v>0</v>
      </c>
      <c r="Y392" s="12">
        <f>G392*ReturnData!G403</f>
        <v>0</v>
      </c>
      <c r="Z392" s="12">
        <f>H392*ReturnData!H403</f>
        <v>0</v>
      </c>
      <c r="AA392" s="12">
        <f>I392*ReturnData!I403</f>
        <v>-4.7875000000000001E-3</v>
      </c>
      <c r="AB392" s="12">
        <f>J392*ReturnData!J403</f>
        <v>0</v>
      </c>
      <c r="AC392" s="12">
        <f>K392*ReturnData!K403</f>
        <v>4.4999999999999999E-4</v>
      </c>
      <c r="AD392" s="12">
        <f>L392*ReturnData!L403</f>
        <v>2.4124999999999997E-3</v>
      </c>
      <c r="AE392" s="12">
        <f>M392*ReturnData!M403</f>
        <v>0</v>
      </c>
      <c r="AF392" s="12">
        <f>N392*ReturnData!N403</f>
        <v>-2.6624999999999999E-3</v>
      </c>
      <c r="AG392" s="12">
        <f>O392*ReturnData!O403</f>
        <v>0</v>
      </c>
      <c r="AH392" s="12">
        <f>P392*ReturnData!P403</f>
        <v>-2.725E-3</v>
      </c>
      <c r="AI392" s="12">
        <f>Q392*ReturnData!Q403</f>
        <v>-4.5500000000000002E-3</v>
      </c>
      <c r="AK392">
        <f t="shared" si="52"/>
        <v>200706</v>
      </c>
      <c r="AL392" s="15">
        <f t="shared" si="58"/>
        <v>-1.5375E-2</v>
      </c>
      <c r="AN392">
        <v>1</v>
      </c>
      <c r="AO392" s="15">
        <f>HighMomentumPortfolio!AL392-LowMomentumPortfolio!AL392</f>
        <v>4.8874999999999995E-3</v>
      </c>
      <c r="AP392" s="18">
        <f t="shared" si="59"/>
        <v>1.0048874999999999</v>
      </c>
      <c r="AQ392" s="18"/>
    </row>
    <row r="393" spans="1:48" x14ac:dyDescent="0.25">
      <c r="A393" s="6">
        <f>ReturnData!A404</f>
        <v>200707</v>
      </c>
      <c r="B393">
        <f>IF('Monthly Ranks'!B392&gt;=9, 1/8,0)</f>
        <v>0.125</v>
      </c>
      <c r="C393">
        <f>IF('Monthly Ranks'!C392&gt;=9, 1/8,0)</f>
        <v>0.125</v>
      </c>
      <c r="D393">
        <f>IF('Monthly Ranks'!D392&gt;=9, 1/8,0)</f>
        <v>0</v>
      </c>
      <c r="E393">
        <f>IF('Monthly Ranks'!E392&gt;=9, 1/8,0)</f>
        <v>0</v>
      </c>
      <c r="F393">
        <f>IF('Monthly Ranks'!F392&gt;=9, 1/8,0)</f>
        <v>0</v>
      </c>
      <c r="G393">
        <f>IF('Monthly Ranks'!G392&gt;=9, 1/8,0)</f>
        <v>0</v>
      </c>
      <c r="H393">
        <f>IF('Monthly Ranks'!H392&gt;=9, 1/8,0)</f>
        <v>0.125</v>
      </c>
      <c r="I393">
        <f>IF('Monthly Ranks'!I392&gt;=9, 1/8,0)</f>
        <v>0.125</v>
      </c>
      <c r="J393">
        <f>IF('Monthly Ranks'!J392&gt;=9, 1/8,0)</f>
        <v>0</v>
      </c>
      <c r="K393">
        <f>IF('Monthly Ranks'!K392&gt;=9, 1/8,0)</f>
        <v>0</v>
      </c>
      <c r="L393">
        <f>IF('Monthly Ranks'!L392&gt;=9, 1/8,0)</f>
        <v>0.125</v>
      </c>
      <c r="M393">
        <f>IF('Monthly Ranks'!M392&gt;=9, 1/8,0)</f>
        <v>0</v>
      </c>
      <c r="N393">
        <f>IF('Monthly Ranks'!N392&gt;=9, 1/8,0)</f>
        <v>0.125</v>
      </c>
      <c r="O393">
        <f>IF('Monthly Ranks'!O392&gt;=9, 1/8,0)</f>
        <v>0</v>
      </c>
      <c r="P393">
        <f>IF('Monthly Ranks'!P392&gt;=9, 1/8,0)</f>
        <v>0.125</v>
      </c>
      <c r="Q393">
        <f>IF('Monthly Ranks'!Q392&gt;=9, 1/8,0)</f>
        <v>0.125</v>
      </c>
      <c r="S393">
        <f t="shared" si="56"/>
        <v>200707</v>
      </c>
      <c r="T393" s="12">
        <f>B393*ReturnData!B404</f>
        <v>-3.5875E-3</v>
      </c>
      <c r="U393" s="12">
        <f>C393*ReturnData!C404</f>
        <v>1.5499999999999999E-3</v>
      </c>
      <c r="V393" s="12">
        <f>D393*ReturnData!D404</f>
        <v>0</v>
      </c>
      <c r="W393" s="12">
        <f>E393*ReturnData!E404</f>
        <v>0</v>
      </c>
      <c r="X393" s="12">
        <f>F393*ReturnData!F404</f>
        <v>0</v>
      </c>
      <c r="Y393" s="12">
        <f>G393*ReturnData!G404</f>
        <v>0</v>
      </c>
      <c r="Z393" s="12">
        <f>H393*ReturnData!H404</f>
        <v>-4.9499999999999995E-3</v>
      </c>
      <c r="AA393" s="12">
        <f>I393*ReturnData!I404</f>
        <v>-7.5249999999999996E-3</v>
      </c>
      <c r="AB393" s="12">
        <f>J393*ReturnData!J404</f>
        <v>0</v>
      </c>
      <c r="AC393" s="12">
        <f>K393*ReturnData!K404</f>
        <v>0</v>
      </c>
      <c r="AD393" s="12">
        <f>L393*ReturnData!L404</f>
        <v>7.7499999999999997E-4</v>
      </c>
      <c r="AE393" s="12">
        <f>M393*ReturnData!M404</f>
        <v>0</v>
      </c>
      <c r="AF393" s="12">
        <f>N393*ReturnData!N404</f>
        <v>1.1250000000000001E-3</v>
      </c>
      <c r="AG393" s="12">
        <f>O393*ReturnData!O404</f>
        <v>0</v>
      </c>
      <c r="AH393" s="12">
        <f>P393*ReturnData!P404</f>
        <v>-6.4624999999999995E-3</v>
      </c>
      <c r="AI393" s="12">
        <f>Q393*ReturnData!Q404</f>
        <v>-9.4374999999999997E-3</v>
      </c>
      <c r="AK393">
        <f t="shared" si="52"/>
        <v>200707</v>
      </c>
      <c r="AL393" s="15">
        <f t="shared" si="58"/>
        <v>-2.8512499999999996E-2</v>
      </c>
      <c r="AN393">
        <v>1</v>
      </c>
      <c r="AO393" s="15">
        <f>HighMomentumPortfolio!AL393-LowMomentumPortfolio!AL393</f>
        <v>-5.1875000000000046E-3</v>
      </c>
      <c r="AP393" s="18">
        <f t="shared" si="59"/>
        <v>0.99481249999999999</v>
      </c>
      <c r="AQ393" s="18"/>
    </row>
    <row r="394" spans="1:48" x14ac:dyDescent="0.25">
      <c r="A394" s="6">
        <f>ReturnData!A405</f>
        <v>200708</v>
      </c>
      <c r="B394">
        <f>IF('Monthly Ranks'!B393&gt;=9, 1/8,0)</f>
        <v>0.125</v>
      </c>
      <c r="C394">
        <f>IF('Monthly Ranks'!C393&gt;=9, 1/8,0)</f>
        <v>0</v>
      </c>
      <c r="D394">
        <f>IF('Monthly Ranks'!D393&gt;=9, 1/8,0)</f>
        <v>0.125</v>
      </c>
      <c r="E394">
        <f>IF('Monthly Ranks'!E393&gt;=9, 1/8,0)</f>
        <v>0</v>
      </c>
      <c r="F394">
        <f>IF('Monthly Ranks'!F393&gt;=9, 1/8,0)</f>
        <v>0</v>
      </c>
      <c r="G394">
        <f>IF('Monthly Ranks'!G393&gt;=9, 1/8,0)</f>
        <v>0</v>
      </c>
      <c r="H394">
        <f>IF('Monthly Ranks'!H393&gt;=9, 1/8,0)</f>
        <v>0.125</v>
      </c>
      <c r="I394">
        <f>IF('Monthly Ranks'!I393&gt;=9, 1/8,0)</f>
        <v>0.125</v>
      </c>
      <c r="J394">
        <f>IF('Monthly Ranks'!J393&gt;=9, 1/8,0)</f>
        <v>0</v>
      </c>
      <c r="K394">
        <f>IF('Monthly Ranks'!K393&gt;=9, 1/8,0)</f>
        <v>0</v>
      </c>
      <c r="L394">
        <f>IF('Monthly Ranks'!L393&gt;=9, 1/8,0)</f>
        <v>0</v>
      </c>
      <c r="M394">
        <f>IF('Monthly Ranks'!M393&gt;=9, 1/8,0)</f>
        <v>0</v>
      </c>
      <c r="N394">
        <f>IF('Monthly Ranks'!N393&gt;=9, 1/8,0)</f>
        <v>0.125</v>
      </c>
      <c r="O394">
        <f>IF('Monthly Ranks'!O393&gt;=9, 1/8,0)</f>
        <v>0.125</v>
      </c>
      <c r="P394">
        <f>IF('Monthly Ranks'!P393&gt;=9, 1/8,0)</f>
        <v>0.125</v>
      </c>
      <c r="Q394">
        <f>IF('Monthly Ranks'!Q393&gt;=9, 1/8,0)</f>
        <v>0.125</v>
      </c>
      <c r="S394">
        <f t="shared" si="56"/>
        <v>200708</v>
      </c>
      <c r="T394" s="12">
        <f>B394*ReturnData!B405</f>
        <v>3.9000000000000003E-3</v>
      </c>
      <c r="U394" s="12">
        <f>C394*ReturnData!C405</f>
        <v>0</v>
      </c>
      <c r="V394" s="12">
        <f>D394*ReturnData!D405</f>
        <v>3.8749999999999999E-4</v>
      </c>
      <c r="W394" s="12">
        <f>E394*ReturnData!E405</f>
        <v>0</v>
      </c>
      <c r="X394" s="12">
        <f>F394*ReturnData!F405</f>
        <v>0</v>
      </c>
      <c r="Y394" s="12">
        <f>G394*ReturnData!G405</f>
        <v>0</v>
      </c>
      <c r="Z394" s="12">
        <f>H394*ReturnData!H405</f>
        <v>3.9125000000000002E-3</v>
      </c>
      <c r="AA394" s="12">
        <f>I394*ReturnData!I405</f>
        <v>5.8749999999999991E-4</v>
      </c>
      <c r="AB394" s="12">
        <f>J394*ReturnData!J405</f>
        <v>0</v>
      </c>
      <c r="AC394" s="12">
        <f>K394*ReturnData!K405</f>
        <v>0</v>
      </c>
      <c r="AD394" s="12">
        <f>L394*ReturnData!L405</f>
        <v>0</v>
      </c>
      <c r="AE394" s="12">
        <f>M394*ReturnData!M405</f>
        <v>0</v>
      </c>
      <c r="AF394" s="12">
        <f>N394*ReturnData!N405</f>
        <v>-1.9500000000000001E-3</v>
      </c>
      <c r="AG394" s="12">
        <f>O394*ReturnData!O405</f>
        <v>2.3E-3</v>
      </c>
      <c r="AH394" s="12">
        <f>P394*ReturnData!P405</f>
        <v>1.2625E-3</v>
      </c>
      <c r="AI394" s="12">
        <f>Q394*ReturnData!Q405</f>
        <v>2.0125E-3</v>
      </c>
      <c r="AK394">
        <f t="shared" si="52"/>
        <v>200708</v>
      </c>
      <c r="AL394" s="15">
        <f t="shared" si="58"/>
        <v>1.24125E-2</v>
      </c>
      <c r="AN394">
        <v>1</v>
      </c>
      <c r="AO394" s="15">
        <f>HighMomentumPortfolio!AL394-LowMomentumPortfolio!AL394</f>
        <v>-1.7399999999999999E-2</v>
      </c>
      <c r="AP394" s="18">
        <f t="shared" si="59"/>
        <v>0.98260000000000003</v>
      </c>
      <c r="AQ394" s="18"/>
    </row>
    <row r="395" spans="1:48" x14ac:dyDescent="0.25">
      <c r="A395" s="6">
        <f>ReturnData!A406</f>
        <v>200709</v>
      </c>
      <c r="B395">
        <f>IF('Monthly Ranks'!B394&gt;=9, 1/8,0)</f>
        <v>0.125</v>
      </c>
      <c r="C395">
        <f>IF('Monthly Ranks'!C394&gt;=9, 1/8,0)</f>
        <v>0</v>
      </c>
      <c r="D395">
        <f>IF('Monthly Ranks'!D394&gt;=9, 1/8,0)</f>
        <v>0</v>
      </c>
      <c r="E395">
        <f>IF('Monthly Ranks'!E394&gt;=9, 1/8,0)</f>
        <v>0</v>
      </c>
      <c r="F395">
        <f>IF('Monthly Ranks'!F394&gt;=9, 1/8,0)</f>
        <v>0.125</v>
      </c>
      <c r="G395">
        <f>IF('Monthly Ranks'!G394&gt;=9, 1/8,0)</f>
        <v>0</v>
      </c>
      <c r="H395">
        <f>IF('Monthly Ranks'!H394&gt;=9, 1/8,0)</f>
        <v>0.125</v>
      </c>
      <c r="I395">
        <f>IF('Monthly Ranks'!I394&gt;=9, 1/8,0)</f>
        <v>0.125</v>
      </c>
      <c r="J395">
        <f>IF('Monthly Ranks'!J394&gt;=9, 1/8,0)</f>
        <v>0</v>
      </c>
      <c r="K395">
        <f>IF('Monthly Ranks'!K394&gt;=9, 1/8,0)</f>
        <v>0</v>
      </c>
      <c r="L395">
        <f>IF('Monthly Ranks'!L394&gt;=9, 1/8,0)</f>
        <v>0</v>
      </c>
      <c r="M395">
        <f>IF('Monthly Ranks'!M394&gt;=9, 1/8,0)</f>
        <v>0.125</v>
      </c>
      <c r="N395">
        <f>IF('Monthly Ranks'!N394&gt;=9, 1/8,0)</f>
        <v>0</v>
      </c>
      <c r="O395">
        <f>IF('Monthly Ranks'!O394&gt;=9, 1/8,0)</f>
        <v>0.125</v>
      </c>
      <c r="P395">
        <f>IF('Monthly Ranks'!P394&gt;=9, 1/8,0)</f>
        <v>0.125</v>
      </c>
      <c r="Q395">
        <f>IF('Monthly Ranks'!Q394&gt;=9, 1/8,0)</f>
        <v>0.125</v>
      </c>
      <c r="S395">
        <f t="shared" si="56"/>
        <v>200709</v>
      </c>
      <c r="T395" s="12">
        <f>B395*ReturnData!B406</f>
        <v>7.4250000000000002E-3</v>
      </c>
      <c r="U395" s="12">
        <f>C395*ReturnData!C406</f>
        <v>0</v>
      </c>
      <c r="V395" s="12">
        <f>D395*ReturnData!D406</f>
        <v>0</v>
      </c>
      <c r="W395" s="12">
        <f>E395*ReturnData!E406</f>
        <v>0</v>
      </c>
      <c r="X395" s="12">
        <f>F395*ReturnData!F406</f>
        <v>-2.1124999999999998E-3</v>
      </c>
      <c r="Y395" s="12">
        <f>G395*ReturnData!G406</f>
        <v>0</v>
      </c>
      <c r="Z395" s="12">
        <f>H395*ReturnData!H406</f>
        <v>3.65E-3</v>
      </c>
      <c r="AA395" s="12">
        <f>I395*ReturnData!I406</f>
        <v>-8.0874999999999992E-3</v>
      </c>
      <c r="AB395" s="12">
        <f>J395*ReturnData!J406</f>
        <v>0</v>
      </c>
      <c r="AC395" s="12">
        <f>K395*ReturnData!K406</f>
        <v>0</v>
      </c>
      <c r="AD395" s="12">
        <f>L395*ReturnData!L406</f>
        <v>0</v>
      </c>
      <c r="AE395" s="12">
        <f>M395*ReturnData!M406</f>
        <v>3.6749999999999999E-3</v>
      </c>
      <c r="AF395" s="12">
        <f>N395*ReturnData!N406</f>
        <v>0</v>
      </c>
      <c r="AG395" s="12">
        <f>O395*ReturnData!O406</f>
        <v>4.4250000000000001E-3</v>
      </c>
      <c r="AH395" s="12">
        <f>P395*ReturnData!P406</f>
        <v>8.7499999999999991E-4</v>
      </c>
      <c r="AI395" s="12">
        <f>Q395*ReturnData!Q406</f>
        <v>2.3874999999999999E-3</v>
      </c>
      <c r="AK395">
        <f t="shared" si="52"/>
        <v>200709</v>
      </c>
      <c r="AL395" s="15">
        <f t="shared" si="58"/>
        <v>1.2237500000000002E-2</v>
      </c>
      <c r="AN395">
        <v>1</v>
      </c>
      <c r="AO395" s="15">
        <f>HighMomentumPortfolio!AL395-LowMomentumPortfolio!AL395</f>
        <v>4.4399999999999995E-2</v>
      </c>
      <c r="AP395" s="18">
        <f t="shared" si="59"/>
        <v>1.0444</v>
      </c>
      <c r="AQ395" s="18"/>
    </row>
    <row r="396" spans="1:48" x14ac:dyDescent="0.25">
      <c r="A396" s="6">
        <f>ReturnData!A407</f>
        <v>200710</v>
      </c>
      <c r="B396">
        <f>IF('Monthly Ranks'!B395&gt;=9, 1/8,0)</f>
        <v>0.125</v>
      </c>
      <c r="C396">
        <f>IF('Monthly Ranks'!C395&gt;=9, 1/8,0)</f>
        <v>0</v>
      </c>
      <c r="D396">
        <f>IF('Monthly Ranks'!D395&gt;=9, 1/8,0)</f>
        <v>0</v>
      </c>
      <c r="E396">
        <f>IF('Monthly Ranks'!E395&gt;=9, 1/8,0)</f>
        <v>0</v>
      </c>
      <c r="F396">
        <f>IF('Monthly Ranks'!F395&gt;=9, 1/8,0)</f>
        <v>0.125</v>
      </c>
      <c r="G396">
        <f>IF('Monthly Ranks'!G395&gt;=9, 1/8,0)</f>
        <v>0</v>
      </c>
      <c r="H396">
        <f>IF('Monthly Ranks'!H395&gt;=9, 1/8,0)</f>
        <v>0.125</v>
      </c>
      <c r="I396">
        <f>IF('Monthly Ranks'!I395&gt;=9, 1/8,0)</f>
        <v>0.125</v>
      </c>
      <c r="J396">
        <f>IF('Monthly Ranks'!J395&gt;=9, 1/8,0)</f>
        <v>0</v>
      </c>
      <c r="K396">
        <f>IF('Monthly Ranks'!K395&gt;=9, 1/8,0)</f>
        <v>0</v>
      </c>
      <c r="L396">
        <f>IF('Monthly Ranks'!L395&gt;=9, 1/8,0)</f>
        <v>0</v>
      </c>
      <c r="M396">
        <f>IF('Monthly Ranks'!M395&gt;=9, 1/8,0)</f>
        <v>0.125</v>
      </c>
      <c r="N396">
        <f>IF('Monthly Ranks'!N395&gt;=9, 1/8,0)</f>
        <v>0</v>
      </c>
      <c r="O396">
        <f>IF('Monthly Ranks'!O395&gt;=9, 1/8,0)</f>
        <v>0.125</v>
      </c>
      <c r="P396">
        <f>IF('Monthly Ranks'!P395&gt;=9, 1/8,0)</f>
        <v>0.125</v>
      </c>
      <c r="Q396">
        <f>IF('Monthly Ranks'!Q395&gt;=9, 1/8,0)</f>
        <v>0.125</v>
      </c>
      <c r="S396">
        <f t="shared" si="56"/>
        <v>200710</v>
      </c>
      <c r="T396" s="12">
        <f>B396*ReturnData!B407</f>
        <v>3.3874999999999999E-3</v>
      </c>
      <c r="U396" s="12">
        <f>C396*ReturnData!C407</f>
        <v>0</v>
      </c>
      <c r="V396" s="12">
        <f>D396*ReturnData!D407</f>
        <v>0</v>
      </c>
      <c r="W396" s="12">
        <f>E396*ReturnData!E407</f>
        <v>0</v>
      </c>
      <c r="X396" s="12">
        <f>F396*ReturnData!F407</f>
        <v>2.7500000000000002E-4</v>
      </c>
      <c r="Y396" s="12">
        <f>G396*ReturnData!G407</f>
        <v>0</v>
      </c>
      <c r="Z396" s="12">
        <f>H396*ReturnData!H407</f>
        <v>2.3999999999999998E-3</v>
      </c>
      <c r="AA396" s="12">
        <f>I396*ReturnData!I407</f>
        <v>9.5E-4</v>
      </c>
      <c r="AB396" s="12">
        <f>J396*ReturnData!J407</f>
        <v>0</v>
      </c>
      <c r="AC396" s="12">
        <f>K396*ReturnData!K407</f>
        <v>0</v>
      </c>
      <c r="AD396" s="12">
        <f>L396*ReturnData!L407</f>
        <v>0</v>
      </c>
      <c r="AE396" s="12">
        <f>M396*ReturnData!M407</f>
        <v>2.7624999999999998E-3</v>
      </c>
      <c r="AF396" s="12">
        <f>N396*ReturnData!N407</f>
        <v>0</v>
      </c>
      <c r="AG396" s="12">
        <f>O396*ReturnData!O407</f>
        <v>8.5375E-3</v>
      </c>
      <c r="AH396" s="12">
        <f>P396*ReturnData!P407</f>
        <v>1.6000000000000001E-3</v>
      </c>
      <c r="AI396" s="12">
        <f>Q396*ReturnData!Q407</f>
        <v>-1.8124999999999999E-3</v>
      </c>
      <c r="AK396">
        <f t="shared" si="52"/>
        <v>200710</v>
      </c>
      <c r="AL396" s="15">
        <f t="shared" si="58"/>
        <v>1.8100000000000005E-2</v>
      </c>
      <c r="AN396">
        <v>1</v>
      </c>
      <c r="AO396" s="15">
        <f>HighMomentumPortfolio!AL396-LowMomentumPortfolio!AL396</f>
        <v>1.4399999999999996E-2</v>
      </c>
      <c r="AP396" s="18">
        <f t="shared" si="59"/>
        <v>1.0144</v>
      </c>
      <c r="AQ396" s="18"/>
    </row>
    <row r="397" spans="1:48" x14ac:dyDescent="0.25">
      <c r="A397" s="6">
        <f>ReturnData!A408</f>
        <v>200711</v>
      </c>
      <c r="B397">
        <f>IF('Monthly Ranks'!B396&gt;=9, 1/8,0)</f>
        <v>0</v>
      </c>
      <c r="C397">
        <f>IF('Monthly Ranks'!C396&gt;=9, 1/8,0)</f>
        <v>0</v>
      </c>
      <c r="D397">
        <f>IF('Monthly Ranks'!D396&gt;=9, 1/8,0)</f>
        <v>0</v>
      </c>
      <c r="E397">
        <f>IF('Monthly Ranks'!E396&gt;=9, 1/8,0)</f>
        <v>0.125</v>
      </c>
      <c r="F397">
        <f>IF('Monthly Ranks'!F396&gt;=9, 1/8,0)</f>
        <v>0.125</v>
      </c>
      <c r="G397">
        <f>IF('Monthly Ranks'!G396&gt;=9, 1/8,0)</f>
        <v>0</v>
      </c>
      <c r="H397">
        <f>IF('Monthly Ranks'!H396&gt;=9, 1/8,0)</f>
        <v>0.125</v>
      </c>
      <c r="I397">
        <f>IF('Monthly Ranks'!I396&gt;=9, 1/8,0)</f>
        <v>0.125</v>
      </c>
      <c r="J397">
        <f>IF('Monthly Ranks'!J396&gt;=9, 1/8,0)</f>
        <v>0</v>
      </c>
      <c r="K397">
        <f>IF('Monthly Ranks'!K396&gt;=9, 1/8,0)</f>
        <v>0</v>
      </c>
      <c r="L397">
        <f>IF('Monthly Ranks'!L396&gt;=9, 1/8,0)</f>
        <v>0</v>
      </c>
      <c r="M397">
        <f>IF('Monthly Ranks'!M396&gt;=9, 1/8,0)</f>
        <v>0.125</v>
      </c>
      <c r="N397">
        <f>IF('Monthly Ranks'!N396&gt;=9, 1/8,0)</f>
        <v>0</v>
      </c>
      <c r="O397">
        <f>IF('Monthly Ranks'!O396&gt;=9, 1/8,0)</f>
        <v>0.125</v>
      </c>
      <c r="P397">
        <f>IF('Monthly Ranks'!P396&gt;=9, 1/8,0)</f>
        <v>0.125</v>
      </c>
      <c r="Q397">
        <f>IF('Monthly Ranks'!Q396&gt;=9, 1/8,0)</f>
        <v>0.125</v>
      </c>
      <c r="S397">
        <f t="shared" si="56"/>
        <v>200711</v>
      </c>
      <c r="T397" s="12">
        <f>B397*ReturnData!B408</f>
        <v>0</v>
      </c>
      <c r="U397" s="12">
        <f>C397*ReturnData!C408</f>
        <v>0</v>
      </c>
      <c r="V397" s="12">
        <f>D397*ReturnData!D408</f>
        <v>0</v>
      </c>
      <c r="W397" s="12">
        <f>E397*ReturnData!E408</f>
        <v>-1.0087500000000001E-2</v>
      </c>
      <c r="X397" s="12">
        <f>F397*ReturnData!F408</f>
        <v>-8.7250000000000001E-3</v>
      </c>
      <c r="Y397" s="12">
        <f>G397*ReturnData!G408</f>
        <v>0</v>
      </c>
      <c r="Z397" s="12">
        <f>H397*ReturnData!H408</f>
        <v>2.6124999999999998E-3</v>
      </c>
      <c r="AA397" s="12">
        <f>I397*ReturnData!I408</f>
        <v>-1.15625E-2</v>
      </c>
      <c r="AB397" s="12">
        <f>J397*ReturnData!J408</f>
        <v>0</v>
      </c>
      <c r="AC397" s="12">
        <f>K397*ReturnData!K408</f>
        <v>0</v>
      </c>
      <c r="AD397" s="12">
        <f>L397*ReturnData!L408</f>
        <v>0</v>
      </c>
      <c r="AE397" s="12">
        <f>M397*ReturnData!M408</f>
        <v>-1.3349999999999999E-2</v>
      </c>
      <c r="AF397" s="12">
        <f>N397*ReturnData!N408</f>
        <v>0</v>
      </c>
      <c r="AG397" s="12">
        <f>O397*ReturnData!O408</f>
        <v>-8.9999999999999998E-4</v>
      </c>
      <c r="AH397" s="12">
        <f>P397*ReturnData!P408</f>
        <v>-2.8499999999999997E-3</v>
      </c>
      <c r="AI397" s="12">
        <f>Q397*ReturnData!Q408</f>
        <v>-7.7625000000000003E-3</v>
      </c>
      <c r="AK397">
        <f t="shared" si="52"/>
        <v>200711</v>
      </c>
      <c r="AL397" s="15">
        <f t="shared" si="58"/>
        <v>-5.2624999999999998E-2</v>
      </c>
      <c r="AN397">
        <v>1</v>
      </c>
      <c r="AO397" s="15">
        <f>HighMomentumPortfolio!AL397-LowMomentumPortfolio!AL397</f>
        <v>8.3000000000000018E-3</v>
      </c>
      <c r="AP397" s="18">
        <f t="shared" si="59"/>
        <v>1.0083</v>
      </c>
      <c r="AQ397" s="18"/>
    </row>
    <row r="398" spans="1:48" x14ac:dyDescent="0.25">
      <c r="A398" s="6">
        <f>ReturnData!A409</f>
        <v>200712</v>
      </c>
      <c r="B398">
        <f>IF('Monthly Ranks'!B397&gt;=9, 1/8,0)</f>
        <v>0</v>
      </c>
      <c r="C398">
        <f>IF('Monthly Ranks'!C397&gt;=9, 1/8,0)</f>
        <v>0</v>
      </c>
      <c r="D398">
        <f>IF('Monthly Ranks'!D397&gt;=9, 1/8,0)</f>
        <v>0</v>
      </c>
      <c r="E398">
        <f>IF('Monthly Ranks'!E397&gt;=9, 1/8,0)</f>
        <v>0.125</v>
      </c>
      <c r="F398">
        <f>IF('Monthly Ranks'!F397&gt;=9, 1/8,0)</f>
        <v>0.125</v>
      </c>
      <c r="G398">
        <f>IF('Monthly Ranks'!G397&gt;=9, 1/8,0)</f>
        <v>0</v>
      </c>
      <c r="H398">
        <f>IF('Monthly Ranks'!H397&gt;=9, 1/8,0)</f>
        <v>0.125</v>
      </c>
      <c r="I398">
        <f>IF('Monthly Ranks'!I397&gt;=9, 1/8,0)</f>
        <v>0.125</v>
      </c>
      <c r="J398">
        <f>IF('Monthly Ranks'!J397&gt;=9, 1/8,0)</f>
        <v>0</v>
      </c>
      <c r="K398">
        <f>IF('Monthly Ranks'!K397&gt;=9, 1/8,0)</f>
        <v>0</v>
      </c>
      <c r="L398">
        <f>IF('Monthly Ranks'!L397&gt;=9, 1/8,0)</f>
        <v>0</v>
      </c>
      <c r="M398">
        <f>IF('Monthly Ranks'!M397&gt;=9, 1/8,0)</f>
        <v>0.125</v>
      </c>
      <c r="N398">
        <f>IF('Monthly Ranks'!N397&gt;=9, 1/8,0)</f>
        <v>0.125</v>
      </c>
      <c r="O398">
        <f>IF('Monthly Ranks'!O397&gt;=9, 1/8,0)</f>
        <v>0</v>
      </c>
      <c r="P398">
        <f>IF('Monthly Ranks'!P397&gt;=9, 1/8,0)</f>
        <v>0.125</v>
      </c>
      <c r="Q398">
        <f>IF('Monthly Ranks'!Q397&gt;=9, 1/8,0)</f>
        <v>0.125</v>
      </c>
      <c r="S398">
        <f t="shared" si="56"/>
        <v>200712</v>
      </c>
      <c r="T398" s="12">
        <f>B398*ReturnData!B409</f>
        <v>0</v>
      </c>
      <c r="U398" s="12">
        <f>C398*ReturnData!C409</f>
        <v>0</v>
      </c>
      <c r="V398" s="12">
        <f>D398*ReturnData!D409</f>
        <v>0</v>
      </c>
      <c r="W398" s="12">
        <f>E398*ReturnData!E409</f>
        <v>-8.9750000000000003E-3</v>
      </c>
      <c r="X398" s="12">
        <f>F398*ReturnData!F409</f>
        <v>-4.7999999999999996E-3</v>
      </c>
      <c r="Y398" s="12">
        <f>G398*ReturnData!G409</f>
        <v>0</v>
      </c>
      <c r="Z398" s="12">
        <f>H398*ReturnData!H409</f>
        <v>-4.5874999999999996E-3</v>
      </c>
      <c r="AA398" s="12">
        <f>I398*ReturnData!I409</f>
        <v>-2.6874999999999998E-3</v>
      </c>
      <c r="AB398" s="12">
        <f>J398*ReturnData!J409</f>
        <v>0</v>
      </c>
      <c r="AC398" s="12">
        <f>K398*ReturnData!K409</f>
        <v>0</v>
      </c>
      <c r="AD398" s="12">
        <f>L398*ReturnData!L409</f>
        <v>0</v>
      </c>
      <c r="AE398" s="12">
        <f>M398*ReturnData!M409</f>
        <v>-1.7125E-3</v>
      </c>
      <c r="AF398" s="12">
        <f>N398*ReturnData!N409</f>
        <v>-2.075E-3</v>
      </c>
      <c r="AG398" s="12">
        <f>O398*ReturnData!O409</f>
        <v>0</v>
      </c>
      <c r="AH398" s="12">
        <f>P398*ReturnData!P409</f>
        <v>-3.4999999999999996E-3</v>
      </c>
      <c r="AI398" s="12">
        <f>Q398*ReturnData!Q409</f>
        <v>-5.1624999999999996E-3</v>
      </c>
      <c r="AK398">
        <f t="shared" si="52"/>
        <v>200712</v>
      </c>
      <c r="AL398" s="15">
        <f t="shared" si="58"/>
        <v>-3.3499999999999995E-2</v>
      </c>
      <c r="AN398">
        <v>1</v>
      </c>
      <c r="AO398" s="15">
        <f>HighMomentumPortfolio!AL398-LowMomentumPortfolio!AL398</f>
        <v>5.2874999999999991E-2</v>
      </c>
      <c r="AP398" s="18">
        <f t="shared" si="59"/>
        <v>1.052875</v>
      </c>
      <c r="AQ398" s="18"/>
    </row>
    <row r="399" spans="1:48" x14ac:dyDescent="0.25">
      <c r="A399" s="6">
        <f>ReturnData!A410</f>
        <v>200801</v>
      </c>
      <c r="B399">
        <f>IF('Monthly Ranks'!B398&gt;=9, 1/8,0)</f>
        <v>0</v>
      </c>
      <c r="C399">
        <f>IF('Monthly Ranks'!C398&gt;=9, 1/8,0)</f>
        <v>0</v>
      </c>
      <c r="D399">
        <f>IF('Monthly Ranks'!D398&gt;=9, 1/8,0)</f>
        <v>0</v>
      </c>
      <c r="E399">
        <f>IF('Monthly Ranks'!E398&gt;=9, 1/8,0)</f>
        <v>0.125</v>
      </c>
      <c r="F399">
        <f>IF('Monthly Ranks'!F398&gt;=9, 1/8,0)</f>
        <v>0.125</v>
      </c>
      <c r="G399">
        <f>IF('Monthly Ranks'!G398&gt;=9, 1/8,0)</f>
        <v>0</v>
      </c>
      <c r="H399">
        <f>IF('Monthly Ranks'!H398&gt;=9, 1/8,0)</f>
        <v>0.125</v>
      </c>
      <c r="I399">
        <f>IF('Monthly Ranks'!I398&gt;=9, 1/8,0)</f>
        <v>0.125</v>
      </c>
      <c r="J399">
        <f>IF('Monthly Ranks'!J398&gt;=9, 1/8,0)</f>
        <v>0</v>
      </c>
      <c r="K399">
        <f>IF('Monthly Ranks'!K398&gt;=9, 1/8,0)</f>
        <v>0</v>
      </c>
      <c r="L399">
        <f>IF('Monthly Ranks'!L398&gt;=9, 1/8,0)</f>
        <v>0</v>
      </c>
      <c r="M399">
        <f>IF('Monthly Ranks'!M398&gt;=9, 1/8,0)</f>
        <v>0.125</v>
      </c>
      <c r="N399">
        <f>IF('Monthly Ranks'!N398&gt;=9, 1/8,0)</f>
        <v>0.125</v>
      </c>
      <c r="O399">
        <f>IF('Monthly Ranks'!O398&gt;=9, 1/8,0)</f>
        <v>0</v>
      </c>
      <c r="P399">
        <f>IF('Monthly Ranks'!P398&gt;=9, 1/8,0)</f>
        <v>0.125</v>
      </c>
      <c r="Q399">
        <f>IF('Monthly Ranks'!Q398&gt;=9, 1/8,0)</f>
        <v>0.125</v>
      </c>
      <c r="S399">
        <f t="shared" si="56"/>
        <v>200801</v>
      </c>
      <c r="T399" s="12">
        <f>B399*ReturnData!B410</f>
        <v>0</v>
      </c>
      <c r="U399" s="12">
        <f>C399*ReturnData!C410</f>
        <v>0</v>
      </c>
      <c r="V399" s="12">
        <f>D399*ReturnData!D410</f>
        <v>0</v>
      </c>
      <c r="W399" s="12">
        <f>E399*ReturnData!E410</f>
        <v>2.7500000000000002E-4</v>
      </c>
      <c r="X399" s="12">
        <f>F399*ReturnData!F410</f>
        <v>-5.3E-3</v>
      </c>
      <c r="Y399" s="12">
        <f>G399*ReturnData!G410</f>
        <v>0</v>
      </c>
      <c r="Z399" s="12">
        <f>H399*ReturnData!H410</f>
        <v>-6.6E-3</v>
      </c>
      <c r="AA399" s="12">
        <f>I399*ReturnData!I410</f>
        <v>5.4250000000000001E-3</v>
      </c>
      <c r="AB399" s="12">
        <f>J399*ReturnData!J410</f>
        <v>0</v>
      </c>
      <c r="AC399" s="12">
        <f>K399*ReturnData!K410</f>
        <v>0</v>
      </c>
      <c r="AD399" s="12">
        <f>L399*ReturnData!L410</f>
        <v>0</v>
      </c>
      <c r="AE399" s="12">
        <f>M399*ReturnData!M410</f>
        <v>-6.5375000000000008E-3</v>
      </c>
      <c r="AF399" s="12">
        <f>N399*ReturnData!N410</f>
        <v>-1.9625000000000003E-3</v>
      </c>
      <c r="AG399" s="12">
        <f>O399*ReturnData!O410</f>
        <v>0</v>
      </c>
      <c r="AH399" s="12">
        <f>P399*ReturnData!P410</f>
        <v>-1.3750000000000001E-3</v>
      </c>
      <c r="AI399" s="12">
        <f>Q399*ReturnData!Q410</f>
        <v>-1.4124999999999999E-3</v>
      </c>
      <c r="AK399">
        <f t="shared" si="52"/>
        <v>200801</v>
      </c>
      <c r="AL399" s="15">
        <f t="shared" si="58"/>
        <v>-1.7487500000000003E-2</v>
      </c>
      <c r="AN399">
        <v>1</v>
      </c>
      <c r="AO399" s="15">
        <f>HighMomentumPortfolio!AL399-LowMomentumPortfolio!AL399</f>
        <v>-6.5587499999999993E-2</v>
      </c>
      <c r="AP399" s="18">
        <f t="shared" si="59"/>
        <v>0.93441249999999998</v>
      </c>
      <c r="AQ399" s="18"/>
      <c r="AR399" s="18">
        <f t="shared" ref="AR399" si="60">PRODUCT(AP399:AP410)</f>
        <v>1.0149380917169466</v>
      </c>
      <c r="AS399" s="18"/>
      <c r="AT399" s="18"/>
      <c r="AU399" s="18"/>
      <c r="AV399" s="18"/>
    </row>
    <row r="400" spans="1:48" x14ac:dyDescent="0.25">
      <c r="A400" s="6">
        <f>ReturnData!A411</f>
        <v>200802</v>
      </c>
      <c r="B400">
        <f>IF('Monthly Ranks'!B399&gt;=9, 1/8,0)</f>
        <v>0</v>
      </c>
      <c r="C400">
        <f>IF('Monthly Ranks'!C399&gt;=9, 1/8,0)</f>
        <v>0</v>
      </c>
      <c r="D400">
        <f>IF('Monthly Ranks'!D399&gt;=9, 1/8,0)</f>
        <v>0</v>
      </c>
      <c r="E400">
        <f>IF('Monthly Ranks'!E399&gt;=9, 1/8,0)</f>
        <v>0.125</v>
      </c>
      <c r="F400">
        <f>IF('Monthly Ranks'!F399&gt;=9, 1/8,0)</f>
        <v>0.125</v>
      </c>
      <c r="G400">
        <f>IF('Monthly Ranks'!G399&gt;=9, 1/8,0)</f>
        <v>0</v>
      </c>
      <c r="H400">
        <f>IF('Monthly Ranks'!H399&gt;=9, 1/8,0)</f>
        <v>0.125</v>
      </c>
      <c r="I400">
        <f>IF('Monthly Ranks'!I399&gt;=9, 1/8,0)</f>
        <v>0.125</v>
      </c>
      <c r="J400">
        <f>IF('Monthly Ranks'!J399&gt;=9, 1/8,0)</f>
        <v>0</v>
      </c>
      <c r="K400">
        <f>IF('Monthly Ranks'!K399&gt;=9, 1/8,0)</f>
        <v>0</v>
      </c>
      <c r="L400">
        <f>IF('Monthly Ranks'!L399&gt;=9, 1/8,0)</f>
        <v>0</v>
      </c>
      <c r="M400">
        <f>IF('Monthly Ranks'!M399&gt;=9, 1/8,0)</f>
        <v>0.125</v>
      </c>
      <c r="N400">
        <f>IF('Monthly Ranks'!N399&gt;=9, 1/8,0)</f>
        <v>0.125</v>
      </c>
      <c r="O400">
        <f>IF('Monthly Ranks'!O399&gt;=9, 1/8,0)</f>
        <v>0</v>
      </c>
      <c r="P400">
        <f>IF('Monthly Ranks'!P399&gt;=9, 1/8,0)</f>
        <v>0.125</v>
      </c>
      <c r="Q400">
        <f>IF('Monthly Ranks'!Q399&gt;=9, 1/8,0)</f>
        <v>0.125</v>
      </c>
      <c r="S400">
        <f t="shared" si="56"/>
        <v>200802</v>
      </c>
      <c r="T400" s="12">
        <f>B400*ReturnData!B411</f>
        <v>0</v>
      </c>
      <c r="U400" s="12">
        <f>C400*ReturnData!C411</f>
        <v>0</v>
      </c>
      <c r="V400" s="12">
        <f>D400*ReturnData!D411</f>
        <v>0</v>
      </c>
      <c r="W400" s="12">
        <f>E400*ReturnData!E411</f>
        <v>-5.3749999999999996E-3</v>
      </c>
      <c r="X400" s="12">
        <f>F400*ReturnData!F411</f>
        <v>-7.4875000000000002E-3</v>
      </c>
      <c r="Y400" s="12">
        <f>G400*ReturnData!G411</f>
        <v>0</v>
      </c>
      <c r="Z400" s="12">
        <f>H400*ReturnData!H411</f>
        <v>-1.0375E-3</v>
      </c>
      <c r="AA400" s="12">
        <f>I400*ReturnData!I411</f>
        <v>-1.04E-2</v>
      </c>
      <c r="AB400" s="12">
        <f>J400*ReturnData!J411</f>
        <v>0</v>
      </c>
      <c r="AC400" s="12">
        <f>K400*ReturnData!K411</f>
        <v>0</v>
      </c>
      <c r="AD400" s="12">
        <f>L400*ReturnData!L411</f>
        <v>0</v>
      </c>
      <c r="AE400" s="12">
        <f>M400*ReturnData!M411</f>
        <v>-8.0499999999999999E-3</v>
      </c>
      <c r="AF400" s="12">
        <f>N400*ReturnData!N411</f>
        <v>-4.2249999999999996E-3</v>
      </c>
      <c r="AG400" s="12">
        <f>O400*ReturnData!O411</f>
        <v>0</v>
      </c>
      <c r="AH400" s="12">
        <f>P400*ReturnData!P411</f>
        <v>-5.4374999999999996E-3</v>
      </c>
      <c r="AI400" s="12">
        <f>Q400*ReturnData!Q411</f>
        <v>-1.355E-2</v>
      </c>
      <c r="AK400">
        <f t="shared" si="52"/>
        <v>200802</v>
      </c>
      <c r="AL400" s="15">
        <f t="shared" si="58"/>
        <v>-5.5562499999999994E-2</v>
      </c>
      <c r="AN400">
        <v>1</v>
      </c>
      <c r="AO400" s="15">
        <f>HighMomentumPortfolio!AL400-LowMomentumPortfolio!AL400</f>
        <v>8.691249999999999E-2</v>
      </c>
      <c r="AP400" s="18">
        <f t="shared" si="59"/>
        <v>1.0869124999999999</v>
      </c>
      <c r="AQ400" s="18"/>
    </row>
    <row r="401" spans="1:48" x14ac:dyDescent="0.25">
      <c r="A401" s="6">
        <f>ReturnData!A412</f>
        <v>200803</v>
      </c>
      <c r="B401">
        <f>IF('Monthly Ranks'!B400&gt;=9, 1/8,0)</f>
        <v>0</v>
      </c>
      <c r="C401">
        <f>IF('Monthly Ranks'!C400&gt;=9, 1/8,0)</f>
        <v>0</v>
      </c>
      <c r="D401">
        <f>IF('Monthly Ranks'!D400&gt;=9, 1/8,0)</f>
        <v>0</v>
      </c>
      <c r="E401">
        <f>IF('Monthly Ranks'!E400&gt;=9, 1/8,0)</f>
        <v>0.125</v>
      </c>
      <c r="F401">
        <f>IF('Monthly Ranks'!F400&gt;=9, 1/8,0)</f>
        <v>0.125</v>
      </c>
      <c r="G401">
        <f>IF('Monthly Ranks'!G400&gt;=9, 1/8,0)</f>
        <v>0</v>
      </c>
      <c r="H401">
        <f>IF('Monthly Ranks'!H400&gt;=9, 1/8,0)</f>
        <v>0.125</v>
      </c>
      <c r="I401">
        <f>IF('Monthly Ranks'!I400&gt;=9, 1/8,0)</f>
        <v>0.125</v>
      </c>
      <c r="J401">
        <f>IF('Monthly Ranks'!J400&gt;=9, 1/8,0)</f>
        <v>0</v>
      </c>
      <c r="K401">
        <f>IF('Monthly Ranks'!K400&gt;=9, 1/8,0)</f>
        <v>0.125</v>
      </c>
      <c r="L401">
        <f>IF('Monthly Ranks'!L400&gt;=9, 1/8,0)</f>
        <v>0</v>
      </c>
      <c r="M401">
        <f>IF('Monthly Ranks'!M400&gt;=9, 1/8,0)</f>
        <v>0.125</v>
      </c>
      <c r="N401">
        <f>IF('Monthly Ranks'!N400&gt;=9, 1/8,0)</f>
        <v>0</v>
      </c>
      <c r="O401">
        <f>IF('Monthly Ranks'!O400&gt;=9, 1/8,0)</f>
        <v>0</v>
      </c>
      <c r="P401">
        <f>IF('Monthly Ranks'!P400&gt;=9, 1/8,0)</f>
        <v>0.125</v>
      </c>
      <c r="Q401">
        <f>IF('Monthly Ranks'!Q400&gt;=9, 1/8,0)</f>
        <v>0.125</v>
      </c>
      <c r="S401">
        <f t="shared" si="56"/>
        <v>200803</v>
      </c>
      <c r="T401" s="12">
        <f>B401*ReturnData!B412</f>
        <v>0</v>
      </c>
      <c r="U401" s="12">
        <f>C401*ReturnData!C412</f>
        <v>0</v>
      </c>
      <c r="V401" s="12">
        <f>D401*ReturnData!D412</f>
        <v>0</v>
      </c>
      <c r="W401" s="12">
        <f>E401*ReturnData!E412</f>
        <v>3.5999999999999999E-3</v>
      </c>
      <c r="X401" s="12">
        <f>F401*ReturnData!F412</f>
        <v>1.2500000000000001E-5</v>
      </c>
      <c r="Y401" s="12">
        <f>G401*ReturnData!G412</f>
        <v>0</v>
      </c>
      <c r="Z401" s="12">
        <f>H401*ReturnData!H412</f>
        <v>-9.6250000000000003E-4</v>
      </c>
      <c r="AA401" s="12">
        <f>I401*ReturnData!I412</f>
        <v>1.8625E-3</v>
      </c>
      <c r="AB401" s="12">
        <f>J401*ReturnData!J412</f>
        <v>0</v>
      </c>
      <c r="AC401" s="12">
        <f>K401*ReturnData!K412</f>
        <v>3.6375000000000001E-3</v>
      </c>
      <c r="AD401" s="12">
        <f>L401*ReturnData!L412</f>
        <v>0</v>
      </c>
      <c r="AE401" s="12">
        <f>M401*ReturnData!M412</f>
        <v>-3.1374999999999997E-3</v>
      </c>
      <c r="AF401" s="12">
        <f>N401*ReturnData!N412</f>
        <v>0</v>
      </c>
      <c r="AG401" s="12">
        <f>O401*ReturnData!O412</f>
        <v>0</v>
      </c>
      <c r="AH401" s="12">
        <f>P401*ReturnData!P412</f>
        <v>3.3124999999999999E-3</v>
      </c>
      <c r="AI401" s="12">
        <f>Q401*ReturnData!Q412</f>
        <v>-4.9125000000000002E-3</v>
      </c>
      <c r="AK401">
        <f t="shared" si="52"/>
        <v>200803</v>
      </c>
      <c r="AL401" s="15">
        <f t="shared" si="58"/>
        <v>3.4124999999999989E-3</v>
      </c>
      <c r="AN401">
        <v>1</v>
      </c>
      <c r="AO401" s="15">
        <f>HighMomentumPortfolio!AL401-LowMomentumPortfolio!AL401</f>
        <v>-1.41125E-2</v>
      </c>
      <c r="AP401" s="18">
        <f t="shared" si="59"/>
        <v>0.98588750000000003</v>
      </c>
      <c r="AQ401" s="18"/>
    </row>
    <row r="402" spans="1:48" x14ac:dyDescent="0.25">
      <c r="A402" s="6">
        <f>ReturnData!A413</f>
        <v>200804</v>
      </c>
      <c r="B402">
        <f>IF('Monthly Ranks'!B401&gt;=9, 1/8,0)</f>
        <v>0</v>
      </c>
      <c r="C402">
        <f>IF('Monthly Ranks'!C401&gt;=9, 1/8,0)</f>
        <v>0</v>
      </c>
      <c r="D402">
        <f>IF('Monthly Ranks'!D401&gt;=9, 1/8,0)</f>
        <v>0</v>
      </c>
      <c r="E402">
        <f>IF('Monthly Ranks'!E401&gt;=9, 1/8,0)</f>
        <v>0.125</v>
      </c>
      <c r="F402">
        <f>IF('Monthly Ranks'!F401&gt;=9, 1/8,0)</f>
        <v>0.125</v>
      </c>
      <c r="G402">
        <f>IF('Monthly Ranks'!G401&gt;=9, 1/8,0)</f>
        <v>0</v>
      </c>
      <c r="H402">
        <f>IF('Monthly Ranks'!H401&gt;=9, 1/8,0)</f>
        <v>0.125</v>
      </c>
      <c r="I402">
        <f>IF('Monthly Ranks'!I401&gt;=9, 1/8,0)</f>
        <v>0.125</v>
      </c>
      <c r="J402">
        <f>IF('Monthly Ranks'!J401&gt;=9, 1/8,0)</f>
        <v>0</v>
      </c>
      <c r="K402">
        <f>IF('Monthly Ranks'!K401&gt;=9, 1/8,0)</f>
        <v>0</v>
      </c>
      <c r="L402">
        <f>IF('Monthly Ranks'!L401&gt;=9, 1/8,0)</f>
        <v>0</v>
      </c>
      <c r="M402">
        <f>IF('Monthly Ranks'!M401&gt;=9, 1/8,0)</f>
        <v>0.125</v>
      </c>
      <c r="N402">
        <f>IF('Monthly Ranks'!N401&gt;=9, 1/8,0)</f>
        <v>0</v>
      </c>
      <c r="O402">
        <f>IF('Monthly Ranks'!O401&gt;=9, 1/8,0)</f>
        <v>0.125</v>
      </c>
      <c r="P402">
        <f>IF('Monthly Ranks'!P401&gt;=9, 1/8,0)</f>
        <v>0.125</v>
      </c>
      <c r="Q402">
        <f>IF('Monthly Ranks'!Q401&gt;=9, 1/8,0)</f>
        <v>0.125</v>
      </c>
      <c r="S402">
        <f t="shared" si="56"/>
        <v>200804</v>
      </c>
      <c r="T402" s="12">
        <f>B402*ReturnData!B413</f>
        <v>0</v>
      </c>
      <c r="U402" s="12">
        <f>C402*ReturnData!C413</f>
        <v>0</v>
      </c>
      <c r="V402" s="12">
        <f>D402*ReturnData!D413</f>
        <v>0</v>
      </c>
      <c r="W402" s="12">
        <f>E402*ReturnData!E413</f>
        <v>3.9000000000000003E-3</v>
      </c>
      <c r="X402" s="12">
        <f>F402*ReturnData!F413</f>
        <v>-7.1249999999999992E-4</v>
      </c>
      <c r="Y402" s="12">
        <f>G402*ReturnData!G413</f>
        <v>0</v>
      </c>
      <c r="Z402" s="12">
        <f>H402*ReturnData!H413</f>
        <v>-3.225E-3</v>
      </c>
      <c r="AA402" s="12">
        <f>I402*ReturnData!I413</f>
        <v>5.875E-3</v>
      </c>
      <c r="AB402" s="12">
        <f>J402*ReturnData!J413</f>
        <v>0</v>
      </c>
      <c r="AC402" s="12">
        <f>K402*ReturnData!K413</f>
        <v>0</v>
      </c>
      <c r="AD402" s="12">
        <f>L402*ReturnData!L413</f>
        <v>0</v>
      </c>
      <c r="AE402" s="12">
        <f>M402*ReturnData!M413</f>
        <v>1.4337500000000001E-2</v>
      </c>
      <c r="AF402" s="12">
        <f>N402*ReturnData!N413</f>
        <v>0</v>
      </c>
      <c r="AG402" s="12">
        <f>O402*ReturnData!O413</f>
        <v>7.9874999999999998E-3</v>
      </c>
      <c r="AH402" s="12">
        <f>P402*ReturnData!P413</f>
        <v>7.2124999999999993E-3</v>
      </c>
      <c r="AI402" s="12">
        <f>Q402*ReturnData!Q413</f>
        <v>6.8999999999999999E-3</v>
      </c>
      <c r="AK402">
        <f t="shared" si="52"/>
        <v>200804</v>
      </c>
      <c r="AL402" s="15">
        <f t="shared" si="58"/>
        <v>4.2274999999999993E-2</v>
      </c>
      <c r="AN402">
        <v>1</v>
      </c>
      <c r="AO402" s="15">
        <f>HighMomentumPortfolio!AL402-LowMomentumPortfolio!AL402</f>
        <v>3.6262500000000003E-2</v>
      </c>
      <c r="AP402" s="18">
        <f t="shared" si="59"/>
        <v>1.0362625000000001</v>
      </c>
      <c r="AQ402" s="18"/>
    </row>
    <row r="403" spans="1:48" x14ac:dyDescent="0.25">
      <c r="A403" s="6">
        <f>ReturnData!A414</f>
        <v>200805</v>
      </c>
      <c r="B403">
        <f>IF('Monthly Ranks'!B402&gt;=9, 1/8,0)</f>
        <v>0</v>
      </c>
      <c r="C403">
        <f>IF('Monthly Ranks'!C402&gt;=9, 1/8,0)</f>
        <v>0</v>
      </c>
      <c r="D403">
        <f>IF('Monthly Ranks'!D402&gt;=9, 1/8,0)</f>
        <v>0</v>
      </c>
      <c r="E403">
        <f>IF('Monthly Ranks'!E402&gt;=9, 1/8,0)</f>
        <v>0.125</v>
      </c>
      <c r="F403">
        <f>IF('Monthly Ranks'!F402&gt;=9, 1/8,0)</f>
        <v>0.125</v>
      </c>
      <c r="G403">
        <f>IF('Monthly Ranks'!G402&gt;=9, 1/8,0)</f>
        <v>0</v>
      </c>
      <c r="H403">
        <f>IF('Monthly Ranks'!H402&gt;=9, 1/8,0)</f>
        <v>0.125</v>
      </c>
      <c r="I403">
        <f>IF('Monthly Ranks'!I402&gt;=9, 1/8,0)</f>
        <v>0.125</v>
      </c>
      <c r="J403">
        <f>IF('Monthly Ranks'!J402&gt;=9, 1/8,0)</f>
        <v>0</v>
      </c>
      <c r="K403">
        <f>IF('Monthly Ranks'!K402&gt;=9, 1/8,0)</f>
        <v>0</v>
      </c>
      <c r="L403">
        <f>IF('Monthly Ranks'!L402&gt;=9, 1/8,0)</f>
        <v>0</v>
      </c>
      <c r="M403">
        <f>IF('Monthly Ranks'!M402&gt;=9, 1/8,0)</f>
        <v>0.125</v>
      </c>
      <c r="N403">
        <f>IF('Monthly Ranks'!N402&gt;=9, 1/8,0)</f>
        <v>0</v>
      </c>
      <c r="O403">
        <f>IF('Monthly Ranks'!O402&gt;=9, 1/8,0)</f>
        <v>0.125</v>
      </c>
      <c r="P403">
        <f>IF('Monthly Ranks'!P402&gt;=9, 1/8,0)</f>
        <v>0.125</v>
      </c>
      <c r="Q403">
        <f>IF('Monthly Ranks'!Q402&gt;=9, 1/8,0)</f>
        <v>0.125</v>
      </c>
      <c r="S403">
        <f t="shared" si="56"/>
        <v>200805</v>
      </c>
      <c r="T403" s="12">
        <f>B403*ReturnData!B414</f>
        <v>0</v>
      </c>
      <c r="U403" s="12">
        <f>C403*ReturnData!C414</f>
        <v>0</v>
      </c>
      <c r="V403" s="12">
        <f>D403*ReturnData!D414</f>
        <v>0</v>
      </c>
      <c r="W403" s="12">
        <f>E403*ReturnData!E414</f>
        <v>3.6375000000000001E-3</v>
      </c>
      <c r="X403" s="12">
        <f>F403*ReturnData!F414</f>
        <v>2.1624999999999999E-3</v>
      </c>
      <c r="Y403" s="12">
        <f>G403*ReturnData!G414</f>
        <v>0</v>
      </c>
      <c r="Z403" s="12">
        <f>H403*ReturnData!H414</f>
        <v>3.1749999999999999E-3</v>
      </c>
      <c r="AA403" s="12">
        <f>I403*ReturnData!I414</f>
        <v>6.2500000000000001E-4</v>
      </c>
      <c r="AB403" s="12">
        <f>J403*ReturnData!J414</f>
        <v>0</v>
      </c>
      <c r="AC403" s="12">
        <f>K403*ReturnData!K414</f>
        <v>0</v>
      </c>
      <c r="AD403" s="12">
        <f>L403*ReturnData!L414</f>
        <v>0</v>
      </c>
      <c r="AE403" s="12">
        <f>M403*ReturnData!M414</f>
        <v>-3.7500000000000001E-4</v>
      </c>
      <c r="AF403" s="12">
        <f>N403*ReturnData!N414</f>
        <v>0</v>
      </c>
      <c r="AG403" s="12">
        <f>O403*ReturnData!O414</f>
        <v>4.4749999999999998E-3</v>
      </c>
      <c r="AH403" s="12">
        <f>P403*ReturnData!P414</f>
        <v>9.3749999999999997E-4</v>
      </c>
      <c r="AI403" s="12">
        <f>Q403*ReturnData!Q414</f>
        <v>-5.2749999999999993E-3</v>
      </c>
      <c r="AK403">
        <f t="shared" si="52"/>
        <v>200805</v>
      </c>
      <c r="AL403" s="15">
        <f t="shared" si="58"/>
        <v>9.3625000000000028E-3</v>
      </c>
      <c r="AN403">
        <v>1</v>
      </c>
      <c r="AO403" s="15">
        <f>HighMomentumPortfolio!AL403-LowMomentumPortfolio!AL403</f>
        <v>4.1774999999999986E-2</v>
      </c>
      <c r="AP403" s="18">
        <f t="shared" si="59"/>
        <v>1.0417749999999999</v>
      </c>
      <c r="AQ403" s="18"/>
    </row>
    <row r="404" spans="1:48" x14ac:dyDescent="0.25">
      <c r="A404" s="6">
        <f>ReturnData!A415</f>
        <v>200806</v>
      </c>
      <c r="B404">
        <f>IF('Monthly Ranks'!B403&gt;=9, 1/8,0)</f>
        <v>0</v>
      </c>
      <c r="C404">
        <f>IF('Monthly Ranks'!C403&gt;=9, 1/8,0)</f>
        <v>0</v>
      </c>
      <c r="D404">
        <f>IF('Monthly Ranks'!D403&gt;=9, 1/8,0)</f>
        <v>0</v>
      </c>
      <c r="E404">
        <f>IF('Monthly Ranks'!E403&gt;=9, 1/8,0)</f>
        <v>0.125</v>
      </c>
      <c r="F404">
        <f>IF('Monthly Ranks'!F403&gt;=9, 1/8,0)</f>
        <v>0.125</v>
      </c>
      <c r="G404">
        <f>IF('Monthly Ranks'!G403&gt;=9, 1/8,0)</f>
        <v>0</v>
      </c>
      <c r="H404">
        <f>IF('Monthly Ranks'!H403&gt;=9, 1/8,0)</f>
        <v>0.125</v>
      </c>
      <c r="I404">
        <f>IF('Monthly Ranks'!I403&gt;=9, 1/8,0)</f>
        <v>0.125</v>
      </c>
      <c r="J404">
        <f>IF('Monthly Ranks'!J403&gt;=9, 1/8,0)</f>
        <v>0</v>
      </c>
      <c r="K404">
        <f>IF('Monthly Ranks'!K403&gt;=9, 1/8,0)</f>
        <v>0</v>
      </c>
      <c r="L404">
        <f>IF('Monthly Ranks'!L403&gt;=9, 1/8,0)</f>
        <v>0</v>
      </c>
      <c r="M404">
        <f>IF('Monthly Ranks'!M403&gt;=9, 1/8,0)</f>
        <v>0.125</v>
      </c>
      <c r="N404">
        <f>IF('Monthly Ranks'!N403&gt;=9, 1/8,0)</f>
        <v>0.125</v>
      </c>
      <c r="O404">
        <f>IF('Monthly Ranks'!O403&gt;=9, 1/8,0)</f>
        <v>0</v>
      </c>
      <c r="P404">
        <f>IF('Monthly Ranks'!P403&gt;=9, 1/8,0)</f>
        <v>0.125</v>
      </c>
      <c r="Q404">
        <f>IF('Monthly Ranks'!Q403&gt;=9, 1/8,0)</f>
        <v>0.125</v>
      </c>
      <c r="S404">
        <f t="shared" si="56"/>
        <v>200806</v>
      </c>
      <c r="T404" s="12">
        <f>B404*ReturnData!B415</f>
        <v>0</v>
      </c>
      <c r="U404" s="12">
        <f>C404*ReturnData!C415</f>
        <v>0</v>
      </c>
      <c r="V404" s="12">
        <f>D404*ReturnData!D415</f>
        <v>0</v>
      </c>
      <c r="W404" s="12">
        <f>E404*ReturnData!E415</f>
        <v>-1.5925000000000002E-2</v>
      </c>
      <c r="X404" s="12">
        <f>F404*ReturnData!F415</f>
        <v>-1.3925E-2</v>
      </c>
      <c r="Y404" s="12">
        <f>G404*ReturnData!G415</f>
        <v>0</v>
      </c>
      <c r="Z404" s="12">
        <f>H404*ReturnData!H415</f>
        <v>-5.8250000000000003E-3</v>
      </c>
      <c r="AA404" s="12">
        <f>I404*ReturnData!I415</f>
        <v>-1.5449999999999998E-2</v>
      </c>
      <c r="AB404" s="12">
        <f>J404*ReturnData!J415</f>
        <v>0</v>
      </c>
      <c r="AC404" s="12">
        <f>K404*ReturnData!K415</f>
        <v>0</v>
      </c>
      <c r="AD404" s="12">
        <f>L404*ReturnData!L415</f>
        <v>0</v>
      </c>
      <c r="AE404" s="12">
        <f>M404*ReturnData!M415</f>
        <v>-2.2775E-2</v>
      </c>
      <c r="AF404" s="12">
        <f>N404*ReturnData!N415</f>
        <v>-1.5674999999999998E-2</v>
      </c>
      <c r="AG404" s="12">
        <f>O404*ReturnData!O415</f>
        <v>0</v>
      </c>
      <c r="AH404" s="12">
        <f>P404*ReturnData!P415</f>
        <v>-9.2624999999999999E-3</v>
      </c>
      <c r="AI404" s="12">
        <f>Q404*ReturnData!Q415</f>
        <v>-2.1912500000000001E-2</v>
      </c>
      <c r="AK404">
        <f t="shared" si="52"/>
        <v>200806</v>
      </c>
      <c r="AL404" s="15">
        <f t="shared" si="58"/>
        <v>-0.12075</v>
      </c>
      <c r="AN404">
        <v>1</v>
      </c>
      <c r="AO404" s="15">
        <f>HighMomentumPortfolio!AL404-LowMomentumPortfolio!AL404</f>
        <v>8.5324999999999984E-2</v>
      </c>
      <c r="AP404" s="18">
        <f t="shared" si="59"/>
        <v>1.0853250000000001</v>
      </c>
      <c r="AQ404" s="18"/>
    </row>
    <row r="405" spans="1:48" x14ac:dyDescent="0.25">
      <c r="A405" s="6">
        <f>ReturnData!A416</f>
        <v>200807</v>
      </c>
      <c r="B405">
        <f>IF('Monthly Ranks'!B404&gt;=9, 1/8,0)</f>
        <v>0</v>
      </c>
      <c r="C405">
        <f>IF('Monthly Ranks'!C404&gt;=9, 1/8,0)</f>
        <v>0</v>
      </c>
      <c r="D405">
        <f>IF('Monthly Ranks'!D404&gt;=9, 1/8,0)</f>
        <v>0</v>
      </c>
      <c r="E405">
        <f>IF('Monthly Ranks'!E404&gt;=9, 1/8,0)</f>
        <v>0.125</v>
      </c>
      <c r="F405">
        <f>IF('Monthly Ranks'!F404&gt;=9, 1/8,0)</f>
        <v>0.125</v>
      </c>
      <c r="G405">
        <f>IF('Monthly Ranks'!G404&gt;=9, 1/8,0)</f>
        <v>0</v>
      </c>
      <c r="H405">
        <f>IF('Monthly Ranks'!H404&gt;=9, 1/8,0)</f>
        <v>0.125</v>
      </c>
      <c r="I405">
        <f>IF('Monthly Ranks'!I404&gt;=9, 1/8,0)</f>
        <v>0.125</v>
      </c>
      <c r="J405">
        <f>IF('Monthly Ranks'!J404&gt;=9, 1/8,0)</f>
        <v>0</v>
      </c>
      <c r="K405">
        <f>IF('Monthly Ranks'!K404&gt;=9, 1/8,0)</f>
        <v>0</v>
      </c>
      <c r="L405">
        <f>IF('Monthly Ranks'!L404&gt;=9, 1/8,0)</f>
        <v>0</v>
      </c>
      <c r="M405">
        <f>IF('Monthly Ranks'!M404&gt;=9, 1/8,0)</f>
        <v>0.125</v>
      </c>
      <c r="N405">
        <f>IF('Monthly Ranks'!N404&gt;=9, 1/8,0)</f>
        <v>0.125</v>
      </c>
      <c r="O405">
        <f>IF('Monthly Ranks'!O404&gt;=9, 1/8,0)</f>
        <v>0</v>
      </c>
      <c r="P405">
        <f>IF('Monthly Ranks'!P404&gt;=9, 1/8,0)</f>
        <v>0.125</v>
      </c>
      <c r="Q405">
        <f>IF('Monthly Ranks'!Q404&gt;=9, 1/8,0)</f>
        <v>0.125</v>
      </c>
      <c r="S405">
        <f t="shared" si="56"/>
        <v>200807</v>
      </c>
      <c r="T405" s="12">
        <f>B405*ReturnData!B416</f>
        <v>0</v>
      </c>
      <c r="U405" s="12">
        <f>C405*ReturnData!C416</f>
        <v>0</v>
      </c>
      <c r="V405" s="12">
        <f>D405*ReturnData!D416</f>
        <v>0</v>
      </c>
      <c r="W405" s="12">
        <f>E405*ReturnData!E416</f>
        <v>-5.5125E-3</v>
      </c>
      <c r="X405" s="12">
        <f>F405*ReturnData!F416</f>
        <v>1.11E-2</v>
      </c>
      <c r="Y405" s="12">
        <f>G405*ReturnData!G416</f>
        <v>0</v>
      </c>
      <c r="Z405" s="12">
        <f>H405*ReturnData!H416</f>
        <v>6.8500000000000002E-3</v>
      </c>
      <c r="AA405" s="12">
        <f>I405*ReturnData!I416</f>
        <v>1.4624999999999998E-3</v>
      </c>
      <c r="AB405" s="12">
        <f>J405*ReturnData!J416</f>
        <v>0</v>
      </c>
      <c r="AC405" s="12">
        <f>K405*ReturnData!K416</f>
        <v>0</v>
      </c>
      <c r="AD405" s="12">
        <f>L405*ReturnData!L416</f>
        <v>0</v>
      </c>
      <c r="AE405" s="12">
        <f>M405*ReturnData!M416</f>
        <v>-1.7625E-3</v>
      </c>
      <c r="AF405" s="12">
        <f>N405*ReturnData!N416</f>
        <v>4.3874999999999999E-3</v>
      </c>
      <c r="AG405" s="12">
        <f>O405*ReturnData!O416</f>
        <v>0</v>
      </c>
      <c r="AH405" s="12">
        <f>P405*ReturnData!P416</f>
        <v>1.0499999999999999E-3</v>
      </c>
      <c r="AI405" s="12">
        <f>Q405*ReturnData!Q416</f>
        <v>9.0000000000000011E-3</v>
      </c>
      <c r="AK405">
        <f t="shared" si="52"/>
        <v>200807</v>
      </c>
      <c r="AL405" s="15">
        <f t="shared" si="58"/>
        <v>2.6575000000000001E-2</v>
      </c>
      <c r="AN405">
        <v>1</v>
      </c>
      <c r="AO405" s="15">
        <f>HighMomentumPortfolio!AL405-LowMomentumPortfolio!AL405</f>
        <v>-9.6450000000000008E-2</v>
      </c>
      <c r="AP405" s="18">
        <f t="shared" si="59"/>
        <v>0.90354999999999996</v>
      </c>
      <c r="AQ405" s="18"/>
    </row>
    <row r="406" spans="1:48" x14ac:dyDescent="0.25">
      <c r="A406" s="6">
        <f>ReturnData!A417</f>
        <v>200808</v>
      </c>
      <c r="B406">
        <f>IF('Monthly Ranks'!B405&gt;=9, 1/8,0)</f>
        <v>0</v>
      </c>
      <c r="C406">
        <f>IF('Monthly Ranks'!C405&gt;=9, 1/8,0)</f>
        <v>0</v>
      </c>
      <c r="D406">
        <f>IF('Monthly Ranks'!D405&gt;=9, 1/8,0)</f>
        <v>0</v>
      </c>
      <c r="E406">
        <f>IF('Monthly Ranks'!E405&gt;=9, 1/8,0)</f>
        <v>0.125</v>
      </c>
      <c r="F406">
        <f>IF('Monthly Ranks'!F405&gt;=9, 1/8,0)</f>
        <v>0.125</v>
      </c>
      <c r="G406">
        <f>IF('Monthly Ranks'!G405&gt;=9, 1/8,0)</f>
        <v>0</v>
      </c>
      <c r="H406">
        <f>IF('Monthly Ranks'!H405&gt;=9, 1/8,0)</f>
        <v>0.125</v>
      </c>
      <c r="I406">
        <f>IF('Monthly Ranks'!I405&gt;=9, 1/8,0)</f>
        <v>0.125</v>
      </c>
      <c r="J406">
        <f>IF('Monthly Ranks'!J405&gt;=9, 1/8,0)</f>
        <v>0</v>
      </c>
      <c r="K406">
        <f>IF('Monthly Ranks'!K405&gt;=9, 1/8,0)</f>
        <v>0</v>
      </c>
      <c r="L406">
        <f>IF('Monthly Ranks'!L405&gt;=9, 1/8,0)</f>
        <v>0</v>
      </c>
      <c r="M406">
        <f>IF('Monthly Ranks'!M405&gt;=9, 1/8,0)</f>
        <v>0.125</v>
      </c>
      <c r="N406">
        <f>IF('Monthly Ranks'!N405&gt;=9, 1/8,0)</f>
        <v>0.125</v>
      </c>
      <c r="O406">
        <f>IF('Monthly Ranks'!O405&gt;=9, 1/8,0)</f>
        <v>0</v>
      </c>
      <c r="P406">
        <f>IF('Monthly Ranks'!P405&gt;=9, 1/8,0)</f>
        <v>0.125</v>
      </c>
      <c r="Q406">
        <f>IF('Monthly Ranks'!Q405&gt;=9, 1/8,0)</f>
        <v>0.125</v>
      </c>
      <c r="S406">
        <f t="shared" si="56"/>
        <v>200808</v>
      </c>
      <c r="T406" s="12">
        <f>B406*ReturnData!B417</f>
        <v>0</v>
      </c>
      <c r="U406" s="12">
        <f>C406*ReturnData!C417</f>
        <v>0</v>
      </c>
      <c r="V406" s="12">
        <f>D406*ReturnData!D417</f>
        <v>0</v>
      </c>
      <c r="W406" s="12">
        <f>E406*ReturnData!E417</f>
        <v>1.16875E-2</v>
      </c>
      <c r="X406" s="12">
        <f>F406*ReturnData!F417</f>
        <v>5.1875000000000003E-3</v>
      </c>
      <c r="Y406" s="12">
        <f>G406*ReturnData!G417</f>
        <v>0</v>
      </c>
      <c r="Z406" s="12">
        <f>H406*ReturnData!H417</f>
        <v>4.0249999999999999E-3</v>
      </c>
      <c r="AA406" s="12">
        <f>I406*ReturnData!I417</f>
        <v>1.1075E-2</v>
      </c>
      <c r="AB406" s="12">
        <f>J406*ReturnData!J417</f>
        <v>0</v>
      </c>
      <c r="AC406" s="12">
        <f>K406*ReturnData!K417</f>
        <v>0</v>
      </c>
      <c r="AD406" s="12">
        <f>L406*ReturnData!L417</f>
        <v>0</v>
      </c>
      <c r="AE406" s="12">
        <f>M406*ReturnData!M417</f>
        <v>1.5625000000000001E-3</v>
      </c>
      <c r="AF406" s="12">
        <f>N406*ReturnData!N417</f>
        <v>3.8624999999999996E-3</v>
      </c>
      <c r="AG406" s="12">
        <f>O406*ReturnData!O417</f>
        <v>0</v>
      </c>
      <c r="AH406" s="12">
        <f>P406*ReturnData!P417</f>
        <v>5.8875000000000004E-3</v>
      </c>
      <c r="AI406" s="12">
        <f>Q406*ReturnData!Q417</f>
        <v>-2.5000000000000001E-5</v>
      </c>
      <c r="AK406">
        <f t="shared" si="52"/>
        <v>200808</v>
      </c>
      <c r="AL406" s="15">
        <f t="shared" si="58"/>
        <v>4.3262500000000009E-2</v>
      </c>
      <c r="AN406">
        <v>1</v>
      </c>
      <c r="AO406" s="15">
        <f>HighMomentumPortfolio!AL406-LowMomentumPortfolio!AL406</f>
        <v>-5.6825000000000007E-2</v>
      </c>
      <c r="AP406" s="18">
        <f t="shared" si="59"/>
        <v>0.94317499999999999</v>
      </c>
      <c r="AQ406" s="18"/>
    </row>
    <row r="407" spans="1:48" x14ac:dyDescent="0.25">
      <c r="A407" s="6">
        <f>ReturnData!A418</f>
        <v>200809</v>
      </c>
      <c r="B407">
        <f>IF('Monthly Ranks'!B406&gt;=9, 1/8,0)</f>
        <v>0</v>
      </c>
      <c r="C407">
        <f>IF('Monthly Ranks'!C406&gt;=9, 1/8,0)</f>
        <v>0</v>
      </c>
      <c r="D407">
        <f>IF('Monthly Ranks'!D406&gt;=9, 1/8,0)</f>
        <v>0</v>
      </c>
      <c r="E407">
        <f>IF('Monthly Ranks'!E406&gt;=9, 1/8,0)</f>
        <v>0.125</v>
      </c>
      <c r="F407">
        <f>IF('Monthly Ranks'!F406&gt;=9, 1/8,0)</f>
        <v>0.125</v>
      </c>
      <c r="G407">
        <f>IF('Monthly Ranks'!G406&gt;=9, 1/8,0)</f>
        <v>0</v>
      </c>
      <c r="H407">
        <f>IF('Monthly Ranks'!H406&gt;=9, 1/8,0)</f>
        <v>0</v>
      </c>
      <c r="I407">
        <f>IF('Monthly Ranks'!I406&gt;=9, 1/8,0)</f>
        <v>0.125</v>
      </c>
      <c r="J407">
        <f>IF('Monthly Ranks'!J406&gt;=9, 1/8,0)</f>
        <v>0</v>
      </c>
      <c r="K407">
        <f>IF('Monthly Ranks'!K406&gt;=9, 1/8,0)</f>
        <v>0.125</v>
      </c>
      <c r="L407">
        <f>IF('Monthly Ranks'!L406&gt;=9, 1/8,0)</f>
        <v>0.125</v>
      </c>
      <c r="M407">
        <f>IF('Monthly Ranks'!M406&gt;=9, 1/8,0)</f>
        <v>0.125</v>
      </c>
      <c r="N407">
        <f>IF('Monthly Ranks'!N406&gt;=9, 1/8,0)</f>
        <v>0</v>
      </c>
      <c r="O407">
        <f>IF('Monthly Ranks'!O406&gt;=9, 1/8,0)</f>
        <v>0</v>
      </c>
      <c r="P407">
        <f>IF('Monthly Ranks'!P406&gt;=9, 1/8,0)</f>
        <v>0.125</v>
      </c>
      <c r="Q407">
        <f>IF('Monthly Ranks'!Q406&gt;=9, 1/8,0)</f>
        <v>0.125</v>
      </c>
      <c r="S407">
        <f t="shared" si="56"/>
        <v>200809</v>
      </c>
      <c r="T407" s="12">
        <f>B407*ReturnData!B418</f>
        <v>0</v>
      </c>
      <c r="U407" s="12">
        <f>C407*ReturnData!C418</f>
        <v>0</v>
      </c>
      <c r="V407" s="12">
        <f>D407*ReturnData!D418</f>
        <v>0</v>
      </c>
      <c r="W407" s="12">
        <f>E407*ReturnData!E418</f>
        <v>-1.6875000000000002E-3</v>
      </c>
      <c r="X407" s="12">
        <f>F407*ReturnData!F418</f>
        <v>-6.875E-3</v>
      </c>
      <c r="Y407" s="12">
        <f>G407*ReturnData!G418</f>
        <v>0</v>
      </c>
      <c r="Z407" s="12">
        <f>H407*ReturnData!H418</f>
        <v>0</v>
      </c>
      <c r="AA407" s="12">
        <f>I407*ReturnData!I418</f>
        <v>-9.7750000000000007E-3</v>
      </c>
      <c r="AB407" s="12">
        <f>J407*ReturnData!J418</f>
        <v>0</v>
      </c>
      <c r="AC407" s="12">
        <f>K407*ReturnData!K418</f>
        <v>-1.7237499999999999E-2</v>
      </c>
      <c r="AD407" s="12">
        <f>L407*ReturnData!L418</f>
        <v>-2.1225000000000001E-2</v>
      </c>
      <c r="AE407" s="12">
        <f>M407*ReturnData!M418</f>
        <v>-1.23625E-2</v>
      </c>
      <c r="AF407" s="12">
        <f>N407*ReturnData!N418</f>
        <v>0</v>
      </c>
      <c r="AG407" s="12">
        <f>O407*ReturnData!O418</f>
        <v>0</v>
      </c>
      <c r="AH407" s="12">
        <f>P407*ReturnData!P418</f>
        <v>-6.2375E-3</v>
      </c>
      <c r="AI407" s="12">
        <f>Q407*ReturnData!Q418</f>
        <v>-5.4000000000000003E-3</v>
      </c>
      <c r="AK407">
        <f t="shared" ref="AK407:AK470" si="61">S407</f>
        <v>200809</v>
      </c>
      <c r="AL407" s="15">
        <f t="shared" si="58"/>
        <v>-8.0799999999999997E-2</v>
      </c>
      <c r="AN407">
        <v>1</v>
      </c>
      <c r="AO407" s="15">
        <f>HighMomentumPortfolio!AL407-LowMomentumPortfolio!AL407</f>
        <v>-7.0012499999999991E-2</v>
      </c>
      <c r="AP407" s="18">
        <f t="shared" si="59"/>
        <v>0.92998749999999997</v>
      </c>
      <c r="AQ407" s="18"/>
    </row>
    <row r="408" spans="1:48" x14ac:dyDescent="0.25">
      <c r="A408" s="6">
        <f>ReturnData!A419</f>
        <v>200810</v>
      </c>
      <c r="B408">
        <f>IF('Monthly Ranks'!B407&gt;=9, 1/8,0)</f>
        <v>0</v>
      </c>
      <c r="C408">
        <f>IF('Monthly Ranks'!C407&gt;=9, 1/8,0)</f>
        <v>0</v>
      </c>
      <c r="D408">
        <f>IF('Monthly Ranks'!D407&gt;=9, 1/8,0)</f>
        <v>0</v>
      </c>
      <c r="E408">
        <f>IF('Monthly Ranks'!E407&gt;=9, 1/8,0)</f>
        <v>0.125</v>
      </c>
      <c r="F408">
        <f>IF('Monthly Ranks'!F407&gt;=9, 1/8,0)</f>
        <v>0.125</v>
      </c>
      <c r="G408">
        <f>IF('Monthly Ranks'!G407&gt;=9, 1/8,0)</f>
        <v>0</v>
      </c>
      <c r="H408">
        <f>IF('Monthly Ranks'!H407&gt;=9, 1/8,0)</f>
        <v>0</v>
      </c>
      <c r="I408">
        <f>IF('Monthly Ranks'!I407&gt;=9, 1/8,0)</f>
        <v>0.125</v>
      </c>
      <c r="J408">
        <f>IF('Monthly Ranks'!J407&gt;=9, 1/8,0)</f>
        <v>0.125</v>
      </c>
      <c r="K408">
        <f>IF('Monthly Ranks'!K407&gt;=9, 1/8,0)</f>
        <v>0.125</v>
      </c>
      <c r="L408">
        <f>IF('Monthly Ranks'!L407&gt;=9, 1/8,0)</f>
        <v>0.125</v>
      </c>
      <c r="M408">
        <f>IF('Monthly Ranks'!M407&gt;=9, 1/8,0)</f>
        <v>0.125</v>
      </c>
      <c r="N408">
        <f>IF('Monthly Ranks'!N407&gt;=9, 1/8,0)</f>
        <v>0</v>
      </c>
      <c r="O408">
        <f>IF('Monthly Ranks'!O407&gt;=9, 1/8,0)</f>
        <v>0</v>
      </c>
      <c r="P408">
        <f>IF('Monthly Ranks'!P407&gt;=9, 1/8,0)</f>
        <v>0</v>
      </c>
      <c r="Q408">
        <f>IF('Monthly Ranks'!Q407&gt;=9, 1/8,0)</f>
        <v>0.125</v>
      </c>
      <c r="S408">
        <f t="shared" si="56"/>
        <v>200810</v>
      </c>
      <c r="T408" s="12">
        <f>B408*ReturnData!B419</f>
        <v>0</v>
      </c>
      <c r="U408" s="12">
        <f>C408*ReturnData!C419</f>
        <v>0</v>
      </c>
      <c r="V408" s="12">
        <f>D408*ReturnData!D419</f>
        <v>0</v>
      </c>
      <c r="W408" s="12">
        <f>E408*ReturnData!E419</f>
        <v>-2.81625E-2</v>
      </c>
      <c r="X408" s="12">
        <f>F408*ReturnData!F419</f>
        <v>-3.2274999999999998E-2</v>
      </c>
      <c r="Y408" s="12">
        <f>G408*ReturnData!G419</f>
        <v>0</v>
      </c>
      <c r="Z408" s="12">
        <f>H408*ReturnData!H419</f>
        <v>0</v>
      </c>
      <c r="AA408" s="12">
        <f>I408*ReturnData!I419</f>
        <v>-2.4525000000000002E-2</v>
      </c>
      <c r="AB408" s="12">
        <f>J408*ReturnData!J419</f>
        <v>-4.0512499999999993E-2</v>
      </c>
      <c r="AC408" s="12">
        <f>K408*ReturnData!K419</f>
        <v>-2.8924999999999999E-2</v>
      </c>
      <c r="AD408" s="12">
        <f>L408*ReturnData!L419</f>
        <v>-2.6262500000000001E-2</v>
      </c>
      <c r="AE408" s="12">
        <f>M408*ReturnData!M419</f>
        <v>-3.4887500000000002E-2</v>
      </c>
      <c r="AF408" s="12">
        <f>N408*ReturnData!N419</f>
        <v>0</v>
      </c>
      <c r="AG408" s="12">
        <f>O408*ReturnData!O419</f>
        <v>0</v>
      </c>
      <c r="AH408" s="12">
        <f>P408*ReturnData!P419</f>
        <v>0</v>
      </c>
      <c r="AI408" s="12">
        <f>Q408*ReturnData!Q419</f>
        <v>-2.5237500000000003E-2</v>
      </c>
      <c r="AK408">
        <f t="shared" si="61"/>
        <v>200810</v>
      </c>
      <c r="AL408" s="15">
        <f t="shared" si="58"/>
        <v>-0.24078750000000002</v>
      </c>
      <c r="AN408">
        <v>1</v>
      </c>
      <c r="AO408" s="15">
        <f>HighMomentumPortfolio!AL408-LowMomentumPortfolio!AL408</f>
        <v>7.3537500000000006E-2</v>
      </c>
      <c r="AP408" s="18">
        <f t="shared" si="59"/>
        <v>1.0735375</v>
      </c>
      <c r="AQ408" s="18"/>
    </row>
    <row r="409" spans="1:48" x14ac:dyDescent="0.25">
      <c r="A409" s="6">
        <f>ReturnData!A420</f>
        <v>200811</v>
      </c>
      <c r="B409">
        <f>IF('Monthly Ranks'!B408&gt;=9, 1/8,0)</f>
        <v>0</v>
      </c>
      <c r="C409">
        <f>IF('Monthly Ranks'!C408&gt;=9, 1/8,0)</f>
        <v>0.125</v>
      </c>
      <c r="D409">
        <f>IF('Monthly Ranks'!D408&gt;=9, 1/8,0)</f>
        <v>0</v>
      </c>
      <c r="E409">
        <f>IF('Monthly Ranks'!E408&gt;=9, 1/8,0)</f>
        <v>0.125</v>
      </c>
      <c r="F409">
        <f>IF('Monthly Ranks'!F408&gt;=9, 1/8,0)</f>
        <v>0.125</v>
      </c>
      <c r="G409">
        <f>IF('Monthly Ranks'!G408&gt;=9, 1/8,0)</f>
        <v>0</v>
      </c>
      <c r="H409">
        <f>IF('Monthly Ranks'!H408&gt;=9, 1/8,0)</f>
        <v>0</v>
      </c>
      <c r="I409">
        <f>IF('Monthly Ranks'!I408&gt;=9, 1/8,0)</f>
        <v>0</v>
      </c>
      <c r="J409">
        <f>IF('Monthly Ranks'!J408&gt;=9, 1/8,0)</f>
        <v>0.125</v>
      </c>
      <c r="K409">
        <f>IF('Monthly Ranks'!K408&gt;=9, 1/8,0)</f>
        <v>0.125</v>
      </c>
      <c r="L409">
        <f>IF('Monthly Ranks'!L408&gt;=9, 1/8,0)</f>
        <v>0.125</v>
      </c>
      <c r="M409">
        <f>IF('Monthly Ranks'!M408&gt;=9, 1/8,0)</f>
        <v>0.125</v>
      </c>
      <c r="N409">
        <f>IF('Monthly Ranks'!N408&gt;=9, 1/8,0)</f>
        <v>0</v>
      </c>
      <c r="O409">
        <f>IF('Monthly Ranks'!O408&gt;=9, 1/8,0)</f>
        <v>0</v>
      </c>
      <c r="P409">
        <f>IF('Monthly Ranks'!P408&gt;=9, 1/8,0)</f>
        <v>0</v>
      </c>
      <c r="Q409">
        <f>IF('Monthly Ranks'!Q408&gt;=9, 1/8,0)</f>
        <v>0.125</v>
      </c>
      <c r="S409">
        <f t="shared" si="56"/>
        <v>200811</v>
      </c>
      <c r="T409" s="12">
        <f>B409*ReturnData!B420</f>
        <v>0</v>
      </c>
      <c r="U409" s="12">
        <f>C409*ReturnData!C420</f>
        <v>-1.0637499999999999E-2</v>
      </c>
      <c r="V409" s="12">
        <f>D409*ReturnData!D420</f>
        <v>0</v>
      </c>
      <c r="W409" s="12">
        <f>E409*ReturnData!E420</f>
        <v>-1.92125E-2</v>
      </c>
      <c r="X409" s="12">
        <f>F409*ReturnData!F420</f>
        <v>-1.40625E-2</v>
      </c>
      <c r="Y409" s="12">
        <f>G409*ReturnData!G420</f>
        <v>0</v>
      </c>
      <c r="Z409" s="12">
        <f>H409*ReturnData!H420</f>
        <v>0</v>
      </c>
      <c r="AA409" s="12">
        <f>I409*ReturnData!I420</f>
        <v>0</v>
      </c>
      <c r="AB409" s="12">
        <f>J409*ReturnData!J420</f>
        <v>-1.5262500000000002E-2</v>
      </c>
      <c r="AC409" s="12">
        <f>K409*ReturnData!K420</f>
        <v>-5.3874999999999999E-3</v>
      </c>
      <c r="AD409" s="12">
        <f>L409*ReturnData!L420</f>
        <v>-1.2987500000000001E-2</v>
      </c>
      <c r="AE409" s="12">
        <f>M409*ReturnData!M420</f>
        <v>-9.0000000000000011E-3</v>
      </c>
      <c r="AF409" s="12">
        <f>N409*ReturnData!N420</f>
        <v>0</v>
      </c>
      <c r="AG409" s="12">
        <f>O409*ReturnData!O420</f>
        <v>0</v>
      </c>
      <c r="AH409" s="12">
        <f>P409*ReturnData!P420</f>
        <v>0</v>
      </c>
      <c r="AI409" s="12">
        <f>Q409*ReturnData!Q420</f>
        <v>-1.7899999999999999E-2</v>
      </c>
      <c r="AK409">
        <f t="shared" si="61"/>
        <v>200811</v>
      </c>
      <c r="AL409" s="15">
        <f t="shared" si="58"/>
        <v>-0.10445000000000002</v>
      </c>
      <c r="AN409">
        <v>1</v>
      </c>
      <c r="AO409" s="15">
        <f>HighMomentumPortfolio!AL409-LowMomentumPortfolio!AL409</f>
        <v>4.7912500000000011E-2</v>
      </c>
      <c r="AP409" s="18">
        <f t="shared" si="59"/>
        <v>1.0479125</v>
      </c>
      <c r="AQ409" s="18"/>
    </row>
    <row r="410" spans="1:48" x14ac:dyDescent="0.25">
      <c r="A410" s="6">
        <f>ReturnData!A421</f>
        <v>200812</v>
      </c>
      <c r="B410">
        <f>IF('Monthly Ranks'!B409&gt;=9, 1/8,0)</f>
        <v>0</v>
      </c>
      <c r="C410">
        <f>IF('Monthly Ranks'!C409&gt;=9, 1/8,0)</f>
        <v>0.125</v>
      </c>
      <c r="D410">
        <f>IF('Monthly Ranks'!D409&gt;=9, 1/8,0)</f>
        <v>0</v>
      </c>
      <c r="E410">
        <f>IF('Monthly Ranks'!E409&gt;=9, 1/8,0)</f>
        <v>0</v>
      </c>
      <c r="F410">
        <f>IF('Monthly Ranks'!F409&gt;=9, 1/8,0)</f>
        <v>0.125</v>
      </c>
      <c r="G410">
        <f>IF('Monthly Ranks'!G409&gt;=9, 1/8,0)</f>
        <v>0.125</v>
      </c>
      <c r="H410">
        <f>IF('Monthly Ranks'!H409&gt;=9, 1/8,0)</f>
        <v>0</v>
      </c>
      <c r="I410">
        <f>IF('Monthly Ranks'!I409&gt;=9, 1/8,0)</f>
        <v>0</v>
      </c>
      <c r="J410">
        <f>IF('Monthly Ranks'!J409&gt;=9, 1/8,0)</f>
        <v>0.125</v>
      </c>
      <c r="K410">
        <f>IF('Monthly Ranks'!K409&gt;=9, 1/8,0)</f>
        <v>0.125</v>
      </c>
      <c r="L410">
        <f>IF('Monthly Ranks'!L409&gt;=9, 1/8,0)</f>
        <v>0.125</v>
      </c>
      <c r="M410">
        <f>IF('Monthly Ranks'!M409&gt;=9, 1/8,0)</f>
        <v>0.125</v>
      </c>
      <c r="N410">
        <f>IF('Monthly Ranks'!N409&gt;=9, 1/8,0)</f>
        <v>0</v>
      </c>
      <c r="O410">
        <f>IF('Monthly Ranks'!O409&gt;=9, 1/8,0)</f>
        <v>0</v>
      </c>
      <c r="P410">
        <f>IF('Monthly Ranks'!P409&gt;=9, 1/8,0)</f>
        <v>0</v>
      </c>
      <c r="Q410">
        <f>IF('Monthly Ranks'!Q409&gt;=9, 1/8,0)</f>
        <v>0.125</v>
      </c>
      <c r="S410">
        <f t="shared" si="56"/>
        <v>200812</v>
      </c>
      <c r="T410" s="12">
        <f>B410*ReturnData!B421</f>
        <v>0</v>
      </c>
      <c r="U410" s="12">
        <f>C410*ReturnData!C421</f>
        <v>1.1174999999999999E-2</v>
      </c>
      <c r="V410" s="12">
        <f>D410*ReturnData!D421</f>
        <v>0</v>
      </c>
      <c r="W410" s="12">
        <f>E410*ReturnData!E421</f>
        <v>0</v>
      </c>
      <c r="X410" s="12">
        <f>F410*ReturnData!F421</f>
        <v>2.4375E-3</v>
      </c>
      <c r="Y410" s="12">
        <f>G410*ReturnData!G421</f>
        <v>-3.1374999999999997E-3</v>
      </c>
      <c r="Z410" s="12">
        <f>H410*ReturnData!H421</f>
        <v>0</v>
      </c>
      <c r="AA410" s="12">
        <f>I410*ReturnData!I421</f>
        <v>0</v>
      </c>
      <c r="AB410" s="12">
        <f>J410*ReturnData!J421</f>
        <v>2.0449999999999999E-2</v>
      </c>
      <c r="AC410" s="12">
        <f>K410*ReturnData!K421</f>
        <v>9.325E-3</v>
      </c>
      <c r="AD410" s="12">
        <f>L410*ReturnData!L421</f>
        <v>2.2125000000000001E-3</v>
      </c>
      <c r="AE410" s="12">
        <f>M410*ReturnData!M421</f>
        <v>3.1624999999999999E-3</v>
      </c>
      <c r="AF410" s="12">
        <f>N410*ReturnData!N421</f>
        <v>0</v>
      </c>
      <c r="AG410" s="12">
        <f>O410*ReturnData!O421</f>
        <v>0</v>
      </c>
      <c r="AH410" s="12">
        <f>P410*ReturnData!P421</f>
        <v>0</v>
      </c>
      <c r="AI410" s="12">
        <f>Q410*ReturnData!Q421</f>
        <v>1.8749999999999999E-3</v>
      </c>
      <c r="AK410">
        <f t="shared" si="61"/>
        <v>200812</v>
      </c>
      <c r="AL410" s="15">
        <f t="shared" si="58"/>
        <v>4.7500000000000001E-2</v>
      </c>
      <c r="AN410">
        <v>1</v>
      </c>
      <c r="AO410" s="15">
        <f>HighMomentumPortfolio!AL410-LowMomentumPortfolio!AL410</f>
        <v>-2.9687500000000002E-2</v>
      </c>
      <c r="AP410" s="18">
        <f t="shared" si="59"/>
        <v>0.97031250000000002</v>
      </c>
      <c r="AQ410" s="18"/>
    </row>
    <row r="411" spans="1:48" x14ac:dyDescent="0.25">
      <c r="A411" s="6">
        <f>ReturnData!A422</f>
        <v>200901</v>
      </c>
      <c r="B411">
        <f>IF('Monthly Ranks'!B410&gt;=9, 1/8,0)</f>
        <v>0</v>
      </c>
      <c r="C411">
        <f>IF('Monthly Ranks'!C410&gt;=9, 1/8,0)</f>
        <v>0.125</v>
      </c>
      <c r="D411">
        <f>IF('Monthly Ranks'!D410&gt;=9, 1/8,0)</f>
        <v>0</v>
      </c>
      <c r="E411">
        <f>IF('Monthly Ranks'!E410&gt;=9, 1/8,0)</f>
        <v>0</v>
      </c>
      <c r="F411">
        <f>IF('Monthly Ranks'!F410&gt;=9, 1/8,0)</f>
        <v>0.125</v>
      </c>
      <c r="G411">
        <f>IF('Monthly Ranks'!G410&gt;=9, 1/8,0)</f>
        <v>0.125</v>
      </c>
      <c r="H411">
        <f>IF('Monthly Ranks'!H410&gt;=9, 1/8,0)</f>
        <v>0</v>
      </c>
      <c r="I411">
        <f>IF('Monthly Ranks'!I410&gt;=9, 1/8,0)</f>
        <v>0</v>
      </c>
      <c r="J411">
        <f>IF('Monthly Ranks'!J410&gt;=9, 1/8,0)</f>
        <v>0.125</v>
      </c>
      <c r="K411">
        <f>IF('Monthly Ranks'!K410&gt;=9, 1/8,0)</f>
        <v>0.125</v>
      </c>
      <c r="L411">
        <f>IF('Monthly Ranks'!L410&gt;=9, 1/8,0)</f>
        <v>0.125</v>
      </c>
      <c r="M411">
        <f>IF('Monthly Ranks'!M410&gt;=9, 1/8,0)</f>
        <v>0.125</v>
      </c>
      <c r="N411">
        <f>IF('Monthly Ranks'!N410&gt;=9, 1/8,0)</f>
        <v>0</v>
      </c>
      <c r="O411">
        <f>IF('Monthly Ranks'!O410&gt;=9, 1/8,0)</f>
        <v>0</v>
      </c>
      <c r="P411">
        <f>IF('Monthly Ranks'!P410&gt;=9, 1/8,0)</f>
        <v>0</v>
      </c>
      <c r="Q411">
        <f>IF('Monthly Ranks'!Q410&gt;=9, 1/8,0)</f>
        <v>0.125</v>
      </c>
      <c r="S411">
        <f t="shared" si="56"/>
        <v>200901</v>
      </c>
      <c r="T411" s="12">
        <f>B411*ReturnData!B422</f>
        <v>0</v>
      </c>
      <c r="U411" s="12">
        <f>C411*ReturnData!C422</f>
        <v>-7.5500000000000003E-3</v>
      </c>
      <c r="V411" s="12">
        <f>D411*ReturnData!D422</f>
        <v>0</v>
      </c>
      <c r="W411" s="12">
        <f>E411*ReturnData!E422</f>
        <v>0</v>
      </c>
      <c r="X411" s="12">
        <f>F411*ReturnData!F422</f>
        <v>-1.9887499999999999E-2</v>
      </c>
      <c r="Y411" s="12">
        <f>G411*ReturnData!G422</f>
        <v>-7.025E-3</v>
      </c>
      <c r="Z411" s="12">
        <f>H411*ReturnData!H422</f>
        <v>0</v>
      </c>
      <c r="AA411" s="12">
        <f>I411*ReturnData!I422</f>
        <v>0</v>
      </c>
      <c r="AB411" s="12">
        <f>J411*ReturnData!J422</f>
        <v>-2.0799999999999999E-2</v>
      </c>
      <c r="AC411" s="12">
        <f>K411*ReturnData!K422</f>
        <v>-1.2212499999999999E-2</v>
      </c>
      <c r="AD411" s="12">
        <f>L411*ReturnData!L422</f>
        <v>-5.9874999999999998E-3</v>
      </c>
      <c r="AE411" s="12">
        <f>M411*ReturnData!M422</f>
        <v>-1.3875E-2</v>
      </c>
      <c r="AF411" s="12">
        <f>N411*ReturnData!N422</f>
        <v>0</v>
      </c>
      <c r="AG411" s="12">
        <f>O411*ReturnData!O422</f>
        <v>0</v>
      </c>
      <c r="AH411" s="12">
        <f>P411*ReturnData!P422</f>
        <v>0</v>
      </c>
      <c r="AI411" s="12">
        <f>Q411*ReturnData!Q422</f>
        <v>-2.6537500000000002E-2</v>
      </c>
      <c r="AK411">
        <f t="shared" si="61"/>
        <v>200901</v>
      </c>
      <c r="AL411" s="15">
        <f t="shared" si="58"/>
        <v>-0.11387499999999999</v>
      </c>
      <c r="AN411">
        <v>1</v>
      </c>
      <c r="AO411" s="15">
        <f>HighMomentumPortfolio!AL411-LowMomentumPortfolio!AL411</f>
        <v>4.2849999999999985E-2</v>
      </c>
      <c r="AP411" s="18">
        <f t="shared" si="59"/>
        <v>1.0428500000000001</v>
      </c>
      <c r="AQ411" s="18"/>
      <c r="AR411" s="18">
        <f t="shared" ref="AR411" si="62">PRODUCT(AP411:AP422)</f>
        <v>0.888577014478107</v>
      </c>
      <c r="AS411" s="18"/>
      <c r="AT411" s="18"/>
      <c r="AU411" s="18"/>
      <c r="AV411" s="18"/>
    </row>
    <row r="412" spans="1:48" x14ac:dyDescent="0.25">
      <c r="A412" s="6">
        <f>ReturnData!A423</f>
        <v>200902</v>
      </c>
      <c r="B412">
        <f>IF('Monthly Ranks'!B411&gt;=9, 1/8,0)</f>
        <v>0</v>
      </c>
      <c r="C412">
        <f>IF('Monthly Ranks'!C411&gt;=9, 1/8,0)</f>
        <v>0.125</v>
      </c>
      <c r="D412">
        <f>IF('Monthly Ranks'!D411&gt;=9, 1/8,0)</f>
        <v>0</v>
      </c>
      <c r="E412">
        <f>IF('Monthly Ranks'!E411&gt;=9, 1/8,0)</f>
        <v>0.125</v>
      </c>
      <c r="F412">
        <f>IF('Monthly Ranks'!F411&gt;=9, 1/8,0)</f>
        <v>0.125</v>
      </c>
      <c r="G412">
        <f>IF('Monthly Ranks'!G411&gt;=9, 1/8,0)</f>
        <v>0.125</v>
      </c>
      <c r="H412">
        <f>IF('Monthly Ranks'!H411&gt;=9, 1/8,0)</f>
        <v>0</v>
      </c>
      <c r="I412">
        <f>IF('Monthly Ranks'!I411&gt;=9, 1/8,0)</f>
        <v>0</v>
      </c>
      <c r="J412">
        <f>IF('Monthly Ranks'!J411&gt;=9, 1/8,0)</f>
        <v>0.125</v>
      </c>
      <c r="K412">
        <f>IF('Monthly Ranks'!K411&gt;=9, 1/8,0)</f>
        <v>0</v>
      </c>
      <c r="L412">
        <f>IF('Monthly Ranks'!L411&gt;=9, 1/8,0)</f>
        <v>0.125</v>
      </c>
      <c r="M412">
        <f>IF('Monthly Ranks'!M411&gt;=9, 1/8,0)</f>
        <v>0.125</v>
      </c>
      <c r="N412">
        <f>IF('Monthly Ranks'!N411&gt;=9, 1/8,0)</f>
        <v>0</v>
      </c>
      <c r="O412">
        <f>IF('Monthly Ranks'!O411&gt;=9, 1/8,0)</f>
        <v>0</v>
      </c>
      <c r="P412">
        <f>IF('Monthly Ranks'!P411&gt;=9, 1/8,0)</f>
        <v>0</v>
      </c>
      <c r="Q412">
        <f>IF('Monthly Ranks'!Q411&gt;=9, 1/8,0)</f>
        <v>0.125</v>
      </c>
      <c r="S412">
        <f t="shared" si="56"/>
        <v>200902</v>
      </c>
      <c r="T412" s="12">
        <f>B412*ReturnData!B423</f>
        <v>0</v>
      </c>
      <c r="U412" s="12">
        <f>C412*ReturnData!C423</f>
        <v>-8.1250000000000007E-4</v>
      </c>
      <c r="V412" s="12">
        <f>D412*ReturnData!D423</f>
        <v>0</v>
      </c>
      <c r="W412" s="12">
        <f>E412*ReturnData!E423</f>
        <v>-1.24875E-2</v>
      </c>
      <c r="X412" s="12">
        <f>F412*ReturnData!F423</f>
        <v>-2.2425E-2</v>
      </c>
      <c r="Y412" s="12">
        <f>G412*ReturnData!G423</f>
        <v>-1.0149999999999999E-2</v>
      </c>
      <c r="Z412" s="12">
        <f>H412*ReturnData!H423</f>
        <v>0</v>
      </c>
      <c r="AA412" s="12">
        <f>I412*ReturnData!I423</f>
        <v>0</v>
      </c>
      <c r="AB412" s="12">
        <f>J412*ReturnData!J423</f>
        <v>-2.4075000000000003E-2</v>
      </c>
      <c r="AC412" s="12">
        <f>K412*ReturnData!K423</f>
        <v>0</v>
      </c>
      <c r="AD412" s="12">
        <f>L412*ReturnData!L423</f>
        <v>-1.06125E-2</v>
      </c>
      <c r="AE412" s="12">
        <f>M412*ReturnData!M423</f>
        <v>-4.2500000000000003E-3</v>
      </c>
      <c r="AF412" s="12">
        <f>N412*ReturnData!N423</f>
        <v>0</v>
      </c>
      <c r="AG412" s="12">
        <f>O412*ReturnData!O423</f>
        <v>0</v>
      </c>
      <c r="AH412" s="12">
        <f>P412*ReturnData!P423</f>
        <v>0</v>
      </c>
      <c r="AI412" s="12">
        <f>Q412*ReturnData!Q423</f>
        <v>-1.9225000000000003E-2</v>
      </c>
      <c r="AK412">
        <f t="shared" si="61"/>
        <v>200902</v>
      </c>
      <c r="AL412" s="15">
        <f t="shared" si="58"/>
        <v>-0.1040375</v>
      </c>
      <c r="AN412">
        <v>1</v>
      </c>
      <c r="AO412" s="15">
        <f>HighMomentumPortfolio!AL412-LowMomentumPortfolio!AL412</f>
        <v>6.9375000000000131E-3</v>
      </c>
      <c r="AP412" s="18">
        <f t="shared" si="59"/>
        <v>1.0069375</v>
      </c>
      <c r="AQ412" s="18"/>
    </row>
    <row r="413" spans="1:48" x14ac:dyDescent="0.25">
      <c r="A413" s="6">
        <f>ReturnData!A424</f>
        <v>200903</v>
      </c>
      <c r="B413">
        <f>IF('Monthly Ranks'!B412&gt;=9, 1/8,0)</f>
        <v>0</v>
      </c>
      <c r="C413">
        <f>IF('Monthly Ranks'!C412&gt;=9, 1/8,0)</f>
        <v>0.125</v>
      </c>
      <c r="D413">
        <f>IF('Monthly Ranks'!D412&gt;=9, 1/8,0)</f>
        <v>0</v>
      </c>
      <c r="E413">
        <f>IF('Monthly Ranks'!E412&gt;=9, 1/8,0)</f>
        <v>0.125</v>
      </c>
      <c r="F413">
        <f>IF('Monthly Ranks'!F412&gt;=9, 1/8,0)</f>
        <v>0.125</v>
      </c>
      <c r="G413">
        <f>IF('Monthly Ranks'!G412&gt;=9, 1/8,0)</f>
        <v>0.125</v>
      </c>
      <c r="H413">
        <f>IF('Monthly Ranks'!H412&gt;=9, 1/8,0)</f>
        <v>0</v>
      </c>
      <c r="I413">
        <f>IF('Monthly Ranks'!I412&gt;=9, 1/8,0)</f>
        <v>0</v>
      </c>
      <c r="J413">
        <f>IF('Monthly Ranks'!J412&gt;=9, 1/8,0)</f>
        <v>0.125</v>
      </c>
      <c r="K413">
        <f>IF('Monthly Ranks'!K412&gt;=9, 1/8,0)</f>
        <v>0</v>
      </c>
      <c r="L413">
        <f>IF('Monthly Ranks'!L412&gt;=9, 1/8,0)</f>
        <v>0.125</v>
      </c>
      <c r="M413">
        <f>IF('Monthly Ranks'!M412&gt;=9, 1/8,0)</f>
        <v>0.125</v>
      </c>
      <c r="N413">
        <f>IF('Monthly Ranks'!N412&gt;=9, 1/8,0)</f>
        <v>0</v>
      </c>
      <c r="O413">
        <f>IF('Monthly Ranks'!O412&gt;=9, 1/8,0)</f>
        <v>0</v>
      </c>
      <c r="P413">
        <f>IF('Monthly Ranks'!P412&gt;=9, 1/8,0)</f>
        <v>0</v>
      </c>
      <c r="Q413">
        <f>IF('Monthly Ranks'!Q412&gt;=9, 1/8,0)</f>
        <v>0.125</v>
      </c>
      <c r="S413">
        <f t="shared" si="56"/>
        <v>200903</v>
      </c>
      <c r="T413" s="12">
        <f>B413*ReturnData!B424</f>
        <v>0</v>
      </c>
      <c r="U413" s="12">
        <f>C413*ReturnData!C424</f>
        <v>1.4825E-2</v>
      </c>
      <c r="V413" s="12">
        <f>D413*ReturnData!D424</f>
        <v>0</v>
      </c>
      <c r="W413" s="12">
        <f>E413*ReturnData!E424</f>
        <v>2.05375E-2</v>
      </c>
      <c r="X413" s="12">
        <f>F413*ReturnData!F424</f>
        <v>1.225E-2</v>
      </c>
      <c r="Y413" s="12">
        <f>G413*ReturnData!G424</f>
        <v>2.0625000000000001E-2</v>
      </c>
      <c r="Z413" s="12">
        <f>H413*ReturnData!H424</f>
        <v>0</v>
      </c>
      <c r="AA413" s="12">
        <f>I413*ReturnData!I424</f>
        <v>0</v>
      </c>
      <c r="AB413" s="12">
        <f>J413*ReturnData!J424</f>
        <v>1.54E-2</v>
      </c>
      <c r="AC413" s="12">
        <f>K413*ReturnData!K424</f>
        <v>0</v>
      </c>
      <c r="AD413" s="12">
        <f>L413*ReturnData!L424</f>
        <v>1.6087499999999998E-2</v>
      </c>
      <c r="AE413" s="12">
        <f>M413*ReturnData!M424</f>
        <v>1.3787499999999999E-2</v>
      </c>
      <c r="AF413" s="12">
        <f>N413*ReturnData!N424</f>
        <v>0</v>
      </c>
      <c r="AG413" s="12">
        <f>O413*ReturnData!O424</f>
        <v>0</v>
      </c>
      <c r="AH413" s="12">
        <f>P413*ReturnData!P424</f>
        <v>0</v>
      </c>
      <c r="AI413" s="12">
        <f>Q413*ReturnData!Q424</f>
        <v>1.8425E-2</v>
      </c>
      <c r="AK413">
        <f t="shared" si="61"/>
        <v>200903</v>
      </c>
      <c r="AL413" s="15">
        <f t="shared" si="58"/>
        <v>0.13193750000000001</v>
      </c>
      <c r="AN413">
        <v>1</v>
      </c>
      <c r="AO413" s="15">
        <f>HighMomentumPortfolio!AL413-LowMomentumPortfolio!AL413</f>
        <v>-6.2412500000000024E-2</v>
      </c>
      <c r="AP413" s="18">
        <f t="shared" si="59"/>
        <v>0.93758750000000002</v>
      </c>
      <c r="AQ413" s="18"/>
    </row>
    <row r="414" spans="1:48" x14ac:dyDescent="0.25">
      <c r="A414" s="6">
        <f>ReturnData!A425</f>
        <v>200904</v>
      </c>
      <c r="B414">
        <f>IF('Monthly Ranks'!B413&gt;=9, 1/8,0)</f>
        <v>0</v>
      </c>
      <c r="C414">
        <f>IF('Monthly Ranks'!C413&gt;=9, 1/8,0)</f>
        <v>0.125</v>
      </c>
      <c r="D414">
        <f>IF('Monthly Ranks'!D413&gt;=9, 1/8,0)</f>
        <v>0</v>
      </c>
      <c r="E414">
        <f>IF('Monthly Ranks'!E413&gt;=9, 1/8,0)</f>
        <v>0.125</v>
      </c>
      <c r="F414">
        <f>IF('Monthly Ranks'!F413&gt;=9, 1/8,0)</f>
        <v>0.125</v>
      </c>
      <c r="G414">
        <f>IF('Monthly Ranks'!G413&gt;=9, 1/8,0)</f>
        <v>0.125</v>
      </c>
      <c r="H414">
        <f>IF('Monthly Ranks'!H413&gt;=9, 1/8,0)</f>
        <v>0</v>
      </c>
      <c r="I414">
        <f>IF('Monthly Ranks'!I413&gt;=9, 1/8,0)</f>
        <v>0</v>
      </c>
      <c r="J414">
        <f>IF('Monthly Ranks'!J413&gt;=9, 1/8,0)</f>
        <v>0.125</v>
      </c>
      <c r="K414">
        <f>IF('Monthly Ranks'!K413&gt;=9, 1/8,0)</f>
        <v>0</v>
      </c>
      <c r="L414">
        <f>IF('Monthly Ranks'!L413&gt;=9, 1/8,0)</f>
        <v>0</v>
      </c>
      <c r="M414">
        <f>IF('Monthly Ranks'!M413&gt;=9, 1/8,0)</f>
        <v>0.125</v>
      </c>
      <c r="N414">
        <f>IF('Monthly Ranks'!N413&gt;=9, 1/8,0)</f>
        <v>0.125</v>
      </c>
      <c r="O414">
        <f>IF('Monthly Ranks'!O413&gt;=9, 1/8,0)</f>
        <v>0</v>
      </c>
      <c r="P414">
        <f>IF('Monthly Ranks'!P413&gt;=9, 1/8,0)</f>
        <v>0</v>
      </c>
      <c r="Q414">
        <f>IF('Monthly Ranks'!Q413&gt;=9, 1/8,0)</f>
        <v>0.125</v>
      </c>
      <c r="S414">
        <f t="shared" si="56"/>
        <v>200904</v>
      </c>
      <c r="T414" s="12">
        <f>B414*ReturnData!B425</f>
        <v>0</v>
      </c>
      <c r="U414" s="12">
        <f>C414*ReturnData!C425</f>
        <v>9.325E-3</v>
      </c>
      <c r="V414" s="12">
        <f>D414*ReturnData!D425</f>
        <v>0</v>
      </c>
      <c r="W414" s="12">
        <f>E414*ReturnData!E425</f>
        <v>2.9912499999999998E-2</v>
      </c>
      <c r="X414" s="12">
        <f>F414*ReturnData!F425</f>
        <v>3.7037500000000001E-2</v>
      </c>
      <c r="Y414" s="12">
        <f>G414*ReturnData!G425</f>
        <v>2.5000000000000001E-2</v>
      </c>
      <c r="Z414" s="12">
        <f>H414*ReturnData!H425</f>
        <v>0</v>
      </c>
      <c r="AA414" s="12">
        <f>I414*ReturnData!I425</f>
        <v>0</v>
      </c>
      <c r="AB414" s="12">
        <f>J414*ReturnData!J425</f>
        <v>3.2362500000000002E-2</v>
      </c>
      <c r="AC414" s="12">
        <f>K414*ReturnData!K425</f>
        <v>0</v>
      </c>
      <c r="AD414" s="12">
        <f>L414*ReturnData!L425</f>
        <v>0</v>
      </c>
      <c r="AE414" s="12">
        <f>M414*ReturnData!M425</f>
        <v>4.0724999999999997E-2</v>
      </c>
      <c r="AF414" s="12">
        <f>N414*ReturnData!N425</f>
        <v>2.0099999999999996E-2</v>
      </c>
      <c r="AG414" s="12">
        <f>O414*ReturnData!O425</f>
        <v>0</v>
      </c>
      <c r="AH414" s="12">
        <f>P414*ReturnData!P425</f>
        <v>0</v>
      </c>
      <c r="AI414" s="12">
        <f>Q414*ReturnData!Q425</f>
        <v>2.1375000000000002E-2</v>
      </c>
      <c r="AK414">
        <f t="shared" si="61"/>
        <v>200904</v>
      </c>
      <c r="AL414" s="15">
        <f t="shared" si="58"/>
        <v>0.21583750000000004</v>
      </c>
      <c r="AN414">
        <v>1</v>
      </c>
      <c r="AO414" s="15">
        <f>HighMomentumPortfolio!AL414-LowMomentumPortfolio!AL414</f>
        <v>-0.12955000000000005</v>
      </c>
      <c r="AP414" s="18">
        <f t="shared" si="59"/>
        <v>0.87044999999999995</v>
      </c>
      <c r="AQ414" s="18"/>
    </row>
    <row r="415" spans="1:48" x14ac:dyDescent="0.25">
      <c r="A415" s="6">
        <f>ReturnData!A426</f>
        <v>200905</v>
      </c>
      <c r="B415">
        <f>IF('Monthly Ranks'!B414&gt;=9, 1/8,0)</f>
        <v>0</v>
      </c>
      <c r="C415">
        <f>IF('Monthly Ranks'!C414&gt;=9, 1/8,0)</f>
        <v>0.125</v>
      </c>
      <c r="D415">
        <f>IF('Monthly Ranks'!D414&gt;=9, 1/8,0)</f>
        <v>0</v>
      </c>
      <c r="E415">
        <f>IF('Monthly Ranks'!E414&gt;=9, 1/8,0)</f>
        <v>0</v>
      </c>
      <c r="F415">
        <f>IF('Monthly Ranks'!F414&gt;=9, 1/8,0)</f>
        <v>0.125</v>
      </c>
      <c r="G415">
        <f>IF('Monthly Ranks'!G414&gt;=9, 1/8,0)</f>
        <v>0.125</v>
      </c>
      <c r="H415">
        <f>IF('Monthly Ranks'!H414&gt;=9, 1/8,0)</f>
        <v>0</v>
      </c>
      <c r="I415">
        <f>IF('Monthly Ranks'!I414&gt;=9, 1/8,0)</f>
        <v>0</v>
      </c>
      <c r="J415">
        <f>IF('Monthly Ranks'!J414&gt;=9, 1/8,0)</f>
        <v>0.125</v>
      </c>
      <c r="K415">
        <f>IF('Monthly Ranks'!K414&gt;=9, 1/8,0)</f>
        <v>0.125</v>
      </c>
      <c r="L415">
        <f>IF('Monthly Ranks'!L414&gt;=9, 1/8,0)</f>
        <v>0</v>
      </c>
      <c r="M415">
        <f>IF('Monthly Ranks'!M414&gt;=9, 1/8,0)</f>
        <v>0.125</v>
      </c>
      <c r="N415">
        <f>IF('Monthly Ranks'!N414&gt;=9, 1/8,0)</f>
        <v>0.125</v>
      </c>
      <c r="O415">
        <f>IF('Monthly Ranks'!O414&gt;=9, 1/8,0)</f>
        <v>0</v>
      </c>
      <c r="P415">
        <f>IF('Monthly Ranks'!P414&gt;=9, 1/8,0)</f>
        <v>0</v>
      </c>
      <c r="Q415">
        <f>IF('Monthly Ranks'!Q414&gt;=9, 1/8,0)</f>
        <v>0.125</v>
      </c>
      <c r="S415">
        <f t="shared" si="56"/>
        <v>200905</v>
      </c>
      <c r="T415" s="12">
        <f>B415*ReturnData!B426</f>
        <v>0</v>
      </c>
      <c r="U415" s="12">
        <f>C415*ReturnData!C426</f>
        <v>2.64E-2</v>
      </c>
      <c r="V415" s="12">
        <f>D415*ReturnData!D426</f>
        <v>0</v>
      </c>
      <c r="W415" s="12">
        <f>E415*ReturnData!E426</f>
        <v>0</v>
      </c>
      <c r="X415" s="12">
        <f>F415*ReturnData!F426</f>
        <v>1.9500000000000001E-3</v>
      </c>
      <c r="Y415" s="12">
        <f>G415*ReturnData!G426</f>
        <v>1.00625E-2</v>
      </c>
      <c r="Z415" s="12">
        <f>H415*ReturnData!H426</f>
        <v>0</v>
      </c>
      <c r="AA415" s="12">
        <f>I415*ReturnData!I426</f>
        <v>0</v>
      </c>
      <c r="AB415" s="12">
        <f>J415*ReturnData!J426</f>
        <v>1.1950000000000001E-2</v>
      </c>
      <c r="AC415" s="12">
        <f>K415*ReturnData!K426</f>
        <v>-1.65E-3</v>
      </c>
      <c r="AD415" s="12">
        <f>L415*ReturnData!L426</f>
        <v>0</v>
      </c>
      <c r="AE415" s="12">
        <f>M415*ReturnData!M426</f>
        <v>-7.8500000000000011E-3</v>
      </c>
      <c r="AF415" s="12">
        <f>N415*ReturnData!N426</f>
        <v>6.8999999999999999E-3</v>
      </c>
      <c r="AG415" s="12">
        <f>O415*ReturnData!O426</f>
        <v>0</v>
      </c>
      <c r="AH415" s="12">
        <f>P415*ReturnData!P426</f>
        <v>0</v>
      </c>
      <c r="AI415" s="12">
        <f>Q415*ReturnData!Q426</f>
        <v>1.2525E-2</v>
      </c>
      <c r="AK415">
        <f t="shared" si="61"/>
        <v>200905</v>
      </c>
      <c r="AL415" s="15">
        <f t="shared" si="58"/>
        <v>6.0287500000000001E-2</v>
      </c>
      <c r="AN415">
        <v>1</v>
      </c>
      <c r="AO415" s="15">
        <f>HighMomentumPortfolio!AL415-LowMomentumPortfolio!AL415</f>
        <v>-2.6125000000000002E-2</v>
      </c>
      <c r="AP415" s="18">
        <f t="shared" si="59"/>
        <v>0.97387500000000005</v>
      </c>
      <c r="AQ415" s="18"/>
    </row>
    <row r="416" spans="1:48" x14ac:dyDescent="0.25">
      <c r="A416" s="6">
        <f>ReturnData!A427</f>
        <v>200906</v>
      </c>
      <c r="B416">
        <f>IF('Monthly Ranks'!B415&gt;=9, 1/8,0)</f>
        <v>0</v>
      </c>
      <c r="C416">
        <f>IF('Monthly Ranks'!C415&gt;=9, 1/8,0)</f>
        <v>0.125</v>
      </c>
      <c r="D416">
        <f>IF('Monthly Ranks'!D415&gt;=9, 1/8,0)</f>
        <v>0.125</v>
      </c>
      <c r="E416">
        <f>IF('Monthly Ranks'!E415&gt;=9, 1/8,0)</f>
        <v>0</v>
      </c>
      <c r="F416">
        <f>IF('Monthly Ranks'!F415&gt;=9, 1/8,0)</f>
        <v>0</v>
      </c>
      <c r="G416">
        <f>IF('Monthly Ranks'!G415&gt;=9, 1/8,0)</f>
        <v>0.125</v>
      </c>
      <c r="H416">
        <f>IF('Monthly Ranks'!H415&gt;=9, 1/8,0)</f>
        <v>0</v>
      </c>
      <c r="I416">
        <f>IF('Monthly Ranks'!I415&gt;=9, 1/8,0)</f>
        <v>0</v>
      </c>
      <c r="J416">
        <f>IF('Monthly Ranks'!J415&gt;=9, 1/8,0)</f>
        <v>0.125</v>
      </c>
      <c r="K416">
        <f>IF('Monthly Ranks'!K415&gt;=9, 1/8,0)</f>
        <v>0</v>
      </c>
      <c r="L416">
        <f>IF('Monthly Ranks'!L415&gt;=9, 1/8,0)</f>
        <v>0.125</v>
      </c>
      <c r="M416">
        <f>IF('Monthly Ranks'!M415&gt;=9, 1/8,0)</f>
        <v>0</v>
      </c>
      <c r="N416">
        <f>IF('Monthly Ranks'!N415&gt;=9, 1/8,0)</f>
        <v>0.125</v>
      </c>
      <c r="O416">
        <f>IF('Monthly Ranks'!O415&gt;=9, 1/8,0)</f>
        <v>0.125</v>
      </c>
      <c r="P416">
        <f>IF('Monthly Ranks'!P415&gt;=9, 1/8,0)</f>
        <v>0</v>
      </c>
      <c r="Q416">
        <f>IF('Monthly Ranks'!Q415&gt;=9, 1/8,0)</f>
        <v>0.125</v>
      </c>
      <c r="S416">
        <f t="shared" si="56"/>
        <v>200906</v>
      </c>
      <c r="T416" s="12">
        <f>B416*ReturnData!B427</f>
        <v>0</v>
      </c>
      <c r="U416" s="12">
        <f>C416*ReturnData!C427</f>
        <v>-1.115E-2</v>
      </c>
      <c r="V416" s="12">
        <f>D416*ReturnData!D427</f>
        <v>-5.7125000000000006E-3</v>
      </c>
      <c r="W416" s="12">
        <f>E416*ReturnData!E427</f>
        <v>0</v>
      </c>
      <c r="X416" s="12">
        <f>F416*ReturnData!F427</f>
        <v>0</v>
      </c>
      <c r="Y416" s="12">
        <f>G416*ReturnData!G427</f>
        <v>-9.0875000000000001E-3</v>
      </c>
      <c r="Z416" s="12">
        <f>H416*ReturnData!H427</f>
        <v>0</v>
      </c>
      <c r="AA416" s="12">
        <f>I416*ReturnData!I427</f>
        <v>0</v>
      </c>
      <c r="AB416" s="12">
        <f>J416*ReturnData!J427</f>
        <v>4.1999999999999997E-3</v>
      </c>
      <c r="AC416" s="12">
        <f>K416*ReturnData!K427</f>
        <v>0</v>
      </c>
      <c r="AD416" s="12">
        <f>L416*ReturnData!L427</f>
        <v>4.0249999999999999E-3</v>
      </c>
      <c r="AE416" s="12">
        <f>M416*ReturnData!M427</f>
        <v>0</v>
      </c>
      <c r="AF416" s="12">
        <f>N416*ReturnData!N427</f>
        <v>-1.7374999999999999E-3</v>
      </c>
      <c r="AG416" s="12">
        <f>O416*ReturnData!O427</f>
        <v>5.7875000000000001E-3</v>
      </c>
      <c r="AH416" s="12">
        <f>P416*ReturnData!P427</f>
        <v>0</v>
      </c>
      <c r="AI416" s="12">
        <f>Q416*ReturnData!Q427</f>
        <v>-2.2500000000000003E-3</v>
      </c>
      <c r="AK416">
        <f t="shared" si="61"/>
        <v>200906</v>
      </c>
      <c r="AL416" s="15">
        <f t="shared" si="58"/>
        <v>-1.5925000000000002E-2</v>
      </c>
      <c r="AN416">
        <v>1</v>
      </c>
      <c r="AO416" s="15">
        <f>HighMomentumPortfolio!AL416-LowMomentumPortfolio!AL416</f>
        <v>2.4600000000000004E-2</v>
      </c>
      <c r="AP416" s="18">
        <f t="shared" si="59"/>
        <v>1.0246</v>
      </c>
      <c r="AQ416" s="18"/>
    </row>
    <row r="417" spans="1:48" x14ac:dyDescent="0.25">
      <c r="A417" s="6">
        <f>ReturnData!A428</f>
        <v>200907</v>
      </c>
      <c r="B417">
        <f>IF('Monthly Ranks'!B416&gt;=9, 1/8,0)</f>
        <v>0</v>
      </c>
      <c r="C417">
        <f>IF('Monthly Ranks'!C416&gt;=9, 1/8,0)</f>
        <v>0.125</v>
      </c>
      <c r="D417">
        <f>IF('Monthly Ranks'!D416&gt;=9, 1/8,0)</f>
        <v>0.125</v>
      </c>
      <c r="E417">
        <f>IF('Monthly Ranks'!E416&gt;=9, 1/8,0)</f>
        <v>0</v>
      </c>
      <c r="F417">
        <f>IF('Monthly Ranks'!F416&gt;=9, 1/8,0)</f>
        <v>0</v>
      </c>
      <c r="G417">
        <f>IF('Monthly Ranks'!G416&gt;=9, 1/8,0)</f>
        <v>0.125</v>
      </c>
      <c r="H417">
        <f>IF('Monthly Ranks'!H416&gt;=9, 1/8,0)</f>
        <v>0</v>
      </c>
      <c r="I417">
        <f>IF('Monthly Ranks'!I416&gt;=9, 1/8,0)</f>
        <v>0</v>
      </c>
      <c r="J417">
        <f>IF('Monthly Ranks'!J416&gt;=9, 1/8,0)</f>
        <v>0.125</v>
      </c>
      <c r="K417">
        <f>IF('Monthly Ranks'!K416&gt;=9, 1/8,0)</f>
        <v>0.125</v>
      </c>
      <c r="L417">
        <f>IF('Monthly Ranks'!L416&gt;=9, 1/8,0)</f>
        <v>0.125</v>
      </c>
      <c r="M417">
        <f>IF('Monthly Ranks'!M416&gt;=9, 1/8,0)</f>
        <v>0</v>
      </c>
      <c r="N417">
        <f>IF('Monthly Ranks'!N416&gt;=9, 1/8,0)</f>
        <v>0</v>
      </c>
      <c r="O417">
        <f>IF('Monthly Ranks'!O416&gt;=9, 1/8,0)</f>
        <v>0.125</v>
      </c>
      <c r="P417">
        <f>IF('Monthly Ranks'!P416&gt;=9, 1/8,0)</f>
        <v>0</v>
      </c>
      <c r="Q417">
        <f>IF('Monthly Ranks'!Q416&gt;=9, 1/8,0)</f>
        <v>0.125</v>
      </c>
      <c r="S417">
        <f t="shared" si="56"/>
        <v>200907</v>
      </c>
      <c r="T417" s="12">
        <f>B417*ReturnData!B428</f>
        <v>0</v>
      </c>
      <c r="U417" s="12">
        <f>C417*ReturnData!C428</f>
        <v>1.60625E-2</v>
      </c>
      <c r="V417" s="12">
        <f>D417*ReturnData!D428</f>
        <v>6.2500000000000003E-3</v>
      </c>
      <c r="W417" s="12">
        <f>E417*ReturnData!E428</f>
        <v>0</v>
      </c>
      <c r="X417" s="12">
        <f>F417*ReturnData!F428</f>
        <v>0</v>
      </c>
      <c r="Y417" s="12">
        <f>G417*ReturnData!G428</f>
        <v>2.1225000000000001E-2</v>
      </c>
      <c r="Z417" s="12">
        <f>H417*ReturnData!H428</f>
        <v>0</v>
      </c>
      <c r="AA417" s="12">
        <f>I417*ReturnData!I428</f>
        <v>0</v>
      </c>
      <c r="AB417" s="12">
        <f>J417*ReturnData!J428</f>
        <v>4.6999999999999993E-3</v>
      </c>
      <c r="AC417" s="12">
        <f>K417*ReturnData!K428</f>
        <v>6.6500000000000005E-3</v>
      </c>
      <c r="AD417" s="12">
        <f>L417*ReturnData!L428</f>
        <v>1.5149999999999999E-2</v>
      </c>
      <c r="AE417" s="12">
        <f>M417*ReturnData!M428</f>
        <v>0</v>
      </c>
      <c r="AF417" s="12">
        <f>N417*ReturnData!N428</f>
        <v>0</v>
      </c>
      <c r="AG417" s="12">
        <f>O417*ReturnData!O428</f>
        <v>5.5125E-3</v>
      </c>
      <c r="AH417" s="12">
        <f>P417*ReturnData!P428</f>
        <v>0</v>
      </c>
      <c r="AI417" s="12">
        <f>Q417*ReturnData!Q428</f>
        <v>1.0812500000000001E-2</v>
      </c>
      <c r="AK417">
        <f t="shared" si="61"/>
        <v>200907</v>
      </c>
      <c r="AL417" s="15">
        <f t="shared" si="58"/>
        <v>8.6362500000000009E-2</v>
      </c>
      <c r="AN417">
        <v>1</v>
      </c>
      <c r="AO417" s="15">
        <f>HighMomentumPortfolio!AL417-LowMomentumPortfolio!AL417</f>
        <v>2.2324999999999984E-2</v>
      </c>
      <c r="AP417" s="18">
        <f t="shared" si="59"/>
        <v>1.0223249999999999</v>
      </c>
      <c r="AQ417" s="18"/>
    </row>
    <row r="418" spans="1:48" x14ac:dyDescent="0.25">
      <c r="A418" s="6">
        <f>ReturnData!A429</f>
        <v>200908</v>
      </c>
      <c r="B418">
        <f>IF('Monthly Ranks'!B417&gt;=9, 1/8,0)</f>
        <v>0</v>
      </c>
      <c r="C418">
        <f>IF('Monthly Ranks'!C417&gt;=9, 1/8,0)</f>
        <v>0.125</v>
      </c>
      <c r="D418">
        <f>IF('Monthly Ranks'!D417&gt;=9, 1/8,0)</f>
        <v>0.125</v>
      </c>
      <c r="E418">
        <f>IF('Monthly Ranks'!E417&gt;=9, 1/8,0)</f>
        <v>0</v>
      </c>
      <c r="F418">
        <f>IF('Monthly Ranks'!F417&gt;=9, 1/8,0)</f>
        <v>0.125</v>
      </c>
      <c r="G418">
        <f>IF('Monthly Ranks'!G417&gt;=9, 1/8,0)</f>
        <v>0.125</v>
      </c>
      <c r="H418">
        <f>IF('Monthly Ranks'!H417&gt;=9, 1/8,0)</f>
        <v>0</v>
      </c>
      <c r="I418">
        <f>IF('Monthly Ranks'!I417&gt;=9, 1/8,0)</f>
        <v>0</v>
      </c>
      <c r="J418">
        <f>IF('Monthly Ranks'!J417&gt;=9, 1/8,0)</f>
        <v>0.125</v>
      </c>
      <c r="K418">
        <f>IF('Monthly Ranks'!K417&gt;=9, 1/8,0)</f>
        <v>0.125</v>
      </c>
      <c r="L418">
        <f>IF('Monthly Ranks'!L417&gt;=9, 1/8,0)</f>
        <v>0</v>
      </c>
      <c r="M418">
        <f>IF('Monthly Ranks'!M417&gt;=9, 1/8,0)</f>
        <v>0</v>
      </c>
      <c r="N418">
        <f>IF('Monthly Ranks'!N417&gt;=9, 1/8,0)</f>
        <v>0.125</v>
      </c>
      <c r="O418">
        <f>IF('Monthly Ranks'!O417&gt;=9, 1/8,0)</f>
        <v>0</v>
      </c>
      <c r="P418">
        <f>IF('Monthly Ranks'!P417&gt;=9, 1/8,0)</f>
        <v>0</v>
      </c>
      <c r="Q418">
        <f>IF('Monthly Ranks'!Q417&gt;=9, 1/8,0)</f>
        <v>0.125</v>
      </c>
      <c r="S418">
        <f t="shared" si="56"/>
        <v>200908</v>
      </c>
      <c r="T418" s="12">
        <f>B418*ReturnData!B429</f>
        <v>0</v>
      </c>
      <c r="U418" s="12">
        <f>C418*ReturnData!C429</f>
        <v>3.7750000000000001E-3</v>
      </c>
      <c r="V418" s="12">
        <f>D418*ReturnData!D429</f>
        <v>9.1250000000000001E-4</v>
      </c>
      <c r="W418" s="12">
        <f>E418*ReturnData!E429</f>
        <v>0</v>
      </c>
      <c r="X418" s="12">
        <f>F418*ReturnData!F429</f>
        <v>9.2624999999999999E-3</v>
      </c>
      <c r="Y418" s="12">
        <f>G418*ReturnData!G429</f>
        <v>2.1375000000000001E-3</v>
      </c>
      <c r="Z418" s="12">
        <f>H418*ReturnData!H429</f>
        <v>0</v>
      </c>
      <c r="AA418" s="12">
        <f>I418*ReturnData!I429</f>
        <v>0</v>
      </c>
      <c r="AB418" s="12">
        <f>J418*ReturnData!J429</f>
        <v>4.5624999999999997E-3</v>
      </c>
      <c r="AC418" s="12">
        <f>K418*ReturnData!K429</f>
        <v>4.4000000000000003E-3</v>
      </c>
      <c r="AD418" s="12">
        <f>L418*ReturnData!L429</f>
        <v>0</v>
      </c>
      <c r="AE418" s="12">
        <f>M418*ReturnData!M429</f>
        <v>0</v>
      </c>
      <c r="AF418" s="12">
        <f>N418*ReturnData!N429</f>
        <v>7.5749999999999993E-3</v>
      </c>
      <c r="AG418" s="12">
        <f>O418*ReturnData!O429</f>
        <v>0</v>
      </c>
      <c r="AH418" s="12">
        <f>P418*ReturnData!P429</f>
        <v>0</v>
      </c>
      <c r="AI418" s="12">
        <f>Q418*ReturnData!Q429</f>
        <v>1.2500000000000001E-2</v>
      </c>
      <c r="AK418">
        <f t="shared" si="61"/>
        <v>200908</v>
      </c>
      <c r="AL418" s="15">
        <f t="shared" si="58"/>
        <v>4.5124999999999998E-2</v>
      </c>
      <c r="AN418">
        <v>1</v>
      </c>
      <c r="AO418" s="15">
        <f>HighMomentumPortfolio!AL418-LowMomentumPortfolio!AL418</f>
        <v>-2.6662499999999999E-2</v>
      </c>
      <c r="AP418" s="18">
        <f t="shared" si="59"/>
        <v>0.97333749999999997</v>
      </c>
      <c r="AQ418" s="18"/>
    </row>
    <row r="419" spans="1:48" x14ac:dyDescent="0.25">
      <c r="A419" s="6">
        <f>ReturnData!A430</f>
        <v>200909</v>
      </c>
      <c r="B419">
        <f>IF('Monthly Ranks'!B418&gt;=9, 1/8,0)</f>
        <v>0</v>
      </c>
      <c r="C419">
        <f>IF('Monthly Ranks'!C418&gt;=9, 1/8,0)</f>
        <v>0.125</v>
      </c>
      <c r="D419">
        <f>IF('Monthly Ranks'!D418&gt;=9, 1/8,0)</f>
        <v>0.125</v>
      </c>
      <c r="E419">
        <f>IF('Monthly Ranks'!E418&gt;=9, 1/8,0)</f>
        <v>0</v>
      </c>
      <c r="F419">
        <f>IF('Monthly Ranks'!F418&gt;=9, 1/8,0)</f>
        <v>0</v>
      </c>
      <c r="G419">
        <f>IF('Monthly Ranks'!G418&gt;=9, 1/8,0)</f>
        <v>0.125</v>
      </c>
      <c r="H419">
        <f>IF('Monthly Ranks'!H418&gt;=9, 1/8,0)</f>
        <v>0</v>
      </c>
      <c r="I419">
        <f>IF('Monthly Ranks'!I418&gt;=9, 1/8,0)</f>
        <v>0</v>
      </c>
      <c r="J419">
        <f>IF('Monthly Ranks'!J418&gt;=9, 1/8,0)</f>
        <v>0.125</v>
      </c>
      <c r="K419">
        <f>IF('Monthly Ranks'!K418&gt;=9, 1/8,0)</f>
        <v>0.125</v>
      </c>
      <c r="L419">
        <f>IF('Monthly Ranks'!L418&gt;=9, 1/8,0)</f>
        <v>0</v>
      </c>
      <c r="M419">
        <f>IF('Monthly Ranks'!M418&gt;=9, 1/8,0)</f>
        <v>0</v>
      </c>
      <c r="N419">
        <f>IF('Monthly Ranks'!N418&gt;=9, 1/8,0)</f>
        <v>0.125</v>
      </c>
      <c r="O419">
        <f>IF('Monthly Ranks'!O418&gt;=9, 1/8,0)</f>
        <v>0.125</v>
      </c>
      <c r="P419">
        <f>IF('Monthly Ranks'!P418&gt;=9, 1/8,0)</f>
        <v>0</v>
      </c>
      <c r="Q419">
        <f>IF('Monthly Ranks'!Q418&gt;=9, 1/8,0)</f>
        <v>0.125</v>
      </c>
      <c r="S419">
        <f t="shared" si="56"/>
        <v>200909</v>
      </c>
      <c r="T419" s="12">
        <f>B419*ReturnData!B430</f>
        <v>0</v>
      </c>
      <c r="U419" s="12">
        <f>C419*ReturnData!C430</f>
        <v>1.4312499999999999E-2</v>
      </c>
      <c r="V419" s="12">
        <f>D419*ReturnData!D430</f>
        <v>5.9125000000000002E-3</v>
      </c>
      <c r="W419" s="12">
        <f>E419*ReturnData!E430</f>
        <v>0</v>
      </c>
      <c r="X419" s="12">
        <f>F419*ReturnData!F430</f>
        <v>0</v>
      </c>
      <c r="Y419" s="12">
        <f>G419*ReturnData!G430</f>
        <v>9.2750000000000003E-3</v>
      </c>
      <c r="Z419" s="12">
        <f>H419*ReturnData!H430</f>
        <v>0</v>
      </c>
      <c r="AA419" s="12">
        <f>I419*ReturnData!I430</f>
        <v>0</v>
      </c>
      <c r="AB419" s="12">
        <f>J419*ReturnData!J430</f>
        <v>8.0625000000000002E-3</v>
      </c>
      <c r="AC419" s="12">
        <f>K419*ReturnData!K430</f>
        <v>8.0000000000000002E-3</v>
      </c>
      <c r="AD419" s="12">
        <f>L419*ReturnData!L430</f>
        <v>0</v>
      </c>
      <c r="AE419" s="12">
        <f>M419*ReturnData!M430</f>
        <v>0</v>
      </c>
      <c r="AF419" s="12">
        <f>N419*ReturnData!N430</f>
        <v>5.9125000000000002E-3</v>
      </c>
      <c r="AG419" s="12">
        <f>O419*ReturnData!O430</f>
        <v>2.8000000000000004E-3</v>
      </c>
      <c r="AH419" s="12">
        <f>P419*ReturnData!P430</f>
        <v>0</v>
      </c>
      <c r="AI419" s="12">
        <f>Q419*ReturnData!Q430</f>
        <v>1.6875000000000002E-3</v>
      </c>
      <c r="AK419">
        <f t="shared" si="61"/>
        <v>200909</v>
      </c>
      <c r="AL419" s="15">
        <f t="shared" si="58"/>
        <v>5.5962500000000005E-2</v>
      </c>
      <c r="AN419">
        <v>1</v>
      </c>
      <c r="AO419" s="15">
        <f>HighMomentumPortfolio!AL419-LowMomentumPortfolio!AL419</f>
        <v>-1.6E-2</v>
      </c>
      <c r="AP419" s="18">
        <f t="shared" si="59"/>
        <v>0.98399999999999999</v>
      </c>
      <c r="AQ419" s="18"/>
    </row>
    <row r="420" spans="1:48" x14ac:dyDescent="0.25">
      <c r="A420" s="6">
        <f>ReturnData!A431</f>
        <v>200910</v>
      </c>
      <c r="B420">
        <f>IF('Monthly Ranks'!B419&gt;=9, 1/8,0)</f>
        <v>0.125</v>
      </c>
      <c r="C420">
        <f>IF('Monthly Ranks'!C419&gt;=9, 1/8,0)</f>
        <v>0</v>
      </c>
      <c r="D420">
        <f>IF('Monthly Ranks'!D419&gt;=9, 1/8,0)</f>
        <v>0.125</v>
      </c>
      <c r="E420">
        <f>IF('Monthly Ranks'!E419&gt;=9, 1/8,0)</f>
        <v>0</v>
      </c>
      <c r="F420">
        <f>IF('Monthly Ranks'!F419&gt;=9, 1/8,0)</f>
        <v>0.125</v>
      </c>
      <c r="G420">
        <f>IF('Monthly Ranks'!G419&gt;=9, 1/8,0)</f>
        <v>0</v>
      </c>
      <c r="H420">
        <f>IF('Monthly Ranks'!H419&gt;=9, 1/8,0)</f>
        <v>0</v>
      </c>
      <c r="I420">
        <f>IF('Monthly Ranks'!I419&gt;=9, 1/8,0)</f>
        <v>0</v>
      </c>
      <c r="J420">
        <f>IF('Monthly Ranks'!J419&gt;=9, 1/8,0)</f>
        <v>0.125</v>
      </c>
      <c r="K420">
        <f>IF('Monthly Ranks'!K419&gt;=9, 1/8,0)</f>
        <v>0.125</v>
      </c>
      <c r="L420">
        <f>IF('Monthly Ranks'!L419&gt;=9, 1/8,0)</f>
        <v>0</v>
      </c>
      <c r="M420">
        <f>IF('Monthly Ranks'!M419&gt;=9, 1/8,0)</f>
        <v>0</v>
      </c>
      <c r="N420">
        <f>IF('Monthly Ranks'!N419&gt;=9, 1/8,0)</f>
        <v>0.125</v>
      </c>
      <c r="O420">
        <f>IF('Monthly Ranks'!O419&gt;=9, 1/8,0)</f>
        <v>0.125</v>
      </c>
      <c r="P420">
        <f>IF('Monthly Ranks'!P419&gt;=9, 1/8,0)</f>
        <v>0</v>
      </c>
      <c r="Q420">
        <f>IF('Monthly Ranks'!Q419&gt;=9, 1/8,0)</f>
        <v>0.125</v>
      </c>
      <c r="S420">
        <f t="shared" si="56"/>
        <v>200910</v>
      </c>
      <c r="T420" s="12">
        <f>B420*ReturnData!B431</f>
        <v>-4.125E-4</v>
      </c>
      <c r="U420" s="12">
        <f>C420*ReturnData!C431</f>
        <v>0</v>
      </c>
      <c r="V420" s="12">
        <f>D420*ReturnData!D431</f>
        <v>3.2124999999999996E-3</v>
      </c>
      <c r="W420" s="12">
        <f>E420*ReturnData!E431</f>
        <v>0</v>
      </c>
      <c r="X420" s="12">
        <f>F420*ReturnData!F431</f>
        <v>-3.4875000000000001E-3</v>
      </c>
      <c r="Y420" s="12">
        <f>G420*ReturnData!G431</f>
        <v>0</v>
      </c>
      <c r="Z420" s="12">
        <f>H420*ReturnData!H431</f>
        <v>0</v>
      </c>
      <c r="AA420" s="12">
        <f>I420*ReturnData!I431</f>
        <v>0</v>
      </c>
      <c r="AB420" s="12">
        <f>J420*ReturnData!J431</f>
        <v>-1.51375E-2</v>
      </c>
      <c r="AC420" s="12">
        <f>K420*ReturnData!K431</f>
        <v>-3.2624999999999998E-3</v>
      </c>
      <c r="AD420" s="12">
        <f>L420*ReturnData!L431</f>
        <v>0</v>
      </c>
      <c r="AE420" s="12">
        <f>M420*ReturnData!M431</f>
        <v>0</v>
      </c>
      <c r="AF420" s="12">
        <f>N420*ReturnData!N431</f>
        <v>-6.6E-3</v>
      </c>
      <c r="AG420" s="12">
        <f>O420*ReturnData!O431</f>
        <v>-3.3874999999999999E-3</v>
      </c>
      <c r="AH420" s="12">
        <f>P420*ReturnData!P431</f>
        <v>0</v>
      </c>
      <c r="AI420" s="12">
        <f>Q420*ReturnData!Q431</f>
        <v>-6.1750000000000008E-3</v>
      </c>
      <c r="AK420">
        <f t="shared" si="61"/>
        <v>200910</v>
      </c>
      <c r="AL420" s="15">
        <f t="shared" si="58"/>
        <v>-3.5250000000000004E-2</v>
      </c>
      <c r="AN420">
        <v>1</v>
      </c>
      <c r="AO420" s="15">
        <f>HighMomentumPortfolio!AL420-LowMomentumPortfolio!AL420</f>
        <v>1.4012500000000004E-2</v>
      </c>
      <c r="AP420" s="18">
        <f t="shared" si="59"/>
        <v>1.0140125</v>
      </c>
      <c r="AQ420" s="18"/>
    </row>
    <row r="421" spans="1:48" x14ac:dyDescent="0.25">
      <c r="A421" s="6">
        <f>ReturnData!A432</f>
        <v>200911</v>
      </c>
      <c r="B421">
        <f>IF('Monthly Ranks'!B420&gt;=9, 1/8,0)</f>
        <v>0.125</v>
      </c>
      <c r="C421">
        <f>IF('Monthly Ranks'!C420&gt;=9, 1/8,0)</f>
        <v>0</v>
      </c>
      <c r="D421">
        <f>IF('Monthly Ranks'!D420&gt;=9, 1/8,0)</f>
        <v>0.125</v>
      </c>
      <c r="E421">
        <f>IF('Monthly Ranks'!E420&gt;=9, 1/8,0)</f>
        <v>0</v>
      </c>
      <c r="F421">
        <f>IF('Monthly Ranks'!F420&gt;=9, 1/8,0)</f>
        <v>0</v>
      </c>
      <c r="G421">
        <f>IF('Monthly Ranks'!G420&gt;=9, 1/8,0)</f>
        <v>0</v>
      </c>
      <c r="H421">
        <f>IF('Monthly Ranks'!H420&gt;=9, 1/8,0)</f>
        <v>0.125</v>
      </c>
      <c r="I421">
        <f>IF('Monthly Ranks'!I420&gt;=9, 1/8,0)</f>
        <v>0.125</v>
      </c>
      <c r="J421">
        <f>IF('Monthly Ranks'!J420&gt;=9, 1/8,0)</f>
        <v>0</v>
      </c>
      <c r="K421">
        <f>IF('Monthly Ranks'!K420&gt;=9, 1/8,0)</f>
        <v>0</v>
      </c>
      <c r="L421">
        <f>IF('Monthly Ranks'!L420&gt;=9, 1/8,0)</f>
        <v>0</v>
      </c>
      <c r="M421">
        <f>IF('Monthly Ranks'!M420&gt;=9, 1/8,0)</f>
        <v>0</v>
      </c>
      <c r="N421">
        <f>IF('Monthly Ranks'!N420&gt;=9, 1/8,0)</f>
        <v>0.125</v>
      </c>
      <c r="O421">
        <f>IF('Monthly Ranks'!O420&gt;=9, 1/8,0)</f>
        <v>0.125</v>
      </c>
      <c r="P421">
        <f>IF('Monthly Ranks'!P420&gt;=9, 1/8,0)</f>
        <v>0.125</v>
      </c>
      <c r="Q421">
        <f>IF('Monthly Ranks'!Q420&gt;=9, 1/8,0)</f>
        <v>0.125</v>
      </c>
      <c r="S421">
        <f t="shared" si="56"/>
        <v>200911</v>
      </c>
      <c r="T421" s="12">
        <f>B421*ReturnData!B432</f>
        <v>5.6750000000000004E-3</v>
      </c>
      <c r="U421" s="12">
        <f>C421*ReturnData!C432</f>
        <v>0</v>
      </c>
      <c r="V421" s="12">
        <f>D421*ReturnData!D432</f>
        <v>3.7750000000000001E-3</v>
      </c>
      <c r="W421" s="12">
        <f>E421*ReturnData!E432</f>
        <v>0</v>
      </c>
      <c r="X421" s="12">
        <f>F421*ReturnData!F432</f>
        <v>0</v>
      </c>
      <c r="Y421" s="12">
        <f>G421*ReturnData!G432</f>
        <v>0</v>
      </c>
      <c r="Z421" s="12">
        <f>H421*ReturnData!H432</f>
        <v>9.6375000000000002E-3</v>
      </c>
      <c r="AA421" s="12">
        <f>I421*ReturnData!I432</f>
        <v>6.1375000000000006E-3</v>
      </c>
      <c r="AB421" s="12">
        <f>J421*ReturnData!J432</f>
        <v>0</v>
      </c>
      <c r="AC421" s="12">
        <f>K421*ReturnData!K432</f>
        <v>0</v>
      </c>
      <c r="AD421" s="12">
        <f>L421*ReturnData!L432</f>
        <v>0</v>
      </c>
      <c r="AE421" s="12">
        <f>M421*ReturnData!M432</f>
        <v>0</v>
      </c>
      <c r="AF421" s="12">
        <f>N421*ReturnData!N432</f>
        <v>1.2800000000000001E-2</v>
      </c>
      <c r="AG421" s="12">
        <f>O421*ReturnData!O432</f>
        <v>5.7125000000000006E-3</v>
      </c>
      <c r="AH421" s="12">
        <f>P421*ReturnData!P432</f>
        <v>5.8250000000000003E-3</v>
      </c>
      <c r="AI421" s="12">
        <f>Q421*ReturnData!Q432</f>
        <v>5.4874999999999993E-3</v>
      </c>
      <c r="AK421">
        <f t="shared" si="61"/>
        <v>200911</v>
      </c>
      <c r="AL421" s="15">
        <f t="shared" si="58"/>
        <v>5.5050000000000009E-2</v>
      </c>
      <c r="AN421">
        <v>1</v>
      </c>
      <c r="AO421" s="15">
        <f>HighMomentumPortfolio!AL421-LowMomentumPortfolio!AL421</f>
        <v>1.4224999999999995E-2</v>
      </c>
      <c r="AP421" s="18">
        <f t="shared" si="59"/>
        <v>1.0142249999999999</v>
      </c>
      <c r="AQ421" s="18"/>
    </row>
    <row r="422" spans="1:48" x14ac:dyDescent="0.25">
      <c r="A422" s="6">
        <f>ReturnData!A433</f>
        <v>200912</v>
      </c>
      <c r="B422">
        <f>IF('Monthly Ranks'!B421&gt;=9, 1/8,0)</f>
        <v>0.125</v>
      </c>
      <c r="C422">
        <f>IF('Monthly Ranks'!C421&gt;=9, 1/8,0)</f>
        <v>0</v>
      </c>
      <c r="D422">
        <f>IF('Monthly Ranks'!D421&gt;=9, 1/8,0)</f>
        <v>0.125</v>
      </c>
      <c r="E422">
        <f>IF('Monthly Ranks'!E421&gt;=9, 1/8,0)</f>
        <v>0</v>
      </c>
      <c r="F422">
        <f>IF('Monthly Ranks'!F421&gt;=9, 1/8,0)</f>
        <v>0</v>
      </c>
      <c r="G422">
        <f>IF('Monthly Ranks'!G421&gt;=9, 1/8,0)</f>
        <v>0</v>
      </c>
      <c r="H422">
        <f>IF('Monthly Ranks'!H421&gt;=9, 1/8,0)</f>
        <v>0.125</v>
      </c>
      <c r="I422">
        <f>IF('Monthly Ranks'!I421&gt;=9, 1/8,0)</f>
        <v>0.125</v>
      </c>
      <c r="J422">
        <f>IF('Monthly Ranks'!J421&gt;=9, 1/8,0)</f>
        <v>0</v>
      </c>
      <c r="K422">
        <f>IF('Monthly Ranks'!K421&gt;=9, 1/8,0)</f>
        <v>0</v>
      </c>
      <c r="L422">
        <f>IF('Monthly Ranks'!L421&gt;=9, 1/8,0)</f>
        <v>0</v>
      </c>
      <c r="M422">
        <f>IF('Monthly Ranks'!M421&gt;=9, 1/8,0)</f>
        <v>0</v>
      </c>
      <c r="N422">
        <f>IF('Monthly Ranks'!N421&gt;=9, 1/8,0)</f>
        <v>0.125</v>
      </c>
      <c r="O422">
        <f>IF('Monthly Ranks'!O421&gt;=9, 1/8,0)</f>
        <v>0.125</v>
      </c>
      <c r="P422">
        <f>IF('Monthly Ranks'!P421&gt;=9, 1/8,0)</f>
        <v>0.125</v>
      </c>
      <c r="Q422">
        <f>IF('Monthly Ranks'!Q421&gt;=9, 1/8,0)</f>
        <v>0.125</v>
      </c>
      <c r="S422">
        <f t="shared" si="56"/>
        <v>200912</v>
      </c>
      <c r="T422" s="12">
        <f>B422*ReturnData!B433</f>
        <v>1.8625E-3</v>
      </c>
      <c r="U422" s="12">
        <f>C422*ReturnData!C433</f>
        <v>0</v>
      </c>
      <c r="V422" s="12">
        <f>D422*ReturnData!D433</f>
        <v>-9.5E-4</v>
      </c>
      <c r="W422" s="12">
        <f>E422*ReturnData!E433</f>
        <v>0</v>
      </c>
      <c r="X422" s="12">
        <f>F422*ReturnData!F433</f>
        <v>0</v>
      </c>
      <c r="Y422" s="12">
        <f>G422*ReturnData!G433</f>
        <v>0</v>
      </c>
      <c r="Z422" s="12">
        <f>H422*ReturnData!H433</f>
        <v>1.1999999999999999E-3</v>
      </c>
      <c r="AA422" s="12">
        <f>I422*ReturnData!I433</f>
        <v>7.6375000000000002E-3</v>
      </c>
      <c r="AB422" s="12">
        <f>J422*ReturnData!J433</f>
        <v>0</v>
      </c>
      <c r="AC422" s="12">
        <f>K422*ReturnData!K433</f>
        <v>0</v>
      </c>
      <c r="AD422" s="12">
        <f>L422*ReturnData!L433</f>
        <v>0</v>
      </c>
      <c r="AE422" s="12">
        <f>M422*ReturnData!M433</f>
        <v>0</v>
      </c>
      <c r="AF422" s="12">
        <f>N422*ReturnData!N433</f>
        <v>4.725E-3</v>
      </c>
      <c r="AG422" s="12">
        <f>O422*ReturnData!O433</f>
        <v>7.3250000000000008E-3</v>
      </c>
      <c r="AH422" s="12">
        <f>P422*ReturnData!P433</f>
        <v>7.000000000000001E-4</v>
      </c>
      <c r="AI422" s="12">
        <f>Q422*ReturnData!Q433</f>
        <v>3.8749999999999999E-4</v>
      </c>
      <c r="AK422">
        <f t="shared" si="61"/>
        <v>200912</v>
      </c>
      <c r="AL422" s="15">
        <f t="shared" si="58"/>
        <v>2.2887499999999998E-2</v>
      </c>
      <c r="AN422">
        <v>1</v>
      </c>
      <c r="AO422" s="15">
        <f>HighMomentumPortfolio!AL422-LowMomentumPortfolio!AL422</f>
        <v>3.1887499999999992E-2</v>
      </c>
      <c r="AP422" s="18">
        <f t="shared" si="59"/>
        <v>1.0318875000000001</v>
      </c>
      <c r="AQ422" s="18"/>
    </row>
    <row r="423" spans="1:48" x14ac:dyDescent="0.25">
      <c r="A423" s="6">
        <f>ReturnData!A434</f>
        <v>201001</v>
      </c>
      <c r="B423">
        <f>IF('Monthly Ranks'!B422&gt;=9, 1/8,0)</f>
        <v>0.125</v>
      </c>
      <c r="C423">
        <f>IF('Monthly Ranks'!C422&gt;=9, 1/8,0)</f>
        <v>0</v>
      </c>
      <c r="D423">
        <f>IF('Monthly Ranks'!D422&gt;=9, 1/8,0)</f>
        <v>0.125</v>
      </c>
      <c r="E423">
        <f>IF('Monthly Ranks'!E422&gt;=9, 1/8,0)</f>
        <v>0</v>
      </c>
      <c r="F423">
        <f>IF('Monthly Ranks'!F422&gt;=9, 1/8,0)</f>
        <v>0</v>
      </c>
      <c r="G423">
        <f>IF('Monthly Ranks'!G422&gt;=9, 1/8,0)</f>
        <v>0</v>
      </c>
      <c r="H423">
        <f>IF('Monthly Ranks'!H422&gt;=9, 1/8,0)</f>
        <v>0.125</v>
      </c>
      <c r="I423">
        <f>IF('Monthly Ranks'!I422&gt;=9, 1/8,0)</f>
        <v>0.125</v>
      </c>
      <c r="J423">
        <f>IF('Monthly Ranks'!J422&gt;=9, 1/8,0)</f>
        <v>0.125</v>
      </c>
      <c r="K423">
        <f>IF('Monthly Ranks'!K422&gt;=9, 1/8,0)</f>
        <v>0.125</v>
      </c>
      <c r="L423">
        <f>IF('Monthly Ranks'!L422&gt;=9, 1/8,0)</f>
        <v>0</v>
      </c>
      <c r="M423">
        <f>IF('Monthly Ranks'!M422&gt;=9, 1/8,0)</f>
        <v>0</v>
      </c>
      <c r="N423">
        <f>IF('Monthly Ranks'!N422&gt;=9, 1/8,0)</f>
        <v>0</v>
      </c>
      <c r="O423">
        <f>IF('Monthly Ranks'!O422&gt;=9, 1/8,0)</f>
        <v>0.125</v>
      </c>
      <c r="P423">
        <f>IF('Monthly Ranks'!P422&gt;=9, 1/8,0)</f>
        <v>0</v>
      </c>
      <c r="Q423">
        <f>IF('Monthly Ranks'!Q422&gt;=9, 1/8,0)</f>
        <v>0.125</v>
      </c>
      <c r="S423">
        <f t="shared" si="56"/>
        <v>201001</v>
      </c>
      <c r="T423" s="12">
        <f>B423*ReturnData!B434</f>
        <v>-2.6874999999999998E-3</v>
      </c>
      <c r="U423" s="12">
        <f>C423*ReturnData!C434</f>
        <v>0</v>
      </c>
      <c r="V423" s="12">
        <f>D423*ReturnData!D434</f>
        <v>-5.9874999999999998E-3</v>
      </c>
      <c r="W423" s="12">
        <f>E423*ReturnData!E434</f>
        <v>0</v>
      </c>
      <c r="X423" s="12">
        <f>F423*ReturnData!F434</f>
        <v>0</v>
      </c>
      <c r="Y423" s="12">
        <f>G423*ReturnData!G434</f>
        <v>0</v>
      </c>
      <c r="Z423" s="12">
        <f>H423*ReturnData!H434</f>
        <v>-5.8749999999999991E-4</v>
      </c>
      <c r="AA423" s="12">
        <f>I423*ReturnData!I434</f>
        <v>-3.5999999999999999E-3</v>
      </c>
      <c r="AB423" s="12">
        <f>J423*ReturnData!J434</f>
        <v>-1.56125E-2</v>
      </c>
      <c r="AC423" s="12">
        <f>K423*ReturnData!K434</f>
        <v>-3.6375000000000001E-3</v>
      </c>
      <c r="AD423" s="12">
        <f>L423*ReturnData!L434</f>
        <v>0</v>
      </c>
      <c r="AE423" s="12">
        <f>M423*ReturnData!M434</f>
        <v>0</v>
      </c>
      <c r="AF423" s="12">
        <f>N423*ReturnData!N434</f>
        <v>0</v>
      </c>
      <c r="AG423" s="12">
        <f>O423*ReturnData!O434</f>
        <v>-5.5500000000000002E-3</v>
      </c>
      <c r="AH423" s="12">
        <f>P423*ReturnData!P434</f>
        <v>0</v>
      </c>
      <c r="AI423" s="12">
        <f>Q423*ReturnData!Q434</f>
        <v>-8.1250000000000007E-4</v>
      </c>
      <c r="AK423">
        <f t="shared" si="61"/>
        <v>201001</v>
      </c>
      <c r="AL423" s="15">
        <f t="shared" si="58"/>
        <v>-3.8475000000000002E-2</v>
      </c>
      <c r="AN423">
        <v>1</v>
      </c>
      <c r="AO423" s="15">
        <f>HighMomentumPortfolio!AL423-LowMomentumPortfolio!AL423</f>
        <v>-5.0250000000000017E-3</v>
      </c>
      <c r="AP423" s="18">
        <f t="shared" si="59"/>
        <v>0.99497499999999994</v>
      </c>
      <c r="AQ423" s="18"/>
      <c r="AR423" s="18">
        <f t="shared" ref="AR423" si="63">PRODUCT(AP423:AP434)</f>
        <v>1.1490469176378866</v>
      </c>
      <c r="AS423" s="18"/>
      <c r="AT423" s="18"/>
      <c r="AU423" s="18"/>
      <c r="AV423" s="18"/>
    </row>
    <row r="424" spans="1:48" x14ac:dyDescent="0.25">
      <c r="A424" s="6">
        <f>ReturnData!A435</f>
        <v>201002</v>
      </c>
      <c r="B424">
        <f>IF('Monthly Ranks'!B423&gt;=9, 1/8,0)</f>
        <v>0.125</v>
      </c>
      <c r="C424">
        <f>IF('Monthly Ranks'!C423&gt;=9, 1/8,0)</f>
        <v>0</v>
      </c>
      <c r="D424">
        <f>IF('Monthly Ranks'!D423&gt;=9, 1/8,0)</f>
        <v>0.125</v>
      </c>
      <c r="E424">
        <f>IF('Monthly Ranks'!E423&gt;=9, 1/8,0)</f>
        <v>0</v>
      </c>
      <c r="F424">
        <f>IF('Monthly Ranks'!F423&gt;=9, 1/8,0)</f>
        <v>0</v>
      </c>
      <c r="G424">
        <f>IF('Monthly Ranks'!G423&gt;=9, 1/8,0)</f>
        <v>0</v>
      </c>
      <c r="H424">
        <f>IF('Monthly Ranks'!H423&gt;=9, 1/8,0)</f>
        <v>0.125</v>
      </c>
      <c r="I424">
        <f>IF('Monthly Ranks'!I423&gt;=9, 1/8,0)</f>
        <v>0.125</v>
      </c>
      <c r="J424">
        <f>IF('Monthly Ranks'!J423&gt;=9, 1/8,0)</f>
        <v>0</v>
      </c>
      <c r="K424">
        <f>IF('Monthly Ranks'!K423&gt;=9, 1/8,0)</f>
        <v>0.125</v>
      </c>
      <c r="L424">
        <f>IF('Monthly Ranks'!L423&gt;=9, 1/8,0)</f>
        <v>0</v>
      </c>
      <c r="M424">
        <f>IF('Monthly Ranks'!M423&gt;=9, 1/8,0)</f>
        <v>0</v>
      </c>
      <c r="N424">
        <f>IF('Monthly Ranks'!N423&gt;=9, 1/8,0)</f>
        <v>0.125</v>
      </c>
      <c r="O424">
        <f>IF('Monthly Ranks'!O423&gt;=9, 1/8,0)</f>
        <v>0.125</v>
      </c>
      <c r="P424">
        <f>IF('Monthly Ranks'!P423&gt;=9, 1/8,0)</f>
        <v>0.125</v>
      </c>
      <c r="Q424">
        <f>IF('Monthly Ranks'!Q423&gt;=9, 1/8,0)</f>
        <v>0</v>
      </c>
      <c r="S424">
        <f t="shared" si="56"/>
        <v>201002</v>
      </c>
      <c r="T424" s="12">
        <f>B424*ReturnData!B435</f>
        <v>2.1875000000000002E-3</v>
      </c>
      <c r="U424" s="12">
        <f>C424*ReturnData!C435</f>
        <v>0</v>
      </c>
      <c r="V424" s="12">
        <f>D424*ReturnData!D435</f>
        <v>2.8999999999999998E-3</v>
      </c>
      <c r="W424" s="12">
        <f>E424*ReturnData!E435</f>
        <v>0</v>
      </c>
      <c r="X424" s="12">
        <f>F424*ReturnData!F435</f>
        <v>0</v>
      </c>
      <c r="Y424" s="12">
        <f>G424*ReturnData!G435</f>
        <v>0</v>
      </c>
      <c r="Z424" s="12">
        <f>H424*ReturnData!H435</f>
        <v>1.6625000000000001E-3</v>
      </c>
      <c r="AA424" s="12">
        <f>I424*ReturnData!I435</f>
        <v>7.4000000000000003E-3</v>
      </c>
      <c r="AB424" s="12">
        <f>J424*ReturnData!J435</f>
        <v>0</v>
      </c>
      <c r="AC424" s="12">
        <f>K424*ReturnData!K435</f>
        <v>9.1874999999999995E-3</v>
      </c>
      <c r="AD424" s="12">
        <f>L424*ReturnData!L435</f>
        <v>0</v>
      </c>
      <c r="AE424" s="12">
        <f>M424*ReturnData!M435</f>
        <v>0</v>
      </c>
      <c r="AF424" s="12">
        <f>N424*ReturnData!N435</f>
        <v>7.7000000000000002E-3</v>
      </c>
      <c r="AG424" s="12">
        <f>O424*ReturnData!O435</f>
        <v>-5.2499999999999997E-4</v>
      </c>
      <c r="AH424" s="12">
        <f>P424*ReturnData!P435</f>
        <v>4.6125000000000003E-3</v>
      </c>
      <c r="AI424" s="12">
        <f>Q424*ReturnData!Q435</f>
        <v>0</v>
      </c>
      <c r="AK424">
        <f t="shared" si="61"/>
        <v>201002</v>
      </c>
      <c r="AL424" s="15">
        <f t="shared" si="58"/>
        <v>3.5124999999999997E-2</v>
      </c>
      <c r="AN424">
        <v>1</v>
      </c>
      <c r="AO424" s="15">
        <f>HighMomentumPortfolio!AL424-LowMomentumPortfolio!AL424</f>
        <v>3.5400000000000008E-2</v>
      </c>
      <c r="AP424" s="18">
        <f t="shared" si="59"/>
        <v>1.0354000000000001</v>
      </c>
      <c r="AQ424" s="18"/>
    </row>
    <row r="425" spans="1:48" x14ac:dyDescent="0.25">
      <c r="A425" s="6">
        <f>ReturnData!A436</f>
        <v>201003</v>
      </c>
      <c r="B425">
        <f>IF('Monthly Ranks'!B424&gt;=9, 1/8,0)</f>
        <v>0.125</v>
      </c>
      <c r="C425">
        <f>IF('Monthly Ranks'!C424&gt;=9, 1/8,0)</f>
        <v>0</v>
      </c>
      <c r="D425">
        <f>IF('Monthly Ranks'!D424&gt;=9, 1/8,0)</f>
        <v>0.125</v>
      </c>
      <c r="E425">
        <f>IF('Monthly Ranks'!E424&gt;=9, 1/8,0)</f>
        <v>0</v>
      </c>
      <c r="F425">
        <f>IF('Monthly Ranks'!F424&gt;=9, 1/8,0)</f>
        <v>0</v>
      </c>
      <c r="G425">
        <f>IF('Monthly Ranks'!G424&gt;=9, 1/8,0)</f>
        <v>0</v>
      </c>
      <c r="H425">
        <f>IF('Monthly Ranks'!H424&gt;=9, 1/8,0)</f>
        <v>0.125</v>
      </c>
      <c r="I425">
        <f>IF('Monthly Ranks'!I424&gt;=9, 1/8,0)</f>
        <v>0.125</v>
      </c>
      <c r="J425">
        <f>IF('Monthly Ranks'!J424&gt;=9, 1/8,0)</f>
        <v>0</v>
      </c>
      <c r="K425">
        <f>IF('Monthly Ranks'!K424&gt;=9, 1/8,0)</f>
        <v>0.125</v>
      </c>
      <c r="L425">
        <f>IF('Monthly Ranks'!L424&gt;=9, 1/8,0)</f>
        <v>0</v>
      </c>
      <c r="M425">
        <f>IF('Monthly Ranks'!M424&gt;=9, 1/8,0)</f>
        <v>0</v>
      </c>
      <c r="N425">
        <f>IF('Monthly Ranks'!N424&gt;=9, 1/8,0)</f>
        <v>0.125</v>
      </c>
      <c r="O425">
        <f>IF('Monthly Ranks'!O424&gt;=9, 1/8,0)</f>
        <v>0.125</v>
      </c>
      <c r="P425">
        <f>IF('Monthly Ranks'!P424&gt;=9, 1/8,0)</f>
        <v>0.125</v>
      </c>
      <c r="Q425">
        <f>IF('Monthly Ranks'!Q424&gt;=9, 1/8,0)</f>
        <v>0</v>
      </c>
      <c r="S425">
        <f t="shared" si="56"/>
        <v>201003</v>
      </c>
      <c r="T425" s="12">
        <f>B425*ReturnData!B436</f>
        <v>6.2124999999999993E-3</v>
      </c>
      <c r="U425" s="12">
        <f>C425*ReturnData!C436</f>
        <v>0</v>
      </c>
      <c r="V425" s="12">
        <f>D425*ReturnData!D436</f>
        <v>4.0000000000000001E-3</v>
      </c>
      <c r="W425" s="12">
        <f>E425*ReturnData!E436</f>
        <v>0</v>
      </c>
      <c r="X425" s="12">
        <f>F425*ReturnData!F436</f>
        <v>0</v>
      </c>
      <c r="Y425" s="12">
        <f>G425*ReturnData!G436</f>
        <v>0</v>
      </c>
      <c r="Z425" s="12">
        <f>H425*ReturnData!H436</f>
        <v>4.0625000000000001E-3</v>
      </c>
      <c r="AA425" s="12">
        <f>I425*ReturnData!I436</f>
        <v>6.9375000000000001E-3</v>
      </c>
      <c r="AB425" s="12">
        <f>J425*ReturnData!J436</f>
        <v>0</v>
      </c>
      <c r="AC425" s="12">
        <f>K425*ReturnData!K436</f>
        <v>6.6625E-3</v>
      </c>
      <c r="AD425" s="12">
        <f>L425*ReturnData!L436</f>
        <v>0</v>
      </c>
      <c r="AE425" s="12">
        <f>M425*ReturnData!M436</f>
        <v>0</v>
      </c>
      <c r="AF425" s="12">
        <f>N425*ReturnData!N436</f>
        <v>1.1237500000000001E-2</v>
      </c>
      <c r="AG425" s="12">
        <f>O425*ReturnData!O436</f>
        <v>3.9000000000000003E-3</v>
      </c>
      <c r="AH425" s="12">
        <f>P425*ReturnData!P436</f>
        <v>8.1250000000000003E-3</v>
      </c>
      <c r="AI425" s="12">
        <f>Q425*ReturnData!Q436</f>
        <v>0</v>
      </c>
      <c r="AK425">
        <f t="shared" si="61"/>
        <v>201003</v>
      </c>
      <c r="AL425" s="15">
        <f t="shared" si="58"/>
        <v>5.1137499999999995E-2</v>
      </c>
      <c r="AN425">
        <v>1</v>
      </c>
      <c r="AO425" s="15">
        <f>HighMomentumPortfolio!AL425-LowMomentumPortfolio!AL425</f>
        <v>3.4425000000000018E-2</v>
      </c>
      <c r="AP425" s="18">
        <f t="shared" si="59"/>
        <v>1.0344249999999999</v>
      </c>
      <c r="AQ425" s="18"/>
    </row>
    <row r="426" spans="1:48" x14ac:dyDescent="0.25">
      <c r="A426" s="6">
        <f>ReturnData!A437</f>
        <v>201004</v>
      </c>
      <c r="B426">
        <f>IF('Monthly Ranks'!B425&gt;=9, 1/8,0)</f>
        <v>0.125</v>
      </c>
      <c r="C426">
        <f>IF('Monthly Ranks'!C425&gt;=9, 1/8,0)</f>
        <v>0</v>
      </c>
      <c r="D426">
        <f>IF('Monthly Ranks'!D425&gt;=9, 1/8,0)</f>
        <v>0.125</v>
      </c>
      <c r="E426">
        <f>IF('Monthly Ranks'!E425&gt;=9, 1/8,0)</f>
        <v>0</v>
      </c>
      <c r="F426">
        <f>IF('Monthly Ranks'!F425&gt;=9, 1/8,0)</f>
        <v>0</v>
      </c>
      <c r="G426">
        <f>IF('Monthly Ranks'!G425&gt;=9, 1/8,0)</f>
        <v>0</v>
      </c>
      <c r="H426">
        <f>IF('Monthly Ranks'!H425&gt;=9, 1/8,0)</f>
        <v>0.125</v>
      </c>
      <c r="I426">
        <f>IF('Monthly Ranks'!I425&gt;=9, 1/8,0)</f>
        <v>0.125</v>
      </c>
      <c r="J426">
        <f>IF('Monthly Ranks'!J425&gt;=9, 1/8,0)</f>
        <v>0</v>
      </c>
      <c r="K426">
        <f>IF('Monthly Ranks'!K425&gt;=9, 1/8,0)</f>
        <v>0.125</v>
      </c>
      <c r="L426">
        <f>IF('Monthly Ranks'!L425&gt;=9, 1/8,0)</f>
        <v>0</v>
      </c>
      <c r="M426">
        <f>IF('Monthly Ranks'!M425&gt;=9, 1/8,0)</f>
        <v>0</v>
      </c>
      <c r="N426">
        <f>IF('Monthly Ranks'!N425&gt;=9, 1/8,0)</f>
        <v>0</v>
      </c>
      <c r="O426">
        <f>IF('Monthly Ranks'!O425&gt;=9, 1/8,0)</f>
        <v>0.125</v>
      </c>
      <c r="P426">
        <f>IF('Monthly Ranks'!P425&gt;=9, 1/8,0)</f>
        <v>0.125</v>
      </c>
      <c r="Q426">
        <f>IF('Monthly Ranks'!Q425&gt;=9, 1/8,0)</f>
        <v>0.125</v>
      </c>
      <c r="S426">
        <f t="shared" si="56"/>
        <v>201004</v>
      </c>
      <c r="T426" s="12">
        <f>B426*ReturnData!B437</f>
        <v>-1.6875000000000002E-3</v>
      </c>
      <c r="U426" s="12">
        <f>C426*ReturnData!C437</f>
        <v>0</v>
      </c>
      <c r="V426" s="12">
        <f>D426*ReturnData!D437</f>
        <v>5.3874999999999999E-3</v>
      </c>
      <c r="W426" s="12">
        <f>E426*ReturnData!E437</f>
        <v>0</v>
      </c>
      <c r="X426" s="12">
        <f>F426*ReturnData!F437</f>
        <v>0</v>
      </c>
      <c r="Y426" s="12">
        <f>G426*ReturnData!G437</f>
        <v>0</v>
      </c>
      <c r="Z426" s="12">
        <f>H426*ReturnData!H437</f>
        <v>-2.4749999999999998E-3</v>
      </c>
      <c r="AA426" s="12">
        <f>I426*ReturnData!I437</f>
        <v>1.35125E-2</v>
      </c>
      <c r="AB426" s="12">
        <f>J426*ReturnData!J437</f>
        <v>0</v>
      </c>
      <c r="AC426" s="12">
        <f>K426*ReturnData!K437</f>
        <v>4.2875000000000005E-3</v>
      </c>
      <c r="AD426" s="12">
        <f>L426*ReturnData!L437</f>
        <v>0</v>
      </c>
      <c r="AE426" s="12">
        <f>M426*ReturnData!M437</f>
        <v>0</v>
      </c>
      <c r="AF426" s="12">
        <f>N426*ReturnData!N437</f>
        <v>0</v>
      </c>
      <c r="AG426" s="12">
        <f>O426*ReturnData!O437</f>
        <v>3.5625000000000001E-3</v>
      </c>
      <c r="AH426" s="12">
        <f>P426*ReturnData!P437</f>
        <v>1.6750000000000001E-3</v>
      </c>
      <c r="AI426" s="12">
        <f>Q426*ReturnData!Q437</f>
        <v>1.4124999999999999E-3</v>
      </c>
      <c r="AK426">
        <f t="shared" si="61"/>
        <v>201004</v>
      </c>
      <c r="AL426" s="15">
        <f t="shared" si="58"/>
        <v>2.5675E-2</v>
      </c>
      <c r="AN426">
        <v>1</v>
      </c>
      <c r="AO426" s="15">
        <f>HighMomentumPortfolio!AL426-LowMomentumPortfolio!AL426</f>
        <v>5.5625000000000015E-3</v>
      </c>
      <c r="AP426" s="18">
        <f t="shared" si="59"/>
        <v>1.0055624999999999</v>
      </c>
      <c r="AQ426" s="18"/>
    </row>
    <row r="427" spans="1:48" x14ac:dyDescent="0.25">
      <c r="A427" s="6">
        <f>ReturnData!A438</f>
        <v>201005</v>
      </c>
      <c r="B427">
        <f>IF('Monthly Ranks'!B426&gt;=9, 1/8,0)</f>
        <v>0.125</v>
      </c>
      <c r="C427">
        <f>IF('Monthly Ranks'!C426&gt;=9, 1/8,0)</f>
        <v>0</v>
      </c>
      <c r="D427">
        <f>IF('Monthly Ranks'!D426&gt;=9, 1/8,0)</f>
        <v>0.125</v>
      </c>
      <c r="E427">
        <f>IF('Monthly Ranks'!E426&gt;=9, 1/8,0)</f>
        <v>0</v>
      </c>
      <c r="F427">
        <f>IF('Monthly Ranks'!F426&gt;=9, 1/8,0)</f>
        <v>0</v>
      </c>
      <c r="G427">
        <f>IF('Monthly Ranks'!G426&gt;=9, 1/8,0)</f>
        <v>0</v>
      </c>
      <c r="H427">
        <f>IF('Monthly Ranks'!H426&gt;=9, 1/8,0)</f>
        <v>0.125</v>
      </c>
      <c r="I427">
        <f>IF('Monthly Ranks'!I426&gt;=9, 1/8,0)</f>
        <v>0.125</v>
      </c>
      <c r="J427">
        <f>IF('Monthly Ranks'!J426&gt;=9, 1/8,0)</f>
        <v>0</v>
      </c>
      <c r="K427">
        <f>IF('Monthly Ranks'!K426&gt;=9, 1/8,0)</f>
        <v>0.125</v>
      </c>
      <c r="L427">
        <f>IF('Monthly Ranks'!L426&gt;=9, 1/8,0)</f>
        <v>0</v>
      </c>
      <c r="M427">
        <f>IF('Monthly Ranks'!M426&gt;=9, 1/8,0)</f>
        <v>0</v>
      </c>
      <c r="N427">
        <f>IF('Monthly Ranks'!N426&gt;=9, 1/8,0)</f>
        <v>0</v>
      </c>
      <c r="O427">
        <f>IF('Monthly Ranks'!O426&gt;=9, 1/8,0)</f>
        <v>0.125</v>
      </c>
      <c r="P427">
        <f>IF('Monthly Ranks'!P426&gt;=9, 1/8,0)</f>
        <v>0.125</v>
      </c>
      <c r="Q427">
        <f>IF('Monthly Ranks'!Q426&gt;=9, 1/8,0)</f>
        <v>0.125</v>
      </c>
      <c r="S427">
        <f t="shared" si="56"/>
        <v>201005</v>
      </c>
      <c r="T427" s="12">
        <f>B427*ReturnData!B438</f>
        <v>-6.0624999999999993E-3</v>
      </c>
      <c r="U427" s="12">
        <f>C427*ReturnData!C438</f>
        <v>0</v>
      </c>
      <c r="V427" s="12">
        <f>D427*ReturnData!D438</f>
        <v>-1.2675000000000001E-2</v>
      </c>
      <c r="W427" s="12">
        <f>E427*ReturnData!E438</f>
        <v>0</v>
      </c>
      <c r="X427" s="12">
        <f>F427*ReturnData!F438</f>
        <v>0</v>
      </c>
      <c r="Y427" s="12">
        <f>G427*ReturnData!G438</f>
        <v>0</v>
      </c>
      <c r="Z427" s="12">
        <f>H427*ReturnData!H438</f>
        <v>-7.8000000000000005E-3</v>
      </c>
      <c r="AA427" s="12">
        <f>I427*ReturnData!I438</f>
        <v>-1.0137499999999999E-2</v>
      </c>
      <c r="AB427" s="12">
        <f>J427*ReturnData!J438</f>
        <v>0</v>
      </c>
      <c r="AC427" s="12">
        <f>K427*ReturnData!K438</f>
        <v>-1.1200000000000002E-2</v>
      </c>
      <c r="AD427" s="12">
        <f>L427*ReturnData!L438</f>
        <v>0</v>
      </c>
      <c r="AE427" s="12">
        <f>M427*ReturnData!M438</f>
        <v>0</v>
      </c>
      <c r="AF427" s="12">
        <f>N427*ReturnData!N438</f>
        <v>0</v>
      </c>
      <c r="AG427" s="12">
        <f>O427*ReturnData!O438</f>
        <v>-7.8624999999999997E-3</v>
      </c>
      <c r="AH427" s="12">
        <f>P427*ReturnData!P438</f>
        <v>-7.1500000000000001E-3</v>
      </c>
      <c r="AI427" s="12">
        <f>Q427*ReturnData!Q438</f>
        <v>-1.1375E-2</v>
      </c>
      <c r="AK427">
        <f t="shared" si="61"/>
        <v>201005</v>
      </c>
      <c r="AL427" s="15">
        <f t="shared" si="58"/>
        <v>-7.4262499999999995E-2</v>
      </c>
      <c r="AN427">
        <v>1</v>
      </c>
      <c r="AO427" s="15">
        <f>HighMomentumPortfolio!AL427-LowMomentumPortfolio!AL427</f>
        <v>-1.4875000000000027E-3</v>
      </c>
      <c r="AP427" s="18">
        <f t="shared" si="59"/>
        <v>0.99851250000000003</v>
      </c>
      <c r="AQ427" s="18"/>
    </row>
    <row r="428" spans="1:48" x14ac:dyDescent="0.25">
      <c r="A428" s="6">
        <f>ReturnData!A439</f>
        <v>201006</v>
      </c>
      <c r="B428">
        <f>IF('Monthly Ranks'!B427&gt;=9, 1/8,0)</f>
        <v>0.125</v>
      </c>
      <c r="C428">
        <f>IF('Monthly Ranks'!C427&gt;=9, 1/8,0)</f>
        <v>0</v>
      </c>
      <c r="D428">
        <f>IF('Monthly Ranks'!D427&gt;=9, 1/8,0)</f>
        <v>0.125</v>
      </c>
      <c r="E428">
        <f>IF('Monthly Ranks'!E427&gt;=9, 1/8,0)</f>
        <v>0</v>
      </c>
      <c r="F428">
        <f>IF('Monthly Ranks'!F427&gt;=9, 1/8,0)</f>
        <v>0</v>
      </c>
      <c r="G428">
        <f>IF('Monthly Ranks'!G427&gt;=9, 1/8,0)</f>
        <v>0</v>
      </c>
      <c r="H428">
        <f>IF('Monthly Ranks'!H427&gt;=9, 1/8,0)</f>
        <v>0.125</v>
      </c>
      <c r="I428">
        <f>IF('Monthly Ranks'!I427&gt;=9, 1/8,0)</f>
        <v>0</v>
      </c>
      <c r="J428">
        <f>IF('Monthly Ranks'!J427&gt;=9, 1/8,0)</f>
        <v>0.125</v>
      </c>
      <c r="K428">
        <f>IF('Monthly Ranks'!K427&gt;=9, 1/8,0)</f>
        <v>0.125</v>
      </c>
      <c r="L428">
        <f>IF('Monthly Ranks'!L427&gt;=9, 1/8,0)</f>
        <v>0</v>
      </c>
      <c r="M428">
        <f>IF('Monthly Ranks'!M427&gt;=9, 1/8,0)</f>
        <v>0</v>
      </c>
      <c r="N428">
        <f>IF('Monthly Ranks'!N427&gt;=9, 1/8,0)</f>
        <v>0</v>
      </c>
      <c r="O428">
        <f>IF('Monthly Ranks'!O427&gt;=9, 1/8,0)</f>
        <v>0.125</v>
      </c>
      <c r="P428">
        <f>IF('Monthly Ranks'!P427&gt;=9, 1/8,0)</f>
        <v>0.125</v>
      </c>
      <c r="Q428">
        <f>IF('Monthly Ranks'!Q427&gt;=9, 1/8,0)</f>
        <v>0.125</v>
      </c>
      <c r="S428">
        <f t="shared" si="56"/>
        <v>201006</v>
      </c>
      <c r="T428" s="12">
        <f>B428*ReturnData!B439</f>
        <v>-2.4499999999999999E-3</v>
      </c>
      <c r="U428" s="12">
        <f>C428*ReturnData!C439</f>
        <v>0</v>
      </c>
      <c r="V428" s="12">
        <f>D428*ReturnData!D439</f>
        <v>-7.7875000000000002E-3</v>
      </c>
      <c r="W428" s="12">
        <f>E428*ReturnData!E439</f>
        <v>0</v>
      </c>
      <c r="X428" s="12">
        <f>F428*ReturnData!F439</f>
        <v>0</v>
      </c>
      <c r="Y428" s="12">
        <f>G428*ReturnData!G439</f>
        <v>0</v>
      </c>
      <c r="Z428" s="12">
        <f>H428*ReturnData!H439</f>
        <v>-1.125E-4</v>
      </c>
      <c r="AA428" s="12">
        <f>I428*ReturnData!I439</f>
        <v>0</v>
      </c>
      <c r="AB428" s="12">
        <f>J428*ReturnData!J439</f>
        <v>-1.6612499999999999E-2</v>
      </c>
      <c r="AC428" s="12">
        <f>K428*ReturnData!K439</f>
        <v>-7.9249999999999998E-3</v>
      </c>
      <c r="AD428" s="12">
        <f>L428*ReturnData!L439</f>
        <v>0</v>
      </c>
      <c r="AE428" s="12">
        <f>M428*ReturnData!M439</f>
        <v>0</v>
      </c>
      <c r="AF428" s="12">
        <f>N428*ReturnData!N439</f>
        <v>0</v>
      </c>
      <c r="AG428" s="12">
        <f>O428*ReturnData!O439</f>
        <v>-8.7499999999999991E-4</v>
      </c>
      <c r="AH428" s="12">
        <f>P428*ReturnData!P439</f>
        <v>-1.1487499999999999E-2</v>
      </c>
      <c r="AI428" s="12">
        <f>Q428*ReturnData!Q439</f>
        <v>-9.0375000000000004E-3</v>
      </c>
      <c r="AK428">
        <f t="shared" si="61"/>
        <v>201006</v>
      </c>
      <c r="AL428" s="15">
        <f t="shared" si="58"/>
        <v>-5.6287500000000004E-2</v>
      </c>
      <c r="AN428">
        <v>1</v>
      </c>
      <c r="AO428" s="15">
        <f>HighMomentumPortfolio!AL428-LowMomentumPortfolio!AL428</f>
        <v>-2.9937499999999992E-2</v>
      </c>
      <c r="AP428" s="18">
        <f t="shared" si="59"/>
        <v>0.97006250000000005</v>
      </c>
      <c r="AQ428" s="18"/>
    </row>
    <row r="429" spans="1:48" x14ac:dyDescent="0.25">
      <c r="A429" s="6">
        <f>ReturnData!A440</f>
        <v>201007</v>
      </c>
      <c r="B429">
        <f>IF('Monthly Ranks'!B428&gt;=9, 1/8,0)</f>
        <v>0.125</v>
      </c>
      <c r="C429">
        <f>IF('Monthly Ranks'!C428&gt;=9, 1/8,0)</f>
        <v>0</v>
      </c>
      <c r="D429">
        <f>IF('Monthly Ranks'!D428&gt;=9, 1/8,0)</f>
        <v>0.125</v>
      </c>
      <c r="E429">
        <f>IF('Monthly Ranks'!E428&gt;=9, 1/8,0)</f>
        <v>0</v>
      </c>
      <c r="F429">
        <f>IF('Monthly Ranks'!F428&gt;=9, 1/8,0)</f>
        <v>0</v>
      </c>
      <c r="G429">
        <f>IF('Monthly Ranks'!G428&gt;=9, 1/8,0)</f>
        <v>0</v>
      </c>
      <c r="H429">
        <f>IF('Monthly Ranks'!H428&gt;=9, 1/8,0)</f>
        <v>0.125</v>
      </c>
      <c r="I429">
        <f>IF('Monthly Ranks'!I428&gt;=9, 1/8,0)</f>
        <v>0</v>
      </c>
      <c r="J429">
        <f>IF('Monthly Ranks'!J428&gt;=9, 1/8,0)</f>
        <v>0.125</v>
      </c>
      <c r="K429">
        <f>IF('Monthly Ranks'!K428&gt;=9, 1/8,0)</f>
        <v>0.125</v>
      </c>
      <c r="L429">
        <f>IF('Monthly Ranks'!L428&gt;=9, 1/8,0)</f>
        <v>0</v>
      </c>
      <c r="M429">
        <f>IF('Monthly Ranks'!M428&gt;=9, 1/8,0)</f>
        <v>0</v>
      </c>
      <c r="N429">
        <f>IF('Monthly Ranks'!N428&gt;=9, 1/8,0)</f>
        <v>0</v>
      </c>
      <c r="O429">
        <f>IF('Monthly Ranks'!O428&gt;=9, 1/8,0)</f>
        <v>0.125</v>
      </c>
      <c r="P429">
        <f>IF('Monthly Ranks'!P428&gt;=9, 1/8,0)</f>
        <v>0.125</v>
      </c>
      <c r="Q429">
        <f>IF('Monthly Ranks'!Q428&gt;=9, 1/8,0)</f>
        <v>0.125</v>
      </c>
      <c r="S429">
        <f t="shared" si="56"/>
        <v>201007</v>
      </c>
      <c r="T429" s="12">
        <f>B429*ReturnData!B440</f>
        <v>8.3625000000000001E-3</v>
      </c>
      <c r="U429" s="12">
        <f>C429*ReturnData!C440</f>
        <v>0</v>
      </c>
      <c r="V429" s="12">
        <f>D429*ReturnData!D440</f>
        <v>9.2125000000000002E-3</v>
      </c>
      <c r="W429" s="12">
        <f>E429*ReturnData!E440</f>
        <v>0</v>
      </c>
      <c r="X429" s="12">
        <f>F429*ReturnData!F440</f>
        <v>0</v>
      </c>
      <c r="Y429" s="12">
        <f>G429*ReturnData!G440</f>
        <v>0</v>
      </c>
      <c r="Z429" s="12">
        <f>H429*ReturnData!H440</f>
        <v>4.3E-3</v>
      </c>
      <c r="AA429" s="12">
        <f>I429*ReturnData!I440</f>
        <v>0</v>
      </c>
      <c r="AB429" s="12">
        <f>J429*ReturnData!J440</f>
        <v>1.0324999999999999E-2</v>
      </c>
      <c r="AC429" s="12">
        <f>K429*ReturnData!K440</f>
        <v>1.3000000000000001E-2</v>
      </c>
      <c r="AD429" s="12">
        <f>L429*ReturnData!L440</f>
        <v>0</v>
      </c>
      <c r="AE429" s="12">
        <f>M429*ReturnData!M440</f>
        <v>0</v>
      </c>
      <c r="AF429" s="12">
        <f>N429*ReturnData!N440</f>
        <v>0</v>
      </c>
      <c r="AG429" s="12">
        <f>O429*ReturnData!O440</f>
        <v>8.5124999999999992E-3</v>
      </c>
      <c r="AH429" s="12">
        <f>P429*ReturnData!P440</f>
        <v>6.1500000000000001E-3</v>
      </c>
      <c r="AI429" s="12">
        <f>Q429*ReturnData!Q440</f>
        <v>8.199999999999999E-3</v>
      </c>
      <c r="AK429">
        <f t="shared" si="61"/>
        <v>201007</v>
      </c>
      <c r="AL429" s="15">
        <f t="shared" si="58"/>
        <v>6.8062499999999998E-2</v>
      </c>
      <c r="AN429">
        <v>1</v>
      </c>
      <c r="AO429" s="15">
        <f>HighMomentumPortfolio!AL429-LowMomentumPortfolio!AL429</f>
        <v>2.5637500000000008E-2</v>
      </c>
      <c r="AP429" s="18">
        <f t="shared" si="59"/>
        <v>1.0256375</v>
      </c>
      <c r="AQ429" s="18"/>
    </row>
    <row r="430" spans="1:48" x14ac:dyDescent="0.25">
      <c r="A430" s="6">
        <f>ReturnData!A441</f>
        <v>201008</v>
      </c>
      <c r="B430">
        <f>IF('Monthly Ranks'!B429&gt;=9, 1/8,0)</f>
        <v>0.125</v>
      </c>
      <c r="C430">
        <f>IF('Monthly Ranks'!C429&gt;=9, 1/8,0)</f>
        <v>0</v>
      </c>
      <c r="D430">
        <f>IF('Monthly Ranks'!D429&gt;=9, 1/8,0)</f>
        <v>0.125</v>
      </c>
      <c r="E430">
        <f>IF('Monthly Ranks'!E429&gt;=9, 1/8,0)</f>
        <v>0</v>
      </c>
      <c r="F430">
        <f>IF('Monthly Ranks'!F429&gt;=9, 1/8,0)</f>
        <v>0</v>
      </c>
      <c r="G430">
        <f>IF('Monthly Ranks'!G429&gt;=9, 1/8,0)</f>
        <v>0</v>
      </c>
      <c r="H430">
        <f>IF('Monthly Ranks'!H429&gt;=9, 1/8,0)</f>
        <v>0.125</v>
      </c>
      <c r="I430">
        <f>IF('Monthly Ranks'!I429&gt;=9, 1/8,0)</f>
        <v>0.125</v>
      </c>
      <c r="J430">
        <f>IF('Monthly Ranks'!J429&gt;=9, 1/8,0)</f>
        <v>0.125</v>
      </c>
      <c r="K430">
        <f>IF('Monthly Ranks'!K429&gt;=9, 1/8,0)</f>
        <v>0</v>
      </c>
      <c r="L430">
        <f>IF('Monthly Ranks'!L429&gt;=9, 1/8,0)</f>
        <v>0</v>
      </c>
      <c r="M430">
        <f>IF('Monthly Ranks'!M429&gt;=9, 1/8,0)</f>
        <v>0</v>
      </c>
      <c r="N430">
        <f>IF('Monthly Ranks'!N429&gt;=9, 1/8,0)</f>
        <v>0</v>
      </c>
      <c r="O430">
        <f>IF('Monthly Ranks'!O429&gt;=9, 1/8,0)</f>
        <v>0.125</v>
      </c>
      <c r="P430">
        <f>IF('Monthly Ranks'!P429&gt;=9, 1/8,0)</f>
        <v>0.125</v>
      </c>
      <c r="Q430">
        <f>IF('Monthly Ranks'!Q429&gt;=9, 1/8,0)</f>
        <v>0.125</v>
      </c>
      <c r="S430">
        <f t="shared" si="56"/>
        <v>201008</v>
      </c>
      <c r="T430" s="12">
        <f>B430*ReturnData!B441</f>
        <v>-7.8750000000000001E-4</v>
      </c>
      <c r="U430" s="12">
        <f>C430*ReturnData!C441</f>
        <v>0</v>
      </c>
      <c r="V430" s="12">
        <f>D430*ReturnData!D441</f>
        <v>-4.1625000000000004E-3</v>
      </c>
      <c r="W430" s="12">
        <f>E430*ReturnData!E441</f>
        <v>0</v>
      </c>
      <c r="X430" s="12">
        <f>F430*ReturnData!F441</f>
        <v>0</v>
      </c>
      <c r="Y430" s="12">
        <f>G430*ReturnData!G441</f>
        <v>0</v>
      </c>
      <c r="Z430" s="12">
        <f>H430*ReturnData!H441</f>
        <v>-4.8750000000000003E-4</v>
      </c>
      <c r="AA430" s="12">
        <f>I430*ReturnData!I441</f>
        <v>-5.6625E-3</v>
      </c>
      <c r="AB430" s="12">
        <f>J430*ReturnData!J441</f>
        <v>-1.0937499999999999E-2</v>
      </c>
      <c r="AC430" s="12">
        <f>K430*ReturnData!K441</f>
        <v>0</v>
      </c>
      <c r="AD430" s="12">
        <f>L430*ReturnData!L441</f>
        <v>0</v>
      </c>
      <c r="AE430" s="12">
        <f>M430*ReturnData!M441</f>
        <v>0</v>
      </c>
      <c r="AF430" s="12">
        <f>N430*ReturnData!N441</f>
        <v>0</v>
      </c>
      <c r="AG430" s="12">
        <f>O430*ReturnData!O441</f>
        <v>4.6250000000000002E-4</v>
      </c>
      <c r="AH430" s="12">
        <f>P430*ReturnData!P441</f>
        <v>-4.2500000000000003E-3</v>
      </c>
      <c r="AI430" s="12">
        <f>Q430*ReturnData!Q441</f>
        <v>-1.06E-2</v>
      </c>
      <c r="AK430">
        <f t="shared" si="61"/>
        <v>201008</v>
      </c>
      <c r="AL430" s="15">
        <f t="shared" si="58"/>
        <v>-3.6424999999999999E-2</v>
      </c>
      <c r="AN430">
        <v>1</v>
      </c>
      <c r="AO430" s="15">
        <f>HighMomentumPortfolio!AL430-LowMomentumPortfolio!AL430</f>
        <v>-1.2650000000000002E-2</v>
      </c>
      <c r="AP430" s="18">
        <f t="shared" si="59"/>
        <v>0.98734999999999995</v>
      </c>
      <c r="AQ430" s="18"/>
    </row>
    <row r="431" spans="1:48" x14ac:dyDescent="0.25">
      <c r="A431" s="6">
        <f>ReturnData!A442</f>
        <v>201009</v>
      </c>
      <c r="B431">
        <f>IF('Monthly Ranks'!B430&gt;=9, 1/8,0)</f>
        <v>0.125</v>
      </c>
      <c r="C431">
        <f>IF('Monthly Ranks'!C430&gt;=9, 1/8,0)</f>
        <v>0</v>
      </c>
      <c r="D431">
        <f>IF('Monthly Ranks'!D430&gt;=9, 1/8,0)</f>
        <v>0.125</v>
      </c>
      <c r="E431">
        <f>IF('Monthly Ranks'!E430&gt;=9, 1/8,0)</f>
        <v>0</v>
      </c>
      <c r="F431">
        <f>IF('Monthly Ranks'!F430&gt;=9, 1/8,0)</f>
        <v>0</v>
      </c>
      <c r="G431">
        <f>IF('Monthly Ranks'!G430&gt;=9, 1/8,0)</f>
        <v>0</v>
      </c>
      <c r="H431">
        <f>IF('Monthly Ranks'!H430&gt;=9, 1/8,0)</f>
        <v>0.125</v>
      </c>
      <c r="I431">
        <f>IF('Monthly Ranks'!I430&gt;=9, 1/8,0)</f>
        <v>0.125</v>
      </c>
      <c r="J431">
        <f>IF('Monthly Ranks'!J430&gt;=9, 1/8,0)</f>
        <v>0.125</v>
      </c>
      <c r="K431">
        <f>IF('Monthly Ranks'!K430&gt;=9, 1/8,0)</f>
        <v>0</v>
      </c>
      <c r="L431">
        <f>IF('Monthly Ranks'!L430&gt;=9, 1/8,0)</f>
        <v>0</v>
      </c>
      <c r="M431">
        <f>IF('Monthly Ranks'!M430&gt;=9, 1/8,0)</f>
        <v>0</v>
      </c>
      <c r="N431">
        <f>IF('Monthly Ranks'!N430&gt;=9, 1/8,0)</f>
        <v>0</v>
      </c>
      <c r="O431">
        <f>IF('Monthly Ranks'!O430&gt;=9, 1/8,0)</f>
        <v>0.125</v>
      </c>
      <c r="P431">
        <f>IF('Monthly Ranks'!P430&gt;=9, 1/8,0)</f>
        <v>0.125</v>
      </c>
      <c r="Q431">
        <f>IF('Monthly Ranks'!Q430&gt;=9, 1/8,0)</f>
        <v>0.125</v>
      </c>
      <c r="S431">
        <f t="shared" si="56"/>
        <v>201009</v>
      </c>
      <c r="T431" s="12">
        <f>B431*ReturnData!B442</f>
        <v>4.0000000000000001E-3</v>
      </c>
      <c r="U431" s="12">
        <f>C431*ReturnData!C442</f>
        <v>0</v>
      </c>
      <c r="V431" s="12">
        <f>D431*ReturnData!D442</f>
        <v>1.1237500000000001E-2</v>
      </c>
      <c r="W431" s="12">
        <f>E431*ReturnData!E442</f>
        <v>0</v>
      </c>
      <c r="X431" s="12">
        <f>F431*ReturnData!F442</f>
        <v>0</v>
      </c>
      <c r="Y431" s="12">
        <f>G431*ReturnData!G442</f>
        <v>0</v>
      </c>
      <c r="Z431" s="12">
        <f>H431*ReturnData!H442</f>
        <v>8.7875000000000002E-3</v>
      </c>
      <c r="AA431" s="12">
        <f>I431*ReturnData!I442</f>
        <v>1.32125E-2</v>
      </c>
      <c r="AB431" s="12">
        <f>J431*ReturnData!J442</f>
        <v>1.52E-2</v>
      </c>
      <c r="AC431" s="12">
        <f>K431*ReturnData!K442</f>
        <v>0</v>
      </c>
      <c r="AD431" s="12">
        <f>L431*ReturnData!L442</f>
        <v>0</v>
      </c>
      <c r="AE431" s="12">
        <f>M431*ReturnData!M442</f>
        <v>0</v>
      </c>
      <c r="AF431" s="12">
        <f>N431*ReturnData!N442</f>
        <v>0</v>
      </c>
      <c r="AG431" s="12">
        <f>O431*ReturnData!O442</f>
        <v>4.5624999999999997E-3</v>
      </c>
      <c r="AH431" s="12">
        <f>P431*ReturnData!P442</f>
        <v>1.5587500000000001E-2</v>
      </c>
      <c r="AI431" s="12">
        <f>Q431*ReturnData!Q442</f>
        <v>9.0500000000000008E-3</v>
      </c>
      <c r="AK431">
        <f t="shared" si="61"/>
        <v>201009</v>
      </c>
      <c r="AL431" s="15">
        <f t="shared" si="58"/>
        <v>8.1637500000000002E-2</v>
      </c>
      <c r="AN431">
        <v>1</v>
      </c>
      <c r="AO431" s="15">
        <f>HighMomentumPortfolio!AL431-LowMomentumPortfolio!AL431</f>
        <v>4.1299999999999989E-2</v>
      </c>
      <c r="AP431" s="18">
        <f t="shared" si="59"/>
        <v>1.0412999999999999</v>
      </c>
      <c r="AQ431" s="18"/>
    </row>
    <row r="432" spans="1:48" x14ac:dyDescent="0.25">
      <c r="A432" s="6">
        <f>ReturnData!A443</f>
        <v>201010</v>
      </c>
      <c r="B432">
        <f>IF('Monthly Ranks'!B431&gt;=9, 1/8,0)</f>
        <v>0.125</v>
      </c>
      <c r="C432">
        <f>IF('Monthly Ranks'!C431&gt;=9, 1/8,0)</f>
        <v>0</v>
      </c>
      <c r="D432">
        <f>IF('Monthly Ranks'!D431&gt;=9, 1/8,0)</f>
        <v>0.125</v>
      </c>
      <c r="E432">
        <f>IF('Monthly Ranks'!E431&gt;=9, 1/8,0)</f>
        <v>0</v>
      </c>
      <c r="F432">
        <f>IF('Monthly Ranks'!F431&gt;=9, 1/8,0)</f>
        <v>0</v>
      </c>
      <c r="G432">
        <f>IF('Monthly Ranks'!G431&gt;=9, 1/8,0)</f>
        <v>0</v>
      </c>
      <c r="H432">
        <f>IF('Monthly Ranks'!H431&gt;=9, 1/8,0)</f>
        <v>0.125</v>
      </c>
      <c r="I432">
        <f>IF('Monthly Ranks'!I431&gt;=9, 1/8,0)</f>
        <v>0.125</v>
      </c>
      <c r="J432">
        <f>IF('Monthly Ranks'!J431&gt;=9, 1/8,0)</f>
        <v>0.125</v>
      </c>
      <c r="K432">
        <f>IF('Monthly Ranks'!K431&gt;=9, 1/8,0)</f>
        <v>0</v>
      </c>
      <c r="L432">
        <f>IF('Monthly Ranks'!L431&gt;=9, 1/8,0)</f>
        <v>0.125</v>
      </c>
      <c r="M432">
        <f>IF('Monthly Ranks'!M431&gt;=9, 1/8,0)</f>
        <v>0</v>
      </c>
      <c r="N432">
        <f>IF('Monthly Ranks'!N431&gt;=9, 1/8,0)</f>
        <v>0</v>
      </c>
      <c r="O432">
        <f>IF('Monthly Ranks'!O431&gt;=9, 1/8,0)</f>
        <v>0</v>
      </c>
      <c r="P432">
        <f>IF('Monthly Ranks'!P431&gt;=9, 1/8,0)</f>
        <v>0.125</v>
      </c>
      <c r="Q432">
        <f>IF('Monthly Ranks'!Q431&gt;=9, 1/8,0)</f>
        <v>0.125</v>
      </c>
      <c r="S432">
        <f t="shared" si="56"/>
        <v>201010</v>
      </c>
      <c r="T432" s="12">
        <f>B432*ReturnData!B443</f>
        <v>5.0124999999999996E-3</v>
      </c>
      <c r="U432" s="12">
        <f>C432*ReturnData!C443</f>
        <v>0</v>
      </c>
      <c r="V432" s="12">
        <f>D432*ReturnData!D443</f>
        <v>5.7125000000000006E-3</v>
      </c>
      <c r="W432" s="12">
        <f>E432*ReturnData!E443</f>
        <v>0</v>
      </c>
      <c r="X432" s="12">
        <f>F432*ReturnData!F443</f>
        <v>0</v>
      </c>
      <c r="Y432" s="12">
        <f>G432*ReturnData!G443</f>
        <v>0</v>
      </c>
      <c r="Z432" s="12">
        <f>H432*ReturnData!H443</f>
        <v>3.65E-3</v>
      </c>
      <c r="AA432" s="12">
        <f>I432*ReturnData!I443</f>
        <v>-1.2875E-3</v>
      </c>
      <c r="AB432" s="12">
        <f>J432*ReturnData!J443</f>
        <v>5.8250000000000003E-3</v>
      </c>
      <c r="AC432" s="12">
        <f>K432*ReturnData!K443</f>
        <v>0</v>
      </c>
      <c r="AD432" s="12">
        <f>L432*ReturnData!L443</f>
        <v>6.2749999999999993E-3</v>
      </c>
      <c r="AE432" s="12">
        <f>M432*ReturnData!M443</f>
        <v>0</v>
      </c>
      <c r="AF432" s="12">
        <f>N432*ReturnData!N443</f>
        <v>0</v>
      </c>
      <c r="AG432" s="12">
        <f>O432*ReturnData!O443</f>
        <v>0</v>
      </c>
      <c r="AH432" s="12">
        <f>P432*ReturnData!P443</f>
        <v>3.0249999999999999E-3</v>
      </c>
      <c r="AI432" s="12">
        <f>Q432*ReturnData!Q443</f>
        <v>2.1124999999999998E-3</v>
      </c>
      <c r="AK432">
        <f t="shared" si="61"/>
        <v>201010</v>
      </c>
      <c r="AL432" s="15">
        <f t="shared" si="58"/>
        <v>3.0324999999999998E-2</v>
      </c>
      <c r="AN432">
        <v>1</v>
      </c>
      <c r="AO432" s="15">
        <f>HighMomentumPortfolio!AL432-LowMomentumPortfolio!AL432</f>
        <v>2.7812500000000004E-2</v>
      </c>
      <c r="AP432" s="18">
        <f t="shared" si="59"/>
        <v>1.0278125</v>
      </c>
      <c r="AQ432" s="18"/>
    </row>
    <row r="433" spans="1:48" x14ac:dyDescent="0.25">
      <c r="A433" s="6">
        <f>ReturnData!A444</f>
        <v>201011</v>
      </c>
      <c r="B433">
        <f>IF('Monthly Ranks'!B432&gt;=9, 1/8,0)</f>
        <v>0.125</v>
      </c>
      <c r="C433">
        <f>IF('Monthly Ranks'!C432&gt;=9, 1/8,0)</f>
        <v>0</v>
      </c>
      <c r="D433">
        <f>IF('Monthly Ranks'!D432&gt;=9, 1/8,0)</f>
        <v>0.125</v>
      </c>
      <c r="E433">
        <f>IF('Monthly Ranks'!E432&gt;=9, 1/8,0)</f>
        <v>0</v>
      </c>
      <c r="F433">
        <f>IF('Monthly Ranks'!F432&gt;=9, 1/8,0)</f>
        <v>0</v>
      </c>
      <c r="G433">
        <f>IF('Monthly Ranks'!G432&gt;=9, 1/8,0)</f>
        <v>0</v>
      </c>
      <c r="H433">
        <f>IF('Monthly Ranks'!H432&gt;=9, 1/8,0)</f>
        <v>0.125</v>
      </c>
      <c r="I433">
        <f>IF('Monthly Ranks'!I432&gt;=9, 1/8,0)</f>
        <v>0.125</v>
      </c>
      <c r="J433">
        <f>IF('Monthly Ranks'!J432&gt;=9, 1/8,0)</f>
        <v>0.125</v>
      </c>
      <c r="K433">
        <f>IF('Monthly Ranks'!K432&gt;=9, 1/8,0)</f>
        <v>0</v>
      </c>
      <c r="L433">
        <f>IF('Monthly Ranks'!L432&gt;=9, 1/8,0)</f>
        <v>0</v>
      </c>
      <c r="M433">
        <f>IF('Monthly Ranks'!M432&gt;=9, 1/8,0)</f>
        <v>0</v>
      </c>
      <c r="N433">
        <f>IF('Monthly Ranks'!N432&gt;=9, 1/8,0)</f>
        <v>0</v>
      </c>
      <c r="O433">
        <f>IF('Monthly Ranks'!O432&gt;=9, 1/8,0)</f>
        <v>0.125</v>
      </c>
      <c r="P433">
        <f>IF('Monthly Ranks'!P432&gt;=9, 1/8,0)</f>
        <v>0.125</v>
      </c>
      <c r="Q433">
        <f>IF('Monthly Ranks'!Q432&gt;=9, 1/8,0)</f>
        <v>0.125</v>
      </c>
      <c r="S433">
        <f t="shared" si="56"/>
        <v>201011</v>
      </c>
      <c r="T433" s="12">
        <f>B433*ReturnData!B444</f>
        <v>-2.875E-4</v>
      </c>
      <c r="U433" s="12">
        <f>C433*ReturnData!C444</f>
        <v>0</v>
      </c>
      <c r="V433" s="12">
        <f>D433*ReturnData!D444</f>
        <v>6.4375000000000005E-3</v>
      </c>
      <c r="W433" s="12">
        <f>E433*ReturnData!E444</f>
        <v>0</v>
      </c>
      <c r="X433" s="12">
        <f>F433*ReturnData!F444</f>
        <v>0</v>
      </c>
      <c r="Y433" s="12">
        <f>G433*ReturnData!G444</f>
        <v>0</v>
      </c>
      <c r="Z433" s="12">
        <f>H433*ReturnData!H444</f>
        <v>-5.0875E-3</v>
      </c>
      <c r="AA433" s="12">
        <f>I433*ReturnData!I444</f>
        <v>2.5500000000000002E-3</v>
      </c>
      <c r="AB433" s="12">
        <f>J433*ReturnData!J444</f>
        <v>3.6625000000000004E-3</v>
      </c>
      <c r="AC433" s="12">
        <f>K433*ReturnData!K444</f>
        <v>0</v>
      </c>
      <c r="AD433" s="12">
        <f>L433*ReturnData!L444</f>
        <v>0</v>
      </c>
      <c r="AE433" s="12">
        <f>M433*ReturnData!M444</f>
        <v>0</v>
      </c>
      <c r="AF433" s="12">
        <f>N433*ReturnData!N444</f>
        <v>0</v>
      </c>
      <c r="AG433" s="12">
        <f>O433*ReturnData!O444</f>
        <v>-1.6625000000000001E-3</v>
      </c>
      <c r="AH433" s="12">
        <f>P433*ReturnData!P444</f>
        <v>6.3124999999999995E-3</v>
      </c>
      <c r="AI433" s="12">
        <f>Q433*ReturnData!Q444</f>
        <v>-3.5000000000000005E-4</v>
      </c>
      <c r="AK433">
        <f t="shared" si="61"/>
        <v>201011</v>
      </c>
      <c r="AL433" s="15">
        <f t="shared" si="58"/>
        <v>1.1575000000000002E-2</v>
      </c>
      <c r="AN433">
        <v>1</v>
      </c>
      <c r="AO433" s="15">
        <f>HighMomentumPortfolio!AL433-LowMomentumPortfolio!AL433</f>
        <v>3.1287499999999996E-2</v>
      </c>
      <c r="AP433" s="18">
        <f t="shared" si="59"/>
        <v>1.0312874999999999</v>
      </c>
      <c r="AQ433" s="18"/>
    </row>
    <row r="434" spans="1:48" x14ac:dyDescent="0.25">
      <c r="A434" s="6">
        <f>ReturnData!A445</f>
        <v>201012</v>
      </c>
      <c r="B434">
        <f>IF('Monthly Ranks'!B433&gt;=9, 1/8,0)</f>
        <v>0.125</v>
      </c>
      <c r="C434">
        <f>IF('Monthly Ranks'!C433&gt;=9, 1/8,0)</f>
        <v>0</v>
      </c>
      <c r="D434">
        <f>IF('Monthly Ranks'!D433&gt;=9, 1/8,0)</f>
        <v>0.125</v>
      </c>
      <c r="E434">
        <f>IF('Monthly Ranks'!E433&gt;=9, 1/8,0)</f>
        <v>0</v>
      </c>
      <c r="F434">
        <f>IF('Monthly Ranks'!F433&gt;=9, 1/8,0)</f>
        <v>0</v>
      </c>
      <c r="G434">
        <f>IF('Monthly Ranks'!G433&gt;=9, 1/8,0)</f>
        <v>0</v>
      </c>
      <c r="H434">
        <f>IF('Monthly Ranks'!H433&gt;=9, 1/8,0)</f>
        <v>0.125</v>
      </c>
      <c r="I434">
        <f>IF('Monthly Ranks'!I433&gt;=9, 1/8,0)</f>
        <v>0.125</v>
      </c>
      <c r="J434">
        <f>IF('Monthly Ranks'!J433&gt;=9, 1/8,0)</f>
        <v>0.125</v>
      </c>
      <c r="K434">
        <f>IF('Monthly Ranks'!K433&gt;=9, 1/8,0)</f>
        <v>0</v>
      </c>
      <c r="L434">
        <f>IF('Monthly Ranks'!L433&gt;=9, 1/8,0)</f>
        <v>0</v>
      </c>
      <c r="M434">
        <f>IF('Monthly Ranks'!M433&gt;=9, 1/8,0)</f>
        <v>0</v>
      </c>
      <c r="N434">
        <f>IF('Monthly Ranks'!N433&gt;=9, 1/8,0)</f>
        <v>0</v>
      </c>
      <c r="O434">
        <f>IF('Monthly Ranks'!O433&gt;=9, 1/8,0)</f>
        <v>0.125</v>
      </c>
      <c r="P434">
        <f>IF('Monthly Ranks'!P433&gt;=9, 1/8,0)</f>
        <v>0.125</v>
      </c>
      <c r="Q434">
        <f>IF('Monthly Ranks'!Q433&gt;=9, 1/8,0)</f>
        <v>0.125</v>
      </c>
      <c r="S434">
        <f t="shared" si="56"/>
        <v>201012</v>
      </c>
      <c r="T434" s="12">
        <f>B434*ReturnData!B445</f>
        <v>5.6874999999999998E-3</v>
      </c>
      <c r="U434" s="12">
        <f>C434*ReturnData!C445</f>
        <v>0</v>
      </c>
      <c r="V434" s="12">
        <f>D434*ReturnData!D445</f>
        <v>1.1537500000000001E-2</v>
      </c>
      <c r="W434" s="12">
        <f>E434*ReturnData!E445</f>
        <v>0</v>
      </c>
      <c r="X434" s="12">
        <f>F434*ReturnData!F445</f>
        <v>0</v>
      </c>
      <c r="Y434" s="12">
        <f>G434*ReturnData!G445</f>
        <v>0</v>
      </c>
      <c r="Z434" s="12">
        <f>H434*ReturnData!H445</f>
        <v>5.5500000000000002E-3</v>
      </c>
      <c r="AA434" s="12">
        <f>I434*ReturnData!I445</f>
        <v>1.6625000000000001E-2</v>
      </c>
      <c r="AB434" s="12">
        <f>J434*ReturnData!J445</f>
        <v>1.66375E-2</v>
      </c>
      <c r="AC434" s="12">
        <f>K434*ReturnData!K445</f>
        <v>0</v>
      </c>
      <c r="AD434" s="12">
        <f>L434*ReturnData!L445</f>
        <v>0</v>
      </c>
      <c r="AE434" s="12">
        <f>M434*ReturnData!M445</f>
        <v>0</v>
      </c>
      <c r="AF434" s="12">
        <f>N434*ReturnData!N445</f>
        <v>0</v>
      </c>
      <c r="AG434" s="12">
        <f>O434*ReturnData!O445</f>
        <v>4.0249999999999999E-3</v>
      </c>
      <c r="AH434" s="12">
        <f>P434*ReturnData!P445</f>
        <v>2.0125E-3</v>
      </c>
      <c r="AI434" s="12">
        <f>Q434*ReturnData!Q445</f>
        <v>1.32E-2</v>
      </c>
      <c r="AK434">
        <f t="shared" si="61"/>
        <v>201012</v>
      </c>
      <c r="AL434" s="15">
        <f t="shared" si="58"/>
        <v>7.5275000000000009E-2</v>
      </c>
      <c r="AN434">
        <v>1</v>
      </c>
      <c r="AO434" s="15">
        <f>HighMomentumPortfolio!AL434-LowMomentumPortfolio!AL434</f>
        <v>-9.5750000000000002E-3</v>
      </c>
      <c r="AP434" s="18">
        <f t="shared" si="59"/>
        <v>0.990425</v>
      </c>
      <c r="AQ434" s="18"/>
    </row>
    <row r="435" spans="1:48" x14ac:dyDescent="0.25">
      <c r="A435" s="6">
        <f>ReturnData!A446</f>
        <v>201101</v>
      </c>
      <c r="B435">
        <f>IF('Monthly Ranks'!B434&gt;=9, 1/8,0)</f>
        <v>0.125</v>
      </c>
      <c r="C435">
        <f>IF('Monthly Ranks'!C434&gt;=9, 1/8,0)</f>
        <v>0</v>
      </c>
      <c r="D435">
        <f>IF('Monthly Ranks'!D434&gt;=9, 1/8,0)</f>
        <v>0.125</v>
      </c>
      <c r="E435">
        <f>IF('Monthly Ranks'!E434&gt;=9, 1/8,0)</f>
        <v>0</v>
      </c>
      <c r="F435">
        <f>IF('Monthly Ranks'!F434&gt;=9, 1/8,0)</f>
        <v>0</v>
      </c>
      <c r="G435">
        <f>IF('Monthly Ranks'!G434&gt;=9, 1/8,0)</f>
        <v>0</v>
      </c>
      <c r="H435">
        <f>IF('Monthly Ranks'!H434&gt;=9, 1/8,0)</f>
        <v>0.125</v>
      </c>
      <c r="I435">
        <f>IF('Monthly Ranks'!I434&gt;=9, 1/8,0)</f>
        <v>0.125</v>
      </c>
      <c r="J435">
        <f>IF('Monthly Ranks'!J434&gt;=9, 1/8,0)</f>
        <v>0.125</v>
      </c>
      <c r="K435">
        <f>IF('Monthly Ranks'!K434&gt;=9, 1/8,0)</f>
        <v>0</v>
      </c>
      <c r="L435">
        <f>IF('Monthly Ranks'!L434&gt;=9, 1/8,0)</f>
        <v>0</v>
      </c>
      <c r="M435">
        <f>IF('Monthly Ranks'!M434&gt;=9, 1/8,0)</f>
        <v>0</v>
      </c>
      <c r="N435">
        <f>IF('Monthly Ranks'!N434&gt;=9, 1/8,0)</f>
        <v>0</v>
      </c>
      <c r="O435">
        <f>IF('Monthly Ranks'!O434&gt;=9, 1/8,0)</f>
        <v>0.125</v>
      </c>
      <c r="P435">
        <f>IF('Monthly Ranks'!P434&gt;=9, 1/8,0)</f>
        <v>0.125</v>
      </c>
      <c r="Q435">
        <f>IF('Monthly Ranks'!Q434&gt;=9, 1/8,0)</f>
        <v>0.125</v>
      </c>
      <c r="S435">
        <f t="shared" si="56"/>
        <v>201101</v>
      </c>
      <c r="T435" s="12">
        <f>B435*ReturnData!B446</f>
        <v>-2.4375E-3</v>
      </c>
      <c r="U435" s="12">
        <f>C435*ReturnData!C446</f>
        <v>0</v>
      </c>
      <c r="V435" s="12">
        <f>D435*ReturnData!D446</f>
        <v>9.0000000000000011E-3</v>
      </c>
      <c r="W435" s="12">
        <f>E435*ReturnData!E446</f>
        <v>0</v>
      </c>
      <c r="X435" s="12">
        <f>F435*ReturnData!F446</f>
        <v>0</v>
      </c>
      <c r="Y435" s="12">
        <f>G435*ReturnData!G446</f>
        <v>0</v>
      </c>
      <c r="Z435" s="12">
        <f>H435*ReturnData!H446</f>
        <v>-2.3874999999999999E-3</v>
      </c>
      <c r="AA435" s="12">
        <f>I435*ReturnData!I446</f>
        <v>4.6874999999999998E-3</v>
      </c>
      <c r="AB435" s="12">
        <f>J435*ReturnData!J446</f>
        <v>5.0249999999999991E-3</v>
      </c>
      <c r="AC435" s="12">
        <f>K435*ReturnData!K446</f>
        <v>0</v>
      </c>
      <c r="AD435" s="12">
        <f>L435*ReturnData!L446</f>
        <v>0</v>
      </c>
      <c r="AE435" s="12">
        <f>M435*ReturnData!M446</f>
        <v>0</v>
      </c>
      <c r="AF435" s="12">
        <f>N435*ReturnData!N446</f>
        <v>0</v>
      </c>
      <c r="AG435" s="12">
        <f>O435*ReturnData!O446</f>
        <v>2.7500000000000003E-3</v>
      </c>
      <c r="AH435" s="12">
        <f>P435*ReturnData!P446</f>
        <v>-2.2750000000000001E-3</v>
      </c>
      <c r="AI435" s="12">
        <f>Q435*ReturnData!Q446</f>
        <v>3.1749999999999999E-3</v>
      </c>
      <c r="AK435">
        <f t="shared" si="61"/>
        <v>201101</v>
      </c>
      <c r="AL435" s="15">
        <f t="shared" si="58"/>
        <v>1.7537500000000001E-2</v>
      </c>
      <c r="AN435">
        <v>1</v>
      </c>
      <c r="AO435" s="15">
        <f>HighMomentumPortfolio!AL435-LowMomentumPortfolio!AL435</f>
        <v>-1.6362500000000002E-2</v>
      </c>
      <c r="AP435" s="18">
        <f t="shared" si="59"/>
        <v>0.98363749999999994</v>
      </c>
      <c r="AQ435" s="18"/>
      <c r="AR435" s="18">
        <f t="shared" ref="AR435" si="64">PRODUCT(AP435:AP446)</f>
        <v>0.83855882205539589</v>
      </c>
      <c r="AS435" s="18"/>
      <c r="AT435" s="18"/>
      <c r="AU435" s="18"/>
      <c r="AV435" s="18"/>
    </row>
    <row r="436" spans="1:48" x14ac:dyDescent="0.25">
      <c r="A436" s="6">
        <f>ReturnData!A447</f>
        <v>201102</v>
      </c>
      <c r="B436">
        <f>IF('Monthly Ranks'!B435&gt;=9, 1/8,0)</f>
        <v>0.125</v>
      </c>
      <c r="C436">
        <f>IF('Monthly Ranks'!C435&gt;=9, 1/8,0)</f>
        <v>0</v>
      </c>
      <c r="D436">
        <f>IF('Monthly Ranks'!D435&gt;=9, 1/8,0)</f>
        <v>0.125</v>
      </c>
      <c r="E436">
        <f>IF('Monthly Ranks'!E435&gt;=9, 1/8,0)</f>
        <v>0</v>
      </c>
      <c r="F436">
        <f>IF('Monthly Ranks'!F435&gt;=9, 1/8,0)</f>
        <v>0</v>
      </c>
      <c r="G436">
        <f>IF('Monthly Ranks'!G435&gt;=9, 1/8,0)</f>
        <v>0</v>
      </c>
      <c r="H436">
        <f>IF('Monthly Ranks'!H435&gt;=9, 1/8,0)</f>
        <v>0.125</v>
      </c>
      <c r="I436">
        <f>IF('Monthly Ranks'!I435&gt;=9, 1/8,0)</f>
        <v>0.125</v>
      </c>
      <c r="J436">
        <f>IF('Monthly Ranks'!J435&gt;=9, 1/8,0)</f>
        <v>0.125</v>
      </c>
      <c r="K436">
        <f>IF('Monthly Ranks'!K435&gt;=9, 1/8,0)</f>
        <v>0</v>
      </c>
      <c r="L436">
        <f>IF('Monthly Ranks'!L435&gt;=9, 1/8,0)</f>
        <v>0</v>
      </c>
      <c r="M436">
        <f>IF('Monthly Ranks'!M435&gt;=9, 1/8,0)</f>
        <v>0</v>
      </c>
      <c r="N436">
        <f>IF('Monthly Ranks'!N435&gt;=9, 1/8,0)</f>
        <v>0</v>
      </c>
      <c r="O436">
        <f>IF('Monthly Ranks'!O435&gt;=9, 1/8,0)</f>
        <v>0.125</v>
      </c>
      <c r="P436">
        <f>IF('Monthly Ranks'!P435&gt;=9, 1/8,0)</f>
        <v>0.125</v>
      </c>
      <c r="Q436">
        <f>IF('Monthly Ranks'!Q435&gt;=9, 1/8,0)</f>
        <v>0.125</v>
      </c>
      <c r="S436">
        <f t="shared" si="56"/>
        <v>201102</v>
      </c>
      <c r="T436" s="12">
        <f>B436*ReturnData!B447</f>
        <v>3.6125000000000003E-3</v>
      </c>
      <c r="U436" s="12">
        <f>C436*ReturnData!C447</f>
        <v>0</v>
      </c>
      <c r="V436" s="12">
        <f>D436*ReturnData!D447</f>
        <v>1.0012500000000001E-2</v>
      </c>
      <c r="W436" s="12">
        <f>E436*ReturnData!E447</f>
        <v>0</v>
      </c>
      <c r="X436" s="12">
        <f>F436*ReturnData!F447</f>
        <v>0</v>
      </c>
      <c r="Y436" s="12">
        <f>G436*ReturnData!G447</f>
        <v>0</v>
      </c>
      <c r="Z436" s="12">
        <f>H436*ReturnData!H447</f>
        <v>4.6750000000000003E-3</v>
      </c>
      <c r="AA436" s="12">
        <f>I436*ReturnData!I447</f>
        <v>3.0000000000000001E-3</v>
      </c>
      <c r="AB436" s="12">
        <f>J436*ReturnData!J447</f>
        <v>4.9375E-3</v>
      </c>
      <c r="AC436" s="12">
        <f>K436*ReturnData!K447</f>
        <v>0</v>
      </c>
      <c r="AD436" s="12">
        <f>L436*ReturnData!L447</f>
        <v>0</v>
      </c>
      <c r="AE436" s="12">
        <f>M436*ReturnData!M447</f>
        <v>0</v>
      </c>
      <c r="AF436" s="12">
        <f>N436*ReturnData!N447</f>
        <v>0</v>
      </c>
      <c r="AG436" s="12">
        <f>O436*ReturnData!O447</f>
        <v>3.0375000000000003E-3</v>
      </c>
      <c r="AH436" s="12">
        <f>P436*ReturnData!P447</f>
        <v>1.9875000000000001E-3</v>
      </c>
      <c r="AI436" s="12">
        <f>Q436*ReturnData!Q447</f>
        <v>3.4000000000000002E-3</v>
      </c>
      <c r="AK436">
        <f t="shared" si="61"/>
        <v>201102</v>
      </c>
      <c r="AL436" s="15">
        <f t="shared" si="58"/>
        <v>3.4662500000000006E-2</v>
      </c>
      <c r="AN436">
        <v>1</v>
      </c>
      <c r="AO436" s="15">
        <f>HighMomentumPortfolio!AL436-LowMomentumPortfolio!AL436</f>
        <v>-5.6500000000000022E-3</v>
      </c>
      <c r="AP436" s="18">
        <f t="shared" si="59"/>
        <v>0.99434999999999996</v>
      </c>
      <c r="AQ436" s="18"/>
    </row>
    <row r="437" spans="1:48" x14ac:dyDescent="0.25">
      <c r="A437" s="6">
        <f>ReturnData!A448</f>
        <v>201103</v>
      </c>
      <c r="B437">
        <f>IF('Monthly Ranks'!B436&gt;=9, 1/8,0)</f>
        <v>0.125</v>
      </c>
      <c r="C437">
        <f>IF('Monthly Ranks'!C436&gt;=9, 1/8,0)</f>
        <v>0</v>
      </c>
      <c r="D437">
        <f>IF('Monthly Ranks'!D436&gt;=9, 1/8,0)</f>
        <v>0</v>
      </c>
      <c r="E437">
        <f>IF('Monthly Ranks'!E436&gt;=9, 1/8,0)</f>
        <v>0</v>
      </c>
      <c r="F437">
        <f>IF('Monthly Ranks'!F436&gt;=9, 1/8,0)</f>
        <v>0.125</v>
      </c>
      <c r="G437">
        <f>IF('Monthly Ranks'!G436&gt;=9, 1/8,0)</f>
        <v>0</v>
      </c>
      <c r="H437">
        <f>IF('Monthly Ranks'!H436&gt;=9, 1/8,0)</f>
        <v>0.125</v>
      </c>
      <c r="I437">
        <f>IF('Monthly Ranks'!I436&gt;=9, 1/8,0)</f>
        <v>0.125</v>
      </c>
      <c r="J437">
        <f>IF('Monthly Ranks'!J436&gt;=9, 1/8,0)</f>
        <v>0</v>
      </c>
      <c r="K437">
        <f>IF('Monthly Ranks'!K436&gt;=9, 1/8,0)</f>
        <v>0</v>
      </c>
      <c r="L437">
        <f>IF('Monthly Ranks'!L436&gt;=9, 1/8,0)</f>
        <v>0</v>
      </c>
      <c r="M437">
        <f>IF('Monthly Ranks'!M436&gt;=9, 1/8,0)</f>
        <v>0</v>
      </c>
      <c r="N437">
        <f>IF('Monthly Ranks'!N436&gt;=9, 1/8,0)</f>
        <v>0.125</v>
      </c>
      <c r="O437">
        <f>IF('Monthly Ranks'!O436&gt;=9, 1/8,0)</f>
        <v>0.125</v>
      </c>
      <c r="P437">
        <f>IF('Monthly Ranks'!P436&gt;=9, 1/8,0)</f>
        <v>0.125</v>
      </c>
      <c r="Q437">
        <f>IF('Monthly Ranks'!Q436&gt;=9, 1/8,0)</f>
        <v>0.125</v>
      </c>
      <c r="S437">
        <f t="shared" si="56"/>
        <v>201103</v>
      </c>
      <c r="T437" s="12">
        <f>B437*ReturnData!B448</f>
        <v>2.7750000000000001E-3</v>
      </c>
      <c r="U437" s="12">
        <f>C437*ReturnData!C448</f>
        <v>0</v>
      </c>
      <c r="V437" s="12">
        <f>D437*ReturnData!D448</f>
        <v>0</v>
      </c>
      <c r="W437" s="12">
        <f>E437*ReturnData!E448</f>
        <v>0</v>
      </c>
      <c r="X437" s="12">
        <f>F437*ReturnData!F448</f>
        <v>6.5125000000000001E-3</v>
      </c>
      <c r="Y437" s="12">
        <f>G437*ReturnData!G448</f>
        <v>0</v>
      </c>
      <c r="Z437" s="12">
        <f>H437*ReturnData!H448</f>
        <v>2.4375E-3</v>
      </c>
      <c r="AA437" s="12">
        <f>I437*ReturnData!I448</f>
        <v>2.1124999999999998E-3</v>
      </c>
      <c r="AB437" s="12">
        <f>J437*ReturnData!J448</f>
        <v>0</v>
      </c>
      <c r="AC437" s="12">
        <f>K437*ReturnData!K448</f>
        <v>0</v>
      </c>
      <c r="AD437" s="12">
        <f>L437*ReturnData!L448</f>
        <v>0</v>
      </c>
      <c r="AE437" s="12">
        <f>M437*ReturnData!M448</f>
        <v>0</v>
      </c>
      <c r="AF437" s="12">
        <f>N437*ReturnData!N448</f>
        <v>3.6749999999999999E-3</v>
      </c>
      <c r="AG437" s="12">
        <f>O437*ReturnData!O448</f>
        <v>1.15E-3</v>
      </c>
      <c r="AH437" s="12">
        <f>P437*ReturnData!P448</f>
        <v>1.1375000000000001E-3</v>
      </c>
      <c r="AI437" s="12">
        <f>Q437*ReturnData!Q448</f>
        <v>-1.9750000000000002E-3</v>
      </c>
      <c r="AK437">
        <f t="shared" si="61"/>
        <v>201103</v>
      </c>
      <c r="AL437" s="15">
        <f t="shared" si="58"/>
        <v>1.7824999999999997E-2</v>
      </c>
      <c r="AN437">
        <v>1</v>
      </c>
      <c r="AO437" s="15">
        <f>HighMomentumPortfolio!AL437-LowMomentumPortfolio!AL437</f>
        <v>-8.4874999999999968E-3</v>
      </c>
      <c r="AP437" s="18">
        <f t="shared" si="59"/>
        <v>0.99151250000000002</v>
      </c>
      <c r="AQ437" s="18"/>
    </row>
    <row r="438" spans="1:48" x14ac:dyDescent="0.25">
      <c r="A438" s="6">
        <f>ReturnData!A449</f>
        <v>201104</v>
      </c>
      <c r="B438">
        <f>IF('Monthly Ranks'!B437&gt;=9, 1/8,0)</f>
        <v>0.125</v>
      </c>
      <c r="C438">
        <f>IF('Monthly Ranks'!C437&gt;=9, 1/8,0)</f>
        <v>0</v>
      </c>
      <c r="D438">
        <f>IF('Monthly Ranks'!D437&gt;=9, 1/8,0)</f>
        <v>0</v>
      </c>
      <c r="E438">
        <f>IF('Monthly Ranks'!E437&gt;=9, 1/8,0)</f>
        <v>0</v>
      </c>
      <c r="F438">
        <f>IF('Monthly Ranks'!F437&gt;=9, 1/8,0)</f>
        <v>0</v>
      </c>
      <c r="G438">
        <f>IF('Monthly Ranks'!G437&gt;=9, 1/8,0)</f>
        <v>0</v>
      </c>
      <c r="H438">
        <f>IF('Monthly Ranks'!H437&gt;=9, 1/8,0)</f>
        <v>0.125</v>
      </c>
      <c r="I438">
        <f>IF('Monthly Ranks'!I437&gt;=9, 1/8,0)</f>
        <v>0.125</v>
      </c>
      <c r="J438">
        <f>IF('Monthly Ranks'!J437&gt;=9, 1/8,0)</f>
        <v>0.125</v>
      </c>
      <c r="K438">
        <f>IF('Monthly Ranks'!K437&gt;=9, 1/8,0)</f>
        <v>0</v>
      </c>
      <c r="L438">
        <f>IF('Monthly Ranks'!L437&gt;=9, 1/8,0)</f>
        <v>0</v>
      </c>
      <c r="M438">
        <f>IF('Monthly Ranks'!M437&gt;=9, 1/8,0)</f>
        <v>0</v>
      </c>
      <c r="N438">
        <f>IF('Monthly Ranks'!N437&gt;=9, 1/8,0)</f>
        <v>0.125</v>
      </c>
      <c r="O438">
        <f>IF('Monthly Ranks'!O437&gt;=9, 1/8,0)</f>
        <v>0.125</v>
      </c>
      <c r="P438">
        <f>IF('Monthly Ranks'!P437&gt;=9, 1/8,0)</f>
        <v>0.125</v>
      </c>
      <c r="Q438">
        <f>IF('Monthly Ranks'!Q437&gt;=9, 1/8,0)</f>
        <v>0.125</v>
      </c>
      <c r="S438">
        <f t="shared" si="56"/>
        <v>201104</v>
      </c>
      <c r="T438" s="12">
        <f>B438*ReturnData!B449</f>
        <v>5.1375000000000006E-3</v>
      </c>
      <c r="U438" s="12">
        <f>C438*ReturnData!C449</f>
        <v>0</v>
      </c>
      <c r="V438" s="12">
        <f>D438*ReturnData!D449</f>
        <v>0</v>
      </c>
      <c r="W438" s="12">
        <f>E438*ReturnData!E449</f>
        <v>0</v>
      </c>
      <c r="X438" s="12">
        <f>F438*ReturnData!F449</f>
        <v>0</v>
      </c>
      <c r="Y438" s="12">
        <f>G438*ReturnData!G449</f>
        <v>0</v>
      </c>
      <c r="Z438" s="12">
        <f>H438*ReturnData!H449</f>
        <v>8.1250000000000003E-3</v>
      </c>
      <c r="AA438" s="12">
        <f>I438*ReturnData!I449</f>
        <v>-2.875E-4</v>
      </c>
      <c r="AB438" s="12">
        <f>J438*ReturnData!J449</f>
        <v>6.4999999999999997E-4</v>
      </c>
      <c r="AC438" s="12">
        <f>K438*ReturnData!K449</f>
        <v>0</v>
      </c>
      <c r="AD438" s="12">
        <f>L438*ReturnData!L449</f>
        <v>0</v>
      </c>
      <c r="AE438" s="12">
        <f>M438*ReturnData!M449</f>
        <v>0</v>
      </c>
      <c r="AF438" s="12">
        <f>N438*ReturnData!N449</f>
        <v>3.7375000000000004E-3</v>
      </c>
      <c r="AG438" s="12">
        <f>O438*ReturnData!O449</f>
        <v>5.0000000000000001E-3</v>
      </c>
      <c r="AH438" s="12">
        <f>P438*ReturnData!P449</f>
        <v>6.4000000000000003E-3</v>
      </c>
      <c r="AI438" s="12">
        <f>Q438*ReturnData!Q449</f>
        <v>8.3750000000000003E-4</v>
      </c>
      <c r="AK438">
        <f t="shared" si="61"/>
        <v>201104</v>
      </c>
      <c r="AL438" s="15">
        <f t="shared" si="58"/>
        <v>2.9600000000000001E-2</v>
      </c>
      <c r="AN438">
        <v>1</v>
      </c>
      <c r="AO438" s="15">
        <f>HighMomentumPortfolio!AL438-LowMomentumPortfolio!AL438</f>
        <v>1.8999999999999989E-3</v>
      </c>
      <c r="AP438" s="18">
        <f t="shared" si="59"/>
        <v>1.0019</v>
      </c>
      <c r="AQ438" s="18"/>
    </row>
    <row r="439" spans="1:48" x14ac:dyDescent="0.25">
      <c r="A439" s="6">
        <f>ReturnData!A450</f>
        <v>201105</v>
      </c>
      <c r="B439">
        <f>IF('Monthly Ranks'!B438&gt;=9, 1/8,0)</f>
        <v>0.125</v>
      </c>
      <c r="C439">
        <f>IF('Monthly Ranks'!C438&gt;=9, 1/8,0)</f>
        <v>0</v>
      </c>
      <c r="D439">
        <f>IF('Monthly Ranks'!D438&gt;=9, 1/8,0)</f>
        <v>0</v>
      </c>
      <c r="E439">
        <f>IF('Monthly Ranks'!E438&gt;=9, 1/8,0)</f>
        <v>0.125</v>
      </c>
      <c r="F439">
        <f>IF('Monthly Ranks'!F438&gt;=9, 1/8,0)</f>
        <v>0</v>
      </c>
      <c r="G439">
        <f>IF('Monthly Ranks'!G438&gt;=9, 1/8,0)</f>
        <v>0</v>
      </c>
      <c r="H439">
        <f>IF('Monthly Ranks'!H438&gt;=9, 1/8,0)</f>
        <v>0.125</v>
      </c>
      <c r="I439">
        <f>IF('Monthly Ranks'!I438&gt;=9, 1/8,0)</f>
        <v>0.125</v>
      </c>
      <c r="J439">
        <f>IF('Monthly Ranks'!J438&gt;=9, 1/8,0)</f>
        <v>0</v>
      </c>
      <c r="K439">
        <f>IF('Monthly Ranks'!K438&gt;=9, 1/8,0)</f>
        <v>0</v>
      </c>
      <c r="L439">
        <f>IF('Monthly Ranks'!L438&gt;=9, 1/8,0)</f>
        <v>0</v>
      </c>
      <c r="M439">
        <f>IF('Monthly Ranks'!M438&gt;=9, 1/8,0)</f>
        <v>0</v>
      </c>
      <c r="N439">
        <f>IF('Monthly Ranks'!N438&gt;=9, 1/8,0)</f>
        <v>0.125</v>
      </c>
      <c r="O439">
        <f>IF('Monthly Ranks'!O438&gt;=9, 1/8,0)</f>
        <v>0.125</v>
      </c>
      <c r="P439">
        <f>IF('Monthly Ranks'!P438&gt;=9, 1/8,0)</f>
        <v>0.125</v>
      </c>
      <c r="Q439">
        <f>IF('Monthly Ranks'!Q438&gt;=9, 1/8,0)</f>
        <v>0.125</v>
      </c>
      <c r="S439">
        <f t="shared" si="56"/>
        <v>201105</v>
      </c>
      <c r="T439" s="12">
        <f>B439*ReturnData!B450</f>
        <v>2.3125000000000003E-3</v>
      </c>
      <c r="U439" s="12">
        <f>C439*ReturnData!C450</f>
        <v>0</v>
      </c>
      <c r="V439" s="12">
        <f>D439*ReturnData!D450</f>
        <v>0</v>
      </c>
      <c r="W439" s="12">
        <f>E439*ReturnData!E450</f>
        <v>9.875000000000001E-4</v>
      </c>
      <c r="X439" s="12">
        <f>F439*ReturnData!F450</f>
        <v>0</v>
      </c>
      <c r="Y439" s="12">
        <f>G439*ReturnData!G450</f>
        <v>0</v>
      </c>
      <c r="Z439" s="12">
        <f>H439*ReturnData!H450</f>
        <v>3.9125000000000002E-3</v>
      </c>
      <c r="AA439" s="12">
        <f>I439*ReturnData!I450</f>
        <v>-3.8124999999999999E-3</v>
      </c>
      <c r="AB439" s="12">
        <f>J439*ReturnData!J450</f>
        <v>0</v>
      </c>
      <c r="AC439" s="12">
        <f>K439*ReturnData!K450</f>
        <v>0</v>
      </c>
      <c r="AD439" s="12">
        <f>L439*ReturnData!L450</f>
        <v>0</v>
      </c>
      <c r="AE439" s="12">
        <f>M439*ReturnData!M450</f>
        <v>0</v>
      </c>
      <c r="AF439" s="12">
        <f>N439*ReturnData!N450</f>
        <v>-1.0125000000000002E-3</v>
      </c>
      <c r="AG439" s="12">
        <f>O439*ReturnData!O450</f>
        <v>1.65E-3</v>
      </c>
      <c r="AH439" s="12">
        <f>P439*ReturnData!P450</f>
        <v>1.9E-3</v>
      </c>
      <c r="AI439" s="12">
        <f>Q439*ReturnData!Q450</f>
        <v>-3.3374999999999998E-3</v>
      </c>
      <c r="AK439">
        <f t="shared" si="61"/>
        <v>201105</v>
      </c>
      <c r="AL439" s="15">
        <f t="shared" si="58"/>
        <v>2.5999999999999994E-3</v>
      </c>
      <c r="AN439">
        <v>1</v>
      </c>
      <c r="AO439" s="15">
        <f>HighMomentumPortfolio!AL439-LowMomentumPortfolio!AL439</f>
        <v>-3.2899999999999999E-2</v>
      </c>
      <c r="AP439" s="18">
        <f t="shared" si="59"/>
        <v>0.96709999999999996</v>
      </c>
      <c r="AQ439" s="18"/>
    </row>
    <row r="440" spans="1:48" x14ac:dyDescent="0.25">
      <c r="A440" s="6">
        <f>ReturnData!A451</f>
        <v>201106</v>
      </c>
      <c r="B440">
        <f>IF('Monthly Ranks'!B439&gt;=9, 1/8,0)</f>
        <v>0.125</v>
      </c>
      <c r="C440">
        <f>IF('Monthly Ranks'!C439&gt;=9, 1/8,0)</f>
        <v>0</v>
      </c>
      <c r="D440">
        <f>IF('Monthly Ranks'!D439&gt;=9, 1/8,0)</f>
        <v>0</v>
      </c>
      <c r="E440">
        <f>IF('Monthly Ranks'!E439&gt;=9, 1/8,0)</f>
        <v>0</v>
      </c>
      <c r="F440">
        <f>IF('Monthly Ranks'!F439&gt;=9, 1/8,0)</f>
        <v>0</v>
      </c>
      <c r="G440">
        <f>IF('Monthly Ranks'!G439&gt;=9, 1/8,0)</f>
        <v>0</v>
      </c>
      <c r="H440">
        <f>IF('Monthly Ranks'!H439&gt;=9, 1/8,0)</f>
        <v>0.125</v>
      </c>
      <c r="I440">
        <f>IF('Monthly Ranks'!I439&gt;=9, 1/8,0)</f>
        <v>0.125</v>
      </c>
      <c r="J440">
        <f>IF('Monthly Ranks'!J439&gt;=9, 1/8,0)</f>
        <v>0.125</v>
      </c>
      <c r="K440">
        <f>IF('Monthly Ranks'!K439&gt;=9, 1/8,0)</f>
        <v>0</v>
      </c>
      <c r="L440">
        <f>IF('Monthly Ranks'!L439&gt;=9, 1/8,0)</f>
        <v>0</v>
      </c>
      <c r="M440">
        <f>IF('Monthly Ranks'!M439&gt;=9, 1/8,0)</f>
        <v>0</v>
      </c>
      <c r="N440">
        <f>IF('Monthly Ranks'!N439&gt;=9, 1/8,0)</f>
        <v>0.125</v>
      </c>
      <c r="O440">
        <f>IF('Monthly Ranks'!O439&gt;=9, 1/8,0)</f>
        <v>0.125</v>
      </c>
      <c r="P440">
        <f>IF('Monthly Ranks'!P439&gt;=9, 1/8,0)</f>
        <v>0.125</v>
      </c>
      <c r="Q440">
        <f>IF('Monthly Ranks'!Q439&gt;=9, 1/8,0)</f>
        <v>0.125</v>
      </c>
      <c r="S440">
        <f t="shared" si="56"/>
        <v>201106</v>
      </c>
      <c r="T440" s="12">
        <f>B440*ReturnData!B451</f>
        <v>-1.2500000000000001E-5</v>
      </c>
      <c r="U440" s="12">
        <f>C440*ReturnData!C451</f>
        <v>0</v>
      </c>
      <c r="V440" s="12">
        <f>D440*ReturnData!D451</f>
        <v>0</v>
      </c>
      <c r="W440" s="12">
        <f>E440*ReturnData!E451</f>
        <v>0</v>
      </c>
      <c r="X440" s="12">
        <f>F440*ReturnData!F451</f>
        <v>0</v>
      </c>
      <c r="Y440" s="12">
        <f>G440*ReturnData!G451</f>
        <v>0</v>
      </c>
      <c r="Z440" s="12">
        <f>H440*ReturnData!H451</f>
        <v>-3.4000000000000002E-3</v>
      </c>
      <c r="AA440" s="12">
        <f>I440*ReturnData!I451</f>
        <v>-3.0000000000000001E-3</v>
      </c>
      <c r="AB440" s="12">
        <f>J440*ReturnData!J451</f>
        <v>-2.4375E-3</v>
      </c>
      <c r="AC440" s="12">
        <f>K440*ReturnData!K451</f>
        <v>0</v>
      </c>
      <c r="AD440" s="12">
        <f>L440*ReturnData!L451</f>
        <v>0</v>
      </c>
      <c r="AE440" s="12">
        <f>M440*ReturnData!M451</f>
        <v>0</v>
      </c>
      <c r="AF440" s="12">
        <f>N440*ReturnData!N451</f>
        <v>1E-4</v>
      </c>
      <c r="AG440" s="12">
        <f>O440*ReturnData!O451</f>
        <v>-4.2500000000000003E-4</v>
      </c>
      <c r="AH440" s="12">
        <f>P440*ReturnData!P451</f>
        <v>-1.2625E-3</v>
      </c>
      <c r="AI440" s="12">
        <f>Q440*ReturnData!Q451</f>
        <v>-2.8874999999999999E-3</v>
      </c>
      <c r="AK440">
        <f t="shared" si="61"/>
        <v>201106</v>
      </c>
      <c r="AL440" s="15">
        <f t="shared" si="58"/>
        <v>-1.3325E-2</v>
      </c>
      <c r="AN440">
        <v>1</v>
      </c>
      <c r="AO440" s="15">
        <f>HighMomentumPortfolio!AL440-LowMomentumPortfolio!AL440</f>
        <v>5.1500000000000001E-3</v>
      </c>
      <c r="AP440" s="18">
        <f t="shared" si="59"/>
        <v>1.00515</v>
      </c>
      <c r="AQ440" s="18"/>
    </row>
    <row r="441" spans="1:48" x14ac:dyDescent="0.25">
      <c r="A441" s="6">
        <f>ReturnData!A452</f>
        <v>201107</v>
      </c>
      <c r="B441">
        <f>IF('Monthly Ranks'!B440&gt;=9, 1/8,0)</f>
        <v>0.125</v>
      </c>
      <c r="C441">
        <f>IF('Monthly Ranks'!C440&gt;=9, 1/8,0)</f>
        <v>0</v>
      </c>
      <c r="D441">
        <f>IF('Monthly Ranks'!D440&gt;=9, 1/8,0)</f>
        <v>0</v>
      </c>
      <c r="E441">
        <f>IF('Monthly Ranks'!E440&gt;=9, 1/8,0)</f>
        <v>0</v>
      </c>
      <c r="F441">
        <f>IF('Monthly Ranks'!F440&gt;=9, 1/8,0)</f>
        <v>0</v>
      </c>
      <c r="G441">
        <f>IF('Monthly Ranks'!G440&gt;=9, 1/8,0)</f>
        <v>0</v>
      </c>
      <c r="H441">
        <f>IF('Monthly Ranks'!H440&gt;=9, 1/8,0)</f>
        <v>0.125</v>
      </c>
      <c r="I441">
        <f>IF('Monthly Ranks'!I440&gt;=9, 1/8,0)</f>
        <v>0.125</v>
      </c>
      <c r="J441">
        <f>IF('Monthly Ranks'!J440&gt;=9, 1/8,0)</f>
        <v>0</v>
      </c>
      <c r="K441">
        <f>IF('Monthly Ranks'!K440&gt;=9, 1/8,0)</f>
        <v>0</v>
      </c>
      <c r="L441">
        <f>IF('Monthly Ranks'!L440&gt;=9, 1/8,0)</f>
        <v>0.125</v>
      </c>
      <c r="M441">
        <f>IF('Monthly Ranks'!M440&gt;=9, 1/8,0)</f>
        <v>0</v>
      </c>
      <c r="N441">
        <f>IF('Monthly Ranks'!N440&gt;=9, 1/8,0)</f>
        <v>0.125</v>
      </c>
      <c r="O441">
        <f>IF('Monthly Ranks'!O440&gt;=9, 1/8,0)</f>
        <v>0.125</v>
      </c>
      <c r="P441">
        <f>IF('Monthly Ranks'!P440&gt;=9, 1/8,0)</f>
        <v>0.125</v>
      </c>
      <c r="Q441">
        <f>IF('Monthly Ranks'!Q440&gt;=9, 1/8,0)</f>
        <v>0.125</v>
      </c>
      <c r="S441">
        <f t="shared" si="56"/>
        <v>201107</v>
      </c>
      <c r="T441" s="12">
        <f>B441*ReturnData!B452</f>
        <v>-2.0499999999999997E-3</v>
      </c>
      <c r="U441" s="12">
        <f>C441*ReturnData!C452</f>
        <v>0</v>
      </c>
      <c r="V441" s="12">
        <f>D441*ReturnData!D452</f>
        <v>0</v>
      </c>
      <c r="W441" s="12">
        <f>E441*ReturnData!E452</f>
        <v>0</v>
      </c>
      <c r="X441" s="12">
        <f>F441*ReturnData!F452</f>
        <v>0</v>
      </c>
      <c r="Y441" s="12">
        <f>G441*ReturnData!G452</f>
        <v>0</v>
      </c>
      <c r="Z441" s="12">
        <f>H441*ReturnData!H452</f>
        <v>-2.575E-3</v>
      </c>
      <c r="AA441" s="12">
        <f>I441*ReturnData!I452</f>
        <v>-7.0125000000000005E-3</v>
      </c>
      <c r="AB441" s="12">
        <f>J441*ReturnData!J452</f>
        <v>0</v>
      </c>
      <c r="AC441" s="12">
        <f>K441*ReturnData!K452</f>
        <v>0</v>
      </c>
      <c r="AD441" s="12">
        <f>L441*ReturnData!L452</f>
        <v>-2.8124999999999999E-3</v>
      </c>
      <c r="AE441" s="12">
        <f>M441*ReturnData!M452</f>
        <v>0</v>
      </c>
      <c r="AF441" s="12">
        <f>N441*ReturnData!N452</f>
        <v>-7.025E-3</v>
      </c>
      <c r="AG441" s="12">
        <f>O441*ReturnData!O452</f>
        <v>-4.125E-4</v>
      </c>
      <c r="AH441" s="12">
        <f>P441*ReturnData!P452</f>
        <v>8.3750000000000003E-4</v>
      </c>
      <c r="AI441" s="12">
        <f>Q441*ReturnData!Q452</f>
        <v>-4.8875000000000004E-3</v>
      </c>
      <c r="AK441">
        <f t="shared" si="61"/>
        <v>201107</v>
      </c>
      <c r="AL441" s="15">
        <f t="shared" si="58"/>
        <v>-2.5937499999999999E-2</v>
      </c>
      <c r="AN441">
        <v>1</v>
      </c>
      <c r="AO441" s="15">
        <f>HighMomentumPortfolio!AL441-LowMomentumPortfolio!AL441</f>
        <v>-6.5874999999999996E-3</v>
      </c>
      <c r="AP441" s="18">
        <f t="shared" si="59"/>
        <v>0.99341250000000003</v>
      </c>
      <c r="AQ441" s="18"/>
    </row>
    <row r="442" spans="1:48" x14ac:dyDescent="0.25">
      <c r="A442" s="6">
        <f>ReturnData!A453</f>
        <v>201108</v>
      </c>
      <c r="B442">
        <f>IF('Monthly Ranks'!B441&gt;=9, 1/8,0)</f>
        <v>0.125</v>
      </c>
      <c r="C442">
        <f>IF('Monthly Ranks'!C441&gt;=9, 1/8,0)</f>
        <v>0</v>
      </c>
      <c r="D442">
        <f>IF('Monthly Ranks'!D441&gt;=9, 1/8,0)</f>
        <v>0</v>
      </c>
      <c r="E442">
        <f>IF('Monthly Ranks'!E441&gt;=9, 1/8,0)</f>
        <v>0</v>
      </c>
      <c r="F442">
        <f>IF('Monthly Ranks'!F441&gt;=9, 1/8,0)</f>
        <v>0</v>
      </c>
      <c r="G442">
        <f>IF('Monthly Ranks'!G441&gt;=9, 1/8,0)</f>
        <v>0</v>
      </c>
      <c r="H442">
        <f>IF('Monthly Ranks'!H441&gt;=9, 1/8,0)</f>
        <v>0.125</v>
      </c>
      <c r="I442">
        <f>IF('Monthly Ranks'!I441&gt;=9, 1/8,0)</f>
        <v>0.125</v>
      </c>
      <c r="J442">
        <f>IF('Monthly Ranks'!J441&gt;=9, 1/8,0)</f>
        <v>0</v>
      </c>
      <c r="K442">
        <f>IF('Monthly Ranks'!K441&gt;=9, 1/8,0)</f>
        <v>0</v>
      </c>
      <c r="L442">
        <f>IF('Monthly Ranks'!L441&gt;=9, 1/8,0)</f>
        <v>0.125</v>
      </c>
      <c r="M442">
        <f>IF('Monthly Ranks'!M441&gt;=9, 1/8,0)</f>
        <v>0</v>
      </c>
      <c r="N442">
        <f>IF('Monthly Ranks'!N441&gt;=9, 1/8,0)</f>
        <v>0.125</v>
      </c>
      <c r="O442">
        <f>IF('Monthly Ranks'!O441&gt;=9, 1/8,0)</f>
        <v>0.125</v>
      </c>
      <c r="P442">
        <f>IF('Monthly Ranks'!P441&gt;=9, 1/8,0)</f>
        <v>0.125</v>
      </c>
      <c r="Q442">
        <f>IF('Monthly Ranks'!Q441&gt;=9, 1/8,0)</f>
        <v>0.125</v>
      </c>
      <c r="S442">
        <f t="shared" si="56"/>
        <v>201108</v>
      </c>
      <c r="T442" s="12">
        <f>B442*ReturnData!B453</f>
        <v>-3.5000000000000005E-4</v>
      </c>
      <c r="U442" s="12">
        <f>C442*ReturnData!C453</f>
        <v>0</v>
      </c>
      <c r="V442" s="12">
        <f>D442*ReturnData!D453</f>
        <v>0</v>
      </c>
      <c r="W442" s="12">
        <f>E442*ReturnData!E453</f>
        <v>0</v>
      </c>
      <c r="X442" s="12">
        <f>F442*ReturnData!F453</f>
        <v>0</v>
      </c>
      <c r="Y442" s="12">
        <f>G442*ReturnData!G453</f>
        <v>0</v>
      </c>
      <c r="Z442" s="12">
        <f>H442*ReturnData!H453</f>
        <v>4.3749999999999995E-4</v>
      </c>
      <c r="AA442" s="12">
        <f>I442*ReturnData!I453</f>
        <v>-8.8999999999999999E-3</v>
      </c>
      <c r="AB442" s="12">
        <f>J442*ReturnData!J453</f>
        <v>0</v>
      </c>
      <c r="AC442" s="12">
        <f>K442*ReturnData!K453</f>
        <v>0</v>
      </c>
      <c r="AD442" s="12">
        <f>L442*ReturnData!L453</f>
        <v>-9.75E-3</v>
      </c>
      <c r="AE442" s="12">
        <f>M442*ReturnData!M453</f>
        <v>0</v>
      </c>
      <c r="AF442" s="12">
        <f>N442*ReturnData!N453</f>
        <v>-8.6E-3</v>
      </c>
      <c r="AG442" s="12">
        <f>O442*ReturnData!O453</f>
        <v>2.1250000000000002E-4</v>
      </c>
      <c r="AH442" s="12">
        <f>P442*ReturnData!P453</f>
        <v>-3.225E-3</v>
      </c>
      <c r="AI442" s="12">
        <f>Q442*ReturnData!Q453</f>
        <v>-1.1662499999999999E-2</v>
      </c>
      <c r="AK442">
        <f t="shared" si="61"/>
        <v>201108</v>
      </c>
      <c r="AL442" s="15">
        <f t="shared" si="58"/>
        <v>-4.18375E-2</v>
      </c>
      <c r="AN442">
        <v>1</v>
      </c>
      <c r="AO442" s="15">
        <f>HighMomentumPortfolio!AL442-LowMomentumPortfolio!AL442</f>
        <v>-4.179999999999999E-2</v>
      </c>
      <c r="AP442" s="18">
        <f t="shared" si="59"/>
        <v>0.95820000000000005</v>
      </c>
      <c r="AQ442" s="18"/>
    </row>
    <row r="443" spans="1:48" x14ac:dyDescent="0.25">
      <c r="A443" s="6">
        <f>ReturnData!A454</f>
        <v>201109</v>
      </c>
      <c r="B443">
        <f>IF('Monthly Ranks'!B442&gt;=9, 1/8,0)</f>
        <v>0.125</v>
      </c>
      <c r="C443">
        <f>IF('Monthly Ranks'!C442&gt;=9, 1/8,0)</f>
        <v>0</v>
      </c>
      <c r="D443">
        <f>IF('Monthly Ranks'!D442&gt;=9, 1/8,0)</f>
        <v>0</v>
      </c>
      <c r="E443">
        <f>IF('Monthly Ranks'!E442&gt;=9, 1/8,0)</f>
        <v>0</v>
      </c>
      <c r="F443">
        <f>IF('Monthly Ranks'!F442&gt;=9, 1/8,0)</f>
        <v>0</v>
      </c>
      <c r="G443">
        <f>IF('Monthly Ranks'!G442&gt;=9, 1/8,0)</f>
        <v>0</v>
      </c>
      <c r="H443">
        <f>IF('Monthly Ranks'!H442&gt;=9, 1/8,0)</f>
        <v>0.125</v>
      </c>
      <c r="I443">
        <f>IF('Monthly Ranks'!I442&gt;=9, 1/8,0)</f>
        <v>0.125</v>
      </c>
      <c r="J443">
        <f>IF('Monthly Ranks'!J442&gt;=9, 1/8,0)</f>
        <v>0</v>
      </c>
      <c r="K443">
        <f>IF('Monthly Ranks'!K442&gt;=9, 1/8,0)</f>
        <v>0</v>
      </c>
      <c r="L443">
        <f>IF('Monthly Ranks'!L442&gt;=9, 1/8,0)</f>
        <v>0</v>
      </c>
      <c r="M443">
        <f>IF('Monthly Ranks'!M442&gt;=9, 1/8,0)</f>
        <v>0.125</v>
      </c>
      <c r="N443">
        <f>IF('Monthly Ranks'!N442&gt;=9, 1/8,0)</f>
        <v>0.125</v>
      </c>
      <c r="O443">
        <f>IF('Monthly Ranks'!O442&gt;=9, 1/8,0)</f>
        <v>0.125</v>
      </c>
      <c r="P443">
        <f>IF('Monthly Ranks'!P442&gt;=9, 1/8,0)</f>
        <v>0.125</v>
      </c>
      <c r="Q443">
        <f>IF('Monthly Ranks'!Q442&gt;=9, 1/8,0)</f>
        <v>0.125</v>
      </c>
      <c r="S443">
        <f t="shared" si="56"/>
        <v>201109</v>
      </c>
      <c r="T443" s="12">
        <f>B443*ReturnData!B454</f>
        <v>-5.5500000000000002E-3</v>
      </c>
      <c r="U443" s="12">
        <f>C443*ReturnData!C454</f>
        <v>0</v>
      </c>
      <c r="V443" s="12">
        <f>D443*ReturnData!D454</f>
        <v>0</v>
      </c>
      <c r="W443" s="12">
        <f>E443*ReturnData!E454</f>
        <v>0</v>
      </c>
      <c r="X443" s="12">
        <f>F443*ReturnData!F454</f>
        <v>0</v>
      </c>
      <c r="Y443" s="12">
        <f>G443*ReturnData!G454</f>
        <v>0</v>
      </c>
      <c r="Z443" s="12">
        <f>H443*ReturnData!H454</f>
        <v>-3.9750000000000002E-3</v>
      </c>
      <c r="AA443" s="12">
        <f>I443*ReturnData!I454</f>
        <v>-1.2012499999999999E-2</v>
      </c>
      <c r="AB443" s="12">
        <f>J443*ReturnData!J454</f>
        <v>0</v>
      </c>
      <c r="AC443" s="12">
        <f>K443*ReturnData!K454</f>
        <v>0</v>
      </c>
      <c r="AD443" s="12">
        <f>L443*ReturnData!L454</f>
        <v>0</v>
      </c>
      <c r="AE443" s="12">
        <f>M443*ReturnData!M454</f>
        <v>-1.47125E-2</v>
      </c>
      <c r="AF443" s="12">
        <f>N443*ReturnData!N454</f>
        <v>-9.1249999999999994E-3</v>
      </c>
      <c r="AG443" s="12">
        <f>O443*ReturnData!O454</f>
        <v>-2.0125E-3</v>
      </c>
      <c r="AH443" s="12">
        <f>P443*ReturnData!P454</f>
        <v>-3.9874999999999997E-3</v>
      </c>
      <c r="AI443" s="12">
        <f>Q443*ReturnData!Q454</f>
        <v>-1.4112499999999998E-2</v>
      </c>
      <c r="AK443">
        <f t="shared" si="61"/>
        <v>201109</v>
      </c>
      <c r="AL443" s="15">
        <f t="shared" si="58"/>
        <v>-6.5487500000000004E-2</v>
      </c>
      <c r="AN443">
        <v>1</v>
      </c>
      <c r="AO443" s="15">
        <f>HighMomentumPortfolio!AL443-LowMomentumPortfolio!AL443</f>
        <v>-7.5162499999999993E-2</v>
      </c>
      <c r="AP443" s="18">
        <f t="shared" si="59"/>
        <v>0.92483749999999998</v>
      </c>
      <c r="AQ443" s="18"/>
    </row>
    <row r="444" spans="1:48" x14ac:dyDescent="0.25">
      <c r="A444" s="6">
        <f>ReturnData!A455</f>
        <v>201110</v>
      </c>
      <c r="B444">
        <f>IF('Monthly Ranks'!B443&gt;=9, 1/8,0)</f>
        <v>0</v>
      </c>
      <c r="C444">
        <f>IF('Monthly Ranks'!C443&gt;=9, 1/8,0)</f>
        <v>0.125</v>
      </c>
      <c r="D444">
        <f>IF('Monthly Ranks'!D443&gt;=9, 1/8,0)</f>
        <v>0</v>
      </c>
      <c r="E444">
        <f>IF('Monthly Ranks'!E443&gt;=9, 1/8,0)</f>
        <v>0</v>
      </c>
      <c r="F444">
        <f>IF('Monthly Ranks'!F443&gt;=9, 1/8,0)</f>
        <v>0</v>
      </c>
      <c r="G444">
        <f>IF('Monthly Ranks'!G443&gt;=9, 1/8,0)</f>
        <v>0</v>
      </c>
      <c r="H444">
        <f>IF('Monthly Ranks'!H443&gt;=9, 1/8,0)</f>
        <v>0.125</v>
      </c>
      <c r="I444">
        <f>IF('Monthly Ranks'!I443&gt;=9, 1/8,0)</f>
        <v>0.125</v>
      </c>
      <c r="J444">
        <f>IF('Monthly Ranks'!J443&gt;=9, 1/8,0)</f>
        <v>0.125</v>
      </c>
      <c r="K444">
        <f>IF('Monthly Ranks'!K443&gt;=9, 1/8,0)</f>
        <v>0</v>
      </c>
      <c r="L444">
        <f>IF('Monthly Ranks'!L443&gt;=9, 1/8,0)</f>
        <v>0.125</v>
      </c>
      <c r="M444">
        <f>IF('Monthly Ranks'!M443&gt;=9, 1/8,0)</f>
        <v>0.125</v>
      </c>
      <c r="N444">
        <f>IF('Monthly Ranks'!N443&gt;=9, 1/8,0)</f>
        <v>0.125</v>
      </c>
      <c r="O444">
        <f>IF('Monthly Ranks'!O443&gt;=9, 1/8,0)</f>
        <v>0</v>
      </c>
      <c r="P444">
        <f>IF('Monthly Ranks'!P443&gt;=9, 1/8,0)</f>
        <v>0</v>
      </c>
      <c r="Q444">
        <f>IF('Monthly Ranks'!Q443&gt;=9, 1/8,0)</f>
        <v>0.125</v>
      </c>
      <c r="S444">
        <f t="shared" si="56"/>
        <v>201110</v>
      </c>
      <c r="T444" s="12">
        <f>B444*ReturnData!B455</f>
        <v>0</v>
      </c>
      <c r="U444" s="12">
        <f>C444*ReturnData!C455</f>
        <v>2.7537500000000003E-2</v>
      </c>
      <c r="V444" s="12">
        <f>D444*ReturnData!D455</f>
        <v>0</v>
      </c>
      <c r="W444" s="12">
        <f>E444*ReturnData!E455</f>
        <v>0</v>
      </c>
      <c r="X444" s="12">
        <f>F444*ReturnData!F455</f>
        <v>0</v>
      </c>
      <c r="Y444" s="12">
        <f>G444*ReturnData!G455</f>
        <v>0</v>
      </c>
      <c r="Z444" s="12">
        <f>H444*ReturnData!H455</f>
        <v>5.9750000000000003E-3</v>
      </c>
      <c r="AA444" s="12">
        <f>I444*ReturnData!I455</f>
        <v>1.9474999999999999E-2</v>
      </c>
      <c r="AB444" s="12">
        <f>J444*ReturnData!J455</f>
        <v>2.2687499999999999E-2</v>
      </c>
      <c r="AC444" s="12">
        <f>K444*ReturnData!K455</f>
        <v>0</v>
      </c>
      <c r="AD444" s="12">
        <f>L444*ReturnData!L455</f>
        <v>1.8425E-2</v>
      </c>
      <c r="AE444" s="12">
        <f>M444*ReturnData!M455</f>
        <v>2.63E-2</v>
      </c>
      <c r="AF444" s="12">
        <f>N444*ReturnData!N455</f>
        <v>1.62875E-2</v>
      </c>
      <c r="AG444" s="12">
        <f>O444*ReturnData!O455</f>
        <v>0</v>
      </c>
      <c r="AH444" s="12">
        <f>P444*ReturnData!P455</f>
        <v>0</v>
      </c>
      <c r="AI444" s="12">
        <f>Q444*ReturnData!Q455</f>
        <v>1.6875000000000001E-2</v>
      </c>
      <c r="AK444">
        <f t="shared" si="61"/>
        <v>201110</v>
      </c>
      <c r="AL444" s="15">
        <f t="shared" si="58"/>
        <v>0.15356249999999999</v>
      </c>
      <c r="AN444">
        <v>1</v>
      </c>
      <c r="AO444" s="15">
        <f>HighMomentumPortfolio!AL444-LowMomentumPortfolio!AL444</f>
        <v>-2.2749999999999992E-2</v>
      </c>
      <c r="AP444" s="18">
        <f t="shared" si="59"/>
        <v>0.97724999999999995</v>
      </c>
      <c r="AQ444" s="18"/>
    </row>
    <row r="445" spans="1:48" x14ac:dyDescent="0.25">
      <c r="A445" s="6">
        <f>ReturnData!A456</f>
        <v>201111</v>
      </c>
      <c r="B445">
        <f>IF('Monthly Ranks'!B444&gt;=9, 1/8,0)</f>
        <v>0</v>
      </c>
      <c r="C445">
        <f>IF('Monthly Ranks'!C444&gt;=9, 1/8,0)</f>
        <v>0.125</v>
      </c>
      <c r="D445">
        <f>IF('Monthly Ranks'!D444&gt;=9, 1/8,0)</f>
        <v>0</v>
      </c>
      <c r="E445">
        <f>IF('Monthly Ranks'!E444&gt;=9, 1/8,0)</f>
        <v>0</v>
      </c>
      <c r="F445">
        <f>IF('Monthly Ranks'!F444&gt;=9, 1/8,0)</f>
        <v>0</v>
      </c>
      <c r="G445">
        <f>IF('Monthly Ranks'!G444&gt;=9, 1/8,0)</f>
        <v>0.125</v>
      </c>
      <c r="H445">
        <f>IF('Monthly Ranks'!H444&gt;=9, 1/8,0)</f>
        <v>0</v>
      </c>
      <c r="I445">
        <f>IF('Monthly Ranks'!I444&gt;=9, 1/8,0)</f>
        <v>0</v>
      </c>
      <c r="J445">
        <f>IF('Monthly Ranks'!J444&gt;=9, 1/8,0)</f>
        <v>0.125</v>
      </c>
      <c r="K445">
        <f>IF('Monthly Ranks'!K444&gt;=9, 1/8,0)</f>
        <v>0.125</v>
      </c>
      <c r="L445">
        <f>IF('Monthly Ranks'!L444&gt;=9, 1/8,0)</f>
        <v>0.125</v>
      </c>
      <c r="M445">
        <f>IF('Monthly Ranks'!M444&gt;=9, 1/8,0)</f>
        <v>0.125</v>
      </c>
      <c r="N445">
        <f>IF('Monthly Ranks'!N444&gt;=9, 1/8,0)</f>
        <v>0.125</v>
      </c>
      <c r="O445">
        <f>IF('Monthly Ranks'!O444&gt;=9, 1/8,0)</f>
        <v>0</v>
      </c>
      <c r="P445">
        <f>IF('Monthly Ranks'!P444&gt;=9, 1/8,0)</f>
        <v>0</v>
      </c>
      <c r="Q445">
        <f>IF('Monthly Ranks'!Q444&gt;=9, 1/8,0)</f>
        <v>0.125</v>
      </c>
      <c r="S445">
        <f t="shared" si="56"/>
        <v>201111</v>
      </c>
      <c r="T445" s="12">
        <f>B445*ReturnData!B456</f>
        <v>0</v>
      </c>
      <c r="U445" s="12">
        <f>C445*ReturnData!C456</f>
        <v>-1.125E-4</v>
      </c>
      <c r="V445" s="12">
        <f>D445*ReturnData!D456</f>
        <v>0</v>
      </c>
      <c r="W445" s="12">
        <f>E445*ReturnData!E456</f>
        <v>0</v>
      </c>
      <c r="X445" s="12">
        <f>F445*ReturnData!F456</f>
        <v>0</v>
      </c>
      <c r="Y445" s="12">
        <f>G445*ReturnData!G456</f>
        <v>-1.4874999999999999E-3</v>
      </c>
      <c r="Z445" s="12">
        <f>H445*ReturnData!H456</f>
        <v>0</v>
      </c>
      <c r="AA445" s="12">
        <f>I445*ReturnData!I456</f>
        <v>0</v>
      </c>
      <c r="AB445" s="12">
        <f>J445*ReturnData!J456</f>
        <v>-1.8124999999999999E-3</v>
      </c>
      <c r="AC445" s="12">
        <f>K445*ReturnData!K456</f>
        <v>4.7749999999999997E-3</v>
      </c>
      <c r="AD445" s="12">
        <f>L445*ReturnData!L456</f>
        <v>-1.5249999999999999E-3</v>
      </c>
      <c r="AE445" s="12">
        <f>M445*ReturnData!M456</f>
        <v>-8.9125000000000003E-3</v>
      </c>
      <c r="AF445" s="12">
        <f>N445*ReturnData!N456</f>
        <v>2.1124999999999998E-3</v>
      </c>
      <c r="AG445" s="12">
        <f>O445*ReturnData!O456</f>
        <v>0</v>
      </c>
      <c r="AH445" s="12">
        <f>P445*ReturnData!P456</f>
        <v>0</v>
      </c>
      <c r="AI445" s="12">
        <f>Q445*ReturnData!Q456</f>
        <v>-3.9500000000000004E-3</v>
      </c>
      <c r="AK445">
        <f t="shared" si="61"/>
        <v>201111</v>
      </c>
      <c r="AL445" s="15">
        <f t="shared" si="58"/>
        <v>-1.09125E-2</v>
      </c>
      <c r="AN445">
        <v>1</v>
      </c>
      <c r="AO445" s="15">
        <f>HighMomentumPortfolio!AL445-LowMomentumPortfolio!AL445</f>
        <v>1.85875E-2</v>
      </c>
      <c r="AP445" s="18">
        <f t="shared" si="59"/>
        <v>1.0185875</v>
      </c>
      <c r="AQ445" s="18"/>
    </row>
    <row r="446" spans="1:48" x14ac:dyDescent="0.25">
      <c r="A446" s="6">
        <f>ReturnData!A457</f>
        <v>201112</v>
      </c>
      <c r="B446">
        <f>IF('Monthly Ranks'!B445&gt;=9, 1/8,0)</f>
        <v>0</v>
      </c>
      <c r="C446">
        <f>IF('Monthly Ranks'!C445&gt;=9, 1/8,0)</f>
        <v>0.125</v>
      </c>
      <c r="D446">
        <f>IF('Monthly Ranks'!D445&gt;=9, 1/8,0)</f>
        <v>0</v>
      </c>
      <c r="E446">
        <f>IF('Monthly Ranks'!E445&gt;=9, 1/8,0)</f>
        <v>0</v>
      </c>
      <c r="F446">
        <f>IF('Monthly Ranks'!F445&gt;=9, 1/8,0)</f>
        <v>0</v>
      </c>
      <c r="G446">
        <f>IF('Monthly Ranks'!G445&gt;=9, 1/8,0)</f>
        <v>0.125</v>
      </c>
      <c r="H446">
        <f>IF('Monthly Ranks'!H445&gt;=9, 1/8,0)</f>
        <v>0</v>
      </c>
      <c r="I446">
        <f>IF('Monthly Ranks'!I445&gt;=9, 1/8,0)</f>
        <v>0.125</v>
      </c>
      <c r="J446">
        <f>IF('Monthly Ranks'!J445&gt;=9, 1/8,0)</f>
        <v>0.125</v>
      </c>
      <c r="K446">
        <f>IF('Monthly Ranks'!K445&gt;=9, 1/8,0)</f>
        <v>0</v>
      </c>
      <c r="L446">
        <f>IF('Monthly Ranks'!L445&gt;=9, 1/8,0)</f>
        <v>0.125</v>
      </c>
      <c r="M446">
        <f>IF('Monthly Ranks'!M445&gt;=9, 1/8,0)</f>
        <v>0.125</v>
      </c>
      <c r="N446">
        <f>IF('Monthly Ranks'!N445&gt;=9, 1/8,0)</f>
        <v>0.125</v>
      </c>
      <c r="O446">
        <f>IF('Monthly Ranks'!O445&gt;=9, 1/8,0)</f>
        <v>0</v>
      </c>
      <c r="P446">
        <f>IF('Monthly Ranks'!P445&gt;=9, 1/8,0)</f>
        <v>0</v>
      </c>
      <c r="Q446">
        <f>IF('Monthly Ranks'!Q445&gt;=9, 1/8,0)</f>
        <v>0.125</v>
      </c>
      <c r="S446">
        <f t="shared" si="56"/>
        <v>201112</v>
      </c>
      <c r="T446" s="12">
        <f>B446*ReturnData!B457</f>
        <v>0</v>
      </c>
      <c r="U446" s="12">
        <f>C446*ReturnData!C457</f>
        <v>-1.0437499999999999E-2</v>
      </c>
      <c r="V446" s="12">
        <f>D446*ReturnData!D457</f>
        <v>0</v>
      </c>
      <c r="W446" s="12">
        <f>E446*ReturnData!E457</f>
        <v>0</v>
      </c>
      <c r="X446" s="12">
        <f>F446*ReturnData!F457</f>
        <v>0</v>
      </c>
      <c r="Y446" s="12">
        <f>G446*ReturnData!G457</f>
        <v>3.2499999999999999E-4</v>
      </c>
      <c r="Z446" s="12">
        <f>H446*ReturnData!H457</f>
        <v>0</v>
      </c>
      <c r="AA446" s="12">
        <f>I446*ReturnData!I457</f>
        <v>3.8250000000000003E-3</v>
      </c>
      <c r="AB446" s="12">
        <f>J446*ReturnData!J457</f>
        <v>-6.5624999999999998E-3</v>
      </c>
      <c r="AC446" s="12">
        <f>K446*ReturnData!K457</f>
        <v>0</v>
      </c>
      <c r="AD446" s="12">
        <f>L446*ReturnData!L457</f>
        <v>-1.825E-3</v>
      </c>
      <c r="AE446" s="12">
        <f>M446*ReturnData!M457</f>
        <v>-1.1375000000000001E-3</v>
      </c>
      <c r="AF446" s="12">
        <f>N446*ReturnData!N457</f>
        <v>1.1125E-3</v>
      </c>
      <c r="AG446" s="12">
        <f>O446*ReturnData!O457</f>
        <v>0</v>
      </c>
      <c r="AH446" s="12">
        <f>P446*ReturnData!P457</f>
        <v>0</v>
      </c>
      <c r="AI446" s="12">
        <f>Q446*ReturnData!Q457</f>
        <v>2.2000000000000001E-3</v>
      </c>
      <c r="AK446">
        <f t="shared" si="61"/>
        <v>201112</v>
      </c>
      <c r="AL446" s="15">
        <f t="shared" si="58"/>
        <v>-1.2499999999999995E-2</v>
      </c>
      <c r="AN446">
        <v>1</v>
      </c>
      <c r="AO446" s="15">
        <f>HighMomentumPortfolio!AL446-LowMomentumPortfolio!AL446</f>
        <v>1.3162499999999995E-2</v>
      </c>
      <c r="AP446" s="18">
        <f t="shared" si="59"/>
        <v>1.0131625</v>
      </c>
      <c r="AQ446" s="18"/>
    </row>
    <row r="447" spans="1:48" x14ac:dyDescent="0.25">
      <c r="A447" s="6">
        <f>ReturnData!A458</f>
        <v>201201</v>
      </c>
      <c r="B447">
        <f>IF('Monthly Ranks'!B446&gt;=9, 1/8,0)</f>
        <v>0</v>
      </c>
      <c r="C447">
        <f>IF('Monthly Ranks'!C446&gt;=9, 1/8,0)</f>
        <v>0.125</v>
      </c>
      <c r="D447">
        <f>IF('Monthly Ranks'!D446&gt;=9, 1/8,0)</f>
        <v>0</v>
      </c>
      <c r="E447">
        <f>IF('Monthly Ranks'!E446&gt;=9, 1/8,0)</f>
        <v>0</v>
      </c>
      <c r="F447">
        <f>IF('Monthly Ranks'!F446&gt;=9, 1/8,0)</f>
        <v>0.125</v>
      </c>
      <c r="G447">
        <f>IF('Monthly Ranks'!G446&gt;=9, 1/8,0)</f>
        <v>0.125</v>
      </c>
      <c r="H447">
        <f>IF('Monthly Ranks'!H446&gt;=9, 1/8,0)</f>
        <v>0</v>
      </c>
      <c r="I447">
        <f>IF('Monthly Ranks'!I446&gt;=9, 1/8,0)</f>
        <v>0.125</v>
      </c>
      <c r="J447">
        <f>IF('Monthly Ranks'!J446&gt;=9, 1/8,0)</f>
        <v>0.125</v>
      </c>
      <c r="K447">
        <f>IF('Monthly Ranks'!K446&gt;=9, 1/8,0)</f>
        <v>0</v>
      </c>
      <c r="L447">
        <f>IF('Monthly Ranks'!L446&gt;=9, 1/8,0)</f>
        <v>0.125</v>
      </c>
      <c r="M447">
        <f>IF('Monthly Ranks'!M446&gt;=9, 1/8,0)</f>
        <v>0.125</v>
      </c>
      <c r="N447">
        <f>IF('Monthly Ranks'!N446&gt;=9, 1/8,0)</f>
        <v>0</v>
      </c>
      <c r="O447">
        <f>IF('Monthly Ranks'!O446&gt;=9, 1/8,0)</f>
        <v>0</v>
      </c>
      <c r="P447">
        <f>IF('Monthly Ranks'!P446&gt;=9, 1/8,0)</f>
        <v>0</v>
      </c>
      <c r="Q447">
        <f>IF('Monthly Ranks'!Q446&gt;=9, 1/8,0)</f>
        <v>0.125</v>
      </c>
      <c r="S447">
        <f t="shared" si="56"/>
        <v>201201</v>
      </c>
      <c r="T447" s="12">
        <f>B447*ReturnData!B458</f>
        <v>0</v>
      </c>
      <c r="U447" s="12">
        <f>C447*ReturnData!C458</f>
        <v>1.4987500000000001E-2</v>
      </c>
      <c r="V447" s="12">
        <f>D447*ReturnData!D458</f>
        <v>0</v>
      </c>
      <c r="W447" s="12">
        <f>E447*ReturnData!E458</f>
        <v>0</v>
      </c>
      <c r="X447" s="12">
        <f>F447*ReturnData!F458</f>
        <v>1.2924999999999999E-2</v>
      </c>
      <c r="Y447" s="12">
        <f>G447*ReturnData!G458</f>
        <v>1.435E-2</v>
      </c>
      <c r="Z447" s="12">
        <f>H447*ReturnData!H458</f>
        <v>0</v>
      </c>
      <c r="AA447" s="12">
        <f>I447*ReturnData!I458</f>
        <v>9.3875E-3</v>
      </c>
      <c r="AB447" s="12">
        <f>J447*ReturnData!J458</f>
        <v>1.5424999999999999E-2</v>
      </c>
      <c r="AC447" s="12">
        <f>K447*ReturnData!K458</f>
        <v>0</v>
      </c>
      <c r="AD447" s="12">
        <f>L447*ReturnData!L458</f>
        <v>1.44E-2</v>
      </c>
      <c r="AE447" s="12">
        <f>M447*ReturnData!M458</f>
        <v>1.5787499999999999E-2</v>
      </c>
      <c r="AF447" s="12">
        <f>N447*ReturnData!N458</f>
        <v>0</v>
      </c>
      <c r="AG447" s="12">
        <f>O447*ReturnData!O458</f>
        <v>0</v>
      </c>
      <c r="AH447" s="12">
        <f>P447*ReturnData!P458</f>
        <v>0</v>
      </c>
      <c r="AI447" s="12">
        <f>Q447*ReturnData!Q458</f>
        <v>9.2125000000000002E-3</v>
      </c>
      <c r="AK447">
        <f t="shared" si="61"/>
        <v>201201</v>
      </c>
      <c r="AL447" s="15">
        <f t="shared" si="58"/>
        <v>0.10647499999999999</v>
      </c>
      <c r="AN447">
        <v>1</v>
      </c>
      <c r="AO447" s="15">
        <f>HighMomentumPortfolio!AL447-LowMomentumPortfolio!AL447</f>
        <v>-7.8149999999999983E-2</v>
      </c>
      <c r="AP447" s="18">
        <f t="shared" si="59"/>
        <v>0.92185000000000006</v>
      </c>
      <c r="AQ447" s="18"/>
      <c r="AR447" s="18">
        <f t="shared" ref="AR447" si="65">PRODUCT(AP447:AP458)</f>
        <v>0.97884067914737649</v>
      </c>
      <c r="AS447" s="18"/>
      <c r="AT447" s="18"/>
      <c r="AU447" s="18"/>
      <c r="AV447" s="18"/>
    </row>
    <row r="448" spans="1:48" x14ac:dyDescent="0.25">
      <c r="A448" s="6">
        <f>ReturnData!A459</f>
        <v>201202</v>
      </c>
      <c r="B448">
        <f>IF('Monthly Ranks'!B447&gt;=9, 1/8,0)</f>
        <v>0</v>
      </c>
      <c r="C448">
        <f>IF('Monthly Ranks'!C447&gt;=9, 1/8,0)</f>
        <v>0.125</v>
      </c>
      <c r="D448">
        <f>IF('Monthly Ranks'!D447&gt;=9, 1/8,0)</f>
        <v>0</v>
      </c>
      <c r="E448">
        <f>IF('Monthly Ranks'!E447&gt;=9, 1/8,0)</f>
        <v>0</v>
      </c>
      <c r="F448">
        <f>IF('Monthly Ranks'!F447&gt;=9, 1/8,0)</f>
        <v>0.125</v>
      </c>
      <c r="G448">
        <f>IF('Monthly Ranks'!G447&gt;=9, 1/8,0)</f>
        <v>0.125</v>
      </c>
      <c r="H448">
        <f>IF('Monthly Ranks'!H447&gt;=9, 1/8,0)</f>
        <v>0</v>
      </c>
      <c r="I448">
        <f>IF('Monthly Ranks'!I447&gt;=9, 1/8,0)</f>
        <v>0</v>
      </c>
      <c r="J448">
        <f>IF('Monthly Ranks'!J447&gt;=9, 1/8,0)</f>
        <v>0.125</v>
      </c>
      <c r="K448">
        <f>IF('Monthly Ranks'!K447&gt;=9, 1/8,0)</f>
        <v>0.125</v>
      </c>
      <c r="L448">
        <f>IF('Monthly Ranks'!L447&gt;=9, 1/8,0)</f>
        <v>0.125</v>
      </c>
      <c r="M448">
        <f>IF('Monthly Ranks'!M447&gt;=9, 1/8,0)</f>
        <v>0.125</v>
      </c>
      <c r="N448">
        <f>IF('Monthly Ranks'!N447&gt;=9, 1/8,0)</f>
        <v>0</v>
      </c>
      <c r="O448">
        <f>IF('Monthly Ranks'!O447&gt;=9, 1/8,0)</f>
        <v>0</v>
      </c>
      <c r="P448">
        <f>IF('Monthly Ranks'!P447&gt;=9, 1/8,0)</f>
        <v>0</v>
      </c>
      <c r="Q448">
        <f>IF('Monthly Ranks'!Q447&gt;=9, 1/8,0)</f>
        <v>0.125</v>
      </c>
      <c r="S448">
        <f t="shared" si="56"/>
        <v>201202</v>
      </c>
      <c r="T448" s="12">
        <f>B448*ReturnData!B459</f>
        <v>0</v>
      </c>
      <c r="U448" s="12">
        <f>C448*ReturnData!C459</f>
        <v>-5.45E-3</v>
      </c>
      <c r="V448" s="12">
        <f>D448*ReturnData!D459</f>
        <v>0</v>
      </c>
      <c r="W448" s="12">
        <f>E448*ReturnData!E459</f>
        <v>0</v>
      </c>
      <c r="X448" s="12">
        <f>F448*ReturnData!F459</f>
        <v>1.2987500000000001E-2</v>
      </c>
      <c r="Y448" s="12">
        <f>G448*ReturnData!G459</f>
        <v>2.3874999999999999E-3</v>
      </c>
      <c r="Z448" s="12">
        <f>H448*ReturnData!H459</f>
        <v>0</v>
      </c>
      <c r="AA448" s="12">
        <f>I448*ReturnData!I459</f>
        <v>0</v>
      </c>
      <c r="AB448" s="12">
        <f>J448*ReturnData!J459</f>
        <v>-3.3625E-3</v>
      </c>
      <c r="AC448" s="12">
        <f>K448*ReturnData!K459</f>
        <v>6.875E-3</v>
      </c>
      <c r="AD448" s="12">
        <f>L448*ReturnData!L459</f>
        <v>8.3000000000000001E-3</v>
      </c>
      <c r="AE448" s="12">
        <f>M448*ReturnData!M459</f>
        <v>6.3875000000000008E-3</v>
      </c>
      <c r="AF448" s="12">
        <f>N448*ReturnData!N459</f>
        <v>0</v>
      </c>
      <c r="AG448" s="12">
        <f>O448*ReturnData!O459</f>
        <v>0</v>
      </c>
      <c r="AH448" s="12">
        <f>P448*ReturnData!P459</f>
        <v>0</v>
      </c>
      <c r="AI448" s="12">
        <f>Q448*ReturnData!Q459</f>
        <v>8.1374999999999989E-3</v>
      </c>
      <c r="AK448">
        <f t="shared" si="61"/>
        <v>201202</v>
      </c>
      <c r="AL448" s="15">
        <f t="shared" si="58"/>
        <v>3.6262500000000003E-2</v>
      </c>
      <c r="AN448">
        <v>1</v>
      </c>
      <c r="AO448" s="15">
        <f>HighMomentumPortfolio!AL448-LowMomentumPortfolio!AL448</f>
        <v>-3.749999999999587E-5</v>
      </c>
      <c r="AP448" s="18">
        <f t="shared" si="59"/>
        <v>0.99996249999999998</v>
      </c>
      <c r="AQ448" s="18"/>
    </row>
    <row r="449" spans="1:48" x14ac:dyDescent="0.25">
      <c r="A449" s="6">
        <f>ReturnData!A460</f>
        <v>201203</v>
      </c>
      <c r="B449">
        <f>IF('Monthly Ranks'!B448&gt;=9, 1/8,0)</f>
        <v>0</v>
      </c>
      <c r="C449">
        <f>IF('Monthly Ranks'!C448&gt;=9, 1/8,0)</f>
        <v>0.125</v>
      </c>
      <c r="D449">
        <f>IF('Monthly Ranks'!D448&gt;=9, 1/8,0)</f>
        <v>0.125</v>
      </c>
      <c r="E449">
        <f>IF('Monthly Ranks'!E448&gt;=9, 1/8,0)</f>
        <v>0</v>
      </c>
      <c r="F449">
        <f>IF('Monthly Ranks'!F448&gt;=9, 1/8,0)</f>
        <v>0</v>
      </c>
      <c r="G449">
        <f>IF('Monthly Ranks'!G448&gt;=9, 1/8,0)</f>
        <v>0.125</v>
      </c>
      <c r="H449">
        <f>IF('Monthly Ranks'!H448&gt;=9, 1/8,0)</f>
        <v>0</v>
      </c>
      <c r="I449">
        <f>IF('Monthly Ranks'!I448&gt;=9, 1/8,0)</f>
        <v>0</v>
      </c>
      <c r="J449">
        <f>IF('Monthly Ranks'!J448&gt;=9, 1/8,0)</f>
        <v>0.125</v>
      </c>
      <c r="K449">
        <f>IF('Monthly Ranks'!K448&gt;=9, 1/8,0)</f>
        <v>0.125</v>
      </c>
      <c r="L449">
        <f>IF('Monthly Ranks'!L448&gt;=9, 1/8,0)</f>
        <v>0.125</v>
      </c>
      <c r="M449">
        <f>IF('Monthly Ranks'!M448&gt;=9, 1/8,0)</f>
        <v>0.125</v>
      </c>
      <c r="N449">
        <f>IF('Monthly Ranks'!N448&gt;=9, 1/8,0)</f>
        <v>0</v>
      </c>
      <c r="O449">
        <f>IF('Monthly Ranks'!O448&gt;=9, 1/8,0)</f>
        <v>0</v>
      </c>
      <c r="P449">
        <f>IF('Monthly Ranks'!P448&gt;=9, 1/8,0)</f>
        <v>0</v>
      </c>
      <c r="Q449">
        <f>IF('Monthly Ranks'!Q448&gt;=9, 1/8,0)</f>
        <v>0.125</v>
      </c>
      <c r="S449">
        <f t="shared" si="56"/>
        <v>201203</v>
      </c>
      <c r="T449" s="12">
        <f>B449*ReturnData!B460</f>
        <v>0</v>
      </c>
      <c r="U449" s="12">
        <f>C449*ReturnData!C460</f>
        <v>-8.9249999999999989E-3</v>
      </c>
      <c r="V449" s="12">
        <f>D449*ReturnData!D460</f>
        <v>-3.8624999999999996E-3</v>
      </c>
      <c r="W449" s="12">
        <f>E449*ReturnData!E460</f>
        <v>0</v>
      </c>
      <c r="X449" s="12">
        <f>F449*ReturnData!F460</f>
        <v>0</v>
      </c>
      <c r="Y449" s="12">
        <f>G449*ReturnData!G460</f>
        <v>3.0875000000000004E-3</v>
      </c>
      <c r="Z449" s="12">
        <f>H449*ReturnData!H460</f>
        <v>0</v>
      </c>
      <c r="AA449" s="12">
        <f>I449*ReturnData!I460</f>
        <v>0</v>
      </c>
      <c r="AB449" s="12">
        <f>J449*ReturnData!J460</f>
        <v>8.1250000000000007E-4</v>
      </c>
      <c r="AC449" s="12">
        <f>K449*ReturnData!K460</f>
        <v>2.4749999999999998E-3</v>
      </c>
      <c r="AD449" s="12">
        <f>L449*ReturnData!L460</f>
        <v>4.5250000000000004E-3</v>
      </c>
      <c r="AE449" s="12">
        <f>M449*ReturnData!M460</f>
        <v>9.6250000000000003E-4</v>
      </c>
      <c r="AF449" s="12">
        <f>N449*ReturnData!N460</f>
        <v>0</v>
      </c>
      <c r="AG449" s="12">
        <f>O449*ReturnData!O460</f>
        <v>0</v>
      </c>
      <c r="AH449" s="12">
        <f>P449*ReturnData!P460</f>
        <v>0</v>
      </c>
      <c r="AI449" s="12">
        <f>Q449*ReturnData!Q460</f>
        <v>8.7500000000000008E-3</v>
      </c>
      <c r="AK449">
        <f t="shared" si="61"/>
        <v>201203</v>
      </c>
      <c r="AL449" s="15">
        <f t="shared" si="58"/>
        <v>7.8250000000000038E-3</v>
      </c>
      <c r="AN449">
        <v>1</v>
      </c>
      <c r="AO449" s="15">
        <f>HighMomentumPortfolio!AL449-LowMomentumPortfolio!AL449</f>
        <v>2.4862499999999996E-2</v>
      </c>
      <c r="AP449" s="18">
        <f t="shared" si="59"/>
        <v>1.0248625</v>
      </c>
      <c r="AQ449" s="18"/>
    </row>
    <row r="450" spans="1:48" x14ac:dyDescent="0.25">
      <c r="A450" s="6">
        <f>ReturnData!A461</f>
        <v>201204</v>
      </c>
      <c r="B450">
        <f>IF('Monthly Ranks'!B449&gt;=9, 1/8,0)</f>
        <v>0</v>
      </c>
      <c r="C450">
        <f>IF('Monthly Ranks'!C449&gt;=9, 1/8,0)</f>
        <v>0.125</v>
      </c>
      <c r="D450">
        <f>IF('Monthly Ranks'!D449&gt;=9, 1/8,0)</f>
        <v>0.125</v>
      </c>
      <c r="E450">
        <f>IF('Monthly Ranks'!E449&gt;=9, 1/8,0)</f>
        <v>0</v>
      </c>
      <c r="F450">
        <f>IF('Monthly Ranks'!F449&gt;=9, 1/8,0)</f>
        <v>0</v>
      </c>
      <c r="G450">
        <f>IF('Monthly Ranks'!G449&gt;=9, 1/8,0)</f>
        <v>0.125</v>
      </c>
      <c r="H450">
        <f>IF('Monthly Ranks'!H449&gt;=9, 1/8,0)</f>
        <v>0</v>
      </c>
      <c r="I450">
        <f>IF('Monthly Ranks'!I449&gt;=9, 1/8,0)</f>
        <v>0</v>
      </c>
      <c r="J450">
        <f>IF('Monthly Ranks'!J449&gt;=9, 1/8,0)</f>
        <v>0.125</v>
      </c>
      <c r="K450">
        <f>IF('Monthly Ranks'!K449&gt;=9, 1/8,0)</f>
        <v>0.125</v>
      </c>
      <c r="L450">
        <f>IF('Monthly Ranks'!L449&gt;=9, 1/8,0)</f>
        <v>0</v>
      </c>
      <c r="M450">
        <f>IF('Monthly Ranks'!M449&gt;=9, 1/8,0)</f>
        <v>0.125</v>
      </c>
      <c r="N450">
        <f>IF('Monthly Ranks'!N449&gt;=9, 1/8,0)</f>
        <v>0.125</v>
      </c>
      <c r="O450">
        <f>IF('Monthly Ranks'!O449&gt;=9, 1/8,0)</f>
        <v>0</v>
      </c>
      <c r="P450">
        <f>IF('Monthly Ranks'!P449&gt;=9, 1/8,0)</f>
        <v>0</v>
      </c>
      <c r="Q450">
        <f>IF('Monthly Ranks'!Q449&gt;=9, 1/8,0)</f>
        <v>0.125</v>
      </c>
      <c r="S450">
        <f t="shared" ref="S450:S513" si="66">A450</f>
        <v>201204</v>
      </c>
      <c r="T450" s="12">
        <f>B450*ReturnData!B461</f>
        <v>0</v>
      </c>
      <c r="U450" s="12">
        <f>C450*ReturnData!C461</f>
        <v>-9.1250000000000001E-4</v>
      </c>
      <c r="V450" s="12">
        <f>D450*ReturnData!D461</f>
        <v>-1.9625000000000003E-3</v>
      </c>
      <c r="W450" s="12">
        <f>E450*ReturnData!E461</f>
        <v>0</v>
      </c>
      <c r="X450" s="12">
        <f>F450*ReturnData!F461</f>
        <v>0</v>
      </c>
      <c r="Y450" s="12">
        <f>G450*ReturnData!G461</f>
        <v>4.125E-4</v>
      </c>
      <c r="Z450" s="12">
        <f>H450*ReturnData!H461</f>
        <v>0</v>
      </c>
      <c r="AA450" s="12">
        <f>I450*ReturnData!I461</f>
        <v>0</v>
      </c>
      <c r="AB450" s="12">
        <f>J450*ReturnData!J461</f>
        <v>-5.3249999999999999E-3</v>
      </c>
      <c r="AC450" s="12">
        <f>K450*ReturnData!K461</f>
        <v>-1.3875000000000001E-3</v>
      </c>
      <c r="AD450" s="12">
        <f>L450*ReturnData!L461</f>
        <v>0</v>
      </c>
      <c r="AE450" s="12">
        <f>M450*ReturnData!M461</f>
        <v>-4.8124999999999999E-3</v>
      </c>
      <c r="AF450" s="12">
        <f>N450*ReturnData!N461</f>
        <v>7.8750000000000001E-4</v>
      </c>
      <c r="AG450" s="12">
        <f>O450*ReturnData!O461</f>
        <v>0</v>
      </c>
      <c r="AH450" s="12">
        <f>P450*ReturnData!P461</f>
        <v>0</v>
      </c>
      <c r="AI450" s="12">
        <f>Q450*ReturnData!Q461</f>
        <v>-2.9375E-3</v>
      </c>
      <c r="AK450">
        <f t="shared" si="61"/>
        <v>201204</v>
      </c>
      <c r="AL450" s="15">
        <f t="shared" si="58"/>
        <v>-1.6137499999999999E-2</v>
      </c>
      <c r="AN450">
        <v>1</v>
      </c>
      <c r="AO450" s="15">
        <f>HighMomentumPortfolio!AL450-LowMomentumPortfolio!AL450</f>
        <v>1.4974999999999999E-2</v>
      </c>
      <c r="AP450" s="18">
        <f t="shared" si="59"/>
        <v>1.014975</v>
      </c>
      <c r="AQ450" s="18"/>
    </row>
    <row r="451" spans="1:48" x14ac:dyDescent="0.25">
      <c r="A451" s="6">
        <f>ReturnData!A462</f>
        <v>201205</v>
      </c>
      <c r="B451">
        <f>IF('Monthly Ranks'!B450&gt;=9, 1/8,0)</f>
        <v>0</v>
      </c>
      <c r="C451">
        <f>IF('Monthly Ranks'!C450&gt;=9, 1/8,0)</f>
        <v>0.125</v>
      </c>
      <c r="D451">
        <f>IF('Monthly Ranks'!D450&gt;=9, 1/8,0)</f>
        <v>0.125</v>
      </c>
      <c r="E451">
        <f>IF('Monthly Ranks'!E450&gt;=9, 1/8,0)</f>
        <v>0</v>
      </c>
      <c r="F451">
        <f>IF('Monthly Ranks'!F450&gt;=9, 1/8,0)</f>
        <v>0</v>
      </c>
      <c r="G451">
        <f>IF('Monthly Ranks'!G450&gt;=9, 1/8,0)</f>
        <v>0.125</v>
      </c>
      <c r="H451">
        <f>IF('Monthly Ranks'!H450&gt;=9, 1/8,0)</f>
        <v>0</v>
      </c>
      <c r="I451">
        <f>IF('Monthly Ranks'!I450&gt;=9, 1/8,0)</f>
        <v>0</v>
      </c>
      <c r="J451">
        <f>IF('Monthly Ranks'!J450&gt;=9, 1/8,0)</f>
        <v>0.125</v>
      </c>
      <c r="K451">
        <f>IF('Monthly Ranks'!K450&gt;=9, 1/8,0)</f>
        <v>0.125</v>
      </c>
      <c r="L451">
        <f>IF('Monthly Ranks'!L450&gt;=9, 1/8,0)</f>
        <v>0</v>
      </c>
      <c r="M451">
        <f>IF('Monthly Ranks'!M450&gt;=9, 1/8,0)</f>
        <v>0.125</v>
      </c>
      <c r="N451">
        <f>IF('Monthly Ranks'!N450&gt;=9, 1/8,0)</f>
        <v>0.125</v>
      </c>
      <c r="O451">
        <f>IF('Monthly Ranks'!O450&gt;=9, 1/8,0)</f>
        <v>0</v>
      </c>
      <c r="P451">
        <f>IF('Monthly Ranks'!P450&gt;=9, 1/8,0)</f>
        <v>0</v>
      </c>
      <c r="Q451">
        <f>IF('Monthly Ranks'!Q450&gt;=9, 1/8,0)</f>
        <v>0.125</v>
      </c>
      <c r="S451">
        <f t="shared" si="66"/>
        <v>201205</v>
      </c>
      <c r="T451" s="12">
        <f>B451*ReturnData!B462</f>
        <v>0</v>
      </c>
      <c r="U451" s="12">
        <f>C451*ReturnData!C462</f>
        <v>-1.8225000000000002E-2</v>
      </c>
      <c r="V451" s="12">
        <f>D451*ReturnData!D462</f>
        <v>-1.2924999999999999E-2</v>
      </c>
      <c r="W451" s="12">
        <f>E451*ReturnData!E462</f>
        <v>0</v>
      </c>
      <c r="X451" s="12">
        <f>F451*ReturnData!F462</f>
        <v>0</v>
      </c>
      <c r="Y451" s="12">
        <f>G451*ReturnData!G462</f>
        <v>-1.1912499999999999E-2</v>
      </c>
      <c r="Z451" s="12">
        <f>H451*ReturnData!H462</f>
        <v>0</v>
      </c>
      <c r="AA451" s="12">
        <f>I451*ReturnData!I462</f>
        <v>0</v>
      </c>
      <c r="AB451" s="12">
        <f>J451*ReturnData!J462</f>
        <v>-1.8200000000000001E-2</v>
      </c>
      <c r="AC451" s="12">
        <f>K451*ReturnData!K462</f>
        <v>-6.8625000000000005E-3</v>
      </c>
      <c r="AD451" s="12">
        <f>L451*ReturnData!L462</f>
        <v>0</v>
      </c>
      <c r="AE451" s="12">
        <f>M451*ReturnData!M462</f>
        <v>-9.725000000000001E-3</v>
      </c>
      <c r="AF451" s="12">
        <f>N451*ReturnData!N462</f>
        <v>-5.9750000000000003E-3</v>
      </c>
      <c r="AG451" s="12">
        <f>O451*ReturnData!O462</f>
        <v>0</v>
      </c>
      <c r="AH451" s="12">
        <f>P451*ReturnData!P462</f>
        <v>0</v>
      </c>
      <c r="AI451" s="12">
        <f>Q451*ReturnData!Q462</f>
        <v>-1.1512500000000002E-2</v>
      </c>
      <c r="AK451">
        <f t="shared" si="61"/>
        <v>201205</v>
      </c>
      <c r="AL451" s="15">
        <f t="shared" si="58"/>
        <v>-9.5337499999999992E-2</v>
      </c>
      <c r="AN451">
        <v>1</v>
      </c>
      <c r="AO451" s="15">
        <f>HighMomentumPortfolio!AL451-LowMomentumPortfolio!AL451</f>
        <v>4.7337499999999998E-2</v>
      </c>
      <c r="AP451" s="18">
        <f t="shared" si="59"/>
        <v>1.0473375</v>
      </c>
      <c r="AQ451" s="18"/>
    </row>
    <row r="452" spans="1:48" x14ac:dyDescent="0.25">
      <c r="A452" s="6">
        <f>ReturnData!A463</f>
        <v>201206</v>
      </c>
      <c r="B452">
        <f>IF('Monthly Ranks'!B451&gt;=9, 1/8,0)</f>
        <v>0</v>
      </c>
      <c r="C452">
        <f>IF('Monthly Ranks'!C451&gt;=9, 1/8,0)</f>
        <v>0.125</v>
      </c>
      <c r="D452">
        <f>IF('Monthly Ranks'!D451&gt;=9, 1/8,0)</f>
        <v>0.125</v>
      </c>
      <c r="E452">
        <f>IF('Monthly Ranks'!E451&gt;=9, 1/8,0)</f>
        <v>0</v>
      </c>
      <c r="F452">
        <f>IF('Monthly Ranks'!F451&gt;=9, 1/8,0)</f>
        <v>0.125</v>
      </c>
      <c r="G452">
        <f>IF('Monthly Ranks'!G451&gt;=9, 1/8,0)</f>
        <v>0</v>
      </c>
      <c r="H452">
        <f>IF('Monthly Ranks'!H451&gt;=9, 1/8,0)</f>
        <v>0</v>
      </c>
      <c r="I452">
        <f>IF('Monthly Ranks'!I451&gt;=9, 1/8,0)</f>
        <v>0</v>
      </c>
      <c r="J452">
        <f>IF('Monthly Ranks'!J451&gt;=9, 1/8,0)</f>
        <v>0.125</v>
      </c>
      <c r="K452">
        <f>IF('Monthly Ranks'!K451&gt;=9, 1/8,0)</f>
        <v>0.125</v>
      </c>
      <c r="L452">
        <f>IF('Monthly Ranks'!L451&gt;=9, 1/8,0)</f>
        <v>0</v>
      </c>
      <c r="M452">
        <f>IF('Monthly Ranks'!M451&gt;=9, 1/8,0)</f>
        <v>0.125</v>
      </c>
      <c r="N452">
        <f>IF('Monthly Ranks'!N451&gt;=9, 1/8,0)</f>
        <v>0.125</v>
      </c>
      <c r="O452">
        <f>IF('Monthly Ranks'!O451&gt;=9, 1/8,0)</f>
        <v>0</v>
      </c>
      <c r="P452">
        <f>IF('Monthly Ranks'!P451&gt;=9, 1/8,0)</f>
        <v>0</v>
      </c>
      <c r="Q452">
        <f>IF('Monthly Ranks'!Q451&gt;=9, 1/8,0)</f>
        <v>0.125</v>
      </c>
      <c r="S452">
        <f t="shared" si="66"/>
        <v>201206</v>
      </c>
      <c r="T452" s="12">
        <f>B452*ReturnData!B463</f>
        <v>0</v>
      </c>
      <c r="U452" s="12">
        <f>C452*ReturnData!C463</f>
        <v>7.9500000000000005E-3</v>
      </c>
      <c r="V452" s="12">
        <f>D452*ReturnData!D463</f>
        <v>7.2750000000000002E-3</v>
      </c>
      <c r="W452" s="12">
        <f>E452*ReturnData!E463</f>
        <v>0</v>
      </c>
      <c r="X452" s="12">
        <f>F452*ReturnData!F463</f>
        <v>-1.0625000000000001E-3</v>
      </c>
      <c r="Y452" s="12">
        <f>G452*ReturnData!G463</f>
        <v>0</v>
      </c>
      <c r="Z452" s="12">
        <f>H452*ReturnData!H463</f>
        <v>0</v>
      </c>
      <c r="AA452" s="12">
        <f>I452*ReturnData!I463</f>
        <v>0</v>
      </c>
      <c r="AB452" s="12">
        <f>J452*ReturnData!J463</f>
        <v>5.9499999999999996E-3</v>
      </c>
      <c r="AC452" s="12">
        <f>K452*ReturnData!K463</f>
        <v>0</v>
      </c>
      <c r="AD452" s="12">
        <f>L452*ReturnData!L463</f>
        <v>0</v>
      </c>
      <c r="AE452" s="12">
        <f>M452*ReturnData!M463</f>
        <v>-7.5374999999999999E-3</v>
      </c>
      <c r="AF452" s="12">
        <f>N452*ReturnData!N463</f>
        <v>4.3750000000000004E-3</v>
      </c>
      <c r="AG452" s="12">
        <f>O452*ReturnData!O463</f>
        <v>0</v>
      </c>
      <c r="AH452" s="12">
        <f>P452*ReturnData!P463</f>
        <v>0</v>
      </c>
      <c r="AI452" s="12">
        <f>Q452*ReturnData!Q463</f>
        <v>5.7749999999999998E-3</v>
      </c>
      <c r="AK452">
        <f t="shared" si="61"/>
        <v>201206</v>
      </c>
      <c r="AL452" s="15">
        <f t="shared" ref="AL452:AL515" si="67">SUM(T452:AI452)</f>
        <v>2.2725000000000002E-2</v>
      </c>
      <c r="AN452">
        <v>1</v>
      </c>
      <c r="AO452" s="15">
        <f>HighMomentumPortfolio!AL452-LowMomentumPortfolio!AL452</f>
        <v>-3.0250000000000034E-3</v>
      </c>
      <c r="AP452" s="18">
        <f t="shared" ref="AP452:AP515" si="68">AN452+AO452</f>
        <v>0.99697499999999994</v>
      </c>
      <c r="AQ452" s="18"/>
    </row>
    <row r="453" spans="1:48" x14ac:dyDescent="0.25">
      <c r="A453" s="6">
        <f>ReturnData!A464</f>
        <v>201207</v>
      </c>
      <c r="B453">
        <f>IF('Monthly Ranks'!B452&gt;=9, 1/8,0)</f>
        <v>0</v>
      </c>
      <c r="C453">
        <f>IF('Monthly Ranks'!C452&gt;=9, 1/8,0)</f>
        <v>0.125</v>
      </c>
      <c r="D453">
        <f>IF('Monthly Ranks'!D452&gt;=9, 1/8,0)</f>
        <v>0.125</v>
      </c>
      <c r="E453">
        <f>IF('Monthly Ranks'!E452&gt;=9, 1/8,0)</f>
        <v>0</v>
      </c>
      <c r="F453">
        <f>IF('Monthly Ranks'!F452&gt;=9, 1/8,0)</f>
        <v>0.125</v>
      </c>
      <c r="G453">
        <f>IF('Monthly Ranks'!G452&gt;=9, 1/8,0)</f>
        <v>0.125</v>
      </c>
      <c r="H453">
        <f>IF('Monthly Ranks'!H452&gt;=9, 1/8,0)</f>
        <v>0</v>
      </c>
      <c r="I453">
        <f>IF('Monthly Ranks'!I452&gt;=9, 1/8,0)</f>
        <v>0</v>
      </c>
      <c r="J453">
        <f>IF('Monthly Ranks'!J452&gt;=9, 1/8,0)</f>
        <v>0.125</v>
      </c>
      <c r="K453">
        <f>IF('Monthly Ranks'!K452&gt;=9, 1/8,0)</f>
        <v>0</v>
      </c>
      <c r="L453">
        <f>IF('Monthly Ranks'!L452&gt;=9, 1/8,0)</f>
        <v>0</v>
      </c>
      <c r="M453">
        <f>IF('Monthly Ranks'!M452&gt;=9, 1/8,0)</f>
        <v>0.125</v>
      </c>
      <c r="N453">
        <f>IF('Monthly Ranks'!N452&gt;=9, 1/8,0)</f>
        <v>0.125</v>
      </c>
      <c r="O453">
        <f>IF('Monthly Ranks'!O452&gt;=9, 1/8,0)</f>
        <v>0</v>
      </c>
      <c r="P453">
        <f>IF('Monthly Ranks'!P452&gt;=9, 1/8,0)</f>
        <v>0</v>
      </c>
      <c r="Q453">
        <f>IF('Monthly Ranks'!Q452&gt;=9, 1/8,0)</f>
        <v>0.125</v>
      </c>
      <c r="S453">
        <f t="shared" si="66"/>
        <v>201207</v>
      </c>
      <c r="T453" s="12">
        <f>B453*ReturnData!B464</f>
        <v>0</v>
      </c>
      <c r="U453" s="12">
        <f>C453*ReturnData!C464</f>
        <v>-5.0875E-3</v>
      </c>
      <c r="V453" s="12">
        <f>D453*ReturnData!D464</f>
        <v>3.8374999999999998E-3</v>
      </c>
      <c r="W453" s="12">
        <f>E453*ReturnData!E464</f>
        <v>0</v>
      </c>
      <c r="X453" s="12">
        <f>F453*ReturnData!F464</f>
        <v>2.5875E-3</v>
      </c>
      <c r="Y453" s="12">
        <f>G453*ReturnData!G464</f>
        <v>-1.6000000000000001E-3</v>
      </c>
      <c r="Z453" s="12">
        <f>H453*ReturnData!H464</f>
        <v>0</v>
      </c>
      <c r="AA453" s="12">
        <f>I453*ReturnData!I464</f>
        <v>0</v>
      </c>
      <c r="AB453" s="12">
        <f>J453*ReturnData!J464</f>
        <v>-1.65E-3</v>
      </c>
      <c r="AC453" s="12">
        <f>K453*ReturnData!K464</f>
        <v>0</v>
      </c>
      <c r="AD453" s="12">
        <f>L453*ReturnData!L464</f>
        <v>0</v>
      </c>
      <c r="AE453" s="12">
        <f>M453*ReturnData!M464</f>
        <v>5.7499999999999999E-4</v>
      </c>
      <c r="AF453" s="12">
        <f>N453*ReturnData!N464</f>
        <v>-1.0625000000000001E-3</v>
      </c>
      <c r="AG453" s="12">
        <f>O453*ReturnData!O464</f>
        <v>0</v>
      </c>
      <c r="AH453" s="12">
        <f>P453*ReturnData!P464</f>
        <v>0</v>
      </c>
      <c r="AI453" s="12">
        <f>Q453*ReturnData!Q464</f>
        <v>-1.3750000000000001E-3</v>
      </c>
      <c r="AK453">
        <f t="shared" si="61"/>
        <v>201207</v>
      </c>
      <c r="AL453" s="15">
        <f t="shared" si="67"/>
        <v>-3.7750000000000006E-3</v>
      </c>
      <c r="AN453">
        <v>1</v>
      </c>
      <c r="AO453" s="15">
        <f>HighMomentumPortfolio!AL453-LowMomentumPortfolio!AL453</f>
        <v>1.8412500000000002E-2</v>
      </c>
      <c r="AP453" s="18">
        <f t="shared" si="68"/>
        <v>1.0184124999999999</v>
      </c>
      <c r="AQ453" s="18"/>
    </row>
    <row r="454" spans="1:48" x14ac:dyDescent="0.25">
      <c r="A454" s="6">
        <f>ReturnData!A465</f>
        <v>201208</v>
      </c>
      <c r="B454">
        <f>IF('Monthly Ranks'!B453&gt;=9, 1/8,0)</f>
        <v>0</v>
      </c>
      <c r="C454">
        <f>IF('Monthly Ranks'!C453&gt;=9, 1/8,0)</f>
        <v>0.125</v>
      </c>
      <c r="D454">
        <f>IF('Monthly Ranks'!D453&gt;=9, 1/8,0)</f>
        <v>0.125</v>
      </c>
      <c r="E454">
        <f>IF('Monthly Ranks'!E453&gt;=9, 1/8,0)</f>
        <v>0.125</v>
      </c>
      <c r="F454">
        <f>IF('Monthly Ranks'!F453&gt;=9, 1/8,0)</f>
        <v>0.125</v>
      </c>
      <c r="G454">
        <f>IF('Monthly Ranks'!G453&gt;=9, 1/8,0)</f>
        <v>0.125</v>
      </c>
      <c r="H454">
        <f>IF('Monthly Ranks'!H453&gt;=9, 1/8,0)</f>
        <v>0</v>
      </c>
      <c r="I454">
        <f>IF('Monthly Ranks'!I453&gt;=9, 1/8,0)</f>
        <v>0</v>
      </c>
      <c r="J454">
        <f>IF('Monthly Ranks'!J453&gt;=9, 1/8,0)</f>
        <v>0.125</v>
      </c>
      <c r="K454">
        <f>IF('Monthly Ranks'!K453&gt;=9, 1/8,0)</f>
        <v>0</v>
      </c>
      <c r="L454">
        <f>IF('Monthly Ranks'!L453&gt;=9, 1/8,0)</f>
        <v>0</v>
      </c>
      <c r="M454">
        <f>IF('Monthly Ranks'!M453&gt;=9, 1/8,0)</f>
        <v>0.125</v>
      </c>
      <c r="N454">
        <f>IF('Monthly Ranks'!N453&gt;=9, 1/8,0)</f>
        <v>0</v>
      </c>
      <c r="O454">
        <f>IF('Monthly Ranks'!O453&gt;=9, 1/8,0)</f>
        <v>0</v>
      </c>
      <c r="P454">
        <f>IF('Monthly Ranks'!P453&gt;=9, 1/8,0)</f>
        <v>0</v>
      </c>
      <c r="Q454">
        <f>IF('Monthly Ranks'!Q453&gt;=9, 1/8,0)</f>
        <v>0.125</v>
      </c>
      <c r="S454">
        <f t="shared" si="66"/>
        <v>201208</v>
      </c>
      <c r="T454" s="12">
        <f>B454*ReturnData!B465</f>
        <v>0</v>
      </c>
      <c r="U454" s="12">
        <f>C454*ReturnData!C465</f>
        <v>6.2624999999999998E-3</v>
      </c>
      <c r="V454" s="12">
        <f>D454*ReturnData!D465</f>
        <v>3.0000000000000001E-3</v>
      </c>
      <c r="W454" s="12">
        <f>E454*ReturnData!E465</f>
        <v>1.0149999999999999E-2</v>
      </c>
      <c r="X454" s="12">
        <f>F454*ReturnData!F465</f>
        <v>7.8000000000000005E-3</v>
      </c>
      <c r="Y454" s="12">
        <f>G454*ReturnData!G465</f>
        <v>3.4875000000000001E-3</v>
      </c>
      <c r="Z454" s="12">
        <f>H454*ReturnData!H465</f>
        <v>0</v>
      </c>
      <c r="AA454" s="12">
        <f>I454*ReturnData!I465</f>
        <v>0</v>
      </c>
      <c r="AB454" s="12">
        <f>J454*ReturnData!J465</f>
        <v>-1.5125E-3</v>
      </c>
      <c r="AC454" s="12">
        <f>K454*ReturnData!K465</f>
        <v>0</v>
      </c>
      <c r="AD454" s="12">
        <f>L454*ReturnData!L465</f>
        <v>0</v>
      </c>
      <c r="AE454" s="12">
        <f>M454*ReturnData!M465</f>
        <v>3.6625000000000004E-3</v>
      </c>
      <c r="AF454" s="12">
        <f>N454*ReturnData!N465</f>
        <v>0</v>
      </c>
      <c r="AG454" s="12">
        <f>O454*ReturnData!O465</f>
        <v>0</v>
      </c>
      <c r="AH454" s="12">
        <f>P454*ReturnData!P465</f>
        <v>0</v>
      </c>
      <c r="AI454" s="12">
        <f>Q454*ReturnData!Q465</f>
        <v>5.2249999999999996E-3</v>
      </c>
      <c r="AK454">
        <f t="shared" si="61"/>
        <v>201208</v>
      </c>
      <c r="AL454" s="15">
        <f t="shared" si="67"/>
        <v>3.8075000000000005E-2</v>
      </c>
      <c r="AN454">
        <v>1</v>
      </c>
      <c r="AO454" s="15">
        <f>HighMomentumPortfolio!AL454-LowMomentumPortfolio!AL454</f>
        <v>-2.0600000000000004E-2</v>
      </c>
      <c r="AP454" s="18">
        <f t="shared" si="68"/>
        <v>0.97940000000000005</v>
      </c>
      <c r="AQ454" s="18"/>
    </row>
    <row r="455" spans="1:48" x14ac:dyDescent="0.25">
      <c r="A455" s="6">
        <f>ReturnData!A466</f>
        <v>201209</v>
      </c>
      <c r="B455">
        <f>IF('Monthly Ranks'!B454&gt;=9, 1/8,0)</f>
        <v>0.125</v>
      </c>
      <c r="C455">
        <f>IF('Monthly Ranks'!C454&gt;=9, 1/8,0)</f>
        <v>0.125</v>
      </c>
      <c r="D455">
        <f>IF('Monthly Ranks'!D454&gt;=9, 1/8,0)</f>
        <v>0.125</v>
      </c>
      <c r="E455">
        <f>IF('Monthly Ranks'!E454&gt;=9, 1/8,0)</f>
        <v>0.125</v>
      </c>
      <c r="F455">
        <f>IF('Monthly Ranks'!F454&gt;=9, 1/8,0)</f>
        <v>0.125</v>
      </c>
      <c r="G455">
        <f>IF('Monthly Ranks'!G454&gt;=9, 1/8,0)</f>
        <v>0.125</v>
      </c>
      <c r="H455">
        <f>IF('Monthly Ranks'!H454&gt;=9, 1/8,0)</f>
        <v>0</v>
      </c>
      <c r="I455">
        <f>IF('Monthly Ranks'!I454&gt;=9, 1/8,0)</f>
        <v>0</v>
      </c>
      <c r="J455">
        <f>IF('Monthly Ranks'!J454&gt;=9, 1/8,0)</f>
        <v>0.125</v>
      </c>
      <c r="K455">
        <f>IF('Monthly Ranks'!K454&gt;=9, 1/8,0)</f>
        <v>0</v>
      </c>
      <c r="L455">
        <f>IF('Monthly Ranks'!L454&gt;=9, 1/8,0)</f>
        <v>0</v>
      </c>
      <c r="M455">
        <f>IF('Monthly Ranks'!M454&gt;=9, 1/8,0)</f>
        <v>0.125</v>
      </c>
      <c r="N455">
        <f>IF('Monthly Ranks'!N454&gt;=9, 1/8,0)</f>
        <v>0</v>
      </c>
      <c r="O455">
        <f>IF('Monthly Ranks'!O454&gt;=9, 1/8,0)</f>
        <v>0</v>
      </c>
      <c r="P455">
        <f>IF('Monthly Ranks'!P454&gt;=9, 1/8,0)</f>
        <v>0</v>
      </c>
      <c r="Q455">
        <f>IF('Monthly Ranks'!Q454&gt;=9, 1/8,0)</f>
        <v>0</v>
      </c>
      <c r="S455">
        <f t="shared" si="66"/>
        <v>201209</v>
      </c>
      <c r="T455" s="12">
        <f>B455*ReturnData!B466</f>
        <v>1.3625E-3</v>
      </c>
      <c r="U455" s="12">
        <f>C455*ReturnData!C466</f>
        <v>1.0725E-2</v>
      </c>
      <c r="V455" s="12">
        <f>D455*ReturnData!D466</f>
        <v>4.7999999999999996E-3</v>
      </c>
      <c r="W455" s="12">
        <f>E455*ReturnData!E466</f>
        <v>2.5000000000000001E-5</v>
      </c>
      <c r="X455" s="12">
        <f>F455*ReturnData!F466</f>
        <v>4.0749999999999996E-3</v>
      </c>
      <c r="Y455" s="12">
        <f>G455*ReturnData!G466</f>
        <v>1.325E-3</v>
      </c>
      <c r="Z455" s="12">
        <f>H455*ReturnData!H466</f>
        <v>0</v>
      </c>
      <c r="AA455" s="12">
        <f>I455*ReturnData!I466</f>
        <v>0</v>
      </c>
      <c r="AB455" s="12">
        <f>J455*ReturnData!J466</f>
        <v>4.7999999999999996E-3</v>
      </c>
      <c r="AC455" s="12">
        <f>K455*ReturnData!K466</f>
        <v>0</v>
      </c>
      <c r="AD455" s="12">
        <f>L455*ReturnData!L466</f>
        <v>0</v>
      </c>
      <c r="AE455" s="12">
        <f>M455*ReturnData!M466</f>
        <v>3.2875000000000001E-3</v>
      </c>
      <c r="AF455" s="12">
        <f>N455*ReturnData!N466</f>
        <v>0</v>
      </c>
      <c r="AG455" s="12">
        <f>O455*ReturnData!O466</f>
        <v>0</v>
      </c>
      <c r="AH455" s="12">
        <f>P455*ReturnData!P466</f>
        <v>0</v>
      </c>
      <c r="AI455" s="12">
        <f>Q455*ReturnData!Q466</f>
        <v>0</v>
      </c>
      <c r="AK455">
        <f t="shared" si="61"/>
        <v>201209</v>
      </c>
      <c r="AL455" s="15">
        <f t="shared" si="67"/>
        <v>3.0399999999999996E-2</v>
      </c>
      <c r="AN455">
        <v>1</v>
      </c>
      <c r="AO455" s="15">
        <f>HighMomentumPortfolio!AL455-LowMomentumPortfolio!AL455</f>
        <v>-7.3374999999999968E-3</v>
      </c>
      <c r="AP455" s="18">
        <f t="shared" si="68"/>
        <v>0.9926625</v>
      </c>
      <c r="AQ455" s="18"/>
    </row>
    <row r="456" spans="1:48" x14ac:dyDescent="0.25">
      <c r="A456" s="6">
        <f>ReturnData!A467</f>
        <v>201210</v>
      </c>
      <c r="B456">
        <f>IF('Monthly Ranks'!B455&gt;=9, 1/8,0)</f>
        <v>0.125</v>
      </c>
      <c r="C456">
        <f>IF('Monthly Ranks'!C455&gt;=9, 1/8,0)</f>
        <v>0.125</v>
      </c>
      <c r="D456">
        <f>IF('Monthly Ranks'!D455&gt;=9, 1/8,0)</f>
        <v>0.125</v>
      </c>
      <c r="E456">
        <f>IF('Monthly Ranks'!E455&gt;=9, 1/8,0)</f>
        <v>0</v>
      </c>
      <c r="F456">
        <f>IF('Monthly Ranks'!F455&gt;=9, 1/8,0)</f>
        <v>0</v>
      </c>
      <c r="G456">
        <f>IF('Monthly Ranks'!G455&gt;=9, 1/8,0)</f>
        <v>0</v>
      </c>
      <c r="H456">
        <f>IF('Monthly Ranks'!H455&gt;=9, 1/8,0)</f>
        <v>0.125</v>
      </c>
      <c r="I456">
        <f>IF('Monthly Ranks'!I455&gt;=9, 1/8,0)</f>
        <v>0</v>
      </c>
      <c r="J456">
        <f>IF('Monthly Ranks'!J455&gt;=9, 1/8,0)</f>
        <v>0.125</v>
      </c>
      <c r="K456">
        <f>IF('Monthly Ranks'!K455&gt;=9, 1/8,0)</f>
        <v>0</v>
      </c>
      <c r="L456">
        <f>IF('Monthly Ranks'!L455&gt;=9, 1/8,0)</f>
        <v>0</v>
      </c>
      <c r="M456">
        <f>IF('Monthly Ranks'!M455&gt;=9, 1/8,0)</f>
        <v>0.125</v>
      </c>
      <c r="N456">
        <f>IF('Monthly Ranks'!N455&gt;=9, 1/8,0)</f>
        <v>0.125</v>
      </c>
      <c r="O456">
        <f>IF('Monthly Ranks'!O455&gt;=9, 1/8,0)</f>
        <v>0.125</v>
      </c>
      <c r="P456">
        <f>IF('Monthly Ranks'!P455&gt;=9, 1/8,0)</f>
        <v>0</v>
      </c>
      <c r="Q456">
        <f>IF('Monthly Ranks'!Q455&gt;=9, 1/8,0)</f>
        <v>0</v>
      </c>
      <c r="S456">
        <f t="shared" si="66"/>
        <v>201210</v>
      </c>
      <c r="T456" s="12">
        <f>B456*ReturnData!B467</f>
        <v>-2.3E-3</v>
      </c>
      <c r="U456" s="12">
        <f>C456*ReturnData!C467</f>
        <v>4.1374999999999997E-3</v>
      </c>
      <c r="V456" s="12">
        <f>D456*ReturnData!D467</f>
        <v>-2.725E-3</v>
      </c>
      <c r="W456" s="12">
        <f>E456*ReturnData!E467</f>
        <v>0</v>
      </c>
      <c r="X456" s="12">
        <f>F456*ReturnData!F467</f>
        <v>0</v>
      </c>
      <c r="Y456" s="12">
        <f>G456*ReturnData!G467</f>
        <v>0</v>
      </c>
      <c r="Z456" s="12">
        <f>H456*ReturnData!H467</f>
        <v>-7.000000000000001E-4</v>
      </c>
      <c r="AA456" s="12">
        <f>I456*ReturnData!I467</f>
        <v>0</v>
      </c>
      <c r="AB456" s="12">
        <f>J456*ReturnData!J467</f>
        <v>-9.7500000000000006E-4</v>
      </c>
      <c r="AC456" s="12">
        <f>K456*ReturnData!K467</f>
        <v>0</v>
      </c>
      <c r="AD456" s="12">
        <f>L456*ReturnData!L467</f>
        <v>0</v>
      </c>
      <c r="AE456" s="12">
        <f>M456*ReturnData!M467</f>
        <v>7.6500000000000005E-3</v>
      </c>
      <c r="AF456" s="12">
        <f>N456*ReturnData!N467</f>
        <v>2.7000000000000001E-3</v>
      </c>
      <c r="AG456" s="12">
        <f>O456*ReturnData!O467</f>
        <v>1.3625E-3</v>
      </c>
      <c r="AH456" s="12">
        <f>P456*ReturnData!P467</f>
        <v>0</v>
      </c>
      <c r="AI456" s="12">
        <f>Q456*ReturnData!Q467</f>
        <v>0</v>
      </c>
      <c r="AK456">
        <f t="shared" si="61"/>
        <v>201210</v>
      </c>
      <c r="AL456" s="15">
        <f t="shared" si="67"/>
        <v>9.1500000000000001E-3</v>
      </c>
      <c r="AN456">
        <v>1</v>
      </c>
      <c r="AO456" s="15">
        <f>HighMomentumPortfolio!AL456-LowMomentumPortfolio!AL456</f>
        <v>-1.5349999999999999E-2</v>
      </c>
      <c r="AP456" s="18">
        <f t="shared" si="68"/>
        <v>0.98465000000000003</v>
      </c>
      <c r="AQ456" s="18"/>
    </row>
    <row r="457" spans="1:48" x14ac:dyDescent="0.25">
      <c r="A457" s="6">
        <f>ReturnData!A468</f>
        <v>201211</v>
      </c>
      <c r="B457">
        <f>IF('Monthly Ranks'!B456&gt;=9, 1/8,0)</f>
        <v>0</v>
      </c>
      <c r="C457">
        <f>IF('Monthly Ranks'!C456&gt;=9, 1/8,0)</f>
        <v>0.125</v>
      </c>
      <c r="D457">
        <f>IF('Monthly Ranks'!D456&gt;=9, 1/8,0)</f>
        <v>0.125</v>
      </c>
      <c r="E457">
        <f>IF('Monthly Ranks'!E456&gt;=9, 1/8,0)</f>
        <v>0.125</v>
      </c>
      <c r="F457">
        <f>IF('Monthly Ranks'!F456&gt;=9, 1/8,0)</f>
        <v>0</v>
      </c>
      <c r="G457">
        <f>IF('Monthly Ranks'!G456&gt;=9, 1/8,0)</f>
        <v>0.125</v>
      </c>
      <c r="H457">
        <f>IF('Monthly Ranks'!H456&gt;=9, 1/8,0)</f>
        <v>0</v>
      </c>
      <c r="I457">
        <f>IF('Monthly Ranks'!I456&gt;=9, 1/8,0)</f>
        <v>0</v>
      </c>
      <c r="J457">
        <f>IF('Monthly Ranks'!J456&gt;=9, 1/8,0)</f>
        <v>0.125</v>
      </c>
      <c r="K457">
        <f>IF('Monthly Ranks'!K456&gt;=9, 1/8,0)</f>
        <v>0</v>
      </c>
      <c r="L457">
        <f>IF('Monthly Ranks'!L456&gt;=9, 1/8,0)</f>
        <v>0</v>
      </c>
      <c r="M457">
        <f>IF('Monthly Ranks'!M456&gt;=9, 1/8,0)</f>
        <v>0.125</v>
      </c>
      <c r="N457">
        <f>IF('Monthly Ranks'!N456&gt;=9, 1/8,0)</f>
        <v>0.125</v>
      </c>
      <c r="O457">
        <f>IF('Monthly Ranks'!O456&gt;=9, 1/8,0)</f>
        <v>0.125</v>
      </c>
      <c r="P457">
        <f>IF('Monthly Ranks'!P456&gt;=9, 1/8,0)</f>
        <v>0</v>
      </c>
      <c r="Q457">
        <f>IF('Monthly Ranks'!Q456&gt;=9, 1/8,0)</f>
        <v>0</v>
      </c>
      <c r="S457">
        <f t="shared" si="66"/>
        <v>201211</v>
      </c>
      <c r="T457" s="12">
        <f>B457*ReturnData!B468</f>
        <v>0</v>
      </c>
      <c r="U457" s="12">
        <f>C457*ReturnData!C468</f>
        <v>-4.5874999999999996E-3</v>
      </c>
      <c r="V457" s="12">
        <f>D457*ReturnData!D468</f>
        <v>-1.6125E-3</v>
      </c>
      <c r="W457" s="12">
        <f>E457*ReturnData!E468</f>
        <v>4.9125000000000002E-3</v>
      </c>
      <c r="X457" s="12">
        <f>F457*ReturnData!F468</f>
        <v>0</v>
      </c>
      <c r="Y457" s="12">
        <f>G457*ReturnData!G468</f>
        <v>3.1624999999999999E-3</v>
      </c>
      <c r="Z457" s="12">
        <f>H457*ReturnData!H468</f>
        <v>0</v>
      </c>
      <c r="AA457" s="12">
        <f>I457*ReturnData!I468</f>
        <v>0</v>
      </c>
      <c r="AB457" s="12">
        <f>J457*ReturnData!J468</f>
        <v>3.225E-3</v>
      </c>
      <c r="AC457" s="12">
        <f>K457*ReturnData!K468</f>
        <v>0</v>
      </c>
      <c r="AD457" s="12">
        <f>L457*ReturnData!L468</f>
        <v>0</v>
      </c>
      <c r="AE457" s="12">
        <f>M457*ReturnData!M468</f>
        <v>5.0000000000000001E-3</v>
      </c>
      <c r="AF457" s="12">
        <f>N457*ReturnData!N468</f>
        <v>1.8E-3</v>
      </c>
      <c r="AG457" s="12">
        <f>O457*ReturnData!O468</f>
        <v>-4.6999999999999993E-3</v>
      </c>
      <c r="AH457" s="12">
        <f>P457*ReturnData!P468</f>
        <v>0</v>
      </c>
      <c r="AI457" s="12">
        <f>Q457*ReturnData!Q468</f>
        <v>0</v>
      </c>
      <c r="AK457">
        <f t="shared" si="61"/>
        <v>201211</v>
      </c>
      <c r="AL457" s="15">
        <f t="shared" si="67"/>
        <v>7.2000000000000015E-3</v>
      </c>
      <c r="AN457">
        <v>1</v>
      </c>
      <c r="AO457" s="15">
        <f>HighMomentumPortfolio!AL457-LowMomentumPortfolio!AL457</f>
        <v>1.2162499999999996E-2</v>
      </c>
      <c r="AP457" s="18">
        <f t="shared" si="68"/>
        <v>1.0121625000000001</v>
      </c>
      <c r="AQ457" s="18"/>
    </row>
    <row r="458" spans="1:48" x14ac:dyDescent="0.25">
      <c r="A458" s="6">
        <f>ReturnData!A469</f>
        <v>201212</v>
      </c>
      <c r="B458">
        <f>IF('Monthly Ranks'!B457&gt;=9, 1/8,0)</f>
        <v>0.125</v>
      </c>
      <c r="C458">
        <f>IF('Monthly Ranks'!C457&gt;=9, 1/8,0)</f>
        <v>0.125</v>
      </c>
      <c r="D458">
        <f>IF('Monthly Ranks'!D457&gt;=9, 1/8,0)</f>
        <v>0.125</v>
      </c>
      <c r="E458">
        <f>IF('Monthly Ranks'!E457&gt;=9, 1/8,0)</f>
        <v>0.125</v>
      </c>
      <c r="F458">
        <f>IF('Monthly Ranks'!F457&gt;=9, 1/8,0)</f>
        <v>0</v>
      </c>
      <c r="G458">
        <f>IF('Monthly Ranks'!G457&gt;=9, 1/8,0)</f>
        <v>0.125</v>
      </c>
      <c r="H458">
        <f>IF('Monthly Ranks'!H457&gt;=9, 1/8,0)</f>
        <v>0</v>
      </c>
      <c r="I458">
        <f>IF('Monthly Ranks'!I457&gt;=9, 1/8,0)</f>
        <v>0</v>
      </c>
      <c r="J458">
        <f>IF('Monthly Ranks'!J457&gt;=9, 1/8,0)</f>
        <v>0.125</v>
      </c>
      <c r="K458">
        <f>IF('Monthly Ranks'!K457&gt;=9, 1/8,0)</f>
        <v>0.125</v>
      </c>
      <c r="L458">
        <f>IF('Monthly Ranks'!L457&gt;=9, 1/8,0)</f>
        <v>0</v>
      </c>
      <c r="M458">
        <f>IF('Monthly Ranks'!M457&gt;=9, 1/8,0)</f>
        <v>0</v>
      </c>
      <c r="N458">
        <f>IF('Monthly Ranks'!N457&gt;=9, 1/8,0)</f>
        <v>0.125</v>
      </c>
      <c r="O458">
        <f>IF('Monthly Ranks'!O457&gt;=9, 1/8,0)</f>
        <v>0</v>
      </c>
      <c r="P458">
        <f>IF('Monthly Ranks'!P457&gt;=9, 1/8,0)</f>
        <v>0</v>
      </c>
      <c r="Q458">
        <f>IF('Monthly Ranks'!Q457&gt;=9, 1/8,0)</f>
        <v>0</v>
      </c>
      <c r="S458">
        <f t="shared" si="66"/>
        <v>201212</v>
      </c>
      <c r="T458" s="12">
        <f>B458*ReturnData!B469</f>
        <v>-1.6125E-3</v>
      </c>
      <c r="U458" s="12">
        <f>C458*ReturnData!C469</f>
        <v>5.5000000000000003E-4</v>
      </c>
      <c r="V458" s="12">
        <f>D458*ReturnData!D469</f>
        <v>1.5375E-3</v>
      </c>
      <c r="W458" s="12">
        <f>E458*ReturnData!E469</f>
        <v>1.3750000000000001E-4</v>
      </c>
      <c r="X458" s="12">
        <f>F458*ReturnData!F469</f>
        <v>0</v>
      </c>
      <c r="Y458" s="12">
        <f>G458*ReturnData!G469</f>
        <v>5.5125E-3</v>
      </c>
      <c r="Z458" s="12">
        <f>H458*ReturnData!H469</f>
        <v>0</v>
      </c>
      <c r="AA458" s="12">
        <f>I458*ReturnData!I469</f>
        <v>0</v>
      </c>
      <c r="AB458" s="12">
        <f>J458*ReturnData!J469</f>
        <v>8.2500000000000004E-3</v>
      </c>
      <c r="AC458" s="12">
        <f>K458*ReturnData!K469</f>
        <v>2.075E-3</v>
      </c>
      <c r="AD458" s="12">
        <f>L458*ReturnData!L469</f>
        <v>0</v>
      </c>
      <c r="AE458" s="12">
        <f>M458*ReturnData!M469</f>
        <v>0</v>
      </c>
      <c r="AF458" s="12">
        <f>N458*ReturnData!N469</f>
        <v>3.4000000000000002E-3</v>
      </c>
      <c r="AG458" s="12">
        <f>O458*ReturnData!O469</f>
        <v>0</v>
      </c>
      <c r="AH458" s="12">
        <f>P458*ReturnData!P469</f>
        <v>0</v>
      </c>
      <c r="AI458" s="12">
        <f>Q458*ReturnData!Q469</f>
        <v>0</v>
      </c>
      <c r="AK458">
        <f t="shared" si="61"/>
        <v>201212</v>
      </c>
      <c r="AL458" s="15">
        <f t="shared" si="67"/>
        <v>1.985E-2</v>
      </c>
      <c r="AN458">
        <v>1</v>
      </c>
      <c r="AO458" s="15">
        <f>HighMomentumPortfolio!AL458-LowMomentumPortfolio!AL458</f>
        <v>-9.2624999999999982E-3</v>
      </c>
      <c r="AP458" s="18">
        <f t="shared" si="68"/>
        <v>0.99073750000000005</v>
      </c>
      <c r="AQ458" s="18"/>
    </row>
    <row r="459" spans="1:48" x14ac:dyDescent="0.25">
      <c r="A459" s="6">
        <f>ReturnData!A470</f>
        <v>201301</v>
      </c>
      <c r="B459">
        <f>IF('Monthly Ranks'!B458&gt;=9, 1/8,0)</f>
        <v>0.125</v>
      </c>
      <c r="C459">
        <f>IF('Monthly Ranks'!C458&gt;=9, 1/8,0)</f>
        <v>0.125</v>
      </c>
      <c r="D459">
        <f>IF('Monthly Ranks'!D458&gt;=9, 1/8,0)</f>
        <v>0.125</v>
      </c>
      <c r="E459">
        <f>IF('Monthly Ranks'!E458&gt;=9, 1/8,0)</f>
        <v>0</v>
      </c>
      <c r="F459">
        <f>IF('Monthly Ranks'!F458&gt;=9, 1/8,0)</f>
        <v>0</v>
      </c>
      <c r="G459">
        <f>IF('Monthly Ranks'!G458&gt;=9, 1/8,0)</f>
        <v>0.125</v>
      </c>
      <c r="H459">
        <f>IF('Monthly Ranks'!H458&gt;=9, 1/8,0)</f>
        <v>0</v>
      </c>
      <c r="I459">
        <f>IF('Monthly Ranks'!I458&gt;=9, 1/8,0)</f>
        <v>0</v>
      </c>
      <c r="J459">
        <f>IF('Monthly Ranks'!J458&gt;=9, 1/8,0)</f>
        <v>0.125</v>
      </c>
      <c r="K459">
        <f>IF('Monthly Ranks'!K458&gt;=9, 1/8,0)</f>
        <v>0</v>
      </c>
      <c r="L459">
        <f>IF('Monthly Ranks'!L458&gt;=9, 1/8,0)</f>
        <v>0.125</v>
      </c>
      <c r="M459">
        <f>IF('Monthly Ranks'!M458&gt;=9, 1/8,0)</f>
        <v>0</v>
      </c>
      <c r="N459">
        <f>IF('Monthly Ranks'!N458&gt;=9, 1/8,0)</f>
        <v>0.125</v>
      </c>
      <c r="O459">
        <f>IF('Monthly Ranks'!O458&gt;=9, 1/8,0)</f>
        <v>0.125</v>
      </c>
      <c r="P459">
        <f>IF('Monthly Ranks'!P458&gt;=9, 1/8,0)</f>
        <v>0</v>
      </c>
      <c r="Q459">
        <f>IF('Monthly Ranks'!Q458&gt;=9, 1/8,0)</f>
        <v>0</v>
      </c>
      <c r="S459">
        <f t="shared" si="66"/>
        <v>201301</v>
      </c>
      <c r="T459" s="12">
        <f>B459*ReturnData!B470</f>
        <v>6.6E-3</v>
      </c>
      <c r="U459" s="12">
        <f>C459*ReturnData!C470</f>
        <v>6.1249999999999998E-4</v>
      </c>
      <c r="V459" s="12">
        <f>D459*ReturnData!D470</f>
        <v>9.5999999999999992E-3</v>
      </c>
      <c r="W459" s="12">
        <f>E459*ReturnData!E470</f>
        <v>0</v>
      </c>
      <c r="X459" s="12">
        <f>F459*ReturnData!F470</f>
        <v>0</v>
      </c>
      <c r="Y459" s="12">
        <f>G459*ReturnData!G470</f>
        <v>6.2124999999999993E-3</v>
      </c>
      <c r="Z459" s="12">
        <f>H459*ReturnData!H470</f>
        <v>0</v>
      </c>
      <c r="AA459" s="12">
        <f>I459*ReturnData!I470</f>
        <v>0</v>
      </c>
      <c r="AB459" s="12">
        <f>J459*ReturnData!J470</f>
        <v>5.2500000000000003E-3</v>
      </c>
      <c r="AC459" s="12">
        <f>K459*ReturnData!K470</f>
        <v>0</v>
      </c>
      <c r="AD459" s="12">
        <f>L459*ReturnData!L470</f>
        <v>1.2750000000000001E-3</v>
      </c>
      <c r="AE459" s="12">
        <f>M459*ReturnData!M470</f>
        <v>0</v>
      </c>
      <c r="AF459" s="12">
        <f>N459*ReturnData!N470</f>
        <v>6.5624999999999998E-3</v>
      </c>
      <c r="AG459" s="12">
        <f>O459*ReturnData!O470</f>
        <v>6.3124999999999995E-3</v>
      </c>
      <c r="AH459" s="12">
        <f>P459*ReturnData!P470</f>
        <v>0</v>
      </c>
      <c r="AI459" s="12">
        <f>Q459*ReturnData!Q470</f>
        <v>0</v>
      </c>
      <c r="AK459">
        <f t="shared" si="61"/>
        <v>201301</v>
      </c>
      <c r="AL459" s="15">
        <f t="shared" si="67"/>
        <v>4.2424999999999997E-2</v>
      </c>
      <c r="AN459">
        <v>1</v>
      </c>
      <c r="AO459" s="15">
        <f>HighMomentumPortfolio!AL459-LowMomentumPortfolio!AL459</f>
        <v>1.6600000000000004E-2</v>
      </c>
      <c r="AP459" s="18">
        <f t="shared" si="68"/>
        <v>1.0165999999999999</v>
      </c>
      <c r="AQ459" s="18"/>
      <c r="AR459" s="18">
        <f t="shared" ref="AR459" si="69">PRODUCT(AP459:AP470)</f>
        <v>1.170988898260148</v>
      </c>
      <c r="AS459" s="18"/>
      <c r="AT459" s="18"/>
      <c r="AU459" s="18"/>
      <c r="AV459" s="18"/>
    </row>
    <row r="460" spans="1:48" x14ac:dyDescent="0.25">
      <c r="A460" s="6">
        <f>ReturnData!A471</f>
        <v>201302</v>
      </c>
      <c r="B460">
        <f>IF('Monthly Ranks'!B459&gt;=9, 1/8,0)</f>
        <v>0</v>
      </c>
      <c r="C460">
        <f>IF('Monthly Ranks'!C459&gt;=9, 1/8,0)</f>
        <v>0.125</v>
      </c>
      <c r="D460">
        <f>IF('Monthly Ranks'!D459&gt;=9, 1/8,0)</f>
        <v>0.125</v>
      </c>
      <c r="E460">
        <f>IF('Monthly Ranks'!E459&gt;=9, 1/8,0)</f>
        <v>0.125</v>
      </c>
      <c r="F460">
        <f>IF('Monthly Ranks'!F459&gt;=9, 1/8,0)</f>
        <v>0</v>
      </c>
      <c r="G460">
        <f>IF('Monthly Ranks'!G459&gt;=9, 1/8,0)</f>
        <v>0.125</v>
      </c>
      <c r="H460">
        <f>IF('Monthly Ranks'!H459&gt;=9, 1/8,0)</f>
        <v>0</v>
      </c>
      <c r="I460">
        <f>IF('Monthly Ranks'!I459&gt;=9, 1/8,0)</f>
        <v>0</v>
      </c>
      <c r="J460">
        <f>IF('Monthly Ranks'!J459&gt;=9, 1/8,0)</f>
        <v>0.125</v>
      </c>
      <c r="K460">
        <f>IF('Monthly Ranks'!K459&gt;=9, 1/8,0)</f>
        <v>0</v>
      </c>
      <c r="L460">
        <f>IF('Monthly Ranks'!L459&gt;=9, 1/8,0)</f>
        <v>0.125</v>
      </c>
      <c r="M460">
        <f>IF('Monthly Ranks'!M459&gt;=9, 1/8,0)</f>
        <v>0</v>
      </c>
      <c r="N460">
        <f>IF('Monthly Ranks'!N459&gt;=9, 1/8,0)</f>
        <v>0.125</v>
      </c>
      <c r="O460">
        <f>IF('Monthly Ranks'!O459&gt;=9, 1/8,0)</f>
        <v>0.125</v>
      </c>
      <c r="P460">
        <f>IF('Monthly Ranks'!P459&gt;=9, 1/8,0)</f>
        <v>0</v>
      </c>
      <c r="Q460">
        <f>IF('Monthly Ranks'!Q459&gt;=9, 1/8,0)</f>
        <v>0</v>
      </c>
      <c r="S460">
        <f t="shared" si="66"/>
        <v>201302</v>
      </c>
      <c r="T460" s="12">
        <f>B460*ReturnData!B471</f>
        <v>0</v>
      </c>
      <c r="U460" s="12">
        <f>C460*ReturnData!C471</f>
        <v>-8.6625000000000001E-3</v>
      </c>
      <c r="V460" s="12">
        <f>D460*ReturnData!D471</f>
        <v>9.6250000000000003E-4</v>
      </c>
      <c r="W460" s="12">
        <f>E460*ReturnData!E471</f>
        <v>2.3125000000000003E-3</v>
      </c>
      <c r="X460" s="12">
        <f>F460*ReturnData!F471</f>
        <v>0</v>
      </c>
      <c r="Y460" s="12">
        <f>G460*ReturnData!G471</f>
        <v>-9.1250000000000001E-4</v>
      </c>
      <c r="Z460" s="12">
        <f>H460*ReturnData!H471</f>
        <v>0</v>
      </c>
      <c r="AA460" s="12">
        <f>I460*ReturnData!I471</f>
        <v>0</v>
      </c>
      <c r="AB460" s="12">
        <f>J460*ReturnData!J471</f>
        <v>-3.3625E-3</v>
      </c>
      <c r="AC460" s="12">
        <f>K460*ReturnData!K471</f>
        <v>0</v>
      </c>
      <c r="AD460" s="12">
        <f>L460*ReturnData!L471</f>
        <v>5.0000000000000002E-5</v>
      </c>
      <c r="AE460" s="12">
        <f>M460*ReturnData!M471</f>
        <v>0</v>
      </c>
      <c r="AF460" s="12">
        <f>N460*ReturnData!N471</f>
        <v>4.3E-3</v>
      </c>
      <c r="AG460" s="12">
        <f>O460*ReturnData!O471</f>
        <v>2.7500000000000003E-3</v>
      </c>
      <c r="AH460" s="12">
        <f>P460*ReturnData!P471</f>
        <v>0</v>
      </c>
      <c r="AI460" s="12">
        <f>Q460*ReturnData!Q471</f>
        <v>0</v>
      </c>
      <c r="AK460">
        <f t="shared" si="61"/>
        <v>201302</v>
      </c>
      <c r="AL460" s="15">
        <f t="shared" si="67"/>
        <v>-2.562500000000001E-3</v>
      </c>
      <c r="AN460">
        <v>1</v>
      </c>
      <c r="AO460" s="15">
        <f>HighMomentumPortfolio!AL460-LowMomentumPortfolio!AL460</f>
        <v>1.9437500000000003E-2</v>
      </c>
      <c r="AP460" s="18">
        <f t="shared" si="68"/>
        <v>1.0194375</v>
      </c>
      <c r="AQ460" s="18"/>
    </row>
    <row r="461" spans="1:48" x14ac:dyDescent="0.25">
      <c r="A461" s="6">
        <f>ReturnData!A472</f>
        <v>201303</v>
      </c>
      <c r="B461">
        <f>IF('Monthly Ranks'!B460&gt;=9, 1/8,0)</f>
        <v>0</v>
      </c>
      <c r="C461">
        <f>IF('Monthly Ranks'!C460&gt;=9, 1/8,0)</f>
        <v>0.125</v>
      </c>
      <c r="D461">
        <f>IF('Monthly Ranks'!D460&gt;=9, 1/8,0)</f>
        <v>0.125</v>
      </c>
      <c r="E461">
        <f>IF('Monthly Ranks'!E460&gt;=9, 1/8,0)</f>
        <v>0.125</v>
      </c>
      <c r="F461">
        <f>IF('Monthly Ranks'!F460&gt;=9, 1/8,0)</f>
        <v>0</v>
      </c>
      <c r="G461">
        <f>IF('Monthly Ranks'!G460&gt;=9, 1/8,0)</f>
        <v>0.125</v>
      </c>
      <c r="H461">
        <f>IF('Monthly Ranks'!H460&gt;=9, 1/8,0)</f>
        <v>0</v>
      </c>
      <c r="I461">
        <f>IF('Monthly Ranks'!I460&gt;=9, 1/8,0)</f>
        <v>0</v>
      </c>
      <c r="J461">
        <f>IF('Monthly Ranks'!J460&gt;=9, 1/8,0)</f>
        <v>0.125</v>
      </c>
      <c r="K461">
        <f>IF('Monthly Ranks'!K460&gt;=9, 1/8,0)</f>
        <v>0</v>
      </c>
      <c r="L461">
        <f>IF('Monthly Ranks'!L460&gt;=9, 1/8,0)</f>
        <v>0.125</v>
      </c>
      <c r="M461">
        <f>IF('Monthly Ranks'!M460&gt;=9, 1/8,0)</f>
        <v>0.125</v>
      </c>
      <c r="N461">
        <f>IF('Monthly Ranks'!N460&gt;=9, 1/8,0)</f>
        <v>0.125</v>
      </c>
      <c r="O461">
        <f>IF('Monthly Ranks'!O460&gt;=9, 1/8,0)</f>
        <v>0</v>
      </c>
      <c r="P461">
        <f>IF('Monthly Ranks'!P460&gt;=9, 1/8,0)</f>
        <v>0</v>
      </c>
      <c r="Q461">
        <f>IF('Monthly Ranks'!Q460&gt;=9, 1/8,0)</f>
        <v>0</v>
      </c>
      <c r="S461">
        <f t="shared" si="66"/>
        <v>201303</v>
      </c>
      <c r="T461" s="12">
        <f>B461*ReturnData!B472</f>
        <v>0</v>
      </c>
      <c r="U461" s="12">
        <f>C461*ReturnData!C472</f>
        <v>1.5E-3</v>
      </c>
      <c r="V461" s="12">
        <f>D461*ReturnData!D472</f>
        <v>2.7500000000000003E-3</v>
      </c>
      <c r="W461" s="12">
        <f>E461*ReturnData!E472</f>
        <v>4.1749999999999999E-3</v>
      </c>
      <c r="X461" s="12">
        <f>F461*ReturnData!F472</f>
        <v>0</v>
      </c>
      <c r="Y461" s="12">
        <f>G461*ReturnData!G472</f>
        <v>1.3625E-3</v>
      </c>
      <c r="Z461" s="12">
        <f>H461*ReturnData!H472</f>
        <v>0</v>
      </c>
      <c r="AA461" s="12">
        <f>I461*ReturnData!I472</f>
        <v>0</v>
      </c>
      <c r="AB461" s="12">
        <f>J461*ReturnData!J472</f>
        <v>2.6124999999999998E-3</v>
      </c>
      <c r="AC461" s="12">
        <f>K461*ReturnData!K472</f>
        <v>0</v>
      </c>
      <c r="AD461" s="12">
        <f>L461*ReturnData!L472</f>
        <v>2.7374999999999999E-3</v>
      </c>
      <c r="AE461" s="12">
        <f>M461*ReturnData!M472</f>
        <v>4.6750000000000003E-3</v>
      </c>
      <c r="AF461" s="12">
        <f>N461*ReturnData!N472</f>
        <v>6.5874999999999996E-3</v>
      </c>
      <c r="AG461" s="12">
        <f>O461*ReturnData!O472</f>
        <v>0</v>
      </c>
      <c r="AH461" s="12">
        <f>P461*ReturnData!P472</f>
        <v>0</v>
      </c>
      <c r="AI461" s="12">
        <f>Q461*ReturnData!Q472</f>
        <v>0</v>
      </c>
      <c r="AK461">
        <f t="shared" si="61"/>
        <v>201303</v>
      </c>
      <c r="AL461" s="15">
        <f t="shared" si="67"/>
        <v>2.6400000000000003E-2</v>
      </c>
      <c r="AN461">
        <v>1</v>
      </c>
      <c r="AO461" s="15">
        <f>HighMomentumPortfolio!AL461-LowMomentumPortfolio!AL461</f>
        <v>2.2925000000000004E-2</v>
      </c>
      <c r="AP461" s="18">
        <f t="shared" si="68"/>
        <v>1.0229250000000001</v>
      </c>
      <c r="AQ461" s="18"/>
    </row>
    <row r="462" spans="1:48" x14ac:dyDescent="0.25">
      <c r="A462" s="6">
        <f>ReturnData!A473</f>
        <v>201304</v>
      </c>
      <c r="B462">
        <f>IF('Monthly Ranks'!B461&gt;=9, 1/8,0)</f>
        <v>0</v>
      </c>
      <c r="C462">
        <f>IF('Monthly Ranks'!C461&gt;=9, 1/8,0)</f>
        <v>0.125</v>
      </c>
      <c r="D462">
        <f>IF('Monthly Ranks'!D461&gt;=9, 1/8,0)</f>
        <v>0.125</v>
      </c>
      <c r="E462">
        <f>IF('Monthly Ranks'!E461&gt;=9, 1/8,0)</f>
        <v>0.125</v>
      </c>
      <c r="F462">
        <f>IF('Monthly Ranks'!F461&gt;=9, 1/8,0)</f>
        <v>0</v>
      </c>
      <c r="G462">
        <f>IF('Monthly Ranks'!G461&gt;=9, 1/8,0)</f>
        <v>0.125</v>
      </c>
      <c r="H462">
        <f>IF('Monthly Ranks'!H461&gt;=9, 1/8,0)</f>
        <v>0</v>
      </c>
      <c r="I462">
        <f>IF('Monthly Ranks'!I461&gt;=9, 1/8,0)</f>
        <v>0</v>
      </c>
      <c r="J462">
        <f>IF('Monthly Ranks'!J461&gt;=9, 1/8,0)</f>
        <v>0.125</v>
      </c>
      <c r="K462">
        <f>IF('Monthly Ranks'!K461&gt;=9, 1/8,0)</f>
        <v>0</v>
      </c>
      <c r="L462">
        <f>IF('Monthly Ranks'!L461&gt;=9, 1/8,0)</f>
        <v>0.125</v>
      </c>
      <c r="M462">
        <f>IF('Monthly Ranks'!M461&gt;=9, 1/8,0)</f>
        <v>0.125</v>
      </c>
      <c r="N462">
        <f>IF('Monthly Ranks'!N461&gt;=9, 1/8,0)</f>
        <v>0</v>
      </c>
      <c r="O462">
        <f>IF('Monthly Ranks'!O461&gt;=9, 1/8,0)</f>
        <v>0</v>
      </c>
      <c r="P462">
        <f>IF('Monthly Ranks'!P461&gt;=9, 1/8,0)</f>
        <v>0.125</v>
      </c>
      <c r="Q462">
        <f>IF('Monthly Ranks'!Q461&gt;=9, 1/8,0)</f>
        <v>0</v>
      </c>
      <c r="S462">
        <f t="shared" si="66"/>
        <v>201304</v>
      </c>
      <c r="T462" s="12">
        <f>B462*ReturnData!B473</f>
        <v>0</v>
      </c>
      <c r="U462" s="12">
        <f>C462*ReturnData!C473</f>
        <v>-1.20625E-2</v>
      </c>
      <c r="V462" s="12">
        <f>D462*ReturnData!D473</f>
        <v>-1.6375000000000001E-3</v>
      </c>
      <c r="W462" s="12">
        <f>E462*ReturnData!E473</f>
        <v>1.02875E-2</v>
      </c>
      <c r="X462" s="12">
        <f>F462*ReturnData!F473</f>
        <v>0</v>
      </c>
      <c r="Y462" s="12">
        <f>G462*ReturnData!G473</f>
        <v>4.0999999999999995E-3</v>
      </c>
      <c r="Z462" s="12">
        <f>H462*ReturnData!H473</f>
        <v>0</v>
      </c>
      <c r="AA462" s="12">
        <f>I462*ReturnData!I473</f>
        <v>0</v>
      </c>
      <c r="AB462" s="12">
        <f>J462*ReturnData!J473</f>
        <v>-5.4749999999999998E-3</v>
      </c>
      <c r="AC462" s="12">
        <f>K462*ReturnData!K473</f>
        <v>0</v>
      </c>
      <c r="AD462" s="12">
        <f>L462*ReturnData!L473</f>
        <v>-1.0874999999999999E-3</v>
      </c>
      <c r="AE462" s="12">
        <f>M462*ReturnData!M473</f>
        <v>5.5125E-3</v>
      </c>
      <c r="AF462" s="12">
        <f>N462*ReturnData!N473</f>
        <v>0</v>
      </c>
      <c r="AG462" s="12">
        <f>O462*ReturnData!O473</f>
        <v>0</v>
      </c>
      <c r="AH462" s="12">
        <f>P462*ReturnData!P473</f>
        <v>3.8374999999999998E-3</v>
      </c>
      <c r="AI462" s="12">
        <f>Q462*ReturnData!Q473</f>
        <v>0</v>
      </c>
      <c r="AK462">
        <f t="shared" si="61"/>
        <v>201304</v>
      </c>
      <c r="AL462" s="15">
        <f t="shared" si="67"/>
        <v>3.4749999999999989E-3</v>
      </c>
      <c r="AN462">
        <v>1</v>
      </c>
      <c r="AO462" s="15">
        <f>HighMomentumPortfolio!AL462-LowMomentumPortfolio!AL462</f>
        <v>1.3737500000000003E-2</v>
      </c>
      <c r="AP462" s="18">
        <f t="shared" si="68"/>
        <v>1.0137375</v>
      </c>
      <c r="AQ462" s="18"/>
    </row>
    <row r="463" spans="1:48" x14ac:dyDescent="0.25">
      <c r="A463" s="6">
        <f>ReturnData!A474</f>
        <v>201305</v>
      </c>
      <c r="B463">
        <f>IF('Monthly Ranks'!B462&gt;=9, 1/8,0)</f>
        <v>0</v>
      </c>
      <c r="C463">
        <f>IF('Monthly Ranks'!C462&gt;=9, 1/8,0)</f>
        <v>0.125</v>
      </c>
      <c r="D463">
        <f>IF('Monthly Ranks'!D462&gt;=9, 1/8,0)</f>
        <v>0.125</v>
      </c>
      <c r="E463">
        <f>IF('Monthly Ranks'!E462&gt;=9, 1/8,0)</f>
        <v>0.125</v>
      </c>
      <c r="F463">
        <f>IF('Monthly Ranks'!F462&gt;=9, 1/8,0)</f>
        <v>0</v>
      </c>
      <c r="G463">
        <f>IF('Monthly Ranks'!G462&gt;=9, 1/8,0)</f>
        <v>0.125</v>
      </c>
      <c r="H463">
        <f>IF('Monthly Ranks'!H462&gt;=9, 1/8,0)</f>
        <v>0</v>
      </c>
      <c r="I463">
        <f>IF('Monthly Ranks'!I462&gt;=9, 1/8,0)</f>
        <v>0</v>
      </c>
      <c r="J463">
        <f>IF('Monthly Ranks'!J462&gt;=9, 1/8,0)</f>
        <v>0.125</v>
      </c>
      <c r="K463">
        <f>IF('Monthly Ranks'!K462&gt;=9, 1/8,0)</f>
        <v>0</v>
      </c>
      <c r="L463">
        <f>IF('Monthly Ranks'!L462&gt;=9, 1/8,0)</f>
        <v>0.125</v>
      </c>
      <c r="M463">
        <f>IF('Monthly Ranks'!M462&gt;=9, 1/8,0)</f>
        <v>0</v>
      </c>
      <c r="N463">
        <f>IF('Monthly Ranks'!N462&gt;=9, 1/8,0)</f>
        <v>0</v>
      </c>
      <c r="O463">
        <f>IF('Monthly Ranks'!O462&gt;=9, 1/8,0)</f>
        <v>0.125</v>
      </c>
      <c r="P463">
        <f>IF('Monthly Ranks'!P462&gt;=9, 1/8,0)</f>
        <v>0.125</v>
      </c>
      <c r="Q463">
        <f>IF('Monthly Ranks'!Q462&gt;=9, 1/8,0)</f>
        <v>0</v>
      </c>
      <c r="S463">
        <f t="shared" si="66"/>
        <v>201305</v>
      </c>
      <c r="T463" s="12">
        <f>B463*ReturnData!B474</f>
        <v>0</v>
      </c>
      <c r="U463" s="12">
        <f>C463*ReturnData!C474</f>
        <v>3.8749999999999999E-4</v>
      </c>
      <c r="V463" s="12">
        <f>D463*ReturnData!D474</f>
        <v>3.8250000000000003E-3</v>
      </c>
      <c r="W463" s="12">
        <f>E463*ReturnData!E474</f>
        <v>1.3375000000000001E-3</v>
      </c>
      <c r="X463" s="12">
        <f>F463*ReturnData!F474</f>
        <v>0</v>
      </c>
      <c r="Y463" s="12">
        <f>G463*ReturnData!G474</f>
        <v>4.1124999999999998E-3</v>
      </c>
      <c r="Z463" s="12">
        <f>H463*ReturnData!H474</f>
        <v>0</v>
      </c>
      <c r="AA463" s="12">
        <f>I463*ReturnData!I474</f>
        <v>0</v>
      </c>
      <c r="AB463" s="12">
        <f>J463*ReturnData!J474</f>
        <v>4.8374999999999998E-3</v>
      </c>
      <c r="AC463" s="12">
        <f>K463*ReturnData!K474</f>
        <v>0</v>
      </c>
      <c r="AD463" s="12">
        <f>L463*ReturnData!L474</f>
        <v>6.7250000000000001E-3</v>
      </c>
      <c r="AE463" s="12">
        <f>M463*ReturnData!M474</f>
        <v>0</v>
      </c>
      <c r="AF463" s="12">
        <f>N463*ReturnData!N474</f>
        <v>0</v>
      </c>
      <c r="AG463" s="12">
        <f>O463*ReturnData!O474</f>
        <v>-8.8874999999999996E-3</v>
      </c>
      <c r="AH463" s="12">
        <f>P463*ReturnData!P474</f>
        <v>1.4624999999999998E-3</v>
      </c>
      <c r="AI463" s="12">
        <f>Q463*ReturnData!Q474</f>
        <v>0</v>
      </c>
      <c r="AK463">
        <f t="shared" si="61"/>
        <v>201305</v>
      </c>
      <c r="AL463" s="15">
        <f t="shared" si="67"/>
        <v>1.3800000000000002E-2</v>
      </c>
      <c r="AN463">
        <v>1</v>
      </c>
      <c r="AO463" s="15">
        <f>HighMomentumPortfolio!AL463-LowMomentumPortfolio!AL463</f>
        <v>2.6224999999999998E-2</v>
      </c>
      <c r="AP463" s="18">
        <f t="shared" si="68"/>
        <v>1.0262249999999999</v>
      </c>
      <c r="AQ463" s="18"/>
    </row>
    <row r="464" spans="1:48" x14ac:dyDescent="0.25">
      <c r="A464" s="6">
        <f>ReturnData!A475</f>
        <v>201306</v>
      </c>
      <c r="B464">
        <f>IF('Monthly Ranks'!B463&gt;=9, 1/8,0)</f>
        <v>0</v>
      </c>
      <c r="C464">
        <f>IF('Monthly Ranks'!C463&gt;=9, 1/8,0)</f>
        <v>0.125</v>
      </c>
      <c r="D464">
        <f>IF('Monthly Ranks'!D463&gt;=9, 1/8,0)</f>
        <v>0</v>
      </c>
      <c r="E464">
        <f>IF('Monthly Ranks'!E463&gt;=9, 1/8,0)</f>
        <v>0.125</v>
      </c>
      <c r="F464">
        <f>IF('Monthly Ranks'!F463&gt;=9, 1/8,0)</f>
        <v>0</v>
      </c>
      <c r="G464">
        <f>IF('Monthly Ranks'!G463&gt;=9, 1/8,0)</f>
        <v>0.125</v>
      </c>
      <c r="H464">
        <f>IF('Monthly Ranks'!H463&gt;=9, 1/8,0)</f>
        <v>0</v>
      </c>
      <c r="I464">
        <f>IF('Monthly Ranks'!I463&gt;=9, 1/8,0)</f>
        <v>0</v>
      </c>
      <c r="J464">
        <f>IF('Monthly Ranks'!J463&gt;=9, 1/8,0)</f>
        <v>0.125</v>
      </c>
      <c r="K464">
        <f>IF('Monthly Ranks'!K463&gt;=9, 1/8,0)</f>
        <v>0.125</v>
      </c>
      <c r="L464">
        <f>IF('Monthly Ranks'!L463&gt;=9, 1/8,0)</f>
        <v>0.125</v>
      </c>
      <c r="M464">
        <f>IF('Monthly Ranks'!M463&gt;=9, 1/8,0)</f>
        <v>0</v>
      </c>
      <c r="N464">
        <f>IF('Monthly Ranks'!N463&gt;=9, 1/8,0)</f>
        <v>0</v>
      </c>
      <c r="O464">
        <f>IF('Monthly Ranks'!O463&gt;=9, 1/8,0)</f>
        <v>0.125</v>
      </c>
      <c r="P464">
        <f>IF('Monthly Ranks'!P463&gt;=9, 1/8,0)</f>
        <v>0.125</v>
      </c>
      <c r="Q464">
        <f>IF('Monthly Ranks'!Q463&gt;=9, 1/8,0)</f>
        <v>0</v>
      </c>
      <c r="S464">
        <f t="shared" si="66"/>
        <v>201306</v>
      </c>
      <c r="T464" s="12">
        <f>B464*ReturnData!B475</f>
        <v>0</v>
      </c>
      <c r="U464" s="12">
        <f>C464*ReturnData!C475</f>
        <v>-1.3662499999999999E-2</v>
      </c>
      <c r="V464" s="12">
        <f>D464*ReturnData!D475</f>
        <v>0</v>
      </c>
      <c r="W464" s="12">
        <f>E464*ReturnData!E475</f>
        <v>1.1000000000000001E-3</v>
      </c>
      <c r="X464" s="12">
        <f>F464*ReturnData!F475</f>
        <v>0</v>
      </c>
      <c r="Y464" s="12">
        <f>G464*ReturnData!G475</f>
        <v>-5.9750000000000003E-3</v>
      </c>
      <c r="Z464" s="12">
        <f>H464*ReturnData!H475</f>
        <v>0</v>
      </c>
      <c r="AA464" s="12">
        <f>I464*ReturnData!I475</f>
        <v>0</v>
      </c>
      <c r="AB464" s="12">
        <f>J464*ReturnData!J475</f>
        <v>-5.875E-3</v>
      </c>
      <c r="AC464" s="12">
        <f>K464*ReturnData!K475</f>
        <v>-2.9749999999999998E-3</v>
      </c>
      <c r="AD464" s="12">
        <f>L464*ReturnData!L475</f>
        <v>-4.45E-3</v>
      </c>
      <c r="AE464" s="12">
        <f>M464*ReturnData!M475</f>
        <v>0</v>
      </c>
      <c r="AF464" s="12">
        <f>N464*ReturnData!N475</f>
        <v>0</v>
      </c>
      <c r="AG464" s="12">
        <f>O464*ReturnData!O475</f>
        <v>1.0249999999999999E-3</v>
      </c>
      <c r="AH464" s="12">
        <f>P464*ReturnData!P475</f>
        <v>4.75E-4</v>
      </c>
      <c r="AI464" s="12">
        <f>Q464*ReturnData!Q475</f>
        <v>0</v>
      </c>
      <c r="AK464">
        <f t="shared" si="61"/>
        <v>201306</v>
      </c>
      <c r="AL464" s="15">
        <f t="shared" si="67"/>
        <v>-3.03375E-2</v>
      </c>
      <c r="AN464">
        <v>1</v>
      </c>
      <c r="AO464" s="15">
        <f>HighMomentumPortfolio!AL464-LowMomentumPortfolio!AL464</f>
        <v>1.9025E-2</v>
      </c>
      <c r="AP464" s="18">
        <f t="shared" si="68"/>
        <v>1.0190250000000001</v>
      </c>
      <c r="AQ464" s="18"/>
    </row>
    <row r="465" spans="1:48" x14ac:dyDescent="0.25">
      <c r="A465" s="6">
        <f>ReturnData!A476</f>
        <v>201307</v>
      </c>
      <c r="B465">
        <f>IF('Monthly Ranks'!B464&gt;=9, 1/8,0)</f>
        <v>0.125</v>
      </c>
      <c r="C465">
        <f>IF('Monthly Ranks'!C464&gt;=9, 1/8,0)</f>
        <v>0.125</v>
      </c>
      <c r="D465">
        <f>IF('Monthly Ranks'!D464&gt;=9, 1/8,0)</f>
        <v>0.125</v>
      </c>
      <c r="E465">
        <f>IF('Monthly Ranks'!E464&gt;=9, 1/8,0)</f>
        <v>0</v>
      </c>
      <c r="F465">
        <f>IF('Monthly Ranks'!F464&gt;=9, 1/8,0)</f>
        <v>0</v>
      </c>
      <c r="G465">
        <f>IF('Monthly Ranks'!G464&gt;=9, 1/8,0)</f>
        <v>0.125</v>
      </c>
      <c r="H465">
        <f>IF('Monthly Ranks'!H464&gt;=9, 1/8,0)</f>
        <v>0</v>
      </c>
      <c r="I465">
        <f>IF('Monthly Ranks'!I464&gt;=9, 1/8,0)</f>
        <v>0</v>
      </c>
      <c r="J465">
        <f>IF('Monthly Ranks'!J464&gt;=9, 1/8,0)</f>
        <v>0.125</v>
      </c>
      <c r="K465">
        <f>IF('Monthly Ranks'!K464&gt;=9, 1/8,0)</f>
        <v>0</v>
      </c>
      <c r="L465">
        <f>IF('Monthly Ranks'!L464&gt;=9, 1/8,0)</f>
        <v>0.125</v>
      </c>
      <c r="M465">
        <f>IF('Monthly Ranks'!M464&gt;=9, 1/8,0)</f>
        <v>0</v>
      </c>
      <c r="N465">
        <f>IF('Monthly Ranks'!N464&gt;=9, 1/8,0)</f>
        <v>0</v>
      </c>
      <c r="O465">
        <f>IF('Monthly Ranks'!O464&gt;=9, 1/8,0)</f>
        <v>0.125</v>
      </c>
      <c r="P465">
        <f>IF('Monthly Ranks'!P464&gt;=9, 1/8,0)</f>
        <v>0.125</v>
      </c>
      <c r="Q465">
        <f>IF('Monthly Ranks'!Q464&gt;=9, 1/8,0)</f>
        <v>0</v>
      </c>
      <c r="S465">
        <f t="shared" si="66"/>
        <v>201307</v>
      </c>
      <c r="T465" s="12">
        <f>B465*ReturnData!B476</f>
        <v>3.875E-3</v>
      </c>
      <c r="U465" s="12">
        <f>C465*ReturnData!C476</f>
        <v>2.2374999999999999E-3</v>
      </c>
      <c r="V465" s="12">
        <f>D465*ReturnData!D476</f>
        <v>6.3625000000000001E-3</v>
      </c>
      <c r="W465" s="12">
        <f>E465*ReturnData!E476</f>
        <v>0</v>
      </c>
      <c r="X465" s="12">
        <f>F465*ReturnData!F476</f>
        <v>0</v>
      </c>
      <c r="Y465" s="12">
        <f>G465*ReturnData!G476</f>
        <v>8.4124999999999998E-3</v>
      </c>
      <c r="Z465" s="12">
        <f>H465*ReturnData!H476</f>
        <v>0</v>
      </c>
      <c r="AA465" s="12">
        <f>I465*ReturnData!I476</f>
        <v>0</v>
      </c>
      <c r="AB465" s="12">
        <f>J465*ReturnData!J476</f>
        <v>8.8000000000000005E-3</v>
      </c>
      <c r="AC465" s="12">
        <f>K465*ReturnData!K476</f>
        <v>0</v>
      </c>
      <c r="AD465" s="12">
        <f>L465*ReturnData!L476</f>
        <v>6.4124999999999998E-3</v>
      </c>
      <c r="AE465" s="12">
        <f>M465*ReturnData!M476</f>
        <v>0</v>
      </c>
      <c r="AF465" s="12">
        <f>N465*ReturnData!N476</f>
        <v>0</v>
      </c>
      <c r="AG465" s="12">
        <f>O465*ReturnData!O476</f>
        <v>5.7250000000000001E-3</v>
      </c>
      <c r="AH465" s="12">
        <f>P465*ReturnData!P476</f>
        <v>7.3250000000000008E-3</v>
      </c>
      <c r="AI465" s="12">
        <f>Q465*ReturnData!Q476</f>
        <v>0</v>
      </c>
      <c r="AK465">
        <f t="shared" si="61"/>
        <v>201307</v>
      </c>
      <c r="AL465" s="15">
        <f t="shared" si="67"/>
        <v>4.9149999999999999E-2</v>
      </c>
      <c r="AN465">
        <v>1</v>
      </c>
      <c r="AO465" s="15">
        <f>HighMomentumPortfolio!AL465-LowMomentumPortfolio!AL465</f>
        <v>7.8374999999999972E-3</v>
      </c>
      <c r="AP465" s="18">
        <f t="shared" si="68"/>
        <v>1.0078374999999999</v>
      </c>
      <c r="AQ465" s="18"/>
    </row>
    <row r="466" spans="1:48" x14ac:dyDescent="0.25">
      <c r="A466" s="6">
        <f>ReturnData!A477</f>
        <v>201308</v>
      </c>
      <c r="B466">
        <f>IF('Monthly Ranks'!B465&gt;=9, 1/8,0)</f>
        <v>0.125</v>
      </c>
      <c r="C466">
        <f>IF('Monthly Ranks'!C465&gt;=9, 1/8,0)</f>
        <v>0.125</v>
      </c>
      <c r="D466">
        <f>IF('Monthly Ranks'!D465&gt;=9, 1/8,0)</f>
        <v>0.125</v>
      </c>
      <c r="E466">
        <f>IF('Monthly Ranks'!E465&gt;=9, 1/8,0)</f>
        <v>0</v>
      </c>
      <c r="F466">
        <f>IF('Monthly Ranks'!F465&gt;=9, 1/8,0)</f>
        <v>0</v>
      </c>
      <c r="G466">
        <f>IF('Monthly Ranks'!G465&gt;=9, 1/8,0)</f>
        <v>0.125</v>
      </c>
      <c r="H466">
        <f>IF('Monthly Ranks'!H465&gt;=9, 1/8,0)</f>
        <v>0</v>
      </c>
      <c r="I466">
        <f>IF('Monthly Ranks'!I465&gt;=9, 1/8,0)</f>
        <v>0</v>
      </c>
      <c r="J466">
        <f>IF('Monthly Ranks'!J465&gt;=9, 1/8,0)</f>
        <v>0.125</v>
      </c>
      <c r="K466">
        <f>IF('Monthly Ranks'!K465&gt;=9, 1/8,0)</f>
        <v>0</v>
      </c>
      <c r="L466">
        <f>IF('Monthly Ranks'!L465&gt;=9, 1/8,0)</f>
        <v>0.125</v>
      </c>
      <c r="M466">
        <f>IF('Monthly Ranks'!M465&gt;=9, 1/8,0)</f>
        <v>0</v>
      </c>
      <c r="N466">
        <f>IF('Monthly Ranks'!N465&gt;=9, 1/8,0)</f>
        <v>0</v>
      </c>
      <c r="O466">
        <f>IF('Monthly Ranks'!O465&gt;=9, 1/8,0)</f>
        <v>0.125</v>
      </c>
      <c r="P466">
        <f>IF('Monthly Ranks'!P465&gt;=9, 1/8,0)</f>
        <v>0.125</v>
      </c>
      <c r="Q466">
        <f>IF('Monthly Ranks'!Q465&gt;=9, 1/8,0)</f>
        <v>0</v>
      </c>
      <c r="S466">
        <f t="shared" si="66"/>
        <v>201308</v>
      </c>
      <c r="T466" s="12">
        <f>B466*ReturnData!B477</f>
        <v>-4.8374999999999998E-3</v>
      </c>
      <c r="U466" s="12">
        <f>C466*ReturnData!C477</f>
        <v>4.725E-3</v>
      </c>
      <c r="V466" s="12">
        <f>D466*ReturnData!D477</f>
        <v>-2.4499999999999999E-3</v>
      </c>
      <c r="W466" s="12">
        <f>E466*ReturnData!E477</f>
        <v>0</v>
      </c>
      <c r="X466" s="12">
        <f>F466*ReturnData!F477</f>
        <v>0</v>
      </c>
      <c r="Y466" s="12">
        <f>G466*ReturnData!G477</f>
        <v>-5.0000000000000001E-4</v>
      </c>
      <c r="Z466" s="12">
        <f>H466*ReturnData!H477</f>
        <v>0</v>
      </c>
      <c r="AA466" s="12">
        <f>I466*ReturnData!I477</f>
        <v>0</v>
      </c>
      <c r="AB466" s="12">
        <f>J466*ReturnData!J477</f>
        <v>-3.5625000000000001E-3</v>
      </c>
      <c r="AC466" s="12">
        <f>K466*ReturnData!K477</f>
        <v>0</v>
      </c>
      <c r="AD466" s="12">
        <f>L466*ReturnData!L477</f>
        <v>-3.2374999999999999E-3</v>
      </c>
      <c r="AE466" s="12">
        <f>M466*ReturnData!M477</f>
        <v>0</v>
      </c>
      <c r="AF466" s="12">
        <f>N466*ReturnData!N477</f>
        <v>0</v>
      </c>
      <c r="AG466" s="12">
        <f>O466*ReturnData!O477</f>
        <v>-5.5249999999999995E-3</v>
      </c>
      <c r="AH466" s="12">
        <f>P466*ReturnData!P477</f>
        <v>-5.7875000000000001E-3</v>
      </c>
      <c r="AI466" s="12">
        <f>Q466*ReturnData!Q477</f>
        <v>0</v>
      </c>
      <c r="AK466">
        <f t="shared" si="61"/>
        <v>201308</v>
      </c>
      <c r="AL466" s="15">
        <f t="shared" si="67"/>
        <v>-2.1174999999999999E-2</v>
      </c>
      <c r="AN466">
        <v>1</v>
      </c>
      <c r="AO466" s="15">
        <f>HighMomentumPortfolio!AL466-LowMomentumPortfolio!AL466</f>
        <v>-5.9875000000000032E-3</v>
      </c>
      <c r="AP466" s="18">
        <f t="shared" si="68"/>
        <v>0.99401249999999997</v>
      </c>
      <c r="AQ466" s="18"/>
    </row>
    <row r="467" spans="1:48" x14ac:dyDescent="0.25">
      <c r="A467" s="6">
        <f>ReturnData!A478</f>
        <v>201309</v>
      </c>
      <c r="B467">
        <f>IF('Monthly Ranks'!B466&gt;=9, 1/8,0)</f>
        <v>0.125</v>
      </c>
      <c r="C467">
        <f>IF('Monthly Ranks'!C466&gt;=9, 1/8,0)</f>
        <v>0.125</v>
      </c>
      <c r="D467">
        <f>IF('Monthly Ranks'!D466&gt;=9, 1/8,0)</f>
        <v>0.125</v>
      </c>
      <c r="E467">
        <f>IF('Monthly Ranks'!E466&gt;=9, 1/8,0)</f>
        <v>0</v>
      </c>
      <c r="F467">
        <f>IF('Monthly Ranks'!F466&gt;=9, 1/8,0)</f>
        <v>0</v>
      </c>
      <c r="G467">
        <f>IF('Monthly Ranks'!G466&gt;=9, 1/8,0)</f>
        <v>0.125</v>
      </c>
      <c r="H467">
        <f>IF('Monthly Ranks'!H466&gt;=9, 1/8,0)</f>
        <v>0</v>
      </c>
      <c r="I467">
        <f>IF('Monthly Ranks'!I466&gt;=9, 1/8,0)</f>
        <v>0</v>
      </c>
      <c r="J467">
        <f>IF('Monthly Ranks'!J466&gt;=9, 1/8,0)</f>
        <v>0.125</v>
      </c>
      <c r="K467">
        <f>IF('Monthly Ranks'!K466&gt;=9, 1/8,0)</f>
        <v>0</v>
      </c>
      <c r="L467">
        <f>IF('Monthly Ranks'!L466&gt;=9, 1/8,0)</f>
        <v>0.125</v>
      </c>
      <c r="M467">
        <f>IF('Monthly Ranks'!M466&gt;=9, 1/8,0)</f>
        <v>0</v>
      </c>
      <c r="N467">
        <f>IF('Monthly Ranks'!N466&gt;=9, 1/8,0)</f>
        <v>0</v>
      </c>
      <c r="O467">
        <f>IF('Monthly Ranks'!O466&gt;=9, 1/8,0)</f>
        <v>0.125</v>
      </c>
      <c r="P467">
        <f>IF('Monthly Ranks'!P466&gt;=9, 1/8,0)</f>
        <v>0.125</v>
      </c>
      <c r="Q467">
        <f>IF('Monthly Ranks'!Q466&gt;=9, 1/8,0)</f>
        <v>0</v>
      </c>
      <c r="S467">
        <f t="shared" si="66"/>
        <v>201309</v>
      </c>
      <c r="T467" s="12">
        <f>B467*ReturnData!B478</f>
        <v>7.6249999999999994E-4</v>
      </c>
      <c r="U467" s="12">
        <f>C467*ReturnData!C478</f>
        <v>2.3999999999999998E-3</v>
      </c>
      <c r="V467" s="12">
        <f>D467*ReturnData!D478</f>
        <v>2.5500000000000002E-3</v>
      </c>
      <c r="W467" s="12">
        <f>E467*ReturnData!E478</f>
        <v>0</v>
      </c>
      <c r="X467" s="12">
        <f>F467*ReturnData!F478</f>
        <v>0</v>
      </c>
      <c r="Y467" s="12">
        <f>G467*ReturnData!G478</f>
        <v>6.2749999999999993E-3</v>
      </c>
      <c r="Z467" s="12">
        <f>H467*ReturnData!H478</f>
        <v>0</v>
      </c>
      <c r="AA467" s="12">
        <f>I467*ReturnData!I478</f>
        <v>0</v>
      </c>
      <c r="AB467" s="12">
        <f>J467*ReturnData!J478</f>
        <v>1.0437499999999999E-2</v>
      </c>
      <c r="AC467" s="12">
        <f>K467*ReturnData!K478</f>
        <v>0</v>
      </c>
      <c r="AD467" s="12">
        <f>L467*ReturnData!L478</f>
        <v>5.9250000000000006E-3</v>
      </c>
      <c r="AE467" s="12">
        <f>M467*ReturnData!M478</f>
        <v>0</v>
      </c>
      <c r="AF467" s="12">
        <f>N467*ReturnData!N478</f>
        <v>0</v>
      </c>
      <c r="AG467" s="12">
        <f>O467*ReturnData!O478</f>
        <v>1.2999999999999999E-3</v>
      </c>
      <c r="AH467" s="12">
        <f>P467*ReturnData!P478</f>
        <v>5.5500000000000002E-3</v>
      </c>
      <c r="AI467" s="12">
        <f>Q467*ReturnData!Q478</f>
        <v>0</v>
      </c>
      <c r="AK467">
        <f t="shared" si="61"/>
        <v>201309</v>
      </c>
      <c r="AL467" s="15">
        <f t="shared" si="67"/>
        <v>3.5199999999999995E-2</v>
      </c>
      <c r="AN467">
        <v>1</v>
      </c>
      <c r="AO467" s="15">
        <f>HighMomentumPortfolio!AL467-LowMomentumPortfolio!AL467</f>
        <v>1.900000000000001E-2</v>
      </c>
      <c r="AP467" s="18">
        <f t="shared" si="68"/>
        <v>1.0189999999999999</v>
      </c>
      <c r="AQ467" s="18"/>
    </row>
    <row r="468" spans="1:48" x14ac:dyDescent="0.25">
      <c r="A468" s="6">
        <f>ReturnData!A479</f>
        <v>201310</v>
      </c>
      <c r="B468">
        <f>IF('Monthly Ranks'!B467&gt;=9, 1/8,0)</f>
        <v>0.125</v>
      </c>
      <c r="C468">
        <f>IF('Monthly Ranks'!C467&gt;=9, 1/8,0)</f>
        <v>0.125</v>
      </c>
      <c r="D468">
        <f>IF('Monthly Ranks'!D467&gt;=9, 1/8,0)</f>
        <v>0.125</v>
      </c>
      <c r="E468">
        <f>IF('Monthly Ranks'!E467&gt;=9, 1/8,0)</f>
        <v>0</v>
      </c>
      <c r="F468">
        <f>IF('Monthly Ranks'!F467&gt;=9, 1/8,0)</f>
        <v>0</v>
      </c>
      <c r="G468">
        <f>IF('Monthly Ranks'!G467&gt;=9, 1/8,0)</f>
        <v>0</v>
      </c>
      <c r="H468">
        <f>IF('Monthly Ranks'!H467&gt;=9, 1/8,0)</f>
        <v>0.125</v>
      </c>
      <c r="I468">
        <f>IF('Monthly Ranks'!I467&gt;=9, 1/8,0)</f>
        <v>0</v>
      </c>
      <c r="J468">
        <f>IF('Monthly Ranks'!J467&gt;=9, 1/8,0)</f>
        <v>0.125</v>
      </c>
      <c r="K468">
        <f>IF('Monthly Ranks'!K467&gt;=9, 1/8,0)</f>
        <v>0</v>
      </c>
      <c r="L468">
        <f>IF('Monthly Ranks'!L467&gt;=9, 1/8,0)</f>
        <v>0.125</v>
      </c>
      <c r="M468">
        <f>IF('Monthly Ranks'!M467&gt;=9, 1/8,0)</f>
        <v>0</v>
      </c>
      <c r="N468">
        <f>IF('Monthly Ranks'!N467&gt;=9, 1/8,0)</f>
        <v>0</v>
      </c>
      <c r="O468">
        <f>IF('Monthly Ranks'!O467&gt;=9, 1/8,0)</f>
        <v>0.125</v>
      </c>
      <c r="P468">
        <f>IF('Monthly Ranks'!P467&gt;=9, 1/8,0)</f>
        <v>0.125</v>
      </c>
      <c r="Q468">
        <f>IF('Monthly Ranks'!Q467&gt;=9, 1/8,0)</f>
        <v>0</v>
      </c>
      <c r="S468">
        <f t="shared" si="66"/>
        <v>201310</v>
      </c>
      <c r="T468" s="12">
        <f>B468*ReturnData!B479</f>
        <v>6.1875000000000003E-3</v>
      </c>
      <c r="U468" s="12">
        <f>C468*ReturnData!C479</f>
        <v>7.3624999999999993E-3</v>
      </c>
      <c r="V468" s="12">
        <f>D468*ReturnData!D479</f>
        <v>6.0124999999999996E-3</v>
      </c>
      <c r="W468" s="12">
        <f>E468*ReturnData!E479</f>
        <v>0</v>
      </c>
      <c r="X468" s="12">
        <f>F468*ReturnData!F479</f>
        <v>0</v>
      </c>
      <c r="Y468" s="12">
        <f>G468*ReturnData!G479</f>
        <v>0</v>
      </c>
      <c r="Z468" s="12">
        <f>H468*ReturnData!H479</f>
        <v>6.3375000000000003E-3</v>
      </c>
      <c r="AA468" s="12">
        <f>I468*ReturnData!I479</f>
        <v>0</v>
      </c>
      <c r="AB468" s="12">
        <f>J468*ReturnData!J479</f>
        <v>1.02875E-2</v>
      </c>
      <c r="AC468" s="12">
        <f>K468*ReturnData!K479</f>
        <v>0</v>
      </c>
      <c r="AD468" s="12">
        <f>L468*ReturnData!L479</f>
        <v>3.4375E-3</v>
      </c>
      <c r="AE468" s="12">
        <f>M468*ReturnData!M479</f>
        <v>0</v>
      </c>
      <c r="AF468" s="12">
        <f>N468*ReturnData!N479</f>
        <v>0</v>
      </c>
      <c r="AG468" s="12">
        <f>O468*ReturnData!O479</f>
        <v>4.1749999999999999E-3</v>
      </c>
      <c r="AH468" s="12">
        <f>P468*ReturnData!P479</f>
        <v>6.9999999999999993E-3</v>
      </c>
      <c r="AI468" s="12">
        <f>Q468*ReturnData!Q479</f>
        <v>0</v>
      </c>
      <c r="AK468">
        <f t="shared" si="61"/>
        <v>201310</v>
      </c>
      <c r="AL468" s="15">
        <f t="shared" si="67"/>
        <v>5.0799999999999998E-2</v>
      </c>
      <c r="AN468">
        <v>1</v>
      </c>
      <c r="AO468" s="15">
        <f>HighMomentumPortfolio!AL468-LowMomentumPortfolio!AL468</f>
        <v>-1.3412500000000001E-2</v>
      </c>
      <c r="AP468" s="18">
        <f t="shared" si="68"/>
        <v>0.98658749999999995</v>
      </c>
      <c r="AQ468" s="18"/>
    </row>
    <row r="469" spans="1:48" x14ac:dyDescent="0.25">
      <c r="A469" s="6">
        <f>ReturnData!A480</f>
        <v>201311</v>
      </c>
      <c r="B469">
        <f>IF('Monthly Ranks'!B468&gt;=9, 1/8,0)</f>
        <v>0.125</v>
      </c>
      <c r="C469">
        <f>IF('Monthly Ranks'!C468&gt;=9, 1/8,0)</f>
        <v>0.125</v>
      </c>
      <c r="D469">
        <f>IF('Monthly Ranks'!D468&gt;=9, 1/8,0)</f>
        <v>0.125</v>
      </c>
      <c r="E469">
        <f>IF('Monthly Ranks'!E468&gt;=9, 1/8,0)</f>
        <v>0</v>
      </c>
      <c r="F469">
        <f>IF('Monthly Ranks'!F468&gt;=9, 1/8,0)</f>
        <v>0</v>
      </c>
      <c r="G469">
        <f>IF('Monthly Ranks'!G468&gt;=9, 1/8,0)</f>
        <v>0</v>
      </c>
      <c r="H469">
        <f>IF('Monthly Ranks'!H468&gt;=9, 1/8,0)</f>
        <v>0.125</v>
      </c>
      <c r="I469">
        <f>IF('Monthly Ranks'!I468&gt;=9, 1/8,0)</f>
        <v>0</v>
      </c>
      <c r="J469">
        <f>IF('Monthly Ranks'!J468&gt;=9, 1/8,0)</f>
        <v>0.125</v>
      </c>
      <c r="K469">
        <f>IF('Monthly Ranks'!K468&gt;=9, 1/8,0)</f>
        <v>0</v>
      </c>
      <c r="L469">
        <f>IF('Monthly Ranks'!L468&gt;=9, 1/8,0)</f>
        <v>0.125</v>
      </c>
      <c r="M469">
        <f>IF('Monthly Ranks'!M468&gt;=9, 1/8,0)</f>
        <v>0</v>
      </c>
      <c r="N469">
        <f>IF('Monthly Ranks'!N468&gt;=9, 1/8,0)</f>
        <v>0</v>
      </c>
      <c r="O469">
        <f>IF('Monthly Ranks'!O468&gt;=9, 1/8,0)</f>
        <v>0.125</v>
      </c>
      <c r="P469">
        <f>IF('Monthly Ranks'!P468&gt;=9, 1/8,0)</f>
        <v>0.125</v>
      </c>
      <c r="Q469">
        <f>IF('Monthly Ranks'!Q468&gt;=9, 1/8,0)</f>
        <v>0</v>
      </c>
      <c r="S469">
        <f t="shared" si="66"/>
        <v>201311</v>
      </c>
      <c r="T469" s="12">
        <f>B469*ReturnData!B480</f>
        <v>1.8749999999999999E-3</v>
      </c>
      <c r="U469" s="12">
        <f>C469*ReturnData!C480</f>
        <v>-5.7999999999999996E-3</v>
      </c>
      <c r="V469" s="12">
        <f>D469*ReturnData!D480</f>
        <v>1.1250000000000001E-3</v>
      </c>
      <c r="W469" s="12">
        <f>E469*ReturnData!E480</f>
        <v>0</v>
      </c>
      <c r="X469" s="12">
        <f>F469*ReturnData!F480</f>
        <v>0</v>
      </c>
      <c r="Y469" s="12">
        <f>G469*ReturnData!G480</f>
        <v>0</v>
      </c>
      <c r="Z469" s="12">
        <f>H469*ReturnData!H480</f>
        <v>4.5874999999999996E-3</v>
      </c>
      <c r="AA469" s="12">
        <f>I469*ReturnData!I480</f>
        <v>0</v>
      </c>
      <c r="AB469" s="12">
        <f>J469*ReturnData!J480</f>
        <v>2.1124999999999998E-3</v>
      </c>
      <c r="AC469" s="12">
        <f>K469*ReturnData!K480</f>
        <v>0</v>
      </c>
      <c r="AD469" s="12">
        <f>L469*ReturnData!L480</f>
        <v>2.7875E-3</v>
      </c>
      <c r="AE469" s="12">
        <f>M469*ReturnData!M480</f>
        <v>0</v>
      </c>
      <c r="AF469" s="12">
        <f>N469*ReturnData!N480</f>
        <v>0</v>
      </c>
      <c r="AG469" s="12">
        <f>O469*ReturnData!O480</f>
        <v>-2.2500000000000003E-3</v>
      </c>
      <c r="AH469" s="12">
        <f>P469*ReturnData!P480</f>
        <v>5.1500000000000001E-3</v>
      </c>
      <c r="AI469" s="12">
        <f>Q469*ReturnData!Q480</f>
        <v>0</v>
      </c>
      <c r="AK469">
        <f t="shared" si="61"/>
        <v>201311</v>
      </c>
      <c r="AL469" s="15">
        <f t="shared" si="67"/>
        <v>9.5874999999999988E-3</v>
      </c>
      <c r="AN469">
        <v>1</v>
      </c>
      <c r="AO469" s="15">
        <f>HighMomentumPortfolio!AL469-LowMomentumPortfolio!AL469</f>
        <v>2.7975E-2</v>
      </c>
      <c r="AP469" s="18">
        <f t="shared" si="68"/>
        <v>1.0279750000000001</v>
      </c>
      <c r="AQ469" s="18"/>
    </row>
    <row r="470" spans="1:48" x14ac:dyDescent="0.25">
      <c r="A470" s="6">
        <f>ReturnData!A481</f>
        <v>201312</v>
      </c>
      <c r="B470">
        <f>IF('Monthly Ranks'!B469&gt;=9, 1/8,0)</f>
        <v>0.125</v>
      </c>
      <c r="C470">
        <f>IF('Monthly Ranks'!C469&gt;=9, 1/8,0)</f>
        <v>0.125</v>
      </c>
      <c r="D470">
        <f>IF('Monthly Ranks'!D469&gt;=9, 1/8,0)</f>
        <v>0.125</v>
      </c>
      <c r="E470">
        <f>IF('Monthly Ranks'!E469&gt;=9, 1/8,0)</f>
        <v>0</v>
      </c>
      <c r="F470">
        <f>IF('Monthly Ranks'!F469&gt;=9, 1/8,0)</f>
        <v>0</v>
      </c>
      <c r="G470">
        <f>IF('Monthly Ranks'!G469&gt;=9, 1/8,0)</f>
        <v>0</v>
      </c>
      <c r="H470">
        <f>IF('Monthly Ranks'!H469&gt;=9, 1/8,0)</f>
        <v>0.125</v>
      </c>
      <c r="I470">
        <f>IF('Monthly Ranks'!I469&gt;=9, 1/8,0)</f>
        <v>0.125</v>
      </c>
      <c r="J470">
        <f>IF('Monthly Ranks'!J469&gt;=9, 1/8,0)</f>
        <v>0</v>
      </c>
      <c r="K470">
        <f>IF('Monthly Ranks'!K469&gt;=9, 1/8,0)</f>
        <v>0</v>
      </c>
      <c r="L470">
        <f>IF('Monthly Ranks'!L469&gt;=9, 1/8,0)</f>
        <v>0.125</v>
      </c>
      <c r="M470">
        <f>IF('Monthly Ranks'!M469&gt;=9, 1/8,0)</f>
        <v>0</v>
      </c>
      <c r="N470">
        <f>IF('Monthly Ranks'!N469&gt;=9, 1/8,0)</f>
        <v>0</v>
      </c>
      <c r="O470">
        <f>IF('Monthly Ranks'!O469&gt;=9, 1/8,0)</f>
        <v>0.125</v>
      </c>
      <c r="P470">
        <f>IF('Monthly Ranks'!P469&gt;=9, 1/8,0)</f>
        <v>0.125</v>
      </c>
      <c r="Q470">
        <f>IF('Monthly Ranks'!Q469&gt;=9, 1/8,0)</f>
        <v>0</v>
      </c>
      <c r="S470">
        <f t="shared" si="66"/>
        <v>201312</v>
      </c>
      <c r="T470" s="12">
        <f>B470*ReturnData!B481</f>
        <v>3.0499999999999998E-3</v>
      </c>
      <c r="U470" s="12">
        <f>C470*ReturnData!C481</f>
        <v>8.5000000000000006E-3</v>
      </c>
      <c r="V470" s="12">
        <f>D470*ReturnData!D481</f>
        <v>3.8E-3</v>
      </c>
      <c r="W470" s="12">
        <f>E470*ReturnData!E481</f>
        <v>0</v>
      </c>
      <c r="X470" s="12">
        <f>F470*ReturnData!F481</f>
        <v>0</v>
      </c>
      <c r="Y470" s="12">
        <f>G470*ReturnData!G481</f>
        <v>0</v>
      </c>
      <c r="Z470" s="12">
        <f>H470*ReturnData!H481</f>
        <v>4.4999999999999999E-4</v>
      </c>
      <c r="AA470" s="12">
        <f>I470*ReturnData!I481</f>
        <v>4.5500000000000002E-3</v>
      </c>
      <c r="AB470" s="12">
        <f>J470*ReturnData!J481</f>
        <v>0</v>
      </c>
      <c r="AC470" s="12">
        <f>K470*ReturnData!K481</f>
        <v>0</v>
      </c>
      <c r="AD470" s="12">
        <f>L470*ReturnData!L481</f>
        <v>5.8499999999999993E-3</v>
      </c>
      <c r="AE470" s="12">
        <f>M470*ReturnData!M481</f>
        <v>0</v>
      </c>
      <c r="AF470" s="12">
        <f>N470*ReturnData!N481</f>
        <v>0</v>
      </c>
      <c r="AG470" s="12">
        <f>O470*ReturnData!O481</f>
        <v>2.2374999999999999E-3</v>
      </c>
      <c r="AH470" s="12">
        <f>P470*ReturnData!P481</f>
        <v>-8.3750000000000003E-4</v>
      </c>
      <c r="AI470" s="12">
        <f>Q470*ReturnData!Q481</f>
        <v>0</v>
      </c>
      <c r="AK470">
        <f t="shared" si="61"/>
        <v>201312</v>
      </c>
      <c r="AL470" s="15">
        <f t="shared" si="67"/>
        <v>2.76E-2</v>
      </c>
      <c r="AN470">
        <v>1</v>
      </c>
      <c r="AO470" s="15">
        <f>HighMomentumPortfolio!AL470-LowMomentumPortfolio!AL470</f>
        <v>6.4000000000000029E-3</v>
      </c>
      <c r="AP470" s="18">
        <f t="shared" si="68"/>
        <v>1.0064</v>
      </c>
      <c r="AQ470" s="18"/>
    </row>
    <row r="471" spans="1:48" x14ac:dyDescent="0.25">
      <c r="A471" s="6">
        <f>ReturnData!A482</f>
        <v>201401</v>
      </c>
      <c r="B471">
        <f>IF('Monthly Ranks'!B470&gt;=9, 1/8,0)</f>
        <v>0.125</v>
      </c>
      <c r="C471">
        <f>IF('Monthly Ranks'!C470&gt;=9, 1/8,0)</f>
        <v>0.125</v>
      </c>
      <c r="D471">
        <f>IF('Monthly Ranks'!D470&gt;=9, 1/8,0)</f>
        <v>0.125</v>
      </c>
      <c r="E471">
        <f>IF('Monthly Ranks'!E470&gt;=9, 1/8,0)</f>
        <v>0</v>
      </c>
      <c r="F471">
        <f>IF('Monthly Ranks'!F470&gt;=9, 1/8,0)</f>
        <v>0</v>
      </c>
      <c r="G471">
        <f>IF('Monthly Ranks'!G470&gt;=9, 1/8,0)</f>
        <v>0.125</v>
      </c>
      <c r="H471">
        <f>IF('Monthly Ranks'!H470&gt;=9, 1/8,0)</f>
        <v>0</v>
      </c>
      <c r="I471">
        <f>IF('Monthly Ranks'!I470&gt;=9, 1/8,0)</f>
        <v>0.125</v>
      </c>
      <c r="J471">
        <f>IF('Monthly Ranks'!J470&gt;=9, 1/8,0)</f>
        <v>0.125</v>
      </c>
      <c r="K471">
        <f>IF('Monthly Ranks'!K470&gt;=9, 1/8,0)</f>
        <v>0</v>
      </c>
      <c r="L471">
        <f>IF('Monthly Ranks'!L470&gt;=9, 1/8,0)</f>
        <v>0.125</v>
      </c>
      <c r="M471">
        <f>IF('Monthly Ranks'!M470&gt;=9, 1/8,0)</f>
        <v>0</v>
      </c>
      <c r="N471">
        <f>IF('Monthly Ranks'!N470&gt;=9, 1/8,0)</f>
        <v>0</v>
      </c>
      <c r="O471">
        <f>IF('Monthly Ranks'!O470&gt;=9, 1/8,0)</f>
        <v>0.125</v>
      </c>
      <c r="P471">
        <f>IF('Monthly Ranks'!P470&gt;=9, 1/8,0)</f>
        <v>0</v>
      </c>
      <c r="Q471">
        <f>IF('Monthly Ranks'!Q470&gt;=9, 1/8,0)</f>
        <v>0</v>
      </c>
      <c r="S471">
        <f t="shared" si="66"/>
        <v>201401</v>
      </c>
      <c r="T471" s="12">
        <f>B471*ReturnData!B482</f>
        <v>-5.3874999999999999E-3</v>
      </c>
      <c r="U471" s="12">
        <f>C471*ReturnData!C482</f>
        <v>-8.8000000000000005E-3</v>
      </c>
      <c r="V471" s="12">
        <f>D471*ReturnData!D482</f>
        <v>-8.5249999999999996E-3</v>
      </c>
      <c r="W471" s="12">
        <f>E471*ReturnData!E482</f>
        <v>0</v>
      </c>
      <c r="X471" s="12">
        <f>F471*ReturnData!F482</f>
        <v>0</v>
      </c>
      <c r="Y471" s="12">
        <f>G471*ReturnData!G482</f>
        <v>-5.0749999999999997E-3</v>
      </c>
      <c r="Z471" s="12">
        <f>H471*ReturnData!H482</f>
        <v>0</v>
      </c>
      <c r="AA471" s="12">
        <f>I471*ReturnData!I482</f>
        <v>-5.5500000000000002E-3</v>
      </c>
      <c r="AB471" s="12">
        <f>J471*ReturnData!J482</f>
        <v>-6.875E-3</v>
      </c>
      <c r="AC471" s="12">
        <f>K471*ReturnData!K482</f>
        <v>0</v>
      </c>
      <c r="AD471" s="12">
        <f>L471*ReturnData!L482</f>
        <v>-1.7125E-3</v>
      </c>
      <c r="AE471" s="12">
        <f>M471*ReturnData!M482</f>
        <v>0</v>
      </c>
      <c r="AF471" s="12">
        <f>N471*ReturnData!N482</f>
        <v>0</v>
      </c>
      <c r="AG471" s="12">
        <f>O471*ReturnData!O482</f>
        <v>3.1125000000000002E-3</v>
      </c>
      <c r="AH471" s="12">
        <f>P471*ReturnData!P482</f>
        <v>0</v>
      </c>
      <c r="AI471" s="12">
        <f>Q471*ReturnData!Q482</f>
        <v>0</v>
      </c>
      <c r="AK471">
        <f t="shared" ref="AK471:AK482" si="70">S471</f>
        <v>201401</v>
      </c>
      <c r="AL471" s="15">
        <f t="shared" si="67"/>
        <v>-3.88125E-2</v>
      </c>
      <c r="AN471">
        <v>1</v>
      </c>
      <c r="AO471" s="15">
        <f>HighMomentumPortfolio!AL471-LowMomentumPortfolio!AL471</f>
        <v>-1.2450000000000003E-2</v>
      </c>
      <c r="AP471" s="18">
        <f t="shared" si="68"/>
        <v>0.98755000000000004</v>
      </c>
      <c r="AQ471" s="18"/>
      <c r="AR471" s="18">
        <f t="shared" ref="AR471" si="71">PRODUCT(AP471:AP482)</f>
        <v>0.97554699937452904</v>
      </c>
      <c r="AS471" s="18"/>
      <c r="AT471" s="18"/>
      <c r="AU471" s="18"/>
      <c r="AV471" s="18"/>
    </row>
    <row r="472" spans="1:48" x14ac:dyDescent="0.25">
      <c r="A472" s="6">
        <f>ReturnData!A483</f>
        <v>201402</v>
      </c>
      <c r="B472">
        <f>IF('Monthly Ranks'!B471&gt;=9, 1/8,0)</f>
        <v>0.125</v>
      </c>
      <c r="C472">
        <f>IF('Monthly Ranks'!C471&gt;=9, 1/8,0)</f>
        <v>0.125</v>
      </c>
      <c r="D472">
        <f>IF('Monthly Ranks'!D471&gt;=9, 1/8,0)</f>
        <v>0.125</v>
      </c>
      <c r="E472">
        <f>IF('Monthly Ranks'!E471&gt;=9, 1/8,0)</f>
        <v>0</v>
      </c>
      <c r="F472">
        <f>IF('Monthly Ranks'!F471&gt;=9, 1/8,0)</f>
        <v>0</v>
      </c>
      <c r="G472">
        <f>IF('Monthly Ranks'!G471&gt;=9, 1/8,0)</f>
        <v>0</v>
      </c>
      <c r="H472">
        <f>IF('Monthly Ranks'!H471&gt;=9, 1/8,0)</f>
        <v>0.125</v>
      </c>
      <c r="I472">
        <f>IF('Monthly Ranks'!I471&gt;=9, 1/8,0)</f>
        <v>0.125</v>
      </c>
      <c r="J472">
        <f>IF('Monthly Ranks'!J471&gt;=9, 1/8,0)</f>
        <v>0.125</v>
      </c>
      <c r="K472">
        <f>IF('Monthly Ranks'!K471&gt;=9, 1/8,0)</f>
        <v>0</v>
      </c>
      <c r="L472">
        <f>IF('Monthly Ranks'!L471&gt;=9, 1/8,0)</f>
        <v>0.125</v>
      </c>
      <c r="M472">
        <f>IF('Monthly Ranks'!M471&gt;=9, 1/8,0)</f>
        <v>0</v>
      </c>
      <c r="N472">
        <f>IF('Monthly Ranks'!N471&gt;=9, 1/8,0)</f>
        <v>0</v>
      </c>
      <c r="O472">
        <f>IF('Monthly Ranks'!O471&gt;=9, 1/8,0)</f>
        <v>0.125</v>
      </c>
      <c r="P472">
        <f>IF('Monthly Ranks'!P471&gt;=9, 1/8,0)</f>
        <v>0</v>
      </c>
      <c r="Q472">
        <f>IF('Monthly Ranks'!Q471&gt;=9, 1/8,0)</f>
        <v>0</v>
      </c>
      <c r="S472">
        <f t="shared" si="66"/>
        <v>201402</v>
      </c>
      <c r="T472" s="12">
        <f>B472*ReturnData!B483</f>
        <v>4.0875E-3</v>
      </c>
      <c r="U472" s="12">
        <f>C472*ReturnData!C483</f>
        <v>6.8500000000000002E-3</v>
      </c>
      <c r="V472" s="12">
        <f>D472*ReturnData!D483</f>
        <v>7.1500000000000001E-3</v>
      </c>
      <c r="W472" s="12">
        <f>E472*ReturnData!E483</f>
        <v>0</v>
      </c>
      <c r="X472" s="12">
        <f>F472*ReturnData!F483</f>
        <v>0</v>
      </c>
      <c r="Y472" s="12">
        <f>G472*ReturnData!G483</f>
        <v>0</v>
      </c>
      <c r="Z472" s="12">
        <f>H472*ReturnData!H483</f>
        <v>7.5249999999999996E-3</v>
      </c>
      <c r="AA472" s="12">
        <f>I472*ReturnData!I483</f>
        <v>8.6750000000000004E-3</v>
      </c>
      <c r="AB472" s="12">
        <f>J472*ReturnData!J483</f>
        <v>3.2124999999999996E-3</v>
      </c>
      <c r="AC472" s="12">
        <f>K472*ReturnData!K483</f>
        <v>0</v>
      </c>
      <c r="AD472" s="12">
        <f>L472*ReturnData!L483</f>
        <v>5.7374999999999995E-3</v>
      </c>
      <c r="AE472" s="12">
        <f>M472*ReturnData!M483</f>
        <v>0</v>
      </c>
      <c r="AF472" s="12">
        <f>N472*ReturnData!N483</f>
        <v>0</v>
      </c>
      <c r="AG472" s="12">
        <f>O472*ReturnData!O483</f>
        <v>3.8500000000000001E-3</v>
      </c>
      <c r="AH472" s="12">
        <f>P472*ReturnData!P483</f>
        <v>0</v>
      </c>
      <c r="AI472" s="12">
        <f>Q472*ReturnData!Q483</f>
        <v>0</v>
      </c>
      <c r="AK472">
        <f t="shared" si="70"/>
        <v>201402</v>
      </c>
      <c r="AL472" s="15">
        <f t="shared" si="67"/>
        <v>4.7087499999999997E-2</v>
      </c>
      <c r="AN472">
        <v>1</v>
      </c>
      <c r="AO472" s="15">
        <f>HighMomentumPortfolio!AL472-LowMomentumPortfolio!AL472</f>
        <v>6.3124999999999987E-3</v>
      </c>
      <c r="AP472" s="18">
        <f t="shared" si="68"/>
        <v>1.0063124999999999</v>
      </c>
      <c r="AQ472" s="18"/>
    </row>
    <row r="473" spans="1:48" x14ac:dyDescent="0.25">
      <c r="A473" s="6">
        <f>ReturnData!A484</f>
        <v>201403</v>
      </c>
      <c r="B473">
        <f>IF('Monthly Ranks'!B472&gt;=9, 1/8,0)</f>
        <v>0.125</v>
      </c>
      <c r="C473">
        <f>IF('Monthly Ranks'!C472&gt;=9, 1/8,0)</f>
        <v>0.125</v>
      </c>
      <c r="D473">
        <f>IF('Monthly Ranks'!D472&gt;=9, 1/8,0)</f>
        <v>0.125</v>
      </c>
      <c r="E473">
        <f>IF('Monthly Ranks'!E472&gt;=9, 1/8,0)</f>
        <v>0</v>
      </c>
      <c r="F473">
        <f>IF('Monthly Ranks'!F472&gt;=9, 1/8,0)</f>
        <v>0</v>
      </c>
      <c r="G473">
        <f>IF('Monthly Ranks'!G472&gt;=9, 1/8,0)</f>
        <v>0</v>
      </c>
      <c r="H473">
        <f>IF('Monthly Ranks'!H472&gt;=9, 1/8,0)</f>
        <v>0.125</v>
      </c>
      <c r="I473">
        <f>IF('Monthly Ranks'!I472&gt;=9, 1/8,0)</f>
        <v>0.125</v>
      </c>
      <c r="J473">
        <f>IF('Monthly Ranks'!J472&gt;=9, 1/8,0)</f>
        <v>0</v>
      </c>
      <c r="K473">
        <f>IF('Monthly Ranks'!K472&gt;=9, 1/8,0)</f>
        <v>0</v>
      </c>
      <c r="L473">
        <f>IF('Monthly Ranks'!L472&gt;=9, 1/8,0)</f>
        <v>0.125</v>
      </c>
      <c r="M473">
        <f>IF('Monthly Ranks'!M472&gt;=9, 1/8,0)</f>
        <v>0</v>
      </c>
      <c r="N473">
        <f>IF('Monthly Ranks'!N472&gt;=9, 1/8,0)</f>
        <v>0</v>
      </c>
      <c r="O473">
        <f>IF('Monthly Ranks'!O472&gt;=9, 1/8,0)</f>
        <v>0.125</v>
      </c>
      <c r="P473">
        <f>IF('Monthly Ranks'!P472&gt;=9, 1/8,0)</f>
        <v>0.125</v>
      </c>
      <c r="Q473">
        <f>IF('Monthly Ranks'!Q472&gt;=9, 1/8,0)</f>
        <v>0</v>
      </c>
      <c r="S473">
        <f t="shared" si="66"/>
        <v>201403</v>
      </c>
      <c r="T473" s="12">
        <f>B473*ReturnData!B484</f>
        <v>3.9000000000000003E-3</v>
      </c>
      <c r="U473" s="12">
        <f>C473*ReturnData!C484</f>
        <v>-8.6249999999999999E-4</v>
      </c>
      <c r="V473" s="12">
        <f>D473*ReturnData!D484</f>
        <v>3.2124999999999996E-3</v>
      </c>
      <c r="W473" s="12">
        <f>E473*ReturnData!E484</f>
        <v>0</v>
      </c>
      <c r="X473" s="12">
        <f>F473*ReturnData!F484</f>
        <v>0</v>
      </c>
      <c r="Y473" s="12">
        <f>G473*ReturnData!G484</f>
        <v>0</v>
      </c>
      <c r="Z473" s="12">
        <f>H473*ReturnData!H484</f>
        <v>0</v>
      </c>
      <c r="AA473" s="12">
        <f>I473*ReturnData!I484</f>
        <v>-3.5249999999999999E-3</v>
      </c>
      <c r="AB473" s="12">
        <f>J473*ReturnData!J484</f>
        <v>0</v>
      </c>
      <c r="AC473" s="12">
        <f>K473*ReturnData!K484</f>
        <v>0</v>
      </c>
      <c r="AD473" s="12">
        <f>L473*ReturnData!L484</f>
        <v>2.1875000000000002E-3</v>
      </c>
      <c r="AE473" s="12">
        <f>M473*ReturnData!M484</f>
        <v>0</v>
      </c>
      <c r="AF473" s="12">
        <f>N473*ReturnData!N484</f>
        <v>0</v>
      </c>
      <c r="AG473" s="12">
        <f>O473*ReturnData!O484</f>
        <v>3.3500000000000001E-3</v>
      </c>
      <c r="AH473" s="12">
        <f>P473*ReturnData!P484</f>
        <v>-6.625E-4</v>
      </c>
      <c r="AI473" s="12">
        <f>Q473*ReturnData!Q484</f>
        <v>0</v>
      </c>
      <c r="AK473">
        <f t="shared" si="70"/>
        <v>201403</v>
      </c>
      <c r="AL473" s="15">
        <f t="shared" si="67"/>
        <v>7.6000000000000009E-3</v>
      </c>
      <c r="AN473">
        <v>1</v>
      </c>
      <c r="AO473" s="15">
        <f>HighMomentumPortfolio!AL473-LowMomentumPortfolio!AL473</f>
        <v>1.7000000000000001E-3</v>
      </c>
      <c r="AP473" s="18">
        <f t="shared" si="68"/>
        <v>1.0017</v>
      </c>
      <c r="AQ473" s="18"/>
    </row>
    <row r="474" spans="1:48" x14ac:dyDescent="0.25">
      <c r="A474" s="6">
        <f>ReturnData!A485</f>
        <v>201404</v>
      </c>
      <c r="B474">
        <f>IF('Monthly Ranks'!B473&gt;=9, 1/8,0)</f>
        <v>0.125</v>
      </c>
      <c r="C474">
        <f>IF('Monthly Ranks'!C473&gt;=9, 1/8,0)</f>
        <v>0.125</v>
      </c>
      <c r="D474">
        <f>IF('Monthly Ranks'!D473&gt;=9, 1/8,0)</f>
        <v>0.125</v>
      </c>
      <c r="E474">
        <f>IF('Monthly Ranks'!E473&gt;=9, 1/8,0)</f>
        <v>0</v>
      </c>
      <c r="F474">
        <f>IF('Monthly Ranks'!F473&gt;=9, 1/8,0)</f>
        <v>0.125</v>
      </c>
      <c r="G474">
        <f>IF('Monthly Ranks'!G473&gt;=9, 1/8,0)</f>
        <v>0</v>
      </c>
      <c r="H474">
        <f>IF('Monthly Ranks'!H473&gt;=9, 1/8,0)</f>
        <v>0.125</v>
      </c>
      <c r="I474">
        <f>IF('Monthly Ranks'!I473&gt;=9, 1/8,0)</f>
        <v>0</v>
      </c>
      <c r="J474">
        <f>IF('Monthly Ranks'!J473&gt;=9, 1/8,0)</f>
        <v>0.125</v>
      </c>
      <c r="K474">
        <f>IF('Monthly Ranks'!K473&gt;=9, 1/8,0)</f>
        <v>0</v>
      </c>
      <c r="L474">
        <f>IF('Monthly Ranks'!L473&gt;=9, 1/8,0)</f>
        <v>0</v>
      </c>
      <c r="M474">
        <f>IF('Monthly Ranks'!M473&gt;=9, 1/8,0)</f>
        <v>0</v>
      </c>
      <c r="N474">
        <f>IF('Monthly Ranks'!N473&gt;=9, 1/8,0)</f>
        <v>0</v>
      </c>
      <c r="O474">
        <f>IF('Monthly Ranks'!O473&gt;=9, 1/8,0)</f>
        <v>0.125</v>
      </c>
      <c r="P474">
        <f>IF('Monthly Ranks'!P473&gt;=9, 1/8,0)</f>
        <v>0.125</v>
      </c>
      <c r="Q474">
        <f>IF('Monthly Ranks'!Q473&gt;=9, 1/8,0)</f>
        <v>0</v>
      </c>
      <c r="S474">
        <f t="shared" si="66"/>
        <v>201404</v>
      </c>
      <c r="T474" s="12">
        <f>B474*ReturnData!B485</f>
        <v>1.6750000000000001E-3</v>
      </c>
      <c r="U474" s="12">
        <f>C474*ReturnData!C485</f>
        <v>4.6250000000000006E-3</v>
      </c>
      <c r="V474" s="12">
        <f>D474*ReturnData!D485</f>
        <v>7.0125000000000005E-3</v>
      </c>
      <c r="W474" s="12">
        <f>E474*ReturnData!E485</f>
        <v>0</v>
      </c>
      <c r="X474" s="12">
        <f>F474*ReturnData!F485</f>
        <v>-1.6250000000000001E-3</v>
      </c>
      <c r="Y474" s="12">
        <f>G474*ReturnData!G485</f>
        <v>0</v>
      </c>
      <c r="Z474" s="12">
        <f>H474*ReturnData!H485</f>
        <v>2.6874999999999998E-3</v>
      </c>
      <c r="AA474" s="12">
        <f>I474*ReturnData!I485</f>
        <v>0</v>
      </c>
      <c r="AB474" s="12">
        <f>J474*ReturnData!J485</f>
        <v>8.25E-4</v>
      </c>
      <c r="AC474" s="12">
        <f>K474*ReturnData!K485</f>
        <v>0</v>
      </c>
      <c r="AD474" s="12">
        <f>L474*ReturnData!L485</f>
        <v>0</v>
      </c>
      <c r="AE474" s="12">
        <f>M474*ReturnData!M485</f>
        <v>0</v>
      </c>
      <c r="AF474" s="12">
        <f>N474*ReturnData!N485</f>
        <v>0</v>
      </c>
      <c r="AG474" s="12">
        <f>O474*ReturnData!O485</f>
        <v>4.9750000000000003E-3</v>
      </c>
      <c r="AH474" s="12">
        <f>P474*ReturnData!P485</f>
        <v>-1.1999999999999999E-3</v>
      </c>
      <c r="AI474" s="12">
        <f>Q474*ReturnData!Q485</f>
        <v>0</v>
      </c>
      <c r="AK474">
        <f t="shared" si="70"/>
        <v>201404</v>
      </c>
      <c r="AL474" s="15">
        <f t="shared" si="67"/>
        <v>1.8975000000000002E-2</v>
      </c>
      <c r="AN474">
        <v>1</v>
      </c>
      <c r="AO474" s="15">
        <f>HighMomentumPortfolio!AL474-LowMomentumPortfolio!AL474</f>
        <v>-2.6262500000000001E-2</v>
      </c>
      <c r="AP474" s="18">
        <f t="shared" si="68"/>
        <v>0.97373750000000003</v>
      </c>
      <c r="AQ474" s="18"/>
    </row>
    <row r="475" spans="1:48" x14ac:dyDescent="0.25">
      <c r="A475" s="6">
        <f>ReturnData!A486</f>
        <v>201405</v>
      </c>
      <c r="B475">
        <f>IF('Monthly Ranks'!B474&gt;=9, 1/8,0)</f>
        <v>0.125</v>
      </c>
      <c r="C475">
        <f>IF('Monthly Ranks'!C474&gt;=9, 1/8,0)</f>
        <v>0.125</v>
      </c>
      <c r="D475">
        <f>IF('Monthly Ranks'!D474&gt;=9, 1/8,0)</f>
        <v>0.125</v>
      </c>
      <c r="E475">
        <f>IF('Monthly Ranks'!E474&gt;=9, 1/8,0)</f>
        <v>0</v>
      </c>
      <c r="F475">
        <f>IF('Monthly Ranks'!F474&gt;=9, 1/8,0)</f>
        <v>0.125</v>
      </c>
      <c r="G475">
        <f>IF('Monthly Ranks'!G474&gt;=9, 1/8,0)</f>
        <v>0</v>
      </c>
      <c r="H475">
        <f>IF('Monthly Ranks'!H474&gt;=9, 1/8,0)</f>
        <v>0.125</v>
      </c>
      <c r="I475">
        <f>IF('Monthly Ranks'!I474&gt;=9, 1/8,0)</f>
        <v>0.125</v>
      </c>
      <c r="J475">
        <f>IF('Monthly Ranks'!J474&gt;=9, 1/8,0)</f>
        <v>0</v>
      </c>
      <c r="K475">
        <f>IF('Monthly Ranks'!K474&gt;=9, 1/8,0)</f>
        <v>0</v>
      </c>
      <c r="L475">
        <f>IF('Monthly Ranks'!L474&gt;=9, 1/8,0)</f>
        <v>0</v>
      </c>
      <c r="M475">
        <f>IF('Monthly Ranks'!M474&gt;=9, 1/8,0)</f>
        <v>0</v>
      </c>
      <c r="N475">
        <f>IF('Monthly Ranks'!N474&gt;=9, 1/8,0)</f>
        <v>0</v>
      </c>
      <c r="O475">
        <f>IF('Monthly Ranks'!O474&gt;=9, 1/8,0)</f>
        <v>0.125</v>
      </c>
      <c r="P475">
        <f>IF('Monthly Ranks'!P474&gt;=9, 1/8,0)</f>
        <v>0.125</v>
      </c>
      <c r="Q475">
        <f>IF('Monthly Ranks'!Q474&gt;=9, 1/8,0)</f>
        <v>0</v>
      </c>
      <c r="S475">
        <f t="shared" si="66"/>
        <v>201405</v>
      </c>
      <c r="T475" s="12">
        <f>B475*ReturnData!B486</f>
        <v>4.8124999999999999E-3</v>
      </c>
      <c r="U475" s="12">
        <f>C475*ReturnData!C486</f>
        <v>-3.4000000000000002E-3</v>
      </c>
      <c r="V475" s="12">
        <f>D475*ReturnData!D486</f>
        <v>1.4375E-3</v>
      </c>
      <c r="W475" s="12">
        <f>E475*ReturnData!E486</f>
        <v>0</v>
      </c>
      <c r="X475" s="12">
        <f>F475*ReturnData!F486</f>
        <v>-7.3749999999999998E-4</v>
      </c>
      <c r="Y475" s="12">
        <f>G475*ReturnData!G486</f>
        <v>0</v>
      </c>
      <c r="Z475" s="12">
        <f>H475*ReturnData!H486</f>
        <v>1.325E-3</v>
      </c>
      <c r="AA475" s="12">
        <f>I475*ReturnData!I486</f>
        <v>2.1624999999999999E-3</v>
      </c>
      <c r="AB475" s="12">
        <f>J475*ReturnData!J486</f>
        <v>0</v>
      </c>
      <c r="AC475" s="12">
        <f>K475*ReturnData!K486</f>
        <v>0</v>
      </c>
      <c r="AD475" s="12">
        <f>L475*ReturnData!L486</f>
        <v>0</v>
      </c>
      <c r="AE475" s="12">
        <f>M475*ReturnData!M486</f>
        <v>0</v>
      </c>
      <c r="AF475" s="12">
        <f>N475*ReturnData!N486</f>
        <v>0</v>
      </c>
      <c r="AG475" s="12">
        <f>O475*ReturnData!O486</f>
        <v>0</v>
      </c>
      <c r="AH475" s="12">
        <f>P475*ReturnData!P486</f>
        <v>4.8750000000000003E-4</v>
      </c>
      <c r="AI475" s="12">
        <f>Q475*ReturnData!Q486</f>
        <v>0</v>
      </c>
      <c r="AK475">
        <f t="shared" si="70"/>
        <v>201405</v>
      </c>
      <c r="AL475" s="15">
        <f t="shared" si="67"/>
        <v>6.0874999999999992E-3</v>
      </c>
      <c r="AN475">
        <v>1</v>
      </c>
      <c r="AO475" s="15">
        <f>HighMomentumPortfolio!AL475-LowMomentumPortfolio!AL475</f>
        <v>7.5624999999999998E-3</v>
      </c>
      <c r="AP475" s="18">
        <f t="shared" si="68"/>
        <v>1.0075624999999999</v>
      </c>
      <c r="AQ475" s="18"/>
    </row>
    <row r="476" spans="1:48" x14ac:dyDescent="0.25">
      <c r="A476" s="6">
        <f>ReturnData!A487</f>
        <v>201406</v>
      </c>
      <c r="B476">
        <f>IF('Monthly Ranks'!B475&gt;=9, 1/8,0)</f>
        <v>0.125</v>
      </c>
      <c r="C476">
        <f>IF('Monthly Ranks'!C475&gt;=9, 1/8,0)</f>
        <v>0.125</v>
      </c>
      <c r="D476">
        <f>IF('Monthly Ranks'!D475&gt;=9, 1/8,0)</f>
        <v>0</v>
      </c>
      <c r="E476">
        <f>IF('Monthly Ranks'!E475&gt;=9, 1/8,0)</f>
        <v>0.125</v>
      </c>
      <c r="F476">
        <f>IF('Monthly Ranks'!F475&gt;=9, 1/8,0)</f>
        <v>0.125</v>
      </c>
      <c r="G476">
        <f>IF('Monthly Ranks'!G475&gt;=9, 1/8,0)</f>
        <v>0</v>
      </c>
      <c r="H476">
        <f>IF('Monthly Ranks'!H475&gt;=9, 1/8,0)</f>
        <v>0</v>
      </c>
      <c r="I476">
        <f>IF('Monthly Ranks'!I475&gt;=9, 1/8,0)</f>
        <v>0.125</v>
      </c>
      <c r="J476">
        <f>IF('Monthly Ranks'!J475&gt;=9, 1/8,0)</f>
        <v>0</v>
      </c>
      <c r="K476">
        <f>IF('Monthly Ranks'!K475&gt;=9, 1/8,0)</f>
        <v>0</v>
      </c>
      <c r="L476">
        <f>IF('Monthly Ranks'!L475&gt;=9, 1/8,0)</f>
        <v>0</v>
      </c>
      <c r="M476">
        <f>IF('Monthly Ranks'!M475&gt;=9, 1/8,0)</f>
        <v>0</v>
      </c>
      <c r="N476">
        <f>IF('Monthly Ranks'!N475&gt;=9, 1/8,0)</f>
        <v>0</v>
      </c>
      <c r="O476">
        <f>IF('Monthly Ranks'!O475&gt;=9, 1/8,0)</f>
        <v>0.125</v>
      </c>
      <c r="P476">
        <f>IF('Monthly Ranks'!P475&gt;=9, 1/8,0)</f>
        <v>0.125</v>
      </c>
      <c r="Q476">
        <f>IF('Monthly Ranks'!Q475&gt;=9, 1/8,0)</f>
        <v>0.125</v>
      </c>
      <c r="S476">
        <f t="shared" si="66"/>
        <v>201406</v>
      </c>
      <c r="T476" s="12">
        <f>B476*ReturnData!B487</f>
        <v>2.2500000000000003E-3</v>
      </c>
      <c r="U476" s="12">
        <f>C476*ReturnData!C487</f>
        <v>6.9874999999999998E-3</v>
      </c>
      <c r="V476" s="12">
        <f>D476*ReturnData!D487</f>
        <v>0</v>
      </c>
      <c r="W476" s="12">
        <f>E476*ReturnData!E487</f>
        <v>9.2500000000000004E-4</v>
      </c>
      <c r="X476" s="12">
        <f>F476*ReturnData!F487</f>
        <v>2.4124999999999997E-3</v>
      </c>
      <c r="Y476" s="12">
        <f>G476*ReturnData!G487</f>
        <v>0</v>
      </c>
      <c r="Z476" s="12">
        <f>H476*ReturnData!H487</f>
        <v>0</v>
      </c>
      <c r="AA476" s="12">
        <f>I476*ReturnData!I487</f>
        <v>2.7125000000000001E-3</v>
      </c>
      <c r="AB476" s="12">
        <f>J476*ReturnData!J487</f>
        <v>0</v>
      </c>
      <c r="AC476" s="12">
        <f>K476*ReturnData!K487</f>
        <v>0</v>
      </c>
      <c r="AD476" s="12">
        <f>L476*ReturnData!L487</f>
        <v>0</v>
      </c>
      <c r="AE476" s="12">
        <f>M476*ReturnData!M487</f>
        <v>0</v>
      </c>
      <c r="AF476" s="12">
        <f>N476*ReturnData!N487</f>
        <v>0</v>
      </c>
      <c r="AG476" s="12">
        <f>O476*ReturnData!O487</f>
        <v>6.7625000000000003E-3</v>
      </c>
      <c r="AH476" s="12">
        <f>P476*ReturnData!P487</f>
        <v>1.3125000000000001E-3</v>
      </c>
      <c r="AI476" s="12">
        <f>Q476*ReturnData!Q487</f>
        <v>3.875E-3</v>
      </c>
      <c r="AK476">
        <f t="shared" si="70"/>
        <v>201406</v>
      </c>
      <c r="AL476" s="15">
        <f t="shared" si="67"/>
        <v>2.7237500000000001E-2</v>
      </c>
      <c r="AN476">
        <v>1</v>
      </c>
      <c r="AO476" s="15">
        <f>HighMomentumPortfolio!AL476-LowMomentumPortfolio!AL476</f>
        <v>1.9999999999999532E-4</v>
      </c>
      <c r="AP476" s="18">
        <f t="shared" si="68"/>
        <v>1.0002</v>
      </c>
      <c r="AQ476" s="18"/>
    </row>
    <row r="477" spans="1:48" x14ac:dyDescent="0.25">
      <c r="A477" s="6">
        <f>ReturnData!A488</f>
        <v>201407</v>
      </c>
      <c r="B477">
        <f>IF('Monthly Ranks'!B476&gt;=9, 1/8,0)</f>
        <v>0.125</v>
      </c>
      <c r="C477">
        <f>IF('Monthly Ranks'!C476&gt;=9, 1/8,0)</f>
        <v>0.125</v>
      </c>
      <c r="D477">
        <f>IF('Monthly Ranks'!D476&gt;=9, 1/8,0)</f>
        <v>0</v>
      </c>
      <c r="E477">
        <f>IF('Monthly Ranks'!E476&gt;=9, 1/8,0)</f>
        <v>0.125</v>
      </c>
      <c r="F477">
        <f>IF('Monthly Ranks'!F476&gt;=9, 1/8,0)</f>
        <v>0.125</v>
      </c>
      <c r="G477">
        <f>IF('Monthly Ranks'!G476&gt;=9, 1/8,0)</f>
        <v>0</v>
      </c>
      <c r="H477">
        <f>IF('Monthly Ranks'!H476&gt;=9, 1/8,0)</f>
        <v>0</v>
      </c>
      <c r="I477">
        <f>IF('Monthly Ranks'!I476&gt;=9, 1/8,0)</f>
        <v>0.125</v>
      </c>
      <c r="J477">
        <f>IF('Monthly Ranks'!J476&gt;=9, 1/8,0)</f>
        <v>0</v>
      </c>
      <c r="K477">
        <f>IF('Monthly Ranks'!K476&gt;=9, 1/8,0)</f>
        <v>0</v>
      </c>
      <c r="L477">
        <f>IF('Monthly Ranks'!L476&gt;=9, 1/8,0)</f>
        <v>0</v>
      </c>
      <c r="M477">
        <f>IF('Monthly Ranks'!M476&gt;=9, 1/8,0)</f>
        <v>0</v>
      </c>
      <c r="N477">
        <f>IF('Monthly Ranks'!N476&gt;=9, 1/8,0)</f>
        <v>0</v>
      </c>
      <c r="O477">
        <f>IF('Monthly Ranks'!O476&gt;=9, 1/8,0)</f>
        <v>0.125</v>
      </c>
      <c r="P477">
        <f>IF('Monthly Ranks'!P476&gt;=9, 1/8,0)</f>
        <v>0.125</v>
      </c>
      <c r="Q477">
        <f>IF('Monthly Ranks'!Q476&gt;=9, 1/8,0)</f>
        <v>0.125</v>
      </c>
      <c r="S477">
        <f t="shared" si="66"/>
        <v>201407</v>
      </c>
      <c r="T477" s="12">
        <f>B477*ReturnData!B488</f>
        <v>-6.45E-3</v>
      </c>
      <c r="U477" s="12">
        <f>C477*ReturnData!C488</f>
        <v>-7.1249999999999992E-4</v>
      </c>
      <c r="V477" s="12">
        <f>D477*ReturnData!D488</f>
        <v>0</v>
      </c>
      <c r="W477" s="12">
        <f>E477*ReturnData!E488</f>
        <v>-1.6875000000000002E-3</v>
      </c>
      <c r="X477" s="12">
        <f>F477*ReturnData!F488</f>
        <v>-6.8250000000000003E-3</v>
      </c>
      <c r="Y477" s="12">
        <f>G477*ReturnData!G488</f>
        <v>0</v>
      </c>
      <c r="Z477" s="12">
        <f>H477*ReturnData!H488</f>
        <v>0</v>
      </c>
      <c r="AA477" s="12">
        <f>I477*ReturnData!I488</f>
        <v>-5.8125000000000008E-3</v>
      </c>
      <c r="AB477" s="12">
        <f>J477*ReturnData!J488</f>
        <v>0</v>
      </c>
      <c r="AC477" s="12">
        <f>K477*ReturnData!K488</f>
        <v>0</v>
      </c>
      <c r="AD477" s="12">
        <f>L477*ReturnData!L488</f>
        <v>0</v>
      </c>
      <c r="AE477" s="12">
        <f>M477*ReturnData!M488</f>
        <v>0</v>
      </c>
      <c r="AF477" s="12">
        <f>N477*ReturnData!N488</f>
        <v>0</v>
      </c>
      <c r="AG477" s="12">
        <f>O477*ReturnData!O488</f>
        <v>-8.0000000000000002E-3</v>
      </c>
      <c r="AH477" s="12">
        <f>P477*ReturnData!P488</f>
        <v>-2.3499999999999997E-3</v>
      </c>
      <c r="AI477" s="12">
        <f>Q477*ReturnData!Q488</f>
        <v>-2.5875E-3</v>
      </c>
      <c r="AK477">
        <f t="shared" si="70"/>
        <v>201407</v>
      </c>
      <c r="AL477" s="15">
        <f t="shared" si="67"/>
        <v>-3.4425000000000004E-2</v>
      </c>
      <c r="AN477">
        <v>1</v>
      </c>
      <c r="AO477" s="15">
        <f>HighMomentumPortfolio!AL477-LowMomentumPortfolio!AL477</f>
        <v>4.3000000000000052E-3</v>
      </c>
      <c r="AP477" s="18">
        <f t="shared" si="68"/>
        <v>1.0043</v>
      </c>
      <c r="AQ477" s="18"/>
    </row>
    <row r="478" spans="1:48" x14ac:dyDescent="0.25">
      <c r="A478" s="6">
        <f>ReturnData!A489</f>
        <v>201408</v>
      </c>
      <c r="B478">
        <f>IF('Monthly Ranks'!B477&gt;=9, 1/8,0)</f>
        <v>0.125</v>
      </c>
      <c r="C478">
        <f>IF('Monthly Ranks'!C477&gt;=9, 1/8,0)</f>
        <v>0</v>
      </c>
      <c r="D478">
        <f>IF('Monthly Ranks'!D477&gt;=9, 1/8,0)</f>
        <v>0</v>
      </c>
      <c r="E478">
        <f>IF('Monthly Ranks'!E477&gt;=9, 1/8,0)</f>
        <v>0.125</v>
      </c>
      <c r="F478">
        <f>IF('Monthly Ranks'!F477&gt;=9, 1/8,0)</f>
        <v>0.125</v>
      </c>
      <c r="G478">
        <f>IF('Monthly Ranks'!G477&gt;=9, 1/8,0)</f>
        <v>0</v>
      </c>
      <c r="H478">
        <f>IF('Monthly Ranks'!H477&gt;=9, 1/8,0)</f>
        <v>0.125</v>
      </c>
      <c r="I478">
        <f>IF('Monthly Ranks'!I477&gt;=9, 1/8,0)</f>
        <v>0.125</v>
      </c>
      <c r="J478">
        <f>IF('Monthly Ranks'!J477&gt;=9, 1/8,0)</f>
        <v>0</v>
      </c>
      <c r="K478">
        <f>IF('Monthly Ranks'!K477&gt;=9, 1/8,0)</f>
        <v>0</v>
      </c>
      <c r="L478">
        <f>IF('Monthly Ranks'!L477&gt;=9, 1/8,0)</f>
        <v>0</v>
      </c>
      <c r="M478">
        <f>IF('Monthly Ranks'!M477&gt;=9, 1/8,0)</f>
        <v>0</v>
      </c>
      <c r="N478">
        <f>IF('Monthly Ranks'!N477&gt;=9, 1/8,0)</f>
        <v>0</v>
      </c>
      <c r="O478">
        <f>IF('Monthly Ranks'!O477&gt;=9, 1/8,0)</f>
        <v>0.125</v>
      </c>
      <c r="P478">
        <f>IF('Monthly Ranks'!P477&gt;=9, 1/8,0)</f>
        <v>0.125</v>
      </c>
      <c r="Q478">
        <f>IF('Monthly Ranks'!Q477&gt;=9, 1/8,0)</f>
        <v>0.125</v>
      </c>
      <c r="S478">
        <f t="shared" si="66"/>
        <v>201408</v>
      </c>
      <c r="T478" s="12">
        <f>B478*ReturnData!B489</f>
        <v>7.8000000000000005E-3</v>
      </c>
      <c r="U478" s="12">
        <f>C478*ReturnData!C489</f>
        <v>0</v>
      </c>
      <c r="V478" s="12">
        <f>D478*ReturnData!D489</f>
        <v>0</v>
      </c>
      <c r="W478" s="12">
        <f>E478*ReturnData!E489</f>
        <v>5.3374999999999994E-3</v>
      </c>
      <c r="X478" s="12">
        <f>F478*ReturnData!F489</f>
        <v>5.8999999999999999E-3</v>
      </c>
      <c r="Y478" s="12">
        <f>G478*ReturnData!G489</f>
        <v>0</v>
      </c>
      <c r="Z478" s="12">
        <f>H478*ReturnData!H489</f>
        <v>5.9250000000000006E-3</v>
      </c>
      <c r="AA478" s="12">
        <f>I478*ReturnData!I489</f>
        <v>1.2350000000000002E-2</v>
      </c>
      <c r="AB478" s="12">
        <f>J478*ReturnData!J489</f>
        <v>0</v>
      </c>
      <c r="AC478" s="12">
        <f>K478*ReturnData!K489</f>
        <v>0</v>
      </c>
      <c r="AD478" s="12">
        <f>L478*ReturnData!L489</f>
        <v>0</v>
      </c>
      <c r="AE478" s="12">
        <f>M478*ReturnData!M489</f>
        <v>0</v>
      </c>
      <c r="AF478" s="12">
        <f>N478*ReturnData!N489</f>
        <v>0</v>
      </c>
      <c r="AG478" s="12">
        <f>O478*ReturnData!O489</f>
        <v>6.6374999999999993E-3</v>
      </c>
      <c r="AH478" s="12">
        <f>P478*ReturnData!P489</f>
        <v>5.0625000000000002E-3</v>
      </c>
      <c r="AI478" s="12">
        <f>Q478*ReturnData!Q489</f>
        <v>4.8124999999999999E-3</v>
      </c>
      <c r="AK478">
        <f t="shared" si="70"/>
        <v>201408</v>
      </c>
      <c r="AL478" s="15">
        <f t="shared" si="67"/>
        <v>5.3824999999999991E-2</v>
      </c>
      <c r="AN478">
        <v>1</v>
      </c>
      <c r="AO478" s="15">
        <f>HighMomentumPortfolio!AL478-LowMomentumPortfolio!AL478</f>
        <v>-1.4624999999999992E-2</v>
      </c>
      <c r="AP478" s="18">
        <f t="shared" si="68"/>
        <v>0.985375</v>
      </c>
      <c r="AQ478" s="18"/>
    </row>
    <row r="479" spans="1:48" x14ac:dyDescent="0.25">
      <c r="A479" s="6">
        <f>ReturnData!A490</f>
        <v>201409</v>
      </c>
      <c r="B479">
        <f>IF('Monthly Ranks'!B478&gt;=9, 1/8,0)</f>
        <v>0.125</v>
      </c>
      <c r="C479">
        <f>IF('Monthly Ranks'!C478&gt;=9, 1/8,0)</f>
        <v>0.125</v>
      </c>
      <c r="D479">
        <f>IF('Monthly Ranks'!D478&gt;=9, 1/8,0)</f>
        <v>0</v>
      </c>
      <c r="E479">
        <f>IF('Monthly Ranks'!E478&gt;=9, 1/8,0)</f>
        <v>0.125</v>
      </c>
      <c r="F479">
        <f>IF('Monthly Ranks'!F478&gt;=9, 1/8,0)</f>
        <v>0.125</v>
      </c>
      <c r="G479">
        <f>IF('Monthly Ranks'!G478&gt;=9, 1/8,0)</f>
        <v>0</v>
      </c>
      <c r="H479">
        <f>IF('Monthly Ranks'!H478&gt;=9, 1/8,0)</f>
        <v>0</v>
      </c>
      <c r="I479">
        <f>IF('Monthly Ranks'!I478&gt;=9, 1/8,0)</f>
        <v>0.125</v>
      </c>
      <c r="J479">
        <f>IF('Monthly Ranks'!J478&gt;=9, 1/8,0)</f>
        <v>0</v>
      </c>
      <c r="K479">
        <f>IF('Monthly Ranks'!K478&gt;=9, 1/8,0)</f>
        <v>0.125</v>
      </c>
      <c r="L479">
        <f>IF('Monthly Ranks'!L478&gt;=9, 1/8,0)</f>
        <v>0</v>
      </c>
      <c r="M479">
        <f>IF('Monthly Ranks'!M478&gt;=9, 1/8,0)</f>
        <v>0.125</v>
      </c>
      <c r="N479">
        <f>IF('Monthly Ranks'!N478&gt;=9, 1/8,0)</f>
        <v>0</v>
      </c>
      <c r="O479">
        <f>IF('Monthly Ranks'!O478&gt;=9, 1/8,0)</f>
        <v>0</v>
      </c>
      <c r="P479">
        <f>IF('Monthly Ranks'!P478&gt;=9, 1/8,0)</f>
        <v>0.125</v>
      </c>
      <c r="Q479">
        <f>IF('Monthly Ranks'!Q478&gt;=9, 1/8,0)</f>
        <v>0</v>
      </c>
      <c r="S479">
        <f t="shared" si="66"/>
        <v>201409</v>
      </c>
      <c r="T479" s="12">
        <f>B479*ReturnData!B490</f>
        <v>-4.0000000000000002E-4</v>
      </c>
      <c r="U479" s="12">
        <f>C479*ReturnData!C490</f>
        <v>-1.3525000000000001E-2</v>
      </c>
      <c r="V479" s="12">
        <f>D479*ReturnData!D490</f>
        <v>0</v>
      </c>
      <c r="W479" s="12">
        <f>E479*ReturnData!E490</f>
        <v>4.0124999999999996E-3</v>
      </c>
      <c r="X479" s="12">
        <f>F479*ReturnData!F490</f>
        <v>-5.5500000000000002E-3</v>
      </c>
      <c r="Y479" s="12">
        <f>G479*ReturnData!G490</f>
        <v>0</v>
      </c>
      <c r="Z479" s="12">
        <f>H479*ReturnData!H490</f>
        <v>0</v>
      </c>
      <c r="AA479" s="12">
        <f>I479*ReturnData!I490</f>
        <v>-4.3E-3</v>
      </c>
      <c r="AB479" s="12">
        <f>J479*ReturnData!J490</f>
        <v>0</v>
      </c>
      <c r="AC479" s="12">
        <f>K479*ReturnData!K490</f>
        <v>-5.7374999999999995E-3</v>
      </c>
      <c r="AD479" s="12">
        <f>L479*ReturnData!L490</f>
        <v>0</v>
      </c>
      <c r="AE479" s="12">
        <f>M479*ReturnData!M490</f>
        <v>-1.14375E-2</v>
      </c>
      <c r="AF479" s="12">
        <f>N479*ReturnData!N490</f>
        <v>0</v>
      </c>
      <c r="AG479" s="12">
        <f>O479*ReturnData!O490</f>
        <v>0</v>
      </c>
      <c r="AH479" s="12">
        <f>P479*ReturnData!P490</f>
        <v>-1.0499999999999999E-3</v>
      </c>
      <c r="AI479" s="12">
        <f>Q479*ReturnData!Q490</f>
        <v>0</v>
      </c>
      <c r="AK479">
        <f t="shared" si="70"/>
        <v>201409</v>
      </c>
      <c r="AL479" s="15">
        <f t="shared" si="67"/>
        <v>-3.79875E-2</v>
      </c>
      <c r="AN479">
        <v>1</v>
      </c>
      <c r="AO479" s="15">
        <f>HighMomentumPortfolio!AL479-LowMomentumPortfolio!AL479</f>
        <v>1.295E-2</v>
      </c>
      <c r="AP479" s="18">
        <f t="shared" si="68"/>
        <v>1.01295</v>
      </c>
      <c r="AQ479" s="18"/>
    </row>
    <row r="480" spans="1:48" x14ac:dyDescent="0.25">
      <c r="A480" s="6">
        <f>ReturnData!A491</f>
        <v>201410</v>
      </c>
      <c r="B480">
        <f>IF('Monthly Ranks'!B479&gt;=9, 1/8,0)</f>
        <v>0</v>
      </c>
      <c r="C480">
        <f>IF('Monthly Ranks'!C479&gt;=9, 1/8,0)</f>
        <v>0.125</v>
      </c>
      <c r="D480">
        <f>IF('Monthly Ranks'!D479&gt;=9, 1/8,0)</f>
        <v>0</v>
      </c>
      <c r="E480">
        <f>IF('Monthly Ranks'!E479&gt;=9, 1/8,0)</f>
        <v>0.125</v>
      </c>
      <c r="F480">
        <f>IF('Monthly Ranks'!F479&gt;=9, 1/8,0)</f>
        <v>0.125</v>
      </c>
      <c r="G480">
        <f>IF('Monthly Ranks'!G479&gt;=9, 1/8,0)</f>
        <v>0</v>
      </c>
      <c r="H480">
        <f>IF('Monthly Ranks'!H479&gt;=9, 1/8,0)</f>
        <v>0</v>
      </c>
      <c r="I480">
        <f>IF('Monthly Ranks'!I479&gt;=9, 1/8,0)</f>
        <v>0.125</v>
      </c>
      <c r="J480">
        <f>IF('Monthly Ranks'!J479&gt;=9, 1/8,0)</f>
        <v>0</v>
      </c>
      <c r="K480">
        <f>IF('Monthly Ranks'!K479&gt;=9, 1/8,0)</f>
        <v>0.125</v>
      </c>
      <c r="L480">
        <f>IF('Monthly Ranks'!L479&gt;=9, 1/8,0)</f>
        <v>0</v>
      </c>
      <c r="M480">
        <f>IF('Monthly Ranks'!M479&gt;=9, 1/8,0)</f>
        <v>0.125</v>
      </c>
      <c r="N480">
        <f>IF('Monthly Ranks'!N479&gt;=9, 1/8,0)</f>
        <v>0</v>
      </c>
      <c r="O480">
        <f>IF('Monthly Ranks'!O479&gt;=9, 1/8,0)</f>
        <v>0</v>
      </c>
      <c r="P480">
        <f>IF('Monthly Ranks'!P479&gt;=9, 1/8,0)</f>
        <v>0.125</v>
      </c>
      <c r="Q480">
        <f>IF('Monthly Ranks'!Q479&gt;=9, 1/8,0)</f>
        <v>0.125</v>
      </c>
      <c r="S480">
        <f t="shared" si="66"/>
        <v>201410</v>
      </c>
      <c r="T480" s="12">
        <f>B480*ReturnData!B491</f>
        <v>0</v>
      </c>
      <c r="U480" s="12">
        <f>C480*ReturnData!C491</f>
        <v>-1.0587500000000001E-2</v>
      </c>
      <c r="V480" s="12">
        <f>D480*ReturnData!D491</f>
        <v>0</v>
      </c>
      <c r="W480" s="12">
        <f>E480*ReturnData!E491</f>
        <v>1.9250000000000001E-3</v>
      </c>
      <c r="X480" s="12">
        <f>F480*ReturnData!F491</f>
        <v>6.6625E-3</v>
      </c>
      <c r="Y480" s="12">
        <f>G480*ReturnData!G491</f>
        <v>0</v>
      </c>
      <c r="Z480" s="12">
        <f>H480*ReturnData!H491</f>
        <v>0</v>
      </c>
      <c r="AA480" s="12">
        <f>I480*ReturnData!I491</f>
        <v>6.3124999999999995E-3</v>
      </c>
      <c r="AB480" s="12">
        <f>J480*ReturnData!J491</f>
        <v>0</v>
      </c>
      <c r="AC480" s="12">
        <f>K480*ReturnData!K491</f>
        <v>7.175E-3</v>
      </c>
      <c r="AD480" s="12">
        <f>L480*ReturnData!L491</f>
        <v>0</v>
      </c>
      <c r="AE480" s="12">
        <f>M480*ReturnData!M491</f>
        <v>5.2624999999999998E-3</v>
      </c>
      <c r="AF480" s="12">
        <f>N480*ReturnData!N491</f>
        <v>0</v>
      </c>
      <c r="AG480" s="12">
        <f>O480*ReturnData!O491</f>
        <v>0</v>
      </c>
      <c r="AH480" s="12">
        <f>P480*ReturnData!P491</f>
        <v>1.7749999999999999E-3</v>
      </c>
      <c r="AI480" s="12">
        <f>Q480*ReturnData!Q491</f>
        <v>4.725E-3</v>
      </c>
      <c r="AK480">
        <f t="shared" si="70"/>
        <v>201410</v>
      </c>
      <c r="AL480" s="15">
        <f t="shared" si="67"/>
        <v>2.3249999999999996E-2</v>
      </c>
      <c r="AN480">
        <v>1</v>
      </c>
      <c r="AO480" s="15">
        <f>HighMomentumPortfolio!AL480-LowMomentumPortfolio!AL480</f>
        <v>-4.4249999999999984E-3</v>
      </c>
      <c r="AP480" s="18">
        <f t="shared" si="68"/>
        <v>0.99557499999999999</v>
      </c>
      <c r="AQ480" s="18"/>
    </row>
    <row r="481" spans="1:48" x14ac:dyDescent="0.25">
      <c r="A481" s="6">
        <f>ReturnData!A492</f>
        <v>201411</v>
      </c>
      <c r="B481">
        <f>IF('Monthly Ranks'!B480&gt;=9, 1/8,0)</f>
        <v>0</v>
      </c>
      <c r="C481">
        <f>IF('Monthly Ranks'!C480&gt;=9, 1/8,0)</f>
        <v>0.125</v>
      </c>
      <c r="D481">
        <f>IF('Monthly Ranks'!D480&gt;=9, 1/8,0)</f>
        <v>0.125</v>
      </c>
      <c r="E481">
        <f>IF('Monthly Ranks'!E480&gt;=9, 1/8,0)</f>
        <v>0.125</v>
      </c>
      <c r="F481">
        <f>IF('Monthly Ranks'!F480&gt;=9, 1/8,0)</f>
        <v>0.125</v>
      </c>
      <c r="G481">
        <f>IF('Monthly Ranks'!G480&gt;=9, 1/8,0)</f>
        <v>0</v>
      </c>
      <c r="H481">
        <f>IF('Monthly Ranks'!H480&gt;=9, 1/8,0)</f>
        <v>0</v>
      </c>
      <c r="I481">
        <f>IF('Monthly Ranks'!I480&gt;=9, 1/8,0)</f>
        <v>0.125</v>
      </c>
      <c r="J481">
        <f>IF('Monthly Ranks'!J480&gt;=9, 1/8,0)</f>
        <v>0</v>
      </c>
      <c r="K481">
        <f>IF('Monthly Ranks'!K480&gt;=9, 1/8,0)</f>
        <v>0.125</v>
      </c>
      <c r="L481">
        <f>IF('Monthly Ranks'!L480&gt;=9, 1/8,0)</f>
        <v>0</v>
      </c>
      <c r="M481">
        <f>IF('Monthly Ranks'!M480&gt;=9, 1/8,0)</f>
        <v>0.125</v>
      </c>
      <c r="N481">
        <f>IF('Monthly Ranks'!N480&gt;=9, 1/8,0)</f>
        <v>0</v>
      </c>
      <c r="O481">
        <f>IF('Monthly Ranks'!O480&gt;=9, 1/8,0)</f>
        <v>0</v>
      </c>
      <c r="P481">
        <f>IF('Monthly Ranks'!P480&gt;=9, 1/8,0)</f>
        <v>0.125</v>
      </c>
      <c r="Q481">
        <f>IF('Monthly Ranks'!Q480&gt;=9, 1/8,0)</f>
        <v>0</v>
      </c>
      <c r="S481">
        <f t="shared" si="66"/>
        <v>201411</v>
      </c>
      <c r="T481" s="12">
        <f>B481*ReturnData!B492</f>
        <v>0</v>
      </c>
      <c r="U481" s="12">
        <f>C481*ReturnData!C492</f>
        <v>-7.6249999999999994E-4</v>
      </c>
      <c r="V481" s="12">
        <f>D481*ReturnData!D492</f>
        <v>-1.2137500000000001E-2</v>
      </c>
      <c r="W481" s="12">
        <f>E481*ReturnData!E492</f>
        <v>1.0925000000000001E-2</v>
      </c>
      <c r="X481" s="12">
        <f>F481*ReturnData!F492</f>
        <v>4.2875000000000005E-3</v>
      </c>
      <c r="Y481" s="12">
        <f>G481*ReturnData!G492</f>
        <v>0</v>
      </c>
      <c r="Z481" s="12">
        <f>H481*ReturnData!H492</f>
        <v>0</v>
      </c>
      <c r="AA481" s="12">
        <f>I481*ReturnData!I492</f>
        <v>4.8999999999999998E-3</v>
      </c>
      <c r="AB481" s="12">
        <f>J481*ReturnData!J492</f>
        <v>0</v>
      </c>
      <c r="AC481" s="12">
        <f>K481*ReturnData!K492</f>
        <v>5.2499999999999997E-4</v>
      </c>
      <c r="AD481" s="12">
        <f>L481*ReturnData!L492</f>
        <v>0</v>
      </c>
      <c r="AE481" s="12">
        <f>M481*ReturnData!M492</f>
        <v>6.0375000000000003E-3</v>
      </c>
      <c r="AF481" s="12">
        <f>N481*ReturnData!N492</f>
        <v>0</v>
      </c>
      <c r="AG481" s="12">
        <f>O481*ReturnData!O492</f>
        <v>0</v>
      </c>
      <c r="AH481" s="12">
        <f>P481*ReturnData!P492</f>
        <v>1.155E-2</v>
      </c>
      <c r="AI481" s="12">
        <f>Q481*ReturnData!Q492</f>
        <v>0</v>
      </c>
      <c r="AK481">
        <f t="shared" si="70"/>
        <v>201411</v>
      </c>
      <c r="AL481" s="15">
        <f t="shared" si="67"/>
        <v>2.5325E-2</v>
      </c>
      <c r="AN481">
        <v>1</v>
      </c>
      <c r="AO481" s="15">
        <f>HighMomentumPortfolio!AL481-LowMomentumPortfolio!AL481</f>
        <v>-1.9500000000000003E-3</v>
      </c>
      <c r="AP481" s="18">
        <f t="shared" si="68"/>
        <v>0.99804999999999999</v>
      </c>
      <c r="AQ481" s="18"/>
    </row>
    <row r="482" spans="1:48" x14ac:dyDescent="0.25">
      <c r="A482" s="6">
        <f>ReturnData!A493</f>
        <v>201412</v>
      </c>
      <c r="B482">
        <f>IF('Monthly Ranks'!B481&gt;=9, 1/8,0)</f>
        <v>0</v>
      </c>
      <c r="C482">
        <f>IF('Monthly Ranks'!C481&gt;=9, 1/8,0)</f>
        <v>0.125</v>
      </c>
      <c r="D482">
        <f>IF('Monthly Ranks'!D481&gt;=9, 1/8,0)</f>
        <v>0.125</v>
      </c>
      <c r="E482">
        <f>IF('Monthly Ranks'!E481&gt;=9, 1/8,0)</f>
        <v>0.125</v>
      </c>
      <c r="F482">
        <f>IF('Monthly Ranks'!F481&gt;=9, 1/8,0)</f>
        <v>0.125</v>
      </c>
      <c r="G482">
        <f>IF('Monthly Ranks'!G481&gt;=9, 1/8,0)</f>
        <v>0.125</v>
      </c>
      <c r="H482">
        <f>IF('Monthly Ranks'!H481&gt;=9, 1/8,0)</f>
        <v>0</v>
      </c>
      <c r="I482">
        <f>IF('Monthly Ranks'!I481&gt;=9, 1/8,0)</f>
        <v>0</v>
      </c>
      <c r="J482">
        <f>IF('Monthly Ranks'!J481&gt;=9, 1/8,0)</f>
        <v>0</v>
      </c>
      <c r="K482">
        <f>IF('Monthly Ranks'!K481&gt;=9, 1/8,0)</f>
        <v>0.125</v>
      </c>
      <c r="L482">
        <f>IF('Monthly Ranks'!L481&gt;=9, 1/8,0)</f>
        <v>0</v>
      </c>
      <c r="M482">
        <f>IF('Monthly Ranks'!M481&gt;=9, 1/8,0)</f>
        <v>0.125</v>
      </c>
      <c r="N482">
        <f>IF('Monthly Ranks'!N481&gt;=9, 1/8,0)</f>
        <v>0</v>
      </c>
      <c r="O482">
        <f>IF('Monthly Ranks'!O481&gt;=9, 1/8,0)</f>
        <v>0</v>
      </c>
      <c r="P482">
        <f>IF('Monthly Ranks'!P481&gt;=9, 1/8,0)</f>
        <v>0.125</v>
      </c>
      <c r="Q482">
        <f>IF('Monthly Ranks'!Q481&gt;=9, 1/8,0)</f>
        <v>0</v>
      </c>
      <c r="S482">
        <f t="shared" si="66"/>
        <v>201412</v>
      </c>
      <c r="T482" s="12">
        <f>B482*ReturnData!B493</f>
        <v>0</v>
      </c>
      <c r="U482" s="12">
        <f>C482*ReturnData!C493</f>
        <v>-9.8250000000000004E-3</v>
      </c>
      <c r="V482" s="12">
        <f>D482*ReturnData!D493</f>
        <v>9.6250000000000003E-4</v>
      </c>
      <c r="W482" s="12">
        <f>E482*ReturnData!E493</f>
        <v>-7.8750000000000001E-4</v>
      </c>
      <c r="X482" s="12">
        <f>F482*ReturnData!F493</f>
        <v>3.2499999999999999E-4</v>
      </c>
      <c r="Y482" s="12">
        <f>G482*ReturnData!G493</f>
        <v>-1.125E-4</v>
      </c>
      <c r="Z482" s="12">
        <f>H482*ReturnData!H493</f>
        <v>0</v>
      </c>
      <c r="AA482" s="12">
        <f>I482*ReturnData!I493</f>
        <v>0</v>
      </c>
      <c r="AB482" s="12">
        <f>J482*ReturnData!J493</f>
        <v>0</v>
      </c>
      <c r="AC482" s="12">
        <f>K482*ReturnData!K493</f>
        <v>1.4874999999999999E-3</v>
      </c>
      <c r="AD482" s="12">
        <f>L482*ReturnData!L493</f>
        <v>0</v>
      </c>
      <c r="AE482" s="12">
        <f>M482*ReturnData!M493</f>
        <v>1.6750000000000001E-3</v>
      </c>
      <c r="AF482" s="12">
        <f>N482*ReturnData!N493</f>
        <v>0</v>
      </c>
      <c r="AG482" s="12">
        <f>O482*ReturnData!O493</f>
        <v>0</v>
      </c>
      <c r="AH482" s="12">
        <f>P482*ReturnData!P493</f>
        <v>1.1625000000000001E-3</v>
      </c>
      <c r="AI482" s="12">
        <f>Q482*ReturnData!Q493</f>
        <v>0</v>
      </c>
      <c r="AK482">
        <f t="shared" si="70"/>
        <v>201412</v>
      </c>
      <c r="AL482" s="15">
        <f t="shared" si="67"/>
        <v>-5.1124999999999999E-3</v>
      </c>
      <c r="AN482">
        <v>1</v>
      </c>
      <c r="AO482" s="15">
        <f>HighMomentumPortfolio!AL482-LowMomentumPortfolio!AL482</f>
        <v>2.624999999999998E-3</v>
      </c>
      <c r="AP482" s="18">
        <f t="shared" si="68"/>
        <v>1.0026250000000001</v>
      </c>
      <c r="AQ482" s="18"/>
    </row>
    <row r="483" spans="1:48" x14ac:dyDescent="0.25">
      <c r="A483" s="6">
        <f>ReturnData!A494</f>
        <v>201501</v>
      </c>
      <c r="B483">
        <f>IF('Monthly Ranks'!B482&gt;=9, 1/8,0)</f>
        <v>0</v>
      </c>
      <c r="C483">
        <f>IF('Monthly Ranks'!C482&gt;=9, 1/8,0)</f>
        <v>0.125</v>
      </c>
      <c r="D483">
        <f>IF('Monthly Ranks'!D482&gt;=9, 1/8,0)</f>
        <v>0.125</v>
      </c>
      <c r="E483">
        <f>IF('Monthly Ranks'!E482&gt;=9, 1/8,0)</f>
        <v>0</v>
      </c>
      <c r="F483">
        <f>IF('Monthly Ranks'!F482&gt;=9, 1/8,0)</f>
        <v>0.125</v>
      </c>
      <c r="G483">
        <f>IF('Monthly Ranks'!G482&gt;=9, 1/8,0)</f>
        <v>0.125</v>
      </c>
      <c r="H483">
        <f>IF('Monthly Ranks'!H482&gt;=9, 1/8,0)</f>
        <v>0</v>
      </c>
      <c r="I483">
        <f>IF('Monthly Ranks'!I482&gt;=9, 1/8,0)</f>
        <v>0</v>
      </c>
      <c r="J483">
        <f>IF('Monthly Ranks'!J482&gt;=9, 1/8,0)</f>
        <v>0.125</v>
      </c>
      <c r="K483">
        <f>IF('Monthly Ranks'!K482&gt;=9, 1/8,0)</f>
        <v>0.125</v>
      </c>
      <c r="L483">
        <f>IF('Monthly Ranks'!L482&gt;=9, 1/8,0)</f>
        <v>0</v>
      </c>
      <c r="M483">
        <f>IF('Monthly Ranks'!M482&gt;=9, 1/8,0)</f>
        <v>0</v>
      </c>
      <c r="N483">
        <f>IF('Monthly Ranks'!N482&gt;=9, 1/8,0)</f>
        <v>0</v>
      </c>
      <c r="O483">
        <f>IF('Monthly Ranks'!O482&gt;=9, 1/8,0)</f>
        <v>0</v>
      </c>
      <c r="P483">
        <f>IF('Monthly Ranks'!P482&gt;=9, 1/8,0)</f>
        <v>0.125</v>
      </c>
      <c r="Q483">
        <f>IF('Monthly Ranks'!Q482&gt;=9, 1/8,0)</f>
        <v>0.125</v>
      </c>
      <c r="S483">
        <f t="shared" si="66"/>
        <v>201501</v>
      </c>
      <c r="T483" s="12">
        <f>B483*ReturnData!B494</f>
        <v>0</v>
      </c>
      <c r="U483" s="12">
        <f>C483*ReturnData!C494</f>
        <v>-8.5124999999999992E-3</v>
      </c>
      <c r="V483" s="12">
        <f>D483*ReturnData!D494</f>
        <v>-5.1249999999999993E-3</v>
      </c>
      <c r="W483" s="12">
        <f>E483*ReturnData!E494</f>
        <v>0</v>
      </c>
      <c r="X483" s="12">
        <f>F483*ReturnData!F494</f>
        <v>-9.6250000000000003E-4</v>
      </c>
      <c r="Y483" s="12">
        <f>G483*ReturnData!G494</f>
        <v>-2.9125000000000002E-3</v>
      </c>
      <c r="Z483" s="12">
        <f>H483*ReturnData!H494</f>
        <v>0</v>
      </c>
      <c r="AA483" s="12">
        <f>I483*ReturnData!I494</f>
        <v>0</v>
      </c>
      <c r="AB483" s="12">
        <f>J483*ReturnData!J494</f>
        <v>-1.1850000000000001E-2</v>
      </c>
      <c r="AC483" s="12">
        <f>K483*ReturnData!K494</f>
        <v>-7.9625000000000008E-3</v>
      </c>
      <c r="AD483" s="12">
        <f>L483*ReturnData!L494</f>
        <v>0</v>
      </c>
      <c r="AE483" s="12">
        <f>M483*ReturnData!M494</f>
        <v>0</v>
      </c>
      <c r="AF483" s="12">
        <f>N483*ReturnData!N494</f>
        <v>0</v>
      </c>
      <c r="AG483" s="12">
        <f>O483*ReturnData!O494</f>
        <v>0</v>
      </c>
      <c r="AH483" s="12">
        <f>P483*ReturnData!P494</f>
        <v>2.375E-4</v>
      </c>
      <c r="AI483" s="12">
        <f>Q483*ReturnData!Q494</f>
        <v>-9.7000000000000003E-3</v>
      </c>
      <c r="AK483">
        <f t="shared" ref="AK483:AK546" si="72">S483</f>
        <v>201501</v>
      </c>
      <c r="AL483" s="15">
        <f t="shared" si="67"/>
        <v>-4.6787499999999996E-2</v>
      </c>
      <c r="AN483">
        <v>1</v>
      </c>
      <c r="AO483" s="15">
        <f>HighMomentumPortfolio!AL483-LowMomentumPortfolio!AL483</f>
        <v>2.1999999999999995E-2</v>
      </c>
      <c r="AP483" s="18">
        <f t="shared" si="68"/>
        <v>1.022</v>
      </c>
      <c r="AQ483" s="18"/>
      <c r="AR483" s="18">
        <f t="shared" ref="AR483" si="73">PRODUCT(AP483:AP494)</f>
        <v>1.159100583292505</v>
      </c>
      <c r="AS483" s="18"/>
      <c r="AT483" s="18"/>
      <c r="AU483" s="18"/>
      <c r="AV483" s="18"/>
    </row>
    <row r="484" spans="1:48" x14ac:dyDescent="0.25">
      <c r="A484" s="6">
        <f>ReturnData!A495</f>
        <v>201502</v>
      </c>
      <c r="B484">
        <f>IF('Monthly Ranks'!B483&gt;=9, 1/8,0)</f>
        <v>0</v>
      </c>
      <c r="C484">
        <f>IF('Monthly Ranks'!C483&gt;=9, 1/8,0)</f>
        <v>0.125</v>
      </c>
      <c r="D484">
        <f>IF('Monthly Ranks'!D483&gt;=9, 1/8,0)</f>
        <v>0.125</v>
      </c>
      <c r="E484">
        <f>IF('Monthly Ranks'!E483&gt;=9, 1/8,0)</f>
        <v>0</v>
      </c>
      <c r="F484">
        <f>IF('Monthly Ranks'!F483&gt;=9, 1/8,0)</f>
        <v>0.125</v>
      </c>
      <c r="G484">
        <f>IF('Monthly Ranks'!G483&gt;=9, 1/8,0)</f>
        <v>0.125</v>
      </c>
      <c r="H484">
        <f>IF('Monthly Ranks'!H483&gt;=9, 1/8,0)</f>
        <v>0</v>
      </c>
      <c r="I484">
        <f>IF('Monthly Ranks'!I483&gt;=9, 1/8,0)</f>
        <v>0</v>
      </c>
      <c r="J484">
        <f>IF('Monthly Ranks'!J483&gt;=9, 1/8,0)</f>
        <v>0.125</v>
      </c>
      <c r="K484">
        <f>IF('Monthly Ranks'!K483&gt;=9, 1/8,0)</f>
        <v>0.125</v>
      </c>
      <c r="L484">
        <f>IF('Monthly Ranks'!L483&gt;=9, 1/8,0)</f>
        <v>0.125</v>
      </c>
      <c r="M484">
        <f>IF('Monthly Ranks'!M483&gt;=9, 1/8,0)</f>
        <v>0.125</v>
      </c>
      <c r="N484">
        <f>IF('Monthly Ranks'!N483&gt;=9, 1/8,0)</f>
        <v>0</v>
      </c>
      <c r="O484">
        <f>IF('Monthly Ranks'!O483&gt;=9, 1/8,0)</f>
        <v>0</v>
      </c>
      <c r="P484">
        <f>IF('Monthly Ranks'!P483&gt;=9, 1/8,0)</f>
        <v>0</v>
      </c>
      <c r="Q484">
        <f>IF('Monthly Ranks'!Q483&gt;=9, 1/8,0)</f>
        <v>0</v>
      </c>
      <c r="S484">
        <f t="shared" si="66"/>
        <v>201502</v>
      </c>
      <c r="T484" s="12">
        <f>B484*ReturnData!B495</f>
        <v>0</v>
      </c>
      <c r="U484" s="12">
        <f>C484*ReturnData!C495</f>
        <v>1.7975000000000001E-2</v>
      </c>
      <c r="V484" s="12">
        <f>D484*ReturnData!D495</f>
        <v>6.0000000000000001E-3</v>
      </c>
      <c r="W484" s="12">
        <f>E484*ReturnData!E495</f>
        <v>0</v>
      </c>
      <c r="X484" s="12">
        <f>F484*ReturnData!F495</f>
        <v>5.9624999999999991E-3</v>
      </c>
      <c r="Y484" s="12">
        <f>G484*ReturnData!G495</f>
        <v>1.0637499999999999E-2</v>
      </c>
      <c r="Z484" s="12">
        <f>H484*ReturnData!H495</f>
        <v>0</v>
      </c>
      <c r="AA484" s="12">
        <f>I484*ReturnData!I495</f>
        <v>0</v>
      </c>
      <c r="AB484" s="12">
        <f>J484*ReturnData!J495</f>
        <v>4.4624999999999995E-3</v>
      </c>
      <c r="AC484" s="12">
        <f>K484*ReturnData!K495</f>
        <v>1.22875E-2</v>
      </c>
      <c r="AD484" s="12">
        <f>L484*ReturnData!L495</f>
        <v>8.9625E-3</v>
      </c>
      <c r="AE484" s="12">
        <f>M484*ReturnData!M495</f>
        <v>9.6874999999999999E-3</v>
      </c>
      <c r="AF484" s="12">
        <f>N484*ReturnData!N495</f>
        <v>0</v>
      </c>
      <c r="AG484" s="12">
        <f>O484*ReturnData!O495</f>
        <v>0</v>
      </c>
      <c r="AH484" s="12">
        <f>P484*ReturnData!P495</f>
        <v>0</v>
      </c>
      <c r="AI484" s="12">
        <f>Q484*ReturnData!Q495</f>
        <v>0</v>
      </c>
      <c r="AK484">
        <f t="shared" si="72"/>
        <v>201502</v>
      </c>
      <c r="AL484" s="15">
        <f t="shared" si="67"/>
        <v>7.5975000000000001E-2</v>
      </c>
      <c r="AN484">
        <v>1</v>
      </c>
      <c r="AO484" s="15">
        <f>HighMomentumPortfolio!AL484-LowMomentumPortfolio!AL484</f>
        <v>-2.9124999999999991E-2</v>
      </c>
      <c r="AP484" s="18">
        <f t="shared" si="68"/>
        <v>0.97087500000000004</v>
      </c>
      <c r="AQ484" s="18"/>
    </row>
    <row r="485" spans="1:48" x14ac:dyDescent="0.25">
      <c r="A485" s="6">
        <f>ReturnData!A496</f>
        <v>201503</v>
      </c>
      <c r="B485">
        <f>IF('Monthly Ranks'!B484&gt;=9, 1/8,0)</f>
        <v>0</v>
      </c>
      <c r="C485">
        <f>IF('Monthly Ranks'!C484&gt;=9, 1/8,0)</f>
        <v>0.125</v>
      </c>
      <c r="D485">
        <f>IF('Monthly Ranks'!D484&gt;=9, 1/8,0)</f>
        <v>0.125</v>
      </c>
      <c r="E485">
        <f>IF('Monthly Ranks'!E484&gt;=9, 1/8,0)</f>
        <v>0</v>
      </c>
      <c r="F485">
        <f>IF('Monthly Ranks'!F484&gt;=9, 1/8,0)</f>
        <v>0.125</v>
      </c>
      <c r="G485">
        <f>IF('Monthly Ranks'!G484&gt;=9, 1/8,0)</f>
        <v>0.125</v>
      </c>
      <c r="H485">
        <f>IF('Monthly Ranks'!H484&gt;=9, 1/8,0)</f>
        <v>0</v>
      </c>
      <c r="I485">
        <f>IF('Monthly Ranks'!I484&gt;=9, 1/8,0)</f>
        <v>0</v>
      </c>
      <c r="J485">
        <f>IF('Monthly Ranks'!J484&gt;=9, 1/8,0)</f>
        <v>0.125</v>
      </c>
      <c r="K485">
        <f>IF('Monthly Ranks'!K484&gt;=9, 1/8,0)</f>
        <v>0.125</v>
      </c>
      <c r="L485">
        <f>IF('Monthly Ranks'!L484&gt;=9, 1/8,0)</f>
        <v>0.125</v>
      </c>
      <c r="M485">
        <f>IF('Monthly Ranks'!M484&gt;=9, 1/8,0)</f>
        <v>0.125</v>
      </c>
      <c r="N485">
        <f>IF('Monthly Ranks'!N484&gt;=9, 1/8,0)</f>
        <v>0</v>
      </c>
      <c r="O485">
        <f>IF('Monthly Ranks'!O484&gt;=9, 1/8,0)</f>
        <v>0</v>
      </c>
      <c r="P485">
        <f>IF('Monthly Ranks'!P484&gt;=9, 1/8,0)</f>
        <v>0</v>
      </c>
      <c r="Q485">
        <f>IF('Monthly Ranks'!Q484&gt;=9, 1/8,0)</f>
        <v>0</v>
      </c>
      <c r="S485">
        <f t="shared" si="66"/>
        <v>201503</v>
      </c>
      <c r="T485" s="12">
        <f>B485*ReturnData!B496</f>
        <v>0</v>
      </c>
      <c r="U485" s="12">
        <f>C485*ReturnData!C496</f>
        <v>-9.4750000000000008E-3</v>
      </c>
      <c r="V485" s="12">
        <f>D485*ReturnData!D496</f>
        <v>-2.9499999999999999E-3</v>
      </c>
      <c r="W485" s="12">
        <f>E485*ReturnData!E496</f>
        <v>0</v>
      </c>
      <c r="X485" s="12">
        <f>F485*ReturnData!F496</f>
        <v>-1.5499999999999999E-3</v>
      </c>
      <c r="Y485" s="12">
        <f>G485*ReturnData!G496</f>
        <v>-4.45E-3</v>
      </c>
      <c r="Z485" s="12">
        <f>H485*ReturnData!H496</f>
        <v>0</v>
      </c>
      <c r="AA485" s="12">
        <f>I485*ReturnData!I496</f>
        <v>0</v>
      </c>
      <c r="AB485" s="12">
        <f>J485*ReturnData!J496</f>
        <v>-3.5999999999999999E-3</v>
      </c>
      <c r="AC485" s="12">
        <f>K485*ReturnData!K496</f>
        <v>8.7499999999999991E-4</v>
      </c>
      <c r="AD485" s="12">
        <f>L485*ReturnData!L496</f>
        <v>-3.9000000000000003E-3</v>
      </c>
      <c r="AE485" s="12">
        <f>M485*ReturnData!M496</f>
        <v>3.7499999999999997E-5</v>
      </c>
      <c r="AF485" s="12">
        <f>N485*ReturnData!N496</f>
        <v>0</v>
      </c>
      <c r="AG485" s="12">
        <f>O485*ReturnData!O496</f>
        <v>0</v>
      </c>
      <c r="AH485" s="12">
        <f>P485*ReturnData!P496</f>
        <v>0</v>
      </c>
      <c r="AI485" s="12">
        <f>Q485*ReturnData!Q496</f>
        <v>0</v>
      </c>
      <c r="AK485">
        <f t="shared" si="72"/>
        <v>201503</v>
      </c>
      <c r="AL485" s="15">
        <f t="shared" si="67"/>
        <v>-2.50125E-2</v>
      </c>
      <c r="AN485">
        <v>1</v>
      </c>
      <c r="AO485" s="15">
        <f>HighMomentumPortfolio!AL485-LowMomentumPortfolio!AL485</f>
        <v>2.1912500000000001E-2</v>
      </c>
      <c r="AP485" s="18">
        <f t="shared" si="68"/>
        <v>1.0219125</v>
      </c>
      <c r="AQ485" s="18"/>
    </row>
    <row r="486" spans="1:48" x14ac:dyDescent="0.25">
      <c r="A486" s="6">
        <f>ReturnData!A497</f>
        <v>201504</v>
      </c>
      <c r="B486">
        <f>IF('Monthly Ranks'!B485&gt;=9, 1/8,0)</f>
        <v>0</v>
      </c>
      <c r="C486">
        <f>IF('Monthly Ranks'!C485&gt;=9, 1/8,0)</f>
        <v>0.125</v>
      </c>
      <c r="D486">
        <f>IF('Monthly Ranks'!D485&gt;=9, 1/8,0)</f>
        <v>0.125</v>
      </c>
      <c r="E486">
        <f>IF('Monthly Ranks'!E485&gt;=9, 1/8,0)</f>
        <v>0</v>
      </c>
      <c r="F486">
        <f>IF('Monthly Ranks'!F485&gt;=9, 1/8,0)</f>
        <v>0.125</v>
      </c>
      <c r="G486">
        <f>IF('Monthly Ranks'!G485&gt;=9, 1/8,0)</f>
        <v>0.125</v>
      </c>
      <c r="H486">
        <f>IF('Monthly Ranks'!H485&gt;=9, 1/8,0)</f>
        <v>0</v>
      </c>
      <c r="I486">
        <f>IF('Monthly Ranks'!I485&gt;=9, 1/8,0)</f>
        <v>0</v>
      </c>
      <c r="J486">
        <f>IF('Monthly Ranks'!J485&gt;=9, 1/8,0)</f>
        <v>0.125</v>
      </c>
      <c r="K486">
        <f>IF('Monthly Ranks'!K485&gt;=9, 1/8,0)</f>
        <v>0.125</v>
      </c>
      <c r="L486">
        <f>IF('Monthly Ranks'!L485&gt;=9, 1/8,0)</f>
        <v>0.125</v>
      </c>
      <c r="M486">
        <f>IF('Monthly Ranks'!M485&gt;=9, 1/8,0)</f>
        <v>0.125</v>
      </c>
      <c r="N486">
        <f>IF('Monthly Ranks'!N485&gt;=9, 1/8,0)</f>
        <v>0</v>
      </c>
      <c r="O486">
        <f>IF('Monthly Ranks'!O485&gt;=9, 1/8,0)</f>
        <v>0</v>
      </c>
      <c r="P486">
        <f>IF('Monthly Ranks'!P485&gt;=9, 1/8,0)</f>
        <v>0</v>
      </c>
      <c r="Q486">
        <f>IF('Monthly Ranks'!Q485&gt;=9, 1/8,0)</f>
        <v>0</v>
      </c>
      <c r="S486">
        <f t="shared" si="66"/>
        <v>201504</v>
      </c>
      <c r="T486" s="12">
        <f>B486*ReturnData!B497</f>
        <v>0</v>
      </c>
      <c r="U486" s="12">
        <f>C486*ReturnData!C497</f>
        <v>1.5125E-2</v>
      </c>
      <c r="V486" s="12">
        <f>D486*ReturnData!D497</f>
        <v>8.1250000000000003E-3</v>
      </c>
      <c r="W486" s="12">
        <f>E486*ReturnData!E497</f>
        <v>0</v>
      </c>
      <c r="X486" s="12">
        <f>F486*ReturnData!F497</f>
        <v>-2.5000000000000001E-4</v>
      </c>
      <c r="Y486" s="12">
        <f>G486*ReturnData!G497</f>
        <v>2.2000000000000001E-3</v>
      </c>
      <c r="Z486" s="12">
        <f>H486*ReturnData!H497</f>
        <v>0</v>
      </c>
      <c r="AA486" s="12">
        <f>I486*ReturnData!I497</f>
        <v>0</v>
      </c>
      <c r="AB486" s="12">
        <f>J486*ReturnData!J497</f>
        <v>5.1000000000000004E-3</v>
      </c>
      <c r="AC486" s="12">
        <f>K486*ReturnData!K497</f>
        <v>5.8749999999999991E-4</v>
      </c>
      <c r="AD486" s="12">
        <f>L486*ReturnData!L497</f>
        <v>2.6249999999999998E-4</v>
      </c>
      <c r="AE486" s="12">
        <f>M486*ReturnData!M497</f>
        <v>-4.4999999999999999E-4</v>
      </c>
      <c r="AF486" s="12">
        <f>N486*ReturnData!N497</f>
        <v>0</v>
      </c>
      <c r="AG486" s="12">
        <f>O486*ReturnData!O497</f>
        <v>0</v>
      </c>
      <c r="AH486" s="12">
        <f>P486*ReturnData!P497</f>
        <v>0</v>
      </c>
      <c r="AI486" s="12">
        <f>Q486*ReturnData!Q497</f>
        <v>0</v>
      </c>
      <c r="AK486">
        <f t="shared" si="72"/>
        <v>201504</v>
      </c>
      <c r="AL486" s="15">
        <f t="shared" si="67"/>
        <v>3.0700000000000002E-2</v>
      </c>
      <c r="AN486">
        <v>1</v>
      </c>
      <c r="AO486" s="15">
        <f>HighMomentumPortfolio!AL486-LowMomentumPortfolio!AL486</f>
        <v>-4.3512500000000003E-2</v>
      </c>
      <c r="AP486" s="18">
        <f t="shared" si="68"/>
        <v>0.95648750000000005</v>
      </c>
      <c r="AQ486" s="18"/>
    </row>
    <row r="487" spans="1:48" x14ac:dyDescent="0.25">
      <c r="A487" s="6">
        <f>ReturnData!A498</f>
        <v>201505</v>
      </c>
      <c r="B487">
        <f>IF('Monthly Ranks'!B486&gt;=9, 1/8,0)</f>
        <v>0</v>
      </c>
      <c r="C487">
        <f>IF('Monthly Ranks'!C486&gt;=9, 1/8,0)</f>
        <v>0.125</v>
      </c>
      <c r="D487">
        <f>IF('Monthly Ranks'!D486&gt;=9, 1/8,0)</f>
        <v>0.125</v>
      </c>
      <c r="E487">
        <f>IF('Monthly Ranks'!E486&gt;=9, 1/8,0)</f>
        <v>0</v>
      </c>
      <c r="F487">
        <f>IF('Monthly Ranks'!F486&gt;=9, 1/8,0)</f>
        <v>0.125</v>
      </c>
      <c r="G487">
        <f>IF('Monthly Ranks'!G486&gt;=9, 1/8,0)</f>
        <v>0.125</v>
      </c>
      <c r="H487">
        <f>IF('Monthly Ranks'!H486&gt;=9, 1/8,0)</f>
        <v>0</v>
      </c>
      <c r="I487">
        <f>IF('Monthly Ranks'!I486&gt;=9, 1/8,0)</f>
        <v>0</v>
      </c>
      <c r="J487">
        <f>IF('Monthly Ranks'!J486&gt;=9, 1/8,0)</f>
        <v>0.125</v>
      </c>
      <c r="K487">
        <f>IF('Monthly Ranks'!K486&gt;=9, 1/8,0)</f>
        <v>0.125</v>
      </c>
      <c r="L487">
        <f>IF('Monthly Ranks'!L486&gt;=9, 1/8,0)</f>
        <v>0.125</v>
      </c>
      <c r="M487">
        <f>IF('Monthly Ranks'!M486&gt;=9, 1/8,0)</f>
        <v>0</v>
      </c>
      <c r="N487">
        <f>IF('Monthly Ranks'!N486&gt;=9, 1/8,0)</f>
        <v>0</v>
      </c>
      <c r="O487">
        <f>IF('Monthly Ranks'!O486&gt;=9, 1/8,0)</f>
        <v>0.125</v>
      </c>
      <c r="P487">
        <f>IF('Monthly Ranks'!P486&gt;=9, 1/8,0)</f>
        <v>0</v>
      </c>
      <c r="Q487">
        <f>IF('Monthly Ranks'!Q486&gt;=9, 1/8,0)</f>
        <v>0</v>
      </c>
      <c r="S487">
        <f t="shared" si="66"/>
        <v>201505</v>
      </c>
      <c r="T487" s="12">
        <f>B487*ReturnData!B498</f>
        <v>0</v>
      </c>
      <c r="U487" s="12">
        <f>C487*ReturnData!C498</f>
        <v>-7.45E-3</v>
      </c>
      <c r="V487" s="12">
        <f>D487*ReturnData!D498</f>
        <v>-6.2749999999999993E-3</v>
      </c>
      <c r="W487" s="12">
        <f>E487*ReturnData!E498</f>
        <v>0</v>
      </c>
      <c r="X487" s="12">
        <f>F487*ReturnData!F498</f>
        <v>8.25E-4</v>
      </c>
      <c r="Y487" s="12">
        <f>G487*ReturnData!G498</f>
        <v>9.2500000000000004E-4</v>
      </c>
      <c r="Z487" s="12">
        <f>H487*ReturnData!H498</f>
        <v>0</v>
      </c>
      <c r="AA487" s="12">
        <f>I487*ReturnData!I498</f>
        <v>0</v>
      </c>
      <c r="AB487" s="12">
        <f>J487*ReturnData!J498</f>
        <v>-4.8374999999999998E-3</v>
      </c>
      <c r="AC487" s="12">
        <f>K487*ReturnData!K498</f>
        <v>8.7500000000000013E-5</v>
      </c>
      <c r="AD487" s="12">
        <f>L487*ReturnData!L498</f>
        <v>4.15E-3</v>
      </c>
      <c r="AE487" s="12">
        <f>M487*ReturnData!M498</f>
        <v>0</v>
      </c>
      <c r="AF487" s="12">
        <f>N487*ReturnData!N498</f>
        <v>0</v>
      </c>
      <c r="AG487" s="12">
        <f>O487*ReturnData!O498</f>
        <v>-5.7499999999999999E-4</v>
      </c>
      <c r="AH487" s="12">
        <f>P487*ReturnData!P498</f>
        <v>0</v>
      </c>
      <c r="AI487" s="12">
        <f>Q487*ReturnData!Q498</f>
        <v>0</v>
      </c>
      <c r="AK487">
        <f t="shared" si="72"/>
        <v>201505</v>
      </c>
      <c r="AL487" s="15">
        <f t="shared" si="67"/>
        <v>-1.3149999999999998E-2</v>
      </c>
      <c r="AN487">
        <v>1</v>
      </c>
      <c r="AO487" s="15">
        <f>HighMomentumPortfolio!AL487-LowMomentumPortfolio!AL487</f>
        <v>2.79125E-2</v>
      </c>
      <c r="AP487" s="18">
        <f t="shared" si="68"/>
        <v>1.0279125</v>
      </c>
      <c r="AQ487" s="18"/>
    </row>
    <row r="488" spans="1:48" x14ac:dyDescent="0.25">
      <c r="A488" s="6">
        <f>ReturnData!A499</f>
        <v>201506</v>
      </c>
      <c r="B488">
        <f>IF('Monthly Ranks'!B487&gt;=9, 1/8,0)</f>
        <v>0</v>
      </c>
      <c r="C488">
        <f>IF('Monthly Ranks'!C487&gt;=9, 1/8,0)</f>
        <v>0.125</v>
      </c>
      <c r="D488">
        <f>IF('Monthly Ranks'!D487&gt;=9, 1/8,0)</f>
        <v>0.125</v>
      </c>
      <c r="E488">
        <f>IF('Monthly Ranks'!E487&gt;=9, 1/8,0)</f>
        <v>0</v>
      </c>
      <c r="F488">
        <f>IF('Monthly Ranks'!F487&gt;=9, 1/8,0)</f>
        <v>0</v>
      </c>
      <c r="G488">
        <f>IF('Monthly Ranks'!G487&gt;=9, 1/8,0)</f>
        <v>0.125</v>
      </c>
      <c r="H488">
        <f>IF('Monthly Ranks'!H487&gt;=9, 1/8,0)</f>
        <v>0</v>
      </c>
      <c r="I488">
        <f>IF('Monthly Ranks'!I487&gt;=9, 1/8,0)</f>
        <v>0</v>
      </c>
      <c r="J488">
        <f>IF('Monthly Ranks'!J487&gt;=9, 1/8,0)</f>
        <v>0.125</v>
      </c>
      <c r="K488">
        <f>IF('Monthly Ranks'!K487&gt;=9, 1/8,0)</f>
        <v>0.125</v>
      </c>
      <c r="L488">
        <f>IF('Monthly Ranks'!L487&gt;=9, 1/8,0)</f>
        <v>0.125</v>
      </c>
      <c r="M488">
        <f>IF('Monthly Ranks'!M487&gt;=9, 1/8,0)</f>
        <v>0.125</v>
      </c>
      <c r="N488">
        <f>IF('Monthly Ranks'!N487&gt;=9, 1/8,0)</f>
        <v>0</v>
      </c>
      <c r="O488">
        <f>IF('Monthly Ranks'!O487&gt;=9, 1/8,0)</f>
        <v>0.125</v>
      </c>
      <c r="P488">
        <f>IF('Monthly Ranks'!P487&gt;=9, 1/8,0)</f>
        <v>0</v>
      </c>
      <c r="Q488">
        <f>IF('Monthly Ranks'!Q487&gt;=9, 1/8,0)</f>
        <v>0</v>
      </c>
      <c r="S488">
        <f t="shared" si="66"/>
        <v>201506</v>
      </c>
      <c r="T488" s="12">
        <f>B488*ReturnData!B499</f>
        <v>0</v>
      </c>
      <c r="U488" s="12">
        <f>C488*ReturnData!C499</f>
        <v>-9.4874999999999994E-3</v>
      </c>
      <c r="V488" s="12">
        <f>D488*ReturnData!D499</f>
        <v>-4.6625E-3</v>
      </c>
      <c r="W488" s="12">
        <f>E488*ReturnData!E499</f>
        <v>0</v>
      </c>
      <c r="X488" s="12">
        <f>F488*ReturnData!F499</f>
        <v>0</v>
      </c>
      <c r="Y488" s="12">
        <f>G488*ReturnData!G499</f>
        <v>-3.7375000000000004E-3</v>
      </c>
      <c r="Z488" s="12">
        <f>H488*ReturnData!H499</f>
        <v>0</v>
      </c>
      <c r="AA488" s="12">
        <f>I488*ReturnData!I499</f>
        <v>0</v>
      </c>
      <c r="AB488" s="12">
        <f>J488*ReturnData!J499</f>
        <v>-6.6874999999999999E-3</v>
      </c>
      <c r="AC488" s="12">
        <f>K488*ReturnData!K499</f>
        <v>-2.3E-3</v>
      </c>
      <c r="AD488" s="12">
        <f>L488*ReturnData!L499</f>
        <v>-5.875E-3</v>
      </c>
      <c r="AE488" s="12">
        <f>M488*ReturnData!M499</f>
        <v>-1.4375E-3</v>
      </c>
      <c r="AF488" s="12">
        <f>N488*ReturnData!N499</f>
        <v>0</v>
      </c>
      <c r="AG488" s="12">
        <f>O488*ReturnData!O499</f>
        <v>-6.6125000000000003E-3</v>
      </c>
      <c r="AH488" s="12">
        <f>P488*ReturnData!P499</f>
        <v>0</v>
      </c>
      <c r="AI488" s="12">
        <f>Q488*ReturnData!Q499</f>
        <v>0</v>
      </c>
      <c r="AK488">
        <f t="shared" si="72"/>
        <v>201506</v>
      </c>
      <c r="AL488" s="15">
        <f t="shared" si="67"/>
        <v>-4.0800000000000003E-2</v>
      </c>
      <c r="AN488">
        <v>1</v>
      </c>
      <c r="AO488" s="15">
        <f>HighMomentumPortfolio!AL488-LowMomentumPortfolio!AL488</f>
        <v>3.7625000000000006E-2</v>
      </c>
      <c r="AP488" s="18">
        <f t="shared" si="68"/>
        <v>1.037625</v>
      </c>
      <c r="AQ488" s="18"/>
    </row>
    <row r="489" spans="1:48" x14ac:dyDescent="0.25">
      <c r="A489" s="6">
        <f>ReturnData!A500</f>
        <v>201507</v>
      </c>
      <c r="B489">
        <f>IF('Monthly Ranks'!B488&gt;=9, 1/8,0)</f>
        <v>0</v>
      </c>
      <c r="C489">
        <f>IF('Monthly Ranks'!C488&gt;=9, 1/8,0)</f>
        <v>0.125</v>
      </c>
      <c r="D489">
        <f>IF('Monthly Ranks'!D488&gt;=9, 1/8,0)</f>
        <v>0.125</v>
      </c>
      <c r="E489">
        <f>IF('Monthly Ranks'!E488&gt;=9, 1/8,0)</f>
        <v>0</v>
      </c>
      <c r="F489">
        <f>IF('Monthly Ranks'!F488&gt;=9, 1/8,0)</f>
        <v>0</v>
      </c>
      <c r="G489">
        <f>IF('Monthly Ranks'!G488&gt;=9, 1/8,0)</f>
        <v>0.125</v>
      </c>
      <c r="H489">
        <f>IF('Monthly Ranks'!H488&gt;=9, 1/8,0)</f>
        <v>0</v>
      </c>
      <c r="I489">
        <f>IF('Monthly Ranks'!I488&gt;=9, 1/8,0)</f>
        <v>0</v>
      </c>
      <c r="J489">
        <f>IF('Monthly Ranks'!J488&gt;=9, 1/8,0)</f>
        <v>0.125</v>
      </c>
      <c r="K489">
        <f>IF('Monthly Ranks'!K488&gt;=9, 1/8,0)</f>
        <v>0.125</v>
      </c>
      <c r="L489">
        <f>IF('Monthly Ranks'!L488&gt;=9, 1/8,0)</f>
        <v>0.125</v>
      </c>
      <c r="M489">
        <f>IF('Monthly Ranks'!M488&gt;=9, 1/8,0)</f>
        <v>0.125</v>
      </c>
      <c r="N489">
        <f>IF('Monthly Ranks'!N488&gt;=9, 1/8,0)</f>
        <v>0</v>
      </c>
      <c r="O489">
        <f>IF('Monthly Ranks'!O488&gt;=9, 1/8,0)</f>
        <v>0.125</v>
      </c>
      <c r="P489">
        <f>IF('Monthly Ranks'!P488&gt;=9, 1/8,0)</f>
        <v>0</v>
      </c>
      <c r="Q489">
        <f>IF('Monthly Ranks'!Q488&gt;=9, 1/8,0)</f>
        <v>0</v>
      </c>
      <c r="S489">
        <f t="shared" si="66"/>
        <v>201507</v>
      </c>
      <c r="T489" s="12">
        <f>B489*ReturnData!B500</f>
        <v>0</v>
      </c>
      <c r="U489" s="12">
        <f>C489*ReturnData!C500</f>
        <v>-1.7225000000000001E-2</v>
      </c>
      <c r="V489" s="12">
        <f>D489*ReturnData!D500</f>
        <v>-1.1012500000000001E-2</v>
      </c>
      <c r="W489" s="12">
        <f>E489*ReturnData!E500</f>
        <v>0</v>
      </c>
      <c r="X489" s="12">
        <f>F489*ReturnData!F500</f>
        <v>0</v>
      </c>
      <c r="Y489" s="12">
        <f>G489*ReturnData!G500</f>
        <v>-6.7874999999999993E-3</v>
      </c>
      <c r="Z489" s="12">
        <f>H489*ReturnData!H500</f>
        <v>0</v>
      </c>
      <c r="AA489" s="12">
        <f>I489*ReturnData!I500</f>
        <v>0</v>
      </c>
      <c r="AB489" s="12">
        <f>J489*ReturnData!J500</f>
        <v>-1.03125E-2</v>
      </c>
      <c r="AC489" s="12">
        <f>K489*ReturnData!K500</f>
        <v>-4.3625000000000001E-3</v>
      </c>
      <c r="AD489" s="12">
        <f>L489*ReturnData!L500</f>
        <v>-1.7749999999999999E-3</v>
      </c>
      <c r="AE489" s="12">
        <f>M489*ReturnData!M500</f>
        <v>-1.2125E-3</v>
      </c>
      <c r="AF489" s="12">
        <f>N489*ReturnData!N500</f>
        <v>0</v>
      </c>
      <c r="AG489" s="12">
        <f>O489*ReturnData!O500</f>
        <v>3.3124999999999999E-3</v>
      </c>
      <c r="AH489" s="12">
        <f>P489*ReturnData!P500</f>
        <v>0</v>
      </c>
      <c r="AI489" s="12">
        <f>Q489*ReturnData!Q500</f>
        <v>0</v>
      </c>
      <c r="AK489">
        <f t="shared" si="72"/>
        <v>201507</v>
      </c>
      <c r="AL489" s="15">
        <f t="shared" si="67"/>
        <v>-4.9374999999999995E-2</v>
      </c>
      <c r="AN489">
        <v>1</v>
      </c>
      <c r="AO489" s="15">
        <f>HighMomentumPortfolio!AL489-LowMomentumPortfolio!AL489</f>
        <v>8.1574999999999981E-2</v>
      </c>
      <c r="AP489" s="18">
        <f t="shared" si="68"/>
        <v>1.081575</v>
      </c>
      <c r="AQ489" s="18"/>
    </row>
    <row r="490" spans="1:48" x14ac:dyDescent="0.25">
      <c r="A490" s="6">
        <f>ReturnData!A501</f>
        <v>201508</v>
      </c>
      <c r="B490">
        <f>IF('Monthly Ranks'!B489&gt;=9, 1/8,0)</f>
        <v>0</v>
      </c>
      <c r="C490">
        <f>IF('Monthly Ranks'!C489&gt;=9, 1/8,0)</f>
        <v>0.125</v>
      </c>
      <c r="D490">
        <f>IF('Monthly Ranks'!D489&gt;=9, 1/8,0)</f>
        <v>0.125</v>
      </c>
      <c r="E490">
        <f>IF('Monthly Ranks'!E489&gt;=9, 1/8,0)</f>
        <v>0</v>
      </c>
      <c r="F490">
        <f>IF('Monthly Ranks'!F489&gt;=9, 1/8,0)</f>
        <v>0</v>
      </c>
      <c r="G490">
        <f>IF('Monthly Ranks'!G489&gt;=9, 1/8,0)</f>
        <v>0.125</v>
      </c>
      <c r="H490">
        <f>IF('Monthly Ranks'!H489&gt;=9, 1/8,0)</f>
        <v>0</v>
      </c>
      <c r="I490">
        <f>IF('Monthly Ranks'!I489&gt;=9, 1/8,0)</f>
        <v>0</v>
      </c>
      <c r="J490">
        <f>IF('Monthly Ranks'!J489&gt;=9, 1/8,0)</f>
        <v>0.125</v>
      </c>
      <c r="K490">
        <f>IF('Monthly Ranks'!K489&gt;=9, 1/8,0)</f>
        <v>0.125</v>
      </c>
      <c r="L490">
        <f>IF('Monthly Ranks'!L489&gt;=9, 1/8,0)</f>
        <v>0.125</v>
      </c>
      <c r="M490">
        <f>IF('Monthly Ranks'!M489&gt;=9, 1/8,0)</f>
        <v>0.125</v>
      </c>
      <c r="N490">
        <f>IF('Monthly Ranks'!N489&gt;=9, 1/8,0)</f>
        <v>0</v>
      </c>
      <c r="O490">
        <f>IF('Monthly Ranks'!O489&gt;=9, 1/8,0)</f>
        <v>0.125</v>
      </c>
      <c r="P490">
        <f>IF('Monthly Ranks'!P489&gt;=9, 1/8,0)</f>
        <v>0</v>
      </c>
      <c r="Q490">
        <f>IF('Monthly Ranks'!Q489&gt;=9, 1/8,0)</f>
        <v>0</v>
      </c>
      <c r="S490">
        <f t="shared" si="66"/>
        <v>201508</v>
      </c>
      <c r="T490" s="12">
        <f>B490*ReturnData!B501</f>
        <v>0</v>
      </c>
      <c r="U490" s="12">
        <f>C490*ReturnData!C501</f>
        <v>-1.325E-3</v>
      </c>
      <c r="V490" s="12">
        <f>D490*ReturnData!D501</f>
        <v>-4.7749999999999997E-3</v>
      </c>
      <c r="W490" s="12">
        <f>E490*ReturnData!E501</f>
        <v>0</v>
      </c>
      <c r="X490" s="12">
        <f>F490*ReturnData!F501</f>
        <v>0</v>
      </c>
      <c r="Y490" s="12">
        <f>G490*ReturnData!G501</f>
        <v>-8.3874999999999991E-3</v>
      </c>
      <c r="Z490" s="12">
        <f>H490*ReturnData!H501</f>
        <v>0</v>
      </c>
      <c r="AA490" s="12">
        <f>I490*ReturnData!I501</f>
        <v>0</v>
      </c>
      <c r="AB490" s="12">
        <f>J490*ReturnData!J501</f>
        <v>-5.5000000000000005E-3</v>
      </c>
      <c r="AC490" s="12">
        <f>K490*ReturnData!K501</f>
        <v>-2.575E-3</v>
      </c>
      <c r="AD490" s="12">
        <f>L490*ReturnData!L501</f>
        <v>-7.2624999999999999E-3</v>
      </c>
      <c r="AE490" s="12">
        <f>M490*ReturnData!M501</f>
        <v>-6.1999999999999998E-3</v>
      </c>
      <c r="AF490" s="12">
        <f>N490*ReturnData!N501</f>
        <v>0</v>
      </c>
      <c r="AG490" s="12">
        <f>O490*ReturnData!O501</f>
        <v>-5.0749999999999997E-3</v>
      </c>
      <c r="AH490" s="12">
        <f>P490*ReturnData!P501</f>
        <v>0</v>
      </c>
      <c r="AI490" s="12">
        <f>Q490*ReturnData!Q501</f>
        <v>0</v>
      </c>
      <c r="AK490">
        <f t="shared" si="72"/>
        <v>201508</v>
      </c>
      <c r="AL490" s="15">
        <f t="shared" si="67"/>
        <v>-4.1099999999999998E-2</v>
      </c>
      <c r="AN490">
        <v>1</v>
      </c>
      <c r="AO490" s="15">
        <f>HighMomentumPortfolio!AL490-LowMomentumPortfolio!AL490</f>
        <v>-1.125000000000001E-2</v>
      </c>
      <c r="AP490" s="18">
        <f t="shared" si="68"/>
        <v>0.98875000000000002</v>
      </c>
      <c r="AQ490" s="18"/>
    </row>
    <row r="491" spans="1:48" x14ac:dyDescent="0.25">
      <c r="A491" s="6">
        <f>ReturnData!A502</f>
        <v>201509</v>
      </c>
      <c r="B491">
        <f>IF('Monthly Ranks'!B490&gt;=9, 1/8,0)</f>
        <v>0</v>
      </c>
      <c r="C491">
        <f>IF('Monthly Ranks'!C490&gt;=9, 1/8,0)</f>
        <v>0.125</v>
      </c>
      <c r="D491">
        <f>IF('Monthly Ranks'!D490&gt;=9, 1/8,0)</f>
        <v>0.125</v>
      </c>
      <c r="E491">
        <f>IF('Monthly Ranks'!E490&gt;=9, 1/8,0)</f>
        <v>0</v>
      </c>
      <c r="F491">
        <f>IF('Monthly Ranks'!F490&gt;=9, 1/8,0)</f>
        <v>0</v>
      </c>
      <c r="G491">
        <f>IF('Monthly Ranks'!G490&gt;=9, 1/8,0)</f>
        <v>0.125</v>
      </c>
      <c r="H491">
        <f>IF('Monthly Ranks'!H490&gt;=9, 1/8,0)</f>
        <v>0</v>
      </c>
      <c r="I491">
        <f>IF('Monthly Ranks'!I490&gt;=9, 1/8,0)</f>
        <v>0</v>
      </c>
      <c r="J491">
        <f>IF('Monthly Ranks'!J490&gt;=9, 1/8,0)</f>
        <v>0.125</v>
      </c>
      <c r="K491">
        <f>IF('Monthly Ranks'!K490&gt;=9, 1/8,0)</f>
        <v>0.125</v>
      </c>
      <c r="L491">
        <f>IF('Monthly Ranks'!L490&gt;=9, 1/8,0)</f>
        <v>0.125</v>
      </c>
      <c r="M491">
        <f>IF('Monthly Ranks'!M490&gt;=9, 1/8,0)</f>
        <v>0.125</v>
      </c>
      <c r="N491">
        <f>IF('Monthly Ranks'!N490&gt;=9, 1/8,0)</f>
        <v>0</v>
      </c>
      <c r="O491">
        <f>IF('Monthly Ranks'!O490&gt;=9, 1/8,0)</f>
        <v>0.125</v>
      </c>
      <c r="P491">
        <f>IF('Monthly Ranks'!P490&gt;=9, 1/8,0)</f>
        <v>0</v>
      </c>
      <c r="Q491">
        <f>IF('Monthly Ranks'!Q490&gt;=9, 1/8,0)</f>
        <v>0</v>
      </c>
      <c r="S491">
        <f t="shared" si="66"/>
        <v>201509</v>
      </c>
      <c r="T491" s="12">
        <f>B491*ReturnData!B502</f>
        <v>0</v>
      </c>
      <c r="U491" s="12">
        <f>C491*ReturnData!C502</f>
        <v>-1.0249999999999999E-2</v>
      </c>
      <c r="V491" s="12">
        <f>D491*ReturnData!D502</f>
        <v>-7.2624999999999999E-3</v>
      </c>
      <c r="W491" s="12">
        <f>E491*ReturnData!E502</f>
        <v>0</v>
      </c>
      <c r="X491" s="12">
        <f>F491*ReturnData!F502</f>
        <v>0</v>
      </c>
      <c r="Y491" s="12">
        <f>G491*ReturnData!G502</f>
        <v>-1.0162500000000001E-2</v>
      </c>
      <c r="Z491" s="12">
        <f>H491*ReturnData!H502</f>
        <v>0</v>
      </c>
      <c r="AA491" s="12">
        <f>I491*ReturnData!I502</f>
        <v>0</v>
      </c>
      <c r="AB491" s="12">
        <f>J491*ReturnData!J502</f>
        <v>-1.3274999999999999E-2</v>
      </c>
      <c r="AC491" s="12">
        <f>K491*ReturnData!K502</f>
        <v>-9.4750000000000008E-3</v>
      </c>
      <c r="AD491" s="12">
        <f>L491*ReturnData!L502</f>
        <v>-4.1374999999999997E-3</v>
      </c>
      <c r="AE491" s="12">
        <f>M491*ReturnData!M502</f>
        <v>-1.4249999999999998E-3</v>
      </c>
      <c r="AF491" s="12">
        <f>N491*ReturnData!N502</f>
        <v>0</v>
      </c>
      <c r="AG491" s="12">
        <f>O491*ReturnData!O502</f>
        <v>-6.2500000000000001E-4</v>
      </c>
      <c r="AH491" s="12">
        <f>P491*ReturnData!P502</f>
        <v>0</v>
      </c>
      <c r="AI491" s="12">
        <f>Q491*ReturnData!Q502</f>
        <v>0</v>
      </c>
      <c r="AK491">
        <f t="shared" si="72"/>
        <v>201509</v>
      </c>
      <c r="AL491" s="15">
        <f t="shared" si="67"/>
        <v>-5.6612500000000003E-2</v>
      </c>
      <c r="AN491">
        <v>1</v>
      </c>
      <c r="AO491" s="15">
        <f>HighMomentumPortfolio!AL491-LowMomentumPortfolio!AL491</f>
        <v>3.1112500000000005E-2</v>
      </c>
      <c r="AP491" s="18">
        <f t="shared" si="68"/>
        <v>1.0311125000000001</v>
      </c>
      <c r="AQ491" s="18"/>
    </row>
    <row r="492" spans="1:48" x14ac:dyDescent="0.25">
      <c r="A492" s="6">
        <f>ReturnData!A503</f>
        <v>201510</v>
      </c>
      <c r="B492">
        <f>IF('Monthly Ranks'!B491&gt;=9, 1/8,0)</f>
        <v>0</v>
      </c>
      <c r="C492">
        <f>IF('Monthly Ranks'!C491&gt;=9, 1/8,0)</f>
        <v>0.125</v>
      </c>
      <c r="D492">
        <f>IF('Monthly Ranks'!D491&gt;=9, 1/8,0)</f>
        <v>0.125</v>
      </c>
      <c r="E492">
        <f>IF('Monthly Ranks'!E491&gt;=9, 1/8,0)</f>
        <v>0</v>
      </c>
      <c r="F492">
        <f>IF('Monthly Ranks'!F491&gt;=9, 1/8,0)</f>
        <v>0</v>
      </c>
      <c r="G492">
        <f>IF('Monthly Ranks'!G491&gt;=9, 1/8,0)</f>
        <v>0.125</v>
      </c>
      <c r="H492">
        <f>IF('Monthly Ranks'!H491&gt;=9, 1/8,0)</f>
        <v>0</v>
      </c>
      <c r="I492">
        <f>IF('Monthly Ranks'!I491&gt;=9, 1/8,0)</f>
        <v>0</v>
      </c>
      <c r="J492">
        <f>IF('Monthly Ranks'!J491&gt;=9, 1/8,0)</f>
        <v>0.125</v>
      </c>
      <c r="K492">
        <f>IF('Monthly Ranks'!K491&gt;=9, 1/8,0)</f>
        <v>0.125</v>
      </c>
      <c r="L492">
        <f>IF('Monthly Ranks'!L491&gt;=9, 1/8,0)</f>
        <v>0.125</v>
      </c>
      <c r="M492">
        <f>IF('Monthly Ranks'!M491&gt;=9, 1/8,0)</f>
        <v>0</v>
      </c>
      <c r="N492">
        <f>IF('Monthly Ranks'!N491&gt;=9, 1/8,0)</f>
        <v>0.125</v>
      </c>
      <c r="O492">
        <f>IF('Monthly Ranks'!O491&gt;=9, 1/8,0)</f>
        <v>0.125</v>
      </c>
      <c r="P492">
        <f>IF('Monthly Ranks'!P491&gt;=9, 1/8,0)</f>
        <v>0</v>
      </c>
      <c r="Q492">
        <f>IF('Monthly Ranks'!Q491&gt;=9, 1/8,0)</f>
        <v>0</v>
      </c>
      <c r="S492">
        <f t="shared" si="66"/>
        <v>201510</v>
      </c>
      <c r="T492" s="12">
        <f>B492*ReturnData!B503</f>
        <v>0</v>
      </c>
      <c r="U492" s="12">
        <f>C492*ReturnData!C503</f>
        <v>9.1374999999999998E-3</v>
      </c>
      <c r="V492" s="12">
        <f>D492*ReturnData!D503</f>
        <v>1.5375000000000002E-2</v>
      </c>
      <c r="W492" s="12">
        <f>E492*ReturnData!E503</f>
        <v>0</v>
      </c>
      <c r="X492" s="12">
        <f>F492*ReturnData!F503</f>
        <v>0</v>
      </c>
      <c r="Y492" s="12">
        <f>G492*ReturnData!G503</f>
        <v>2.0087500000000001E-2</v>
      </c>
      <c r="Z492" s="12">
        <f>H492*ReturnData!H503</f>
        <v>0</v>
      </c>
      <c r="AA492" s="12">
        <f>I492*ReturnData!I503</f>
        <v>0</v>
      </c>
      <c r="AB492" s="12">
        <f>J492*ReturnData!J503</f>
        <v>7.3750000000000005E-3</v>
      </c>
      <c r="AC492" s="12">
        <f>K492*ReturnData!K503</f>
        <v>1.09625E-2</v>
      </c>
      <c r="AD492" s="12">
        <f>L492*ReturnData!L503</f>
        <v>1.0887500000000001E-2</v>
      </c>
      <c r="AE492" s="12">
        <f>M492*ReturnData!M503</f>
        <v>0</v>
      </c>
      <c r="AF492" s="12">
        <f>N492*ReturnData!N503</f>
        <v>9.2500000000000013E-3</v>
      </c>
      <c r="AG492" s="12">
        <f>O492*ReturnData!O503</f>
        <v>2.6124999999999998E-3</v>
      </c>
      <c r="AH492" s="12">
        <f>P492*ReturnData!P503</f>
        <v>0</v>
      </c>
      <c r="AI492" s="12">
        <f>Q492*ReturnData!Q503</f>
        <v>0</v>
      </c>
      <c r="AK492">
        <f t="shared" si="72"/>
        <v>201510</v>
      </c>
      <c r="AL492" s="15">
        <f t="shared" si="67"/>
        <v>8.5687500000000014E-2</v>
      </c>
      <c r="AN492">
        <v>1</v>
      </c>
      <c r="AO492" s="15">
        <f>HighMomentumPortfolio!AL492-LowMomentumPortfolio!AL492</f>
        <v>-2.5750000000000009E-2</v>
      </c>
      <c r="AP492" s="18">
        <f t="shared" si="68"/>
        <v>0.97424999999999995</v>
      </c>
      <c r="AQ492" s="18"/>
    </row>
    <row r="493" spans="1:48" x14ac:dyDescent="0.25">
      <c r="A493" s="6">
        <f>ReturnData!A504</f>
        <v>201511</v>
      </c>
      <c r="B493">
        <f>IF('Monthly Ranks'!B492&gt;=9, 1/8,0)</f>
        <v>0</v>
      </c>
      <c r="C493">
        <f>IF('Monthly Ranks'!C492&gt;=9, 1/8,0)</f>
        <v>0.125</v>
      </c>
      <c r="D493">
        <f>IF('Monthly Ranks'!D492&gt;=9, 1/8,0)</f>
        <v>0.125</v>
      </c>
      <c r="E493">
        <f>IF('Monthly Ranks'!E492&gt;=9, 1/8,0)</f>
        <v>0</v>
      </c>
      <c r="F493">
        <f>IF('Monthly Ranks'!F492&gt;=9, 1/8,0)</f>
        <v>0.125</v>
      </c>
      <c r="G493">
        <f>IF('Monthly Ranks'!G492&gt;=9, 1/8,0)</f>
        <v>0.125</v>
      </c>
      <c r="H493">
        <f>IF('Monthly Ranks'!H492&gt;=9, 1/8,0)</f>
        <v>0</v>
      </c>
      <c r="I493">
        <f>IF('Monthly Ranks'!I492&gt;=9, 1/8,0)</f>
        <v>0</v>
      </c>
      <c r="J493">
        <f>IF('Monthly Ranks'!J492&gt;=9, 1/8,0)</f>
        <v>0.125</v>
      </c>
      <c r="K493">
        <f>IF('Monthly Ranks'!K492&gt;=9, 1/8,0)</f>
        <v>0.125</v>
      </c>
      <c r="L493">
        <f>IF('Monthly Ranks'!L492&gt;=9, 1/8,0)</f>
        <v>0.125</v>
      </c>
      <c r="M493">
        <f>IF('Monthly Ranks'!M492&gt;=9, 1/8,0)</f>
        <v>0</v>
      </c>
      <c r="N493">
        <f>IF('Monthly Ranks'!N492&gt;=9, 1/8,0)</f>
        <v>0</v>
      </c>
      <c r="O493">
        <f>IF('Monthly Ranks'!O492&gt;=9, 1/8,0)</f>
        <v>0.125</v>
      </c>
      <c r="P493">
        <f>IF('Monthly Ranks'!P492&gt;=9, 1/8,0)</f>
        <v>0</v>
      </c>
      <c r="Q493">
        <f>IF('Monthly Ranks'!Q492&gt;=9, 1/8,0)</f>
        <v>0</v>
      </c>
      <c r="S493">
        <f t="shared" si="66"/>
        <v>201511</v>
      </c>
      <c r="T493" s="12">
        <f>B493*ReturnData!B504</f>
        <v>0</v>
      </c>
      <c r="U493" s="12">
        <f>C493*ReturnData!C504</f>
        <v>-6.2375E-3</v>
      </c>
      <c r="V493" s="12">
        <f>D493*ReturnData!D504</f>
        <v>1.1625000000000001E-3</v>
      </c>
      <c r="W493" s="12">
        <f>E493*ReturnData!E504</f>
        <v>0</v>
      </c>
      <c r="X493" s="12">
        <f>F493*ReturnData!F504</f>
        <v>-6.2500000000000001E-5</v>
      </c>
      <c r="Y493" s="12">
        <f>G493*ReturnData!G504</f>
        <v>1.9625000000000003E-3</v>
      </c>
      <c r="Z493" s="12">
        <f>H493*ReturnData!H504</f>
        <v>0</v>
      </c>
      <c r="AA493" s="12">
        <f>I493*ReturnData!I504</f>
        <v>0</v>
      </c>
      <c r="AB493" s="12">
        <f>J493*ReturnData!J504</f>
        <v>-1.1125E-3</v>
      </c>
      <c r="AC493" s="12">
        <f>K493*ReturnData!K504</f>
        <v>6.8750000000000007E-4</v>
      </c>
      <c r="AD493" s="12">
        <f>L493*ReturnData!L504</f>
        <v>1.4874999999999999E-3</v>
      </c>
      <c r="AE493" s="12">
        <f>M493*ReturnData!M504</f>
        <v>0</v>
      </c>
      <c r="AF493" s="12">
        <f>N493*ReturnData!N504</f>
        <v>0</v>
      </c>
      <c r="AG493" s="12">
        <f>O493*ReturnData!O504</f>
        <v>-4.3E-3</v>
      </c>
      <c r="AH493" s="12">
        <f>P493*ReturnData!P504</f>
        <v>0</v>
      </c>
      <c r="AI493" s="12">
        <f>Q493*ReturnData!Q504</f>
        <v>0</v>
      </c>
      <c r="AK493">
        <f t="shared" si="72"/>
        <v>201511</v>
      </c>
      <c r="AL493" s="15">
        <f t="shared" si="67"/>
        <v>-6.4124999999999998E-3</v>
      </c>
      <c r="AN493">
        <v>1</v>
      </c>
      <c r="AO493" s="15">
        <f>HighMomentumPortfolio!AL493-LowMomentumPortfolio!AL493</f>
        <v>1.3587499999999999E-2</v>
      </c>
      <c r="AP493" s="18">
        <f t="shared" si="68"/>
        <v>1.0135875000000001</v>
      </c>
      <c r="AQ493" s="18"/>
    </row>
    <row r="494" spans="1:48" x14ac:dyDescent="0.25">
      <c r="A494" s="6">
        <f>ReturnData!A505</f>
        <v>201512</v>
      </c>
      <c r="B494">
        <f>IF('Monthly Ranks'!B493&gt;=9, 1/8,0)</f>
        <v>0</v>
      </c>
      <c r="C494">
        <f>IF('Monthly Ranks'!C493&gt;=9, 1/8,0)</f>
        <v>0.125</v>
      </c>
      <c r="D494">
        <f>IF('Monthly Ranks'!D493&gt;=9, 1/8,0)</f>
        <v>0.125</v>
      </c>
      <c r="E494">
        <f>IF('Monthly Ranks'!E493&gt;=9, 1/8,0)</f>
        <v>0</v>
      </c>
      <c r="F494">
        <f>IF('Monthly Ranks'!F493&gt;=9, 1/8,0)</f>
        <v>0.125</v>
      </c>
      <c r="G494">
        <f>IF('Monthly Ranks'!G493&gt;=9, 1/8,0)</f>
        <v>0.125</v>
      </c>
      <c r="H494">
        <f>IF('Monthly Ranks'!H493&gt;=9, 1/8,0)</f>
        <v>0</v>
      </c>
      <c r="I494">
        <f>IF('Monthly Ranks'!I493&gt;=9, 1/8,0)</f>
        <v>0</v>
      </c>
      <c r="J494">
        <f>IF('Monthly Ranks'!J493&gt;=9, 1/8,0)</f>
        <v>0.125</v>
      </c>
      <c r="K494">
        <f>IF('Monthly Ranks'!K493&gt;=9, 1/8,0)</f>
        <v>0</v>
      </c>
      <c r="L494">
        <f>IF('Monthly Ranks'!L493&gt;=9, 1/8,0)</f>
        <v>0.125</v>
      </c>
      <c r="M494">
        <f>IF('Monthly Ranks'!M493&gt;=9, 1/8,0)</f>
        <v>0</v>
      </c>
      <c r="N494">
        <f>IF('Monthly Ranks'!N493&gt;=9, 1/8,0)</f>
        <v>0.125</v>
      </c>
      <c r="O494">
        <f>IF('Monthly Ranks'!O493&gt;=9, 1/8,0)</f>
        <v>0.125</v>
      </c>
      <c r="P494">
        <f>IF('Monthly Ranks'!P493&gt;=9, 1/8,0)</f>
        <v>0</v>
      </c>
      <c r="Q494">
        <f>IF('Monthly Ranks'!Q493&gt;=9, 1/8,0)</f>
        <v>0</v>
      </c>
      <c r="S494">
        <f t="shared" si="66"/>
        <v>201512</v>
      </c>
      <c r="T494" s="12">
        <f>B494*ReturnData!B505</f>
        <v>0</v>
      </c>
      <c r="U494" s="12">
        <f>C494*ReturnData!C505</f>
        <v>-7.8250000000000004E-3</v>
      </c>
      <c r="V494" s="12">
        <f>D494*ReturnData!D505</f>
        <v>-1.2237499999999998E-2</v>
      </c>
      <c r="W494" s="12">
        <f>E494*ReturnData!E505</f>
        <v>0</v>
      </c>
      <c r="X494" s="12">
        <f>F494*ReturnData!F505</f>
        <v>-4.2374999999999999E-3</v>
      </c>
      <c r="Y494" s="12">
        <f>G494*ReturnData!G505</f>
        <v>-5.7499999999999999E-3</v>
      </c>
      <c r="Z494" s="12">
        <f>H494*ReturnData!H505</f>
        <v>0</v>
      </c>
      <c r="AA494" s="12">
        <f>I494*ReturnData!I505</f>
        <v>0</v>
      </c>
      <c r="AB494" s="12">
        <f>J494*ReturnData!J505</f>
        <v>-3.3E-3</v>
      </c>
      <c r="AC494" s="12">
        <f>K494*ReturnData!K505</f>
        <v>0</v>
      </c>
      <c r="AD494" s="12">
        <f>L494*ReturnData!L505</f>
        <v>-2.9749999999999998E-3</v>
      </c>
      <c r="AE494" s="12">
        <f>M494*ReturnData!M505</f>
        <v>0</v>
      </c>
      <c r="AF494" s="12">
        <f>N494*ReturnData!N505</f>
        <v>-4.5250000000000004E-3</v>
      </c>
      <c r="AG494" s="12">
        <f>O494*ReturnData!O505</f>
        <v>-2.9499999999999999E-3</v>
      </c>
      <c r="AH494" s="12">
        <f>P494*ReturnData!P505</f>
        <v>0</v>
      </c>
      <c r="AI494" s="12">
        <f>Q494*ReturnData!Q505</f>
        <v>0</v>
      </c>
      <c r="AK494">
        <f t="shared" si="72"/>
        <v>201512</v>
      </c>
      <c r="AL494" s="15">
        <f t="shared" si="67"/>
        <v>-4.3799999999999992E-2</v>
      </c>
      <c r="AN494">
        <v>1</v>
      </c>
      <c r="AO494" s="15">
        <f>HighMomentumPortfolio!AL494-LowMomentumPortfolio!AL494</f>
        <v>2.9049999999999992E-2</v>
      </c>
      <c r="AP494" s="18">
        <f t="shared" si="68"/>
        <v>1.02905</v>
      </c>
      <c r="AQ494" s="18"/>
    </row>
    <row r="495" spans="1:48" x14ac:dyDescent="0.25">
      <c r="A495" s="6">
        <f>ReturnData!A506</f>
        <v>201601</v>
      </c>
      <c r="B495">
        <f>IF('Monthly Ranks'!B494&gt;=9, 1/8,0)</f>
        <v>0</v>
      </c>
      <c r="C495">
        <f>IF('Monthly Ranks'!C494&gt;=9, 1/8,0)</f>
        <v>0.125</v>
      </c>
      <c r="D495">
        <f>IF('Monthly Ranks'!D494&gt;=9, 1/8,0)</f>
        <v>0.125</v>
      </c>
      <c r="E495">
        <f>IF('Monthly Ranks'!E494&gt;=9, 1/8,0)</f>
        <v>0</v>
      </c>
      <c r="F495">
        <f>IF('Monthly Ranks'!F494&gt;=9, 1/8,0)</f>
        <v>0.125</v>
      </c>
      <c r="G495">
        <f>IF('Monthly Ranks'!G494&gt;=9, 1/8,0)</f>
        <v>0</v>
      </c>
      <c r="H495">
        <f>IF('Monthly Ranks'!H494&gt;=9, 1/8,0)</f>
        <v>0</v>
      </c>
      <c r="I495">
        <f>IF('Monthly Ranks'!I494&gt;=9, 1/8,0)</f>
        <v>0</v>
      </c>
      <c r="J495">
        <f>IF('Monthly Ranks'!J494&gt;=9, 1/8,0)</f>
        <v>0.125</v>
      </c>
      <c r="K495">
        <f>IF('Monthly Ranks'!K494&gt;=9, 1/8,0)</f>
        <v>0.125</v>
      </c>
      <c r="L495">
        <f>IF('Monthly Ranks'!L494&gt;=9, 1/8,0)</f>
        <v>0.125</v>
      </c>
      <c r="M495">
        <f>IF('Monthly Ranks'!M494&gt;=9, 1/8,0)</f>
        <v>0</v>
      </c>
      <c r="N495">
        <f>IF('Monthly Ranks'!N494&gt;=9, 1/8,0)</f>
        <v>0.125</v>
      </c>
      <c r="O495">
        <f>IF('Monthly Ranks'!O494&gt;=9, 1/8,0)</f>
        <v>0.125</v>
      </c>
      <c r="P495">
        <f>IF('Monthly Ranks'!P494&gt;=9, 1/8,0)</f>
        <v>0</v>
      </c>
      <c r="Q495">
        <f>IF('Monthly Ranks'!Q494&gt;=9, 1/8,0)</f>
        <v>0</v>
      </c>
      <c r="S495">
        <f t="shared" si="66"/>
        <v>201601</v>
      </c>
      <c r="T495" s="12">
        <f>B495*ReturnData!B506</f>
        <v>0</v>
      </c>
      <c r="U495" s="12">
        <f>C495*ReturnData!C506</f>
        <v>-6.6E-3</v>
      </c>
      <c r="V495" s="12">
        <f>D495*ReturnData!D506</f>
        <v>-5.5874999999999996E-3</v>
      </c>
      <c r="W495" s="12">
        <f>E495*ReturnData!E506</f>
        <v>0</v>
      </c>
      <c r="X495" s="12">
        <f>F495*ReturnData!F506</f>
        <v>-7.7124999999999997E-3</v>
      </c>
      <c r="Y495" s="12">
        <f>G495*ReturnData!G506</f>
        <v>0</v>
      </c>
      <c r="Z495" s="12">
        <f>H495*ReturnData!H506</f>
        <v>0</v>
      </c>
      <c r="AA495" s="12">
        <f>I495*ReturnData!I506</f>
        <v>0</v>
      </c>
      <c r="AB495" s="12">
        <f>J495*ReturnData!J506</f>
        <v>-1.2124999999999999E-2</v>
      </c>
      <c r="AC495" s="12">
        <f>K495*ReturnData!K506</f>
        <v>-4.4875000000000002E-3</v>
      </c>
      <c r="AD495" s="12">
        <f>L495*ReturnData!L506</f>
        <v>-9.1249999999999994E-3</v>
      </c>
      <c r="AE495" s="12">
        <f>M495*ReturnData!M506</f>
        <v>0</v>
      </c>
      <c r="AF495" s="12">
        <f>N495*ReturnData!N506</f>
        <v>-1.0812500000000001E-2</v>
      </c>
      <c r="AG495" s="12">
        <f>O495*ReturnData!O506</f>
        <v>5.8374999999999998E-3</v>
      </c>
      <c r="AH495" s="12">
        <f>P495*ReturnData!P506</f>
        <v>0</v>
      </c>
      <c r="AI495" s="12">
        <f>Q495*ReturnData!Q506</f>
        <v>0</v>
      </c>
      <c r="AK495">
        <f t="shared" si="72"/>
        <v>201601</v>
      </c>
      <c r="AL495" s="15">
        <f t="shared" si="67"/>
        <v>-5.0612499999999998E-2</v>
      </c>
      <c r="AN495">
        <v>1</v>
      </c>
      <c r="AO495" s="15">
        <f>HighMomentumPortfolio!AL495-LowMomentumPortfolio!AL495</f>
        <v>-8.4624999999999978E-3</v>
      </c>
      <c r="AP495" s="18">
        <f t="shared" si="68"/>
        <v>0.99153749999999996</v>
      </c>
      <c r="AQ495" s="18"/>
      <c r="AR495" s="18">
        <f t="shared" ref="AR495" si="74">PRODUCT(AP495:AP506)</f>
        <v>0.86562889250559216</v>
      </c>
      <c r="AS495" s="18"/>
      <c r="AT495" s="18"/>
      <c r="AU495" s="18"/>
      <c r="AV495" s="18"/>
    </row>
    <row r="496" spans="1:48" x14ac:dyDescent="0.25">
      <c r="A496" s="6">
        <f>ReturnData!A507</f>
        <v>201602</v>
      </c>
      <c r="B496">
        <f>IF('Monthly Ranks'!B495&gt;=9, 1/8,0)</f>
        <v>0</v>
      </c>
      <c r="C496">
        <f>IF('Monthly Ranks'!C495&gt;=9, 1/8,0)</f>
        <v>0.125</v>
      </c>
      <c r="D496">
        <f>IF('Monthly Ranks'!D495&gt;=9, 1/8,0)</f>
        <v>0.125</v>
      </c>
      <c r="E496">
        <f>IF('Monthly Ranks'!E495&gt;=9, 1/8,0)</f>
        <v>0</v>
      </c>
      <c r="F496">
        <f>IF('Monthly Ranks'!F495&gt;=9, 1/8,0)</f>
        <v>0.125</v>
      </c>
      <c r="G496">
        <f>IF('Monthly Ranks'!G495&gt;=9, 1/8,0)</f>
        <v>0.125</v>
      </c>
      <c r="H496">
        <f>IF('Monthly Ranks'!H495&gt;=9, 1/8,0)</f>
        <v>0</v>
      </c>
      <c r="I496">
        <f>IF('Monthly Ranks'!I495&gt;=9, 1/8,0)</f>
        <v>0</v>
      </c>
      <c r="J496">
        <f>IF('Monthly Ranks'!J495&gt;=9, 1/8,0)</f>
        <v>0.125</v>
      </c>
      <c r="K496">
        <f>IF('Monthly Ranks'!K495&gt;=9, 1/8,0)</f>
        <v>0</v>
      </c>
      <c r="L496">
        <f>IF('Monthly Ranks'!L495&gt;=9, 1/8,0)</f>
        <v>0.125</v>
      </c>
      <c r="M496">
        <f>IF('Monthly Ranks'!M495&gt;=9, 1/8,0)</f>
        <v>0</v>
      </c>
      <c r="N496">
        <f>IF('Monthly Ranks'!N495&gt;=9, 1/8,0)</f>
        <v>0.125</v>
      </c>
      <c r="O496">
        <f>IF('Monthly Ranks'!O495&gt;=9, 1/8,0)</f>
        <v>0.125</v>
      </c>
      <c r="P496">
        <f>IF('Monthly Ranks'!P495&gt;=9, 1/8,0)</f>
        <v>0</v>
      </c>
      <c r="Q496">
        <f>IF('Monthly Ranks'!Q495&gt;=9, 1/8,0)</f>
        <v>0</v>
      </c>
      <c r="S496">
        <f t="shared" si="66"/>
        <v>201602</v>
      </c>
      <c r="T496" s="12">
        <f>B496*ReturnData!B507</f>
        <v>0</v>
      </c>
      <c r="U496" s="12">
        <f>C496*ReturnData!C507</f>
        <v>1.52E-2</v>
      </c>
      <c r="V496" s="12">
        <f>D496*ReturnData!D507</f>
        <v>-3.5499999999999998E-3</v>
      </c>
      <c r="W496" s="12">
        <f>E496*ReturnData!E507</f>
        <v>0</v>
      </c>
      <c r="X496" s="12">
        <f>F496*ReturnData!F507</f>
        <v>7.2624999999999999E-3</v>
      </c>
      <c r="Y496" s="12">
        <f>G496*ReturnData!G507</f>
        <v>9.300000000000001E-3</v>
      </c>
      <c r="Z496" s="12">
        <f>H496*ReturnData!H507</f>
        <v>0</v>
      </c>
      <c r="AA496" s="12">
        <f>I496*ReturnData!I507</f>
        <v>0</v>
      </c>
      <c r="AB496" s="12">
        <f>J496*ReturnData!J507</f>
        <v>9.2250000000000006E-3</v>
      </c>
      <c r="AC496" s="12">
        <f>K496*ReturnData!K507</f>
        <v>0</v>
      </c>
      <c r="AD496" s="12">
        <f>L496*ReturnData!L507</f>
        <v>3.4875000000000001E-3</v>
      </c>
      <c r="AE496" s="12">
        <f>M496*ReturnData!M507</f>
        <v>0</v>
      </c>
      <c r="AF496" s="12">
        <f>N496*ReturnData!N507</f>
        <v>6.9375000000000001E-3</v>
      </c>
      <c r="AG496" s="12">
        <f>O496*ReturnData!O507</f>
        <v>2.1875000000000002E-3</v>
      </c>
      <c r="AH496" s="12">
        <f>P496*ReturnData!P507</f>
        <v>0</v>
      </c>
      <c r="AI496" s="12">
        <f>Q496*ReturnData!Q507</f>
        <v>0</v>
      </c>
      <c r="AK496">
        <f t="shared" si="72"/>
        <v>201602</v>
      </c>
      <c r="AL496" s="15">
        <f t="shared" si="67"/>
        <v>5.0049999999999997E-2</v>
      </c>
      <c r="AN496">
        <v>1</v>
      </c>
      <c r="AO496" s="15">
        <f>HighMomentumPortfolio!AL496-LowMomentumPortfolio!AL496</f>
        <v>-4.6199999999999998E-2</v>
      </c>
      <c r="AP496" s="18">
        <f t="shared" si="68"/>
        <v>0.95379999999999998</v>
      </c>
      <c r="AQ496" s="18"/>
    </row>
    <row r="497" spans="1:48" x14ac:dyDescent="0.25">
      <c r="A497" s="6">
        <f>ReturnData!A508</f>
        <v>201603</v>
      </c>
      <c r="B497">
        <f>IF('Monthly Ranks'!B496&gt;=9, 1/8,0)</f>
        <v>0</v>
      </c>
      <c r="C497">
        <f>IF('Monthly Ranks'!C496&gt;=9, 1/8,0)</f>
        <v>0.125</v>
      </c>
      <c r="D497">
        <f>IF('Monthly Ranks'!D496&gt;=9, 1/8,0)</f>
        <v>0.125</v>
      </c>
      <c r="E497">
        <f>IF('Monthly Ranks'!E496&gt;=9, 1/8,0)</f>
        <v>0</v>
      </c>
      <c r="F497">
        <f>IF('Monthly Ranks'!F496&gt;=9, 1/8,0)</f>
        <v>0.125</v>
      </c>
      <c r="G497">
        <f>IF('Monthly Ranks'!G496&gt;=9, 1/8,0)</f>
        <v>0.125</v>
      </c>
      <c r="H497">
        <f>IF('Monthly Ranks'!H496&gt;=9, 1/8,0)</f>
        <v>0</v>
      </c>
      <c r="I497">
        <f>IF('Monthly Ranks'!I496&gt;=9, 1/8,0)</f>
        <v>0</v>
      </c>
      <c r="J497">
        <f>IF('Monthly Ranks'!J496&gt;=9, 1/8,0)</f>
        <v>0.125</v>
      </c>
      <c r="K497">
        <f>IF('Monthly Ranks'!K496&gt;=9, 1/8,0)</f>
        <v>0</v>
      </c>
      <c r="L497">
        <f>IF('Monthly Ranks'!L496&gt;=9, 1/8,0)</f>
        <v>0.125</v>
      </c>
      <c r="M497">
        <f>IF('Monthly Ranks'!M496&gt;=9, 1/8,0)</f>
        <v>0.125</v>
      </c>
      <c r="N497">
        <f>IF('Monthly Ranks'!N496&gt;=9, 1/8,0)</f>
        <v>0.125</v>
      </c>
      <c r="O497">
        <f>IF('Monthly Ranks'!O496&gt;=9, 1/8,0)</f>
        <v>0</v>
      </c>
      <c r="P497">
        <f>IF('Monthly Ranks'!P496&gt;=9, 1/8,0)</f>
        <v>0</v>
      </c>
      <c r="Q497">
        <f>IF('Monthly Ranks'!Q496&gt;=9, 1/8,0)</f>
        <v>0</v>
      </c>
      <c r="S497">
        <f t="shared" si="66"/>
        <v>201603</v>
      </c>
      <c r="T497" s="12">
        <f>B497*ReturnData!B508</f>
        <v>0</v>
      </c>
      <c r="U497" s="12">
        <f>C497*ReturnData!C508</f>
        <v>1.72E-2</v>
      </c>
      <c r="V497" s="12">
        <f>D497*ReturnData!D508</f>
        <v>1.3375E-2</v>
      </c>
      <c r="W497" s="12">
        <f>E497*ReturnData!E508</f>
        <v>0</v>
      </c>
      <c r="X497" s="12">
        <f>F497*ReturnData!F508</f>
        <v>1.1599999999999999E-2</v>
      </c>
      <c r="Y497" s="12">
        <f>G497*ReturnData!G508</f>
        <v>9.2874999999999989E-3</v>
      </c>
      <c r="Z497" s="12">
        <f>H497*ReturnData!H508</f>
        <v>0</v>
      </c>
      <c r="AA497" s="12">
        <f>I497*ReturnData!I508</f>
        <v>0</v>
      </c>
      <c r="AB497" s="12">
        <f>J497*ReturnData!J508</f>
        <v>2.2174999999999997E-2</v>
      </c>
      <c r="AC497" s="12">
        <f>K497*ReturnData!K508</f>
        <v>0</v>
      </c>
      <c r="AD497" s="12">
        <f>L497*ReturnData!L508</f>
        <v>1.0212499999999999E-2</v>
      </c>
      <c r="AE497" s="12">
        <f>M497*ReturnData!M508</f>
        <v>1.2312499999999999E-2</v>
      </c>
      <c r="AF497" s="12">
        <f>N497*ReturnData!N508</f>
        <v>7.025E-3</v>
      </c>
      <c r="AG497" s="12">
        <f>O497*ReturnData!O508</f>
        <v>0</v>
      </c>
      <c r="AH497" s="12">
        <f>P497*ReturnData!P508</f>
        <v>0</v>
      </c>
      <c r="AI497" s="12">
        <f>Q497*ReturnData!Q508</f>
        <v>0</v>
      </c>
      <c r="AK497">
        <f t="shared" si="72"/>
        <v>201603</v>
      </c>
      <c r="AL497" s="15">
        <f t="shared" si="67"/>
        <v>0.1031875</v>
      </c>
      <c r="AN497">
        <v>1</v>
      </c>
      <c r="AO497" s="15">
        <f>HighMomentumPortfolio!AL497-LowMomentumPortfolio!AL497</f>
        <v>-4.2900000000000001E-2</v>
      </c>
      <c r="AP497" s="18">
        <f t="shared" si="68"/>
        <v>0.95709999999999995</v>
      </c>
      <c r="AQ497" s="18"/>
    </row>
    <row r="498" spans="1:48" x14ac:dyDescent="0.25">
      <c r="A498" s="6">
        <f>ReturnData!A509</f>
        <v>201604</v>
      </c>
      <c r="B498">
        <f>IF('Monthly Ranks'!B497&gt;=9, 1/8,0)</f>
        <v>0</v>
      </c>
      <c r="C498">
        <f>IF('Monthly Ranks'!C497&gt;=9, 1/8,0)</f>
        <v>0.125</v>
      </c>
      <c r="D498">
        <f>IF('Monthly Ranks'!D497&gt;=9, 1/8,0)</f>
        <v>0.125</v>
      </c>
      <c r="E498">
        <f>IF('Monthly Ranks'!E497&gt;=9, 1/8,0)</f>
        <v>0</v>
      </c>
      <c r="F498">
        <f>IF('Monthly Ranks'!F497&gt;=9, 1/8,0)</f>
        <v>0.125</v>
      </c>
      <c r="G498">
        <f>IF('Monthly Ranks'!G497&gt;=9, 1/8,0)</f>
        <v>0.125</v>
      </c>
      <c r="H498">
        <f>IF('Monthly Ranks'!H497&gt;=9, 1/8,0)</f>
        <v>0</v>
      </c>
      <c r="I498">
        <f>IF('Monthly Ranks'!I497&gt;=9, 1/8,0)</f>
        <v>0</v>
      </c>
      <c r="J498">
        <f>IF('Monthly Ranks'!J497&gt;=9, 1/8,0)</f>
        <v>0.125</v>
      </c>
      <c r="K498">
        <f>IF('Monthly Ranks'!K497&gt;=9, 1/8,0)</f>
        <v>0</v>
      </c>
      <c r="L498">
        <f>IF('Monthly Ranks'!L497&gt;=9, 1/8,0)</f>
        <v>0</v>
      </c>
      <c r="M498">
        <f>IF('Monthly Ranks'!M497&gt;=9, 1/8,0)</f>
        <v>0.125</v>
      </c>
      <c r="N498">
        <f>IF('Monthly Ranks'!N497&gt;=9, 1/8,0)</f>
        <v>0.125</v>
      </c>
      <c r="O498">
        <f>IF('Monthly Ranks'!O497&gt;=9, 1/8,0)</f>
        <v>0</v>
      </c>
      <c r="P498">
        <f>IF('Monthly Ranks'!P497&gt;=9, 1/8,0)</f>
        <v>0</v>
      </c>
      <c r="Q498">
        <f>IF('Monthly Ranks'!Q497&gt;=9, 1/8,0)</f>
        <v>0.125</v>
      </c>
      <c r="S498">
        <f t="shared" si="66"/>
        <v>201604</v>
      </c>
      <c r="T498" s="12">
        <f>B498*ReturnData!B509</f>
        <v>0</v>
      </c>
      <c r="U498" s="12">
        <f>C498*ReturnData!C509</f>
        <v>1.99125E-2</v>
      </c>
      <c r="V498" s="12">
        <f>D498*ReturnData!D509</f>
        <v>1.1487499999999999E-2</v>
      </c>
      <c r="W498" s="12">
        <f>E498*ReturnData!E509</f>
        <v>0</v>
      </c>
      <c r="X498" s="12">
        <f>F498*ReturnData!F509</f>
        <v>-1.3875000000000001E-3</v>
      </c>
      <c r="Y498" s="12">
        <f>G498*ReturnData!G509</f>
        <v>5.6999999999999993E-3</v>
      </c>
      <c r="Z498" s="12">
        <f>H498*ReturnData!H509</f>
        <v>0</v>
      </c>
      <c r="AA498" s="12">
        <f>I498*ReturnData!I509</f>
        <v>0</v>
      </c>
      <c r="AB498" s="12">
        <f>J498*ReturnData!J509</f>
        <v>1.2324999999999999E-2</v>
      </c>
      <c r="AC498" s="12">
        <f>K498*ReturnData!K509</f>
        <v>0</v>
      </c>
      <c r="AD498" s="12">
        <f>L498*ReturnData!L509</f>
        <v>0</v>
      </c>
      <c r="AE498" s="12">
        <f>M498*ReturnData!M509</f>
        <v>6.7500000000000004E-4</v>
      </c>
      <c r="AF498" s="12">
        <f>N498*ReturnData!N509</f>
        <v>1.8875000000000001E-3</v>
      </c>
      <c r="AG498" s="12">
        <f>O498*ReturnData!O509</f>
        <v>0</v>
      </c>
      <c r="AH498" s="12">
        <f>P498*ReturnData!P509</f>
        <v>0</v>
      </c>
      <c r="AI498" s="12">
        <f>Q498*ReturnData!Q509</f>
        <v>5.1875000000000003E-3</v>
      </c>
      <c r="AK498">
        <f t="shared" si="72"/>
        <v>201604</v>
      </c>
      <c r="AL498" s="15">
        <f t="shared" si="67"/>
        <v>5.5787499999999997E-2</v>
      </c>
      <c r="AN498">
        <v>1</v>
      </c>
      <c r="AO498" s="15">
        <f>HighMomentumPortfolio!AL498-LowMomentumPortfolio!AL498</f>
        <v>-5.4662499999999996E-2</v>
      </c>
      <c r="AP498" s="18">
        <f t="shared" si="68"/>
        <v>0.94533750000000005</v>
      </c>
      <c r="AQ498" s="18"/>
    </row>
    <row r="499" spans="1:48" x14ac:dyDescent="0.25">
      <c r="A499" s="6">
        <f>ReturnData!A510</f>
        <v>201605</v>
      </c>
      <c r="B499">
        <f>IF('Monthly Ranks'!B498&gt;=9, 1/8,0)</f>
        <v>0</v>
      </c>
      <c r="C499">
        <f>IF('Monthly Ranks'!C498&gt;=9, 1/8,0)</f>
        <v>0.125</v>
      </c>
      <c r="D499">
        <f>IF('Monthly Ranks'!D498&gt;=9, 1/8,0)</f>
        <v>0.125</v>
      </c>
      <c r="E499">
        <f>IF('Monthly Ranks'!E498&gt;=9, 1/8,0)</f>
        <v>0</v>
      </c>
      <c r="F499">
        <f>IF('Monthly Ranks'!F498&gt;=9, 1/8,0)</f>
        <v>0</v>
      </c>
      <c r="G499">
        <f>IF('Monthly Ranks'!G498&gt;=9, 1/8,0)</f>
        <v>0.125</v>
      </c>
      <c r="H499">
        <f>IF('Monthly Ranks'!H498&gt;=9, 1/8,0)</f>
        <v>0</v>
      </c>
      <c r="I499">
        <f>IF('Monthly Ranks'!I498&gt;=9, 1/8,0)</f>
        <v>0</v>
      </c>
      <c r="J499">
        <f>IF('Monthly Ranks'!J498&gt;=9, 1/8,0)</f>
        <v>0.125</v>
      </c>
      <c r="K499">
        <f>IF('Monthly Ranks'!K498&gt;=9, 1/8,0)</f>
        <v>0.125</v>
      </c>
      <c r="L499">
        <f>IF('Monthly Ranks'!L498&gt;=9, 1/8,0)</f>
        <v>0</v>
      </c>
      <c r="M499">
        <f>IF('Monthly Ranks'!M498&gt;=9, 1/8,0)</f>
        <v>0.125</v>
      </c>
      <c r="N499">
        <f>IF('Monthly Ranks'!N498&gt;=9, 1/8,0)</f>
        <v>0.125</v>
      </c>
      <c r="O499">
        <f>IF('Monthly Ranks'!O498&gt;=9, 1/8,0)</f>
        <v>0</v>
      </c>
      <c r="P499">
        <f>IF('Monthly Ranks'!P498&gt;=9, 1/8,0)</f>
        <v>0</v>
      </c>
      <c r="Q499">
        <f>IF('Monthly Ranks'!Q498&gt;=9, 1/8,0)</f>
        <v>0.125</v>
      </c>
      <c r="S499">
        <f t="shared" si="66"/>
        <v>201605</v>
      </c>
      <c r="T499" s="12">
        <f>B499*ReturnData!B510</f>
        <v>0</v>
      </c>
      <c r="U499" s="12">
        <f>C499*ReturnData!C510</f>
        <v>-5.5125E-3</v>
      </c>
      <c r="V499" s="12">
        <f>D499*ReturnData!D510</f>
        <v>-9.1250000000000001E-4</v>
      </c>
      <c r="W499" s="12">
        <f>E499*ReturnData!E510</f>
        <v>0</v>
      </c>
      <c r="X499" s="12">
        <f>F499*ReturnData!F510</f>
        <v>0</v>
      </c>
      <c r="Y499" s="12">
        <f>G499*ReturnData!G510</f>
        <v>-1.8749999999999999E-3</v>
      </c>
      <c r="Z499" s="12">
        <f>H499*ReturnData!H510</f>
        <v>0</v>
      </c>
      <c r="AA499" s="12">
        <f>I499*ReturnData!I510</f>
        <v>0</v>
      </c>
      <c r="AB499" s="12">
        <f>J499*ReturnData!J510</f>
        <v>-1.06125E-2</v>
      </c>
      <c r="AC499" s="12">
        <f>K499*ReturnData!K510</f>
        <v>1.3125000000000001E-3</v>
      </c>
      <c r="AD499" s="12">
        <f>L499*ReturnData!L510</f>
        <v>0</v>
      </c>
      <c r="AE499" s="12">
        <f>M499*ReturnData!M510</f>
        <v>-1.5499999999999999E-3</v>
      </c>
      <c r="AF499" s="12">
        <f>N499*ReturnData!N510</f>
        <v>-2.15E-3</v>
      </c>
      <c r="AG499" s="12">
        <f>O499*ReturnData!O510</f>
        <v>0</v>
      </c>
      <c r="AH499" s="12">
        <f>P499*ReturnData!P510</f>
        <v>0</v>
      </c>
      <c r="AI499" s="12">
        <f>Q499*ReturnData!Q510</f>
        <v>2.7500000000000003E-3</v>
      </c>
      <c r="AK499">
        <f t="shared" si="72"/>
        <v>201605</v>
      </c>
      <c r="AL499" s="15">
        <f t="shared" si="67"/>
        <v>-1.8549999999999997E-2</v>
      </c>
      <c r="AN499">
        <v>1</v>
      </c>
      <c r="AO499" s="15">
        <f>HighMomentumPortfolio!AL499-LowMomentumPortfolio!AL499</f>
        <v>2.9912499999999995E-2</v>
      </c>
      <c r="AP499" s="18">
        <f t="shared" si="68"/>
        <v>1.0299125</v>
      </c>
      <c r="AQ499" s="18"/>
    </row>
    <row r="500" spans="1:48" x14ac:dyDescent="0.25">
      <c r="A500" s="6">
        <f>ReturnData!A511</f>
        <v>201606</v>
      </c>
      <c r="B500">
        <f>IF('Monthly Ranks'!B499&gt;=9, 1/8,0)</f>
        <v>0</v>
      </c>
      <c r="C500">
        <f>IF('Monthly Ranks'!C499&gt;=9, 1/8,0)</f>
        <v>0</v>
      </c>
      <c r="D500">
        <f>IF('Monthly Ranks'!D499&gt;=9, 1/8,0)</f>
        <v>0.125</v>
      </c>
      <c r="E500">
        <f>IF('Monthly Ranks'!E499&gt;=9, 1/8,0)</f>
        <v>0</v>
      </c>
      <c r="F500">
        <f>IF('Monthly Ranks'!F499&gt;=9, 1/8,0)</f>
        <v>0.125</v>
      </c>
      <c r="G500">
        <f>IF('Monthly Ranks'!G499&gt;=9, 1/8,0)</f>
        <v>0.125</v>
      </c>
      <c r="H500">
        <f>IF('Monthly Ranks'!H499&gt;=9, 1/8,0)</f>
        <v>0</v>
      </c>
      <c r="I500">
        <f>IF('Monthly Ranks'!I499&gt;=9, 1/8,0)</f>
        <v>0</v>
      </c>
      <c r="J500">
        <f>IF('Monthly Ranks'!J499&gt;=9, 1/8,0)</f>
        <v>0.125</v>
      </c>
      <c r="K500">
        <f>IF('Monthly Ranks'!K499&gt;=9, 1/8,0)</f>
        <v>0</v>
      </c>
      <c r="L500">
        <f>IF('Monthly Ranks'!L499&gt;=9, 1/8,0)</f>
        <v>0.125</v>
      </c>
      <c r="M500">
        <f>IF('Monthly Ranks'!M499&gt;=9, 1/8,0)</f>
        <v>0.125</v>
      </c>
      <c r="N500">
        <f>IF('Monthly Ranks'!N499&gt;=9, 1/8,0)</f>
        <v>0.125</v>
      </c>
      <c r="O500">
        <f>IF('Monthly Ranks'!O499&gt;=9, 1/8,0)</f>
        <v>0</v>
      </c>
      <c r="P500">
        <f>IF('Monthly Ranks'!P499&gt;=9, 1/8,0)</f>
        <v>0</v>
      </c>
      <c r="Q500">
        <f>IF('Monthly Ranks'!Q499&gt;=9, 1/8,0)</f>
        <v>0.125</v>
      </c>
      <c r="S500">
        <f t="shared" si="66"/>
        <v>201606</v>
      </c>
      <c r="T500" s="12">
        <f>B500*ReturnData!B511</f>
        <v>0</v>
      </c>
      <c r="U500" s="12">
        <f>C500*ReturnData!C511</f>
        <v>0</v>
      </c>
      <c r="V500" s="12">
        <f>D500*ReturnData!D511</f>
        <v>3.3E-3</v>
      </c>
      <c r="W500" s="12">
        <f>E500*ReturnData!E511</f>
        <v>0</v>
      </c>
      <c r="X500" s="12">
        <f>F500*ReturnData!F511</f>
        <v>-1.875E-4</v>
      </c>
      <c r="Y500" s="12">
        <f>G500*ReturnData!G511</f>
        <v>-1.2374999999999999E-3</v>
      </c>
      <c r="Z500" s="12">
        <f>H500*ReturnData!H511</f>
        <v>0</v>
      </c>
      <c r="AA500" s="12">
        <f>I500*ReturnData!I511</f>
        <v>0</v>
      </c>
      <c r="AB500" s="12">
        <f>J500*ReturnData!J511</f>
        <v>3.2000000000000002E-3</v>
      </c>
      <c r="AC500" s="12">
        <f>K500*ReturnData!K511</f>
        <v>0</v>
      </c>
      <c r="AD500" s="12">
        <f>L500*ReturnData!L511</f>
        <v>-5.7499999999999999E-4</v>
      </c>
      <c r="AE500" s="12">
        <f>M500*ReturnData!M511</f>
        <v>-5.2249999999999996E-3</v>
      </c>
      <c r="AF500" s="12">
        <f>N500*ReturnData!N511</f>
        <v>-1.0874999999999999E-3</v>
      </c>
      <c r="AG500" s="12">
        <f>O500*ReturnData!O511</f>
        <v>0</v>
      </c>
      <c r="AH500" s="12">
        <f>P500*ReturnData!P511</f>
        <v>0</v>
      </c>
      <c r="AI500" s="12">
        <f>Q500*ReturnData!Q511</f>
        <v>-6.6500000000000005E-3</v>
      </c>
      <c r="AK500">
        <f t="shared" si="72"/>
        <v>201606</v>
      </c>
      <c r="AL500" s="15">
        <f t="shared" si="67"/>
        <v>-8.4625000000000013E-3</v>
      </c>
      <c r="AN500">
        <v>1</v>
      </c>
      <c r="AO500" s="15">
        <f>HighMomentumPortfolio!AL500-LowMomentumPortfolio!AL500</f>
        <v>3.6025000000000001E-2</v>
      </c>
      <c r="AP500" s="18">
        <f t="shared" si="68"/>
        <v>1.036025</v>
      </c>
      <c r="AQ500" s="18"/>
    </row>
    <row r="501" spans="1:48" x14ac:dyDescent="0.25">
      <c r="A501" s="6">
        <f>ReturnData!A512</f>
        <v>201607</v>
      </c>
      <c r="B501">
        <f>IF('Monthly Ranks'!B500&gt;=9, 1/8,0)</f>
        <v>0</v>
      </c>
      <c r="C501">
        <f>IF('Monthly Ranks'!C500&gt;=9, 1/8,0)</f>
        <v>0</v>
      </c>
      <c r="D501">
        <f>IF('Monthly Ranks'!D500&gt;=9, 1/8,0)</f>
        <v>0.125</v>
      </c>
      <c r="E501">
        <f>IF('Monthly Ranks'!E500&gt;=9, 1/8,0)</f>
        <v>0.125</v>
      </c>
      <c r="F501">
        <f>IF('Monthly Ranks'!F500&gt;=9, 1/8,0)</f>
        <v>0.125</v>
      </c>
      <c r="G501">
        <f>IF('Monthly Ranks'!G500&gt;=9, 1/8,0)</f>
        <v>0.125</v>
      </c>
      <c r="H501">
        <f>IF('Monthly Ranks'!H500&gt;=9, 1/8,0)</f>
        <v>0</v>
      </c>
      <c r="I501">
        <f>IF('Monthly Ranks'!I500&gt;=9, 1/8,0)</f>
        <v>0</v>
      </c>
      <c r="J501">
        <f>IF('Monthly Ranks'!J500&gt;=9, 1/8,0)</f>
        <v>0.125</v>
      </c>
      <c r="K501">
        <f>IF('Monthly Ranks'!K500&gt;=9, 1/8,0)</f>
        <v>0</v>
      </c>
      <c r="L501">
        <f>IF('Monthly Ranks'!L500&gt;=9, 1/8,0)</f>
        <v>0</v>
      </c>
      <c r="M501">
        <f>IF('Monthly Ranks'!M500&gt;=9, 1/8,0)</f>
        <v>0.125</v>
      </c>
      <c r="N501">
        <f>IF('Monthly Ranks'!N500&gt;=9, 1/8,0)</f>
        <v>0.125</v>
      </c>
      <c r="O501">
        <f>IF('Monthly Ranks'!O500&gt;=9, 1/8,0)</f>
        <v>0</v>
      </c>
      <c r="P501">
        <f>IF('Monthly Ranks'!P500&gt;=9, 1/8,0)</f>
        <v>0</v>
      </c>
      <c r="Q501">
        <f>IF('Monthly Ranks'!Q500&gt;=9, 1/8,0)</f>
        <v>0.125</v>
      </c>
      <c r="S501">
        <f t="shared" si="66"/>
        <v>201607</v>
      </c>
      <c r="T501" s="12">
        <f>B501*ReturnData!B512</f>
        <v>0</v>
      </c>
      <c r="U501" s="12">
        <f>C501*ReturnData!C512</f>
        <v>0</v>
      </c>
      <c r="V501" s="12">
        <f>D501*ReturnData!D512</f>
        <v>-3.4125000000000002E-3</v>
      </c>
      <c r="W501" s="12">
        <f>E501*ReturnData!E512</f>
        <v>3.2124999999999996E-3</v>
      </c>
      <c r="X501" s="12">
        <f>F501*ReturnData!F512</f>
        <v>9.0875000000000001E-3</v>
      </c>
      <c r="Y501" s="12">
        <f>G501*ReturnData!G512</f>
        <v>6.3E-3</v>
      </c>
      <c r="Z501" s="12">
        <f>H501*ReturnData!H512</f>
        <v>0</v>
      </c>
      <c r="AA501" s="12">
        <f>I501*ReturnData!I512</f>
        <v>0</v>
      </c>
      <c r="AB501" s="12">
        <f>J501*ReturnData!J512</f>
        <v>1.7162500000000001E-2</v>
      </c>
      <c r="AC501" s="12">
        <f>K501*ReturnData!K512</f>
        <v>0</v>
      </c>
      <c r="AD501" s="12">
        <f>L501*ReturnData!L512</f>
        <v>0</v>
      </c>
      <c r="AE501" s="12">
        <f>M501*ReturnData!M512</f>
        <v>9.2624999999999999E-3</v>
      </c>
      <c r="AF501" s="12">
        <f>N501*ReturnData!N512</f>
        <v>6.0624999999999993E-3</v>
      </c>
      <c r="AG501" s="12">
        <f>O501*ReturnData!O512</f>
        <v>0</v>
      </c>
      <c r="AH501" s="12">
        <f>P501*ReturnData!P512</f>
        <v>0</v>
      </c>
      <c r="AI501" s="12">
        <f>Q501*ReturnData!Q512</f>
        <v>5.0749999999999997E-3</v>
      </c>
      <c r="AK501">
        <f t="shared" si="72"/>
        <v>201607</v>
      </c>
      <c r="AL501" s="15">
        <f t="shared" si="67"/>
        <v>5.2750000000000005E-2</v>
      </c>
      <c r="AN501">
        <v>1</v>
      </c>
      <c r="AO501" s="15">
        <f>HighMomentumPortfolio!AL501-LowMomentumPortfolio!AL501</f>
        <v>-1.42375E-2</v>
      </c>
      <c r="AP501" s="18">
        <f t="shared" si="68"/>
        <v>0.98576249999999999</v>
      </c>
      <c r="AQ501" s="18"/>
    </row>
    <row r="502" spans="1:48" x14ac:dyDescent="0.25">
      <c r="A502" s="6">
        <f>ReturnData!A513</f>
        <v>201608</v>
      </c>
      <c r="B502">
        <f>IF('Monthly Ranks'!B501&gt;=9, 1/8,0)</f>
        <v>0</v>
      </c>
      <c r="C502">
        <f>IF('Monthly Ranks'!C501&gt;=9, 1/8,0)</f>
        <v>0</v>
      </c>
      <c r="D502">
        <f>IF('Monthly Ranks'!D501&gt;=9, 1/8,0)</f>
        <v>0</v>
      </c>
      <c r="E502">
        <f>IF('Monthly Ranks'!E501&gt;=9, 1/8,0)</f>
        <v>0.125</v>
      </c>
      <c r="F502">
        <f>IF('Monthly Ranks'!F501&gt;=9, 1/8,0)</f>
        <v>0.125</v>
      </c>
      <c r="G502">
        <f>IF('Monthly Ranks'!G501&gt;=9, 1/8,0)</f>
        <v>0.125</v>
      </c>
      <c r="H502">
        <f>IF('Monthly Ranks'!H501&gt;=9, 1/8,0)</f>
        <v>0</v>
      </c>
      <c r="I502">
        <f>IF('Monthly Ranks'!I501&gt;=9, 1/8,0)</f>
        <v>0</v>
      </c>
      <c r="J502">
        <f>IF('Monthly Ranks'!J501&gt;=9, 1/8,0)</f>
        <v>0</v>
      </c>
      <c r="K502">
        <f>IF('Monthly Ranks'!K501&gt;=9, 1/8,0)</f>
        <v>0</v>
      </c>
      <c r="L502">
        <f>IF('Monthly Ranks'!L501&gt;=9, 1/8,0)</f>
        <v>0.125</v>
      </c>
      <c r="M502">
        <f>IF('Monthly Ranks'!M501&gt;=9, 1/8,0)</f>
        <v>0.125</v>
      </c>
      <c r="N502">
        <f>IF('Monthly Ranks'!N501&gt;=9, 1/8,0)</f>
        <v>0.125</v>
      </c>
      <c r="O502">
        <f>IF('Monthly Ranks'!O501&gt;=9, 1/8,0)</f>
        <v>0</v>
      </c>
      <c r="P502">
        <f>IF('Monthly Ranks'!P501&gt;=9, 1/8,0)</f>
        <v>0.125</v>
      </c>
      <c r="Q502">
        <f>IF('Monthly Ranks'!Q501&gt;=9, 1/8,0)</f>
        <v>0.125</v>
      </c>
      <c r="S502">
        <f t="shared" si="66"/>
        <v>201608</v>
      </c>
      <c r="T502" s="12">
        <f>B502*ReturnData!B513</f>
        <v>0</v>
      </c>
      <c r="U502" s="12">
        <f>C502*ReturnData!C513</f>
        <v>0</v>
      </c>
      <c r="V502" s="12">
        <f>D502*ReturnData!D513</f>
        <v>0</v>
      </c>
      <c r="W502" s="12">
        <f>E502*ReturnData!E513</f>
        <v>1.3500000000000001E-3</v>
      </c>
      <c r="X502" s="12">
        <f>F502*ReturnData!F513</f>
        <v>1.825E-3</v>
      </c>
      <c r="Y502" s="12">
        <f>G502*ReturnData!G513</f>
        <v>4.1250000000000002E-3</v>
      </c>
      <c r="Z502" s="12">
        <f>H502*ReturnData!H513</f>
        <v>0</v>
      </c>
      <c r="AA502" s="12">
        <f>I502*ReturnData!I513</f>
        <v>0</v>
      </c>
      <c r="AB502" s="12">
        <f>J502*ReturnData!J513</f>
        <v>0</v>
      </c>
      <c r="AC502" s="12">
        <f>K502*ReturnData!K513</f>
        <v>0</v>
      </c>
      <c r="AD502" s="12">
        <f>L502*ReturnData!L513</f>
        <v>2.9125000000000002E-3</v>
      </c>
      <c r="AE502" s="12">
        <f>M502*ReturnData!M513</f>
        <v>-1.5625000000000001E-3</v>
      </c>
      <c r="AF502" s="12">
        <f>N502*ReturnData!N513</f>
        <v>4.4999999999999999E-4</v>
      </c>
      <c r="AG502" s="12">
        <f>O502*ReturnData!O513</f>
        <v>0</v>
      </c>
      <c r="AH502" s="12">
        <f>P502*ReturnData!P513</f>
        <v>-1.0499999999999999E-3</v>
      </c>
      <c r="AI502" s="12">
        <f>Q502*ReturnData!Q513</f>
        <v>6.1500000000000001E-3</v>
      </c>
      <c r="AK502">
        <f t="shared" si="72"/>
        <v>201608</v>
      </c>
      <c r="AL502" s="15">
        <f t="shared" si="67"/>
        <v>1.4200000000000001E-2</v>
      </c>
      <c r="AN502">
        <v>1</v>
      </c>
      <c r="AO502" s="15">
        <f>HighMomentumPortfolio!AL502-LowMomentumPortfolio!AL502</f>
        <v>-4.1887499999999994E-2</v>
      </c>
      <c r="AP502" s="18">
        <f t="shared" si="68"/>
        <v>0.95811250000000003</v>
      </c>
      <c r="AQ502" s="18"/>
    </row>
    <row r="503" spans="1:48" x14ac:dyDescent="0.25">
      <c r="A503" s="6">
        <f>ReturnData!A514</f>
        <v>201609</v>
      </c>
      <c r="B503">
        <f>IF('Monthly Ranks'!B502&gt;=9, 1/8,0)</f>
        <v>0</v>
      </c>
      <c r="C503">
        <f>IF('Monthly Ranks'!C502&gt;=9, 1/8,0)</f>
        <v>0</v>
      </c>
      <c r="D503">
        <f>IF('Monthly Ranks'!D502&gt;=9, 1/8,0)</f>
        <v>0.125</v>
      </c>
      <c r="E503">
        <f>IF('Monthly Ranks'!E502&gt;=9, 1/8,0)</f>
        <v>0.125</v>
      </c>
      <c r="F503">
        <f>IF('Monthly Ranks'!F502&gt;=9, 1/8,0)</f>
        <v>0.125</v>
      </c>
      <c r="G503">
        <f>IF('Monthly Ranks'!G502&gt;=9, 1/8,0)</f>
        <v>0</v>
      </c>
      <c r="H503">
        <f>IF('Monthly Ranks'!H502&gt;=9, 1/8,0)</f>
        <v>0</v>
      </c>
      <c r="I503">
        <f>IF('Monthly Ranks'!I502&gt;=9, 1/8,0)</f>
        <v>0</v>
      </c>
      <c r="J503">
        <f>IF('Monthly Ranks'!J502&gt;=9, 1/8,0)</f>
        <v>0</v>
      </c>
      <c r="K503">
        <f>IF('Monthly Ranks'!K502&gt;=9, 1/8,0)</f>
        <v>0.125</v>
      </c>
      <c r="L503">
        <f>IF('Monthly Ranks'!L502&gt;=9, 1/8,0)</f>
        <v>0</v>
      </c>
      <c r="M503">
        <f>IF('Monthly Ranks'!M502&gt;=9, 1/8,0)</f>
        <v>0.125</v>
      </c>
      <c r="N503">
        <f>IF('Monthly Ranks'!N502&gt;=9, 1/8,0)</f>
        <v>0.125</v>
      </c>
      <c r="O503">
        <f>IF('Monthly Ranks'!O502&gt;=9, 1/8,0)</f>
        <v>0</v>
      </c>
      <c r="P503">
        <f>IF('Monthly Ranks'!P502&gt;=9, 1/8,0)</f>
        <v>0.125</v>
      </c>
      <c r="Q503">
        <f>IF('Monthly Ranks'!Q502&gt;=9, 1/8,0)</f>
        <v>0.125</v>
      </c>
      <c r="S503">
        <f t="shared" si="66"/>
        <v>201609</v>
      </c>
      <c r="T503" s="12">
        <f>B503*ReturnData!B514</f>
        <v>0</v>
      </c>
      <c r="U503" s="12">
        <f>C503*ReturnData!C514</f>
        <v>0</v>
      </c>
      <c r="V503" s="12">
        <f>D503*ReturnData!D514</f>
        <v>3.5499999999999998E-3</v>
      </c>
      <c r="W503" s="12">
        <f>E503*ReturnData!E514</f>
        <v>-8.1875000000000003E-3</v>
      </c>
      <c r="X503" s="12">
        <f>F503*ReturnData!F514</f>
        <v>-5.6625E-3</v>
      </c>
      <c r="Y503" s="12">
        <f>G503*ReturnData!G514</f>
        <v>0</v>
      </c>
      <c r="Z503" s="12">
        <f>H503*ReturnData!H514</f>
        <v>0</v>
      </c>
      <c r="AA503" s="12">
        <f>I503*ReturnData!I514</f>
        <v>0</v>
      </c>
      <c r="AB503" s="12">
        <f>J503*ReturnData!J514</f>
        <v>0</v>
      </c>
      <c r="AC503" s="12">
        <f>K503*ReturnData!K514</f>
        <v>2.5000000000000001E-3</v>
      </c>
      <c r="AD503" s="12">
        <f>L503*ReturnData!L514</f>
        <v>0</v>
      </c>
      <c r="AE503" s="12">
        <f>M503*ReturnData!M514</f>
        <v>-5.2499999999999997E-4</v>
      </c>
      <c r="AF503" s="12">
        <f>N503*ReturnData!N514</f>
        <v>1.5874999999999999E-3</v>
      </c>
      <c r="AG503" s="12">
        <f>O503*ReturnData!O514</f>
        <v>0</v>
      </c>
      <c r="AH503" s="12">
        <f>P503*ReturnData!P514</f>
        <v>4.6250000000000002E-4</v>
      </c>
      <c r="AI503" s="12">
        <f>Q503*ReturnData!Q514</f>
        <v>-1.8625E-3</v>
      </c>
      <c r="AK503">
        <f t="shared" si="72"/>
        <v>201609</v>
      </c>
      <c r="AL503" s="15">
        <f t="shared" si="67"/>
        <v>-8.1374999999999989E-3</v>
      </c>
      <c r="AN503">
        <v>1</v>
      </c>
      <c r="AO503" s="15">
        <f>HighMomentumPortfolio!AL503-LowMomentumPortfolio!AL503</f>
        <v>1.01E-2</v>
      </c>
      <c r="AP503" s="18">
        <f t="shared" si="68"/>
        <v>1.0101</v>
      </c>
      <c r="AQ503" s="18"/>
    </row>
    <row r="504" spans="1:48" x14ac:dyDescent="0.25">
      <c r="A504" s="6">
        <f>ReturnData!A515</f>
        <v>201610</v>
      </c>
      <c r="B504">
        <f>IF('Monthly Ranks'!B503&gt;=9, 1/8,0)</f>
        <v>0</v>
      </c>
      <c r="C504">
        <f>IF('Monthly Ranks'!C503&gt;=9, 1/8,0)</f>
        <v>0</v>
      </c>
      <c r="D504">
        <f>IF('Monthly Ranks'!D503&gt;=9, 1/8,0)</f>
        <v>0.125</v>
      </c>
      <c r="E504">
        <f>IF('Monthly Ranks'!E503&gt;=9, 1/8,0)</f>
        <v>0.125</v>
      </c>
      <c r="F504">
        <f>IF('Monthly Ranks'!F503&gt;=9, 1/8,0)</f>
        <v>0</v>
      </c>
      <c r="G504">
        <f>IF('Monthly Ranks'!G503&gt;=9, 1/8,0)</f>
        <v>0</v>
      </c>
      <c r="H504">
        <f>IF('Monthly Ranks'!H503&gt;=9, 1/8,0)</f>
        <v>0.125</v>
      </c>
      <c r="I504">
        <f>IF('Monthly Ranks'!I503&gt;=9, 1/8,0)</f>
        <v>0</v>
      </c>
      <c r="J504">
        <f>IF('Monthly Ranks'!J503&gt;=9, 1/8,0)</f>
        <v>0</v>
      </c>
      <c r="K504">
        <f>IF('Monthly Ranks'!K503&gt;=9, 1/8,0)</f>
        <v>0</v>
      </c>
      <c r="L504">
        <f>IF('Monthly Ranks'!L503&gt;=9, 1/8,0)</f>
        <v>0</v>
      </c>
      <c r="M504">
        <f>IF('Monthly Ranks'!M503&gt;=9, 1/8,0)</f>
        <v>0.125</v>
      </c>
      <c r="N504">
        <f>IF('Monthly Ranks'!N503&gt;=9, 1/8,0)</f>
        <v>0.125</v>
      </c>
      <c r="O504">
        <f>IF('Monthly Ranks'!O503&gt;=9, 1/8,0)</f>
        <v>0.125</v>
      </c>
      <c r="P504">
        <f>IF('Monthly Ranks'!P503&gt;=9, 1/8,0)</f>
        <v>0.125</v>
      </c>
      <c r="Q504">
        <f>IF('Monthly Ranks'!Q503&gt;=9, 1/8,0)</f>
        <v>0.125</v>
      </c>
      <c r="S504">
        <f t="shared" si="66"/>
        <v>201610</v>
      </c>
      <c r="T504" s="12">
        <f>B504*ReturnData!B515</f>
        <v>0</v>
      </c>
      <c r="U504" s="12">
        <f>C504*ReturnData!C515</f>
        <v>0</v>
      </c>
      <c r="V504" s="12">
        <f>D504*ReturnData!D515</f>
        <v>-3.8624999999999996E-3</v>
      </c>
      <c r="W504" s="12">
        <f>E504*ReturnData!E515</f>
        <v>-6.8999999999999999E-3</v>
      </c>
      <c r="X504" s="12">
        <f>F504*ReturnData!F515</f>
        <v>0</v>
      </c>
      <c r="Y504" s="12">
        <f>G504*ReturnData!G515</f>
        <v>0</v>
      </c>
      <c r="Z504" s="12">
        <f>H504*ReturnData!H515</f>
        <v>-4.6874999999999998E-3</v>
      </c>
      <c r="AA504" s="12">
        <f>I504*ReturnData!I515</f>
        <v>0</v>
      </c>
      <c r="AB504" s="12">
        <f>J504*ReturnData!J515</f>
        <v>0</v>
      </c>
      <c r="AC504" s="12">
        <f>K504*ReturnData!K515</f>
        <v>0</v>
      </c>
      <c r="AD504" s="12">
        <f>L504*ReturnData!L515</f>
        <v>0</v>
      </c>
      <c r="AE504" s="12">
        <f>M504*ReturnData!M515</f>
        <v>-4.3125000000000004E-3</v>
      </c>
      <c r="AF504" s="12">
        <f>N504*ReturnData!N515</f>
        <v>5.9999999999999995E-4</v>
      </c>
      <c r="AG504" s="12">
        <f>O504*ReturnData!O515</f>
        <v>-8.3750000000000003E-4</v>
      </c>
      <c r="AH504" s="12">
        <f>P504*ReturnData!P515</f>
        <v>-3.8624999999999996E-3</v>
      </c>
      <c r="AI504" s="12">
        <f>Q504*ReturnData!Q515</f>
        <v>1.9250000000000001E-3</v>
      </c>
      <c r="AK504">
        <f t="shared" si="72"/>
        <v>201610</v>
      </c>
      <c r="AL504" s="15">
        <f t="shared" si="67"/>
        <v>-2.1937500000000002E-2</v>
      </c>
      <c r="AN504">
        <v>1</v>
      </c>
      <c r="AO504" s="15">
        <f>HighMomentumPortfolio!AL504-LowMomentumPortfolio!AL504</f>
        <v>-3.8499999999999958E-3</v>
      </c>
      <c r="AP504" s="18">
        <f t="shared" si="68"/>
        <v>0.99614999999999998</v>
      </c>
      <c r="AQ504" s="18"/>
    </row>
    <row r="505" spans="1:48" x14ac:dyDescent="0.25">
      <c r="A505" s="6">
        <f>ReturnData!A516</f>
        <v>201611</v>
      </c>
      <c r="B505">
        <f>IF('Monthly Ranks'!B504&gt;=9, 1/8,0)</f>
        <v>0</v>
      </c>
      <c r="C505">
        <f>IF('Monthly Ranks'!C504&gt;=9, 1/8,0)</f>
        <v>0</v>
      </c>
      <c r="D505">
        <f>IF('Monthly Ranks'!D504&gt;=9, 1/8,0)</f>
        <v>0.125</v>
      </c>
      <c r="E505">
        <f>IF('Monthly Ranks'!E504&gt;=9, 1/8,0)</f>
        <v>0.125</v>
      </c>
      <c r="F505">
        <f>IF('Monthly Ranks'!F504&gt;=9, 1/8,0)</f>
        <v>0</v>
      </c>
      <c r="G505">
        <f>IF('Monthly Ranks'!G504&gt;=9, 1/8,0)</f>
        <v>0</v>
      </c>
      <c r="H505">
        <f>IF('Monthly Ranks'!H504&gt;=9, 1/8,0)</f>
        <v>0.125</v>
      </c>
      <c r="I505">
        <f>IF('Monthly Ranks'!I504&gt;=9, 1/8,0)</f>
        <v>0.125</v>
      </c>
      <c r="J505">
        <f>IF('Monthly Ranks'!J504&gt;=9, 1/8,0)</f>
        <v>0</v>
      </c>
      <c r="K505">
        <f>IF('Monthly Ranks'!K504&gt;=9, 1/8,0)</f>
        <v>0</v>
      </c>
      <c r="L505">
        <f>IF('Monthly Ranks'!L504&gt;=9, 1/8,0)</f>
        <v>0</v>
      </c>
      <c r="M505">
        <f>IF('Monthly Ranks'!M504&gt;=9, 1/8,0)</f>
        <v>0.125</v>
      </c>
      <c r="N505">
        <f>IF('Monthly Ranks'!N504&gt;=9, 1/8,0)</f>
        <v>0.125</v>
      </c>
      <c r="O505">
        <f>IF('Monthly Ranks'!O504&gt;=9, 1/8,0)</f>
        <v>0</v>
      </c>
      <c r="P505">
        <f>IF('Monthly Ranks'!P504&gt;=9, 1/8,0)</f>
        <v>0.125</v>
      </c>
      <c r="Q505">
        <f>IF('Monthly Ranks'!Q504&gt;=9, 1/8,0)</f>
        <v>0.125</v>
      </c>
      <c r="S505">
        <f t="shared" si="66"/>
        <v>201611</v>
      </c>
      <c r="T505" s="12">
        <f>B505*ReturnData!B516</f>
        <v>0</v>
      </c>
      <c r="U505" s="12">
        <f>C505*ReturnData!C516</f>
        <v>0</v>
      </c>
      <c r="V505" s="12">
        <f>D505*ReturnData!D516</f>
        <v>1.1912499999999999E-2</v>
      </c>
      <c r="W505" s="12">
        <f>E505*ReturnData!E516</f>
        <v>2.3749999999999999E-3</v>
      </c>
      <c r="X505" s="12">
        <f>F505*ReturnData!F516</f>
        <v>0</v>
      </c>
      <c r="Y505" s="12">
        <f>G505*ReturnData!G516</f>
        <v>0</v>
      </c>
      <c r="Z505" s="12">
        <f>H505*ReturnData!H516</f>
        <v>-5.5000000000000003E-4</v>
      </c>
      <c r="AA505" s="12">
        <f>I505*ReturnData!I516</f>
        <v>9.4374999999999997E-3</v>
      </c>
      <c r="AB505" s="12">
        <f>J505*ReturnData!J516</f>
        <v>0</v>
      </c>
      <c r="AC505" s="12">
        <f>K505*ReturnData!K516</f>
        <v>0</v>
      </c>
      <c r="AD505" s="12">
        <f>L505*ReturnData!L516</f>
        <v>0</v>
      </c>
      <c r="AE505" s="12">
        <f>M505*ReturnData!M516</f>
        <v>7.8500000000000011E-3</v>
      </c>
      <c r="AF505" s="12">
        <f>N505*ReturnData!N516</f>
        <v>1.4012500000000001E-2</v>
      </c>
      <c r="AG505" s="12">
        <f>O505*ReturnData!O516</f>
        <v>0</v>
      </c>
      <c r="AH505" s="12">
        <f>P505*ReturnData!P516</f>
        <v>3.4875000000000001E-3</v>
      </c>
      <c r="AI505" s="12">
        <f>Q505*ReturnData!Q516</f>
        <v>1.6574999999999999E-2</v>
      </c>
      <c r="AK505">
        <f t="shared" si="72"/>
        <v>201611</v>
      </c>
      <c r="AL505" s="15">
        <f t="shared" si="67"/>
        <v>6.5100000000000005E-2</v>
      </c>
      <c r="AN505">
        <v>1</v>
      </c>
      <c r="AO505" s="15">
        <f>HighMomentumPortfolio!AL505-LowMomentumPortfolio!AL505</f>
        <v>5.0999999999999934E-3</v>
      </c>
      <c r="AP505" s="18">
        <f t="shared" si="68"/>
        <v>1.0051000000000001</v>
      </c>
      <c r="AQ505" s="18"/>
    </row>
    <row r="506" spans="1:48" x14ac:dyDescent="0.25">
      <c r="A506" s="6">
        <f>ReturnData!A517</f>
        <v>201612</v>
      </c>
      <c r="B506">
        <f>IF('Monthly Ranks'!B505&gt;=9, 1/8,0)</f>
        <v>0</v>
      </c>
      <c r="C506">
        <f>IF('Monthly Ranks'!C505&gt;=9, 1/8,0)</f>
        <v>0</v>
      </c>
      <c r="D506">
        <f>IF('Monthly Ranks'!D505&gt;=9, 1/8,0)</f>
        <v>0.125</v>
      </c>
      <c r="E506">
        <f>IF('Monthly Ranks'!E505&gt;=9, 1/8,0)</f>
        <v>0.125</v>
      </c>
      <c r="F506">
        <f>IF('Monthly Ranks'!F505&gt;=9, 1/8,0)</f>
        <v>0</v>
      </c>
      <c r="G506">
        <f>IF('Monthly Ranks'!G505&gt;=9, 1/8,0)</f>
        <v>0</v>
      </c>
      <c r="H506">
        <f>IF('Monthly Ranks'!H505&gt;=9, 1/8,0)</f>
        <v>0.125</v>
      </c>
      <c r="I506">
        <f>IF('Monthly Ranks'!I505&gt;=9, 1/8,0)</f>
        <v>0.125</v>
      </c>
      <c r="J506">
        <f>IF('Monthly Ranks'!J505&gt;=9, 1/8,0)</f>
        <v>0</v>
      </c>
      <c r="K506">
        <f>IF('Monthly Ranks'!K505&gt;=9, 1/8,0)</f>
        <v>0</v>
      </c>
      <c r="L506">
        <f>IF('Monthly Ranks'!L505&gt;=9, 1/8,0)</f>
        <v>0</v>
      </c>
      <c r="M506">
        <f>IF('Monthly Ranks'!M505&gt;=9, 1/8,0)</f>
        <v>0.125</v>
      </c>
      <c r="N506">
        <f>IF('Monthly Ranks'!N505&gt;=9, 1/8,0)</f>
        <v>0.125</v>
      </c>
      <c r="O506">
        <f>IF('Monthly Ranks'!O505&gt;=9, 1/8,0)</f>
        <v>0</v>
      </c>
      <c r="P506">
        <f>IF('Monthly Ranks'!P505&gt;=9, 1/8,0)</f>
        <v>0.125</v>
      </c>
      <c r="Q506">
        <f>IF('Monthly Ranks'!Q505&gt;=9, 1/8,0)</f>
        <v>0.125</v>
      </c>
      <c r="S506">
        <f t="shared" si="66"/>
        <v>201612</v>
      </c>
      <c r="T506" s="12">
        <f>B506*ReturnData!B517</f>
        <v>0</v>
      </c>
      <c r="U506" s="12">
        <f>C506*ReturnData!C517</f>
        <v>0</v>
      </c>
      <c r="V506" s="12">
        <f>D506*ReturnData!D517</f>
        <v>2.575E-3</v>
      </c>
      <c r="W506" s="12">
        <f>E506*ReturnData!E517</f>
        <v>-7.000000000000001E-4</v>
      </c>
      <c r="X506" s="12">
        <f>F506*ReturnData!F517</f>
        <v>0</v>
      </c>
      <c r="Y506" s="12">
        <f>G506*ReturnData!G517</f>
        <v>0</v>
      </c>
      <c r="Z506" s="12">
        <f>H506*ReturnData!H517</f>
        <v>2.5624999999999997E-3</v>
      </c>
      <c r="AA506" s="12">
        <f>I506*ReturnData!I517</f>
        <v>1.6625000000000001E-3</v>
      </c>
      <c r="AB506" s="12">
        <f>J506*ReturnData!J517</f>
        <v>0</v>
      </c>
      <c r="AC506" s="12">
        <f>K506*ReturnData!K517</f>
        <v>0</v>
      </c>
      <c r="AD506" s="12">
        <f>L506*ReturnData!L517</f>
        <v>0</v>
      </c>
      <c r="AE506" s="12">
        <f>M506*ReturnData!M517</f>
        <v>3.9250000000000005E-3</v>
      </c>
      <c r="AF506" s="12">
        <f>N506*ReturnData!N517</f>
        <v>6.3750000000000005E-4</v>
      </c>
      <c r="AG506" s="12">
        <f>O506*ReturnData!O517</f>
        <v>0</v>
      </c>
      <c r="AH506" s="12">
        <f>P506*ReturnData!P517</f>
        <v>-1.7625E-3</v>
      </c>
      <c r="AI506" s="12">
        <f>Q506*ReturnData!Q517</f>
        <v>4.8249999999999994E-3</v>
      </c>
      <c r="AK506">
        <f t="shared" si="72"/>
        <v>201612</v>
      </c>
      <c r="AL506" s="15">
        <f t="shared" si="67"/>
        <v>1.3724999999999998E-2</v>
      </c>
      <c r="AN506">
        <v>1</v>
      </c>
      <c r="AO506" s="15">
        <f>HighMomentumPortfolio!AL506-LowMomentumPortfolio!AL506</f>
        <v>-7.4249999999999976E-3</v>
      </c>
      <c r="AP506" s="18">
        <f t="shared" si="68"/>
        <v>0.99257499999999999</v>
      </c>
      <c r="AQ506" s="18"/>
    </row>
    <row r="507" spans="1:48" x14ac:dyDescent="0.25">
      <c r="A507" s="6">
        <f>ReturnData!A518</f>
        <v>201701</v>
      </c>
      <c r="B507">
        <f>IF('Monthly Ranks'!B506&gt;=9, 1/8,0)</f>
        <v>0.125</v>
      </c>
      <c r="C507">
        <f>IF('Monthly Ranks'!C506&gt;=9, 1/8,0)</f>
        <v>0</v>
      </c>
      <c r="D507">
        <f>IF('Monthly Ranks'!D506&gt;=9, 1/8,0)</f>
        <v>0</v>
      </c>
      <c r="E507">
        <f>IF('Monthly Ranks'!E506&gt;=9, 1/8,0)</f>
        <v>0.125</v>
      </c>
      <c r="F507">
        <f>IF('Monthly Ranks'!F506&gt;=9, 1/8,0)</f>
        <v>0.125</v>
      </c>
      <c r="G507">
        <f>IF('Monthly Ranks'!G506&gt;=9, 1/8,0)</f>
        <v>0</v>
      </c>
      <c r="H507">
        <f>IF('Monthly Ranks'!H506&gt;=9, 1/8,0)</f>
        <v>0.125</v>
      </c>
      <c r="I507">
        <f>IF('Monthly Ranks'!I506&gt;=9, 1/8,0)</f>
        <v>0.125</v>
      </c>
      <c r="J507">
        <f>IF('Monthly Ranks'!J506&gt;=9, 1/8,0)</f>
        <v>0</v>
      </c>
      <c r="K507">
        <f>IF('Monthly Ranks'!K506&gt;=9, 1/8,0)</f>
        <v>0</v>
      </c>
      <c r="L507">
        <f>IF('Monthly Ranks'!L506&gt;=9, 1/8,0)</f>
        <v>0</v>
      </c>
      <c r="M507">
        <f>IF('Monthly Ranks'!M506&gt;=9, 1/8,0)</f>
        <v>0.125</v>
      </c>
      <c r="N507">
        <f>IF('Monthly Ranks'!N506&gt;=9, 1/8,0)</f>
        <v>0</v>
      </c>
      <c r="O507">
        <f>IF('Monthly Ranks'!O506&gt;=9, 1/8,0)</f>
        <v>0</v>
      </c>
      <c r="P507">
        <f>IF('Monthly Ranks'!P506&gt;=9, 1/8,0)</f>
        <v>0.125</v>
      </c>
      <c r="Q507">
        <f>IF('Monthly Ranks'!Q506&gt;=9, 1/8,0)</f>
        <v>0.125</v>
      </c>
      <c r="S507">
        <f t="shared" si="66"/>
        <v>201701</v>
      </c>
      <c r="T507" s="12">
        <f>B507*ReturnData!B518</f>
        <v>3.8749999999999999E-4</v>
      </c>
      <c r="U507" s="12">
        <f>C507*ReturnData!C518</f>
        <v>0</v>
      </c>
      <c r="V507" s="12">
        <f>D507*ReturnData!D518</f>
        <v>0</v>
      </c>
      <c r="W507" s="12">
        <f>E507*ReturnData!E518</f>
        <v>1E-3</v>
      </c>
      <c r="X507" s="12">
        <f>F507*ReturnData!F518</f>
        <v>-1.1999999999999999E-3</v>
      </c>
      <c r="Y507" s="12">
        <f>G507*ReturnData!G518</f>
        <v>0</v>
      </c>
      <c r="Z507" s="12">
        <f>H507*ReturnData!H518</f>
        <v>2.0625000000000001E-3</v>
      </c>
      <c r="AA507" s="12">
        <f>I507*ReturnData!I518</f>
        <v>4.9750000000000003E-3</v>
      </c>
      <c r="AB507" s="12">
        <f>J507*ReturnData!J518</f>
        <v>0</v>
      </c>
      <c r="AC507" s="12">
        <f>K507*ReturnData!K518</f>
        <v>0</v>
      </c>
      <c r="AD507" s="12">
        <f>L507*ReturnData!L518</f>
        <v>0</v>
      </c>
      <c r="AE507" s="12">
        <f>M507*ReturnData!M518</f>
        <v>3.5875E-3</v>
      </c>
      <c r="AF507" s="12">
        <f>N507*ReturnData!N518</f>
        <v>0</v>
      </c>
      <c r="AG507" s="12">
        <f>O507*ReturnData!O518</f>
        <v>0</v>
      </c>
      <c r="AH507" s="12">
        <f>P507*ReturnData!P518</f>
        <v>1.2125E-3</v>
      </c>
      <c r="AI507" s="12">
        <f>Q507*ReturnData!Q518</f>
        <v>6.4999999999999997E-4</v>
      </c>
      <c r="AK507">
        <f t="shared" si="72"/>
        <v>201701</v>
      </c>
      <c r="AL507" s="15">
        <f t="shared" si="67"/>
        <v>1.2675000000000001E-2</v>
      </c>
      <c r="AN507">
        <v>1</v>
      </c>
      <c r="AO507" s="15">
        <f>HighMomentumPortfolio!AL507-LowMomentumPortfolio!AL507</f>
        <v>1.3887500000000002E-2</v>
      </c>
      <c r="AP507" s="18">
        <f t="shared" si="68"/>
        <v>1.0138875000000001</v>
      </c>
      <c r="AQ507" s="18"/>
      <c r="AR507" s="18">
        <f t="shared" ref="AR507" si="75">PRODUCT(AP507:AP518)</f>
        <v>0.94856443463506501</v>
      </c>
      <c r="AS507" s="18"/>
      <c r="AT507" s="18"/>
      <c r="AU507" s="18"/>
      <c r="AV507" s="18"/>
    </row>
    <row r="508" spans="1:48" x14ac:dyDescent="0.25">
      <c r="A508" s="6">
        <f>ReturnData!A519</f>
        <v>201702</v>
      </c>
      <c r="B508">
        <f>IF('Monthly Ranks'!B507&gt;=9, 1/8,0)</f>
        <v>0.125</v>
      </c>
      <c r="C508">
        <f>IF('Monthly Ranks'!C507&gt;=9, 1/8,0)</f>
        <v>0</v>
      </c>
      <c r="D508">
        <f>IF('Monthly Ranks'!D507&gt;=9, 1/8,0)</f>
        <v>0</v>
      </c>
      <c r="E508">
        <f>IF('Monthly Ranks'!E507&gt;=9, 1/8,0)</f>
        <v>0.125</v>
      </c>
      <c r="F508">
        <f>IF('Monthly Ranks'!F507&gt;=9, 1/8,0)</f>
        <v>0.125</v>
      </c>
      <c r="G508">
        <f>IF('Monthly Ranks'!G507&gt;=9, 1/8,0)</f>
        <v>0</v>
      </c>
      <c r="H508">
        <f>IF('Monthly Ranks'!H507&gt;=9, 1/8,0)</f>
        <v>0.125</v>
      </c>
      <c r="I508">
        <f>IF('Monthly Ranks'!I507&gt;=9, 1/8,0)</f>
        <v>0.125</v>
      </c>
      <c r="J508">
        <f>IF('Monthly Ranks'!J507&gt;=9, 1/8,0)</f>
        <v>0</v>
      </c>
      <c r="K508">
        <f>IF('Monthly Ranks'!K507&gt;=9, 1/8,0)</f>
        <v>0</v>
      </c>
      <c r="L508">
        <f>IF('Monthly Ranks'!L507&gt;=9, 1/8,0)</f>
        <v>0</v>
      </c>
      <c r="M508">
        <f>IF('Monthly Ranks'!M507&gt;=9, 1/8,0)</f>
        <v>0.125</v>
      </c>
      <c r="N508">
        <f>IF('Monthly Ranks'!N507&gt;=9, 1/8,0)</f>
        <v>0</v>
      </c>
      <c r="O508">
        <f>IF('Monthly Ranks'!O507&gt;=9, 1/8,0)</f>
        <v>0.125</v>
      </c>
      <c r="P508">
        <f>IF('Monthly Ranks'!P507&gt;=9, 1/8,0)</f>
        <v>0.125</v>
      </c>
      <c r="Q508">
        <f>IF('Monthly Ranks'!Q507&gt;=9, 1/8,0)</f>
        <v>0</v>
      </c>
      <c r="S508">
        <f t="shared" si="66"/>
        <v>201702</v>
      </c>
      <c r="T508" s="12">
        <f>B508*ReturnData!B519</f>
        <v>3.1874999999999998E-3</v>
      </c>
      <c r="U508" s="12">
        <f>C508*ReturnData!C519</f>
        <v>0</v>
      </c>
      <c r="V508" s="12">
        <f>D508*ReturnData!D519</f>
        <v>0</v>
      </c>
      <c r="W508" s="12">
        <f>E508*ReturnData!E519</f>
        <v>3.5875E-3</v>
      </c>
      <c r="X508" s="12">
        <f>F508*ReturnData!F519</f>
        <v>3.5999999999999999E-3</v>
      </c>
      <c r="Y508" s="12">
        <f>G508*ReturnData!G519</f>
        <v>0</v>
      </c>
      <c r="Z508" s="12">
        <f>H508*ReturnData!H519</f>
        <v>9.2125000000000002E-3</v>
      </c>
      <c r="AA508" s="12">
        <f>I508*ReturnData!I519</f>
        <v>3.9125000000000002E-3</v>
      </c>
      <c r="AB508" s="12">
        <f>J508*ReturnData!J519</f>
        <v>0</v>
      </c>
      <c r="AC508" s="12">
        <f>K508*ReturnData!K519</f>
        <v>0</v>
      </c>
      <c r="AD508" s="12">
        <f>L508*ReturnData!L519</f>
        <v>0</v>
      </c>
      <c r="AE508" s="12">
        <f>M508*ReturnData!M519</f>
        <v>4.2500000000000003E-4</v>
      </c>
      <c r="AF508" s="12">
        <f>N508*ReturnData!N519</f>
        <v>0</v>
      </c>
      <c r="AG508" s="12">
        <f>O508*ReturnData!O519</f>
        <v>4.9750000000000003E-3</v>
      </c>
      <c r="AH508" s="12">
        <f>P508*ReturnData!P519</f>
        <v>3.7499999999999999E-3</v>
      </c>
      <c r="AI508" s="12">
        <f>Q508*ReturnData!Q519</f>
        <v>0</v>
      </c>
      <c r="AK508">
        <f t="shared" si="72"/>
        <v>201702</v>
      </c>
      <c r="AL508" s="15">
        <f t="shared" si="67"/>
        <v>3.2649999999999998E-2</v>
      </c>
      <c r="AN508">
        <v>1</v>
      </c>
      <c r="AO508" s="15">
        <f>HighMomentumPortfolio!AL508-LowMomentumPortfolio!AL508</f>
        <v>-1.2449999999999999E-2</v>
      </c>
      <c r="AP508" s="18">
        <f t="shared" si="68"/>
        <v>0.98755000000000004</v>
      </c>
      <c r="AQ508" s="18"/>
    </row>
    <row r="509" spans="1:48" x14ac:dyDescent="0.25">
      <c r="A509" s="6">
        <f>ReturnData!A520</f>
        <v>201703</v>
      </c>
      <c r="B509">
        <f>IF('Monthly Ranks'!B508&gt;=9, 1/8,0)</f>
        <v>0.125</v>
      </c>
      <c r="C509">
        <f>IF('Monthly Ranks'!C508&gt;=9, 1/8,0)</f>
        <v>0</v>
      </c>
      <c r="D509">
        <f>IF('Monthly Ranks'!D508&gt;=9, 1/8,0)</f>
        <v>0</v>
      </c>
      <c r="E509">
        <f>IF('Monthly Ranks'!E508&gt;=9, 1/8,0)</f>
        <v>0.125</v>
      </c>
      <c r="F509">
        <f>IF('Monthly Ranks'!F508&gt;=9, 1/8,0)</f>
        <v>0.125</v>
      </c>
      <c r="G509">
        <f>IF('Monthly Ranks'!G508&gt;=9, 1/8,0)</f>
        <v>0</v>
      </c>
      <c r="H509">
        <f>IF('Monthly Ranks'!H508&gt;=9, 1/8,0)</f>
        <v>0.125</v>
      </c>
      <c r="I509">
        <f>IF('Monthly Ranks'!I508&gt;=9, 1/8,0)</f>
        <v>0.125</v>
      </c>
      <c r="J509">
        <f>IF('Monthly Ranks'!J508&gt;=9, 1/8,0)</f>
        <v>0</v>
      </c>
      <c r="K509">
        <f>IF('Monthly Ranks'!K508&gt;=9, 1/8,0)</f>
        <v>0</v>
      </c>
      <c r="L509">
        <f>IF('Monthly Ranks'!L508&gt;=9, 1/8,0)</f>
        <v>0</v>
      </c>
      <c r="M509">
        <f>IF('Monthly Ranks'!M508&gt;=9, 1/8,0)</f>
        <v>0.125</v>
      </c>
      <c r="N509">
        <f>IF('Monthly Ranks'!N508&gt;=9, 1/8,0)</f>
        <v>0</v>
      </c>
      <c r="O509">
        <f>IF('Monthly Ranks'!O508&gt;=9, 1/8,0)</f>
        <v>0.125</v>
      </c>
      <c r="P509">
        <f>IF('Monthly Ranks'!P508&gt;=9, 1/8,0)</f>
        <v>0.125</v>
      </c>
      <c r="Q509">
        <f>IF('Monthly Ranks'!Q508&gt;=9, 1/8,0)</f>
        <v>0</v>
      </c>
      <c r="S509">
        <f t="shared" si="66"/>
        <v>201703</v>
      </c>
      <c r="T509" s="12">
        <f>B509*ReturnData!B520</f>
        <v>7.7499999999999997E-4</v>
      </c>
      <c r="U509" s="12">
        <f>C509*ReturnData!C520</f>
        <v>0</v>
      </c>
      <c r="V509" s="12">
        <f>D509*ReturnData!D520</f>
        <v>0</v>
      </c>
      <c r="W509" s="12">
        <f>E509*ReturnData!E520</f>
        <v>1.0249999999999999E-3</v>
      </c>
      <c r="X509" s="12">
        <f>F509*ReturnData!F520</f>
        <v>6.7500000000000004E-4</v>
      </c>
      <c r="Y509" s="12">
        <f>G509*ReturnData!G520</f>
        <v>0</v>
      </c>
      <c r="Z509" s="12">
        <f>H509*ReturnData!H520</f>
        <v>4.3749999999999995E-4</v>
      </c>
      <c r="AA509" s="12">
        <f>I509*ReturnData!I520</f>
        <v>4.0375000000000003E-3</v>
      </c>
      <c r="AB509" s="12">
        <f>J509*ReturnData!J520</f>
        <v>0</v>
      </c>
      <c r="AC509" s="12">
        <f>K509*ReturnData!K520</f>
        <v>0</v>
      </c>
      <c r="AD509" s="12">
        <f>L509*ReturnData!L520</f>
        <v>0</v>
      </c>
      <c r="AE509" s="12">
        <f>M509*ReturnData!M520</f>
        <v>-5.8749999999999991E-4</v>
      </c>
      <c r="AF509" s="12">
        <f>N509*ReturnData!N520</f>
        <v>0</v>
      </c>
      <c r="AG509" s="12">
        <f>O509*ReturnData!O520</f>
        <v>4.6250000000000002E-4</v>
      </c>
      <c r="AH509" s="12">
        <f>P509*ReturnData!P520</f>
        <v>1.0499999999999999E-3</v>
      </c>
      <c r="AI509" s="12">
        <f>Q509*ReturnData!Q520</f>
        <v>0</v>
      </c>
      <c r="AK509">
        <f t="shared" si="72"/>
        <v>201703</v>
      </c>
      <c r="AL509" s="15">
        <f t="shared" si="67"/>
        <v>7.8750000000000001E-3</v>
      </c>
      <c r="AN509">
        <v>1</v>
      </c>
      <c r="AO509" s="15">
        <f>HighMomentumPortfolio!AL509-LowMomentumPortfolio!AL509</f>
        <v>-1.9575000000000002E-2</v>
      </c>
      <c r="AP509" s="18">
        <f t="shared" si="68"/>
        <v>0.98042499999999999</v>
      </c>
      <c r="AQ509" s="18"/>
    </row>
    <row r="510" spans="1:48" x14ac:dyDescent="0.25">
      <c r="A510" s="6">
        <f>ReturnData!A521</f>
        <v>201704</v>
      </c>
      <c r="B510">
        <f>IF('Monthly Ranks'!B509&gt;=9, 1/8,0)</f>
        <v>0.125</v>
      </c>
      <c r="C510">
        <f>IF('Monthly Ranks'!C509&gt;=9, 1/8,0)</f>
        <v>0</v>
      </c>
      <c r="D510">
        <f>IF('Monthly Ranks'!D509&gt;=9, 1/8,0)</f>
        <v>0</v>
      </c>
      <c r="E510">
        <f>IF('Monthly Ranks'!E509&gt;=9, 1/8,0)</f>
        <v>0.125</v>
      </c>
      <c r="F510">
        <f>IF('Monthly Ranks'!F509&gt;=9, 1/8,0)</f>
        <v>0.125</v>
      </c>
      <c r="G510">
        <f>IF('Monthly Ranks'!G509&gt;=9, 1/8,0)</f>
        <v>0</v>
      </c>
      <c r="H510">
        <f>IF('Monthly Ranks'!H509&gt;=9, 1/8,0)</f>
        <v>0.125</v>
      </c>
      <c r="I510">
        <f>IF('Monthly Ranks'!I509&gt;=9, 1/8,0)</f>
        <v>0.125</v>
      </c>
      <c r="J510">
        <f>IF('Monthly Ranks'!J509&gt;=9, 1/8,0)</f>
        <v>0</v>
      </c>
      <c r="K510">
        <f>IF('Monthly Ranks'!K509&gt;=9, 1/8,0)</f>
        <v>0</v>
      </c>
      <c r="L510">
        <f>IF('Monthly Ranks'!L509&gt;=9, 1/8,0)</f>
        <v>0</v>
      </c>
      <c r="M510">
        <f>IF('Monthly Ranks'!M509&gt;=9, 1/8,0)</f>
        <v>0.125</v>
      </c>
      <c r="N510">
        <f>IF('Monthly Ranks'!N509&gt;=9, 1/8,0)</f>
        <v>0</v>
      </c>
      <c r="O510">
        <f>IF('Monthly Ranks'!O509&gt;=9, 1/8,0)</f>
        <v>0.125</v>
      </c>
      <c r="P510">
        <f>IF('Monthly Ranks'!P509&gt;=9, 1/8,0)</f>
        <v>0.125</v>
      </c>
      <c r="Q510">
        <f>IF('Monthly Ranks'!Q509&gt;=9, 1/8,0)</f>
        <v>0</v>
      </c>
      <c r="S510">
        <f t="shared" si="66"/>
        <v>201704</v>
      </c>
      <c r="T510" s="12">
        <f>B510*ReturnData!B521</f>
        <v>1.4124999999999999E-3</v>
      </c>
      <c r="U510" s="12">
        <f>C510*ReturnData!C521</f>
        <v>0</v>
      </c>
      <c r="V510" s="12">
        <f>D510*ReturnData!D521</f>
        <v>0</v>
      </c>
      <c r="W510" s="12">
        <f>E510*ReturnData!E521</f>
        <v>-8.25E-4</v>
      </c>
      <c r="X510" s="12">
        <f>F510*ReturnData!F521</f>
        <v>3.875E-3</v>
      </c>
      <c r="Y510" s="12">
        <f>G510*ReturnData!G521</f>
        <v>0</v>
      </c>
      <c r="Z510" s="12">
        <f>H510*ReturnData!H521</f>
        <v>-8.25E-4</v>
      </c>
      <c r="AA510" s="12">
        <f>I510*ReturnData!I521</f>
        <v>4.5624999999999997E-3</v>
      </c>
      <c r="AB510" s="12">
        <f>J510*ReturnData!J521</f>
        <v>0</v>
      </c>
      <c r="AC510" s="12">
        <f>K510*ReturnData!K521</f>
        <v>0</v>
      </c>
      <c r="AD510" s="12">
        <f>L510*ReturnData!L521</f>
        <v>0</v>
      </c>
      <c r="AE510" s="12">
        <f>M510*ReturnData!M521</f>
        <v>4.8750000000000003E-4</v>
      </c>
      <c r="AF510" s="12">
        <f>N510*ReturnData!N521</f>
        <v>0</v>
      </c>
      <c r="AG510" s="12">
        <f>O510*ReturnData!O521</f>
        <v>4.125E-4</v>
      </c>
      <c r="AH510" s="12">
        <f>P510*ReturnData!P521</f>
        <v>4.6625E-3</v>
      </c>
      <c r="AI510" s="12">
        <f>Q510*ReturnData!Q521</f>
        <v>0</v>
      </c>
      <c r="AK510">
        <f t="shared" si="72"/>
        <v>201704</v>
      </c>
      <c r="AL510" s="15">
        <f t="shared" si="67"/>
        <v>1.3762499999999999E-2</v>
      </c>
      <c r="AN510">
        <v>1</v>
      </c>
      <c r="AO510" s="15">
        <f>HighMomentumPortfolio!AL510-LowMomentumPortfolio!AL510</f>
        <v>-9.4874999999999994E-3</v>
      </c>
      <c r="AP510" s="18">
        <f t="shared" si="68"/>
        <v>0.99051250000000002</v>
      </c>
      <c r="AQ510" s="18"/>
    </row>
    <row r="511" spans="1:48" x14ac:dyDescent="0.25">
      <c r="A511" s="6">
        <f>ReturnData!A522</f>
        <v>201705</v>
      </c>
      <c r="B511">
        <f>IF('Monthly Ranks'!B510&gt;=9, 1/8,0)</f>
        <v>0.125</v>
      </c>
      <c r="C511">
        <f>IF('Monthly Ranks'!C510&gt;=9, 1/8,0)</f>
        <v>0</v>
      </c>
      <c r="D511">
        <f>IF('Monthly Ranks'!D510&gt;=9, 1/8,0)</f>
        <v>0.125</v>
      </c>
      <c r="E511">
        <f>IF('Monthly Ranks'!E510&gt;=9, 1/8,0)</f>
        <v>0.125</v>
      </c>
      <c r="F511">
        <f>IF('Monthly Ranks'!F510&gt;=9, 1/8,0)</f>
        <v>0.125</v>
      </c>
      <c r="G511">
        <f>IF('Monthly Ranks'!G510&gt;=9, 1/8,0)</f>
        <v>0</v>
      </c>
      <c r="H511">
        <f>IF('Monthly Ranks'!H510&gt;=9, 1/8,0)</f>
        <v>0.125</v>
      </c>
      <c r="I511">
        <f>IF('Monthly Ranks'!I510&gt;=9, 1/8,0)</f>
        <v>0</v>
      </c>
      <c r="J511">
        <f>IF('Monthly Ranks'!J510&gt;=9, 1/8,0)</f>
        <v>0</v>
      </c>
      <c r="K511">
        <f>IF('Monthly Ranks'!K510&gt;=9, 1/8,0)</f>
        <v>0</v>
      </c>
      <c r="L511">
        <f>IF('Monthly Ranks'!L510&gt;=9, 1/8,0)</f>
        <v>0</v>
      </c>
      <c r="M511">
        <f>IF('Monthly Ranks'!M510&gt;=9, 1/8,0)</f>
        <v>0.125</v>
      </c>
      <c r="N511">
        <f>IF('Monthly Ranks'!N510&gt;=9, 1/8,0)</f>
        <v>0</v>
      </c>
      <c r="O511">
        <f>IF('Monthly Ranks'!O510&gt;=9, 1/8,0)</f>
        <v>0.125</v>
      </c>
      <c r="P511">
        <f>IF('Monthly Ranks'!P510&gt;=9, 1/8,0)</f>
        <v>0.125</v>
      </c>
      <c r="Q511">
        <f>IF('Monthly Ranks'!Q510&gt;=9, 1/8,0)</f>
        <v>0</v>
      </c>
      <c r="S511">
        <f t="shared" si="66"/>
        <v>201705</v>
      </c>
      <c r="T511" s="12">
        <f>B511*ReturnData!B522</f>
        <v>2.9375E-3</v>
      </c>
      <c r="U511" s="12">
        <f>C511*ReturnData!C522</f>
        <v>0</v>
      </c>
      <c r="V511" s="12">
        <f>D511*ReturnData!D522</f>
        <v>-4.0999999999999995E-3</v>
      </c>
      <c r="W511" s="12">
        <f>E511*ReturnData!E522</f>
        <v>-1.8E-3</v>
      </c>
      <c r="X511" s="12">
        <f>F511*ReturnData!F522</f>
        <v>2.7125000000000001E-3</v>
      </c>
      <c r="Y511" s="12">
        <f>G511*ReturnData!G522</f>
        <v>0</v>
      </c>
      <c r="Z511" s="12">
        <f>H511*ReturnData!H522</f>
        <v>3.5375000000000003E-3</v>
      </c>
      <c r="AA511" s="12">
        <f>I511*ReturnData!I522</f>
        <v>0</v>
      </c>
      <c r="AB511" s="12">
        <f>J511*ReturnData!J522</f>
        <v>0</v>
      </c>
      <c r="AC511" s="12">
        <f>K511*ReturnData!K522</f>
        <v>0</v>
      </c>
      <c r="AD511" s="12">
        <f>L511*ReturnData!L522</f>
        <v>0</v>
      </c>
      <c r="AE511" s="12">
        <f>M511*ReturnData!M522</f>
        <v>-1.3875000000000001E-3</v>
      </c>
      <c r="AF511" s="12">
        <f>N511*ReturnData!N522</f>
        <v>0</v>
      </c>
      <c r="AG511" s="12">
        <f>O511*ReturnData!O522</f>
        <v>3.0375000000000003E-3</v>
      </c>
      <c r="AH511" s="12">
        <f>P511*ReturnData!P522</f>
        <v>3.1749999999999999E-3</v>
      </c>
      <c r="AI511" s="12">
        <f>Q511*ReturnData!Q522</f>
        <v>0</v>
      </c>
      <c r="AK511">
        <f t="shared" si="72"/>
        <v>201705</v>
      </c>
      <c r="AL511" s="15">
        <f t="shared" si="67"/>
        <v>8.1125000000000017E-3</v>
      </c>
      <c r="AN511">
        <v>1</v>
      </c>
      <c r="AO511" s="15">
        <f>HighMomentumPortfolio!AL511-LowMomentumPortfolio!AL511</f>
        <v>-1.1712500000000001E-2</v>
      </c>
      <c r="AP511" s="18">
        <f t="shared" si="68"/>
        <v>0.98828749999999999</v>
      </c>
      <c r="AQ511" s="18"/>
    </row>
    <row r="512" spans="1:48" x14ac:dyDescent="0.25">
      <c r="A512" s="6">
        <f>ReturnData!A523</f>
        <v>201706</v>
      </c>
      <c r="B512">
        <f>IF('Monthly Ranks'!B511&gt;=9, 1/8,0)</f>
        <v>0.125</v>
      </c>
      <c r="C512">
        <f>IF('Monthly Ranks'!C511&gt;=9, 1/8,0)</f>
        <v>0</v>
      </c>
      <c r="D512">
        <f>IF('Monthly Ranks'!D511&gt;=9, 1/8,0)</f>
        <v>0.125</v>
      </c>
      <c r="E512">
        <f>IF('Monthly Ranks'!E511&gt;=9, 1/8,0)</f>
        <v>0.125</v>
      </c>
      <c r="F512">
        <f>IF('Monthly Ranks'!F511&gt;=9, 1/8,0)</f>
        <v>0.125</v>
      </c>
      <c r="G512">
        <f>IF('Monthly Ranks'!G511&gt;=9, 1/8,0)</f>
        <v>0</v>
      </c>
      <c r="H512">
        <f>IF('Monthly Ranks'!H511&gt;=9, 1/8,0)</f>
        <v>0.125</v>
      </c>
      <c r="I512">
        <f>IF('Monthly Ranks'!I511&gt;=9, 1/8,0)</f>
        <v>0</v>
      </c>
      <c r="J512">
        <f>IF('Monthly Ranks'!J511&gt;=9, 1/8,0)</f>
        <v>0</v>
      </c>
      <c r="K512">
        <f>IF('Monthly Ranks'!K511&gt;=9, 1/8,0)</f>
        <v>0</v>
      </c>
      <c r="L512">
        <f>IF('Monthly Ranks'!L511&gt;=9, 1/8,0)</f>
        <v>0</v>
      </c>
      <c r="M512">
        <f>IF('Monthly Ranks'!M511&gt;=9, 1/8,0)</f>
        <v>0.125</v>
      </c>
      <c r="N512">
        <f>IF('Monthly Ranks'!N511&gt;=9, 1/8,0)</f>
        <v>0</v>
      </c>
      <c r="O512">
        <f>IF('Monthly Ranks'!O511&gt;=9, 1/8,0)</f>
        <v>0.125</v>
      </c>
      <c r="P512">
        <f>IF('Monthly Ranks'!P511&gt;=9, 1/8,0)</f>
        <v>0.125</v>
      </c>
      <c r="Q512">
        <f>IF('Monthly Ranks'!Q511&gt;=9, 1/8,0)</f>
        <v>0</v>
      </c>
      <c r="S512">
        <f t="shared" si="66"/>
        <v>201706</v>
      </c>
      <c r="T512" s="12">
        <f>B512*ReturnData!B523</f>
        <v>-3.225E-3</v>
      </c>
      <c r="U512" s="12">
        <f>C512*ReturnData!C523</f>
        <v>0</v>
      </c>
      <c r="V512" s="12">
        <f>D512*ReturnData!D523</f>
        <v>-1.6249999999999999E-4</v>
      </c>
      <c r="W512" s="12">
        <f>E512*ReturnData!E523</f>
        <v>1.0575000000000001E-2</v>
      </c>
      <c r="X512" s="12">
        <f>F512*ReturnData!F523</f>
        <v>2.7750000000000001E-3</v>
      </c>
      <c r="Y512" s="12">
        <f>G512*ReturnData!G523</f>
        <v>0</v>
      </c>
      <c r="Z512" s="12">
        <f>H512*ReturnData!H523</f>
        <v>2.3874999999999999E-3</v>
      </c>
      <c r="AA512" s="12">
        <f>I512*ReturnData!I523</f>
        <v>0</v>
      </c>
      <c r="AB512" s="12">
        <f>J512*ReturnData!J523</f>
        <v>0</v>
      </c>
      <c r="AC512" s="12">
        <f>K512*ReturnData!K523</f>
        <v>0</v>
      </c>
      <c r="AD512" s="12">
        <f>L512*ReturnData!L523</f>
        <v>0</v>
      </c>
      <c r="AE512" s="12">
        <f>M512*ReturnData!M523</f>
        <v>1.475E-3</v>
      </c>
      <c r="AF512" s="12">
        <f>N512*ReturnData!N523</f>
        <v>0</v>
      </c>
      <c r="AG512" s="12">
        <f>O512*ReturnData!O523</f>
        <v>-2.3874999999999999E-3</v>
      </c>
      <c r="AH512" s="12">
        <f>P512*ReturnData!P523</f>
        <v>-3.0999999999999999E-3</v>
      </c>
      <c r="AI512" s="12">
        <f>Q512*ReturnData!Q523</f>
        <v>0</v>
      </c>
      <c r="AK512">
        <f t="shared" si="72"/>
        <v>201706</v>
      </c>
      <c r="AL512" s="15">
        <f t="shared" si="67"/>
        <v>8.3374999999999994E-3</v>
      </c>
      <c r="AN512">
        <v>1</v>
      </c>
      <c r="AO512" s="15">
        <f>HighMomentumPortfolio!AL512-LowMomentumPortfolio!AL512</f>
        <v>5.3875000000000017E-3</v>
      </c>
      <c r="AP512" s="18">
        <f t="shared" si="68"/>
        <v>1.0053875000000001</v>
      </c>
      <c r="AQ512" s="18"/>
    </row>
    <row r="513" spans="1:48" x14ac:dyDescent="0.25">
      <c r="A513" s="6">
        <f>ReturnData!A524</f>
        <v>201707</v>
      </c>
      <c r="B513">
        <f>IF('Monthly Ranks'!B512&gt;=9, 1/8,0)</f>
        <v>0.125</v>
      </c>
      <c r="C513">
        <f>IF('Monthly Ranks'!C512&gt;=9, 1/8,0)</f>
        <v>0.125</v>
      </c>
      <c r="D513">
        <f>IF('Monthly Ranks'!D512&gt;=9, 1/8,0)</f>
        <v>0.125</v>
      </c>
      <c r="E513">
        <f>IF('Monthly Ranks'!E512&gt;=9, 1/8,0)</f>
        <v>0.125</v>
      </c>
      <c r="F513">
        <f>IF('Monthly Ranks'!F512&gt;=9, 1/8,0)</f>
        <v>0</v>
      </c>
      <c r="G513">
        <f>IF('Monthly Ranks'!G512&gt;=9, 1/8,0)</f>
        <v>0</v>
      </c>
      <c r="H513">
        <f>IF('Monthly Ranks'!H512&gt;=9, 1/8,0)</f>
        <v>0.125</v>
      </c>
      <c r="I513">
        <f>IF('Monthly Ranks'!I512&gt;=9, 1/8,0)</f>
        <v>0</v>
      </c>
      <c r="J513">
        <f>IF('Monthly Ranks'!J512&gt;=9, 1/8,0)</f>
        <v>0</v>
      </c>
      <c r="K513">
        <f>IF('Monthly Ranks'!K512&gt;=9, 1/8,0)</f>
        <v>0</v>
      </c>
      <c r="L513">
        <f>IF('Monthly Ranks'!L512&gt;=9, 1/8,0)</f>
        <v>0</v>
      </c>
      <c r="M513">
        <f>IF('Monthly Ranks'!M512&gt;=9, 1/8,0)</f>
        <v>0.125</v>
      </c>
      <c r="N513">
        <f>IF('Monthly Ranks'!N512&gt;=9, 1/8,0)</f>
        <v>0</v>
      </c>
      <c r="O513">
        <f>IF('Monthly Ranks'!O512&gt;=9, 1/8,0)</f>
        <v>0.125</v>
      </c>
      <c r="P513">
        <f>IF('Monthly Ranks'!P512&gt;=9, 1/8,0)</f>
        <v>0.125</v>
      </c>
      <c r="Q513">
        <f>IF('Monthly Ranks'!Q512&gt;=9, 1/8,0)</f>
        <v>0</v>
      </c>
      <c r="S513">
        <f t="shared" si="66"/>
        <v>201707</v>
      </c>
      <c r="T513" s="12">
        <f>B513*ReturnData!B524</f>
        <v>2.0499999999999997E-3</v>
      </c>
      <c r="U513" s="12">
        <f>C513*ReturnData!C524</f>
        <v>1.02875E-2</v>
      </c>
      <c r="V513" s="12">
        <f>D513*ReturnData!D524</f>
        <v>2.3499999999999997E-3</v>
      </c>
      <c r="W513" s="12">
        <f>E513*ReturnData!E524</f>
        <v>1.8E-3</v>
      </c>
      <c r="X513" s="12">
        <f>F513*ReturnData!F524</f>
        <v>0</v>
      </c>
      <c r="Y513" s="12">
        <f>G513*ReturnData!G524</f>
        <v>0</v>
      </c>
      <c r="Z513" s="12">
        <f>H513*ReturnData!H524</f>
        <v>1.875E-4</v>
      </c>
      <c r="AA513" s="12">
        <f>I513*ReturnData!I524</f>
        <v>0</v>
      </c>
      <c r="AB513" s="12">
        <f>J513*ReturnData!J524</f>
        <v>0</v>
      </c>
      <c r="AC513" s="12">
        <f>K513*ReturnData!K524</f>
        <v>0</v>
      </c>
      <c r="AD513" s="12">
        <f>L513*ReturnData!L524</f>
        <v>0</v>
      </c>
      <c r="AE513" s="12">
        <f>M513*ReturnData!M524</f>
        <v>-2.0250000000000003E-3</v>
      </c>
      <c r="AF513" s="12">
        <f>N513*ReturnData!N524</f>
        <v>0</v>
      </c>
      <c r="AG513" s="12">
        <f>O513*ReturnData!O524</f>
        <v>3.7375000000000004E-3</v>
      </c>
      <c r="AH513" s="12">
        <f>P513*ReturnData!P524</f>
        <v>9.6250000000000003E-4</v>
      </c>
      <c r="AI513" s="12">
        <f>Q513*ReturnData!Q524</f>
        <v>0</v>
      </c>
      <c r="AK513">
        <f t="shared" si="72"/>
        <v>201707</v>
      </c>
      <c r="AL513" s="15">
        <f t="shared" si="67"/>
        <v>1.9349999999999999E-2</v>
      </c>
      <c r="AN513">
        <v>1</v>
      </c>
      <c r="AO513" s="15">
        <f>HighMomentumPortfolio!AL513-LowMomentumPortfolio!AL513</f>
        <v>-1.5399999999999999E-2</v>
      </c>
      <c r="AP513" s="18">
        <f t="shared" si="68"/>
        <v>0.98460000000000003</v>
      </c>
      <c r="AQ513" s="18"/>
    </row>
    <row r="514" spans="1:48" x14ac:dyDescent="0.25">
      <c r="A514" s="6">
        <f>ReturnData!A525</f>
        <v>201708</v>
      </c>
      <c r="B514">
        <f>IF('Monthly Ranks'!B513&gt;=9, 1/8,0)</f>
        <v>0.125</v>
      </c>
      <c r="C514">
        <f>IF('Monthly Ranks'!C513&gt;=9, 1/8,0)</f>
        <v>0.125</v>
      </c>
      <c r="D514">
        <f>IF('Monthly Ranks'!D513&gt;=9, 1/8,0)</f>
        <v>0.125</v>
      </c>
      <c r="E514">
        <f>IF('Monthly Ranks'!E513&gt;=9, 1/8,0)</f>
        <v>0.125</v>
      </c>
      <c r="F514">
        <f>IF('Monthly Ranks'!F513&gt;=9, 1/8,0)</f>
        <v>0</v>
      </c>
      <c r="G514">
        <f>IF('Monthly Ranks'!G513&gt;=9, 1/8,0)</f>
        <v>0</v>
      </c>
      <c r="H514">
        <f>IF('Monthly Ranks'!H513&gt;=9, 1/8,0)</f>
        <v>0.125</v>
      </c>
      <c r="I514">
        <f>IF('Monthly Ranks'!I513&gt;=9, 1/8,0)</f>
        <v>0</v>
      </c>
      <c r="J514">
        <f>IF('Monthly Ranks'!J513&gt;=9, 1/8,0)</f>
        <v>0</v>
      </c>
      <c r="K514">
        <f>IF('Monthly Ranks'!K513&gt;=9, 1/8,0)</f>
        <v>0</v>
      </c>
      <c r="L514">
        <f>IF('Monthly Ranks'!L513&gt;=9, 1/8,0)</f>
        <v>0</v>
      </c>
      <c r="M514">
        <f>IF('Monthly Ranks'!M513&gt;=9, 1/8,0)</f>
        <v>0.125</v>
      </c>
      <c r="N514">
        <f>IF('Monthly Ranks'!N513&gt;=9, 1/8,0)</f>
        <v>0</v>
      </c>
      <c r="O514">
        <f>IF('Monthly Ranks'!O513&gt;=9, 1/8,0)</f>
        <v>0.125</v>
      </c>
      <c r="P514">
        <f>IF('Monthly Ranks'!P513&gt;=9, 1/8,0)</f>
        <v>0.125</v>
      </c>
      <c r="Q514">
        <f>IF('Monthly Ranks'!Q513&gt;=9, 1/8,0)</f>
        <v>0</v>
      </c>
      <c r="S514">
        <f t="shared" ref="S514:S577" si="76">A514</f>
        <v>201708</v>
      </c>
      <c r="T514" s="12">
        <f>B514*ReturnData!B525</f>
        <v>-2.2500000000000003E-3</v>
      </c>
      <c r="U514" s="12">
        <f>C514*ReturnData!C525</f>
        <v>9.875000000000001E-4</v>
      </c>
      <c r="V514" s="12">
        <f>D514*ReturnData!D525</f>
        <v>-6.4000000000000003E-3</v>
      </c>
      <c r="W514" s="12">
        <f>E514*ReturnData!E525</f>
        <v>-5.4000000000000003E-3</v>
      </c>
      <c r="X514" s="12">
        <f>F514*ReturnData!F525</f>
        <v>0</v>
      </c>
      <c r="Y514" s="12">
        <f>G514*ReturnData!G525</f>
        <v>0</v>
      </c>
      <c r="Z514" s="12">
        <f>H514*ReturnData!H525</f>
        <v>7.3749999999999998E-4</v>
      </c>
      <c r="AA514" s="12">
        <f>I514*ReturnData!I525</f>
        <v>0</v>
      </c>
      <c r="AB514" s="12">
        <f>J514*ReturnData!J525</f>
        <v>0</v>
      </c>
      <c r="AC514" s="12">
        <f>K514*ReturnData!K525</f>
        <v>0</v>
      </c>
      <c r="AD514" s="12">
        <f>L514*ReturnData!L525</f>
        <v>0</v>
      </c>
      <c r="AE514" s="12">
        <f>M514*ReturnData!M525</f>
        <v>1.075E-3</v>
      </c>
      <c r="AF514" s="12">
        <f>N514*ReturnData!N525</f>
        <v>0</v>
      </c>
      <c r="AG514" s="12">
        <f>O514*ReturnData!O525</f>
        <v>2.7125000000000001E-3</v>
      </c>
      <c r="AH514" s="12">
        <f>P514*ReturnData!P525</f>
        <v>-1.5499999999999999E-3</v>
      </c>
      <c r="AI514" s="12">
        <f>Q514*ReturnData!Q525</f>
        <v>0</v>
      </c>
      <c r="AK514">
        <f t="shared" si="72"/>
        <v>201708</v>
      </c>
      <c r="AL514" s="15">
        <f t="shared" si="67"/>
        <v>-1.0087500000000001E-2</v>
      </c>
      <c r="AN514">
        <v>1</v>
      </c>
      <c r="AO514" s="15">
        <f>HighMomentumPortfolio!AL514-LowMomentumPortfolio!AL514</f>
        <v>9.3500000000000007E-3</v>
      </c>
      <c r="AP514" s="18">
        <f t="shared" si="68"/>
        <v>1.00935</v>
      </c>
      <c r="AQ514" s="18"/>
    </row>
    <row r="515" spans="1:48" x14ac:dyDescent="0.25">
      <c r="A515" s="6">
        <f>ReturnData!A526</f>
        <v>201709</v>
      </c>
      <c r="B515">
        <f>IF('Monthly Ranks'!B514&gt;=9, 1/8,0)</f>
        <v>0.125</v>
      </c>
      <c r="C515">
        <f>IF('Monthly Ranks'!C514&gt;=9, 1/8,0)</f>
        <v>0</v>
      </c>
      <c r="D515">
        <f>IF('Monthly Ranks'!D514&gt;=9, 1/8,0)</f>
        <v>0.125</v>
      </c>
      <c r="E515">
        <f>IF('Monthly Ranks'!E514&gt;=9, 1/8,0)</f>
        <v>0.125</v>
      </c>
      <c r="F515">
        <f>IF('Monthly Ranks'!F514&gt;=9, 1/8,0)</f>
        <v>0.125</v>
      </c>
      <c r="G515">
        <f>IF('Monthly Ranks'!G514&gt;=9, 1/8,0)</f>
        <v>0</v>
      </c>
      <c r="H515">
        <f>IF('Monthly Ranks'!H514&gt;=9, 1/8,0)</f>
        <v>0.125</v>
      </c>
      <c r="I515">
        <f>IF('Monthly Ranks'!I514&gt;=9, 1/8,0)</f>
        <v>0</v>
      </c>
      <c r="J515">
        <f>IF('Monthly Ranks'!J514&gt;=9, 1/8,0)</f>
        <v>0</v>
      </c>
      <c r="K515">
        <f>IF('Monthly Ranks'!K514&gt;=9, 1/8,0)</f>
        <v>0</v>
      </c>
      <c r="L515">
        <f>IF('Monthly Ranks'!L514&gt;=9, 1/8,0)</f>
        <v>0</v>
      </c>
      <c r="M515">
        <f>IF('Monthly Ranks'!M514&gt;=9, 1/8,0)</f>
        <v>0.125</v>
      </c>
      <c r="N515">
        <f>IF('Monthly Ranks'!N514&gt;=9, 1/8,0)</f>
        <v>0</v>
      </c>
      <c r="O515">
        <f>IF('Monthly Ranks'!O514&gt;=9, 1/8,0)</f>
        <v>0.125</v>
      </c>
      <c r="P515">
        <f>IF('Monthly Ranks'!P514&gt;=9, 1/8,0)</f>
        <v>0.125</v>
      </c>
      <c r="Q515">
        <f>IF('Monthly Ranks'!Q514&gt;=9, 1/8,0)</f>
        <v>0</v>
      </c>
      <c r="S515">
        <f t="shared" si="76"/>
        <v>201709</v>
      </c>
      <c r="T515" s="12">
        <f>B515*ReturnData!B526</f>
        <v>-3.3750000000000002E-4</v>
      </c>
      <c r="U515" s="12">
        <f>C515*ReturnData!C526</f>
        <v>0</v>
      </c>
      <c r="V515" s="12">
        <f>D515*ReturnData!D526</f>
        <v>1.3725000000000001E-2</v>
      </c>
      <c r="W515" s="12">
        <f>E515*ReturnData!E526</f>
        <v>1.5249999999999999E-3</v>
      </c>
      <c r="X515" s="12">
        <f>F515*ReturnData!F526</f>
        <v>5.6000000000000008E-3</v>
      </c>
      <c r="Y515" s="12">
        <f>G515*ReturnData!G526</f>
        <v>0</v>
      </c>
      <c r="Z515" s="12">
        <f>H515*ReturnData!H526</f>
        <v>6.8750000000000007E-4</v>
      </c>
      <c r="AA515" s="12">
        <f>I515*ReturnData!I526</f>
        <v>0</v>
      </c>
      <c r="AB515" s="12">
        <f>J515*ReturnData!J526</f>
        <v>0</v>
      </c>
      <c r="AC515" s="12">
        <f>K515*ReturnData!K526</f>
        <v>0</v>
      </c>
      <c r="AD515" s="12">
        <f>L515*ReturnData!L526</f>
        <v>0</v>
      </c>
      <c r="AE515" s="12">
        <f>M515*ReturnData!M526</f>
        <v>9.4125000000000007E-3</v>
      </c>
      <c r="AF515" s="12">
        <f>N515*ReturnData!N526</f>
        <v>0</v>
      </c>
      <c r="AG515" s="12">
        <f>O515*ReturnData!O526</f>
        <v>-2.4375E-3</v>
      </c>
      <c r="AH515" s="12">
        <f>P515*ReturnData!P526</f>
        <v>1.0625000000000001E-3</v>
      </c>
      <c r="AI515" s="12">
        <f>Q515*ReturnData!Q526</f>
        <v>0</v>
      </c>
      <c r="AK515">
        <f t="shared" si="72"/>
        <v>201709</v>
      </c>
      <c r="AL515" s="15">
        <f t="shared" si="67"/>
        <v>2.9237500000000007E-2</v>
      </c>
      <c r="AN515">
        <v>1</v>
      </c>
      <c r="AO515" s="15">
        <f>HighMomentumPortfolio!AL515-LowMomentumPortfolio!AL515</f>
        <v>2.1524999999999996E-2</v>
      </c>
      <c r="AP515" s="18">
        <f t="shared" si="68"/>
        <v>1.021525</v>
      </c>
      <c r="AQ515" s="18"/>
    </row>
    <row r="516" spans="1:48" x14ac:dyDescent="0.25">
      <c r="A516" s="6">
        <f>ReturnData!A527</f>
        <v>201710</v>
      </c>
      <c r="B516">
        <f>IF('Monthly Ranks'!B515&gt;=9, 1/8,0)</f>
        <v>0.125</v>
      </c>
      <c r="C516">
        <f>IF('Monthly Ranks'!C515&gt;=9, 1/8,0)</f>
        <v>0</v>
      </c>
      <c r="D516">
        <f>IF('Monthly Ranks'!D515&gt;=9, 1/8,0)</f>
        <v>0.125</v>
      </c>
      <c r="E516">
        <f>IF('Monthly Ranks'!E515&gt;=9, 1/8,0)</f>
        <v>0.125</v>
      </c>
      <c r="F516">
        <f>IF('Monthly Ranks'!F515&gt;=9, 1/8,0)</f>
        <v>0.125</v>
      </c>
      <c r="G516">
        <f>IF('Monthly Ranks'!G515&gt;=9, 1/8,0)</f>
        <v>0</v>
      </c>
      <c r="H516">
        <f>IF('Monthly Ranks'!H515&gt;=9, 1/8,0)</f>
        <v>0.125</v>
      </c>
      <c r="I516">
        <f>IF('Monthly Ranks'!I515&gt;=9, 1/8,0)</f>
        <v>0</v>
      </c>
      <c r="J516">
        <f>IF('Monthly Ranks'!J515&gt;=9, 1/8,0)</f>
        <v>0</v>
      </c>
      <c r="K516">
        <f>IF('Monthly Ranks'!K515&gt;=9, 1/8,0)</f>
        <v>0</v>
      </c>
      <c r="L516">
        <f>IF('Monthly Ranks'!L515&gt;=9, 1/8,0)</f>
        <v>0</v>
      </c>
      <c r="M516">
        <f>IF('Monthly Ranks'!M515&gt;=9, 1/8,0)</f>
        <v>0.125</v>
      </c>
      <c r="N516">
        <f>IF('Monthly Ranks'!N515&gt;=9, 1/8,0)</f>
        <v>0</v>
      </c>
      <c r="O516">
        <f>IF('Monthly Ranks'!O515&gt;=9, 1/8,0)</f>
        <v>0.125</v>
      </c>
      <c r="P516">
        <f>IF('Monthly Ranks'!P515&gt;=9, 1/8,0)</f>
        <v>0.125</v>
      </c>
      <c r="Q516">
        <f>IF('Monthly Ranks'!Q515&gt;=9, 1/8,0)</f>
        <v>0</v>
      </c>
      <c r="S516">
        <f t="shared" si="76"/>
        <v>201710</v>
      </c>
      <c r="T516" s="12">
        <f>B516*ReturnData!B527</f>
        <v>1.225E-3</v>
      </c>
      <c r="U516" s="12">
        <f>C516*ReturnData!C527</f>
        <v>0</v>
      </c>
      <c r="V516" s="12">
        <f>D516*ReturnData!D527</f>
        <v>5.1249999999999993E-4</v>
      </c>
      <c r="W516" s="12">
        <f>E516*ReturnData!E527</f>
        <v>3.8124999999999999E-3</v>
      </c>
      <c r="X516" s="12">
        <f>F516*ReturnData!F527</f>
        <v>-2.0499999999999997E-3</v>
      </c>
      <c r="Y516" s="12">
        <f>G516*ReturnData!G527</f>
        <v>0</v>
      </c>
      <c r="Z516" s="12">
        <f>H516*ReturnData!H527</f>
        <v>-4.5750000000000001E-3</v>
      </c>
      <c r="AA516" s="12">
        <f>I516*ReturnData!I527</f>
        <v>0</v>
      </c>
      <c r="AB516" s="12">
        <f>J516*ReturnData!J527</f>
        <v>0</v>
      </c>
      <c r="AC516" s="12">
        <f>K516*ReturnData!K527</f>
        <v>0</v>
      </c>
      <c r="AD516" s="12">
        <f>L516*ReturnData!L527</f>
        <v>0</v>
      </c>
      <c r="AE516" s="12">
        <f>M516*ReturnData!M527</f>
        <v>1.4499999999999999E-3</v>
      </c>
      <c r="AF516" s="12">
        <f>N516*ReturnData!N527</f>
        <v>0</v>
      </c>
      <c r="AG516" s="12">
        <f>O516*ReturnData!O527</f>
        <v>3.7750000000000001E-3</v>
      </c>
      <c r="AH516" s="12">
        <f>P516*ReturnData!P527</f>
        <v>4.8999999999999998E-3</v>
      </c>
      <c r="AI516" s="12">
        <f>Q516*ReturnData!Q527</f>
        <v>0</v>
      </c>
      <c r="AK516">
        <f t="shared" si="72"/>
        <v>201710</v>
      </c>
      <c r="AL516" s="15">
        <f t="shared" ref="AL516:AL579" si="77">SUM(T516:AI516)</f>
        <v>9.049999999999999E-3</v>
      </c>
      <c r="AN516">
        <v>1</v>
      </c>
      <c r="AO516" s="15">
        <f>HighMomentumPortfolio!AL516-LowMomentumPortfolio!AL516</f>
        <v>2.0187500000000001E-2</v>
      </c>
      <c r="AP516" s="18">
        <f t="shared" ref="AP516:AP579" si="78">AN516+AO516</f>
        <v>1.0201875</v>
      </c>
      <c r="AQ516" s="18"/>
    </row>
    <row r="517" spans="1:48" x14ac:dyDescent="0.25">
      <c r="A517" s="6">
        <f>ReturnData!A528</f>
        <v>201711</v>
      </c>
      <c r="B517">
        <f>IF('Monthly Ranks'!B516&gt;=9, 1/8,0)</f>
        <v>0.125</v>
      </c>
      <c r="C517">
        <f>IF('Monthly Ranks'!C516&gt;=9, 1/8,0)</f>
        <v>0.125</v>
      </c>
      <c r="D517">
        <f>IF('Monthly Ranks'!D516&gt;=9, 1/8,0)</f>
        <v>0.125</v>
      </c>
      <c r="E517">
        <f>IF('Monthly Ranks'!E516&gt;=9, 1/8,0)</f>
        <v>0.125</v>
      </c>
      <c r="F517">
        <f>IF('Monthly Ranks'!F516&gt;=9, 1/8,0)</f>
        <v>0.125</v>
      </c>
      <c r="G517">
        <f>IF('Monthly Ranks'!G516&gt;=9, 1/8,0)</f>
        <v>0</v>
      </c>
      <c r="H517">
        <f>IF('Monthly Ranks'!H516&gt;=9, 1/8,0)</f>
        <v>0.125</v>
      </c>
      <c r="I517">
        <f>IF('Monthly Ranks'!I516&gt;=9, 1/8,0)</f>
        <v>0</v>
      </c>
      <c r="J517">
        <f>IF('Monthly Ranks'!J516&gt;=9, 1/8,0)</f>
        <v>0</v>
      </c>
      <c r="K517">
        <f>IF('Monthly Ranks'!K516&gt;=9, 1/8,0)</f>
        <v>0</v>
      </c>
      <c r="L517">
        <f>IF('Monthly Ranks'!L516&gt;=9, 1/8,0)</f>
        <v>0</v>
      </c>
      <c r="M517">
        <f>IF('Monthly Ranks'!M516&gt;=9, 1/8,0)</f>
        <v>0</v>
      </c>
      <c r="N517">
        <f>IF('Monthly Ranks'!N516&gt;=9, 1/8,0)</f>
        <v>0</v>
      </c>
      <c r="O517">
        <f>IF('Monthly Ranks'!O516&gt;=9, 1/8,0)</f>
        <v>0.125</v>
      </c>
      <c r="P517">
        <f>IF('Monthly Ranks'!P516&gt;=9, 1/8,0)</f>
        <v>0.125</v>
      </c>
      <c r="Q517">
        <f>IF('Monthly Ranks'!Q516&gt;=9, 1/8,0)</f>
        <v>0</v>
      </c>
      <c r="S517">
        <f t="shared" si="76"/>
        <v>201711</v>
      </c>
      <c r="T517" s="12">
        <f>B517*ReturnData!B528</f>
        <v>5.3125000000000004E-3</v>
      </c>
      <c r="U517" s="12">
        <f>C517*ReturnData!C528</f>
        <v>1.075E-3</v>
      </c>
      <c r="V517" s="12">
        <f>D517*ReturnData!D528</f>
        <v>3.5999999999999999E-3</v>
      </c>
      <c r="W517" s="12">
        <f>E517*ReturnData!E528</f>
        <v>9.1249999999999994E-3</v>
      </c>
      <c r="X517" s="12">
        <f>F517*ReturnData!F528</f>
        <v>4.7875000000000001E-3</v>
      </c>
      <c r="Y517" s="12">
        <f>G517*ReturnData!G528</f>
        <v>0</v>
      </c>
      <c r="Z517" s="12">
        <f>H517*ReturnData!H528</f>
        <v>3.3250000000000003E-3</v>
      </c>
      <c r="AA517" s="12">
        <f>I517*ReturnData!I528</f>
        <v>0</v>
      </c>
      <c r="AB517" s="12">
        <f>J517*ReturnData!J528</f>
        <v>0</v>
      </c>
      <c r="AC517" s="12">
        <f>K517*ReturnData!K528</f>
        <v>0</v>
      </c>
      <c r="AD517" s="12">
        <f>L517*ReturnData!L528</f>
        <v>0</v>
      </c>
      <c r="AE517" s="12">
        <f>M517*ReturnData!M528</f>
        <v>0</v>
      </c>
      <c r="AF517" s="12">
        <f>N517*ReturnData!N528</f>
        <v>0</v>
      </c>
      <c r="AG517" s="12">
        <f>O517*ReturnData!O528</f>
        <v>3.0249999999999999E-3</v>
      </c>
      <c r="AH517" s="12">
        <f>P517*ReturnData!P528</f>
        <v>1.06E-2</v>
      </c>
      <c r="AI517" s="12">
        <f>Q517*ReturnData!Q528</f>
        <v>0</v>
      </c>
      <c r="AK517">
        <f t="shared" si="72"/>
        <v>201711</v>
      </c>
      <c r="AL517" s="15">
        <f t="shared" si="77"/>
        <v>4.0849999999999997E-2</v>
      </c>
      <c r="AN517">
        <v>1</v>
      </c>
      <c r="AO517" s="15">
        <f>HighMomentumPortfolio!AL517-LowMomentumPortfolio!AL517</f>
        <v>-1.2437500000000001E-2</v>
      </c>
      <c r="AP517" s="18">
        <f t="shared" si="78"/>
        <v>0.98756250000000001</v>
      </c>
      <c r="AQ517" s="18"/>
    </row>
    <row r="518" spans="1:48" x14ac:dyDescent="0.25">
      <c r="A518" s="6">
        <f>ReturnData!A529</f>
        <v>201712</v>
      </c>
      <c r="B518">
        <f>IF('Monthly Ranks'!B517&gt;=9, 1/8,0)</f>
        <v>0.125</v>
      </c>
      <c r="C518">
        <f>IF('Monthly Ranks'!C517&gt;=9, 1/8,0)</f>
        <v>0.125</v>
      </c>
      <c r="D518">
        <f>IF('Monthly Ranks'!D517&gt;=9, 1/8,0)</f>
        <v>0.125</v>
      </c>
      <c r="E518">
        <f>IF('Monthly Ranks'!E517&gt;=9, 1/8,0)</f>
        <v>0.125</v>
      </c>
      <c r="F518">
        <f>IF('Monthly Ranks'!F517&gt;=9, 1/8,0)</f>
        <v>0.125</v>
      </c>
      <c r="G518">
        <f>IF('Monthly Ranks'!G517&gt;=9, 1/8,0)</f>
        <v>0</v>
      </c>
      <c r="H518">
        <f>IF('Monthly Ranks'!H517&gt;=9, 1/8,0)</f>
        <v>0.125</v>
      </c>
      <c r="I518">
        <f>IF('Monthly Ranks'!I517&gt;=9, 1/8,0)</f>
        <v>0</v>
      </c>
      <c r="J518">
        <f>IF('Monthly Ranks'!J517&gt;=9, 1/8,0)</f>
        <v>0.125</v>
      </c>
      <c r="K518">
        <f>IF('Monthly Ranks'!K517&gt;=9, 1/8,0)</f>
        <v>0</v>
      </c>
      <c r="L518">
        <f>IF('Monthly Ranks'!L517&gt;=9, 1/8,0)</f>
        <v>0</v>
      </c>
      <c r="M518">
        <f>IF('Monthly Ranks'!M517&gt;=9, 1/8,0)</f>
        <v>0</v>
      </c>
      <c r="N518">
        <f>IF('Monthly Ranks'!N517&gt;=9, 1/8,0)</f>
        <v>0</v>
      </c>
      <c r="O518">
        <f>IF('Monthly Ranks'!O517&gt;=9, 1/8,0)</f>
        <v>0</v>
      </c>
      <c r="P518">
        <f>IF('Monthly Ranks'!P517&gt;=9, 1/8,0)</f>
        <v>0.125</v>
      </c>
      <c r="Q518">
        <f>IF('Monthly Ranks'!Q517&gt;=9, 1/8,0)</f>
        <v>0</v>
      </c>
      <c r="S518">
        <f t="shared" si="76"/>
        <v>201712</v>
      </c>
      <c r="T518" s="12">
        <f>B518*ReturnData!B529</f>
        <v>1.6250000000000001E-3</v>
      </c>
      <c r="U518" s="12">
        <f>C518*ReturnData!C529</f>
        <v>1.4212499999999999E-2</v>
      </c>
      <c r="V518" s="12">
        <f>D518*ReturnData!D529</f>
        <v>6.3749999999999996E-3</v>
      </c>
      <c r="W518" s="12">
        <f>E518*ReturnData!E529</f>
        <v>4.7625000000000002E-3</v>
      </c>
      <c r="X518" s="12">
        <f>F518*ReturnData!F529</f>
        <v>-2.8874999999999999E-3</v>
      </c>
      <c r="Y518" s="12">
        <f>G518*ReturnData!G529</f>
        <v>0</v>
      </c>
      <c r="Z518" s="12">
        <f>H518*ReturnData!H529</f>
        <v>2.3749999999999999E-3</v>
      </c>
      <c r="AA518" s="12">
        <f>I518*ReturnData!I529</f>
        <v>0</v>
      </c>
      <c r="AB518" s="12">
        <f>J518*ReturnData!J529</f>
        <v>1.6512499999999999E-2</v>
      </c>
      <c r="AC518" s="12">
        <f>K518*ReturnData!K529</f>
        <v>0</v>
      </c>
      <c r="AD518" s="12">
        <f>L518*ReturnData!L529</f>
        <v>0</v>
      </c>
      <c r="AE518" s="12">
        <f>M518*ReturnData!M529</f>
        <v>0</v>
      </c>
      <c r="AF518" s="12">
        <f>N518*ReturnData!N529</f>
        <v>0</v>
      </c>
      <c r="AG518" s="12">
        <f>O518*ReturnData!O529</f>
        <v>0</v>
      </c>
      <c r="AH518" s="12">
        <f>P518*ReturnData!P529</f>
        <v>2.0874999999999999E-3</v>
      </c>
      <c r="AI518" s="12">
        <f>Q518*ReturnData!Q529</f>
        <v>0</v>
      </c>
      <c r="AK518">
        <f t="shared" si="72"/>
        <v>201712</v>
      </c>
      <c r="AL518" s="15">
        <f t="shared" si="77"/>
        <v>4.5062499999999998E-2</v>
      </c>
      <c r="AN518">
        <v>1</v>
      </c>
      <c r="AO518" s="15">
        <f>HighMomentumPortfolio!AL518-LowMomentumPortfolio!AL518</f>
        <v>-4.0087499999999998E-2</v>
      </c>
      <c r="AP518" s="18">
        <f t="shared" si="78"/>
        <v>0.95991249999999995</v>
      </c>
      <c r="AQ518" s="18"/>
    </row>
    <row r="519" spans="1:48" x14ac:dyDescent="0.25">
      <c r="A519" s="6">
        <f>ReturnData!A530</f>
        <v>201801</v>
      </c>
      <c r="B519">
        <f>IF('Monthly Ranks'!B518&gt;=9, 1/8,0)</f>
        <v>0.125</v>
      </c>
      <c r="C519">
        <f>IF('Monthly Ranks'!C518&gt;=9, 1/8,0)</f>
        <v>0.125</v>
      </c>
      <c r="D519">
        <f>IF('Monthly Ranks'!D518&gt;=9, 1/8,0)</f>
        <v>0.125</v>
      </c>
      <c r="E519">
        <f>IF('Monthly Ranks'!E518&gt;=9, 1/8,0)</f>
        <v>0</v>
      </c>
      <c r="F519">
        <f>IF('Monthly Ranks'!F518&gt;=9, 1/8,0)</f>
        <v>0.125</v>
      </c>
      <c r="G519">
        <f>IF('Monthly Ranks'!G518&gt;=9, 1/8,0)</f>
        <v>0</v>
      </c>
      <c r="H519">
        <f>IF('Monthly Ranks'!H518&gt;=9, 1/8,0)</f>
        <v>0.125</v>
      </c>
      <c r="I519">
        <f>IF('Monthly Ranks'!I518&gt;=9, 1/8,0)</f>
        <v>0</v>
      </c>
      <c r="J519">
        <f>IF('Monthly Ranks'!J518&gt;=9, 1/8,0)</f>
        <v>0.125</v>
      </c>
      <c r="K519">
        <f>IF('Monthly Ranks'!K518&gt;=9, 1/8,0)</f>
        <v>0</v>
      </c>
      <c r="L519">
        <f>IF('Monthly Ranks'!L518&gt;=9, 1/8,0)</f>
        <v>0</v>
      </c>
      <c r="M519">
        <f>IF('Monthly Ranks'!M518&gt;=9, 1/8,0)</f>
        <v>0.125</v>
      </c>
      <c r="N519">
        <f>IF('Monthly Ranks'!N518&gt;=9, 1/8,0)</f>
        <v>0</v>
      </c>
      <c r="O519">
        <f>IF('Monthly Ranks'!O518&gt;=9, 1/8,0)</f>
        <v>0.125</v>
      </c>
      <c r="P519">
        <f>IF('Monthly Ranks'!P518&gt;=9, 1/8,0)</f>
        <v>0</v>
      </c>
      <c r="Q519">
        <f>IF('Monthly Ranks'!Q518&gt;=9, 1/8,0)</f>
        <v>0</v>
      </c>
      <c r="S519">
        <f t="shared" si="76"/>
        <v>201801</v>
      </c>
      <c r="T519" s="12">
        <f>B519*ReturnData!B530</f>
        <v>2.3125000000000003E-3</v>
      </c>
      <c r="U519" s="12">
        <f>C519*ReturnData!C530</f>
        <v>4.0375000000000003E-3</v>
      </c>
      <c r="V519" s="12">
        <f>D519*ReturnData!D530</f>
        <v>3.5750000000000001E-3</v>
      </c>
      <c r="W519" s="12">
        <f>E519*ReturnData!E530</f>
        <v>0</v>
      </c>
      <c r="X519" s="12">
        <f>F519*ReturnData!F530</f>
        <v>2.7750000000000001E-3</v>
      </c>
      <c r="Y519" s="12">
        <f>G519*ReturnData!G530</f>
        <v>0</v>
      </c>
      <c r="Z519" s="12">
        <f>H519*ReturnData!H530</f>
        <v>1.4000000000000002E-3</v>
      </c>
      <c r="AA519" s="12">
        <f>I519*ReturnData!I530</f>
        <v>0</v>
      </c>
      <c r="AB519" s="12">
        <f>J519*ReturnData!J530</f>
        <v>4.5000000000000005E-3</v>
      </c>
      <c r="AC519" s="12">
        <f>K519*ReturnData!K530</f>
        <v>0</v>
      </c>
      <c r="AD519" s="12">
        <f>L519*ReturnData!L530</f>
        <v>0</v>
      </c>
      <c r="AE519" s="12">
        <f>M519*ReturnData!M530</f>
        <v>6.0000000000000001E-3</v>
      </c>
      <c r="AF519" s="12">
        <f>N519*ReturnData!N530</f>
        <v>0</v>
      </c>
      <c r="AG519" s="12">
        <f>O519*ReturnData!O530</f>
        <v>-3.5125E-3</v>
      </c>
      <c r="AH519" s="12">
        <f>P519*ReturnData!P530</f>
        <v>0</v>
      </c>
      <c r="AI519" s="12">
        <f>Q519*ReturnData!Q530</f>
        <v>0</v>
      </c>
      <c r="AK519">
        <f t="shared" si="72"/>
        <v>201801</v>
      </c>
      <c r="AL519" s="15">
        <f t="shared" si="77"/>
        <v>2.1087499999999995E-2</v>
      </c>
      <c r="AN519">
        <v>1</v>
      </c>
      <c r="AO519" s="15">
        <f>HighMomentumPortfolio!AL519-LowMomentumPortfolio!AL519</f>
        <v>3.437500000000001E-2</v>
      </c>
      <c r="AP519" s="18">
        <f t="shared" si="78"/>
        <v>1.034375</v>
      </c>
      <c r="AQ519" s="18"/>
      <c r="AR519" s="18">
        <f t="shared" ref="AR519" si="79">PRODUCT(AP519:AP530)</f>
        <v>0.96491123390060041</v>
      </c>
      <c r="AS519" s="18"/>
      <c r="AT519" s="18"/>
      <c r="AU519" s="18"/>
      <c r="AV519" s="18"/>
    </row>
    <row r="520" spans="1:48" x14ac:dyDescent="0.25">
      <c r="A520" s="6">
        <f>ReturnData!A531</f>
        <v>201802</v>
      </c>
      <c r="B520">
        <f>IF('Monthly Ranks'!B519&gt;=9, 1/8,0)</f>
        <v>0.125</v>
      </c>
      <c r="C520">
        <f>IF('Monthly Ranks'!C519&gt;=9, 1/8,0)</f>
        <v>0.125</v>
      </c>
      <c r="D520">
        <f>IF('Monthly Ranks'!D519&gt;=9, 1/8,0)</f>
        <v>0.125</v>
      </c>
      <c r="E520">
        <f>IF('Monthly Ranks'!E519&gt;=9, 1/8,0)</f>
        <v>0</v>
      </c>
      <c r="F520">
        <f>IF('Monthly Ranks'!F519&gt;=9, 1/8,0)</f>
        <v>0.125</v>
      </c>
      <c r="G520">
        <f>IF('Monthly Ranks'!G519&gt;=9, 1/8,0)</f>
        <v>0</v>
      </c>
      <c r="H520">
        <f>IF('Monthly Ranks'!H519&gt;=9, 1/8,0)</f>
        <v>0.125</v>
      </c>
      <c r="I520">
        <f>IF('Monthly Ranks'!I519&gt;=9, 1/8,0)</f>
        <v>0</v>
      </c>
      <c r="J520">
        <f>IF('Monthly Ranks'!J519&gt;=9, 1/8,0)</f>
        <v>0</v>
      </c>
      <c r="K520">
        <f>IF('Monthly Ranks'!K519&gt;=9, 1/8,0)</f>
        <v>0.125</v>
      </c>
      <c r="L520">
        <f>IF('Monthly Ranks'!L519&gt;=9, 1/8,0)</f>
        <v>0</v>
      </c>
      <c r="M520">
        <f>IF('Monthly Ranks'!M519&gt;=9, 1/8,0)</f>
        <v>0.125</v>
      </c>
      <c r="N520">
        <f>IF('Monthly Ranks'!N519&gt;=9, 1/8,0)</f>
        <v>0</v>
      </c>
      <c r="O520">
        <f>IF('Monthly Ranks'!O519&gt;=9, 1/8,0)</f>
        <v>0.125</v>
      </c>
      <c r="P520">
        <f>IF('Monthly Ranks'!P519&gt;=9, 1/8,0)</f>
        <v>0</v>
      </c>
      <c r="Q520">
        <f>IF('Monthly Ranks'!Q519&gt;=9, 1/8,0)</f>
        <v>0</v>
      </c>
      <c r="S520">
        <f t="shared" si="76"/>
        <v>201802</v>
      </c>
      <c r="T520" s="12">
        <f>B520*ReturnData!B531</f>
        <v>-8.3000000000000001E-3</v>
      </c>
      <c r="U520" s="12">
        <f>C520*ReturnData!C531</f>
        <v>-3.0249999999999999E-3</v>
      </c>
      <c r="V520" s="12">
        <f>D520*ReturnData!D531</f>
        <v>-1.36375E-2</v>
      </c>
      <c r="W520" s="12">
        <f>E520*ReturnData!E531</f>
        <v>0</v>
      </c>
      <c r="X520" s="12">
        <f>F520*ReturnData!F531</f>
        <v>-6.3375000000000003E-3</v>
      </c>
      <c r="Y520" s="12">
        <f>G520*ReturnData!G531</f>
        <v>0</v>
      </c>
      <c r="Z520" s="12">
        <f>H520*ReturnData!H531</f>
        <v>-6.45E-3</v>
      </c>
      <c r="AA520" s="12">
        <f>I520*ReturnData!I531</f>
        <v>0</v>
      </c>
      <c r="AB520" s="12">
        <f>J520*ReturnData!J531</f>
        <v>0</v>
      </c>
      <c r="AC520" s="12">
        <f>K520*ReturnData!K531</f>
        <v>-6.5624999999999998E-3</v>
      </c>
      <c r="AD520" s="12">
        <f>L520*ReturnData!L531</f>
        <v>0</v>
      </c>
      <c r="AE520" s="12">
        <f>M520*ReturnData!M531</f>
        <v>-7.9249999999999998E-3</v>
      </c>
      <c r="AF520" s="12">
        <f>N520*ReturnData!N531</f>
        <v>0</v>
      </c>
      <c r="AG520" s="12">
        <f>O520*ReturnData!O531</f>
        <v>-5.6750000000000004E-3</v>
      </c>
      <c r="AH520" s="12">
        <f>P520*ReturnData!P531</f>
        <v>0</v>
      </c>
      <c r="AI520" s="12">
        <f>Q520*ReturnData!Q531</f>
        <v>0</v>
      </c>
      <c r="AK520">
        <f t="shared" si="72"/>
        <v>201802</v>
      </c>
      <c r="AL520" s="15">
        <f t="shared" si="77"/>
        <v>-5.7912499999999999E-2</v>
      </c>
      <c r="AN520">
        <v>1</v>
      </c>
      <c r="AO520" s="15">
        <f>HighMomentumPortfolio!AL520-LowMomentumPortfolio!AL520</f>
        <v>2.0487500000000006E-2</v>
      </c>
      <c r="AP520" s="18">
        <f t="shared" si="78"/>
        <v>1.0204875</v>
      </c>
      <c r="AQ520" s="18"/>
    </row>
    <row r="521" spans="1:48" x14ac:dyDescent="0.25">
      <c r="A521" s="6">
        <f>ReturnData!A532</f>
        <v>201803</v>
      </c>
      <c r="B521">
        <f>IF('Monthly Ranks'!B520&gt;=9, 1/8,0)</f>
        <v>0.125</v>
      </c>
      <c r="C521">
        <f>IF('Monthly Ranks'!C520&gt;=9, 1/8,0)</f>
        <v>0.125</v>
      </c>
      <c r="D521">
        <f>IF('Monthly Ranks'!D520&gt;=9, 1/8,0)</f>
        <v>0.125</v>
      </c>
      <c r="E521">
        <f>IF('Monthly Ranks'!E520&gt;=9, 1/8,0)</f>
        <v>0</v>
      </c>
      <c r="F521">
        <f>IF('Monthly Ranks'!F520&gt;=9, 1/8,0)</f>
        <v>0.125</v>
      </c>
      <c r="G521">
        <f>IF('Monthly Ranks'!G520&gt;=9, 1/8,0)</f>
        <v>0</v>
      </c>
      <c r="H521">
        <f>IF('Monthly Ranks'!H520&gt;=9, 1/8,0)</f>
        <v>0.125</v>
      </c>
      <c r="I521">
        <f>IF('Monthly Ranks'!I520&gt;=9, 1/8,0)</f>
        <v>0</v>
      </c>
      <c r="J521">
        <f>IF('Monthly Ranks'!J520&gt;=9, 1/8,0)</f>
        <v>0.125</v>
      </c>
      <c r="K521">
        <f>IF('Monthly Ranks'!K520&gt;=9, 1/8,0)</f>
        <v>0</v>
      </c>
      <c r="L521">
        <f>IF('Monthly Ranks'!L520&gt;=9, 1/8,0)</f>
        <v>0</v>
      </c>
      <c r="M521">
        <f>IF('Monthly Ranks'!M520&gt;=9, 1/8,0)</f>
        <v>0.125</v>
      </c>
      <c r="N521">
        <f>IF('Monthly Ranks'!N520&gt;=9, 1/8,0)</f>
        <v>0</v>
      </c>
      <c r="O521">
        <f>IF('Monthly Ranks'!O520&gt;=9, 1/8,0)</f>
        <v>0.125</v>
      </c>
      <c r="P521">
        <f>IF('Monthly Ranks'!P520&gt;=9, 1/8,0)</f>
        <v>0</v>
      </c>
      <c r="Q521">
        <f>IF('Monthly Ranks'!Q520&gt;=9, 1/8,0)</f>
        <v>0</v>
      </c>
      <c r="S521">
        <f t="shared" si="76"/>
        <v>201803</v>
      </c>
      <c r="T521" s="12">
        <f>B521*ReturnData!B532</f>
        <v>-1.2374999999999999E-3</v>
      </c>
      <c r="U521" s="12">
        <f>C521*ReturnData!C532</f>
        <v>-1.225E-3</v>
      </c>
      <c r="V521" s="12">
        <f>D521*ReturnData!D532</f>
        <v>3.8874999999999999E-3</v>
      </c>
      <c r="W521" s="12">
        <f>E521*ReturnData!E532</f>
        <v>0</v>
      </c>
      <c r="X521" s="12">
        <f>F521*ReturnData!F532</f>
        <v>-3.3124999999999999E-3</v>
      </c>
      <c r="Y521" s="12">
        <f>G521*ReturnData!G532</f>
        <v>0</v>
      </c>
      <c r="Z521" s="12">
        <f>H521*ReturnData!H532</f>
        <v>-3.6249999999999998E-4</v>
      </c>
      <c r="AA521" s="12">
        <f>I521*ReturnData!I532</f>
        <v>0</v>
      </c>
      <c r="AB521" s="12">
        <f>J521*ReturnData!J532</f>
        <v>-7.3375000000000003E-3</v>
      </c>
      <c r="AC521" s="12">
        <f>K521*ReturnData!K532</f>
        <v>0</v>
      </c>
      <c r="AD521" s="12">
        <f>L521*ReturnData!L532</f>
        <v>0</v>
      </c>
      <c r="AE521" s="12">
        <f>M521*ReturnData!M532</f>
        <v>-6.2749999999999993E-3</v>
      </c>
      <c r="AF521" s="12">
        <f>N521*ReturnData!N532</f>
        <v>0</v>
      </c>
      <c r="AG521" s="12">
        <f>O521*ReturnData!O532</f>
        <v>3.9624999999999999E-3</v>
      </c>
      <c r="AH521" s="12">
        <f>P521*ReturnData!P532</f>
        <v>0</v>
      </c>
      <c r="AI521" s="12">
        <f>Q521*ReturnData!Q532</f>
        <v>0</v>
      </c>
      <c r="AK521">
        <f t="shared" si="72"/>
        <v>201803</v>
      </c>
      <c r="AL521" s="15">
        <f t="shared" si="77"/>
        <v>-1.1900000000000001E-2</v>
      </c>
      <c r="AN521">
        <v>1</v>
      </c>
      <c r="AO521" s="15">
        <f>HighMomentumPortfolio!AL521-LowMomentumPortfolio!AL521</f>
        <v>-3.8499999999999993E-3</v>
      </c>
      <c r="AP521" s="18">
        <f t="shared" si="78"/>
        <v>0.99614999999999998</v>
      </c>
      <c r="AQ521" s="18"/>
    </row>
    <row r="522" spans="1:48" x14ac:dyDescent="0.25">
      <c r="A522" s="6">
        <f>ReturnData!A533</f>
        <v>201804</v>
      </c>
      <c r="B522">
        <f>IF('Monthly Ranks'!B521&gt;=9, 1/8,0)</f>
        <v>0.125</v>
      </c>
      <c r="C522">
        <f>IF('Monthly Ranks'!C521&gt;=9, 1/8,0)</f>
        <v>0</v>
      </c>
      <c r="D522">
        <f>IF('Monthly Ranks'!D521&gt;=9, 1/8,0)</f>
        <v>0.125</v>
      </c>
      <c r="E522">
        <f>IF('Monthly Ranks'!E521&gt;=9, 1/8,0)</f>
        <v>0</v>
      </c>
      <c r="F522">
        <f>IF('Monthly Ranks'!F521&gt;=9, 1/8,0)</f>
        <v>0.125</v>
      </c>
      <c r="G522">
        <f>IF('Monthly Ranks'!G521&gt;=9, 1/8,0)</f>
        <v>0.125</v>
      </c>
      <c r="H522">
        <f>IF('Monthly Ranks'!H521&gt;=9, 1/8,0)</f>
        <v>0.125</v>
      </c>
      <c r="I522">
        <f>IF('Monthly Ranks'!I521&gt;=9, 1/8,0)</f>
        <v>0</v>
      </c>
      <c r="J522">
        <f>IF('Monthly Ranks'!J521&gt;=9, 1/8,0)</f>
        <v>0</v>
      </c>
      <c r="K522">
        <f>IF('Monthly Ranks'!K521&gt;=9, 1/8,0)</f>
        <v>0.125</v>
      </c>
      <c r="L522">
        <f>IF('Monthly Ranks'!L521&gt;=9, 1/8,0)</f>
        <v>0</v>
      </c>
      <c r="M522">
        <f>IF('Monthly Ranks'!M521&gt;=9, 1/8,0)</f>
        <v>0.125</v>
      </c>
      <c r="N522">
        <f>IF('Monthly Ranks'!N521&gt;=9, 1/8,0)</f>
        <v>0</v>
      </c>
      <c r="O522">
        <f>IF('Monthly Ranks'!O521&gt;=9, 1/8,0)</f>
        <v>0.125</v>
      </c>
      <c r="P522">
        <f>IF('Monthly Ranks'!P521&gt;=9, 1/8,0)</f>
        <v>0</v>
      </c>
      <c r="Q522">
        <f>IF('Monthly Ranks'!Q521&gt;=9, 1/8,0)</f>
        <v>0</v>
      </c>
      <c r="S522">
        <f t="shared" si="76"/>
        <v>201804</v>
      </c>
      <c r="T522" s="12">
        <f>B522*ReturnData!B533</f>
        <v>-2.5000000000000001E-3</v>
      </c>
      <c r="U522" s="12">
        <f>C522*ReturnData!C533</f>
        <v>0</v>
      </c>
      <c r="V522" s="12">
        <f>D522*ReturnData!D533</f>
        <v>1.2812499999999999E-2</v>
      </c>
      <c r="W522" s="12">
        <f>E522*ReturnData!E533</f>
        <v>0</v>
      </c>
      <c r="X522" s="12">
        <f>F522*ReturnData!F533</f>
        <v>6.8750000000000007E-4</v>
      </c>
      <c r="Y522" s="12">
        <f>G522*ReturnData!G533</f>
        <v>2.8874999999999999E-3</v>
      </c>
      <c r="Z522" s="12">
        <f>H522*ReturnData!H533</f>
        <v>-4.4624999999999995E-3</v>
      </c>
      <c r="AA522" s="12">
        <f>I522*ReturnData!I533</f>
        <v>0</v>
      </c>
      <c r="AB522" s="12">
        <f>J522*ReturnData!J533</f>
        <v>0</v>
      </c>
      <c r="AC522" s="12">
        <f>K522*ReturnData!K533</f>
        <v>-1.9750000000000002E-3</v>
      </c>
      <c r="AD522" s="12">
        <f>L522*ReturnData!L533</f>
        <v>0</v>
      </c>
      <c r="AE522" s="12">
        <f>M522*ReturnData!M533</f>
        <v>-2.0000000000000001E-4</v>
      </c>
      <c r="AF522" s="12">
        <f>N522*ReturnData!N533</f>
        <v>0</v>
      </c>
      <c r="AG522" s="12">
        <f>O522*ReturnData!O533</f>
        <v>3.4749999999999998E-3</v>
      </c>
      <c r="AH522" s="12">
        <f>P522*ReturnData!P533</f>
        <v>0</v>
      </c>
      <c r="AI522" s="12">
        <f>Q522*ReturnData!Q533</f>
        <v>0</v>
      </c>
      <c r="AK522">
        <f t="shared" si="72"/>
        <v>201804</v>
      </c>
      <c r="AL522" s="15">
        <f t="shared" si="77"/>
        <v>1.0724999999999998E-2</v>
      </c>
      <c r="AN522">
        <v>1</v>
      </c>
      <c r="AO522" s="15">
        <f>HighMomentumPortfolio!AL522-LowMomentumPortfolio!AL522</f>
        <v>-6.2249999999999979E-3</v>
      </c>
      <c r="AP522" s="18">
        <f t="shared" si="78"/>
        <v>0.99377499999999996</v>
      </c>
      <c r="AQ522" s="18"/>
    </row>
    <row r="523" spans="1:48" x14ac:dyDescent="0.25">
      <c r="A523" s="6">
        <f>ReturnData!A534</f>
        <v>201805</v>
      </c>
      <c r="B523">
        <f>IF('Monthly Ranks'!B522&gt;=9, 1/8,0)</f>
        <v>0.125</v>
      </c>
      <c r="C523">
        <f>IF('Monthly Ranks'!C522&gt;=9, 1/8,0)</f>
        <v>0</v>
      </c>
      <c r="D523">
        <f>IF('Monthly Ranks'!D522&gt;=9, 1/8,0)</f>
        <v>0.125</v>
      </c>
      <c r="E523">
        <f>IF('Monthly Ranks'!E522&gt;=9, 1/8,0)</f>
        <v>0</v>
      </c>
      <c r="F523">
        <f>IF('Monthly Ranks'!F522&gt;=9, 1/8,0)</f>
        <v>0.125</v>
      </c>
      <c r="G523">
        <f>IF('Monthly Ranks'!G522&gt;=9, 1/8,0)</f>
        <v>0</v>
      </c>
      <c r="H523">
        <f>IF('Monthly Ranks'!H522&gt;=9, 1/8,0)</f>
        <v>0.125</v>
      </c>
      <c r="I523">
        <f>IF('Monthly Ranks'!I522&gt;=9, 1/8,0)</f>
        <v>0</v>
      </c>
      <c r="J523">
        <f>IF('Monthly Ranks'!J522&gt;=9, 1/8,0)</f>
        <v>0.125</v>
      </c>
      <c r="K523">
        <f>IF('Monthly Ranks'!K522&gt;=9, 1/8,0)</f>
        <v>0.125</v>
      </c>
      <c r="L523">
        <f>IF('Monthly Ranks'!L522&gt;=9, 1/8,0)</f>
        <v>0</v>
      </c>
      <c r="M523">
        <f>IF('Monthly Ranks'!M522&gt;=9, 1/8,0)</f>
        <v>0.125</v>
      </c>
      <c r="N523">
        <f>IF('Monthly Ranks'!N522&gt;=9, 1/8,0)</f>
        <v>0</v>
      </c>
      <c r="O523">
        <f>IF('Monthly Ranks'!O522&gt;=9, 1/8,0)</f>
        <v>0.125</v>
      </c>
      <c r="P523">
        <f>IF('Monthly Ranks'!P522&gt;=9, 1/8,0)</f>
        <v>0</v>
      </c>
      <c r="Q523">
        <f>IF('Monthly Ranks'!Q522&gt;=9, 1/8,0)</f>
        <v>0</v>
      </c>
      <c r="S523">
        <f t="shared" si="76"/>
        <v>201805</v>
      </c>
      <c r="T523" s="12">
        <f>B523*ReturnData!B534</f>
        <v>-6.625E-4</v>
      </c>
      <c r="U523" s="12">
        <f>C523*ReturnData!C534</f>
        <v>0</v>
      </c>
      <c r="V523" s="12">
        <f>D523*ReturnData!D534</f>
        <v>4.3125000000000004E-3</v>
      </c>
      <c r="W523" s="12">
        <f>E523*ReturnData!E534</f>
        <v>0</v>
      </c>
      <c r="X523" s="12">
        <f>F523*ReturnData!F534</f>
        <v>1.0499999999999999E-3</v>
      </c>
      <c r="Y523" s="12">
        <f>G523*ReturnData!G534</f>
        <v>0</v>
      </c>
      <c r="Z523" s="12">
        <f>H523*ReturnData!H534</f>
        <v>-1.3875000000000001E-3</v>
      </c>
      <c r="AA523" s="12">
        <f>I523*ReturnData!I534</f>
        <v>0</v>
      </c>
      <c r="AB523" s="12">
        <f>J523*ReturnData!J534</f>
        <v>6.9999999999999993E-3</v>
      </c>
      <c r="AC523" s="12">
        <f>K523*ReturnData!K534</f>
        <v>2.4375E-3</v>
      </c>
      <c r="AD523" s="12">
        <f>L523*ReturnData!L534</f>
        <v>0</v>
      </c>
      <c r="AE523" s="12">
        <f>M523*ReturnData!M534</f>
        <v>5.5249999999999995E-3</v>
      </c>
      <c r="AF523" s="12">
        <f>N523*ReturnData!N534</f>
        <v>0</v>
      </c>
      <c r="AG523" s="12">
        <f>O523*ReturnData!O534</f>
        <v>2.7500000000000002E-4</v>
      </c>
      <c r="AH523" s="12">
        <f>P523*ReturnData!P534</f>
        <v>0</v>
      </c>
      <c r="AI523" s="12">
        <f>Q523*ReturnData!Q534</f>
        <v>0</v>
      </c>
      <c r="AK523">
        <f t="shared" si="72"/>
        <v>201805</v>
      </c>
      <c r="AL523" s="15">
        <f t="shared" si="77"/>
        <v>1.8550000000000001E-2</v>
      </c>
      <c r="AN523">
        <v>1</v>
      </c>
      <c r="AO523" s="15">
        <f>HighMomentumPortfolio!AL523-LowMomentumPortfolio!AL523</f>
        <v>1.0037500000000001E-2</v>
      </c>
      <c r="AP523" s="18">
        <f t="shared" si="78"/>
        <v>1.0100374999999999</v>
      </c>
      <c r="AQ523" s="18"/>
    </row>
    <row r="524" spans="1:48" x14ac:dyDescent="0.25">
      <c r="A524" s="6">
        <f>ReturnData!A535</f>
        <v>201806</v>
      </c>
      <c r="B524">
        <f>IF('Monthly Ranks'!B523&gt;=9, 1/8,0)</f>
        <v>0.125</v>
      </c>
      <c r="C524">
        <f>IF('Monthly Ranks'!C523&gt;=9, 1/8,0)</f>
        <v>0</v>
      </c>
      <c r="D524">
        <f>IF('Monthly Ranks'!D523&gt;=9, 1/8,0)</f>
        <v>0</v>
      </c>
      <c r="E524">
        <f>IF('Monthly Ranks'!E523&gt;=9, 1/8,0)</f>
        <v>0</v>
      </c>
      <c r="F524">
        <f>IF('Monthly Ranks'!F523&gt;=9, 1/8,0)</f>
        <v>0.125</v>
      </c>
      <c r="G524">
        <f>IF('Monthly Ranks'!G523&gt;=9, 1/8,0)</f>
        <v>0.125</v>
      </c>
      <c r="H524">
        <f>IF('Monthly Ranks'!H523&gt;=9, 1/8,0)</f>
        <v>0.125</v>
      </c>
      <c r="I524">
        <f>IF('Monthly Ranks'!I523&gt;=9, 1/8,0)</f>
        <v>0.125</v>
      </c>
      <c r="J524">
        <f>IF('Monthly Ranks'!J523&gt;=9, 1/8,0)</f>
        <v>0</v>
      </c>
      <c r="K524">
        <f>IF('Monthly Ranks'!K523&gt;=9, 1/8,0)</f>
        <v>0.125</v>
      </c>
      <c r="L524">
        <f>IF('Monthly Ranks'!L523&gt;=9, 1/8,0)</f>
        <v>0</v>
      </c>
      <c r="M524">
        <f>IF('Monthly Ranks'!M523&gt;=9, 1/8,0)</f>
        <v>0.125</v>
      </c>
      <c r="N524">
        <f>IF('Monthly Ranks'!N523&gt;=9, 1/8,0)</f>
        <v>0</v>
      </c>
      <c r="O524">
        <f>IF('Monthly Ranks'!O523&gt;=9, 1/8,0)</f>
        <v>0.125</v>
      </c>
      <c r="P524">
        <f>IF('Monthly Ranks'!P523&gt;=9, 1/8,0)</f>
        <v>0</v>
      </c>
      <c r="Q524">
        <f>IF('Monthly Ranks'!Q523&gt;=9, 1/8,0)</f>
        <v>0</v>
      </c>
      <c r="S524">
        <f t="shared" si="76"/>
        <v>201806</v>
      </c>
      <c r="T524" s="12">
        <f>B524*ReturnData!B535</f>
        <v>6.3749999999999996E-3</v>
      </c>
      <c r="U524" s="12">
        <f>C524*ReturnData!C535</f>
        <v>0</v>
      </c>
      <c r="V524" s="12">
        <f>D524*ReturnData!D535</f>
        <v>0</v>
      </c>
      <c r="W524" s="12">
        <f>E524*ReturnData!E535</f>
        <v>0</v>
      </c>
      <c r="X524" s="12">
        <f>F524*ReturnData!F535</f>
        <v>2.3874999999999999E-3</v>
      </c>
      <c r="Y524" s="12">
        <f>G524*ReturnData!G535</f>
        <v>-9.7500000000000006E-4</v>
      </c>
      <c r="Z524" s="12">
        <f>H524*ReturnData!H535</f>
        <v>2.7374999999999999E-3</v>
      </c>
      <c r="AA524" s="12">
        <f>I524*ReturnData!I535</f>
        <v>2.5875E-3</v>
      </c>
      <c r="AB524" s="12">
        <f>J524*ReturnData!J535</f>
        <v>0</v>
      </c>
      <c r="AC524" s="12">
        <f>K524*ReturnData!K535</f>
        <v>-5.4124999999999998E-3</v>
      </c>
      <c r="AD524" s="12">
        <f>L524*ReturnData!L535</f>
        <v>0</v>
      </c>
      <c r="AE524" s="12">
        <f>M524*ReturnData!M535</f>
        <v>1.3500000000000001E-3</v>
      </c>
      <c r="AF524" s="12">
        <f>N524*ReturnData!N535</f>
        <v>0</v>
      </c>
      <c r="AG524" s="12">
        <f>O524*ReturnData!O535</f>
        <v>3.2624999999999998E-3</v>
      </c>
      <c r="AH524" s="12">
        <f>P524*ReturnData!P535</f>
        <v>0</v>
      </c>
      <c r="AI524" s="12">
        <f>Q524*ReturnData!Q535</f>
        <v>0</v>
      </c>
      <c r="AK524">
        <f t="shared" si="72"/>
        <v>201806</v>
      </c>
      <c r="AL524" s="15">
        <f t="shared" si="77"/>
        <v>1.2312499999999999E-2</v>
      </c>
      <c r="AN524">
        <v>1</v>
      </c>
      <c r="AO524" s="15">
        <f>HighMomentumPortfolio!AL524-LowMomentumPortfolio!AL524</f>
        <v>-1.7224999999999997E-2</v>
      </c>
      <c r="AP524" s="18">
        <f t="shared" si="78"/>
        <v>0.98277499999999995</v>
      </c>
      <c r="AQ524" s="18"/>
    </row>
    <row r="525" spans="1:48" x14ac:dyDescent="0.25">
      <c r="A525" s="6">
        <f>ReturnData!A536</f>
        <v>201807</v>
      </c>
      <c r="B525">
        <f>IF('Monthly Ranks'!B524&gt;=9, 1/8,0)</f>
        <v>0.125</v>
      </c>
      <c r="C525">
        <f>IF('Monthly Ranks'!C524&gt;=9, 1/8,0)</f>
        <v>0</v>
      </c>
      <c r="D525">
        <f>IF('Monthly Ranks'!D524&gt;=9, 1/8,0)</f>
        <v>0</v>
      </c>
      <c r="E525">
        <f>IF('Monthly Ranks'!E524&gt;=9, 1/8,0)</f>
        <v>0</v>
      </c>
      <c r="F525">
        <f>IF('Monthly Ranks'!F524&gt;=9, 1/8,0)</f>
        <v>0.125</v>
      </c>
      <c r="G525">
        <f>IF('Monthly Ranks'!G524&gt;=9, 1/8,0)</f>
        <v>0</v>
      </c>
      <c r="H525">
        <f>IF('Monthly Ranks'!H524&gt;=9, 1/8,0)</f>
        <v>0.125</v>
      </c>
      <c r="I525">
        <f>IF('Monthly Ranks'!I524&gt;=9, 1/8,0)</f>
        <v>0.125</v>
      </c>
      <c r="J525">
        <f>IF('Monthly Ranks'!J524&gt;=9, 1/8,0)</f>
        <v>0</v>
      </c>
      <c r="K525">
        <f>IF('Monthly Ranks'!K524&gt;=9, 1/8,0)</f>
        <v>0.125</v>
      </c>
      <c r="L525">
        <f>IF('Monthly Ranks'!L524&gt;=9, 1/8,0)</f>
        <v>0</v>
      </c>
      <c r="M525">
        <f>IF('Monthly Ranks'!M524&gt;=9, 1/8,0)</f>
        <v>0.125</v>
      </c>
      <c r="N525">
        <f>IF('Monthly Ranks'!N524&gt;=9, 1/8,0)</f>
        <v>0</v>
      </c>
      <c r="O525">
        <f>IF('Monthly Ranks'!O524&gt;=9, 1/8,0)</f>
        <v>0.125</v>
      </c>
      <c r="P525">
        <f>IF('Monthly Ranks'!P524&gt;=9, 1/8,0)</f>
        <v>0</v>
      </c>
      <c r="Q525">
        <f>IF('Monthly Ranks'!Q524&gt;=9, 1/8,0)</f>
        <v>0.125</v>
      </c>
      <c r="S525">
        <f t="shared" si="76"/>
        <v>201807</v>
      </c>
      <c r="T525" s="12">
        <f>B525*ReturnData!B536</f>
        <v>2.8999999999999998E-3</v>
      </c>
      <c r="U525" s="12">
        <f>C525*ReturnData!C536</f>
        <v>0</v>
      </c>
      <c r="V525" s="12">
        <f>D525*ReturnData!D536</f>
        <v>0</v>
      </c>
      <c r="W525" s="12">
        <f>E525*ReturnData!E536</f>
        <v>0</v>
      </c>
      <c r="X525" s="12">
        <f>F525*ReturnData!F536</f>
        <v>2.8249999999999998E-3</v>
      </c>
      <c r="Y525" s="12">
        <f>G525*ReturnData!G536</f>
        <v>0</v>
      </c>
      <c r="Z525" s="12">
        <f>H525*ReturnData!H536</f>
        <v>8.0374999999999995E-3</v>
      </c>
      <c r="AA525" s="12">
        <f>I525*ReturnData!I536</f>
        <v>2.7875E-3</v>
      </c>
      <c r="AB525" s="12">
        <f>J525*ReturnData!J536</f>
        <v>0</v>
      </c>
      <c r="AC525" s="12">
        <f>K525*ReturnData!K536</f>
        <v>1.0212499999999999E-2</v>
      </c>
      <c r="AD525" s="12">
        <f>L525*ReturnData!L536</f>
        <v>0</v>
      </c>
      <c r="AE525" s="12">
        <f>M525*ReturnData!M536</f>
        <v>-8.5000000000000006E-4</v>
      </c>
      <c r="AF525" s="12">
        <f>N525*ReturnData!N536</f>
        <v>0</v>
      </c>
      <c r="AG525" s="12">
        <f>O525*ReturnData!O536</f>
        <v>2.1124999999999998E-3</v>
      </c>
      <c r="AH525" s="12">
        <f>P525*ReturnData!P536</f>
        <v>0</v>
      </c>
      <c r="AI525" s="12">
        <f>Q525*ReturnData!Q536</f>
        <v>5.3125000000000004E-3</v>
      </c>
      <c r="AK525">
        <f t="shared" si="72"/>
        <v>201807</v>
      </c>
      <c r="AL525" s="15">
        <f t="shared" si="77"/>
        <v>3.3337499999999999E-2</v>
      </c>
      <c r="AN525">
        <v>1</v>
      </c>
      <c r="AO525" s="15">
        <f>HighMomentumPortfolio!AL525-LowMomentumPortfolio!AL525</f>
        <v>-5.5874999999999987E-3</v>
      </c>
      <c r="AP525" s="18">
        <f t="shared" si="78"/>
        <v>0.99441250000000003</v>
      </c>
      <c r="AQ525" s="18"/>
    </row>
    <row r="526" spans="1:48" x14ac:dyDescent="0.25">
      <c r="A526" s="6">
        <f>ReturnData!A537</f>
        <v>201808</v>
      </c>
      <c r="B526">
        <f>IF('Monthly Ranks'!B525&gt;=9, 1/8,0)</f>
        <v>0.125</v>
      </c>
      <c r="C526">
        <f>IF('Monthly Ranks'!C525&gt;=9, 1/8,0)</f>
        <v>0.125</v>
      </c>
      <c r="D526">
        <f>IF('Monthly Ranks'!D525&gt;=9, 1/8,0)</f>
        <v>0</v>
      </c>
      <c r="E526">
        <f>IF('Monthly Ranks'!E525&gt;=9, 1/8,0)</f>
        <v>0</v>
      </c>
      <c r="F526">
        <f>IF('Monthly Ranks'!F525&gt;=9, 1/8,0)</f>
        <v>0.125</v>
      </c>
      <c r="G526">
        <f>IF('Monthly Ranks'!G525&gt;=9, 1/8,0)</f>
        <v>0</v>
      </c>
      <c r="H526">
        <f>IF('Monthly Ranks'!H525&gt;=9, 1/8,0)</f>
        <v>0.125</v>
      </c>
      <c r="I526">
        <f>IF('Monthly Ranks'!I525&gt;=9, 1/8,0)</f>
        <v>0</v>
      </c>
      <c r="J526">
        <f>IF('Monthly Ranks'!J525&gt;=9, 1/8,0)</f>
        <v>0</v>
      </c>
      <c r="K526">
        <f>IF('Monthly Ranks'!K525&gt;=9, 1/8,0)</f>
        <v>0.125</v>
      </c>
      <c r="L526">
        <f>IF('Monthly Ranks'!L525&gt;=9, 1/8,0)</f>
        <v>0</v>
      </c>
      <c r="M526">
        <f>IF('Monthly Ranks'!M525&gt;=9, 1/8,0)</f>
        <v>0.125</v>
      </c>
      <c r="N526">
        <f>IF('Monthly Ranks'!N525&gt;=9, 1/8,0)</f>
        <v>0</v>
      </c>
      <c r="O526">
        <f>IF('Monthly Ranks'!O525&gt;=9, 1/8,0)</f>
        <v>0.125</v>
      </c>
      <c r="P526">
        <f>IF('Monthly Ranks'!P525&gt;=9, 1/8,0)</f>
        <v>0</v>
      </c>
      <c r="Q526">
        <f>IF('Monthly Ranks'!Q525&gt;=9, 1/8,0)</f>
        <v>0.125</v>
      </c>
      <c r="S526">
        <f t="shared" si="76"/>
        <v>201808</v>
      </c>
      <c r="T526" s="12">
        <f>B526*ReturnData!B537</f>
        <v>-6.1249999999999998E-4</v>
      </c>
      <c r="U526" s="12">
        <f>C526*ReturnData!C537</f>
        <v>-1.19875E-2</v>
      </c>
      <c r="V526" s="12">
        <f>D526*ReturnData!D537</f>
        <v>0</v>
      </c>
      <c r="W526" s="12">
        <f>E526*ReturnData!E537</f>
        <v>0</v>
      </c>
      <c r="X526" s="12">
        <f>F526*ReturnData!F537</f>
        <v>2.6374999999999997E-3</v>
      </c>
      <c r="Y526" s="12">
        <f>G526*ReturnData!G537</f>
        <v>0</v>
      </c>
      <c r="Z526" s="12">
        <f>H526*ReturnData!H537</f>
        <v>3.5750000000000001E-3</v>
      </c>
      <c r="AA526" s="12">
        <f>I526*ReturnData!I537</f>
        <v>0</v>
      </c>
      <c r="AB526" s="12">
        <f>J526*ReturnData!J537</f>
        <v>0</v>
      </c>
      <c r="AC526" s="12">
        <f>K526*ReturnData!K537</f>
        <v>3.5750000000000001E-3</v>
      </c>
      <c r="AD526" s="12">
        <f>L526*ReturnData!L537</f>
        <v>0</v>
      </c>
      <c r="AE526" s="12">
        <f>M526*ReturnData!M537</f>
        <v>1.4000000000000002E-3</v>
      </c>
      <c r="AF526" s="12">
        <f>N526*ReturnData!N537</f>
        <v>0</v>
      </c>
      <c r="AG526" s="12">
        <f>O526*ReturnData!O537</f>
        <v>1.1625000000000001E-3</v>
      </c>
      <c r="AH526" s="12">
        <f>P526*ReturnData!P537</f>
        <v>0</v>
      </c>
      <c r="AI526" s="12">
        <f>Q526*ReturnData!Q537</f>
        <v>3.0499999999999998E-3</v>
      </c>
      <c r="AK526">
        <f t="shared" si="72"/>
        <v>201808</v>
      </c>
      <c r="AL526" s="15">
        <f t="shared" si="77"/>
        <v>2.7999999999999995E-3</v>
      </c>
      <c r="AN526">
        <v>1</v>
      </c>
      <c r="AO526" s="15">
        <f>HighMomentumPortfolio!AL526-LowMomentumPortfolio!AL526</f>
        <v>1.4974999999999999E-2</v>
      </c>
      <c r="AP526" s="18">
        <f t="shared" si="78"/>
        <v>1.014975</v>
      </c>
      <c r="AQ526" s="18"/>
    </row>
    <row r="527" spans="1:48" x14ac:dyDescent="0.25">
      <c r="A527" s="6">
        <f>ReturnData!A538</f>
        <v>201809</v>
      </c>
      <c r="B527">
        <f>IF('Monthly Ranks'!B526&gt;=9, 1/8,0)</f>
        <v>0.125</v>
      </c>
      <c r="C527">
        <f>IF('Monthly Ranks'!C526&gt;=9, 1/8,0)</f>
        <v>0.125</v>
      </c>
      <c r="D527">
        <f>IF('Monthly Ranks'!D526&gt;=9, 1/8,0)</f>
        <v>0</v>
      </c>
      <c r="E527">
        <f>IF('Monthly Ranks'!E526&gt;=9, 1/8,0)</f>
        <v>0</v>
      </c>
      <c r="F527">
        <f>IF('Monthly Ranks'!F526&gt;=9, 1/8,0)</f>
        <v>0.125</v>
      </c>
      <c r="G527">
        <f>IF('Monthly Ranks'!G526&gt;=9, 1/8,0)</f>
        <v>0.125</v>
      </c>
      <c r="H527">
        <f>IF('Monthly Ranks'!H526&gt;=9, 1/8,0)</f>
        <v>0.125</v>
      </c>
      <c r="I527">
        <f>IF('Monthly Ranks'!I526&gt;=9, 1/8,0)</f>
        <v>0</v>
      </c>
      <c r="J527">
        <f>IF('Monthly Ranks'!J526&gt;=9, 1/8,0)</f>
        <v>0</v>
      </c>
      <c r="K527">
        <f>IF('Monthly Ranks'!K526&gt;=9, 1/8,0)</f>
        <v>0.125</v>
      </c>
      <c r="L527">
        <f>IF('Monthly Ranks'!L526&gt;=9, 1/8,0)</f>
        <v>0</v>
      </c>
      <c r="M527">
        <f>IF('Monthly Ranks'!M526&gt;=9, 1/8,0)</f>
        <v>0.125</v>
      </c>
      <c r="N527">
        <f>IF('Monthly Ranks'!N526&gt;=9, 1/8,0)</f>
        <v>0</v>
      </c>
      <c r="O527">
        <f>IF('Monthly Ranks'!O526&gt;=9, 1/8,0)</f>
        <v>0.125</v>
      </c>
      <c r="P527">
        <f>IF('Monthly Ranks'!P526&gt;=9, 1/8,0)</f>
        <v>0</v>
      </c>
      <c r="Q527">
        <f>IF('Monthly Ranks'!Q526&gt;=9, 1/8,0)</f>
        <v>0</v>
      </c>
      <c r="S527">
        <f t="shared" si="76"/>
        <v>201809</v>
      </c>
      <c r="T527" s="12">
        <f>B527*ReturnData!B538</f>
        <v>-4.2500000000000003E-4</v>
      </c>
      <c r="U527" s="12">
        <f>C527*ReturnData!C538</f>
        <v>-2.7624999999999998E-3</v>
      </c>
      <c r="V527" s="12">
        <f>D527*ReturnData!D538</f>
        <v>0</v>
      </c>
      <c r="W527" s="12">
        <f>E527*ReturnData!E538</f>
        <v>0</v>
      </c>
      <c r="X527" s="12">
        <f>F527*ReturnData!F538</f>
        <v>1.0874999999999999E-3</v>
      </c>
      <c r="Y527" s="12">
        <f>G527*ReturnData!G538</f>
        <v>-3.8500000000000001E-3</v>
      </c>
      <c r="Z527" s="12">
        <f>H527*ReturnData!H538</f>
        <v>3.6875000000000002E-3</v>
      </c>
      <c r="AA527" s="12">
        <f>I527*ReturnData!I538</f>
        <v>0</v>
      </c>
      <c r="AB527" s="12">
        <f>J527*ReturnData!J538</f>
        <v>0</v>
      </c>
      <c r="AC527" s="12">
        <f>K527*ReturnData!K538</f>
        <v>5.6125000000000003E-3</v>
      </c>
      <c r="AD527" s="12">
        <f>L527*ReturnData!L538</f>
        <v>0</v>
      </c>
      <c r="AE527" s="12">
        <f>M527*ReturnData!M538</f>
        <v>-5.0000000000000001E-3</v>
      </c>
      <c r="AF527" s="12">
        <f>N527*ReturnData!N538</f>
        <v>0</v>
      </c>
      <c r="AG527" s="12">
        <f>O527*ReturnData!O538</f>
        <v>-7.000000000000001E-4</v>
      </c>
      <c r="AH527" s="12">
        <f>P527*ReturnData!P538</f>
        <v>0</v>
      </c>
      <c r="AI527" s="12">
        <f>Q527*ReturnData!Q538</f>
        <v>0</v>
      </c>
      <c r="AK527">
        <f t="shared" si="72"/>
        <v>201809</v>
      </c>
      <c r="AL527" s="15">
        <f t="shared" si="77"/>
        <v>-2.3500000000000001E-3</v>
      </c>
      <c r="AN527">
        <v>1</v>
      </c>
      <c r="AO527" s="15">
        <f>HighMomentumPortfolio!AL527-LowMomentumPortfolio!AL527</f>
        <v>9.4999999999999998E-3</v>
      </c>
      <c r="AP527" s="18">
        <f t="shared" si="78"/>
        <v>1.0095000000000001</v>
      </c>
      <c r="AQ527" s="18"/>
    </row>
    <row r="528" spans="1:48" x14ac:dyDescent="0.25">
      <c r="A528" s="6">
        <f>ReturnData!A539</f>
        <v>201810</v>
      </c>
      <c r="B528">
        <f>IF('Monthly Ranks'!B527&gt;=9, 1/8,0)</f>
        <v>0.125</v>
      </c>
      <c r="C528">
        <f>IF('Monthly Ranks'!C527&gt;=9, 1/8,0)</f>
        <v>0.125</v>
      </c>
      <c r="D528">
        <f>IF('Monthly Ranks'!D527&gt;=9, 1/8,0)</f>
        <v>0</v>
      </c>
      <c r="E528">
        <f>IF('Monthly Ranks'!E527&gt;=9, 1/8,0)</f>
        <v>0</v>
      </c>
      <c r="F528">
        <f>IF('Monthly Ranks'!F527&gt;=9, 1/8,0)</f>
        <v>0.125</v>
      </c>
      <c r="G528">
        <f>IF('Monthly Ranks'!G527&gt;=9, 1/8,0)</f>
        <v>0.125</v>
      </c>
      <c r="H528">
        <f>IF('Monthly Ranks'!H527&gt;=9, 1/8,0)</f>
        <v>0.125</v>
      </c>
      <c r="I528">
        <f>IF('Monthly Ranks'!I527&gt;=9, 1/8,0)</f>
        <v>0</v>
      </c>
      <c r="J528">
        <f>IF('Monthly Ranks'!J527&gt;=9, 1/8,0)</f>
        <v>0</v>
      </c>
      <c r="K528">
        <f>IF('Monthly Ranks'!K527&gt;=9, 1/8,0)</f>
        <v>0.125</v>
      </c>
      <c r="L528">
        <f>IF('Monthly Ranks'!L527&gt;=9, 1/8,0)</f>
        <v>0</v>
      </c>
      <c r="M528">
        <f>IF('Monthly Ranks'!M527&gt;=9, 1/8,0)</f>
        <v>0.125</v>
      </c>
      <c r="N528">
        <f>IF('Monthly Ranks'!N527&gt;=9, 1/8,0)</f>
        <v>0</v>
      </c>
      <c r="O528">
        <f>IF('Monthly Ranks'!O527&gt;=9, 1/8,0)</f>
        <v>0.125</v>
      </c>
      <c r="P528">
        <f>IF('Monthly Ranks'!P527&gt;=9, 1/8,0)</f>
        <v>0</v>
      </c>
      <c r="Q528">
        <f>IF('Monthly Ranks'!Q527&gt;=9, 1/8,0)</f>
        <v>0</v>
      </c>
      <c r="S528">
        <f t="shared" si="76"/>
        <v>201810</v>
      </c>
      <c r="T528" s="12">
        <f>B528*ReturnData!B539</f>
        <v>-1.2500000000000001E-5</v>
      </c>
      <c r="U528" s="12">
        <f>C528*ReturnData!C539</f>
        <v>-1.1737500000000001E-2</v>
      </c>
      <c r="V528" s="12">
        <f>D528*ReturnData!D539</f>
        <v>0</v>
      </c>
      <c r="W528" s="12">
        <f>E528*ReturnData!E539</f>
        <v>0</v>
      </c>
      <c r="X528" s="12">
        <f>F528*ReturnData!F539</f>
        <v>-1.5375000000000002E-2</v>
      </c>
      <c r="Y528" s="12">
        <f>G528*ReturnData!G539</f>
        <v>-1.6250000000000001E-2</v>
      </c>
      <c r="Z528" s="12">
        <f>H528*ReturnData!H539</f>
        <v>-2.875E-3</v>
      </c>
      <c r="AA528" s="12">
        <f>I528*ReturnData!I539</f>
        <v>0</v>
      </c>
      <c r="AB528" s="12">
        <f>J528*ReturnData!J539</f>
        <v>0</v>
      </c>
      <c r="AC528" s="12">
        <f>K528*ReturnData!K539</f>
        <v>-1.4737499999999999E-2</v>
      </c>
      <c r="AD528" s="12">
        <f>L528*ReturnData!L539</f>
        <v>0</v>
      </c>
      <c r="AE528" s="12">
        <f>M528*ReturnData!M539</f>
        <v>-1.0499999999999999E-3</v>
      </c>
      <c r="AF528" s="12">
        <f>N528*ReturnData!N539</f>
        <v>0</v>
      </c>
      <c r="AG528" s="12">
        <f>O528*ReturnData!O539</f>
        <v>-8.7500000000000013E-5</v>
      </c>
      <c r="AH528" s="12">
        <f>P528*ReturnData!P539</f>
        <v>0</v>
      </c>
      <c r="AI528" s="12">
        <f>Q528*ReturnData!Q539</f>
        <v>0</v>
      </c>
      <c r="AK528">
        <f t="shared" si="72"/>
        <v>201810</v>
      </c>
      <c r="AL528" s="15">
        <f t="shared" si="77"/>
        <v>-6.2125000000000007E-2</v>
      </c>
      <c r="AN528">
        <v>1</v>
      </c>
      <c r="AO528" s="15">
        <f>HighMomentumPortfolio!AL528-LowMomentumPortfolio!AL528</f>
        <v>-4.2199999999999994E-2</v>
      </c>
      <c r="AP528" s="18">
        <f t="shared" si="78"/>
        <v>0.95779999999999998</v>
      </c>
      <c r="AQ528" s="18"/>
    </row>
    <row r="529" spans="1:48" x14ac:dyDescent="0.25">
      <c r="A529" s="6">
        <f>ReturnData!A540</f>
        <v>201811</v>
      </c>
      <c r="B529">
        <f>IF('Monthly Ranks'!B528&gt;=9, 1/8,0)</f>
        <v>0.125</v>
      </c>
      <c r="C529">
        <f>IF('Monthly Ranks'!C528&gt;=9, 1/8,0)</f>
        <v>0.125</v>
      </c>
      <c r="D529">
        <f>IF('Monthly Ranks'!D528&gt;=9, 1/8,0)</f>
        <v>0</v>
      </c>
      <c r="E529">
        <f>IF('Monthly Ranks'!E528&gt;=9, 1/8,0)</f>
        <v>0</v>
      </c>
      <c r="F529">
        <f>IF('Monthly Ranks'!F528&gt;=9, 1/8,0)</f>
        <v>0.125</v>
      </c>
      <c r="G529">
        <f>IF('Monthly Ranks'!G528&gt;=9, 1/8,0)</f>
        <v>0.125</v>
      </c>
      <c r="H529">
        <f>IF('Monthly Ranks'!H528&gt;=9, 1/8,0)</f>
        <v>0.125</v>
      </c>
      <c r="I529">
        <f>IF('Monthly Ranks'!I528&gt;=9, 1/8,0)</f>
        <v>0</v>
      </c>
      <c r="J529">
        <f>IF('Monthly Ranks'!J528&gt;=9, 1/8,0)</f>
        <v>0</v>
      </c>
      <c r="K529">
        <f>IF('Monthly Ranks'!K528&gt;=9, 1/8,0)</f>
        <v>0.125</v>
      </c>
      <c r="L529">
        <f>IF('Monthly Ranks'!L528&gt;=9, 1/8,0)</f>
        <v>0</v>
      </c>
      <c r="M529">
        <f>IF('Monthly Ranks'!M528&gt;=9, 1/8,0)</f>
        <v>0.125</v>
      </c>
      <c r="N529">
        <f>IF('Monthly Ranks'!N528&gt;=9, 1/8,0)</f>
        <v>0</v>
      </c>
      <c r="O529">
        <f>IF('Monthly Ranks'!O528&gt;=9, 1/8,0)</f>
        <v>0.125</v>
      </c>
      <c r="P529">
        <f>IF('Monthly Ranks'!P528&gt;=9, 1/8,0)</f>
        <v>0</v>
      </c>
      <c r="Q529">
        <f>IF('Monthly Ranks'!Q528&gt;=9, 1/8,0)</f>
        <v>0</v>
      </c>
      <c r="S529">
        <f t="shared" si="76"/>
        <v>201811</v>
      </c>
      <c r="T529" s="12">
        <f>B529*ReturnData!B540</f>
        <v>4.0875E-3</v>
      </c>
      <c r="U529" s="12">
        <f>C529*ReturnData!C540</f>
        <v>-2.3749999999999999E-3</v>
      </c>
      <c r="V529" s="12">
        <f>D529*ReturnData!D540</f>
        <v>0</v>
      </c>
      <c r="W529" s="12">
        <f>E529*ReturnData!E540</f>
        <v>0</v>
      </c>
      <c r="X529" s="12">
        <f>F529*ReturnData!F540</f>
        <v>4.2875000000000005E-3</v>
      </c>
      <c r="Y529" s="12">
        <f>G529*ReturnData!G540</f>
        <v>5.5750000000000001E-3</v>
      </c>
      <c r="Z529" s="12">
        <f>H529*ReturnData!H540</f>
        <v>5.6750000000000004E-3</v>
      </c>
      <c r="AA529" s="12">
        <f>I529*ReturnData!I540</f>
        <v>0</v>
      </c>
      <c r="AB529" s="12">
        <f>J529*ReturnData!J540</f>
        <v>0</v>
      </c>
      <c r="AC529" s="12">
        <f>K529*ReturnData!K540</f>
        <v>8.0125000000000005E-3</v>
      </c>
      <c r="AD529" s="12">
        <f>L529*ReturnData!L540</f>
        <v>0</v>
      </c>
      <c r="AE529" s="12">
        <f>M529*ReturnData!M540</f>
        <v>6.0875E-3</v>
      </c>
      <c r="AF529" s="12">
        <f>N529*ReturnData!N540</f>
        <v>0</v>
      </c>
      <c r="AG529" s="12">
        <f>O529*ReturnData!O540</f>
        <v>4.0999999999999995E-3</v>
      </c>
      <c r="AH529" s="12">
        <f>P529*ReturnData!P540</f>
        <v>0</v>
      </c>
      <c r="AI529" s="12">
        <f>Q529*ReturnData!Q540</f>
        <v>0</v>
      </c>
      <c r="AK529">
        <f t="shared" si="72"/>
        <v>201811</v>
      </c>
      <c r="AL529" s="15">
        <f t="shared" si="77"/>
        <v>3.5450000000000002E-2</v>
      </c>
      <c r="AN529">
        <v>1</v>
      </c>
      <c r="AO529" s="15">
        <f>HighMomentumPortfolio!AL529-LowMomentumPortfolio!AL529</f>
        <v>-2.4337500000000005E-2</v>
      </c>
      <c r="AP529" s="18">
        <f t="shared" si="78"/>
        <v>0.97566249999999999</v>
      </c>
      <c r="AQ529" s="18"/>
    </row>
    <row r="530" spans="1:48" x14ac:dyDescent="0.25">
      <c r="A530" s="6">
        <f>ReturnData!A541</f>
        <v>201812</v>
      </c>
      <c r="B530">
        <f>IF('Monthly Ranks'!B529&gt;=9, 1/8,0)</f>
        <v>0.125</v>
      </c>
      <c r="C530">
        <f>IF('Monthly Ranks'!C529&gt;=9, 1/8,0)</f>
        <v>0.125</v>
      </c>
      <c r="D530">
        <f>IF('Monthly Ranks'!D529&gt;=9, 1/8,0)</f>
        <v>0</v>
      </c>
      <c r="E530">
        <f>IF('Monthly Ranks'!E529&gt;=9, 1/8,0)</f>
        <v>0</v>
      </c>
      <c r="F530">
        <f>IF('Monthly Ranks'!F529&gt;=9, 1/8,0)</f>
        <v>0.125</v>
      </c>
      <c r="G530">
        <f>IF('Monthly Ranks'!G529&gt;=9, 1/8,0)</f>
        <v>0.125</v>
      </c>
      <c r="H530">
        <f>IF('Monthly Ranks'!H529&gt;=9, 1/8,0)</f>
        <v>0</v>
      </c>
      <c r="I530">
        <f>IF('Monthly Ranks'!I529&gt;=9, 1/8,0)</f>
        <v>0.125</v>
      </c>
      <c r="J530">
        <f>IF('Monthly Ranks'!J529&gt;=9, 1/8,0)</f>
        <v>0</v>
      </c>
      <c r="K530">
        <f>IF('Monthly Ranks'!K529&gt;=9, 1/8,0)</f>
        <v>0.125</v>
      </c>
      <c r="L530">
        <f>IF('Monthly Ranks'!L529&gt;=9, 1/8,0)</f>
        <v>0</v>
      </c>
      <c r="M530">
        <f>IF('Monthly Ranks'!M529&gt;=9, 1/8,0)</f>
        <v>0.125</v>
      </c>
      <c r="N530">
        <f>IF('Monthly Ranks'!N529&gt;=9, 1/8,0)</f>
        <v>0</v>
      </c>
      <c r="O530">
        <f>IF('Monthly Ranks'!O529&gt;=9, 1/8,0)</f>
        <v>0.125</v>
      </c>
      <c r="P530">
        <f>IF('Monthly Ranks'!P529&gt;=9, 1/8,0)</f>
        <v>0</v>
      </c>
      <c r="Q530">
        <f>IF('Monthly Ranks'!Q529&gt;=9, 1/8,0)</f>
        <v>0</v>
      </c>
      <c r="S530">
        <f t="shared" si="76"/>
        <v>201812</v>
      </c>
      <c r="T530" s="12">
        <f>B530*ReturnData!B541</f>
        <v>-1.2124999999999999E-2</v>
      </c>
      <c r="U530" s="12">
        <f>C530*ReturnData!C541</f>
        <v>-8.9750000000000003E-3</v>
      </c>
      <c r="V530" s="12">
        <f>D530*ReturnData!D541</f>
        <v>0</v>
      </c>
      <c r="W530" s="12">
        <f>E530*ReturnData!E541</f>
        <v>0</v>
      </c>
      <c r="X530" s="12">
        <f>F530*ReturnData!F541</f>
        <v>-1.4537500000000002E-2</v>
      </c>
      <c r="Y530" s="12">
        <f>G530*ReturnData!G541</f>
        <v>-1.0012500000000001E-2</v>
      </c>
      <c r="Z530" s="12">
        <f>H530*ReturnData!H541</f>
        <v>0</v>
      </c>
      <c r="AA530" s="12">
        <f>I530*ReturnData!I541</f>
        <v>-8.5500000000000003E-3</v>
      </c>
      <c r="AB530" s="12">
        <f>J530*ReturnData!J541</f>
        <v>0</v>
      </c>
      <c r="AC530" s="12">
        <f>K530*ReturnData!K541</f>
        <v>-1.3487499999999999E-2</v>
      </c>
      <c r="AD530" s="12">
        <f>L530*ReturnData!L541</f>
        <v>0</v>
      </c>
      <c r="AE530" s="12">
        <f>M530*ReturnData!M541</f>
        <v>-1.1375E-2</v>
      </c>
      <c r="AF530" s="12">
        <f>N530*ReturnData!N541</f>
        <v>0</v>
      </c>
      <c r="AG530" s="12">
        <f>O530*ReturnData!O541</f>
        <v>-5.9499999999999996E-3</v>
      </c>
      <c r="AH530" s="12">
        <f>P530*ReturnData!P541</f>
        <v>0</v>
      </c>
      <c r="AI530" s="12">
        <f>Q530*ReturnData!Q541</f>
        <v>0</v>
      </c>
      <c r="AK530">
        <f t="shared" si="72"/>
        <v>201812</v>
      </c>
      <c r="AL530" s="15">
        <f t="shared" si="77"/>
        <v>-8.5012500000000005E-2</v>
      </c>
      <c r="AN530">
        <v>1</v>
      </c>
      <c r="AO530" s="15">
        <f>HighMomentumPortfolio!AL530-LowMomentumPortfolio!AL530</f>
        <v>-2.3000000000000007E-2</v>
      </c>
      <c r="AP530" s="18">
        <f t="shared" si="78"/>
        <v>0.97699999999999998</v>
      </c>
      <c r="AQ530" s="18"/>
    </row>
    <row r="531" spans="1:48" x14ac:dyDescent="0.25">
      <c r="A531" s="6">
        <f>ReturnData!A542</f>
        <v>201901</v>
      </c>
      <c r="B531">
        <f>IF('Monthly Ranks'!B530&gt;=9, 1/8,0)</f>
        <v>0.125</v>
      </c>
      <c r="C531">
        <f>IF('Monthly Ranks'!C530&gt;=9, 1/8,0)</f>
        <v>0.125</v>
      </c>
      <c r="D531">
        <f>IF('Monthly Ranks'!D530&gt;=9, 1/8,0)</f>
        <v>0.125</v>
      </c>
      <c r="E531">
        <f>IF('Monthly Ranks'!E530&gt;=9, 1/8,0)</f>
        <v>0</v>
      </c>
      <c r="F531">
        <f>IF('Monthly Ranks'!F530&gt;=9, 1/8,0)</f>
        <v>0.125</v>
      </c>
      <c r="G531">
        <f>IF('Monthly Ranks'!G530&gt;=9, 1/8,0)</f>
        <v>0.125</v>
      </c>
      <c r="H531">
        <f>IF('Monthly Ranks'!H530&gt;=9, 1/8,0)</f>
        <v>0</v>
      </c>
      <c r="I531">
        <f>IF('Monthly Ranks'!I530&gt;=9, 1/8,0)</f>
        <v>0.125</v>
      </c>
      <c r="J531">
        <f>IF('Monthly Ranks'!J530&gt;=9, 1/8,0)</f>
        <v>0.125</v>
      </c>
      <c r="K531">
        <f>IF('Monthly Ranks'!K530&gt;=9, 1/8,0)</f>
        <v>0</v>
      </c>
      <c r="L531">
        <f>IF('Monthly Ranks'!L530&gt;=9, 1/8,0)</f>
        <v>0</v>
      </c>
      <c r="M531">
        <f>IF('Monthly Ranks'!M530&gt;=9, 1/8,0)</f>
        <v>0.125</v>
      </c>
      <c r="N531">
        <f>IF('Monthly Ranks'!N530&gt;=9, 1/8,0)</f>
        <v>0</v>
      </c>
      <c r="O531">
        <f>IF('Monthly Ranks'!O530&gt;=9, 1/8,0)</f>
        <v>0</v>
      </c>
      <c r="P531">
        <f>IF('Monthly Ranks'!P530&gt;=9, 1/8,0)</f>
        <v>0</v>
      </c>
      <c r="Q531">
        <f>IF('Monthly Ranks'!Q530&gt;=9, 1/8,0)</f>
        <v>0</v>
      </c>
      <c r="S531">
        <f t="shared" si="76"/>
        <v>201901</v>
      </c>
      <c r="T531" s="12">
        <f>B531*ReturnData!B542</f>
        <v>7.1250000000000003E-3</v>
      </c>
      <c r="U531" s="12">
        <f>C531*ReturnData!C542</f>
        <v>1.1000000000000001E-2</v>
      </c>
      <c r="V531" s="12">
        <f>D531*ReturnData!D542</f>
        <v>1.2875000000000001E-2</v>
      </c>
      <c r="W531" s="12">
        <f>E531*ReturnData!E542</f>
        <v>0</v>
      </c>
      <c r="X531" s="12">
        <f>F531*ReturnData!F542</f>
        <v>1.5462499999999999E-2</v>
      </c>
      <c r="Y531" s="12">
        <f>G531*ReturnData!G542</f>
        <v>7.0625000000000002E-3</v>
      </c>
      <c r="Z531" s="12">
        <f>H531*ReturnData!H542</f>
        <v>0</v>
      </c>
      <c r="AA531" s="12">
        <f>I531*ReturnData!I542</f>
        <v>1.1012500000000001E-2</v>
      </c>
      <c r="AB531" s="12">
        <f>J531*ReturnData!J542</f>
        <v>2.13625E-2</v>
      </c>
      <c r="AC531" s="12">
        <f>K531*ReturnData!K542</f>
        <v>0</v>
      </c>
      <c r="AD531" s="12">
        <f>L531*ReturnData!L542</f>
        <v>0</v>
      </c>
      <c r="AE531" s="12">
        <f>M531*ReturnData!M542</f>
        <v>9.3875E-3</v>
      </c>
      <c r="AF531" s="12">
        <f>N531*ReturnData!N542</f>
        <v>0</v>
      </c>
      <c r="AG531" s="12">
        <f>O531*ReturnData!O542</f>
        <v>0</v>
      </c>
      <c r="AH531" s="12">
        <f>P531*ReturnData!P542</f>
        <v>0</v>
      </c>
      <c r="AI531" s="12">
        <f>Q531*ReturnData!Q542</f>
        <v>0</v>
      </c>
      <c r="AK531">
        <f t="shared" si="72"/>
        <v>201901</v>
      </c>
      <c r="AL531" s="15">
        <f t="shared" si="77"/>
        <v>9.5287499999999997E-2</v>
      </c>
      <c r="AN531">
        <v>1</v>
      </c>
      <c r="AO531" s="15">
        <f>HighMomentumPortfolio!AL531-LowMomentumPortfolio!AL531</f>
        <v>-2.5874999999999926E-3</v>
      </c>
      <c r="AP531" s="18">
        <f t="shared" si="78"/>
        <v>0.99741250000000004</v>
      </c>
      <c r="AQ531" s="18"/>
      <c r="AR531" s="18">
        <f t="shared" ref="AR531" si="80">PRODUCT(AP531:AP542)</f>
        <v>1.0555158782379765</v>
      </c>
      <c r="AS531" s="18"/>
      <c r="AT531" s="18"/>
      <c r="AU531" s="18"/>
      <c r="AV531" s="18"/>
    </row>
    <row r="532" spans="1:48" x14ac:dyDescent="0.25">
      <c r="A532" s="6">
        <f>ReturnData!A543</f>
        <v>201902</v>
      </c>
      <c r="B532">
        <f>IF('Monthly Ranks'!B531&gt;=9, 1/8,0)</f>
        <v>0</v>
      </c>
      <c r="C532">
        <f>IF('Monthly Ranks'!C531&gt;=9, 1/8,0)</f>
        <v>0.125</v>
      </c>
      <c r="D532">
        <f>IF('Monthly Ranks'!D531&gt;=9, 1/8,0)</f>
        <v>0.125</v>
      </c>
      <c r="E532">
        <f>IF('Monthly Ranks'!E531&gt;=9, 1/8,0)</f>
        <v>0</v>
      </c>
      <c r="F532">
        <f>IF('Monthly Ranks'!F531&gt;=9, 1/8,0)</f>
        <v>0.125</v>
      </c>
      <c r="G532">
        <f>IF('Monthly Ranks'!G531&gt;=9, 1/8,0)</f>
        <v>0.125</v>
      </c>
      <c r="H532">
        <f>IF('Monthly Ranks'!H531&gt;=9, 1/8,0)</f>
        <v>0</v>
      </c>
      <c r="I532">
        <f>IF('Monthly Ranks'!I531&gt;=9, 1/8,0)</f>
        <v>0.125</v>
      </c>
      <c r="J532">
        <f>IF('Monthly Ranks'!J531&gt;=9, 1/8,0)</f>
        <v>0.125</v>
      </c>
      <c r="K532">
        <f>IF('Monthly Ranks'!K531&gt;=9, 1/8,0)</f>
        <v>0</v>
      </c>
      <c r="L532">
        <f>IF('Monthly Ranks'!L531&gt;=9, 1/8,0)</f>
        <v>0</v>
      </c>
      <c r="M532">
        <f>IF('Monthly Ranks'!M531&gt;=9, 1/8,0)</f>
        <v>0.125</v>
      </c>
      <c r="N532">
        <f>IF('Monthly Ranks'!N531&gt;=9, 1/8,0)</f>
        <v>0</v>
      </c>
      <c r="O532">
        <f>IF('Monthly Ranks'!O531&gt;=9, 1/8,0)</f>
        <v>0</v>
      </c>
      <c r="P532">
        <f>IF('Monthly Ranks'!P531&gt;=9, 1/8,0)</f>
        <v>0</v>
      </c>
      <c r="Q532">
        <f>IF('Monthly Ranks'!Q531&gt;=9, 1/8,0)</f>
        <v>0.125</v>
      </c>
      <c r="S532">
        <f t="shared" si="76"/>
        <v>201902</v>
      </c>
      <c r="T532" s="12">
        <f>B532*ReturnData!B543</f>
        <v>0</v>
      </c>
      <c r="U532" s="12">
        <f>C532*ReturnData!C543</f>
        <v>7.2624999999999999E-3</v>
      </c>
      <c r="V532" s="12">
        <f>D532*ReturnData!D543</f>
        <v>3.1749999999999999E-3</v>
      </c>
      <c r="W532" s="12">
        <f>E532*ReturnData!E543</f>
        <v>0</v>
      </c>
      <c r="X532" s="12">
        <f>F532*ReturnData!F543</f>
        <v>8.7375000000000005E-3</v>
      </c>
      <c r="Y532" s="12">
        <f>G532*ReturnData!G543</f>
        <v>4.725E-3</v>
      </c>
      <c r="Z532" s="12">
        <f>H532*ReturnData!H543</f>
        <v>0</v>
      </c>
      <c r="AA532" s="12">
        <f>I532*ReturnData!I543</f>
        <v>4.3125000000000004E-3</v>
      </c>
      <c r="AB532" s="12">
        <f>J532*ReturnData!J543</f>
        <v>2.8375000000000002E-3</v>
      </c>
      <c r="AC532" s="12">
        <f>K532*ReturnData!K543</f>
        <v>0</v>
      </c>
      <c r="AD532" s="12">
        <f>L532*ReturnData!L543</f>
        <v>0</v>
      </c>
      <c r="AE532" s="12">
        <f>M532*ReturnData!M543</f>
        <v>5.7499999999999999E-3</v>
      </c>
      <c r="AF532" s="12">
        <f>N532*ReturnData!N543</f>
        <v>0</v>
      </c>
      <c r="AG532" s="12">
        <f>O532*ReturnData!O543</f>
        <v>0</v>
      </c>
      <c r="AH532" s="12">
        <f>P532*ReturnData!P543</f>
        <v>0</v>
      </c>
      <c r="AI532" s="12">
        <f>Q532*ReturnData!Q543</f>
        <v>3.4375E-3</v>
      </c>
      <c r="AK532">
        <f t="shared" si="72"/>
        <v>201902</v>
      </c>
      <c r="AL532" s="15">
        <f t="shared" si="77"/>
        <v>4.0237500000000002E-2</v>
      </c>
      <c r="AN532">
        <v>1</v>
      </c>
      <c r="AO532" s="15">
        <f>HighMomentumPortfolio!AL532-LowMomentumPortfolio!AL532</f>
        <v>3.9999999999999758E-4</v>
      </c>
      <c r="AP532" s="18">
        <f t="shared" si="78"/>
        <v>1.0004</v>
      </c>
      <c r="AQ532" s="18"/>
    </row>
    <row r="533" spans="1:48" x14ac:dyDescent="0.25">
      <c r="A533" s="6">
        <f>ReturnData!A544</f>
        <v>201903</v>
      </c>
      <c r="B533">
        <f>IF('Monthly Ranks'!B532&gt;=9, 1/8,0)</f>
        <v>0</v>
      </c>
      <c r="C533">
        <f>IF('Monthly Ranks'!C532&gt;=9, 1/8,0)</f>
        <v>0.125</v>
      </c>
      <c r="D533">
        <f>IF('Monthly Ranks'!D532&gt;=9, 1/8,0)</f>
        <v>0</v>
      </c>
      <c r="E533">
        <f>IF('Monthly Ranks'!E532&gt;=9, 1/8,0)</f>
        <v>0</v>
      </c>
      <c r="F533">
        <f>IF('Monthly Ranks'!F532&gt;=9, 1/8,0)</f>
        <v>0.125</v>
      </c>
      <c r="G533">
        <f>IF('Monthly Ranks'!G532&gt;=9, 1/8,0)</f>
        <v>0.125</v>
      </c>
      <c r="H533">
        <f>IF('Monthly Ranks'!H532&gt;=9, 1/8,0)</f>
        <v>0</v>
      </c>
      <c r="I533">
        <f>IF('Monthly Ranks'!I532&gt;=9, 1/8,0)</f>
        <v>0.125</v>
      </c>
      <c r="J533">
        <f>IF('Monthly Ranks'!J532&gt;=9, 1/8,0)</f>
        <v>0.125</v>
      </c>
      <c r="K533">
        <f>IF('Monthly Ranks'!K532&gt;=9, 1/8,0)</f>
        <v>0</v>
      </c>
      <c r="L533">
        <f>IF('Monthly Ranks'!L532&gt;=9, 1/8,0)</f>
        <v>0.125</v>
      </c>
      <c r="M533">
        <f>IF('Monthly Ranks'!M532&gt;=9, 1/8,0)</f>
        <v>0.125</v>
      </c>
      <c r="N533">
        <f>IF('Monthly Ranks'!N532&gt;=9, 1/8,0)</f>
        <v>0</v>
      </c>
      <c r="O533">
        <f>IF('Monthly Ranks'!O532&gt;=9, 1/8,0)</f>
        <v>0</v>
      </c>
      <c r="P533">
        <f>IF('Monthly Ranks'!P532&gt;=9, 1/8,0)</f>
        <v>0</v>
      </c>
      <c r="Q533">
        <f>IF('Monthly Ranks'!Q532&gt;=9, 1/8,0)</f>
        <v>0.125</v>
      </c>
      <c r="S533">
        <f t="shared" si="76"/>
        <v>201903</v>
      </c>
      <c r="T533" s="12">
        <f>B533*ReturnData!B544</f>
        <v>0</v>
      </c>
      <c r="U533" s="12">
        <f>C533*ReturnData!C544</f>
        <v>5.7625000000000003E-3</v>
      </c>
      <c r="V533" s="12">
        <f>D533*ReturnData!D544</f>
        <v>0</v>
      </c>
      <c r="W533" s="12">
        <f>E533*ReturnData!E544</f>
        <v>0</v>
      </c>
      <c r="X533" s="12">
        <f>F533*ReturnData!F544</f>
        <v>-8.1250000000000007E-4</v>
      </c>
      <c r="Y533" s="12">
        <f>G533*ReturnData!G544</f>
        <v>-2.2500000000000003E-3</v>
      </c>
      <c r="Z533" s="12">
        <f>H533*ReturnData!H544</f>
        <v>0</v>
      </c>
      <c r="AA533" s="12">
        <f>I533*ReturnData!I544</f>
        <v>3.0625000000000001E-3</v>
      </c>
      <c r="AB533" s="12">
        <f>J533*ReturnData!J544</f>
        <v>-5.8250000000000003E-3</v>
      </c>
      <c r="AC533" s="12">
        <f>K533*ReturnData!K544</f>
        <v>0</v>
      </c>
      <c r="AD533" s="12">
        <f>L533*ReturnData!L544</f>
        <v>2.5000000000000001E-3</v>
      </c>
      <c r="AE533" s="12">
        <f>M533*ReturnData!M544</f>
        <v>-3.3750000000000004E-3</v>
      </c>
      <c r="AF533" s="12">
        <f>N533*ReturnData!N544</f>
        <v>0</v>
      </c>
      <c r="AG533" s="12">
        <f>O533*ReturnData!O544</f>
        <v>0</v>
      </c>
      <c r="AH533" s="12">
        <f>P533*ReturnData!P544</f>
        <v>0</v>
      </c>
      <c r="AI533" s="12">
        <f>Q533*ReturnData!Q544</f>
        <v>-3.1250000000000002E-3</v>
      </c>
      <c r="AK533">
        <f t="shared" si="72"/>
        <v>201903</v>
      </c>
      <c r="AL533" s="15">
        <f t="shared" si="77"/>
        <v>-4.0625000000000001E-3</v>
      </c>
      <c r="AN533">
        <v>1</v>
      </c>
      <c r="AO533" s="15">
        <f>HighMomentumPortfolio!AL533-LowMomentumPortfolio!AL533</f>
        <v>1.8425E-2</v>
      </c>
      <c r="AP533" s="18">
        <f t="shared" si="78"/>
        <v>1.0184249999999999</v>
      </c>
      <c r="AQ533" s="18"/>
    </row>
    <row r="534" spans="1:48" x14ac:dyDescent="0.25">
      <c r="A534" s="6">
        <f>ReturnData!A545</f>
        <v>201904</v>
      </c>
      <c r="B534">
        <f>IF('Monthly Ranks'!B533&gt;=9, 1/8,0)</f>
        <v>0.125</v>
      </c>
      <c r="C534">
        <f>IF('Monthly Ranks'!C533&gt;=9, 1/8,0)</f>
        <v>0.125</v>
      </c>
      <c r="D534">
        <f>IF('Monthly Ranks'!D533&gt;=9, 1/8,0)</f>
        <v>0.125</v>
      </c>
      <c r="E534">
        <f>IF('Monthly Ranks'!E533&gt;=9, 1/8,0)</f>
        <v>0</v>
      </c>
      <c r="F534">
        <f>IF('Monthly Ranks'!F533&gt;=9, 1/8,0)</f>
        <v>0</v>
      </c>
      <c r="G534">
        <f>IF('Monthly Ranks'!G533&gt;=9, 1/8,0)</f>
        <v>0.125</v>
      </c>
      <c r="H534">
        <f>IF('Monthly Ranks'!H533&gt;=9, 1/8,0)</f>
        <v>0</v>
      </c>
      <c r="I534">
        <f>IF('Monthly Ranks'!I533&gt;=9, 1/8,0)</f>
        <v>0.125</v>
      </c>
      <c r="J534">
        <f>IF('Monthly Ranks'!J533&gt;=9, 1/8,0)</f>
        <v>0.125</v>
      </c>
      <c r="K534">
        <f>IF('Monthly Ranks'!K533&gt;=9, 1/8,0)</f>
        <v>0</v>
      </c>
      <c r="L534">
        <f>IF('Monthly Ranks'!L533&gt;=9, 1/8,0)</f>
        <v>0.125</v>
      </c>
      <c r="M534">
        <f>IF('Monthly Ranks'!M533&gt;=9, 1/8,0)</f>
        <v>0</v>
      </c>
      <c r="N534">
        <f>IF('Monthly Ranks'!N533&gt;=9, 1/8,0)</f>
        <v>0</v>
      </c>
      <c r="O534">
        <f>IF('Monthly Ranks'!O533&gt;=9, 1/8,0)</f>
        <v>0</v>
      </c>
      <c r="P534">
        <f>IF('Monthly Ranks'!P533&gt;=9, 1/8,0)</f>
        <v>0</v>
      </c>
      <c r="Q534">
        <f>IF('Monthly Ranks'!Q533&gt;=9, 1/8,0)</f>
        <v>0.125</v>
      </c>
      <c r="S534">
        <f t="shared" si="76"/>
        <v>201904</v>
      </c>
      <c r="T534" s="12">
        <f>B534*ReturnData!B545</f>
        <v>5.6000000000000008E-3</v>
      </c>
      <c r="U534" s="12">
        <f>C534*ReturnData!C545</f>
        <v>-1.2374999999999999E-3</v>
      </c>
      <c r="V534" s="12">
        <f>D534*ReturnData!D545</f>
        <v>1E-4</v>
      </c>
      <c r="W534" s="12">
        <f>E534*ReturnData!E545</f>
        <v>0</v>
      </c>
      <c r="X534" s="12">
        <f>F534*ReturnData!F545</f>
        <v>0</v>
      </c>
      <c r="Y534" s="12">
        <f>G534*ReturnData!G545</f>
        <v>6.9249999999999997E-3</v>
      </c>
      <c r="Z534" s="12">
        <f>H534*ReturnData!H545</f>
        <v>0</v>
      </c>
      <c r="AA534" s="12">
        <f>I534*ReturnData!I545</f>
        <v>7.9749999999999995E-3</v>
      </c>
      <c r="AB534" s="12">
        <f>J534*ReturnData!J545</f>
        <v>-3.3E-3</v>
      </c>
      <c r="AC534" s="12">
        <f>K534*ReturnData!K545</f>
        <v>0</v>
      </c>
      <c r="AD534" s="12">
        <f>L534*ReturnData!L545</f>
        <v>6.5375000000000008E-3</v>
      </c>
      <c r="AE534" s="12">
        <f>M534*ReturnData!M545</f>
        <v>0</v>
      </c>
      <c r="AF534" s="12">
        <f>N534*ReturnData!N545</f>
        <v>0</v>
      </c>
      <c r="AG534" s="12">
        <f>O534*ReturnData!O545</f>
        <v>0</v>
      </c>
      <c r="AH534" s="12">
        <f>P534*ReturnData!P545</f>
        <v>0</v>
      </c>
      <c r="AI534" s="12">
        <f>Q534*ReturnData!Q545</f>
        <v>8.9125000000000003E-3</v>
      </c>
      <c r="AK534">
        <f t="shared" si="72"/>
        <v>201904</v>
      </c>
      <c r="AL534" s="15">
        <f t="shared" si="77"/>
        <v>3.1512499999999999E-2</v>
      </c>
      <c r="AN534">
        <v>1</v>
      </c>
      <c r="AO534" s="15">
        <f>HighMomentumPortfolio!AL534-LowMomentumPortfolio!AL534</f>
        <v>1.6250000000000292E-4</v>
      </c>
      <c r="AP534" s="18">
        <f t="shared" si="78"/>
        <v>1.0001625000000001</v>
      </c>
      <c r="AQ534" s="18"/>
    </row>
    <row r="535" spans="1:48" x14ac:dyDescent="0.25">
      <c r="A535" s="6">
        <f>ReturnData!A546</f>
        <v>201905</v>
      </c>
      <c r="B535">
        <f>IF('Monthly Ranks'!B534&gt;=9, 1/8,0)</f>
        <v>0</v>
      </c>
      <c r="C535">
        <f>IF('Monthly Ranks'!C534&gt;=9, 1/8,0)</f>
        <v>0.125</v>
      </c>
      <c r="D535">
        <f>IF('Monthly Ranks'!D534&gt;=9, 1/8,0)</f>
        <v>0.125</v>
      </c>
      <c r="E535">
        <f>IF('Monthly Ranks'!E534&gt;=9, 1/8,0)</f>
        <v>0</v>
      </c>
      <c r="F535">
        <f>IF('Monthly Ranks'!F534&gt;=9, 1/8,0)</f>
        <v>0.125</v>
      </c>
      <c r="G535">
        <f>IF('Monthly Ranks'!G534&gt;=9, 1/8,0)</f>
        <v>0.125</v>
      </c>
      <c r="H535">
        <f>IF('Monthly Ranks'!H534&gt;=9, 1/8,0)</f>
        <v>0</v>
      </c>
      <c r="I535">
        <f>IF('Monthly Ranks'!I534&gt;=9, 1/8,0)</f>
        <v>0.125</v>
      </c>
      <c r="J535">
        <f>IF('Monthly Ranks'!J534&gt;=9, 1/8,0)</f>
        <v>0.125</v>
      </c>
      <c r="K535">
        <f>IF('Monthly Ranks'!K534&gt;=9, 1/8,0)</f>
        <v>0</v>
      </c>
      <c r="L535">
        <f>IF('Monthly Ranks'!L534&gt;=9, 1/8,0)</f>
        <v>0</v>
      </c>
      <c r="M535">
        <f>IF('Monthly Ranks'!M534&gt;=9, 1/8,0)</f>
        <v>0.125</v>
      </c>
      <c r="N535">
        <f>IF('Monthly Ranks'!N534&gt;=9, 1/8,0)</f>
        <v>0</v>
      </c>
      <c r="O535">
        <f>IF('Monthly Ranks'!O534&gt;=9, 1/8,0)</f>
        <v>0</v>
      </c>
      <c r="P535">
        <f>IF('Monthly Ranks'!P534&gt;=9, 1/8,0)</f>
        <v>0</v>
      </c>
      <c r="Q535">
        <f>IF('Monthly Ranks'!Q534&gt;=9, 1/8,0)</f>
        <v>0.125</v>
      </c>
      <c r="S535">
        <f t="shared" si="76"/>
        <v>201905</v>
      </c>
      <c r="T535" s="12">
        <f>B535*ReturnData!B546</f>
        <v>0</v>
      </c>
      <c r="U535" s="12">
        <f>C535*ReturnData!C546</f>
        <v>-1.09625E-2</v>
      </c>
      <c r="V535" s="12">
        <f>D535*ReturnData!D546</f>
        <v>-1.4800000000000001E-2</v>
      </c>
      <c r="W535" s="12">
        <f>E535*ReturnData!E546</f>
        <v>0</v>
      </c>
      <c r="X535" s="12">
        <f>F535*ReturnData!F546</f>
        <v>-9.8499999999999994E-3</v>
      </c>
      <c r="Y535" s="12">
        <f>G535*ReturnData!G546</f>
        <v>-1.7024999999999998E-2</v>
      </c>
      <c r="Z535" s="12">
        <f>H535*ReturnData!H546</f>
        <v>0</v>
      </c>
      <c r="AA535" s="12">
        <f>I535*ReturnData!I546</f>
        <v>-1.0662499999999998E-2</v>
      </c>
      <c r="AB535" s="12">
        <f>J535*ReturnData!J546</f>
        <v>-1.9325000000000002E-2</v>
      </c>
      <c r="AC535" s="12">
        <f>K535*ReturnData!K546</f>
        <v>0</v>
      </c>
      <c r="AD535" s="12">
        <f>L535*ReturnData!L546</f>
        <v>0</v>
      </c>
      <c r="AE535" s="12">
        <f>M535*ReturnData!M546</f>
        <v>-1.29125E-2</v>
      </c>
      <c r="AF535" s="12">
        <f>N535*ReturnData!N546</f>
        <v>0</v>
      </c>
      <c r="AG535" s="12">
        <f>O535*ReturnData!O546</f>
        <v>0</v>
      </c>
      <c r="AH535" s="12">
        <f>P535*ReturnData!P546</f>
        <v>0</v>
      </c>
      <c r="AI535" s="12">
        <f>Q535*ReturnData!Q546</f>
        <v>-6.9624999999999999E-3</v>
      </c>
      <c r="AK535">
        <f t="shared" si="72"/>
        <v>201905</v>
      </c>
      <c r="AL535" s="15">
        <f t="shared" si="77"/>
        <v>-0.10249999999999999</v>
      </c>
      <c r="AN535">
        <v>1</v>
      </c>
      <c r="AO535" s="15">
        <f>HighMomentumPortfolio!AL535-LowMomentumPortfolio!AL535</f>
        <v>3.8237499999999994E-2</v>
      </c>
      <c r="AP535" s="18">
        <f t="shared" si="78"/>
        <v>1.0382374999999999</v>
      </c>
      <c r="AQ535" s="18"/>
    </row>
    <row r="536" spans="1:48" x14ac:dyDescent="0.25">
      <c r="A536" s="6">
        <f>ReturnData!A547</f>
        <v>201906</v>
      </c>
      <c r="B536">
        <f>IF('Monthly Ranks'!B535&gt;=9, 1/8,0)</f>
        <v>0</v>
      </c>
      <c r="C536">
        <f>IF('Monthly Ranks'!C535&gt;=9, 1/8,0)</f>
        <v>0.125</v>
      </c>
      <c r="D536">
        <f>IF('Monthly Ranks'!D535&gt;=9, 1/8,0)</f>
        <v>0.125</v>
      </c>
      <c r="E536">
        <f>IF('Monthly Ranks'!E535&gt;=9, 1/8,0)</f>
        <v>0</v>
      </c>
      <c r="F536">
        <f>IF('Monthly Ranks'!F535&gt;=9, 1/8,0)</f>
        <v>0.125</v>
      </c>
      <c r="G536">
        <f>IF('Monthly Ranks'!G535&gt;=9, 1/8,0)</f>
        <v>0.125</v>
      </c>
      <c r="H536">
        <f>IF('Monthly Ranks'!H535&gt;=9, 1/8,0)</f>
        <v>0</v>
      </c>
      <c r="I536">
        <f>IF('Monthly Ranks'!I535&gt;=9, 1/8,0)</f>
        <v>0</v>
      </c>
      <c r="J536">
        <f>IF('Monthly Ranks'!J535&gt;=9, 1/8,0)</f>
        <v>0.125</v>
      </c>
      <c r="K536">
        <f>IF('Monthly Ranks'!K535&gt;=9, 1/8,0)</f>
        <v>0</v>
      </c>
      <c r="L536">
        <f>IF('Monthly Ranks'!L535&gt;=9, 1/8,0)</f>
        <v>0</v>
      </c>
      <c r="M536">
        <f>IF('Monthly Ranks'!M535&gt;=9, 1/8,0)</f>
        <v>0.125</v>
      </c>
      <c r="N536">
        <f>IF('Monthly Ranks'!N535&gt;=9, 1/8,0)</f>
        <v>0.125</v>
      </c>
      <c r="O536">
        <f>IF('Monthly Ranks'!O535&gt;=9, 1/8,0)</f>
        <v>0</v>
      </c>
      <c r="P536">
        <f>IF('Monthly Ranks'!P535&gt;=9, 1/8,0)</f>
        <v>0</v>
      </c>
      <c r="Q536">
        <f>IF('Monthly Ranks'!Q535&gt;=9, 1/8,0)</f>
        <v>0.125</v>
      </c>
      <c r="S536">
        <f t="shared" si="76"/>
        <v>201906</v>
      </c>
      <c r="T536" s="12">
        <f>B536*ReturnData!B547</f>
        <v>0</v>
      </c>
      <c r="U536" s="12">
        <f>C536*ReturnData!C547</f>
        <v>1.74875E-2</v>
      </c>
      <c r="V536" s="12">
        <f>D536*ReturnData!D547</f>
        <v>1.1125000000000001E-2</v>
      </c>
      <c r="W536" s="12">
        <f>E536*ReturnData!E547</f>
        <v>0</v>
      </c>
      <c r="X536" s="12">
        <f>F536*ReturnData!F547</f>
        <v>1.2812499999999999E-2</v>
      </c>
      <c r="Y536" s="12">
        <f>G536*ReturnData!G547</f>
        <v>2.6750000000000003E-3</v>
      </c>
      <c r="Z536" s="12">
        <f>H536*ReturnData!H547</f>
        <v>0</v>
      </c>
      <c r="AA536" s="12">
        <f>I536*ReturnData!I547</f>
        <v>0</v>
      </c>
      <c r="AB536" s="12">
        <f>J536*ReturnData!J547</f>
        <v>2.0049999999999998E-2</v>
      </c>
      <c r="AC536" s="12">
        <f>K536*ReturnData!K547</f>
        <v>0</v>
      </c>
      <c r="AD536" s="12">
        <f>L536*ReturnData!L547</f>
        <v>0</v>
      </c>
      <c r="AE536" s="12">
        <f>M536*ReturnData!M547</f>
        <v>1.28375E-2</v>
      </c>
      <c r="AF536" s="12">
        <f>N536*ReturnData!N547</f>
        <v>8.8874999999999996E-3</v>
      </c>
      <c r="AG536" s="12">
        <f>O536*ReturnData!O547</f>
        <v>0</v>
      </c>
      <c r="AH536" s="12">
        <f>P536*ReturnData!P547</f>
        <v>0</v>
      </c>
      <c r="AI536" s="12">
        <f>Q536*ReturnData!Q547</f>
        <v>7.7375000000000005E-3</v>
      </c>
      <c r="AK536">
        <f t="shared" si="72"/>
        <v>201906</v>
      </c>
      <c r="AL536" s="15">
        <f t="shared" si="77"/>
        <v>9.3612500000000001E-2</v>
      </c>
      <c r="AN536">
        <v>1</v>
      </c>
      <c r="AO536" s="15">
        <f>HighMomentumPortfolio!AL536-LowMomentumPortfolio!AL536</f>
        <v>-1.8875000000000003E-2</v>
      </c>
      <c r="AP536" s="18">
        <f t="shared" si="78"/>
        <v>0.98112500000000002</v>
      </c>
      <c r="AQ536" s="18"/>
    </row>
    <row r="537" spans="1:48" x14ac:dyDescent="0.25">
      <c r="A537" s="6">
        <f>ReturnData!A548</f>
        <v>201907</v>
      </c>
      <c r="B537">
        <f>IF('Monthly Ranks'!B536&gt;=9, 1/8,0)</f>
        <v>0</v>
      </c>
      <c r="C537">
        <f>IF('Monthly Ranks'!C536&gt;=9, 1/8,0)</f>
        <v>0.125</v>
      </c>
      <c r="D537">
        <f>IF('Monthly Ranks'!D536&gt;=9, 1/8,0)</f>
        <v>0.125</v>
      </c>
      <c r="E537">
        <f>IF('Monthly Ranks'!E536&gt;=9, 1/8,0)</f>
        <v>0.125</v>
      </c>
      <c r="F537">
        <f>IF('Monthly Ranks'!F536&gt;=9, 1/8,0)</f>
        <v>0.125</v>
      </c>
      <c r="G537">
        <f>IF('Monthly Ranks'!G536&gt;=9, 1/8,0)</f>
        <v>0.125</v>
      </c>
      <c r="H537">
        <f>IF('Monthly Ranks'!H536&gt;=9, 1/8,0)</f>
        <v>0</v>
      </c>
      <c r="I537">
        <f>IF('Monthly Ranks'!I536&gt;=9, 1/8,0)</f>
        <v>0.125</v>
      </c>
      <c r="J537">
        <f>IF('Monthly Ranks'!J536&gt;=9, 1/8,0)</f>
        <v>0.125</v>
      </c>
      <c r="K537">
        <f>IF('Monthly Ranks'!K536&gt;=9, 1/8,0)</f>
        <v>0</v>
      </c>
      <c r="L537">
        <f>IF('Monthly Ranks'!L536&gt;=9, 1/8,0)</f>
        <v>0</v>
      </c>
      <c r="M537">
        <f>IF('Monthly Ranks'!M536&gt;=9, 1/8,0)</f>
        <v>0.125</v>
      </c>
      <c r="N537">
        <f>IF('Monthly Ranks'!N536&gt;=9, 1/8,0)</f>
        <v>0</v>
      </c>
      <c r="O537">
        <f>IF('Monthly Ranks'!O536&gt;=9, 1/8,0)</f>
        <v>0</v>
      </c>
      <c r="P537">
        <f>IF('Monthly Ranks'!P536&gt;=9, 1/8,0)</f>
        <v>0</v>
      </c>
      <c r="Q537">
        <f>IF('Monthly Ranks'!Q536&gt;=9, 1/8,0)</f>
        <v>0</v>
      </c>
      <c r="S537">
        <f t="shared" si="76"/>
        <v>201907</v>
      </c>
      <c r="T537" s="12">
        <f>B537*ReturnData!B548</f>
        <v>0</v>
      </c>
      <c r="U537" s="12">
        <f>C537*ReturnData!C548</f>
        <v>-3.7624999999999998E-3</v>
      </c>
      <c r="V537" s="12">
        <f>D537*ReturnData!D548</f>
        <v>-3.2750000000000001E-3</v>
      </c>
      <c r="W537" s="12">
        <f>E537*ReturnData!E548</f>
        <v>1.325E-3</v>
      </c>
      <c r="X537" s="12">
        <f>F537*ReturnData!F548</f>
        <v>5.5625000000000006E-3</v>
      </c>
      <c r="Y537" s="12">
        <f>G537*ReturnData!G548</f>
        <v>-1.3750000000000001E-4</v>
      </c>
      <c r="Z537" s="12">
        <f>H537*ReturnData!H548</f>
        <v>0</v>
      </c>
      <c r="AA537" s="12">
        <f>I537*ReturnData!I548</f>
        <v>2.5000000000000001E-3</v>
      </c>
      <c r="AB537" s="12">
        <f>J537*ReturnData!J548</f>
        <v>-3.2500000000000003E-3</v>
      </c>
      <c r="AC537" s="12">
        <f>K537*ReturnData!K548</f>
        <v>0</v>
      </c>
      <c r="AD537" s="12">
        <f>L537*ReturnData!L548</f>
        <v>0</v>
      </c>
      <c r="AE537" s="12">
        <f>M537*ReturnData!M548</f>
        <v>1.225E-3</v>
      </c>
      <c r="AF537" s="12">
        <f>N537*ReturnData!N548</f>
        <v>0</v>
      </c>
      <c r="AG537" s="12">
        <f>O537*ReturnData!O548</f>
        <v>0</v>
      </c>
      <c r="AH537" s="12">
        <f>P537*ReturnData!P548</f>
        <v>0</v>
      </c>
      <c r="AI537" s="12">
        <f>Q537*ReturnData!Q548</f>
        <v>0</v>
      </c>
      <c r="AK537">
        <f t="shared" si="72"/>
        <v>201907</v>
      </c>
      <c r="AL537" s="15">
        <f t="shared" si="77"/>
        <v>1.8749999999999973E-4</v>
      </c>
      <c r="AN537">
        <v>1</v>
      </c>
      <c r="AO537" s="15">
        <f>HighMomentumPortfolio!AL537-LowMomentumPortfolio!AL537</f>
        <v>7.7750000000000007E-3</v>
      </c>
      <c r="AP537" s="18">
        <f t="shared" si="78"/>
        <v>1.0077750000000001</v>
      </c>
      <c r="AQ537" s="18"/>
    </row>
    <row r="538" spans="1:48" x14ac:dyDescent="0.25">
      <c r="A538" s="6">
        <f>ReturnData!A549</f>
        <v>201908</v>
      </c>
      <c r="B538">
        <f>IF('Monthly Ranks'!B537&gt;=9, 1/8,0)</f>
        <v>0</v>
      </c>
      <c r="C538">
        <f>IF('Monthly Ranks'!C537&gt;=9, 1/8,0)</f>
        <v>0.125</v>
      </c>
      <c r="D538">
        <f>IF('Monthly Ranks'!D537&gt;=9, 1/8,0)</f>
        <v>0.125</v>
      </c>
      <c r="E538">
        <f>IF('Monthly Ranks'!E537&gt;=9, 1/8,0)</f>
        <v>0</v>
      </c>
      <c r="F538">
        <f>IF('Monthly Ranks'!F537&gt;=9, 1/8,0)</f>
        <v>0</v>
      </c>
      <c r="G538">
        <f>IF('Monthly Ranks'!G537&gt;=9, 1/8,0)</f>
        <v>0.125</v>
      </c>
      <c r="H538">
        <f>IF('Monthly Ranks'!H537&gt;=9, 1/8,0)</f>
        <v>0</v>
      </c>
      <c r="I538">
        <f>IF('Monthly Ranks'!I537&gt;=9, 1/8,0)</f>
        <v>0.125</v>
      </c>
      <c r="J538">
        <f>IF('Monthly Ranks'!J537&gt;=9, 1/8,0)</f>
        <v>0.125</v>
      </c>
      <c r="K538">
        <f>IF('Monthly Ranks'!K537&gt;=9, 1/8,0)</f>
        <v>0</v>
      </c>
      <c r="L538">
        <f>IF('Monthly Ranks'!L537&gt;=9, 1/8,0)</f>
        <v>0</v>
      </c>
      <c r="M538">
        <f>IF('Monthly Ranks'!M537&gt;=9, 1/8,0)</f>
        <v>0.125</v>
      </c>
      <c r="N538">
        <f>IF('Monthly Ranks'!N537&gt;=9, 1/8,0)</f>
        <v>0.125</v>
      </c>
      <c r="O538">
        <f>IF('Monthly Ranks'!O537&gt;=9, 1/8,0)</f>
        <v>0</v>
      </c>
      <c r="P538">
        <f>IF('Monthly Ranks'!P537&gt;=9, 1/8,0)</f>
        <v>0</v>
      </c>
      <c r="Q538">
        <f>IF('Monthly Ranks'!Q537&gt;=9, 1/8,0)</f>
        <v>0.125</v>
      </c>
      <c r="S538">
        <f t="shared" si="76"/>
        <v>201908</v>
      </c>
      <c r="T538" s="12">
        <f>B538*ReturnData!B549</f>
        <v>0</v>
      </c>
      <c r="U538" s="12">
        <f>C538*ReturnData!C549</f>
        <v>-4.1625000000000004E-3</v>
      </c>
      <c r="V538" s="12">
        <f>D538*ReturnData!D549</f>
        <v>-1.10375E-2</v>
      </c>
      <c r="W538" s="12">
        <f>E538*ReturnData!E549</f>
        <v>0</v>
      </c>
      <c r="X538" s="12">
        <f>F538*ReturnData!F549</f>
        <v>0</v>
      </c>
      <c r="Y538" s="12">
        <f>G538*ReturnData!G549</f>
        <v>-8.0625000000000002E-3</v>
      </c>
      <c r="Z538" s="12">
        <f>H538*ReturnData!H549</f>
        <v>0</v>
      </c>
      <c r="AA538" s="12">
        <f>I538*ReturnData!I549</f>
        <v>5.4749999999999998E-3</v>
      </c>
      <c r="AB538" s="12">
        <f>J538*ReturnData!J549</f>
        <v>-1.5037499999999999E-2</v>
      </c>
      <c r="AC538" s="12">
        <f>K538*ReturnData!K549</f>
        <v>0</v>
      </c>
      <c r="AD538" s="12">
        <f>L538*ReturnData!L549</f>
        <v>0</v>
      </c>
      <c r="AE538" s="12">
        <f>M538*ReturnData!M549</f>
        <v>-7.5500000000000003E-3</v>
      </c>
      <c r="AF538" s="12">
        <f>N538*ReturnData!N549</f>
        <v>-2.8999999999999998E-3</v>
      </c>
      <c r="AG538" s="12">
        <f>O538*ReturnData!O549</f>
        <v>0</v>
      </c>
      <c r="AH538" s="12">
        <f>P538*ReturnData!P549</f>
        <v>0</v>
      </c>
      <c r="AI538" s="12">
        <f>Q538*ReturnData!Q549</f>
        <v>-6.0375000000000003E-3</v>
      </c>
      <c r="AK538">
        <f t="shared" si="72"/>
        <v>201908</v>
      </c>
      <c r="AL538" s="15">
        <f t="shared" si="77"/>
        <v>-4.9312500000000002E-2</v>
      </c>
      <c r="AN538">
        <v>1</v>
      </c>
      <c r="AO538" s="15">
        <f>HighMomentumPortfolio!AL538-LowMomentumPortfolio!AL538</f>
        <v>4.1275000000000006E-2</v>
      </c>
      <c r="AP538" s="18">
        <f t="shared" si="78"/>
        <v>1.041275</v>
      </c>
      <c r="AQ538" s="18"/>
    </row>
    <row r="539" spans="1:48" x14ac:dyDescent="0.25">
      <c r="A539" s="6">
        <f>ReturnData!A550</f>
        <v>201909</v>
      </c>
      <c r="B539">
        <f>IF('Monthly Ranks'!B538&gt;=9, 1/8,0)</f>
        <v>0</v>
      </c>
      <c r="C539">
        <f>IF('Monthly Ranks'!C538&gt;=9, 1/8,0)</f>
        <v>0.125</v>
      </c>
      <c r="D539">
        <f>IF('Monthly Ranks'!D538&gt;=9, 1/8,0)</f>
        <v>0.125</v>
      </c>
      <c r="E539">
        <f>IF('Monthly Ranks'!E538&gt;=9, 1/8,0)</f>
        <v>0.125</v>
      </c>
      <c r="F539">
        <f>IF('Monthly Ranks'!F538&gt;=9, 1/8,0)</f>
        <v>0</v>
      </c>
      <c r="G539">
        <f>IF('Monthly Ranks'!G538&gt;=9, 1/8,0)</f>
        <v>0.125</v>
      </c>
      <c r="H539">
        <f>IF('Monthly Ranks'!H538&gt;=9, 1/8,0)</f>
        <v>0</v>
      </c>
      <c r="I539">
        <f>IF('Monthly Ranks'!I538&gt;=9, 1/8,0)</f>
        <v>0</v>
      </c>
      <c r="J539">
        <f>IF('Monthly Ranks'!J538&gt;=9, 1/8,0)</f>
        <v>0.125</v>
      </c>
      <c r="K539">
        <f>IF('Monthly Ranks'!K538&gt;=9, 1/8,0)</f>
        <v>0</v>
      </c>
      <c r="L539">
        <f>IF('Monthly Ranks'!L538&gt;=9, 1/8,0)</f>
        <v>0</v>
      </c>
      <c r="M539">
        <f>IF('Monthly Ranks'!M538&gt;=9, 1/8,0)</f>
        <v>0.125</v>
      </c>
      <c r="N539">
        <f>IF('Monthly Ranks'!N538&gt;=9, 1/8,0)</f>
        <v>0.125</v>
      </c>
      <c r="O539">
        <f>IF('Monthly Ranks'!O538&gt;=9, 1/8,0)</f>
        <v>0</v>
      </c>
      <c r="P539">
        <f>IF('Monthly Ranks'!P538&gt;=9, 1/8,0)</f>
        <v>0.125</v>
      </c>
      <c r="Q539">
        <f>IF('Monthly Ranks'!Q538&gt;=9, 1/8,0)</f>
        <v>0</v>
      </c>
      <c r="S539">
        <f t="shared" si="76"/>
        <v>201909</v>
      </c>
      <c r="T539" s="12">
        <f>B539*ReturnData!B550</f>
        <v>0</v>
      </c>
      <c r="U539" s="12">
        <f>C539*ReturnData!C550</f>
        <v>3.0999999999999999E-3</v>
      </c>
      <c r="V539" s="12">
        <f>D539*ReturnData!D550</f>
        <v>4.8249999999999994E-3</v>
      </c>
      <c r="W539" s="12">
        <f>E539*ReturnData!E550</f>
        <v>1.1112500000000001E-2</v>
      </c>
      <c r="X539" s="12">
        <f>F539*ReturnData!F550</f>
        <v>0</v>
      </c>
      <c r="Y539" s="12">
        <f>G539*ReturnData!G550</f>
        <v>6.3375000000000003E-3</v>
      </c>
      <c r="Z539" s="12">
        <f>H539*ReturnData!H550</f>
        <v>0</v>
      </c>
      <c r="AA539" s="12">
        <f>I539*ReturnData!I550</f>
        <v>0</v>
      </c>
      <c r="AB539" s="12">
        <f>J539*ReturnData!J550</f>
        <v>8.8625000000000006E-3</v>
      </c>
      <c r="AC539" s="12">
        <f>K539*ReturnData!K550</f>
        <v>0</v>
      </c>
      <c r="AD539" s="12">
        <f>L539*ReturnData!L550</f>
        <v>0</v>
      </c>
      <c r="AE539" s="12">
        <f>M539*ReturnData!M550</f>
        <v>7.025E-3</v>
      </c>
      <c r="AF539" s="12">
        <f>N539*ReturnData!N550</f>
        <v>1.7374999999999999E-3</v>
      </c>
      <c r="AG539" s="12">
        <f>O539*ReturnData!O550</f>
        <v>0</v>
      </c>
      <c r="AH539" s="12">
        <f>P539*ReturnData!P550</f>
        <v>-1.2500000000000001E-5</v>
      </c>
      <c r="AI539" s="12">
        <f>Q539*ReturnData!Q550</f>
        <v>0</v>
      </c>
      <c r="AK539">
        <f t="shared" si="72"/>
        <v>201909</v>
      </c>
      <c r="AL539" s="15">
        <f t="shared" si="77"/>
        <v>4.2987499999999998E-2</v>
      </c>
      <c r="AN539">
        <v>1</v>
      </c>
      <c r="AO539" s="15">
        <f>HighMomentumPortfolio!AL539-LowMomentumPortfolio!AL539</f>
        <v>-2.3412499999999999E-2</v>
      </c>
      <c r="AP539" s="18">
        <f t="shared" si="78"/>
        <v>0.97658750000000005</v>
      </c>
      <c r="AQ539" s="18"/>
    </row>
    <row r="540" spans="1:48" x14ac:dyDescent="0.25">
      <c r="A540" s="6">
        <f>ReturnData!A551</f>
        <v>201910</v>
      </c>
      <c r="B540">
        <f>IF('Monthly Ranks'!B539&gt;=9, 1/8,0)</f>
        <v>0</v>
      </c>
      <c r="C540">
        <f>IF('Monthly Ranks'!C539&gt;=9, 1/8,0)</f>
        <v>0.125</v>
      </c>
      <c r="D540">
        <f>IF('Monthly Ranks'!D539&gt;=9, 1/8,0)</f>
        <v>0.125</v>
      </c>
      <c r="E540">
        <f>IF('Monthly Ranks'!E539&gt;=9, 1/8,0)</f>
        <v>0.125</v>
      </c>
      <c r="F540">
        <f>IF('Monthly Ranks'!F539&gt;=9, 1/8,0)</f>
        <v>0</v>
      </c>
      <c r="G540">
        <f>IF('Monthly Ranks'!G539&gt;=9, 1/8,0)</f>
        <v>0.125</v>
      </c>
      <c r="H540">
        <f>IF('Monthly Ranks'!H539&gt;=9, 1/8,0)</f>
        <v>0</v>
      </c>
      <c r="I540">
        <f>IF('Monthly Ranks'!I539&gt;=9, 1/8,0)</f>
        <v>0</v>
      </c>
      <c r="J540">
        <f>IF('Monthly Ranks'!J539&gt;=9, 1/8,0)</f>
        <v>0.125</v>
      </c>
      <c r="K540">
        <f>IF('Monthly Ranks'!K539&gt;=9, 1/8,0)</f>
        <v>0</v>
      </c>
      <c r="L540">
        <f>IF('Monthly Ranks'!L539&gt;=9, 1/8,0)</f>
        <v>0</v>
      </c>
      <c r="M540">
        <f>IF('Monthly Ranks'!M539&gt;=9, 1/8,0)</f>
        <v>0.125</v>
      </c>
      <c r="N540">
        <f>IF('Monthly Ranks'!N539&gt;=9, 1/8,0)</f>
        <v>0.125</v>
      </c>
      <c r="O540">
        <f>IF('Monthly Ranks'!O539&gt;=9, 1/8,0)</f>
        <v>0</v>
      </c>
      <c r="P540">
        <f>IF('Monthly Ranks'!P539&gt;=9, 1/8,0)</f>
        <v>0</v>
      </c>
      <c r="Q540">
        <f>IF('Monthly Ranks'!Q539&gt;=9, 1/8,0)</f>
        <v>0.125</v>
      </c>
      <c r="S540">
        <f t="shared" si="76"/>
        <v>201910</v>
      </c>
      <c r="T540" s="12">
        <f>B540*ReturnData!B551</f>
        <v>0</v>
      </c>
      <c r="U540" s="12">
        <f>C540*ReturnData!C551</f>
        <v>1.6250000000000001E-3</v>
      </c>
      <c r="V540" s="12">
        <f>D540*ReturnData!D551</f>
        <v>-2.575E-3</v>
      </c>
      <c r="W540" s="12">
        <f>E540*ReturnData!E551</f>
        <v>-1.7374999999999999E-3</v>
      </c>
      <c r="X540" s="12">
        <f>F540*ReturnData!F551</f>
        <v>0</v>
      </c>
      <c r="Y540" s="12">
        <f>G540*ReturnData!G551</f>
        <v>-3.4875000000000001E-3</v>
      </c>
      <c r="Z540" s="12">
        <f>H540*ReturnData!H551</f>
        <v>0</v>
      </c>
      <c r="AA540" s="12">
        <f>I540*ReturnData!I551</f>
        <v>0</v>
      </c>
      <c r="AB540" s="12">
        <f>J540*ReturnData!J551</f>
        <v>4.4250000000000001E-3</v>
      </c>
      <c r="AC540" s="12">
        <f>K540*ReturnData!K551</f>
        <v>0</v>
      </c>
      <c r="AD540" s="12">
        <f>L540*ReturnData!L551</f>
        <v>0</v>
      </c>
      <c r="AE540" s="12">
        <f>M540*ReturnData!M551</f>
        <v>7.9249999999999998E-3</v>
      </c>
      <c r="AF540" s="12">
        <f>N540*ReturnData!N551</f>
        <v>-9.875000000000001E-4</v>
      </c>
      <c r="AG540" s="12">
        <f>O540*ReturnData!O551</f>
        <v>0</v>
      </c>
      <c r="AH540" s="12">
        <f>P540*ReturnData!P551</f>
        <v>0</v>
      </c>
      <c r="AI540" s="12">
        <f>Q540*ReturnData!Q551</f>
        <v>4.2125000000000001E-3</v>
      </c>
      <c r="AK540">
        <f t="shared" si="72"/>
        <v>201910</v>
      </c>
      <c r="AL540" s="15">
        <f t="shared" si="77"/>
        <v>9.3999999999999986E-3</v>
      </c>
      <c r="AN540">
        <v>1</v>
      </c>
      <c r="AO540" s="15">
        <f>HighMomentumPortfolio!AL540-LowMomentumPortfolio!AL540</f>
        <v>3.4500000000000034E-3</v>
      </c>
      <c r="AP540" s="18">
        <f t="shared" si="78"/>
        <v>1.00345</v>
      </c>
      <c r="AQ540" s="18"/>
    </row>
    <row r="541" spans="1:48" x14ac:dyDescent="0.25">
      <c r="A541" s="6">
        <f>ReturnData!A552</f>
        <v>201911</v>
      </c>
      <c r="B541">
        <f>IF('Monthly Ranks'!B540&gt;=9, 1/8,0)</f>
        <v>0</v>
      </c>
      <c r="C541">
        <f>IF('Monthly Ranks'!C540&gt;=9, 1/8,0)</f>
        <v>0.125</v>
      </c>
      <c r="D541">
        <f>IF('Monthly Ranks'!D540&gt;=9, 1/8,0)</f>
        <v>0.125</v>
      </c>
      <c r="E541">
        <f>IF('Monthly Ranks'!E540&gt;=9, 1/8,0)</f>
        <v>0</v>
      </c>
      <c r="F541">
        <f>IF('Monthly Ranks'!F540&gt;=9, 1/8,0)</f>
        <v>0</v>
      </c>
      <c r="G541">
        <f>IF('Monthly Ranks'!G540&gt;=9, 1/8,0)</f>
        <v>0.125</v>
      </c>
      <c r="H541">
        <f>IF('Monthly Ranks'!H540&gt;=9, 1/8,0)</f>
        <v>0.125</v>
      </c>
      <c r="I541">
        <f>IF('Monthly Ranks'!I540&gt;=9, 1/8,0)</f>
        <v>0</v>
      </c>
      <c r="J541">
        <f>IF('Monthly Ranks'!J540&gt;=9, 1/8,0)</f>
        <v>0.125</v>
      </c>
      <c r="K541">
        <f>IF('Monthly Ranks'!K540&gt;=9, 1/8,0)</f>
        <v>0</v>
      </c>
      <c r="L541">
        <f>IF('Monthly Ranks'!L540&gt;=9, 1/8,0)</f>
        <v>0</v>
      </c>
      <c r="M541">
        <f>IF('Monthly Ranks'!M540&gt;=9, 1/8,0)</f>
        <v>0.125</v>
      </c>
      <c r="N541">
        <f>IF('Monthly Ranks'!N540&gt;=9, 1/8,0)</f>
        <v>0.125</v>
      </c>
      <c r="O541">
        <f>IF('Monthly Ranks'!O540&gt;=9, 1/8,0)</f>
        <v>0</v>
      </c>
      <c r="P541">
        <f>IF('Monthly Ranks'!P540&gt;=9, 1/8,0)</f>
        <v>0</v>
      </c>
      <c r="Q541">
        <f>IF('Monthly Ranks'!Q540&gt;=9, 1/8,0)</f>
        <v>0.125</v>
      </c>
      <c r="S541">
        <f t="shared" si="76"/>
        <v>201911</v>
      </c>
      <c r="T541" s="12">
        <f>B541*ReturnData!B552</f>
        <v>0</v>
      </c>
      <c r="U541" s="12">
        <f>C541*ReturnData!C552</f>
        <v>3.7624999999999998E-3</v>
      </c>
      <c r="V541" s="12">
        <f>D541*ReturnData!D552</f>
        <v>1.475E-3</v>
      </c>
      <c r="W541" s="12">
        <f>E541*ReturnData!E552</f>
        <v>0</v>
      </c>
      <c r="X541" s="12">
        <f>F541*ReturnData!F552</f>
        <v>0</v>
      </c>
      <c r="Y541" s="12">
        <f>G541*ReturnData!G552</f>
        <v>5.2125000000000001E-3</v>
      </c>
      <c r="Z541" s="12">
        <f>H541*ReturnData!H552</f>
        <v>3.3124999999999999E-3</v>
      </c>
      <c r="AA541" s="12">
        <f>I541*ReturnData!I552</f>
        <v>0</v>
      </c>
      <c r="AB541" s="12">
        <f>J541*ReturnData!J552</f>
        <v>7.6E-3</v>
      </c>
      <c r="AC541" s="12">
        <f>K541*ReturnData!K552</f>
        <v>0</v>
      </c>
      <c r="AD541" s="12">
        <f>L541*ReturnData!L552</f>
        <v>0</v>
      </c>
      <c r="AE541" s="12">
        <f>M541*ReturnData!M552</f>
        <v>3.65E-3</v>
      </c>
      <c r="AF541" s="12">
        <f>N541*ReturnData!N552</f>
        <v>5.3374999999999994E-3</v>
      </c>
      <c r="AG541" s="12">
        <f>O541*ReturnData!O552</f>
        <v>0</v>
      </c>
      <c r="AH541" s="12">
        <f>P541*ReturnData!P552</f>
        <v>0</v>
      </c>
      <c r="AI541" s="12">
        <f>Q541*ReturnData!Q552</f>
        <v>7.175E-3</v>
      </c>
      <c r="AK541">
        <f t="shared" si="72"/>
        <v>201911</v>
      </c>
      <c r="AL541" s="15">
        <f t="shared" si="77"/>
        <v>3.7524999999999996E-2</v>
      </c>
      <c r="AN541">
        <v>1</v>
      </c>
      <c r="AO541" s="15">
        <f>HighMomentumPortfolio!AL541-LowMomentumPortfolio!AL541</f>
        <v>-2.0524999999999995E-2</v>
      </c>
      <c r="AP541" s="18">
        <f t="shared" si="78"/>
        <v>0.97947499999999998</v>
      </c>
      <c r="AQ541" s="18"/>
    </row>
    <row r="542" spans="1:48" x14ac:dyDescent="0.25">
      <c r="A542" s="6">
        <f>ReturnData!A553</f>
        <v>201912</v>
      </c>
      <c r="B542">
        <f>IF('Monthly Ranks'!B541&gt;=9, 1/8,0)</f>
        <v>0.125</v>
      </c>
      <c r="C542">
        <f>IF('Monthly Ranks'!C541&gt;=9, 1/8,0)</f>
        <v>0</v>
      </c>
      <c r="D542">
        <f>IF('Monthly Ranks'!D541&gt;=9, 1/8,0)</f>
        <v>0.125</v>
      </c>
      <c r="E542">
        <f>IF('Monthly Ranks'!E541&gt;=9, 1/8,0)</f>
        <v>0</v>
      </c>
      <c r="F542">
        <f>IF('Monthly Ranks'!F541&gt;=9, 1/8,0)</f>
        <v>0</v>
      </c>
      <c r="G542">
        <f>IF('Monthly Ranks'!G541&gt;=9, 1/8,0)</f>
        <v>0.125</v>
      </c>
      <c r="H542">
        <f>IF('Monthly Ranks'!H541&gt;=9, 1/8,0)</f>
        <v>0.125</v>
      </c>
      <c r="I542">
        <f>IF('Monthly Ranks'!I541&gt;=9, 1/8,0)</f>
        <v>0</v>
      </c>
      <c r="J542">
        <f>IF('Monthly Ranks'!J541&gt;=9, 1/8,0)</f>
        <v>0.125</v>
      </c>
      <c r="K542">
        <f>IF('Monthly Ranks'!K541&gt;=9, 1/8,0)</f>
        <v>0</v>
      </c>
      <c r="L542">
        <f>IF('Monthly Ranks'!L541&gt;=9, 1/8,0)</f>
        <v>0</v>
      </c>
      <c r="M542">
        <f>IF('Monthly Ranks'!M541&gt;=9, 1/8,0)</f>
        <v>0.125</v>
      </c>
      <c r="N542">
        <f>IF('Monthly Ranks'!N541&gt;=9, 1/8,0)</f>
        <v>0.125</v>
      </c>
      <c r="O542">
        <f>IF('Monthly Ranks'!O541&gt;=9, 1/8,0)</f>
        <v>0</v>
      </c>
      <c r="P542">
        <f>IF('Monthly Ranks'!P541&gt;=9, 1/8,0)</f>
        <v>0.125</v>
      </c>
      <c r="Q542">
        <f>IF('Monthly Ranks'!Q541&gt;=9, 1/8,0)</f>
        <v>0</v>
      </c>
      <c r="S542">
        <f t="shared" si="76"/>
        <v>201912</v>
      </c>
      <c r="T542" s="12">
        <f>B542*ReturnData!B553</f>
        <v>4.0375000000000003E-3</v>
      </c>
      <c r="U542" s="12">
        <f>C542*ReturnData!C553</f>
        <v>0</v>
      </c>
      <c r="V542" s="12">
        <f>D542*ReturnData!D553</f>
        <v>7.8000000000000005E-3</v>
      </c>
      <c r="W542" s="12">
        <f>E542*ReturnData!E553</f>
        <v>0</v>
      </c>
      <c r="X542" s="12">
        <f>F542*ReturnData!F553</f>
        <v>0</v>
      </c>
      <c r="Y542" s="12">
        <f>G542*ReturnData!G553</f>
        <v>1.7625E-3</v>
      </c>
      <c r="Z542" s="12">
        <f>H542*ReturnData!H553</f>
        <v>5.1124999999999999E-3</v>
      </c>
      <c r="AA542" s="12">
        <f>I542*ReturnData!I553</f>
        <v>0</v>
      </c>
      <c r="AB542" s="12">
        <f>J542*ReturnData!J553</f>
        <v>9.7500000000000006E-4</v>
      </c>
      <c r="AC542" s="12">
        <f>K542*ReturnData!K553</f>
        <v>0</v>
      </c>
      <c r="AD542" s="12">
        <f>L542*ReturnData!L553</f>
        <v>0</v>
      </c>
      <c r="AE542" s="12">
        <f>M542*ReturnData!M553</f>
        <v>6.8874999999999995E-3</v>
      </c>
      <c r="AF542" s="12">
        <f>N542*ReturnData!N553</f>
        <v>-2.4624999999999998E-3</v>
      </c>
      <c r="AG542" s="12">
        <f>O542*ReturnData!O553</f>
        <v>0</v>
      </c>
      <c r="AH542" s="12">
        <f>P542*ReturnData!P553</f>
        <v>1.8124999999999999E-3</v>
      </c>
      <c r="AI542" s="12">
        <f>Q542*ReturnData!Q553</f>
        <v>0</v>
      </c>
      <c r="AK542">
        <f t="shared" si="72"/>
        <v>201912</v>
      </c>
      <c r="AL542" s="15">
        <f t="shared" si="77"/>
        <v>2.5925000000000004E-2</v>
      </c>
      <c r="AN542">
        <v>1</v>
      </c>
      <c r="AO542" s="15">
        <f>HighMomentumPortfolio!AL542-LowMomentumPortfolio!AL542</f>
        <v>1.2199999999999996E-2</v>
      </c>
      <c r="AP542" s="18">
        <f t="shared" si="78"/>
        <v>1.0122</v>
      </c>
      <c r="AQ542" s="18"/>
    </row>
    <row r="543" spans="1:48" x14ac:dyDescent="0.25">
      <c r="A543" s="6">
        <f>ReturnData!A554</f>
        <v>202001</v>
      </c>
      <c r="B543">
        <f>IF('Monthly Ranks'!B542&gt;=9, 1/8,0)</f>
        <v>0.125</v>
      </c>
      <c r="C543">
        <f>IF('Monthly Ranks'!C542&gt;=9, 1/8,0)</f>
        <v>0</v>
      </c>
      <c r="D543">
        <f>IF('Monthly Ranks'!D542&gt;=9, 1/8,0)</f>
        <v>0.125</v>
      </c>
      <c r="E543">
        <f>IF('Monthly Ranks'!E542&gt;=9, 1/8,0)</f>
        <v>0</v>
      </c>
      <c r="F543">
        <f>IF('Monthly Ranks'!F542&gt;=9, 1/8,0)</f>
        <v>0</v>
      </c>
      <c r="G543">
        <f>IF('Monthly Ranks'!G542&gt;=9, 1/8,0)</f>
        <v>0.125</v>
      </c>
      <c r="H543">
        <f>IF('Monthly Ranks'!H542&gt;=9, 1/8,0)</f>
        <v>0.125</v>
      </c>
      <c r="I543">
        <f>IF('Monthly Ranks'!I542&gt;=9, 1/8,0)</f>
        <v>0</v>
      </c>
      <c r="J543">
        <f>IF('Monthly Ranks'!J542&gt;=9, 1/8,0)</f>
        <v>0.125</v>
      </c>
      <c r="K543">
        <f>IF('Monthly Ranks'!K542&gt;=9, 1/8,0)</f>
        <v>0</v>
      </c>
      <c r="L543">
        <f>IF('Monthly Ranks'!L542&gt;=9, 1/8,0)</f>
        <v>0</v>
      </c>
      <c r="M543">
        <f>IF('Monthly Ranks'!M542&gt;=9, 1/8,0)</f>
        <v>0.125</v>
      </c>
      <c r="N543">
        <f>IF('Monthly Ranks'!N542&gt;=9, 1/8,0)</f>
        <v>0</v>
      </c>
      <c r="O543">
        <f>IF('Monthly Ranks'!O542&gt;=9, 1/8,0)</f>
        <v>0.125</v>
      </c>
      <c r="P543">
        <f>IF('Monthly Ranks'!P542&gt;=9, 1/8,0)</f>
        <v>0.125</v>
      </c>
      <c r="Q543">
        <f>IF('Monthly Ranks'!Q542&gt;=9, 1/8,0)</f>
        <v>0</v>
      </c>
      <c r="S543">
        <f t="shared" si="76"/>
        <v>202001</v>
      </c>
      <c r="T543" s="12">
        <f>B543*ReturnData!B554</f>
        <v>1.3750000000000001E-3</v>
      </c>
      <c r="U543" s="12">
        <f>C543*ReturnData!C554</f>
        <v>0</v>
      </c>
      <c r="V543" s="12">
        <f>D543*ReturnData!D554</f>
        <v>-1.49625E-2</v>
      </c>
      <c r="W543" s="12">
        <f>E543*ReturnData!E554</f>
        <v>0</v>
      </c>
      <c r="X543" s="12">
        <f>F543*ReturnData!F554</f>
        <v>0</v>
      </c>
      <c r="Y543" s="12">
        <f>G543*ReturnData!G554</f>
        <v>-9.8250000000000004E-3</v>
      </c>
      <c r="Z543" s="12">
        <f>H543*ReturnData!H554</f>
        <v>-4.4999999999999999E-4</v>
      </c>
      <c r="AA543" s="12">
        <f>I543*ReturnData!I554</f>
        <v>0</v>
      </c>
      <c r="AB543" s="12">
        <f>J543*ReturnData!J554</f>
        <v>-1.9137500000000002E-2</v>
      </c>
      <c r="AC543" s="12">
        <f>K543*ReturnData!K554</f>
        <v>0</v>
      </c>
      <c r="AD543" s="12">
        <f>L543*ReturnData!L554</f>
        <v>0</v>
      </c>
      <c r="AE543" s="12">
        <f>M543*ReturnData!M554</f>
        <v>6.1750000000000008E-3</v>
      </c>
      <c r="AF543" s="12">
        <f>N543*ReturnData!N554</f>
        <v>0</v>
      </c>
      <c r="AG543" s="12">
        <f>O543*ReturnData!O554</f>
        <v>6.0375000000000003E-3</v>
      </c>
      <c r="AH543" s="12">
        <f>P543*ReturnData!P554</f>
        <v>2.1624999999999999E-3</v>
      </c>
      <c r="AI543" s="12">
        <f>Q543*ReturnData!Q554</f>
        <v>0</v>
      </c>
      <c r="AK543">
        <f t="shared" si="72"/>
        <v>202001</v>
      </c>
      <c r="AL543" s="15">
        <f t="shared" si="77"/>
        <v>-2.8625000000000001E-2</v>
      </c>
      <c r="AN543">
        <v>1</v>
      </c>
      <c r="AO543" s="15">
        <f>HighMomentumPortfolio!AL543-LowMomentumPortfolio!AL543</f>
        <v>7.9750000000000029E-3</v>
      </c>
      <c r="AP543" s="18">
        <f t="shared" si="78"/>
        <v>1.0079750000000001</v>
      </c>
      <c r="AQ543" s="18"/>
      <c r="AR543" s="18">
        <f t="shared" ref="AR543" si="81">PRODUCT(AP543:AP554)</f>
        <v>1.2560435807097317</v>
      </c>
      <c r="AS543" s="18"/>
      <c r="AT543" s="18"/>
      <c r="AU543" s="18"/>
      <c r="AV543" s="18"/>
    </row>
    <row r="544" spans="1:48" x14ac:dyDescent="0.25">
      <c r="A544" s="6">
        <f>ReturnData!A555</f>
        <v>202002</v>
      </c>
      <c r="B544">
        <f>IF('Monthly Ranks'!B543&gt;=9, 1/8,0)</f>
        <v>0.125</v>
      </c>
      <c r="C544">
        <f>IF('Monthly Ranks'!C543&gt;=9, 1/8,0)</f>
        <v>0</v>
      </c>
      <c r="D544">
        <f>IF('Monthly Ranks'!D543&gt;=9, 1/8,0)</f>
        <v>0.125</v>
      </c>
      <c r="E544">
        <f>IF('Monthly Ranks'!E543&gt;=9, 1/8,0)</f>
        <v>0</v>
      </c>
      <c r="F544">
        <f>IF('Monthly Ranks'!F543&gt;=9, 1/8,0)</f>
        <v>0</v>
      </c>
      <c r="G544">
        <f>IF('Monthly Ranks'!G543&gt;=9, 1/8,0)</f>
        <v>0.125</v>
      </c>
      <c r="H544">
        <f>IF('Monthly Ranks'!H543&gt;=9, 1/8,0)</f>
        <v>0.125</v>
      </c>
      <c r="I544">
        <f>IF('Monthly Ranks'!I543&gt;=9, 1/8,0)</f>
        <v>0</v>
      </c>
      <c r="J544">
        <f>IF('Monthly Ranks'!J543&gt;=9, 1/8,0)</f>
        <v>0.125</v>
      </c>
      <c r="K544">
        <f>IF('Monthly Ranks'!K543&gt;=9, 1/8,0)</f>
        <v>0</v>
      </c>
      <c r="L544">
        <f>IF('Monthly Ranks'!L543&gt;=9, 1/8,0)</f>
        <v>0</v>
      </c>
      <c r="M544">
        <f>IF('Monthly Ranks'!M543&gt;=9, 1/8,0)</f>
        <v>0</v>
      </c>
      <c r="N544">
        <f>IF('Monthly Ranks'!N543&gt;=9, 1/8,0)</f>
        <v>0.125</v>
      </c>
      <c r="O544">
        <f>IF('Monthly Ranks'!O543&gt;=9, 1/8,0)</f>
        <v>0.125</v>
      </c>
      <c r="P544">
        <f>IF('Monthly Ranks'!P543&gt;=9, 1/8,0)</f>
        <v>0.125</v>
      </c>
      <c r="Q544">
        <f>IF('Monthly Ranks'!Q543&gt;=9, 1/8,0)</f>
        <v>0</v>
      </c>
      <c r="S544">
        <f t="shared" si="76"/>
        <v>202002</v>
      </c>
      <c r="T544" s="12">
        <f>B544*ReturnData!B555</f>
        <v>-1.1174999999999999E-2</v>
      </c>
      <c r="U544" s="12">
        <f>C544*ReturnData!C555</f>
        <v>0</v>
      </c>
      <c r="V544" s="12">
        <f>D544*ReturnData!D555</f>
        <v>-1.9387499999999998E-2</v>
      </c>
      <c r="W544" s="12">
        <f>E544*ReturnData!E555</f>
        <v>0</v>
      </c>
      <c r="X544" s="12">
        <f>F544*ReturnData!F555</f>
        <v>0</v>
      </c>
      <c r="Y544" s="12">
        <f>G544*ReturnData!G555</f>
        <v>-1.27125E-2</v>
      </c>
      <c r="Z544" s="12">
        <f>H544*ReturnData!H555</f>
        <v>-9.4999999999999998E-3</v>
      </c>
      <c r="AA544" s="12">
        <f>I544*ReturnData!I555</f>
        <v>0</v>
      </c>
      <c r="AB544" s="12">
        <f>J544*ReturnData!J555</f>
        <v>-1.31375E-2</v>
      </c>
      <c r="AC544" s="12">
        <f>K544*ReturnData!K555</f>
        <v>0</v>
      </c>
      <c r="AD544" s="12">
        <f>L544*ReturnData!L555</f>
        <v>0</v>
      </c>
      <c r="AE544" s="12">
        <f>M544*ReturnData!M555</f>
        <v>0</v>
      </c>
      <c r="AF544" s="12">
        <f>N544*ReturnData!N555</f>
        <v>-1.4337500000000001E-2</v>
      </c>
      <c r="AG544" s="12">
        <f>O544*ReturnData!O555</f>
        <v>-1.2312499999999999E-2</v>
      </c>
      <c r="AH544" s="12">
        <f>P544*ReturnData!P555</f>
        <v>-8.2375E-3</v>
      </c>
      <c r="AI544" s="12">
        <f>Q544*ReturnData!Q555</f>
        <v>0</v>
      </c>
      <c r="AK544">
        <f t="shared" si="72"/>
        <v>202002</v>
      </c>
      <c r="AL544" s="15">
        <f t="shared" si="77"/>
        <v>-0.1008</v>
      </c>
      <c r="AN544">
        <v>1</v>
      </c>
      <c r="AO544" s="15">
        <f>HighMomentumPortfolio!AL544-LowMomentumPortfolio!AL544</f>
        <v>1.4624999999999999E-2</v>
      </c>
      <c r="AP544" s="18">
        <f t="shared" si="78"/>
        <v>1.0146250000000001</v>
      </c>
      <c r="AQ544" s="18"/>
    </row>
    <row r="545" spans="1:48" x14ac:dyDescent="0.25">
      <c r="A545" s="6">
        <f>ReturnData!A556</f>
        <v>202003</v>
      </c>
      <c r="B545">
        <f>IF('Monthly Ranks'!B544&gt;=9, 1/8,0)</f>
        <v>0</v>
      </c>
      <c r="C545">
        <f>IF('Monthly Ranks'!C544&gt;=9, 1/8,0)</f>
        <v>0.125</v>
      </c>
      <c r="D545">
        <f>IF('Monthly Ranks'!D544&gt;=9, 1/8,0)</f>
        <v>0.125</v>
      </c>
      <c r="E545">
        <f>IF('Monthly Ranks'!E544&gt;=9, 1/8,0)</f>
        <v>0.125</v>
      </c>
      <c r="F545">
        <f>IF('Monthly Ranks'!F544&gt;=9, 1/8,0)</f>
        <v>0.125</v>
      </c>
      <c r="G545">
        <f>IF('Monthly Ranks'!G544&gt;=9, 1/8,0)</f>
        <v>0.125</v>
      </c>
      <c r="H545">
        <f>IF('Monthly Ranks'!H544&gt;=9, 1/8,0)</f>
        <v>0.125</v>
      </c>
      <c r="I545">
        <f>IF('Monthly Ranks'!I544&gt;=9, 1/8,0)</f>
        <v>0</v>
      </c>
      <c r="J545">
        <f>IF('Monthly Ranks'!J544&gt;=9, 1/8,0)</f>
        <v>0.125</v>
      </c>
      <c r="K545">
        <f>IF('Monthly Ranks'!K544&gt;=9, 1/8,0)</f>
        <v>0</v>
      </c>
      <c r="L545">
        <f>IF('Monthly Ranks'!L544&gt;=9, 1/8,0)</f>
        <v>0</v>
      </c>
      <c r="M545">
        <f>IF('Monthly Ranks'!M544&gt;=9, 1/8,0)</f>
        <v>0</v>
      </c>
      <c r="N545">
        <f>IF('Monthly Ranks'!N544&gt;=9, 1/8,0)</f>
        <v>0.125</v>
      </c>
      <c r="O545">
        <f>IF('Monthly Ranks'!O544&gt;=9, 1/8,0)</f>
        <v>0</v>
      </c>
      <c r="P545">
        <f>IF('Monthly Ranks'!P544&gt;=9, 1/8,0)</f>
        <v>0</v>
      </c>
      <c r="Q545">
        <f>IF('Monthly Ranks'!Q544&gt;=9, 1/8,0)</f>
        <v>0</v>
      </c>
      <c r="S545">
        <f t="shared" si="76"/>
        <v>202003</v>
      </c>
      <c r="T545" s="12">
        <f>B545*ReturnData!B556</f>
        <v>0</v>
      </c>
      <c r="U545" s="12">
        <f>C545*ReturnData!C556</f>
        <v>-1.7100000000000001E-2</v>
      </c>
      <c r="V545" s="12">
        <f>D545*ReturnData!D556</f>
        <v>-4.3324999999999995E-2</v>
      </c>
      <c r="W545" s="12">
        <f>E545*ReturnData!E556</f>
        <v>-2.5237500000000003E-2</v>
      </c>
      <c r="X545" s="12">
        <f>F545*ReturnData!F556</f>
        <v>-2.0937500000000001E-2</v>
      </c>
      <c r="Y545" s="12">
        <f>G545*ReturnData!G556</f>
        <v>-2.3300000000000001E-2</v>
      </c>
      <c r="Z545" s="12">
        <f>H545*ReturnData!H556</f>
        <v>-2.9625000000000003E-3</v>
      </c>
      <c r="AA545" s="12">
        <f>I545*ReturnData!I556</f>
        <v>0</v>
      </c>
      <c r="AB545" s="12">
        <f>J545*ReturnData!J556</f>
        <v>-2.7762500000000002E-2</v>
      </c>
      <c r="AC545" s="12">
        <f>K545*ReturnData!K556</f>
        <v>0</v>
      </c>
      <c r="AD545" s="12">
        <f>L545*ReturnData!L556</f>
        <v>0</v>
      </c>
      <c r="AE545" s="12">
        <f>M545*ReturnData!M556</f>
        <v>0</v>
      </c>
      <c r="AF545" s="12">
        <f>N545*ReturnData!N556</f>
        <v>-2.8737499999999999E-2</v>
      </c>
      <c r="AG545" s="12">
        <f>O545*ReturnData!O556</f>
        <v>0</v>
      </c>
      <c r="AH545" s="12">
        <f>P545*ReturnData!P556</f>
        <v>0</v>
      </c>
      <c r="AI545" s="12">
        <f>Q545*ReturnData!Q556</f>
        <v>0</v>
      </c>
      <c r="AK545">
        <f t="shared" si="72"/>
        <v>202003</v>
      </c>
      <c r="AL545" s="15">
        <f t="shared" si="77"/>
        <v>-0.18936250000000002</v>
      </c>
      <c r="AN545">
        <v>1</v>
      </c>
      <c r="AO545" s="15">
        <f>HighMomentumPortfolio!AL545-LowMomentumPortfolio!AL545</f>
        <v>3.9250000000000035E-2</v>
      </c>
      <c r="AP545" s="18">
        <f t="shared" si="78"/>
        <v>1.03925</v>
      </c>
      <c r="AQ545" s="18"/>
    </row>
    <row r="546" spans="1:48" x14ac:dyDescent="0.25">
      <c r="A546" s="6">
        <f>ReturnData!A557</f>
        <v>202004</v>
      </c>
      <c r="B546">
        <f>IF('Monthly Ranks'!B545&gt;=9, 1/8,0)</f>
        <v>0</v>
      </c>
      <c r="C546">
        <f>IF('Monthly Ranks'!C545&gt;=9, 1/8,0)</f>
        <v>0.125</v>
      </c>
      <c r="D546">
        <f>IF('Monthly Ranks'!D545&gt;=9, 1/8,0)</f>
        <v>0.125</v>
      </c>
      <c r="E546">
        <f>IF('Monthly Ranks'!E545&gt;=9, 1/8,0)</f>
        <v>0.125</v>
      </c>
      <c r="F546">
        <f>IF('Monthly Ranks'!F545&gt;=9, 1/8,0)</f>
        <v>0.125</v>
      </c>
      <c r="G546">
        <f>IF('Monthly Ranks'!G545&gt;=9, 1/8,0)</f>
        <v>0.125</v>
      </c>
      <c r="H546">
        <f>IF('Monthly Ranks'!H545&gt;=9, 1/8,0)</f>
        <v>0.125</v>
      </c>
      <c r="I546">
        <f>IF('Monthly Ranks'!I545&gt;=9, 1/8,0)</f>
        <v>0</v>
      </c>
      <c r="J546">
        <f>IF('Monthly Ranks'!J545&gt;=9, 1/8,0)</f>
        <v>0.125</v>
      </c>
      <c r="K546">
        <f>IF('Monthly Ranks'!K545&gt;=9, 1/8,0)</f>
        <v>0</v>
      </c>
      <c r="L546">
        <f>IF('Monthly Ranks'!L545&gt;=9, 1/8,0)</f>
        <v>0</v>
      </c>
      <c r="M546">
        <f>IF('Monthly Ranks'!M545&gt;=9, 1/8,0)</f>
        <v>0</v>
      </c>
      <c r="N546">
        <f>IF('Monthly Ranks'!N545&gt;=9, 1/8,0)</f>
        <v>0.125</v>
      </c>
      <c r="O546">
        <f>IF('Monthly Ranks'!O545&gt;=9, 1/8,0)</f>
        <v>0</v>
      </c>
      <c r="P546">
        <f>IF('Monthly Ranks'!P545&gt;=9, 1/8,0)</f>
        <v>0</v>
      </c>
      <c r="Q546">
        <f>IF('Monthly Ranks'!Q545&gt;=9, 1/8,0)</f>
        <v>0</v>
      </c>
      <c r="S546">
        <f t="shared" si="76"/>
        <v>202004</v>
      </c>
      <c r="T546" s="12">
        <f>B546*ReturnData!B557</f>
        <v>0</v>
      </c>
      <c r="U546" s="12">
        <f>C546*ReturnData!C557</f>
        <v>2.35E-2</v>
      </c>
      <c r="V546" s="12">
        <f>D546*ReturnData!D557</f>
        <v>4.1050000000000003E-2</v>
      </c>
      <c r="W546" s="12">
        <f>E546*ReturnData!E557</f>
        <v>1.39875E-2</v>
      </c>
      <c r="X546" s="12">
        <f>F546*ReturnData!F557</f>
        <v>2.3875E-2</v>
      </c>
      <c r="Y546" s="12">
        <f>G546*ReturnData!G557</f>
        <v>2.23E-2</v>
      </c>
      <c r="Z546" s="12">
        <f>H546*ReturnData!H557</f>
        <v>1.29E-2</v>
      </c>
      <c r="AA546" s="12">
        <f>I546*ReturnData!I557</f>
        <v>0</v>
      </c>
      <c r="AB546" s="12">
        <f>J546*ReturnData!J557</f>
        <v>1.4537500000000002E-2</v>
      </c>
      <c r="AC546" s="12">
        <f>K546*ReturnData!K557</f>
        <v>0</v>
      </c>
      <c r="AD546" s="12">
        <f>L546*ReturnData!L557</f>
        <v>0</v>
      </c>
      <c r="AE546" s="12">
        <f>M546*ReturnData!M557</f>
        <v>0</v>
      </c>
      <c r="AF546" s="12">
        <f>N546*ReturnData!N557</f>
        <v>1.1512500000000002E-2</v>
      </c>
      <c r="AG546" s="12">
        <f>O546*ReturnData!O557</f>
        <v>0</v>
      </c>
      <c r="AH546" s="12">
        <f>P546*ReturnData!P557</f>
        <v>0</v>
      </c>
      <c r="AI546" s="12">
        <f>Q546*ReturnData!Q557</f>
        <v>0</v>
      </c>
      <c r="AK546">
        <f t="shared" si="72"/>
        <v>202004</v>
      </c>
      <c r="AL546" s="15">
        <f t="shared" si="77"/>
        <v>0.16366250000000002</v>
      </c>
      <c r="AN546">
        <v>1</v>
      </c>
      <c r="AO546" s="15">
        <f>HighMomentumPortfolio!AL546-LowMomentumPortfolio!AL546</f>
        <v>-2.451250000000002E-2</v>
      </c>
      <c r="AP546" s="18">
        <f t="shared" si="78"/>
        <v>0.97548749999999995</v>
      </c>
      <c r="AQ546" s="18"/>
    </row>
    <row r="547" spans="1:48" x14ac:dyDescent="0.25">
      <c r="A547" s="6">
        <f>ReturnData!A558</f>
        <v>202005</v>
      </c>
      <c r="B547">
        <f>IF('Monthly Ranks'!B546&gt;=9, 1/8,0)</f>
        <v>0</v>
      </c>
      <c r="C547">
        <f>IF('Monthly Ranks'!C546&gt;=9, 1/8,0)</f>
        <v>0.125</v>
      </c>
      <c r="D547">
        <f>IF('Monthly Ranks'!D546&gt;=9, 1/8,0)</f>
        <v>0.125</v>
      </c>
      <c r="E547">
        <f>IF('Monthly Ranks'!E546&gt;=9, 1/8,0)</f>
        <v>0.125</v>
      </c>
      <c r="F547">
        <f>IF('Monthly Ranks'!F546&gt;=9, 1/8,0)</f>
        <v>0.125</v>
      </c>
      <c r="G547">
        <f>IF('Monthly Ranks'!G546&gt;=9, 1/8,0)</f>
        <v>0.125</v>
      </c>
      <c r="H547">
        <f>IF('Monthly Ranks'!H546&gt;=9, 1/8,0)</f>
        <v>0</v>
      </c>
      <c r="I547">
        <f>IF('Monthly Ranks'!I546&gt;=9, 1/8,0)</f>
        <v>0</v>
      </c>
      <c r="J547">
        <f>IF('Monthly Ranks'!J546&gt;=9, 1/8,0)</f>
        <v>0.125</v>
      </c>
      <c r="K547">
        <f>IF('Monthly Ranks'!K546&gt;=9, 1/8,0)</f>
        <v>0</v>
      </c>
      <c r="L547">
        <f>IF('Monthly Ranks'!L546&gt;=9, 1/8,0)</f>
        <v>0</v>
      </c>
      <c r="M547">
        <f>IF('Monthly Ranks'!M546&gt;=9, 1/8,0)</f>
        <v>0</v>
      </c>
      <c r="N547">
        <f>IF('Monthly Ranks'!N546&gt;=9, 1/8,0)</f>
        <v>0.125</v>
      </c>
      <c r="O547">
        <f>IF('Monthly Ranks'!O546&gt;=9, 1/8,0)</f>
        <v>0</v>
      </c>
      <c r="P547">
        <f>IF('Monthly Ranks'!P546&gt;=9, 1/8,0)</f>
        <v>0</v>
      </c>
      <c r="Q547">
        <f>IF('Monthly Ranks'!Q546&gt;=9, 1/8,0)</f>
        <v>0.125</v>
      </c>
      <c r="S547">
        <f t="shared" si="76"/>
        <v>202005</v>
      </c>
      <c r="T547" s="12">
        <f>B547*ReturnData!B558</f>
        <v>0</v>
      </c>
      <c r="U547" s="12">
        <f>C547*ReturnData!C558</f>
        <v>3.6249999999999998E-3</v>
      </c>
      <c r="V547" s="12">
        <f>D547*ReturnData!D558</f>
        <v>5.5000000000000003E-4</v>
      </c>
      <c r="W547" s="12">
        <f>E547*ReturnData!E558</f>
        <v>1.4187499999999999E-2</v>
      </c>
      <c r="X547" s="12">
        <f>F547*ReturnData!F558</f>
        <v>6.8000000000000005E-3</v>
      </c>
      <c r="Y547" s="12">
        <f>G547*ReturnData!G558</f>
        <v>1.06E-2</v>
      </c>
      <c r="Z547" s="12">
        <f>H547*ReturnData!H558</f>
        <v>0</v>
      </c>
      <c r="AA547" s="12">
        <f>I547*ReturnData!I558</f>
        <v>0</v>
      </c>
      <c r="AB547" s="12">
        <f>J547*ReturnData!J558</f>
        <v>7.2750000000000002E-3</v>
      </c>
      <c r="AC547" s="12">
        <f>K547*ReturnData!K558</f>
        <v>0</v>
      </c>
      <c r="AD547" s="12">
        <f>L547*ReturnData!L558</f>
        <v>0</v>
      </c>
      <c r="AE547" s="12">
        <f>M547*ReturnData!M558</f>
        <v>0</v>
      </c>
      <c r="AF547" s="12">
        <f>N547*ReturnData!N558</f>
        <v>8.1875000000000003E-3</v>
      </c>
      <c r="AG547" s="12">
        <f>O547*ReturnData!O558</f>
        <v>0</v>
      </c>
      <c r="AH547" s="12">
        <f>P547*ReturnData!P558</f>
        <v>0</v>
      </c>
      <c r="AI547" s="12">
        <f>Q547*ReturnData!Q558</f>
        <v>4.5624999999999997E-3</v>
      </c>
      <c r="AK547">
        <f t="shared" ref="AK547:AK602" si="82">S547</f>
        <v>202005</v>
      </c>
      <c r="AL547" s="15">
        <f t="shared" si="77"/>
        <v>5.578749999999999E-2</v>
      </c>
      <c r="AN547">
        <v>1</v>
      </c>
      <c r="AO547" s="15">
        <f>HighMomentumPortfolio!AL547-LowMomentumPortfolio!AL547</f>
        <v>7.9625000000000112E-3</v>
      </c>
      <c r="AP547" s="18">
        <f t="shared" si="78"/>
        <v>1.0079625000000001</v>
      </c>
      <c r="AQ547" s="18"/>
    </row>
    <row r="548" spans="1:48" x14ac:dyDescent="0.25">
      <c r="A548" s="6">
        <f>ReturnData!A559</f>
        <v>202006</v>
      </c>
      <c r="B548">
        <f>IF('Monthly Ranks'!B547&gt;=9, 1/8,0)</f>
        <v>0.125</v>
      </c>
      <c r="C548">
        <f>IF('Monthly Ranks'!C547&gt;=9, 1/8,0)</f>
        <v>0</v>
      </c>
      <c r="D548">
        <f>IF('Monthly Ranks'!D547&gt;=9, 1/8,0)</f>
        <v>0.125</v>
      </c>
      <c r="E548">
        <f>IF('Monthly Ranks'!E547&gt;=9, 1/8,0)</f>
        <v>0.125</v>
      </c>
      <c r="F548">
        <f>IF('Monthly Ranks'!F547&gt;=9, 1/8,0)</f>
        <v>0</v>
      </c>
      <c r="G548">
        <f>IF('Monthly Ranks'!G547&gt;=9, 1/8,0)</f>
        <v>0.125</v>
      </c>
      <c r="H548">
        <f>IF('Monthly Ranks'!H547&gt;=9, 1/8,0)</f>
        <v>0</v>
      </c>
      <c r="I548">
        <f>IF('Monthly Ranks'!I547&gt;=9, 1/8,0)</f>
        <v>0</v>
      </c>
      <c r="J548">
        <f>IF('Monthly Ranks'!J547&gt;=9, 1/8,0)</f>
        <v>0.125</v>
      </c>
      <c r="K548">
        <f>IF('Monthly Ranks'!K547&gt;=9, 1/8,0)</f>
        <v>0</v>
      </c>
      <c r="L548">
        <f>IF('Monthly Ranks'!L547&gt;=9, 1/8,0)</f>
        <v>0</v>
      </c>
      <c r="M548">
        <f>IF('Monthly Ranks'!M547&gt;=9, 1/8,0)</f>
        <v>0</v>
      </c>
      <c r="N548">
        <f>IF('Monthly Ranks'!N547&gt;=9, 1/8,0)</f>
        <v>0.125</v>
      </c>
      <c r="O548">
        <f>IF('Monthly Ranks'!O547&gt;=9, 1/8,0)</f>
        <v>0.125</v>
      </c>
      <c r="P548">
        <f>IF('Monthly Ranks'!P547&gt;=9, 1/8,0)</f>
        <v>0</v>
      </c>
      <c r="Q548">
        <f>IF('Monthly Ranks'!Q547&gt;=9, 1/8,0)</f>
        <v>0.125</v>
      </c>
      <c r="S548">
        <f t="shared" si="76"/>
        <v>202006</v>
      </c>
      <c r="T548" s="12">
        <f>B548*ReturnData!B559</f>
        <v>-1.0874999999999999E-3</v>
      </c>
      <c r="U548" s="12">
        <f>C548*ReturnData!C559</f>
        <v>0</v>
      </c>
      <c r="V548" s="12">
        <f>D548*ReturnData!D559</f>
        <v>-5.2499999999999997E-4</v>
      </c>
      <c r="W548" s="12">
        <f>E548*ReturnData!E559</f>
        <v>3.875E-3</v>
      </c>
      <c r="X548" s="12">
        <f>F548*ReturnData!F559</f>
        <v>0</v>
      </c>
      <c r="Y548" s="12">
        <f>G548*ReturnData!G559</f>
        <v>1.6750000000000001E-3</v>
      </c>
      <c r="Z548" s="12">
        <f>H548*ReturnData!H559</f>
        <v>0</v>
      </c>
      <c r="AA548" s="12">
        <f>I548*ReturnData!I559</f>
        <v>0</v>
      </c>
      <c r="AB548" s="12">
        <f>J548*ReturnData!J559</f>
        <v>5.7999999999999996E-3</v>
      </c>
      <c r="AC548" s="12">
        <f>K548*ReturnData!K559</f>
        <v>0</v>
      </c>
      <c r="AD548" s="12">
        <f>L548*ReturnData!L559</f>
        <v>0</v>
      </c>
      <c r="AE548" s="12">
        <f>M548*ReturnData!M559</f>
        <v>0</v>
      </c>
      <c r="AF548" s="12">
        <f>N548*ReturnData!N559</f>
        <v>2.4375E-3</v>
      </c>
      <c r="AG548" s="12">
        <f>O548*ReturnData!O559</f>
        <v>-6.2500000000000003E-3</v>
      </c>
      <c r="AH548" s="12">
        <f>P548*ReturnData!P559</f>
        <v>0</v>
      </c>
      <c r="AI548" s="12">
        <f>Q548*ReturnData!Q559</f>
        <v>-4.2500000000000003E-4</v>
      </c>
      <c r="AK548">
        <f t="shared" si="82"/>
        <v>202006</v>
      </c>
      <c r="AL548" s="15">
        <f t="shared" si="77"/>
        <v>5.4999999999999997E-3</v>
      </c>
      <c r="AN548">
        <v>1</v>
      </c>
      <c r="AO548" s="15">
        <f>HighMomentumPortfolio!AL548-LowMomentumPortfolio!AL548</f>
        <v>4.2550000000000004E-2</v>
      </c>
      <c r="AP548" s="18">
        <f t="shared" si="78"/>
        <v>1.0425500000000001</v>
      </c>
      <c r="AQ548" s="18"/>
    </row>
    <row r="549" spans="1:48" x14ac:dyDescent="0.25">
      <c r="A549" s="6">
        <f>ReturnData!A560</f>
        <v>202007</v>
      </c>
      <c r="B549">
        <f>IF('Monthly Ranks'!B548&gt;=9, 1/8,0)</f>
        <v>0.125</v>
      </c>
      <c r="C549">
        <f>IF('Monthly Ranks'!C548&gt;=9, 1/8,0)</f>
        <v>0</v>
      </c>
      <c r="D549">
        <f>IF('Monthly Ranks'!D548&gt;=9, 1/8,0)</f>
        <v>0.125</v>
      </c>
      <c r="E549">
        <f>IF('Monthly Ranks'!E548&gt;=9, 1/8,0)</f>
        <v>0</v>
      </c>
      <c r="F549">
        <f>IF('Monthly Ranks'!F548&gt;=9, 1/8,0)</f>
        <v>0.125</v>
      </c>
      <c r="G549">
        <f>IF('Monthly Ranks'!G548&gt;=9, 1/8,0)</f>
        <v>0.125</v>
      </c>
      <c r="H549">
        <f>IF('Monthly Ranks'!H548&gt;=9, 1/8,0)</f>
        <v>0</v>
      </c>
      <c r="I549">
        <f>IF('Monthly Ranks'!I548&gt;=9, 1/8,0)</f>
        <v>0</v>
      </c>
      <c r="J549">
        <f>IF('Monthly Ranks'!J548&gt;=9, 1/8,0)</f>
        <v>0.125</v>
      </c>
      <c r="K549">
        <f>IF('Monthly Ranks'!K548&gt;=9, 1/8,0)</f>
        <v>0</v>
      </c>
      <c r="L549">
        <f>IF('Monthly Ranks'!L548&gt;=9, 1/8,0)</f>
        <v>0</v>
      </c>
      <c r="M549">
        <f>IF('Monthly Ranks'!M548&gt;=9, 1/8,0)</f>
        <v>0</v>
      </c>
      <c r="N549">
        <f>IF('Monthly Ranks'!N548&gt;=9, 1/8,0)</f>
        <v>0.125</v>
      </c>
      <c r="O549">
        <f>IF('Monthly Ranks'!O548&gt;=9, 1/8,0)</f>
        <v>0.125</v>
      </c>
      <c r="P549">
        <f>IF('Monthly Ranks'!P548&gt;=9, 1/8,0)</f>
        <v>0</v>
      </c>
      <c r="Q549">
        <f>IF('Monthly Ranks'!Q548&gt;=9, 1/8,0)</f>
        <v>0.125</v>
      </c>
      <c r="S549">
        <f t="shared" si="76"/>
        <v>202007</v>
      </c>
      <c r="T549" s="12">
        <f>B549*ReturnData!B560</f>
        <v>7.1625000000000005E-3</v>
      </c>
      <c r="U549" s="12">
        <f>C549*ReturnData!C560</f>
        <v>0</v>
      </c>
      <c r="V549" s="12">
        <f>D549*ReturnData!D560</f>
        <v>-6.1999999999999998E-3</v>
      </c>
      <c r="W549" s="12">
        <f>E549*ReturnData!E560</f>
        <v>0</v>
      </c>
      <c r="X549" s="12">
        <f>F549*ReturnData!F560</f>
        <v>1.5600000000000001E-2</v>
      </c>
      <c r="Y549" s="12">
        <f>G549*ReturnData!G560</f>
        <v>8.5249999999999996E-3</v>
      </c>
      <c r="Z549" s="12">
        <f>H549*ReturnData!H560</f>
        <v>0</v>
      </c>
      <c r="AA549" s="12">
        <f>I549*ReturnData!I560</f>
        <v>0</v>
      </c>
      <c r="AB549" s="12">
        <f>J549*ReturnData!J560</f>
        <v>2.8000000000000004E-3</v>
      </c>
      <c r="AC549" s="12">
        <f>K549*ReturnData!K560</f>
        <v>0</v>
      </c>
      <c r="AD549" s="12">
        <f>L549*ReturnData!L560</f>
        <v>0</v>
      </c>
      <c r="AE549" s="12">
        <f>M549*ReturnData!M560</f>
        <v>0</v>
      </c>
      <c r="AF549" s="12">
        <f>N549*ReturnData!N560</f>
        <v>2.4375E-3</v>
      </c>
      <c r="AG549" s="12">
        <f>O549*ReturnData!O560</f>
        <v>7.9375000000000001E-3</v>
      </c>
      <c r="AH549" s="12">
        <f>P549*ReturnData!P560</f>
        <v>0</v>
      </c>
      <c r="AI549" s="12">
        <f>Q549*ReturnData!Q560</f>
        <v>2.4624999999999998E-3</v>
      </c>
      <c r="AK549">
        <f t="shared" si="82"/>
        <v>202007</v>
      </c>
      <c r="AL549" s="15">
        <f t="shared" si="77"/>
        <v>4.0724999999999997E-2</v>
      </c>
      <c r="AN549">
        <v>1</v>
      </c>
      <c r="AO549" s="15">
        <f>HighMomentumPortfolio!AL549-LowMomentumPortfolio!AL549</f>
        <v>3.4600000000000006E-2</v>
      </c>
      <c r="AP549" s="18">
        <f t="shared" si="78"/>
        <v>1.0346</v>
      </c>
      <c r="AQ549" s="18"/>
    </row>
    <row r="550" spans="1:48" x14ac:dyDescent="0.25">
      <c r="A550" s="6">
        <f>ReturnData!A561</f>
        <v>202008</v>
      </c>
      <c r="B550">
        <f>IF('Monthly Ranks'!B549&gt;=9, 1/8,0)</f>
        <v>0.125</v>
      </c>
      <c r="C550">
        <f>IF('Monthly Ranks'!C549&gt;=9, 1/8,0)</f>
        <v>0</v>
      </c>
      <c r="D550">
        <f>IF('Monthly Ranks'!D549&gt;=9, 1/8,0)</f>
        <v>0.125</v>
      </c>
      <c r="E550">
        <f>IF('Monthly Ranks'!E549&gt;=9, 1/8,0)</f>
        <v>0</v>
      </c>
      <c r="F550">
        <f>IF('Monthly Ranks'!F549&gt;=9, 1/8,0)</f>
        <v>0.125</v>
      </c>
      <c r="G550">
        <f>IF('Monthly Ranks'!G549&gt;=9, 1/8,0)</f>
        <v>0.125</v>
      </c>
      <c r="H550">
        <f>IF('Monthly Ranks'!H549&gt;=9, 1/8,0)</f>
        <v>0</v>
      </c>
      <c r="I550">
        <f>IF('Monthly Ranks'!I549&gt;=9, 1/8,0)</f>
        <v>0</v>
      </c>
      <c r="J550">
        <f>IF('Monthly Ranks'!J549&gt;=9, 1/8,0)</f>
        <v>0.125</v>
      </c>
      <c r="K550">
        <f>IF('Monthly Ranks'!K549&gt;=9, 1/8,0)</f>
        <v>0</v>
      </c>
      <c r="L550">
        <f>IF('Monthly Ranks'!L549&gt;=9, 1/8,0)</f>
        <v>0</v>
      </c>
      <c r="M550">
        <f>IF('Monthly Ranks'!M549&gt;=9, 1/8,0)</f>
        <v>0</v>
      </c>
      <c r="N550">
        <f>IF('Monthly Ranks'!N549&gt;=9, 1/8,0)</f>
        <v>0.125</v>
      </c>
      <c r="O550">
        <f>IF('Monthly Ranks'!O549&gt;=9, 1/8,0)</f>
        <v>0.125</v>
      </c>
      <c r="P550">
        <f>IF('Monthly Ranks'!P549&gt;=9, 1/8,0)</f>
        <v>0</v>
      </c>
      <c r="Q550">
        <f>IF('Monthly Ranks'!Q549&gt;=9, 1/8,0)</f>
        <v>0.125</v>
      </c>
      <c r="S550">
        <f t="shared" si="76"/>
        <v>202008</v>
      </c>
      <c r="T550" s="12">
        <f>B550*ReturnData!B561</f>
        <v>5.1124999999999999E-3</v>
      </c>
      <c r="U550" s="12">
        <f>C550*ReturnData!C561</f>
        <v>0</v>
      </c>
      <c r="V550" s="12">
        <f>D550*ReturnData!D561</f>
        <v>-1.4375E-3</v>
      </c>
      <c r="W550" s="12">
        <f>E550*ReturnData!E561</f>
        <v>0</v>
      </c>
      <c r="X550" s="12">
        <f>F550*ReturnData!F561</f>
        <v>7.45E-3</v>
      </c>
      <c r="Y550" s="12">
        <f>G550*ReturnData!G561</f>
        <v>5.875E-3</v>
      </c>
      <c r="Z550" s="12">
        <f>H550*ReturnData!H561</f>
        <v>0</v>
      </c>
      <c r="AA550" s="12">
        <f>I550*ReturnData!I561</f>
        <v>0</v>
      </c>
      <c r="AB550" s="12">
        <f>J550*ReturnData!J561</f>
        <v>1.0324999999999999E-2</v>
      </c>
      <c r="AC550" s="12">
        <f>K550*ReturnData!K561</f>
        <v>0</v>
      </c>
      <c r="AD550" s="12">
        <f>L550*ReturnData!L561</f>
        <v>0</v>
      </c>
      <c r="AE550" s="12">
        <f>M550*ReturnData!M561</f>
        <v>0</v>
      </c>
      <c r="AF550" s="12">
        <f>N550*ReturnData!N561</f>
        <v>1.29125E-2</v>
      </c>
      <c r="AG550" s="12">
        <f>O550*ReturnData!O561</f>
        <v>-2.8000000000000004E-3</v>
      </c>
      <c r="AH550" s="12">
        <f>P550*ReturnData!P561</f>
        <v>0</v>
      </c>
      <c r="AI550" s="12">
        <f>Q550*ReturnData!Q561</f>
        <v>6.1250000000000002E-3</v>
      </c>
      <c r="AK550">
        <f t="shared" si="82"/>
        <v>202008</v>
      </c>
      <c r="AL550" s="15">
        <f t="shared" si="77"/>
        <v>4.3562499999999997E-2</v>
      </c>
      <c r="AN550">
        <v>1</v>
      </c>
      <c r="AO550" s="15">
        <f>HighMomentumPortfolio!AL550-LowMomentumPortfolio!AL550</f>
        <v>6.9912499999999989E-2</v>
      </c>
      <c r="AP550" s="18">
        <f t="shared" si="78"/>
        <v>1.0699125</v>
      </c>
      <c r="AQ550" s="18"/>
    </row>
    <row r="551" spans="1:48" x14ac:dyDescent="0.25">
      <c r="A551" s="6">
        <f>ReturnData!A562</f>
        <v>202009</v>
      </c>
      <c r="B551">
        <f>IF('Monthly Ranks'!B550&gt;=9, 1/8,0)</f>
        <v>0.125</v>
      </c>
      <c r="C551">
        <f>IF('Monthly Ranks'!C550&gt;=9, 1/8,0)</f>
        <v>0</v>
      </c>
      <c r="D551">
        <f>IF('Monthly Ranks'!D550&gt;=9, 1/8,0)</f>
        <v>0.125</v>
      </c>
      <c r="E551">
        <f>IF('Monthly Ranks'!E550&gt;=9, 1/8,0)</f>
        <v>0</v>
      </c>
      <c r="F551">
        <f>IF('Monthly Ranks'!F550&gt;=9, 1/8,0)</f>
        <v>0</v>
      </c>
      <c r="G551">
        <f>IF('Monthly Ranks'!G550&gt;=9, 1/8,0)</f>
        <v>0.125</v>
      </c>
      <c r="H551">
        <f>IF('Monthly Ranks'!H550&gt;=9, 1/8,0)</f>
        <v>0</v>
      </c>
      <c r="I551">
        <f>IF('Monthly Ranks'!I550&gt;=9, 1/8,0)</f>
        <v>0</v>
      </c>
      <c r="J551">
        <f>IF('Monthly Ranks'!J550&gt;=9, 1/8,0)</f>
        <v>0.125</v>
      </c>
      <c r="K551">
        <f>IF('Monthly Ranks'!K550&gt;=9, 1/8,0)</f>
        <v>0.125</v>
      </c>
      <c r="L551">
        <f>IF('Monthly Ranks'!L550&gt;=9, 1/8,0)</f>
        <v>0</v>
      </c>
      <c r="M551">
        <f>IF('Monthly Ranks'!M550&gt;=9, 1/8,0)</f>
        <v>0</v>
      </c>
      <c r="N551">
        <f>IF('Monthly Ranks'!N550&gt;=9, 1/8,0)</f>
        <v>0.125</v>
      </c>
      <c r="O551">
        <f>IF('Monthly Ranks'!O550&gt;=9, 1/8,0)</f>
        <v>0.125</v>
      </c>
      <c r="P551">
        <f>IF('Monthly Ranks'!P550&gt;=9, 1/8,0)</f>
        <v>0</v>
      </c>
      <c r="Q551">
        <f>IF('Monthly Ranks'!Q550&gt;=9, 1/8,0)</f>
        <v>0.125</v>
      </c>
      <c r="S551">
        <f t="shared" si="76"/>
        <v>202009</v>
      </c>
      <c r="T551" s="12">
        <f>B551*ReturnData!B562</f>
        <v>-2.2500000000000003E-3</v>
      </c>
      <c r="U551" s="12">
        <f>C551*ReturnData!C562</f>
        <v>0</v>
      </c>
      <c r="V551" s="12">
        <f>D551*ReturnData!D562</f>
        <v>-1.9225000000000003E-2</v>
      </c>
      <c r="W551" s="12">
        <f>E551*ReturnData!E562</f>
        <v>0</v>
      </c>
      <c r="X551" s="12">
        <f>F551*ReturnData!F562</f>
        <v>0</v>
      </c>
      <c r="Y551" s="12">
        <f>G551*ReturnData!G562</f>
        <v>3.6249999999999998E-4</v>
      </c>
      <c r="Z551" s="12">
        <f>H551*ReturnData!H562</f>
        <v>0</v>
      </c>
      <c r="AA551" s="12">
        <f>I551*ReturnData!I562</f>
        <v>0</v>
      </c>
      <c r="AB551" s="12">
        <f>J551*ReturnData!J562</f>
        <v>-6.1375000000000006E-3</v>
      </c>
      <c r="AC551" s="12">
        <f>K551*ReturnData!K562</f>
        <v>-2.1250000000000002E-4</v>
      </c>
      <c r="AD551" s="12">
        <f>L551*ReturnData!L562</f>
        <v>0</v>
      </c>
      <c r="AE551" s="12">
        <f>M551*ReturnData!M562</f>
        <v>0</v>
      </c>
      <c r="AF551" s="12">
        <f>N551*ReturnData!N562</f>
        <v>-1.075E-3</v>
      </c>
      <c r="AG551" s="12">
        <f>O551*ReturnData!O562</f>
        <v>-4.0000000000000002E-4</v>
      </c>
      <c r="AH551" s="12">
        <f>P551*ReturnData!P562</f>
        <v>0</v>
      </c>
      <c r="AI551" s="12">
        <f>Q551*ReturnData!Q562</f>
        <v>-5.1124999999999999E-3</v>
      </c>
      <c r="AK551">
        <f t="shared" si="82"/>
        <v>202009</v>
      </c>
      <c r="AL551" s="15">
        <f t="shared" si="77"/>
        <v>-3.4050000000000004E-2</v>
      </c>
      <c r="AN551">
        <v>1</v>
      </c>
      <c r="AO551" s="15">
        <f>HighMomentumPortfolio!AL551-LowMomentumPortfolio!AL551</f>
        <v>2.4225000000000003E-2</v>
      </c>
      <c r="AP551" s="18">
        <f t="shared" si="78"/>
        <v>1.0242249999999999</v>
      </c>
      <c r="AQ551" s="18"/>
    </row>
    <row r="552" spans="1:48" x14ac:dyDescent="0.25">
      <c r="A552" s="6">
        <f>ReturnData!A563</f>
        <v>202010</v>
      </c>
      <c r="B552">
        <f>IF('Monthly Ranks'!B551&gt;=9, 1/8,0)</f>
        <v>0.125</v>
      </c>
      <c r="C552">
        <f>IF('Monthly Ranks'!C551&gt;=9, 1/8,0)</f>
        <v>0</v>
      </c>
      <c r="D552">
        <f>IF('Monthly Ranks'!D551&gt;=9, 1/8,0)</f>
        <v>0.125</v>
      </c>
      <c r="E552">
        <f>IF('Monthly Ranks'!E551&gt;=9, 1/8,0)</f>
        <v>0.125</v>
      </c>
      <c r="F552">
        <f>IF('Monthly Ranks'!F551&gt;=9, 1/8,0)</f>
        <v>0</v>
      </c>
      <c r="G552">
        <f>IF('Monthly Ranks'!G551&gt;=9, 1/8,0)</f>
        <v>0.125</v>
      </c>
      <c r="H552">
        <f>IF('Monthly Ranks'!H551&gt;=9, 1/8,0)</f>
        <v>0</v>
      </c>
      <c r="I552">
        <f>IF('Monthly Ranks'!I551&gt;=9, 1/8,0)</f>
        <v>0</v>
      </c>
      <c r="J552">
        <f>IF('Monthly Ranks'!J551&gt;=9, 1/8,0)</f>
        <v>0.125</v>
      </c>
      <c r="K552">
        <f>IF('Monthly Ranks'!K551&gt;=9, 1/8,0)</f>
        <v>0</v>
      </c>
      <c r="L552">
        <f>IF('Monthly Ranks'!L551&gt;=9, 1/8,0)</f>
        <v>0</v>
      </c>
      <c r="M552">
        <f>IF('Monthly Ranks'!M551&gt;=9, 1/8,0)</f>
        <v>0</v>
      </c>
      <c r="N552">
        <f>IF('Monthly Ranks'!N551&gt;=9, 1/8,0)</f>
        <v>0.125</v>
      </c>
      <c r="O552">
        <f>IF('Monthly Ranks'!O551&gt;=9, 1/8,0)</f>
        <v>0.125</v>
      </c>
      <c r="P552">
        <f>IF('Monthly Ranks'!P551&gt;=9, 1/8,0)</f>
        <v>0</v>
      </c>
      <c r="Q552">
        <f>IF('Monthly Ranks'!Q551&gt;=9, 1/8,0)</f>
        <v>0.125</v>
      </c>
      <c r="S552">
        <f t="shared" si="76"/>
        <v>202010</v>
      </c>
      <c r="T552" s="12">
        <f>B552*ReturnData!B563</f>
        <v>-4.0875E-3</v>
      </c>
      <c r="U552" s="12">
        <f>C552*ReturnData!C563</f>
        <v>0</v>
      </c>
      <c r="V552" s="12">
        <f>D552*ReturnData!D563</f>
        <v>-5.7374999999999995E-3</v>
      </c>
      <c r="W552" s="12">
        <f>E552*ReturnData!E563</f>
        <v>-1.9250000000000001E-3</v>
      </c>
      <c r="X552" s="12">
        <f>F552*ReturnData!F563</f>
        <v>0</v>
      </c>
      <c r="Y552" s="12">
        <f>G552*ReturnData!G563</f>
        <v>-6.625E-4</v>
      </c>
      <c r="Z552" s="12">
        <f>H552*ReturnData!H563</f>
        <v>0</v>
      </c>
      <c r="AA552" s="12">
        <f>I552*ReturnData!I563</f>
        <v>0</v>
      </c>
      <c r="AB552" s="12">
        <f>J552*ReturnData!J563</f>
        <v>9.1374999999999998E-3</v>
      </c>
      <c r="AC552" s="12">
        <f>K552*ReturnData!K563</f>
        <v>0</v>
      </c>
      <c r="AD552" s="12">
        <f>L552*ReturnData!L563</f>
        <v>0</v>
      </c>
      <c r="AE552" s="12">
        <f>M552*ReturnData!M563</f>
        <v>0</v>
      </c>
      <c r="AF552" s="12">
        <f>N552*ReturnData!N563</f>
        <v>-5.7499999999999999E-3</v>
      </c>
      <c r="AG552" s="12">
        <f>O552*ReturnData!O563</f>
        <v>5.5874999999999996E-3</v>
      </c>
      <c r="AH552" s="12">
        <f>P552*ReturnData!P563</f>
        <v>0</v>
      </c>
      <c r="AI552" s="12">
        <f>Q552*ReturnData!Q563</f>
        <v>-1E-3</v>
      </c>
      <c r="AK552">
        <f t="shared" si="82"/>
        <v>202010</v>
      </c>
      <c r="AL552" s="15">
        <f t="shared" si="77"/>
        <v>-4.4375000000000005E-3</v>
      </c>
      <c r="AN552">
        <v>1</v>
      </c>
      <c r="AO552" s="15">
        <f>HighMomentumPortfolio!AL552-LowMomentumPortfolio!AL552</f>
        <v>5.4999999999999971E-3</v>
      </c>
      <c r="AP552" s="18">
        <f t="shared" si="78"/>
        <v>1.0055000000000001</v>
      </c>
      <c r="AQ552" s="18"/>
    </row>
    <row r="553" spans="1:48" x14ac:dyDescent="0.25">
      <c r="A553" s="6">
        <f>ReturnData!A564</f>
        <v>202011</v>
      </c>
      <c r="B553">
        <f>IF('Monthly Ranks'!B552&gt;=9, 1/8,0)</f>
        <v>0.125</v>
      </c>
      <c r="C553">
        <f>IF('Monthly Ranks'!C552&gt;=9, 1/8,0)</f>
        <v>0</v>
      </c>
      <c r="D553">
        <f>IF('Monthly Ranks'!D552&gt;=9, 1/8,0)</f>
        <v>0.125</v>
      </c>
      <c r="E553">
        <f>IF('Monthly Ranks'!E552&gt;=9, 1/8,0)</f>
        <v>0</v>
      </c>
      <c r="F553">
        <f>IF('Monthly Ranks'!F552&gt;=9, 1/8,0)</f>
        <v>0</v>
      </c>
      <c r="G553">
        <f>IF('Monthly Ranks'!G552&gt;=9, 1/8,0)</f>
        <v>0.125</v>
      </c>
      <c r="H553">
        <f>IF('Monthly Ranks'!H552&gt;=9, 1/8,0)</f>
        <v>0.125</v>
      </c>
      <c r="I553">
        <f>IF('Monthly Ranks'!I552&gt;=9, 1/8,0)</f>
        <v>0</v>
      </c>
      <c r="J553">
        <f>IF('Monthly Ranks'!J552&gt;=9, 1/8,0)</f>
        <v>0.125</v>
      </c>
      <c r="K553">
        <f>IF('Monthly Ranks'!K552&gt;=9, 1/8,0)</f>
        <v>0</v>
      </c>
      <c r="L553">
        <f>IF('Monthly Ranks'!L552&gt;=9, 1/8,0)</f>
        <v>0</v>
      </c>
      <c r="M553">
        <f>IF('Monthly Ranks'!M552&gt;=9, 1/8,0)</f>
        <v>0</v>
      </c>
      <c r="N553">
        <f>IF('Monthly Ranks'!N552&gt;=9, 1/8,0)</f>
        <v>0.125</v>
      </c>
      <c r="O553">
        <f>IF('Monthly Ranks'!O552&gt;=9, 1/8,0)</f>
        <v>0.125</v>
      </c>
      <c r="P553">
        <f>IF('Monthly Ranks'!P552&gt;=9, 1/8,0)</f>
        <v>0</v>
      </c>
      <c r="Q553">
        <f>IF('Monthly Ranks'!Q552&gt;=9, 1/8,0)</f>
        <v>0.125</v>
      </c>
      <c r="S553">
        <f t="shared" si="76"/>
        <v>202011</v>
      </c>
      <c r="T553" s="12">
        <f>B553*ReturnData!B564</f>
        <v>1.2324999999999999E-2</v>
      </c>
      <c r="U553" s="12">
        <f>C553*ReturnData!C564</f>
        <v>0</v>
      </c>
      <c r="V553" s="12">
        <f>D553*ReturnData!D564</f>
        <v>3.6174999999999999E-2</v>
      </c>
      <c r="W553" s="12">
        <f>E553*ReturnData!E564</f>
        <v>0</v>
      </c>
      <c r="X553" s="12">
        <f>F553*ReturnData!F564</f>
        <v>0</v>
      </c>
      <c r="Y553" s="12">
        <f>G553*ReturnData!G564</f>
        <v>1.6375000000000001E-2</v>
      </c>
      <c r="Z553" s="12">
        <f>H553*ReturnData!H564</f>
        <v>9.025E-3</v>
      </c>
      <c r="AA553" s="12">
        <f>I553*ReturnData!I564</f>
        <v>0</v>
      </c>
      <c r="AB553" s="12">
        <f>J553*ReturnData!J564</f>
        <v>2.39125E-2</v>
      </c>
      <c r="AC553" s="12">
        <f>K553*ReturnData!K564</f>
        <v>0</v>
      </c>
      <c r="AD553" s="12">
        <f>L553*ReturnData!L564</f>
        <v>0</v>
      </c>
      <c r="AE553" s="12">
        <f>M553*ReturnData!M564</f>
        <v>0</v>
      </c>
      <c r="AF553" s="12">
        <f>N553*ReturnData!N564</f>
        <v>2.4937499999999998E-2</v>
      </c>
      <c r="AG553" s="12">
        <f>O553*ReturnData!O564</f>
        <v>3.3500000000000001E-3</v>
      </c>
      <c r="AH553" s="12">
        <f>P553*ReturnData!P564</f>
        <v>0</v>
      </c>
      <c r="AI553" s="12">
        <f>Q553*ReturnData!Q564</f>
        <v>2.0400000000000001E-2</v>
      </c>
      <c r="AK553">
        <f t="shared" si="82"/>
        <v>202011</v>
      </c>
      <c r="AL553" s="15">
        <f t="shared" si="77"/>
        <v>0.14650000000000002</v>
      </c>
      <c r="AN553">
        <v>1</v>
      </c>
      <c r="AO553" s="15">
        <f>HighMomentumPortfolio!AL553-LowMomentumPortfolio!AL553</f>
        <v>-5.9250000000000413E-3</v>
      </c>
      <c r="AP553" s="18">
        <f t="shared" si="78"/>
        <v>0.99407499999999993</v>
      </c>
      <c r="AQ553" s="18"/>
    </row>
    <row r="554" spans="1:48" x14ac:dyDescent="0.25">
      <c r="A554" s="6">
        <f>ReturnData!A565</f>
        <v>202012</v>
      </c>
      <c r="B554">
        <f>IF('Monthly Ranks'!B553&gt;=9, 1/8,0)</f>
        <v>0.125</v>
      </c>
      <c r="C554">
        <f>IF('Monthly Ranks'!C553&gt;=9, 1/8,0)</f>
        <v>0</v>
      </c>
      <c r="D554">
        <f>IF('Monthly Ranks'!D553&gt;=9, 1/8,0)</f>
        <v>0.125</v>
      </c>
      <c r="E554">
        <f>IF('Monthly Ranks'!E553&gt;=9, 1/8,0)</f>
        <v>0</v>
      </c>
      <c r="F554">
        <f>IF('Monthly Ranks'!F553&gt;=9, 1/8,0)</f>
        <v>0</v>
      </c>
      <c r="G554">
        <f>IF('Monthly Ranks'!G553&gt;=9, 1/8,0)</f>
        <v>0.125</v>
      </c>
      <c r="H554">
        <f>IF('Monthly Ranks'!H553&gt;=9, 1/8,0)</f>
        <v>0.125</v>
      </c>
      <c r="I554">
        <f>IF('Monthly Ranks'!I553&gt;=9, 1/8,0)</f>
        <v>0</v>
      </c>
      <c r="J554">
        <f>IF('Monthly Ranks'!J553&gt;=9, 1/8,0)</f>
        <v>0.125</v>
      </c>
      <c r="K554">
        <f>IF('Monthly Ranks'!K553&gt;=9, 1/8,0)</f>
        <v>0</v>
      </c>
      <c r="L554">
        <f>IF('Monthly Ranks'!L553&gt;=9, 1/8,0)</f>
        <v>0</v>
      </c>
      <c r="M554">
        <f>IF('Monthly Ranks'!M553&gt;=9, 1/8,0)</f>
        <v>0</v>
      </c>
      <c r="N554">
        <f>IF('Monthly Ranks'!N553&gt;=9, 1/8,0)</f>
        <v>0.125</v>
      </c>
      <c r="O554">
        <f>IF('Monthly Ranks'!O553&gt;=9, 1/8,0)</f>
        <v>0.125</v>
      </c>
      <c r="P554">
        <f>IF('Monthly Ranks'!P553&gt;=9, 1/8,0)</f>
        <v>0</v>
      </c>
      <c r="Q554">
        <f>IF('Monthly Ranks'!Q553&gt;=9, 1/8,0)</f>
        <v>0.125</v>
      </c>
      <c r="S554">
        <f t="shared" si="76"/>
        <v>202012</v>
      </c>
      <c r="T554" s="12">
        <f>B554*ReturnData!B565</f>
        <v>4.4875000000000002E-3</v>
      </c>
      <c r="U554" s="12">
        <f>C554*ReturnData!C565</f>
        <v>0</v>
      </c>
      <c r="V554" s="12">
        <f>D554*ReturnData!D565</f>
        <v>7.7749999999999998E-3</v>
      </c>
      <c r="W554" s="12">
        <f>E554*ReturnData!E565</f>
        <v>0</v>
      </c>
      <c r="X554" s="12">
        <f>F554*ReturnData!F565</f>
        <v>0</v>
      </c>
      <c r="Y554" s="12">
        <f>G554*ReturnData!G565</f>
        <v>6.0624999999999993E-3</v>
      </c>
      <c r="Z554" s="12">
        <f>H554*ReturnData!H565</f>
        <v>4.5624999999999997E-3</v>
      </c>
      <c r="AA554" s="12">
        <f>I554*ReturnData!I565</f>
        <v>0</v>
      </c>
      <c r="AB554" s="12">
        <f>J554*ReturnData!J565</f>
        <v>8.0625000000000002E-3</v>
      </c>
      <c r="AC554" s="12">
        <f>K554*ReturnData!K565</f>
        <v>0</v>
      </c>
      <c r="AD554" s="12">
        <f>L554*ReturnData!L565</f>
        <v>0</v>
      </c>
      <c r="AE554" s="12">
        <f>M554*ReturnData!M565</f>
        <v>0</v>
      </c>
      <c r="AF554" s="12">
        <f>N554*ReturnData!N565</f>
        <v>1.4000000000000002E-3</v>
      </c>
      <c r="AG554" s="12">
        <f>O554*ReturnData!O565</f>
        <v>7.8750000000000001E-4</v>
      </c>
      <c r="AH554" s="12">
        <f>P554*ReturnData!P565</f>
        <v>0</v>
      </c>
      <c r="AI554" s="12">
        <f>Q554*ReturnData!Q565</f>
        <v>8.6499999999999997E-3</v>
      </c>
      <c r="AK554">
        <f t="shared" si="82"/>
        <v>202012</v>
      </c>
      <c r="AL554" s="15">
        <f t="shared" si="77"/>
        <v>4.1787499999999998E-2</v>
      </c>
      <c r="AN554">
        <v>1</v>
      </c>
      <c r="AO554" s="15">
        <f>HighMomentumPortfolio!AL554-LowMomentumPortfolio!AL554</f>
        <v>1.730000000000001E-2</v>
      </c>
      <c r="AP554" s="18">
        <f t="shared" si="78"/>
        <v>1.0173000000000001</v>
      </c>
      <c r="AQ554" s="18"/>
    </row>
    <row r="555" spans="1:48" x14ac:dyDescent="0.25">
      <c r="A555" s="6">
        <f>ReturnData!A566</f>
        <v>202101</v>
      </c>
      <c r="B555">
        <f>IF('Monthly Ranks'!B554&gt;=9, 1/8,0)</f>
        <v>0.125</v>
      </c>
      <c r="C555">
        <f>IF('Monthly Ranks'!C554&gt;=9, 1/8,0)</f>
        <v>0</v>
      </c>
      <c r="D555">
        <f>IF('Monthly Ranks'!D554&gt;=9, 1/8,0)</f>
        <v>0.125</v>
      </c>
      <c r="E555">
        <f>IF('Monthly Ranks'!E554&gt;=9, 1/8,0)</f>
        <v>0</v>
      </c>
      <c r="F555">
        <f>IF('Monthly Ranks'!F554&gt;=9, 1/8,0)</f>
        <v>0</v>
      </c>
      <c r="G555">
        <f>IF('Monthly Ranks'!G554&gt;=9, 1/8,0)</f>
        <v>0.125</v>
      </c>
      <c r="H555">
        <f>IF('Monthly Ranks'!H554&gt;=9, 1/8,0)</f>
        <v>0.125</v>
      </c>
      <c r="I555">
        <f>IF('Monthly Ranks'!I554&gt;=9, 1/8,0)</f>
        <v>0</v>
      </c>
      <c r="J555">
        <f>IF('Monthly Ranks'!J554&gt;=9, 1/8,0)</f>
        <v>0.125</v>
      </c>
      <c r="K555">
        <f>IF('Monthly Ranks'!K554&gt;=9, 1/8,0)</f>
        <v>0</v>
      </c>
      <c r="L555">
        <f>IF('Monthly Ranks'!L554&gt;=9, 1/8,0)</f>
        <v>0</v>
      </c>
      <c r="M555">
        <f>IF('Monthly Ranks'!M554&gt;=9, 1/8,0)</f>
        <v>0</v>
      </c>
      <c r="N555">
        <f>IF('Monthly Ranks'!N554&gt;=9, 1/8,0)</f>
        <v>0.125</v>
      </c>
      <c r="O555">
        <f>IF('Monthly Ranks'!O554&gt;=9, 1/8,0)</f>
        <v>0.125</v>
      </c>
      <c r="P555">
        <f>IF('Monthly Ranks'!P554&gt;=9, 1/8,0)</f>
        <v>0</v>
      </c>
      <c r="Q555">
        <f>IF('Monthly Ranks'!Q554&gt;=9, 1/8,0)</f>
        <v>0.125</v>
      </c>
      <c r="S555">
        <f t="shared" si="76"/>
        <v>202101</v>
      </c>
      <c r="T555" s="12">
        <f>B555*ReturnData!B566</f>
        <v>-5.9375000000000001E-3</v>
      </c>
      <c r="U555" s="12">
        <f>C555*ReturnData!C566</f>
        <v>0</v>
      </c>
      <c r="V555" s="12">
        <f>D555*ReturnData!D566</f>
        <v>5.9250000000000006E-3</v>
      </c>
      <c r="W555" s="12">
        <f>E555*ReturnData!E566</f>
        <v>0</v>
      </c>
      <c r="X555" s="12">
        <f>F555*ReturnData!F566</f>
        <v>0</v>
      </c>
      <c r="Y555" s="12">
        <f>G555*ReturnData!G566</f>
        <v>1.4624999999999998E-3</v>
      </c>
      <c r="Z555" s="12">
        <f>H555*ReturnData!H566</f>
        <v>-4.6250000000000002E-4</v>
      </c>
      <c r="AA555" s="12">
        <f>I555*ReturnData!I566</f>
        <v>0</v>
      </c>
      <c r="AB555" s="12">
        <f>J555*ReturnData!J566</f>
        <v>-5.9874999999999998E-3</v>
      </c>
      <c r="AC555" s="12">
        <f>K555*ReturnData!K566</f>
        <v>0</v>
      </c>
      <c r="AD555" s="12">
        <f>L555*ReturnData!L566</f>
        <v>0</v>
      </c>
      <c r="AE555" s="12">
        <f>M555*ReturnData!M566</f>
        <v>0</v>
      </c>
      <c r="AF555" s="12">
        <f>N555*ReturnData!N566</f>
        <v>-6.5750000000000001E-3</v>
      </c>
      <c r="AG555" s="12">
        <f>O555*ReturnData!O566</f>
        <v>-5.5000000000000003E-4</v>
      </c>
      <c r="AH555" s="12">
        <f>P555*ReturnData!P566</f>
        <v>0</v>
      </c>
      <c r="AI555" s="12">
        <f>Q555*ReturnData!Q566</f>
        <v>-3.5125E-3</v>
      </c>
      <c r="AK555">
        <f t="shared" si="82"/>
        <v>202101</v>
      </c>
      <c r="AL555" s="15">
        <f t="shared" si="77"/>
        <v>-1.5637499999999999E-2</v>
      </c>
      <c r="AN555">
        <v>1</v>
      </c>
      <c r="AO555" s="15">
        <f>HighMomentumPortfolio!AL555-LowMomentumPortfolio!AL555</f>
        <v>3.2000000000000001E-2</v>
      </c>
      <c r="AP555" s="18">
        <f t="shared" si="78"/>
        <v>1.032</v>
      </c>
      <c r="AQ555" s="18"/>
      <c r="AR555" s="18">
        <f t="shared" ref="AR555" si="83">PRODUCT(AP555:AP566)</f>
        <v>0.87827913628652621</v>
      </c>
      <c r="AS555" s="18"/>
      <c r="AT555" s="18"/>
      <c r="AU555" s="18"/>
      <c r="AV555" s="18"/>
    </row>
    <row r="556" spans="1:48" x14ac:dyDescent="0.25">
      <c r="A556" s="6">
        <f>ReturnData!A567</f>
        <v>202102</v>
      </c>
      <c r="B556">
        <f>IF('Monthly Ranks'!B555&gt;=9, 1/8,0)</f>
        <v>0.125</v>
      </c>
      <c r="C556">
        <f>IF('Monthly Ranks'!C555&gt;=9, 1/8,0)</f>
        <v>0</v>
      </c>
      <c r="D556">
        <f>IF('Monthly Ranks'!D555&gt;=9, 1/8,0)</f>
        <v>0.125</v>
      </c>
      <c r="E556">
        <f>IF('Monthly Ranks'!E555&gt;=9, 1/8,0)</f>
        <v>0</v>
      </c>
      <c r="F556">
        <f>IF('Monthly Ranks'!F555&gt;=9, 1/8,0)</f>
        <v>0</v>
      </c>
      <c r="G556">
        <f>IF('Monthly Ranks'!G555&gt;=9, 1/8,0)</f>
        <v>0</v>
      </c>
      <c r="H556">
        <f>IF('Monthly Ranks'!H555&gt;=9, 1/8,0)</f>
        <v>0.125</v>
      </c>
      <c r="I556">
        <f>IF('Monthly Ranks'!I555&gt;=9, 1/8,0)</f>
        <v>0.125</v>
      </c>
      <c r="J556">
        <f>IF('Monthly Ranks'!J555&gt;=9, 1/8,0)</f>
        <v>0.125</v>
      </c>
      <c r="K556">
        <f>IF('Monthly Ranks'!K555&gt;=9, 1/8,0)</f>
        <v>0</v>
      </c>
      <c r="L556">
        <f>IF('Monthly Ranks'!L555&gt;=9, 1/8,0)</f>
        <v>0</v>
      </c>
      <c r="M556">
        <f>IF('Monthly Ranks'!M555&gt;=9, 1/8,0)</f>
        <v>0</v>
      </c>
      <c r="N556">
        <f>IF('Monthly Ranks'!N555&gt;=9, 1/8,0)</f>
        <v>0.125</v>
      </c>
      <c r="O556">
        <f>IF('Monthly Ranks'!O555&gt;=9, 1/8,0)</f>
        <v>0.125</v>
      </c>
      <c r="P556">
        <f>IF('Monthly Ranks'!P555&gt;=9, 1/8,0)</f>
        <v>0</v>
      </c>
      <c r="Q556">
        <f>IF('Monthly Ranks'!Q555&gt;=9, 1/8,0)</f>
        <v>0.125</v>
      </c>
      <c r="S556">
        <f t="shared" si="76"/>
        <v>202102</v>
      </c>
      <c r="T556" s="12">
        <f>B556*ReturnData!B567</f>
        <v>3.3750000000000002E-4</v>
      </c>
      <c r="U556" s="12">
        <f>C556*ReturnData!C567</f>
        <v>0</v>
      </c>
      <c r="V556" s="12">
        <f>D556*ReturnData!D567</f>
        <v>3.0212500000000003E-2</v>
      </c>
      <c r="W556" s="12">
        <f>E556*ReturnData!E567</f>
        <v>0</v>
      </c>
      <c r="X556" s="12">
        <f>F556*ReturnData!F567</f>
        <v>0</v>
      </c>
      <c r="Y556" s="12">
        <f>G556*ReturnData!G567</f>
        <v>0</v>
      </c>
      <c r="Z556" s="12">
        <f>H556*ReturnData!H567</f>
        <v>-1.9750000000000002E-3</v>
      </c>
      <c r="AA556" s="12">
        <f>I556*ReturnData!I567</f>
        <v>-2.875E-4</v>
      </c>
      <c r="AB556" s="12">
        <f>J556*ReturnData!J567</f>
        <v>2.1775000000000003E-2</v>
      </c>
      <c r="AC556" s="12">
        <f>K556*ReturnData!K567</f>
        <v>0</v>
      </c>
      <c r="AD556" s="12">
        <f>L556*ReturnData!L567</f>
        <v>0</v>
      </c>
      <c r="AE556" s="12">
        <f>M556*ReturnData!M567</f>
        <v>0</v>
      </c>
      <c r="AF556" s="12">
        <f>N556*ReturnData!N567</f>
        <v>1.0562499999999999E-2</v>
      </c>
      <c r="AG556" s="12">
        <f>O556*ReturnData!O567</f>
        <v>-5.7125000000000006E-3</v>
      </c>
      <c r="AH556" s="12">
        <f>P556*ReturnData!P567</f>
        <v>0</v>
      </c>
      <c r="AI556" s="12">
        <f>Q556*ReturnData!Q567</f>
        <v>1.34375E-2</v>
      </c>
      <c r="AK556">
        <f t="shared" si="82"/>
        <v>202102</v>
      </c>
      <c r="AL556" s="15">
        <f t="shared" si="77"/>
        <v>6.8350000000000008E-2</v>
      </c>
      <c r="AN556">
        <v>1</v>
      </c>
      <c r="AO556" s="15">
        <f>HighMomentumPortfolio!AL556-LowMomentumPortfolio!AL556</f>
        <v>-4.7337500000000005E-2</v>
      </c>
      <c r="AP556" s="18">
        <f t="shared" si="78"/>
        <v>0.95266249999999997</v>
      </c>
      <c r="AQ556" s="18"/>
    </row>
    <row r="557" spans="1:48" x14ac:dyDescent="0.25">
      <c r="A557" s="6">
        <f>ReturnData!A568</f>
        <v>202103</v>
      </c>
      <c r="B557">
        <f>IF('Monthly Ranks'!B556&gt;=9, 1/8,0)</f>
        <v>0.125</v>
      </c>
      <c r="C557">
        <f>IF('Monthly Ranks'!C556&gt;=9, 1/8,0)</f>
        <v>0</v>
      </c>
      <c r="D557">
        <f>IF('Monthly Ranks'!D556&gt;=9, 1/8,0)</f>
        <v>0.125</v>
      </c>
      <c r="E557">
        <f>IF('Monthly Ranks'!E556&gt;=9, 1/8,0)</f>
        <v>0.125</v>
      </c>
      <c r="F557">
        <f>IF('Monthly Ranks'!F556&gt;=9, 1/8,0)</f>
        <v>0</v>
      </c>
      <c r="G557">
        <f>IF('Monthly Ranks'!G556&gt;=9, 1/8,0)</f>
        <v>0</v>
      </c>
      <c r="H557">
        <f>IF('Monthly Ranks'!H556&gt;=9, 1/8,0)</f>
        <v>0.125</v>
      </c>
      <c r="I557">
        <f>IF('Monthly Ranks'!I556&gt;=9, 1/8,0)</f>
        <v>0</v>
      </c>
      <c r="J557">
        <f>IF('Monthly Ranks'!J556&gt;=9, 1/8,0)</f>
        <v>0.125</v>
      </c>
      <c r="K557">
        <f>IF('Monthly Ranks'!K556&gt;=9, 1/8,0)</f>
        <v>0</v>
      </c>
      <c r="L557">
        <f>IF('Monthly Ranks'!L556&gt;=9, 1/8,0)</f>
        <v>0</v>
      </c>
      <c r="M557">
        <f>IF('Monthly Ranks'!M556&gt;=9, 1/8,0)</f>
        <v>0</v>
      </c>
      <c r="N557">
        <f>IF('Monthly Ranks'!N556&gt;=9, 1/8,0)</f>
        <v>0.125</v>
      </c>
      <c r="O557">
        <f>IF('Monthly Ranks'!O556&gt;=9, 1/8,0)</f>
        <v>0.125</v>
      </c>
      <c r="P557">
        <f>IF('Monthly Ranks'!P556&gt;=9, 1/8,0)</f>
        <v>0</v>
      </c>
      <c r="Q557">
        <f>IF('Monthly Ranks'!Q556&gt;=9, 1/8,0)</f>
        <v>0.125</v>
      </c>
      <c r="S557">
        <f t="shared" si="76"/>
        <v>202103</v>
      </c>
      <c r="T557" s="12">
        <f>B557*ReturnData!B568</f>
        <v>9.2874999999999989E-3</v>
      </c>
      <c r="U557" s="12">
        <f>C557*ReturnData!C568</f>
        <v>0</v>
      </c>
      <c r="V557" s="12">
        <f>D557*ReturnData!D568</f>
        <v>2.9749999999999998E-3</v>
      </c>
      <c r="W557" s="12">
        <f>E557*ReturnData!E568</f>
        <v>9.7500000000000006E-4</v>
      </c>
      <c r="X557" s="12">
        <f>F557*ReturnData!F568</f>
        <v>0</v>
      </c>
      <c r="Y557" s="12">
        <f>G557*ReturnData!G568</f>
        <v>0</v>
      </c>
      <c r="Z557" s="12">
        <f>H557*ReturnData!H568</f>
        <v>5.9750000000000003E-3</v>
      </c>
      <c r="AA557" s="12">
        <f>I557*ReturnData!I568</f>
        <v>0</v>
      </c>
      <c r="AB557" s="12">
        <f>J557*ReturnData!J568</f>
        <v>2.7862499999999998E-2</v>
      </c>
      <c r="AC557" s="12">
        <f>K557*ReturnData!K568</f>
        <v>0</v>
      </c>
      <c r="AD557" s="12">
        <f>L557*ReturnData!L568</f>
        <v>0</v>
      </c>
      <c r="AE557" s="12">
        <f>M557*ReturnData!M568</f>
        <v>0</v>
      </c>
      <c r="AF557" s="12">
        <f>N557*ReturnData!N568</f>
        <v>1.15E-2</v>
      </c>
      <c r="AG557" s="12">
        <f>O557*ReturnData!O568</f>
        <v>1.2962499999999998E-2</v>
      </c>
      <c r="AH557" s="12">
        <f>P557*ReturnData!P568</f>
        <v>0</v>
      </c>
      <c r="AI557" s="12">
        <f>Q557*ReturnData!Q568</f>
        <v>7.3375000000000003E-3</v>
      </c>
      <c r="AK557">
        <f t="shared" si="82"/>
        <v>202103</v>
      </c>
      <c r="AL557" s="15">
        <f t="shared" si="77"/>
        <v>7.8875000000000001E-2</v>
      </c>
      <c r="AN557">
        <v>1</v>
      </c>
      <c r="AO557" s="15">
        <f>HighMomentumPortfolio!AL557-LowMomentumPortfolio!AL557</f>
        <v>-3.5775000000000001E-2</v>
      </c>
      <c r="AP557" s="18">
        <f t="shared" si="78"/>
        <v>0.964225</v>
      </c>
      <c r="AQ557" s="18"/>
    </row>
    <row r="558" spans="1:48" x14ac:dyDescent="0.25">
      <c r="A558" s="6">
        <f>ReturnData!A569</f>
        <v>202104</v>
      </c>
      <c r="B558">
        <f>IF('Monthly Ranks'!B557&gt;=9, 1/8,0)</f>
        <v>0.125</v>
      </c>
      <c r="C558">
        <f>IF('Monthly Ranks'!C557&gt;=9, 1/8,0)</f>
        <v>0</v>
      </c>
      <c r="D558">
        <f>IF('Monthly Ranks'!D557&gt;=9, 1/8,0)</f>
        <v>0</v>
      </c>
      <c r="E558">
        <f>IF('Monthly Ranks'!E557&gt;=9, 1/8,0)</f>
        <v>0</v>
      </c>
      <c r="F558">
        <f>IF('Monthly Ranks'!F557&gt;=9, 1/8,0)</f>
        <v>0</v>
      </c>
      <c r="G558">
        <f>IF('Monthly Ranks'!G557&gt;=9, 1/8,0)</f>
        <v>0</v>
      </c>
      <c r="H558">
        <f>IF('Monthly Ranks'!H557&gt;=9, 1/8,0)</f>
        <v>0.125</v>
      </c>
      <c r="I558">
        <f>IF('Monthly Ranks'!I557&gt;=9, 1/8,0)</f>
        <v>0.125</v>
      </c>
      <c r="J558">
        <f>IF('Monthly Ranks'!J557&gt;=9, 1/8,0)</f>
        <v>0</v>
      </c>
      <c r="K558">
        <f>IF('Monthly Ranks'!K557&gt;=9, 1/8,0)</f>
        <v>0</v>
      </c>
      <c r="L558">
        <f>IF('Monthly Ranks'!L557&gt;=9, 1/8,0)</f>
        <v>0.125</v>
      </c>
      <c r="M558">
        <f>IF('Monthly Ranks'!M557&gt;=9, 1/8,0)</f>
        <v>0</v>
      </c>
      <c r="N558">
        <f>IF('Monthly Ranks'!N557&gt;=9, 1/8,0)</f>
        <v>0.125</v>
      </c>
      <c r="O558">
        <f>IF('Monthly Ranks'!O557&gt;=9, 1/8,0)</f>
        <v>0.125</v>
      </c>
      <c r="P558">
        <f>IF('Monthly Ranks'!P557&gt;=9, 1/8,0)</f>
        <v>0.125</v>
      </c>
      <c r="Q558">
        <f>IF('Monthly Ranks'!Q557&gt;=9, 1/8,0)</f>
        <v>0.125</v>
      </c>
      <c r="S558">
        <f t="shared" si="76"/>
        <v>202104</v>
      </c>
      <c r="T558" s="12">
        <f>B558*ReturnData!B569</f>
        <v>4.0999999999999995E-3</v>
      </c>
      <c r="U558" s="12">
        <f>C558*ReturnData!C569</f>
        <v>0</v>
      </c>
      <c r="V558" s="12">
        <f>D558*ReturnData!D569</f>
        <v>0</v>
      </c>
      <c r="W558" s="12">
        <f>E558*ReturnData!E569</f>
        <v>0</v>
      </c>
      <c r="X558" s="12">
        <f>F558*ReturnData!F569</f>
        <v>0</v>
      </c>
      <c r="Y558" s="12">
        <f>G558*ReturnData!G569</f>
        <v>0</v>
      </c>
      <c r="Z558" s="12">
        <f>H558*ReturnData!H569</f>
        <v>1.0125000000000002E-3</v>
      </c>
      <c r="AA558" s="12">
        <f>I558*ReturnData!I569</f>
        <v>8.6125000000000004E-3</v>
      </c>
      <c r="AB558" s="12">
        <f>J558*ReturnData!J569</f>
        <v>0</v>
      </c>
      <c r="AC558" s="12">
        <f>K558*ReturnData!K569</f>
        <v>0</v>
      </c>
      <c r="AD558" s="12">
        <f>L558*ReturnData!L569</f>
        <v>2.4124999999999997E-3</v>
      </c>
      <c r="AE558" s="12">
        <f>M558*ReturnData!M569</f>
        <v>0</v>
      </c>
      <c r="AF558" s="12">
        <f>N558*ReturnData!N569</f>
        <v>3.8874999999999999E-3</v>
      </c>
      <c r="AG558" s="12">
        <f>O558*ReturnData!O569</f>
        <v>4.9624999999999999E-3</v>
      </c>
      <c r="AH558" s="12">
        <f>P558*ReturnData!P569</f>
        <v>9.4874999999999994E-3</v>
      </c>
      <c r="AI558" s="12">
        <f>Q558*ReturnData!Q569</f>
        <v>7.7625000000000003E-3</v>
      </c>
      <c r="AK558">
        <f t="shared" si="82"/>
        <v>202104</v>
      </c>
      <c r="AL558" s="15">
        <f t="shared" si="77"/>
        <v>4.223749999999999E-2</v>
      </c>
      <c r="AN558">
        <v>1</v>
      </c>
      <c r="AO558" s="15">
        <f>HighMomentumPortfolio!AL558-LowMomentumPortfolio!AL558</f>
        <v>-5.049999999999992E-3</v>
      </c>
      <c r="AP558" s="18">
        <f t="shared" si="78"/>
        <v>0.99495</v>
      </c>
      <c r="AQ558" s="18"/>
    </row>
    <row r="559" spans="1:48" x14ac:dyDescent="0.25">
      <c r="A559" s="6">
        <f>ReturnData!A570</f>
        <v>202105</v>
      </c>
      <c r="B559">
        <f>IF('Monthly Ranks'!B558&gt;=9, 1/8,0)</f>
        <v>0.125</v>
      </c>
      <c r="C559">
        <f>IF('Monthly Ranks'!C558&gt;=9, 1/8,0)</f>
        <v>0</v>
      </c>
      <c r="D559">
        <f>IF('Monthly Ranks'!D558&gt;=9, 1/8,0)</f>
        <v>0.125</v>
      </c>
      <c r="E559">
        <f>IF('Monthly Ranks'!E558&gt;=9, 1/8,0)</f>
        <v>0</v>
      </c>
      <c r="F559">
        <f>IF('Monthly Ranks'!F558&gt;=9, 1/8,0)</f>
        <v>0</v>
      </c>
      <c r="G559">
        <f>IF('Monthly Ranks'!G558&gt;=9, 1/8,0)</f>
        <v>0</v>
      </c>
      <c r="H559">
        <f>IF('Monthly Ranks'!H558&gt;=9, 1/8,0)</f>
        <v>0.125</v>
      </c>
      <c r="I559">
        <f>IF('Monthly Ranks'!I558&gt;=9, 1/8,0)</f>
        <v>0</v>
      </c>
      <c r="J559">
        <f>IF('Monthly Ranks'!J558&gt;=9, 1/8,0)</f>
        <v>0</v>
      </c>
      <c r="K559">
        <f>IF('Monthly Ranks'!K558&gt;=9, 1/8,0)</f>
        <v>0</v>
      </c>
      <c r="L559">
        <f>IF('Monthly Ranks'!L558&gt;=9, 1/8,0)</f>
        <v>0.125</v>
      </c>
      <c r="M559">
        <f>IF('Monthly Ranks'!M558&gt;=9, 1/8,0)</f>
        <v>0</v>
      </c>
      <c r="N559">
        <f>IF('Monthly Ranks'!N558&gt;=9, 1/8,0)</f>
        <v>0.125</v>
      </c>
      <c r="O559">
        <f>IF('Monthly Ranks'!O558&gt;=9, 1/8,0)</f>
        <v>0.125</v>
      </c>
      <c r="P559">
        <f>IF('Monthly Ranks'!P558&gt;=9, 1/8,0)</f>
        <v>0.125</v>
      </c>
      <c r="Q559">
        <f>IF('Monthly Ranks'!Q558&gt;=9, 1/8,0)</f>
        <v>0.125</v>
      </c>
      <c r="S559">
        <f t="shared" si="76"/>
        <v>202105</v>
      </c>
      <c r="T559" s="12">
        <f>B559*ReturnData!B570</f>
        <v>2.6874999999999998E-3</v>
      </c>
      <c r="U559" s="12">
        <f>C559*ReturnData!C570</f>
        <v>0</v>
      </c>
      <c r="V559" s="12">
        <f>D559*ReturnData!D570</f>
        <v>7.7625000000000003E-3</v>
      </c>
      <c r="W559" s="12">
        <f>E559*ReturnData!E570</f>
        <v>0</v>
      </c>
      <c r="X559" s="12">
        <f>F559*ReturnData!F570</f>
        <v>0</v>
      </c>
      <c r="Y559" s="12">
        <f>G559*ReturnData!G570</f>
        <v>0</v>
      </c>
      <c r="Z559" s="12">
        <f>H559*ReturnData!H570</f>
        <v>2.65E-3</v>
      </c>
      <c r="AA559" s="12">
        <f>I559*ReturnData!I570</f>
        <v>0</v>
      </c>
      <c r="AB559" s="12">
        <f>J559*ReturnData!J570</f>
        <v>0</v>
      </c>
      <c r="AC559" s="12">
        <f>K559*ReturnData!K570</f>
        <v>0</v>
      </c>
      <c r="AD559" s="12">
        <f>L559*ReturnData!L570</f>
        <v>2.5000000000000001E-3</v>
      </c>
      <c r="AE559" s="12">
        <f>M559*ReturnData!M570</f>
        <v>0</v>
      </c>
      <c r="AF559" s="12">
        <f>N559*ReturnData!N570</f>
        <v>3.2875000000000001E-3</v>
      </c>
      <c r="AG559" s="12">
        <f>O559*ReturnData!O570</f>
        <v>-1.4499999999999999E-3</v>
      </c>
      <c r="AH559" s="12">
        <f>P559*ReturnData!P570</f>
        <v>-3.2000000000000002E-3</v>
      </c>
      <c r="AI559" s="12">
        <f>Q559*ReturnData!Q570</f>
        <v>3.9874999999999997E-3</v>
      </c>
      <c r="AK559">
        <f t="shared" si="82"/>
        <v>202105</v>
      </c>
      <c r="AL559" s="15">
        <f t="shared" si="77"/>
        <v>1.8225000000000002E-2</v>
      </c>
      <c r="AN559">
        <v>1</v>
      </c>
      <c r="AO559" s="15">
        <f>HighMomentumPortfolio!AL559-LowMomentumPortfolio!AL559</f>
        <v>1.1062499999999992E-2</v>
      </c>
      <c r="AP559" s="18">
        <f t="shared" si="78"/>
        <v>1.0110625</v>
      </c>
      <c r="AQ559" s="18"/>
    </row>
    <row r="560" spans="1:48" x14ac:dyDescent="0.25">
      <c r="A560" s="6">
        <f>ReturnData!A571</f>
        <v>202106</v>
      </c>
      <c r="B560">
        <f>IF('Monthly Ranks'!B559&gt;=9, 1/8,0)</f>
        <v>0.125</v>
      </c>
      <c r="C560">
        <f>IF('Monthly Ranks'!C559&gt;=9, 1/8,0)</f>
        <v>0</v>
      </c>
      <c r="D560">
        <f>IF('Monthly Ranks'!D559&gt;=9, 1/8,0)</f>
        <v>0.125</v>
      </c>
      <c r="E560">
        <f>IF('Monthly Ranks'!E559&gt;=9, 1/8,0)</f>
        <v>0.125</v>
      </c>
      <c r="F560">
        <f>IF('Monthly Ranks'!F559&gt;=9, 1/8,0)</f>
        <v>0</v>
      </c>
      <c r="G560">
        <f>IF('Monthly Ranks'!G559&gt;=9, 1/8,0)</f>
        <v>0</v>
      </c>
      <c r="H560">
        <f>IF('Monthly Ranks'!H559&gt;=9, 1/8,0)</f>
        <v>0.125</v>
      </c>
      <c r="I560">
        <f>IF('Monthly Ranks'!I559&gt;=9, 1/8,0)</f>
        <v>0</v>
      </c>
      <c r="J560">
        <f>IF('Monthly Ranks'!J559&gt;=9, 1/8,0)</f>
        <v>0</v>
      </c>
      <c r="K560">
        <f>IF('Monthly Ranks'!K559&gt;=9, 1/8,0)</f>
        <v>0</v>
      </c>
      <c r="L560">
        <f>IF('Monthly Ranks'!L559&gt;=9, 1/8,0)</f>
        <v>0.125</v>
      </c>
      <c r="M560">
        <f>IF('Monthly Ranks'!M559&gt;=9, 1/8,0)</f>
        <v>0</v>
      </c>
      <c r="N560">
        <f>IF('Monthly Ranks'!N559&gt;=9, 1/8,0)</f>
        <v>0</v>
      </c>
      <c r="O560">
        <f>IF('Monthly Ranks'!O559&gt;=9, 1/8,0)</f>
        <v>0.125</v>
      </c>
      <c r="P560">
        <f>IF('Monthly Ranks'!P559&gt;=9, 1/8,0)</f>
        <v>0.125</v>
      </c>
      <c r="Q560">
        <f>IF('Monthly Ranks'!Q559&gt;=9, 1/8,0)</f>
        <v>0</v>
      </c>
      <c r="S560">
        <f t="shared" si="76"/>
        <v>202106</v>
      </c>
      <c r="T560" s="12">
        <f>B560*ReturnData!B571</f>
        <v>-2.7125000000000001E-3</v>
      </c>
      <c r="U560" s="12">
        <f>C560*ReturnData!C571</f>
        <v>0</v>
      </c>
      <c r="V560" s="12">
        <f>D560*ReturnData!D571</f>
        <v>7.2250000000000005E-3</v>
      </c>
      <c r="W560" s="12">
        <f>E560*ReturnData!E571</f>
        <v>9.5999999999999992E-3</v>
      </c>
      <c r="X560" s="12">
        <f>F560*ReturnData!F571</f>
        <v>0</v>
      </c>
      <c r="Y560" s="12">
        <f>G560*ReturnData!G571</f>
        <v>0</v>
      </c>
      <c r="Z560" s="12">
        <f>H560*ReturnData!H571</f>
        <v>2.6124999999999998E-3</v>
      </c>
      <c r="AA560" s="12">
        <f>I560*ReturnData!I571</f>
        <v>0</v>
      </c>
      <c r="AB560" s="12">
        <f>J560*ReturnData!J571</f>
        <v>0</v>
      </c>
      <c r="AC560" s="12">
        <f>K560*ReturnData!K571</f>
        <v>0</v>
      </c>
      <c r="AD560" s="12">
        <f>L560*ReturnData!L571</f>
        <v>5.6000000000000008E-3</v>
      </c>
      <c r="AE560" s="12">
        <f>M560*ReturnData!M571</f>
        <v>0</v>
      </c>
      <c r="AF560" s="12">
        <f>N560*ReturnData!N571</f>
        <v>0</v>
      </c>
      <c r="AG560" s="12">
        <f>O560*ReturnData!O571</f>
        <v>-1.7625E-3</v>
      </c>
      <c r="AH560" s="12">
        <f>P560*ReturnData!P571</f>
        <v>4.7875000000000001E-3</v>
      </c>
      <c r="AI560" s="12">
        <f>Q560*ReturnData!Q571</f>
        <v>0</v>
      </c>
      <c r="AK560">
        <f t="shared" si="82"/>
        <v>202106</v>
      </c>
      <c r="AL560" s="15">
        <f t="shared" si="77"/>
        <v>2.5350000000000001E-2</v>
      </c>
      <c r="AN560">
        <v>1</v>
      </c>
      <c r="AO560" s="15">
        <f>HighMomentumPortfolio!AL560-LowMomentumPortfolio!AL560</f>
        <v>-4.4037500000000007E-2</v>
      </c>
      <c r="AP560" s="18">
        <f t="shared" si="78"/>
        <v>0.95596250000000005</v>
      </c>
      <c r="AQ560" s="18"/>
    </row>
    <row r="561" spans="1:48" x14ac:dyDescent="0.25">
      <c r="A561" s="6">
        <f>ReturnData!A572</f>
        <v>202107</v>
      </c>
      <c r="B561">
        <f>IF('Monthly Ranks'!B560&gt;=9, 1/8,0)</f>
        <v>0.125</v>
      </c>
      <c r="C561">
        <f>IF('Monthly Ranks'!C560&gt;=9, 1/8,0)</f>
        <v>0</v>
      </c>
      <c r="D561">
        <f>IF('Monthly Ranks'!D560&gt;=9, 1/8,0)</f>
        <v>0</v>
      </c>
      <c r="E561">
        <f>IF('Monthly Ranks'!E560&gt;=9, 1/8,0)</f>
        <v>0.125</v>
      </c>
      <c r="F561">
        <f>IF('Monthly Ranks'!F560&gt;=9, 1/8,0)</f>
        <v>0</v>
      </c>
      <c r="G561">
        <f>IF('Monthly Ranks'!G560&gt;=9, 1/8,0)</f>
        <v>0</v>
      </c>
      <c r="H561">
        <f>IF('Monthly Ranks'!H560&gt;=9, 1/8,0)</f>
        <v>0.125</v>
      </c>
      <c r="I561">
        <f>IF('Monthly Ranks'!I560&gt;=9, 1/8,0)</f>
        <v>0.125</v>
      </c>
      <c r="J561">
        <f>IF('Monthly Ranks'!J560&gt;=9, 1/8,0)</f>
        <v>0</v>
      </c>
      <c r="K561">
        <f>IF('Monthly Ranks'!K560&gt;=9, 1/8,0)</f>
        <v>0.125</v>
      </c>
      <c r="L561">
        <f>IF('Monthly Ranks'!L560&gt;=9, 1/8,0)</f>
        <v>0.125</v>
      </c>
      <c r="M561">
        <f>IF('Monthly Ranks'!M560&gt;=9, 1/8,0)</f>
        <v>0</v>
      </c>
      <c r="N561">
        <f>IF('Monthly Ranks'!N560&gt;=9, 1/8,0)</f>
        <v>0</v>
      </c>
      <c r="O561">
        <f>IF('Monthly Ranks'!O560&gt;=9, 1/8,0)</f>
        <v>0.125</v>
      </c>
      <c r="P561">
        <f>IF('Monthly Ranks'!P560&gt;=9, 1/8,0)</f>
        <v>0.125</v>
      </c>
      <c r="Q561">
        <f>IF('Monthly Ranks'!Q560&gt;=9, 1/8,0)</f>
        <v>0</v>
      </c>
      <c r="S561">
        <f t="shared" si="76"/>
        <v>202107</v>
      </c>
      <c r="T561" s="12">
        <f>B561*ReturnData!B572</f>
        <v>-2.5000000000000001E-5</v>
      </c>
      <c r="U561" s="12">
        <f>C561*ReturnData!C572</f>
        <v>0</v>
      </c>
      <c r="V561" s="12">
        <f>D561*ReturnData!D572</f>
        <v>0</v>
      </c>
      <c r="W561" s="12">
        <f>E561*ReturnData!E572</f>
        <v>5.5874999999999996E-3</v>
      </c>
      <c r="X561" s="12">
        <f>F561*ReturnData!F572</f>
        <v>0</v>
      </c>
      <c r="Y561" s="12">
        <f>G561*ReturnData!G572</f>
        <v>0</v>
      </c>
      <c r="Z561" s="12">
        <f>H561*ReturnData!H572</f>
        <v>4.7625000000000002E-3</v>
      </c>
      <c r="AA561" s="12">
        <f>I561*ReturnData!I572</f>
        <v>2.3999999999999998E-3</v>
      </c>
      <c r="AB561" s="12">
        <f>J561*ReturnData!J572</f>
        <v>0</v>
      </c>
      <c r="AC561" s="12">
        <f>K561*ReturnData!K572</f>
        <v>5.375E-4</v>
      </c>
      <c r="AD561" s="12">
        <f>L561*ReturnData!L572</f>
        <v>1.9125000000000001E-3</v>
      </c>
      <c r="AE561" s="12">
        <f>M561*ReturnData!M572</f>
        <v>0</v>
      </c>
      <c r="AF561" s="12">
        <f>N561*ReturnData!N572</f>
        <v>0</v>
      </c>
      <c r="AG561" s="12">
        <f>O561*ReturnData!O572</f>
        <v>3.7125000000000001E-3</v>
      </c>
      <c r="AH561" s="12">
        <f>P561*ReturnData!P572</f>
        <v>-7.5000000000000002E-4</v>
      </c>
      <c r="AI561" s="12">
        <f>Q561*ReturnData!Q572</f>
        <v>0</v>
      </c>
      <c r="AK561">
        <f t="shared" si="82"/>
        <v>202107</v>
      </c>
      <c r="AL561" s="15">
        <f t="shared" si="77"/>
        <v>1.8137500000000001E-2</v>
      </c>
      <c r="AN561">
        <v>1</v>
      </c>
      <c r="AO561" s="15">
        <f>HighMomentumPortfolio!AL561-LowMomentumPortfolio!AL561</f>
        <v>-2.3899999999999998E-2</v>
      </c>
      <c r="AP561" s="18">
        <f t="shared" si="78"/>
        <v>0.97609999999999997</v>
      </c>
      <c r="AQ561" s="18"/>
    </row>
    <row r="562" spans="1:48" x14ac:dyDescent="0.25">
      <c r="A562" s="6">
        <f>ReturnData!A573</f>
        <v>202108</v>
      </c>
      <c r="B562">
        <f>IF('Monthly Ranks'!B561&gt;=9, 1/8,0)</f>
        <v>0.125</v>
      </c>
      <c r="C562">
        <f>IF('Monthly Ranks'!C561&gt;=9, 1/8,0)</f>
        <v>0</v>
      </c>
      <c r="D562">
        <f>IF('Monthly Ranks'!D561&gt;=9, 1/8,0)</f>
        <v>0</v>
      </c>
      <c r="E562">
        <f>IF('Monthly Ranks'!E561&gt;=9, 1/8,0)</f>
        <v>0</v>
      </c>
      <c r="F562">
        <f>IF('Monthly Ranks'!F561&gt;=9, 1/8,0)</f>
        <v>0</v>
      </c>
      <c r="G562">
        <f>IF('Monthly Ranks'!G561&gt;=9, 1/8,0)</f>
        <v>0.125</v>
      </c>
      <c r="H562">
        <f>IF('Monthly Ranks'!H561&gt;=9, 1/8,0)</f>
        <v>0.125</v>
      </c>
      <c r="I562">
        <f>IF('Monthly Ranks'!I561&gt;=9, 1/8,0)</f>
        <v>0.125</v>
      </c>
      <c r="J562">
        <f>IF('Monthly Ranks'!J561&gt;=9, 1/8,0)</f>
        <v>0</v>
      </c>
      <c r="K562">
        <f>IF('Monthly Ranks'!K561&gt;=9, 1/8,0)</f>
        <v>0</v>
      </c>
      <c r="L562">
        <f>IF('Monthly Ranks'!L561&gt;=9, 1/8,0)</f>
        <v>0.125</v>
      </c>
      <c r="M562">
        <f>IF('Monthly Ranks'!M561&gt;=9, 1/8,0)</f>
        <v>0</v>
      </c>
      <c r="N562">
        <f>IF('Monthly Ranks'!N561&gt;=9, 1/8,0)</f>
        <v>0.125</v>
      </c>
      <c r="O562">
        <f>IF('Monthly Ranks'!O561&gt;=9, 1/8,0)</f>
        <v>0.125</v>
      </c>
      <c r="P562">
        <f>IF('Monthly Ranks'!P561&gt;=9, 1/8,0)</f>
        <v>0.125</v>
      </c>
      <c r="Q562">
        <f>IF('Monthly Ranks'!Q561&gt;=9, 1/8,0)</f>
        <v>0</v>
      </c>
      <c r="S562">
        <f t="shared" si="76"/>
        <v>202108</v>
      </c>
      <c r="T562" s="12">
        <f>B562*ReturnData!B573</f>
        <v>-3.6249999999999998E-4</v>
      </c>
      <c r="U562" s="12">
        <f>C562*ReturnData!C573</f>
        <v>0</v>
      </c>
      <c r="V562" s="12">
        <f>D562*ReturnData!D573</f>
        <v>0</v>
      </c>
      <c r="W562" s="12">
        <f>E562*ReturnData!E573</f>
        <v>0</v>
      </c>
      <c r="X562" s="12">
        <f>F562*ReturnData!F573</f>
        <v>0</v>
      </c>
      <c r="Y562" s="12">
        <f>G562*ReturnData!G573</f>
        <v>2.5000000000000001E-5</v>
      </c>
      <c r="Z562" s="12">
        <f>H562*ReturnData!H573</f>
        <v>2.8000000000000004E-3</v>
      </c>
      <c r="AA562" s="12">
        <f>I562*ReturnData!I573</f>
        <v>2.2875E-3</v>
      </c>
      <c r="AB562" s="12">
        <f>J562*ReturnData!J573</f>
        <v>0</v>
      </c>
      <c r="AC562" s="12">
        <f>K562*ReturnData!K573</f>
        <v>0</v>
      </c>
      <c r="AD562" s="12">
        <f>L562*ReturnData!L573</f>
        <v>4.3874999999999999E-3</v>
      </c>
      <c r="AE562" s="12">
        <f>M562*ReturnData!M573</f>
        <v>0</v>
      </c>
      <c r="AF562" s="12">
        <f>N562*ReturnData!N573</f>
        <v>-8.3750000000000003E-4</v>
      </c>
      <c r="AG562" s="12">
        <f>O562*ReturnData!O573</f>
        <v>4.0375000000000003E-3</v>
      </c>
      <c r="AH562" s="12">
        <f>P562*ReturnData!P573</f>
        <v>3.7750000000000001E-3</v>
      </c>
      <c r="AI562" s="12">
        <f>Q562*ReturnData!Q573</f>
        <v>0</v>
      </c>
      <c r="AK562">
        <f t="shared" si="82"/>
        <v>202108</v>
      </c>
      <c r="AL562" s="15">
        <f t="shared" si="77"/>
        <v>1.6112500000000002E-2</v>
      </c>
      <c r="AN562">
        <v>1</v>
      </c>
      <c r="AO562" s="15">
        <f>HighMomentumPortfolio!AL562-LowMomentumPortfolio!AL562</f>
        <v>-9.2625000000000034E-3</v>
      </c>
      <c r="AP562" s="18">
        <f t="shared" si="78"/>
        <v>0.99073750000000005</v>
      </c>
      <c r="AQ562" s="18"/>
    </row>
    <row r="563" spans="1:48" x14ac:dyDescent="0.25">
      <c r="A563" s="6">
        <f>ReturnData!A574</f>
        <v>202109</v>
      </c>
      <c r="B563">
        <f>IF('Monthly Ranks'!B562&gt;=9, 1/8,0)</f>
        <v>0.125</v>
      </c>
      <c r="C563">
        <f>IF('Monthly Ranks'!C562&gt;=9, 1/8,0)</f>
        <v>0</v>
      </c>
      <c r="D563">
        <f>IF('Monthly Ranks'!D562&gt;=9, 1/8,0)</f>
        <v>0</v>
      </c>
      <c r="E563">
        <f>IF('Monthly Ranks'!E562&gt;=9, 1/8,0)</f>
        <v>0</v>
      </c>
      <c r="F563">
        <f>IF('Monthly Ranks'!F562&gt;=9, 1/8,0)</f>
        <v>0</v>
      </c>
      <c r="G563">
        <f>IF('Monthly Ranks'!G562&gt;=9, 1/8,0)</f>
        <v>0.125</v>
      </c>
      <c r="H563">
        <f>IF('Monthly Ranks'!H562&gt;=9, 1/8,0)</f>
        <v>0.125</v>
      </c>
      <c r="I563">
        <f>IF('Monthly Ranks'!I562&gt;=9, 1/8,0)</f>
        <v>0.125</v>
      </c>
      <c r="J563">
        <f>IF('Monthly Ranks'!J562&gt;=9, 1/8,0)</f>
        <v>0</v>
      </c>
      <c r="K563">
        <f>IF('Monthly Ranks'!K562&gt;=9, 1/8,0)</f>
        <v>0.125</v>
      </c>
      <c r="L563">
        <f>IF('Monthly Ranks'!L562&gt;=9, 1/8,0)</f>
        <v>0</v>
      </c>
      <c r="M563">
        <f>IF('Monthly Ranks'!M562&gt;=9, 1/8,0)</f>
        <v>0</v>
      </c>
      <c r="N563">
        <f>IF('Monthly Ranks'!N562&gt;=9, 1/8,0)</f>
        <v>0.125</v>
      </c>
      <c r="O563">
        <f>IF('Monthly Ranks'!O562&gt;=9, 1/8,0)</f>
        <v>0.125</v>
      </c>
      <c r="P563">
        <f>IF('Monthly Ranks'!P562&gt;=9, 1/8,0)</f>
        <v>0.125</v>
      </c>
      <c r="Q563">
        <f>IF('Monthly Ranks'!Q562&gt;=9, 1/8,0)</f>
        <v>0</v>
      </c>
      <c r="S563">
        <f t="shared" si="76"/>
        <v>202109</v>
      </c>
      <c r="T563" s="12">
        <f>B563*ReturnData!B574</f>
        <v>-4.0999999999999995E-3</v>
      </c>
      <c r="U563" s="12">
        <f>C563*ReturnData!C574</f>
        <v>0</v>
      </c>
      <c r="V563" s="12">
        <f>D563*ReturnData!D574</f>
        <v>0</v>
      </c>
      <c r="W563" s="12">
        <f>E563*ReturnData!E574</f>
        <v>0</v>
      </c>
      <c r="X563" s="12">
        <f>F563*ReturnData!F574</f>
        <v>0</v>
      </c>
      <c r="Y563" s="12">
        <f>G563*ReturnData!G574</f>
        <v>-5.7875000000000001E-3</v>
      </c>
      <c r="Z563" s="12">
        <f>H563*ReturnData!H574</f>
        <v>-7.5624999999999998E-3</v>
      </c>
      <c r="AA563" s="12">
        <f>I563*ReturnData!I574</f>
        <v>-4.6375000000000001E-3</v>
      </c>
      <c r="AB563" s="12">
        <f>J563*ReturnData!J574</f>
        <v>0</v>
      </c>
      <c r="AC563" s="12">
        <f>K563*ReturnData!K574</f>
        <v>-6.9999999999999993E-3</v>
      </c>
      <c r="AD563" s="12">
        <f>L563*ReturnData!L574</f>
        <v>0</v>
      </c>
      <c r="AE563" s="12">
        <f>M563*ReturnData!M574</f>
        <v>0</v>
      </c>
      <c r="AF563" s="12">
        <f>N563*ReturnData!N574</f>
        <v>-2.6374999999999997E-3</v>
      </c>
      <c r="AG563" s="12">
        <f>O563*ReturnData!O574</f>
        <v>-6.0750000000000005E-3</v>
      </c>
      <c r="AH563" s="12">
        <f>P563*ReturnData!P574</f>
        <v>-6.7874999999999993E-3</v>
      </c>
      <c r="AI563" s="12">
        <f>Q563*ReturnData!Q574</f>
        <v>0</v>
      </c>
      <c r="AK563">
        <f t="shared" si="82"/>
        <v>202109</v>
      </c>
      <c r="AL563" s="15">
        <f t="shared" si="77"/>
        <v>-4.4587500000000002E-2</v>
      </c>
      <c r="AN563">
        <v>1</v>
      </c>
      <c r="AO563" s="15">
        <f>HighMomentumPortfolio!AL563-LowMomentumPortfolio!AL563</f>
        <v>9.9750000000000047E-3</v>
      </c>
      <c r="AP563" s="18">
        <f t="shared" si="78"/>
        <v>1.0099750000000001</v>
      </c>
      <c r="AQ563" s="18"/>
    </row>
    <row r="564" spans="1:48" x14ac:dyDescent="0.25">
      <c r="A564" s="6">
        <f>ReturnData!A575</f>
        <v>202110</v>
      </c>
      <c r="B564">
        <f>IF('Monthly Ranks'!B563&gt;=9, 1/8,0)</f>
        <v>0.125</v>
      </c>
      <c r="C564">
        <f>IF('Monthly Ranks'!C563&gt;=9, 1/8,0)</f>
        <v>0</v>
      </c>
      <c r="D564">
        <f>IF('Monthly Ranks'!D563&gt;=9, 1/8,0)</f>
        <v>0</v>
      </c>
      <c r="E564">
        <f>IF('Monthly Ranks'!E563&gt;=9, 1/8,0)</f>
        <v>0.125</v>
      </c>
      <c r="F564">
        <f>IF('Monthly Ranks'!F563&gt;=9, 1/8,0)</f>
        <v>0</v>
      </c>
      <c r="G564">
        <f>IF('Monthly Ranks'!G563&gt;=9, 1/8,0)</f>
        <v>0.125</v>
      </c>
      <c r="H564">
        <f>IF('Monthly Ranks'!H563&gt;=9, 1/8,0)</f>
        <v>0.125</v>
      </c>
      <c r="I564">
        <f>IF('Monthly Ranks'!I563&gt;=9, 1/8,0)</f>
        <v>0.125</v>
      </c>
      <c r="J564">
        <f>IF('Monthly Ranks'!J563&gt;=9, 1/8,0)</f>
        <v>0</v>
      </c>
      <c r="K564">
        <f>IF('Monthly Ranks'!K563&gt;=9, 1/8,0)</f>
        <v>0</v>
      </c>
      <c r="L564">
        <f>IF('Monthly Ranks'!L563&gt;=9, 1/8,0)</f>
        <v>0</v>
      </c>
      <c r="M564">
        <f>IF('Monthly Ranks'!M563&gt;=9, 1/8,0)</f>
        <v>0</v>
      </c>
      <c r="N564">
        <f>IF('Monthly Ranks'!N563&gt;=9, 1/8,0)</f>
        <v>0.125</v>
      </c>
      <c r="O564">
        <f>IF('Monthly Ranks'!O563&gt;=9, 1/8,0)</f>
        <v>0.125</v>
      </c>
      <c r="P564">
        <f>IF('Monthly Ranks'!P563&gt;=9, 1/8,0)</f>
        <v>0.125</v>
      </c>
      <c r="Q564">
        <f>IF('Monthly Ranks'!Q563&gt;=9, 1/8,0)</f>
        <v>0</v>
      </c>
      <c r="S564">
        <f t="shared" si="76"/>
        <v>202110</v>
      </c>
      <c r="T564" s="12">
        <f>B564*ReturnData!B575</f>
        <v>4.5750000000000001E-3</v>
      </c>
      <c r="U564" s="12">
        <f>C564*ReturnData!C575</f>
        <v>0</v>
      </c>
      <c r="V564" s="12">
        <f>D564*ReturnData!D575</f>
        <v>0</v>
      </c>
      <c r="W564" s="12">
        <f>E564*ReturnData!E575</f>
        <v>1.46625E-2</v>
      </c>
      <c r="X564" s="12">
        <f>F564*ReturnData!F575</f>
        <v>0</v>
      </c>
      <c r="Y564" s="12">
        <f>G564*ReturnData!G575</f>
        <v>9.5750000000000002E-3</v>
      </c>
      <c r="Z564" s="12">
        <f>H564*ReturnData!H575</f>
        <v>4.8374999999999998E-3</v>
      </c>
      <c r="AA564" s="12">
        <f>I564*ReturnData!I575</f>
        <v>1.4274999999999999E-2</v>
      </c>
      <c r="AB564" s="12">
        <f>J564*ReturnData!J575</f>
        <v>0</v>
      </c>
      <c r="AC564" s="12">
        <f>K564*ReturnData!K575</f>
        <v>0</v>
      </c>
      <c r="AD564" s="12">
        <f>L564*ReturnData!L575</f>
        <v>0</v>
      </c>
      <c r="AE564" s="12">
        <f>M564*ReturnData!M575</f>
        <v>0</v>
      </c>
      <c r="AF564" s="12">
        <f>N564*ReturnData!N575</f>
        <v>7.5500000000000003E-3</v>
      </c>
      <c r="AG564" s="12">
        <f>O564*ReturnData!O575</f>
        <v>6.3875000000000008E-3</v>
      </c>
      <c r="AH564" s="12">
        <f>P564*ReturnData!P575</f>
        <v>4.7124999999999997E-3</v>
      </c>
      <c r="AI564" s="12">
        <f>Q564*ReturnData!Q575</f>
        <v>0</v>
      </c>
      <c r="AK564">
        <f t="shared" si="82"/>
        <v>202110</v>
      </c>
      <c r="AL564" s="15">
        <f t="shared" si="77"/>
        <v>6.6574999999999995E-2</v>
      </c>
      <c r="AN564">
        <v>1</v>
      </c>
      <c r="AO564" s="15">
        <f>HighMomentumPortfolio!AL564-LowMomentumPortfolio!AL564</f>
        <v>3.5849999999999993E-2</v>
      </c>
      <c r="AP564" s="18">
        <f t="shared" si="78"/>
        <v>1.0358499999999999</v>
      </c>
      <c r="AQ564" s="18"/>
    </row>
    <row r="565" spans="1:48" x14ac:dyDescent="0.25">
      <c r="A565" s="6">
        <f>ReturnData!A576</f>
        <v>202111</v>
      </c>
      <c r="B565">
        <f>IF('Monthly Ranks'!B564&gt;=9, 1/8,0)</f>
        <v>0.125</v>
      </c>
      <c r="C565">
        <f>IF('Monthly Ranks'!C564&gt;=9, 1/8,0)</f>
        <v>0.125</v>
      </c>
      <c r="D565">
        <f>IF('Monthly Ranks'!D564&gt;=9, 1/8,0)</f>
        <v>0</v>
      </c>
      <c r="E565">
        <f>IF('Monthly Ranks'!E564&gt;=9, 1/8,0)</f>
        <v>0.125</v>
      </c>
      <c r="F565">
        <f>IF('Monthly Ranks'!F564&gt;=9, 1/8,0)</f>
        <v>0</v>
      </c>
      <c r="G565">
        <f>IF('Monthly Ranks'!G564&gt;=9, 1/8,0)</f>
        <v>0.125</v>
      </c>
      <c r="H565">
        <f>IF('Monthly Ranks'!H564&gt;=9, 1/8,0)</f>
        <v>0.125</v>
      </c>
      <c r="I565">
        <f>IF('Monthly Ranks'!I564&gt;=9, 1/8,0)</f>
        <v>0.125</v>
      </c>
      <c r="J565">
        <f>IF('Monthly Ranks'!J564&gt;=9, 1/8,0)</f>
        <v>0</v>
      </c>
      <c r="K565">
        <f>IF('Monthly Ranks'!K564&gt;=9, 1/8,0)</f>
        <v>0</v>
      </c>
      <c r="L565">
        <f>IF('Monthly Ranks'!L564&gt;=9, 1/8,0)</f>
        <v>0</v>
      </c>
      <c r="M565">
        <f>IF('Monthly Ranks'!M564&gt;=9, 1/8,0)</f>
        <v>0</v>
      </c>
      <c r="N565">
        <f>IF('Monthly Ranks'!N564&gt;=9, 1/8,0)</f>
        <v>0</v>
      </c>
      <c r="O565">
        <f>IF('Monthly Ranks'!O564&gt;=9, 1/8,0)</f>
        <v>0.125</v>
      </c>
      <c r="P565">
        <f>IF('Monthly Ranks'!P564&gt;=9, 1/8,0)</f>
        <v>0.125</v>
      </c>
      <c r="Q565">
        <f>IF('Monthly Ranks'!Q564&gt;=9, 1/8,0)</f>
        <v>0</v>
      </c>
      <c r="S565">
        <f t="shared" si="76"/>
        <v>202111</v>
      </c>
      <c r="T565" s="12">
        <f>B565*ReturnData!B576</f>
        <v>-3.875E-3</v>
      </c>
      <c r="U565" s="12">
        <f>C565*ReturnData!C576</f>
        <v>-2.1250000000000002E-4</v>
      </c>
      <c r="V565" s="12">
        <f>D565*ReturnData!D576</f>
        <v>0</v>
      </c>
      <c r="W565" s="12">
        <f>E565*ReturnData!E576</f>
        <v>-7.4999999999999993E-5</v>
      </c>
      <c r="X565" s="12">
        <f>F565*ReturnData!F576</f>
        <v>0</v>
      </c>
      <c r="Y565" s="12">
        <f>G565*ReturnData!G576</f>
        <v>-1.725E-3</v>
      </c>
      <c r="Z565" s="12">
        <f>H565*ReturnData!H576</f>
        <v>-1.3125000000000001E-3</v>
      </c>
      <c r="AA565" s="12">
        <f>I565*ReturnData!I576</f>
        <v>6.6500000000000005E-3</v>
      </c>
      <c r="AB565" s="12">
        <f>J565*ReturnData!J576</f>
        <v>0</v>
      </c>
      <c r="AC565" s="12">
        <f>K565*ReturnData!K576</f>
        <v>0</v>
      </c>
      <c r="AD565" s="12">
        <f>L565*ReturnData!L576</f>
        <v>0</v>
      </c>
      <c r="AE565" s="12">
        <f>M565*ReturnData!M576</f>
        <v>0</v>
      </c>
      <c r="AF565" s="12">
        <f>N565*ReturnData!N576</f>
        <v>0</v>
      </c>
      <c r="AG565" s="12">
        <f>O565*ReturnData!O576</f>
        <v>-2.4499999999999999E-3</v>
      </c>
      <c r="AH565" s="12">
        <f>P565*ReturnData!P576</f>
        <v>1.4499999999999999E-3</v>
      </c>
      <c r="AI565" s="12">
        <f>Q565*ReturnData!Q576</f>
        <v>0</v>
      </c>
      <c r="AK565">
        <f t="shared" si="82"/>
        <v>202111</v>
      </c>
      <c r="AL565" s="15">
        <f t="shared" si="77"/>
        <v>-1.5500000000000002E-3</v>
      </c>
      <c r="AN565">
        <v>1</v>
      </c>
      <c r="AO565" s="15">
        <f>HighMomentumPortfolio!AL565-LowMomentumPortfolio!AL565</f>
        <v>-2.4675000000000002E-2</v>
      </c>
      <c r="AP565" s="18">
        <f t="shared" si="78"/>
        <v>0.975325</v>
      </c>
      <c r="AQ565" s="18"/>
    </row>
    <row r="566" spans="1:48" x14ac:dyDescent="0.25">
      <c r="A566" s="6">
        <f>ReturnData!A577</f>
        <v>202112</v>
      </c>
      <c r="B566">
        <f>IF('Monthly Ranks'!B565&gt;=9, 1/8,0)</f>
        <v>0.125</v>
      </c>
      <c r="C566">
        <f>IF('Monthly Ranks'!C565&gt;=9, 1/8,0)</f>
        <v>0</v>
      </c>
      <c r="D566">
        <f>IF('Monthly Ranks'!D565&gt;=9, 1/8,0)</f>
        <v>0</v>
      </c>
      <c r="E566">
        <f>IF('Monthly Ranks'!E565&gt;=9, 1/8,0)</f>
        <v>0</v>
      </c>
      <c r="F566">
        <f>IF('Monthly Ranks'!F565&gt;=9, 1/8,0)</f>
        <v>0.125</v>
      </c>
      <c r="G566">
        <f>IF('Monthly Ranks'!G565&gt;=9, 1/8,0)</f>
        <v>0.125</v>
      </c>
      <c r="H566">
        <f>IF('Monthly Ranks'!H565&gt;=9, 1/8,0)</f>
        <v>0.125</v>
      </c>
      <c r="I566">
        <f>IF('Monthly Ranks'!I565&gt;=9, 1/8,0)</f>
        <v>0</v>
      </c>
      <c r="J566">
        <f>IF('Monthly Ranks'!J565&gt;=9, 1/8,0)</f>
        <v>0</v>
      </c>
      <c r="K566">
        <f>IF('Monthly Ranks'!K565&gt;=9, 1/8,0)</f>
        <v>0.125</v>
      </c>
      <c r="L566">
        <f>IF('Monthly Ranks'!L565&gt;=9, 1/8,0)</f>
        <v>0</v>
      </c>
      <c r="M566">
        <f>IF('Monthly Ranks'!M565&gt;=9, 1/8,0)</f>
        <v>0</v>
      </c>
      <c r="N566">
        <f>IF('Monthly Ranks'!N565&gt;=9, 1/8,0)</f>
        <v>0.125</v>
      </c>
      <c r="O566">
        <f>IF('Monthly Ranks'!O565&gt;=9, 1/8,0)</f>
        <v>0.125</v>
      </c>
      <c r="P566">
        <f>IF('Monthly Ranks'!P565&gt;=9, 1/8,0)</f>
        <v>0.125</v>
      </c>
      <c r="Q566">
        <f>IF('Monthly Ranks'!Q565&gt;=9, 1/8,0)</f>
        <v>0</v>
      </c>
      <c r="S566">
        <f t="shared" si="76"/>
        <v>202112</v>
      </c>
      <c r="T566" s="12">
        <f>B566*ReturnData!B577</f>
        <v>1.2687500000000001E-2</v>
      </c>
      <c r="U566" s="12">
        <f>C566*ReturnData!C577</f>
        <v>0</v>
      </c>
      <c r="V566" s="12">
        <f>D566*ReturnData!D577</f>
        <v>0</v>
      </c>
      <c r="W566" s="12">
        <f>E566*ReturnData!E577</f>
        <v>0</v>
      </c>
      <c r="X566" s="12">
        <f>F566*ReturnData!F577</f>
        <v>2.9125000000000002E-3</v>
      </c>
      <c r="Y566" s="12">
        <f>G566*ReturnData!G577</f>
        <v>7.5624999999999998E-3</v>
      </c>
      <c r="Z566" s="12">
        <f>H566*ReturnData!H577</f>
        <v>1.2775000000000002E-2</v>
      </c>
      <c r="AA566" s="12">
        <f>I566*ReturnData!I577</f>
        <v>0</v>
      </c>
      <c r="AB566" s="12">
        <f>J566*ReturnData!J577</f>
        <v>0</v>
      </c>
      <c r="AC566" s="12">
        <f>K566*ReturnData!K577</f>
        <v>3.1874999999999998E-3</v>
      </c>
      <c r="AD566" s="12">
        <f>L566*ReturnData!L577</f>
        <v>0</v>
      </c>
      <c r="AE566" s="12">
        <f>M566*ReturnData!M577</f>
        <v>0</v>
      </c>
      <c r="AF566" s="12">
        <f>N566*ReturnData!N577</f>
        <v>9.4249999999999994E-3</v>
      </c>
      <c r="AG566" s="12">
        <f>O566*ReturnData!O577</f>
        <v>1.0687500000000001E-2</v>
      </c>
      <c r="AH566" s="12">
        <f>P566*ReturnData!P577</f>
        <v>-8.7500000000000013E-5</v>
      </c>
      <c r="AI566" s="12">
        <f>Q566*ReturnData!Q577</f>
        <v>0</v>
      </c>
      <c r="AK566">
        <f t="shared" si="82"/>
        <v>202112</v>
      </c>
      <c r="AL566" s="15">
        <f t="shared" si="77"/>
        <v>5.9150000000000015E-2</v>
      </c>
      <c r="AN566">
        <v>1</v>
      </c>
      <c r="AO566" s="15">
        <f>HighMomentumPortfolio!AL566-LowMomentumPortfolio!AL566</f>
        <v>-2.3650000000000011E-2</v>
      </c>
      <c r="AP566" s="18">
        <f t="shared" si="78"/>
        <v>0.97634999999999994</v>
      </c>
      <c r="AQ566" s="18"/>
    </row>
    <row r="567" spans="1:48" x14ac:dyDescent="0.25">
      <c r="A567" s="6">
        <f>ReturnData!A578</f>
        <v>202201</v>
      </c>
      <c r="B567">
        <f>IF('Monthly Ranks'!B566&gt;=9, 1/8,0)</f>
        <v>0.125</v>
      </c>
      <c r="C567">
        <f>IF('Monthly Ranks'!C566&gt;=9, 1/8,0)</f>
        <v>0</v>
      </c>
      <c r="D567">
        <f>IF('Monthly Ranks'!D566&gt;=9, 1/8,0)</f>
        <v>0</v>
      </c>
      <c r="E567">
        <f>IF('Monthly Ranks'!E566&gt;=9, 1/8,0)</f>
        <v>0</v>
      </c>
      <c r="F567">
        <f>IF('Monthly Ranks'!F566&gt;=9, 1/8,0)</f>
        <v>0.125</v>
      </c>
      <c r="G567">
        <f>IF('Monthly Ranks'!G566&gt;=9, 1/8,0)</f>
        <v>0.125</v>
      </c>
      <c r="H567">
        <f>IF('Monthly Ranks'!H566&gt;=9, 1/8,0)</f>
        <v>0.125</v>
      </c>
      <c r="I567">
        <f>IF('Monthly Ranks'!I566&gt;=9, 1/8,0)</f>
        <v>0</v>
      </c>
      <c r="J567">
        <f>IF('Monthly Ranks'!J566&gt;=9, 1/8,0)</f>
        <v>0</v>
      </c>
      <c r="K567">
        <f>IF('Monthly Ranks'!K566&gt;=9, 1/8,0)</f>
        <v>0.125</v>
      </c>
      <c r="L567">
        <f>IF('Monthly Ranks'!L566&gt;=9, 1/8,0)</f>
        <v>0</v>
      </c>
      <c r="M567">
        <f>IF('Monthly Ranks'!M566&gt;=9, 1/8,0)</f>
        <v>0</v>
      </c>
      <c r="N567">
        <f>IF('Monthly Ranks'!N566&gt;=9, 1/8,0)</f>
        <v>0.125</v>
      </c>
      <c r="O567">
        <f>IF('Monthly Ranks'!O566&gt;=9, 1/8,0)</f>
        <v>0.125</v>
      </c>
      <c r="P567">
        <f>IF('Monthly Ranks'!P566&gt;=9, 1/8,0)</f>
        <v>0.125</v>
      </c>
      <c r="Q567">
        <f>IF('Monthly Ranks'!Q566&gt;=9, 1/8,0)</f>
        <v>0</v>
      </c>
      <c r="S567">
        <f t="shared" si="76"/>
        <v>202201</v>
      </c>
      <c r="T567" s="12">
        <f>B567*ReturnData!B578</f>
        <v>-5.0000000000000002E-5</v>
      </c>
      <c r="U567" s="12">
        <f>C567*ReturnData!C578</f>
        <v>0</v>
      </c>
      <c r="V567" s="12">
        <f>D567*ReturnData!D578</f>
        <v>0</v>
      </c>
      <c r="W567" s="12">
        <f>E567*ReturnData!E578</f>
        <v>0</v>
      </c>
      <c r="X567" s="12">
        <f>F567*ReturnData!F578</f>
        <v>-1.78E-2</v>
      </c>
      <c r="Y567" s="12">
        <f>G567*ReturnData!G578</f>
        <v>-6.2375E-3</v>
      </c>
      <c r="Z567" s="12">
        <f>H567*ReturnData!H578</f>
        <v>-3.9750000000000002E-3</v>
      </c>
      <c r="AA567" s="12">
        <f>I567*ReturnData!I578</f>
        <v>0</v>
      </c>
      <c r="AB567" s="12">
        <f>J567*ReturnData!J578</f>
        <v>0</v>
      </c>
      <c r="AC567" s="12">
        <f>K567*ReturnData!K578</f>
        <v>-4.8500000000000001E-3</v>
      </c>
      <c r="AD567" s="12">
        <f>L567*ReturnData!L578</f>
        <v>0</v>
      </c>
      <c r="AE567" s="12">
        <f>M567*ReturnData!M578</f>
        <v>0</v>
      </c>
      <c r="AF567" s="12">
        <f>N567*ReturnData!N578</f>
        <v>-4.0500000000000006E-3</v>
      </c>
      <c r="AG567" s="12">
        <f>O567*ReturnData!O578</f>
        <v>-2.6250000000000002E-3</v>
      </c>
      <c r="AH567" s="12">
        <f>P567*ReturnData!P578</f>
        <v>-1.1087499999999998E-2</v>
      </c>
      <c r="AI567" s="12">
        <f>Q567*ReturnData!Q578</f>
        <v>0</v>
      </c>
      <c r="AK567">
        <f t="shared" si="82"/>
        <v>202201</v>
      </c>
      <c r="AL567" s="15">
        <f t="shared" si="77"/>
        <v>-5.0674999999999998E-2</v>
      </c>
      <c r="AN567">
        <v>1</v>
      </c>
      <c r="AO567" s="15">
        <f>HighMomentumPortfolio!AL567-LowMomentumPortfolio!AL567</f>
        <v>-2.475000000000005E-3</v>
      </c>
      <c r="AP567" s="18">
        <f t="shared" si="78"/>
        <v>0.997525</v>
      </c>
      <c r="AQ567" s="18"/>
      <c r="AR567" s="18">
        <f t="shared" ref="AR567" si="84">PRODUCT(AP567:AP578)</f>
        <v>1.1714235928858754</v>
      </c>
      <c r="AS567" s="18"/>
      <c r="AT567" s="18"/>
      <c r="AU567" s="18"/>
      <c r="AV567" s="18"/>
    </row>
    <row r="568" spans="1:48" x14ac:dyDescent="0.25">
      <c r="A568" s="6">
        <f>ReturnData!A579</f>
        <v>202202</v>
      </c>
      <c r="B568">
        <f>IF('Monthly Ranks'!B567&gt;=9, 1/8,0)</f>
        <v>0.125</v>
      </c>
      <c r="C568">
        <f>IF('Monthly Ranks'!C567&gt;=9, 1/8,0)</f>
        <v>0</v>
      </c>
      <c r="D568">
        <f>IF('Monthly Ranks'!D567&gt;=9, 1/8,0)</f>
        <v>0</v>
      </c>
      <c r="E568">
        <f>IF('Monthly Ranks'!E567&gt;=9, 1/8,0)</f>
        <v>0.125</v>
      </c>
      <c r="F568">
        <f>IF('Monthly Ranks'!F567&gt;=9, 1/8,0)</f>
        <v>0.125</v>
      </c>
      <c r="G568">
        <f>IF('Monthly Ranks'!G567&gt;=9, 1/8,0)</f>
        <v>0.125</v>
      </c>
      <c r="H568">
        <f>IF('Monthly Ranks'!H567&gt;=9, 1/8,0)</f>
        <v>0.125</v>
      </c>
      <c r="I568">
        <f>IF('Monthly Ranks'!I567&gt;=9, 1/8,0)</f>
        <v>0</v>
      </c>
      <c r="J568">
        <f>IF('Monthly Ranks'!J567&gt;=9, 1/8,0)</f>
        <v>0</v>
      </c>
      <c r="K568">
        <f>IF('Monthly Ranks'!K567&gt;=9, 1/8,0)</f>
        <v>0.125</v>
      </c>
      <c r="L568">
        <f>IF('Monthly Ranks'!L567&gt;=9, 1/8,0)</f>
        <v>0</v>
      </c>
      <c r="M568">
        <f>IF('Monthly Ranks'!M567&gt;=9, 1/8,0)</f>
        <v>0</v>
      </c>
      <c r="N568">
        <f>IF('Monthly Ranks'!N567&gt;=9, 1/8,0)</f>
        <v>0</v>
      </c>
      <c r="O568">
        <f>IF('Monthly Ranks'!O567&gt;=9, 1/8,0)</f>
        <v>0.125</v>
      </c>
      <c r="P568">
        <f>IF('Monthly Ranks'!P567&gt;=9, 1/8,0)</f>
        <v>0.125</v>
      </c>
      <c r="Q568">
        <f>IF('Monthly Ranks'!Q567&gt;=9, 1/8,0)</f>
        <v>0</v>
      </c>
      <c r="S568">
        <f t="shared" si="76"/>
        <v>202202</v>
      </c>
      <c r="T568" s="12">
        <f>B568*ReturnData!B579</f>
        <v>2.5000000000000001E-4</v>
      </c>
      <c r="U568" s="12">
        <f>C568*ReturnData!C579</f>
        <v>0</v>
      </c>
      <c r="V568" s="12">
        <f>D568*ReturnData!D579</f>
        <v>0</v>
      </c>
      <c r="W568" s="12">
        <f>E568*ReturnData!E579</f>
        <v>-7.3624999999999993E-3</v>
      </c>
      <c r="X568" s="12">
        <f>F568*ReturnData!F579</f>
        <v>-4.0749999999999996E-3</v>
      </c>
      <c r="Y568" s="12">
        <f>G568*ReturnData!G579</f>
        <v>-4.75E-4</v>
      </c>
      <c r="Z568" s="12">
        <f>H568*ReturnData!H579</f>
        <v>-3.7624999999999998E-3</v>
      </c>
      <c r="AA568" s="12">
        <f>I568*ReturnData!I579</f>
        <v>0</v>
      </c>
      <c r="AB568" s="12">
        <f>J568*ReturnData!J579</f>
        <v>0</v>
      </c>
      <c r="AC568" s="12">
        <f>K568*ReturnData!K579</f>
        <v>-2.575E-3</v>
      </c>
      <c r="AD568" s="12">
        <f>L568*ReturnData!L579</f>
        <v>0</v>
      </c>
      <c r="AE568" s="12">
        <f>M568*ReturnData!M579</f>
        <v>0</v>
      </c>
      <c r="AF568" s="12">
        <f>N568*ReturnData!N579</f>
        <v>0</v>
      </c>
      <c r="AG568" s="12">
        <f>O568*ReturnData!O579</f>
        <v>-1.3750000000000001E-3</v>
      </c>
      <c r="AH568" s="12">
        <f>P568*ReturnData!P579</f>
        <v>-2.6249999999999998E-4</v>
      </c>
      <c r="AI568" s="12">
        <f>Q568*ReturnData!Q579</f>
        <v>0</v>
      </c>
      <c r="AK568">
        <f t="shared" si="82"/>
        <v>202202</v>
      </c>
      <c r="AL568" s="15">
        <f t="shared" si="77"/>
        <v>-1.9637499999999999E-2</v>
      </c>
      <c r="AN568">
        <v>1</v>
      </c>
      <c r="AO568" s="15">
        <f>HighMomentumPortfolio!AL568-LowMomentumPortfolio!AL568</f>
        <v>5.5612500000000009E-2</v>
      </c>
      <c r="AP568" s="18">
        <f t="shared" si="78"/>
        <v>1.0556125000000001</v>
      </c>
      <c r="AQ568" s="18"/>
    </row>
    <row r="569" spans="1:48" x14ac:dyDescent="0.25">
      <c r="A569" s="6">
        <f>ReturnData!A580</f>
        <v>202203</v>
      </c>
      <c r="B569">
        <f>IF('Monthly Ranks'!B568&gt;=9, 1/8,0)</f>
        <v>0</v>
      </c>
      <c r="C569">
        <f>IF('Monthly Ranks'!C568&gt;=9, 1/8,0)</f>
        <v>0.125</v>
      </c>
      <c r="D569">
        <f>IF('Monthly Ranks'!D568&gt;=9, 1/8,0)</f>
        <v>0</v>
      </c>
      <c r="E569">
        <f>IF('Monthly Ranks'!E568&gt;=9, 1/8,0)</f>
        <v>0.125</v>
      </c>
      <c r="F569">
        <f>IF('Monthly Ranks'!F568&gt;=9, 1/8,0)</f>
        <v>0.125</v>
      </c>
      <c r="G569">
        <f>IF('Monthly Ranks'!G568&gt;=9, 1/8,0)</f>
        <v>0.125</v>
      </c>
      <c r="H569">
        <f>IF('Monthly Ranks'!H568&gt;=9, 1/8,0)</f>
        <v>0</v>
      </c>
      <c r="I569">
        <f>IF('Monthly Ranks'!I568&gt;=9, 1/8,0)</f>
        <v>0</v>
      </c>
      <c r="J569">
        <f>IF('Monthly Ranks'!J568&gt;=9, 1/8,0)</f>
        <v>0</v>
      </c>
      <c r="K569">
        <f>IF('Monthly Ranks'!K568&gt;=9, 1/8,0)</f>
        <v>0.125</v>
      </c>
      <c r="L569">
        <f>IF('Monthly Ranks'!L568&gt;=9, 1/8,0)</f>
        <v>0.125</v>
      </c>
      <c r="M569">
        <f>IF('Monthly Ranks'!M568&gt;=9, 1/8,0)</f>
        <v>0</v>
      </c>
      <c r="N569">
        <f>IF('Monthly Ranks'!N568&gt;=9, 1/8,0)</f>
        <v>0.125</v>
      </c>
      <c r="O569">
        <f>IF('Monthly Ranks'!O568&gt;=9, 1/8,0)</f>
        <v>0</v>
      </c>
      <c r="P569">
        <f>IF('Monthly Ranks'!P568&gt;=9, 1/8,0)</f>
        <v>0.125</v>
      </c>
      <c r="Q569">
        <f>IF('Monthly Ranks'!Q568&gt;=9, 1/8,0)</f>
        <v>0</v>
      </c>
      <c r="S569">
        <f t="shared" si="76"/>
        <v>202203</v>
      </c>
      <c r="T569" s="12">
        <f>B569*ReturnData!B580</f>
        <v>0</v>
      </c>
      <c r="U569" s="12">
        <f>C569*ReturnData!C580</f>
        <v>1.2512499999999999E-2</v>
      </c>
      <c r="V569" s="12">
        <f>D569*ReturnData!D580</f>
        <v>0</v>
      </c>
      <c r="W569" s="12">
        <f>E569*ReturnData!E580</f>
        <v>-1.4249999999999998E-3</v>
      </c>
      <c r="X569" s="12">
        <f>F569*ReturnData!F580</f>
        <v>-6.2250000000000005E-3</v>
      </c>
      <c r="Y569" s="12">
        <f>G569*ReturnData!G580</f>
        <v>6.1999999999999998E-3</v>
      </c>
      <c r="Z569" s="12">
        <f>H569*ReturnData!H580</f>
        <v>0</v>
      </c>
      <c r="AA569" s="12">
        <f>I569*ReturnData!I580</f>
        <v>0</v>
      </c>
      <c r="AB569" s="12">
        <f>J569*ReturnData!J580</f>
        <v>0</v>
      </c>
      <c r="AC569" s="12">
        <f>K569*ReturnData!K580</f>
        <v>-2.1250000000000002E-4</v>
      </c>
      <c r="AD569" s="12">
        <f>L569*ReturnData!L580</f>
        <v>3.9750000000000002E-3</v>
      </c>
      <c r="AE569" s="12">
        <f>M569*ReturnData!M580</f>
        <v>0</v>
      </c>
      <c r="AF569" s="12">
        <f>N569*ReturnData!N580</f>
        <v>2.6874999999999998E-3</v>
      </c>
      <c r="AG569" s="12">
        <f>O569*ReturnData!O580</f>
        <v>0</v>
      </c>
      <c r="AH569" s="12">
        <f>P569*ReturnData!P580</f>
        <v>5.2125000000000001E-3</v>
      </c>
      <c r="AI569" s="12">
        <f>Q569*ReturnData!Q580</f>
        <v>0</v>
      </c>
      <c r="AK569">
        <f t="shared" si="82"/>
        <v>202203</v>
      </c>
      <c r="AL569" s="15">
        <f t="shared" si="77"/>
        <v>2.2724999999999995E-2</v>
      </c>
      <c r="AN569">
        <v>1</v>
      </c>
      <c r="AO569" s="15">
        <f>HighMomentumPortfolio!AL569-LowMomentumPortfolio!AL569</f>
        <v>3.9462500000000005E-2</v>
      </c>
      <c r="AP569" s="18">
        <f t="shared" si="78"/>
        <v>1.0394625</v>
      </c>
      <c r="AQ569" s="18"/>
    </row>
    <row r="570" spans="1:48" x14ac:dyDescent="0.25">
      <c r="A570" s="6">
        <f>ReturnData!A581</f>
        <v>202204</v>
      </c>
      <c r="B570">
        <f>IF('Monthly Ranks'!B569&gt;=9, 1/8,0)</f>
        <v>0.125</v>
      </c>
      <c r="C570">
        <f>IF('Monthly Ranks'!C569&gt;=9, 1/8,0)</f>
        <v>0</v>
      </c>
      <c r="D570">
        <f>IF('Monthly Ranks'!D569&gt;=9, 1/8,0)</f>
        <v>0</v>
      </c>
      <c r="E570">
        <f>IF('Monthly Ranks'!E569&gt;=9, 1/8,0)</f>
        <v>0.125</v>
      </c>
      <c r="F570">
        <f>IF('Monthly Ranks'!F569&gt;=9, 1/8,0)</f>
        <v>0.125</v>
      </c>
      <c r="G570">
        <f>IF('Monthly Ranks'!G569&gt;=9, 1/8,0)</f>
        <v>0.125</v>
      </c>
      <c r="H570">
        <f>IF('Monthly Ranks'!H569&gt;=9, 1/8,0)</f>
        <v>0</v>
      </c>
      <c r="I570">
        <f>IF('Monthly Ranks'!I569&gt;=9, 1/8,0)</f>
        <v>0.125</v>
      </c>
      <c r="J570">
        <f>IF('Monthly Ranks'!J569&gt;=9, 1/8,0)</f>
        <v>0</v>
      </c>
      <c r="K570">
        <f>IF('Monthly Ranks'!K569&gt;=9, 1/8,0)</f>
        <v>0.125</v>
      </c>
      <c r="L570">
        <f>IF('Monthly Ranks'!L569&gt;=9, 1/8,0)</f>
        <v>0</v>
      </c>
      <c r="M570">
        <f>IF('Monthly Ranks'!M569&gt;=9, 1/8,0)</f>
        <v>0</v>
      </c>
      <c r="N570">
        <f>IF('Monthly Ranks'!N569&gt;=9, 1/8,0)</f>
        <v>0.125</v>
      </c>
      <c r="O570">
        <f>IF('Monthly Ranks'!O569&gt;=9, 1/8,0)</f>
        <v>0</v>
      </c>
      <c r="P570">
        <f>IF('Monthly Ranks'!P569&gt;=9, 1/8,0)</f>
        <v>0.125</v>
      </c>
      <c r="Q570">
        <f>IF('Monthly Ranks'!Q569&gt;=9, 1/8,0)</f>
        <v>0</v>
      </c>
      <c r="S570">
        <f t="shared" si="76"/>
        <v>202204</v>
      </c>
      <c r="T570" s="12">
        <f>B570*ReturnData!B581</f>
        <v>3.7624999999999998E-3</v>
      </c>
      <c r="U570" s="12">
        <f>C570*ReturnData!C581</f>
        <v>0</v>
      </c>
      <c r="V570" s="12">
        <f>D570*ReturnData!D581</f>
        <v>0</v>
      </c>
      <c r="W570" s="12">
        <f>E570*ReturnData!E581</f>
        <v>-8.0125000000000005E-3</v>
      </c>
      <c r="X570" s="12">
        <f>F570*ReturnData!F581</f>
        <v>-1.25875E-2</v>
      </c>
      <c r="Y570" s="12">
        <f>G570*ReturnData!G581</f>
        <v>-5.5000000000000005E-3</v>
      </c>
      <c r="Z570" s="12">
        <f>H570*ReturnData!H581</f>
        <v>0</v>
      </c>
      <c r="AA570" s="12">
        <f>I570*ReturnData!I581</f>
        <v>-1.4624999999999998E-3</v>
      </c>
      <c r="AB570" s="12">
        <f>J570*ReturnData!J581</f>
        <v>0</v>
      </c>
      <c r="AC570" s="12">
        <f>K570*ReturnData!K581</f>
        <v>-1.0862499999999999E-2</v>
      </c>
      <c r="AD570" s="12">
        <f>L570*ReturnData!L581</f>
        <v>0</v>
      </c>
      <c r="AE570" s="12">
        <f>M570*ReturnData!M581</f>
        <v>0</v>
      </c>
      <c r="AF570" s="12">
        <f>N570*ReturnData!N581</f>
        <v>-1.16125E-2</v>
      </c>
      <c r="AG570" s="12">
        <f>O570*ReturnData!O581</f>
        <v>0</v>
      </c>
      <c r="AH570" s="12">
        <f>P570*ReturnData!P581</f>
        <v>-1.5325E-2</v>
      </c>
      <c r="AI570" s="12">
        <f>Q570*ReturnData!Q581</f>
        <v>0</v>
      </c>
      <c r="AK570">
        <f t="shared" si="82"/>
        <v>202204</v>
      </c>
      <c r="AL570" s="15">
        <f t="shared" si="77"/>
        <v>-6.1599999999999995E-2</v>
      </c>
      <c r="AN570">
        <v>1</v>
      </c>
      <c r="AO570" s="15">
        <f>HighMomentumPortfolio!AL570-LowMomentumPortfolio!AL570</f>
        <v>-1.3812500000000012E-2</v>
      </c>
      <c r="AP570" s="18">
        <f t="shared" si="78"/>
        <v>0.98618749999999999</v>
      </c>
      <c r="AQ570" s="18"/>
    </row>
    <row r="571" spans="1:48" x14ac:dyDescent="0.25">
      <c r="A571" s="6">
        <f>ReturnData!A582</f>
        <v>202205</v>
      </c>
      <c r="B571">
        <f>IF('Monthly Ranks'!B570&gt;=9, 1/8,0)</f>
        <v>0</v>
      </c>
      <c r="C571">
        <f>IF('Monthly Ranks'!C570&gt;=9, 1/8,0)</f>
        <v>0</v>
      </c>
      <c r="D571">
        <f>IF('Monthly Ranks'!D570&gt;=9, 1/8,0)</f>
        <v>0</v>
      </c>
      <c r="E571">
        <f>IF('Monthly Ranks'!E570&gt;=9, 1/8,0)</f>
        <v>0.125</v>
      </c>
      <c r="F571">
        <f>IF('Monthly Ranks'!F570&gt;=9, 1/8,0)</f>
        <v>0.125</v>
      </c>
      <c r="G571">
        <f>IF('Monthly Ranks'!G570&gt;=9, 1/8,0)</f>
        <v>0.125</v>
      </c>
      <c r="H571">
        <f>IF('Monthly Ranks'!H570&gt;=9, 1/8,0)</f>
        <v>0</v>
      </c>
      <c r="I571">
        <f>IF('Monthly Ranks'!I570&gt;=9, 1/8,0)</f>
        <v>0.125</v>
      </c>
      <c r="J571">
        <f>IF('Monthly Ranks'!J570&gt;=9, 1/8,0)</f>
        <v>0</v>
      </c>
      <c r="K571">
        <f>IF('Monthly Ranks'!K570&gt;=9, 1/8,0)</f>
        <v>0.125</v>
      </c>
      <c r="L571">
        <f>IF('Monthly Ranks'!L570&gt;=9, 1/8,0)</f>
        <v>0</v>
      </c>
      <c r="M571">
        <f>IF('Monthly Ranks'!M570&gt;=9, 1/8,0)</f>
        <v>0</v>
      </c>
      <c r="N571">
        <f>IF('Monthly Ranks'!N570&gt;=9, 1/8,0)</f>
        <v>0.125</v>
      </c>
      <c r="O571">
        <f>IF('Monthly Ranks'!O570&gt;=9, 1/8,0)</f>
        <v>0</v>
      </c>
      <c r="P571">
        <f>IF('Monthly Ranks'!P570&gt;=9, 1/8,0)</f>
        <v>0.125</v>
      </c>
      <c r="Q571">
        <f>IF('Monthly Ranks'!Q570&gt;=9, 1/8,0)</f>
        <v>0.125</v>
      </c>
      <c r="S571">
        <f t="shared" si="76"/>
        <v>202205</v>
      </c>
      <c r="T571" s="12">
        <f>B571*ReturnData!B582</f>
        <v>0</v>
      </c>
      <c r="U571" s="12">
        <f>C571*ReturnData!C582</f>
        <v>0</v>
      </c>
      <c r="V571" s="12">
        <f>D571*ReturnData!D582</f>
        <v>0</v>
      </c>
      <c r="W571" s="12">
        <f>E571*ReturnData!E582</f>
        <v>-7.8874999999999987E-3</v>
      </c>
      <c r="X571" s="12">
        <f>F571*ReturnData!F582</f>
        <v>-1.0125000000000002E-3</v>
      </c>
      <c r="Y571" s="12">
        <f>G571*ReturnData!G582</f>
        <v>8.1624999999999996E-3</v>
      </c>
      <c r="Z571" s="12">
        <f>H571*ReturnData!H582</f>
        <v>0</v>
      </c>
      <c r="AA571" s="12">
        <f>I571*ReturnData!I582</f>
        <v>1.8E-3</v>
      </c>
      <c r="AB571" s="12">
        <f>J571*ReturnData!J582</f>
        <v>0</v>
      </c>
      <c r="AC571" s="12">
        <f>K571*ReturnData!K582</f>
        <v>-3.9375E-3</v>
      </c>
      <c r="AD571" s="12">
        <f>L571*ReturnData!L582</f>
        <v>0</v>
      </c>
      <c r="AE571" s="12">
        <f>M571*ReturnData!M582</f>
        <v>0</v>
      </c>
      <c r="AF571" s="12">
        <f>N571*ReturnData!N582</f>
        <v>-4.0249999999999999E-3</v>
      </c>
      <c r="AG571" s="12">
        <f>O571*ReturnData!O582</f>
        <v>0</v>
      </c>
      <c r="AH571" s="12">
        <f>P571*ReturnData!P582</f>
        <v>-7.5624999999999998E-3</v>
      </c>
      <c r="AI571" s="12">
        <f>Q571*ReturnData!Q582</f>
        <v>3.5999999999999999E-3</v>
      </c>
      <c r="AK571">
        <f t="shared" si="82"/>
        <v>202205</v>
      </c>
      <c r="AL571" s="15">
        <f t="shared" si="77"/>
        <v>-1.0862499999999997E-2</v>
      </c>
      <c r="AN571">
        <v>1</v>
      </c>
      <c r="AO571" s="15">
        <f>HighMomentumPortfolio!AL571-LowMomentumPortfolio!AL571</f>
        <v>1.4674999999999997E-2</v>
      </c>
      <c r="AP571" s="18">
        <f t="shared" si="78"/>
        <v>1.014675</v>
      </c>
      <c r="AQ571" s="18"/>
    </row>
    <row r="572" spans="1:48" x14ac:dyDescent="0.25">
      <c r="A572" s="6">
        <f>ReturnData!A583</f>
        <v>202206</v>
      </c>
      <c r="B572">
        <f>IF('Monthly Ranks'!B571&gt;=9, 1/8,0)</f>
        <v>0</v>
      </c>
      <c r="C572">
        <f>IF('Monthly Ranks'!C571&gt;=9, 1/8,0)</f>
        <v>0</v>
      </c>
      <c r="D572">
        <f>IF('Monthly Ranks'!D571&gt;=9, 1/8,0)</f>
        <v>0</v>
      </c>
      <c r="E572">
        <f>IF('Monthly Ranks'!E571&gt;=9, 1/8,0)</f>
        <v>0.125</v>
      </c>
      <c r="F572">
        <f>IF('Monthly Ranks'!F571&gt;=9, 1/8,0)</f>
        <v>0.125</v>
      </c>
      <c r="G572">
        <f>IF('Monthly Ranks'!G571&gt;=9, 1/8,0)</f>
        <v>0.125</v>
      </c>
      <c r="H572">
        <f>IF('Monthly Ranks'!H571&gt;=9, 1/8,0)</f>
        <v>0</v>
      </c>
      <c r="I572">
        <f>IF('Monthly Ranks'!I571&gt;=9, 1/8,0)</f>
        <v>0.125</v>
      </c>
      <c r="J572">
        <f>IF('Monthly Ranks'!J571&gt;=9, 1/8,0)</f>
        <v>0</v>
      </c>
      <c r="K572">
        <f>IF('Monthly Ranks'!K571&gt;=9, 1/8,0)</f>
        <v>0.125</v>
      </c>
      <c r="L572">
        <f>IF('Monthly Ranks'!L571&gt;=9, 1/8,0)</f>
        <v>0</v>
      </c>
      <c r="M572">
        <f>IF('Monthly Ranks'!M571&gt;=9, 1/8,0)</f>
        <v>0</v>
      </c>
      <c r="N572">
        <f>IF('Monthly Ranks'!N571&gt;=9, 1/8,0)</f>
        <v>0.125</v>
      </c>
      <c r="O572">
        <f>IF('Monthly Ranks'!O571&gt;=9, 1/8,0)</f>
        <v>0</v>
      </c>
      <c r="P572">
        <f>IF('Monthly Ranks'!P571&gt;=9, 1/8,0)</f>
        <v>0.125</v>
      </c>
      <c r="Q572">
        <f>IF('Monthly Ranks'!Q571&gt;=9, 1/8,0)</f>
        <v>0.125</v>
      </c>
      <c r="S572">
        <f t="shared" si="76"/>
        <v>202206</v>
      </c>
      <c r="T572" s="12">
        <f>B572*ReturnData!B583</f>
        <v>0</v>
      </c>
      <c r="U572" s="12">
        <f>C572*ReturnData!C583</f>
        <v>0</v>
      </c>
      <c r="V572" s="12">
        <f>D572*ReturnData!D583</f>
        <v>0</v>
      </c>
      <c r="W572" s="12">
        <f>E572*ReturnData!E583</f>
        <v>-1.4825E-2</v>
      </c>
      <c r="X572" s="12">
        <f>F572*ReturnData!F583</f>
        <v>-1.2862499999999999E-2</v>
      </c>
      <c r="Y572" s="12">
        <f>G572*ReturnData!G583</f>
        <v>-1.9587500000000001E-2</v>
      </c>
      <c r="Z572" s="12">
        <f>H572*ReturnData!H583</f>
        <v>0</v>
      </c>
      <c r="AA572" s="12">
        <f>I572*ReturnData!I583</f>
        <v>-1.3387500000000002E-2</v>
      </c>
      <c r="AB572" s="12">
        <f>J572*ReturnData!J583</f>
        <v>0</v>
      </c>
      <c r="AC572" s="12">
        <f>K572*ReturnData!K583</f>
        <v>-9.7625000000000003E-3</v>
      </c>
      <c r="AD572" s="12">
        <f>L572*ReturnData!L583</f>
        <v>0</v>
      </c>
      <c r="AE572" s="12">
        <f>M572*ReturnData!M583</f>
        <v>0</v>
      </c>
      <c r="AF572" s="12">
        <f>N572*ReturnData!N583</f>
        <v>-7.8750000000000001E-3</v>
      </c>
      <c r="AG572" s="12">
        <f>O572*ReturnData!O583</f>
        <v>0</v>
      </c>
      <c r="AH572" s="12">
        <f>P572*ReturnData!P583</f>
        <v>-1.0075000000000001E-2</v>
      </c>
      <c r="AI572" s="12">
        <f>Q572*ReturnData!Q583</f>
        <v>-1.1312500000000001E-2</v>
      </c>
      <c r="AK572">
        <f t="shared" si="82"/>
        <v>202206</v>
      </c>
      <c r="AL572" s="15">
        <f t="shared" si="77"/>
        <v>-9.9687500000000012E-2</v>
      </c>
      <c r="AN572">
        <v>1</v>
      </c>
      <c r="AO572" s="15">
        <f>HighMomentumPortfolio!AL572-LowMomentumPortfolio!AL572</f>
        <v>-8.9499999999999857E-3</v>
      </c>
      <c r="AP572" s="18">
        <f t="shared" si="78"/>
        <v>0.99104999999999999</v>
      </c>
      <c r="AQ572" s="18"/>
    </row>
    <row r="573" spans="1:48" x14ac:dyDescent="0.25">
      <c r="A573" s="6">
        <f>ReturnData!A584</f>
        <v>202207</v>
      </c>
      <c r="B573">
        <f>IF('Monthly Ranks'!B572&gt;=9, 1/8,0)</f>
        <v>0</v>
      </c>
      <c r="C573">
        <f>IF('Monthly Ranks'!C572&gt;=9, 1/8,0)</f>
        <v>0</v>
      </c>
      <c r="D573">
        <f>IF('Monthly Ranks'!D572&gt;=9, 1/8,0)</f>
        <v>0</v>
      </c>
      <c r="E573">
        <f>IF('Monthly Ranks'!E572&gt;=9, 1/8,0)</f>
        <v>0.125</v>
      </c>
      <c r="F573">
        <f>IF('Monthly Ranks'!F572&gt;=9, 1/8,0)</f>
        <v>0.125</v>
      </c>
      <c r="G573">
        <f>IF('Monthly Ranks'!G572&gt;=9, 1/8,0)</f>
        <v>0</v>
      </c>
      <c r="H573">
        <f>IF('Monthly Ranks'!H572&gt;=9, 1/8,0)</f>
        <v>0</v>
      </c>
      <c r="I573">
        <f>IF('Monthly Ranks'!I572&gt;=9, 1/8,0)</f>
        <v>0.125</v>
      </c>
      <c r="J573">
        <f>IF('Monthly Ranks'!J572&gt;=9, 1/8,0)</f>
        <v>0</v>
      </c>
      <c r="K573">
        <f>IF('Monthly Ranks'!K572&gt;=9, 1/8,0)</f>
        <v>0.125</v>
      </c>
      <c r="L573">
        <f>IF('Monthly Ranks'!L572&gt;=9, 1/8,0)</f>
        <v>0.125</v>
      </c>
      <c r="M573">
        <f>IF('Monthly Ranks'!M572&gt;=9, 1/8,0)</f>
        <v>0</v>
      </c>
      <c r="N573">
        <f>IF('Monthly Ranks'!N572&gt;=9, 1/8,0)</f>
        <v>0.125</v>
      </c>
      <c r="O573">
        <f>IF('Monthly Ranks'!O572&gt;=9, 1/8,0)</f>
        <v>0</v>
      </c>
      <c r="P573">
        <f>IF('Monthly Ranks'!P572&gt;=9, 1/8,0)</f>
        <v>0.125</v>
      </c>
      <c r="Q573">
        <f>IF('Monthly Ranks'!Q572&gt;=9, 1/8,0)</f>
        <v>0.125</v>
      </c>
      <c r="S573">
        <f t="shared" si="76"/>
        <v>202207</v>
      </c>
      <c r="T573" s="12">
        <f>B573*ReturnData!B584</f>
        <v>0</v>
      </c>
      <c r="U573" s="12">
        <f>C573*ReturnData!C584</f>
        <v>0</v>
      </c>
      <c r="V573" s="12">
        <f>D573*ReturnData!D584</f>
        <v>0</v>
      </c>
      <c r="W573" s="12">
        <f>E573*ReturnData!E584</f>
        <v>1.4450000000000001E-2</v>
      </c>
      <c r="X573" s="12">
        <f>F573*ReturnData!F584</f>
        <v>1.1225000000000001E-2</v>
      </c>
      <c r="Y573" s="12">
        <f>G573*ReturnData!G584</f>
        <v>0</v>
      </c>
      <c r="Z573" s="12">
        <f>H573*ReturnData!H584</f>
        <v>0</v>
      </c>
      <c r="AA573" s="12">
        <f>I573*ReturnData!I584</f>
        <v>1.5700000000000002E-2</v>
      </c>
      <c r="AB573" s="12">
        <f>J573*ReturnData!J584</f>
        <v>0</v>
      </c>
      <c r="AC573" s="12">
        <f>K573*ReturnData!K584</f>
        <v>1.5537499999999999E-2</v>
      </c>
      <c r="AD573" s="12">
        <f>L573*ReturnData!L584</f>
        <v>1.7524999999999999E-2</v>
      </c>
      <c r="AE573" s="12">
        <f>M573*ReturnData!M584</f>
        <v>0</v>
      </c>
      <c r="AF573" s="12">
        <f>N573*ReturnData!N584</f>
        <v>9.4500000000000001E-3</v>
      </c>
      <c r="AG573" s="12">
        <f>O573*ReturnData!O584</f>
        <v>0</v>
      </c>
      <c r="AH573" s="12">
        <f>P573*ReturnData!P584</f>
        <v>2.1162500000000001E-2</v>
      </c>
      <c r="AI573" s="12">
        <f>Q573*ReturnData!Q584</f>
        <v>9.2500000000000013E-3</v>
      </c>
      <c r="AK573">
        <f t="shared" si="82"/>
        <v>202207</v>
      </c>
      <c r="AL573" s="15">
        <f t="shared" si="77"/>
        <v>0.11430000000000001</v>
      </c>
      <c r="AN573">
        <v>1</v>
      </c>
      <c r="AO573" s="15">
        <f>HighMomentumPortfolio!AL573-LowMomentumPortfolio!AL573</f>
        <v>-1.9537500000000013E-2</v>
      </c>
      <c r="AP573" s="18">
        <f t="shared" si="78"/>
        <v>0.98046250000000001</v>
      </c>
      <c r="AQ573" s="18"/>
    </row>
    <row r="574" spans="1:48" x14ac:dyDescent="0.25">
      <c r="A574" s="6">
        <f>ReturnData!A585</f>
        <v>202208</v>
      </c>
      <c r="B574">
        <f>IF('Monthly Ranks'!B573&gt;=9, 1/8,0)</f>
        <v>0</v>
      </c>
      <c r="C574">
        <f>IF('Monthly Ranks'!C573&gt;=9, 1/8,0)</f>
        <v>0</v>
      </c>
      <c r="D574">
        <f>IF('Monthly Ranks'!D573&gt;=9, 1/8,0)</f>
        <v>0</v>
      </c>
      <c r="E574">
        <f>IF('Monthly Ranks'!E573&gt;=9, 1/8,0)</f>
        <v>0.125</v>
      </c>
      <c r="F574">
        <f>IF('Monthly Ranks'!F573&gt;=9, 1/8,0)</f>
        <v>0.125</v>
      </c>
      <c r="G574">
        <f>IF('Monthly Ranks'!G573&gt;=9, 1/8,0)</f>
        <v>0</v>
      </c>
      <c r="H574">
        <f>IF('Monthly Ranks'!H573&gt;=9, 1/8,0)</f>
        <v>0</v>
      </c>
      <c r="I574">
        <f>IF('Monthly Ranks'!I573&gt;=9, 1/8,0)</f>
        <v>0.125</v>
      </c>
      <c r="J574">
        <f>IF('Monthly Ranks'!J573&gt;=9, 1/8,0)</f>
        <v>0</v>
      </c>
      <c r="K574">
        <f>IF('Monthly Ranks'!K573&gt;=9, 1/8,0)</f>
        <v>0.125</v>
      </c>
      <c r="L574">
        <f>IF('Monthly Ranks'!L573&gt;=9, 1/8,0)</f>
        <v>0.125</v>
      </c>
      <c r="M574">
        <f>IF('Monthly Ranks'!M573&gt;=9, 1/8,0)</f>
        <v>0</v>
      </c>
      <c r="N574">
        <f>IF('Monthly Ranks'!N573&gt;=9, 1/8,0)</f>
        <v>0.125</v>
      </c>
      <c r="O574">
        <f>IF('Monthly Ranks'!O573&gt;=9, 1/8,0)</f>
        <v>0</v>
      </c>
      <c r="P574">
        <f>IF('Monthly Ranks'!P573&gt;=9, 1/8,0)</f>
        <v>0.125</v>
      </c>
      <c r="Q574">
        <f>IF('Monthly Ranks'!Q573&gt;=9, 1/8,0)</f>
        <v>0.125</v>
      </c>
      <c r="S574">
        <f t="shared" si="76"/>
        <v>202208</v>
      </c>
      <c r="T574" s="12">
        <f>B574*ReturnData!B585</f>
        <v>0</v>
      </c>
      <c r="U574" s="12">
        <f>C574*ReturnData!C585</f>
        <v>0</v>
      </c>
      <c r="V574" s="12">
        <f>D574*ReturnData!D585</f>
        <v>0</v>
      </c>
      <c r="W574" s="12">
        <f>E574*ReturnData!E585</f>
        <v>-7.7124999999999997E-3</v>
      </c>
      <c r="X574" s="12">
        <f>F574*ReturnData!F585</f>
        <v>-7.3499999999999998E-3</v>
      </c>
      <c r="Y574" s="12">
        <f>G574*ReturnData!G585</f>
        <v>0</v>
      </c>
      <c r="Z574" s="12">
        <f>H574*ReturnData!H585</f>
        <v>0</v>
      </c>
      <c r="AA574" s="12">
        <f>I574*ReturnData!I585</f>
        <v>-4.9624999999999999E-3</v>
      </c>
      <c r="AB574" s="12">
        <f>J574*ReturnData!J585</f>
        <v>0</v>
      </c>
      <c r="AC574" s="12">
        <f>K574*ReturnData!K585</f>
        <v>-1.1775000000000001E-2</v>
      </c>
      <c r="AD574" s="12">
        <f>L574*ReturnData!L585</f>
        <v>-9.4500000000000001E-3</v>
      </c>
      <c r="AE574" s="12">
        <f>M574*ReturnData!M585</f>
        <v>0</v>
      </c>
      <c r="AF574" s="12">
        <f>N574*ReturnData!N585</f>
        <v>-1.7625E-3</v>
      </c>
      <c r="AG574" s="12">
        <f>O574*ReturnData!O585</f>
        <v>0</v>
      </c>
      <c r="AH574" s="12">
        <f>P574*ReturnData!P585</f>
        <v>-4.4000000000000003E-3</v>
      </c>
      <c r="AI574" s="12">
        <f>Q574*ReturnData!Q585</f>
        <v>-2.6874999999999998E-3</v>
      </c>
      <c r="AK574">
        <f t="shared" si="82"/>
        <v>202208</v>
      </c>
      <c r="AL574" s="15">
        <f t="shared" si="77"/>
        <v>-5.0100000000000006E-2</v>
      </c>
      <c r="AN574">
        <v>1</v>
      </c>
      <c r="AO574" s="15">
        <f>HighMomentumPortfolio!AL574-LowMomentumPortfolio!AL574</f>
        <v>3.3212500000000006E-2</v>
      </c>
      <c r="AP574" s="18">
        <f t="shared" si="78"/>
        <v>1.0332125000000001</v>
      </c>
      <c r="AQ574" s="18"/>
    </row>
    <row r="575" spans="1:48" x14ac:dyDescent="0.25">
      <c r="A575" s="6">
        <f>ReturnData!A586</f>
        <v>202209</v>
      </c>
      <c r="B575">
        <f>IF('Monthly Ranks'!B574&gt;=9, 1/8,0)</f>
        <v>0</v>
      </c>
      <c r="C575">
        <f>IF('Monthly Ranks'!C574&gt;=9, 1/8,0)</f>
        <v>0.125</v>
      </c>
      <c r="D575">
        <f>IF('Monthly Ranks'!D574&gt;=9, 1/8,0)</f>
        <v>0</v>
      </c>
      <c r="E575">
        <f>IF('Monthly Ranks'!E574&gt;=9, 1/8,0)</f>
        <v>0.125</v>
      </c>
      <c r="F575">
        <f>IF('Monthly Ranks'!F574&gt;=9, 1/8,0)</f>
        <v>0.125</v>
      </c>
      <c r="G575">
        <f>IF('Monthly Ranks'!G574&gt;=9, 1/8,0)</f>
        <v>0</v>
      </c>
      <c r="H575">
        <f>IF('Monthly Ranks'!H574&gt;=9, 1/8,0)</f>
        <v>0</v>
      </c>
      <c r="I575">
        <f>IF('Monthly Ranks'!I574&gt;=9, 1/8,0)</f>
        <v>0.125</v>
      </c>
      <c r="J575">
        <f>IF('Monthly Ranks'!J574&gt;=9, 1/8,0)</f>
        <v>0</v>
      </c>
      <c r="K575">
        <f>IF('Monthly Ranks'!K574&gt;=9, 1/8,0)</f>
        <v>0.125</v>
      </c>
      <c r="L575">
        <f>IF('Monthly Ranks'!L574&gt;=9, 1/8,0)</f>
        <v>0.125</v>
      </c>
      <c r="M575">
        <f>IF('Monthly Ranks'!M574&gt;=9, 1/8,0)</f>
        <v>0</v>
      </c>
      <c r="N575">
        <f>IF('Monthly Ranks'!N574&gt;=9, 1/8,0)</f>
        <v>0</v>
      </c>
      <c r="O575">
        <f>IF('Monthly Ranks'!O574&gt;=9, 1/8,0)</f>
        <v>0</v>
      </c>
      <c r="P575">
        <f>IF('Monthly Ranks'!P574&gt;=9, 1/8,0)</f>
        <v>0.125</v>
      </c>
      <c r="Q575">
        <f>IF('Monthly Ranks'!Q574&gt;=9, 1/8,0)</f>
        <v>0.125</v>
      </c>
      <c r="S575">
        <f t="shared" si="76"/>
        <v>202209</v>
      </c>
      <c r="T575" s="12">
        <f>B575*ReturnData!B586</f>
        <v>0</v>
      </c>
      <c r="U575" s="12">
        <f>C575*ReturnData!C586</f>
        <v>-7.4999999999999997E-3</v>
      </c>
      <c r="V575" s="12">
        <f>D575*ReturnData!D586</f>
        <v>0</v>
      </c>
      <c r="W575" s="12">
        <f>E575*ReturnData!E586</f>
        <v>-2.1712500000000003E-2</v>
      </c>
      <c r="X575" s="12">
        <f>F575*ReturnData!F586</f>
        <v>-1.8425E-2</v>
      </c>
      <c r="Y575" s="12">
        <f>G575*ReturnData!G586</f>
        <v>0</v>
      </c>
      <c r="Z575" s="12">
        <f>H575*ReturnData!H586</f>
        <v>0</v>
      </c>
      <c r="AA575" s="12">
        <f>I575*ReturnData!I586</f>
        <v>-7.9375000000000001E-3</v>
      </c>
      <c r="AB575" s="12">
        <f>J575*ReturnData!J586</f>
        <v>0</v>
      </c>
      <c r="AC575" s="12">
        <f>K575*ReturnData!K586</f>
        <v>-1.09625E-2</v>
      </c>
      <c r="AD575" s="12">
        <f>L575*ReturnData!L586</f>
        <v>-1.4087499999999999E-2</v>
      </c>
      <c r="AE575" s="12">
        <f>M575*ReturnData!M586</f>
        <v>0</v>
      </c>
      <c r="AF575" s="12">
        <f>N575*ReturnData!N586</f>
        <v>0</v>
      </c>
      <c r="AG575" s="12">
        <f>O575*ReturnData!O586</f>
        <v>0</v>
      </c>
      <c r="AH575" s="12">
        <f>P575*ReturnData!P586</f>
        <v>-9.9624999999999991E-3</v>
      </c>
      <c r="AI575" s="12">
        <f>Q575*ReturnData!Q586</f>
        <v>-9.5999999999999992E-3</v>
      </c>
      <c r="AK575">
        <f t="shared" si="82"/>
        <v>202209</v>
      </c>
      <c r="AL575" s="15">
        <f t="shared" si="77"/>
        <v>-0.1001875</v>
      </c>
      <c r="AN575">
        <v>1</v>
      </c>
      <c r="AO575" s="15">
        <f>HighMomentumPortfolio!AL575-LowMomentumPortfolio!AL575</f>
        <v>1.8875000000000003E-3</v>
      </c>
      <c r="AP575" s="18">
        <f t="shared" si="78"/>
        <v>1.0018875</v>
      </c>
      <c r="AQ575" s="18"/>
    </row>
    <row r="576" spans="1:48" x14ac:dyDescent="0.25">
      <c r="A576" s="6">
        <f>ReturnData!A587</f>
        <v>202210</v>
      </c>
      <c r="B576">
        <f>IF('Monthly Ranks'!B575&gt;=9, 1/8,0)</f>
        <v>0</v>
      </c>
      <c r="C576">
        <f>IF('Monthly Ranks'!C575&gt;=9, 1/8,0)</f>
        <v>0</v>
      </c>
      <c r="D576">
        <f>IF('Monthly Ranks'!D575&gt;=9, 1/8,0)</f>
        <v>0</v>
      </c>
      <c r="E576">
        <f>IF('Monthly Ranks'!E575&gt;=9, 1/8,0)</f>
        <v>0.125</v>
      </c>
      <c r="F576">
        <f>IF('Monthly Ranks'!F575&gt;=9, 1/8,0)</f>
        <v>0.125</v>
      </c>
      <c r="G576">
        <f>IF('Monthly Ranks'!G575&gt;=9, 1/8,0)</f>
        <v>0</v>
      </c>
      <c r="H576">
        <f>IF('Monthly Ranks'!H575&gt;=9, 1/8,0)</f>
        <v>0</v>
      </c>
      <c r="I576">
        <f>IF('Monthly Ranks'!I575&gt;=9, 1/8,0)</f>
        <v>0.125</v>
      </c>
      <c r="J576">
        <f>IF('Monthly Ranks'!J575&gt;=9, 1/8,0)</f>
        <v>0</v>
      </c>
      <c r="K576">
        <f>IF('Monthly Ranks'!K575&gt;=9, 1/8,0)</f>
        <v>0.125</v>
      </c>
      <c r="L576">
        <f>IF('Monthly Ranks'!L575&gt;=9, 1/8,0)</f>
        <v>0.125</v>
      </c>
      <c r="M576">
        <f>IF('Monthly Ranks'!M575&gt;=9, 1/8,0)</f>
        <v>0</v>
      </c>
      <c r="N576">
        <f>IF('Monthly Ranks'!N575&gt;=9, 1/8,0)</f>
        <v>0.125</v>
      </c>
      <c r="O576">
        <f>IF('Monthly Ranks'!O575&gt;=9, 1/8,0)</f>
        <v>0</v>
      </c>
      <c r="P576">
        <f>IF('Monthly Ranks'!P575&gt;=9, 1/8,0)</f>
        <v>0.125</v>
      </c>
      <c r="Q576">
        <f>IF('Monthly Ranks'!Q575&gt;=9, 1/8,0)</f>
        <v>0.125</v>
      </c>
      <c r="S576">
        <f t="shared" si="76"/>
        <v>202210</v>
      </c>
      <c r="T576" s="12">
        <f>B576*ReturnData!B587</f>
        <v>0</v>
      </c>
      <c r="U576" s="12">
        <f>C576*ReturnData!C587</f>
        <v>0</v>
      </c>
      <c r="V576" s="12">
        <f>D576*ReturnData!D587</f>
        <v>0</v>
      </c>
      <c r="W576" s="12">
        <f>E576*ReturnData!E587</f>
        <v>1.3500000000000002E-2</v>
      </c>
      <c r="X576" s="12">
        <f>F576*ReturnData!F587</f>
        <v>3.8500000000000001E-3</v>
      </c>
      <c r="Y576" s="12">
        <f>G576*ReturnData!G587</f>
        <v>0</v>
      </c>
      <c r="Z576" s="12">
        <f>H576*ReturnData!H587</f>
        <v>0</v>
      </c>
      <c r="AA576" s="12">
        <f>I576*ReturnData!I587</f>
        <v>9.1125000000000008E-3</v>
      </c>
      <c r="AB576" s="12">
        <f>J576*ReturnData!J587</f>
        <v>0</v>
      </c>
      <c r="AC576" s="12">
        <f>K576*ReturnData!K587</f>
        <v>1.5424999999999999E-2</v>
      </c>
      <c r="AD576" s="12">
        <f>L576*ReturnData!L587</f>
        <v>1.1112500000000001E-2</v>
      </c>
      <c r="AE576" s="12">
        <f>M576*ReturnData!M587</f>
        <v>0</v>
      </c>
      <c r="AF576" s="12">
        <f>N576*ReturnData!N587</f>
        <v>1.46625E-2</v>
      </c>
      <c r="AG576" s="12">
        <f>O576*ReturnData!O587</f>
        <v>0</v>
      </c>
      <c r="AH576" s="12">
        <f>P576*ReturnData!P587</f>
        <v>2.3499999999999997E-3</v>
      </c>
      <c r="AI576" s="12">
        <f>Q576*ReturnData!Q587</f>
        <v>1.59125E-2</v>
      </c>
      <c r="AK576">
        <f t="shared" si="82"/>
        <v>202210</v>
      </c>
      <c r="AL576" s="15">
        <f t="shared" si="77"/>
        <v>8.5925000000000001E-2</v>
      </c>
      <c r="AN576">
        <v>1</v>
      </c>
      <c r="AO576" s="15">
        <f>HighMomentumPortfolio!AL576-LowMomentumPortfolio!AL576</f>
        <v>1.3762500000000011E-2</v>
      </c>
      <c r="AP576" s="18">
        <f t="shared" si="78"/>
        <v>1.0137624999999999</v>
      </c>
      <c r="AQ576" s="18"/>
    </row>
    <row r="577" spans="1:48" x14ac:dyDescent="0.25">
      <c r="A577" s="6">
        <f>ReturnData!A588</f>
        <v>202211</v>
      </c>
      <c r="B577">
        <f>IF('Monthly Ranks'!B576&gt;=9, 1/8,0)</f>
        <v>0</v>
      </c>
      <c r="C577">
        <f>IF('Monthly Ranks'!C576&gt;=9, 1/8,0)</f>
        <v>0</v>
      </c>
      <c r="D577">
        <f>IF('Monthly Ranks'!D576&gt;=9, 1/8,0)</f>
        <v>0</v>
      </c>
      <c r="E577">
        <f>IF('Monthly Ranks'!E576&gt;=9, 1/8,0)</f>
        <v>0.125</v>
      </c>
      <c r="F577">
        <f>IF('Monthly Ranks'!F576&gt;=9, 1/8,0)</f>
        <v>0.125</v>
      </c>
      <c r="G577">
        <f>IF('Monthly Ranks'!G576&gt;=9, 1/8,0)</f>
        <v>0</v>
      </c>
      <c r="H577">
        <f>IF('Monthly Ranks'!H576&gt;=9, 1/8,0)</f>
        <v>0</v>
      </c>
      <c r="I577">
        <f>IF('Monthly Ranks'!I576&gt;=9, 1/8,0)</f>
        <v>0.125</v>
      </c>
      <c r="J577">
        <f>IF('Monthly Ranks'!J576&gt;=9, 1/8,0)</f>
        <v>0</v>
      </c>
      <c r="K577">
        <f>IF('Monthly Ranks'!K576&gt;=9, 1/8,0)</f>
        <v>0.125</v>
      </c>
      <c r="L577">
        <f>IF('Monthly Ranks'!L576&gt;=9, 1/8,0)</f>
        <v>0.125</v>
      </c>
      <c r="M577">
        <f>IF('Monthly Ranks'!M576&gt;=9, 1/8,0)</f>
        <v>0.125</v>
      </c>
      <c r="N577">
        <f>IF('Monthly Ranks'!N576&gt;=9, 1/8,0)</f>
        <v>0.125</v>
      </c>
      <c r="O577">
        <f>IF('Monthly Ranks'!O576&gt;=9, 1/8,0)</f>
        <v>0</v>
      </c>
      <c r="P577">
        <f>IF('Monthly Ranks'!P576&gt;=9, 1/8,0)</f>
        <v>0.125</v>
      </c>
      <c r="Q577">
        <f>IF('Monthly Ranks'!Q576&gt;=9, 1/8,0)</f>
        <v>0</v>
      </c>
      <c r="S577">
        <f t="shared" si="76"/>
        <v>202211</v>
      </c>
      <c r="T577" s="12">
        <f>B577*ReturnData!B588</f>
        <v>0</v>
      </c>
      <c r="U577" s="12">
        <f>C577*ReturnData!C588</f>
        <v>0</v>
      </c>
      <c r="V577" s="12">
        <f>D577*ReturnData!D588</f>
        <v>0</v>
      </c>
      <c r="W577" s="12">
        <f>E577*ReturnData!E588</f>
        <v>2.1337499999999999E-2</v>
      </c>
      <c r="X577" s="12">
        <f>F577*ReturnData!F588</f>
        <v>6.1375000000000006E-3</v>
      </c>
      <c r="Y577" s="12">
        <f>G577*ReturnData!G588</f>
        <v>0</v>
      </c>
      <c r="Z577" s="12">
        <f>H577*ReturnData!H588</f>
        <v>0</v>
      </c>
      <c r="AA577" s="12">
        <f>I577*ReturnData!I588</f>
        <v>1.1174999999999999E-2</v>
      </c>
      <c r="AB577" s="12">
        <f>J577*ReturnData!J588</f>
        <v>0</v>
      </c>
      <c r="AC577" s="12">
        <f>K577*ReturnData!K588</f>
        <v>7.7499999999999999E-3</v>
      </c>
      <c r="AD577" s="12">
        <f>L577*ReturnData!L588</f>
        <v>1.46E-2</v>
      </c>
      <c r="AE577" s="12">
        <f>M577*ReturnData!M588</f>
        <v>-9.3999999999999986E-3</v>
      </c>
      <c r="AF577" s="12">
        <f>N577*ReturnData!N588</f>
        <v>1.0700000000000001E-2</v>
      </c>
      <c r="AG577" s="12">
        <f>O577*ReturnData!O588</f>
        <v>0</v>
      </c>
      <c r="AH577" s="12">
        <f>P577*ReturnData!P588</f>
        <v>3.2124999999999996E-3</v>
      </c>
      <c r="AI577" s="12">
        <f>Q577*ReturnData!Q588</f>
        <v>0</v>
      </c>
      <c r="AK577">
        <f t="shared" si="82"/>
        <v>202211</v>
      </c>
      <c r="AL577" s="15">
        <f t="shared" si="77"/>
        <v>6.5512500000000001E-2</v>
      </c>
      <c r="AN577">
        <v>1</v>
      </c>
      <c r="AO577" s="15">
        <f>HighMomentumPortfolio!AL577-LowMomentumPortfolio!AL577</f>
        <v>1.3149999999999995E-2</v>
      </c>
      <c r="AP577" s="18">
        <f t="shared" si="78"/>
        <v>1.01315</v>
      </c>
      <c r="AQ577" s="18"/>
    </row>
    <row r="578" spans="1:48" x14ac:dyDescent="0.25">
      <c r="A578" s="6">
        <f>ReturnData!A589</f>
        <v>202212</v>
      </c>
      <c r="B578">
        <f>IF('Monthly Ranks'!B577&gt;=9, 1/8,0)</f>
        <v>0</v>
      </c>
      <c r="C578">
        <f>IF('Monthly Ranks'!C577&gt;=9, 1/8,0)</f>
        <v>0.125</v>
      </c>
      <c r="D578">
        <f>IF('Monthly Ranks'!D577&gt;=9, 1/8,0)</f>
        <v>0</v>
      </c>
      <c r="E578">
        <f>IF('Monthly Ranks'!E577&gt;=9, 1/8,0)</f>
        <v>0.125</v>
      </c>
      <c r="F578">
        <f>IF('Monthly Ranks'!F577&gt;=9, 1/8,0)</f>
        <v>0.125</v>
      </c>
      <c r="G578">
        <f>IF('Monthly Ranks'!G577&gt;=9, 1/8,0)</f>
        <v>0</v>
      </c>
      <c r="H578">
        <f>IF('Monthly Ranks'!H577&gt;=9, 1/8,0)</f>
        <v>0</v>
      </c>
      <c r="I578">
        <f>IF('Monthly Ranks'!I577&gt;=9, 1/8,0)</f>
        <v>0.125</v>
      </c>
      <c r="J578">
        <f>IF('Monthly Ranks'!J577&gt;=9, 1/8,0)</f>
        <v>0</v>
      </c>
      <c r="K578">
        <f>IF('Monthly Ranks'!K577&gt;=9, 1/8,0)</f>
        <v>0.125</v>
      </c>
      <c r="L578">
        <f>IF('Monthly Ranks'!L577&gt;=9, 1/8,0)</f>
        <v>0.125</v>
      </c>
      <c r="M578">
        <f>IF('Monthly Ranks'!M577&gt;=9, 1/8,0)</f>
        <v>0.125</v>
      </c>
      <c r="N578">
        <f>IF('Monthly Ranks'!N577&gt;=9, 1/8,0)</f>
        <v>0</v>
      </c>
      <c r="O578">
        <f>IF('Monthly Ranks'!O577&gt;=9, 1/8,0)</f>
        <v>0</v>
      </c>
      <c r="P578">
        <f>IF('Monthly Ranks'!P577&gt;=9, 1/8,0)</f>
        <v>0.125</v>
      </c>
      <c r="Q578">
        <f>IF('Monthly Ranks'!Q577&gt;=9, 1/8,0)</f>
        <v>0</v>
      </c>
      <c r="S578">
        <f t="shared" ref="S578:S602" si="85">A578</f>
        <v>202212</v>
      </c>
      <c r="T578" s="12">
        <f>B578*ReturnData!B589</f>
        <v>0</v>
      </c>
      <c r="U578" s="12">
        <f>C578*ReturnData!C589</f>
        <v>-5.3E-3</v>
      </c>
      <c r="V578" s="12">
        <f>D578*ReturnData!D589</f>
        <v>0</v>
      </c>
      <c r="W578" s="12">
        <f>E578*ReturnData!E589</f>
        <v>-3.1250000000000001E-4</v>
      </c>
      <c r="X578" s="12">
        <f>F578*ReturnData!F589</f>
        <v>-6.8125E-3</v>
      </c>
      <c r="Y578" s="12">
        <f>G578*ReturnData!G589</f>
        <v>0</v>
      </c>
      <c r="Z578" s="12">
        <f>H578*ReturnData!H589</f>
        <v>0</v>
      </c>
      <c r="AA578" s="12">
        <f>I578*ReturnData!I589</f>
        <v>-4.3125000000000004E-3</v>
      </c>
      <c r="AB578" s="12">
        <f>J578*ReturnData!J589</f>
        <v>0</v>
      </c>
      <c r="AC578" s="12">
        <f>K578*ReturnData!K589</f>
        <v>-7.1250000000000003E-3</v>
      </c>
      <c r="AD578" s="12">
        <f>L578*ReturnData!L589</f>
        <v>-8.3250000000000008E-3</v>
      </c>
      <c r="AE578" s="12">
        <f>M578*ReturnData!M589</f>
        <v>-3.2024999999999998E-2</v>
      </c>
      <c r="AF578" s="12">
        <f>N578*ReturnData!N589</f>
        <v>0</v>
      </c>
      <c r="AG578" s="12">
        <f>O578*ReturnData!O589</f>
        <v>0</v>
      </c>
      <c r="AH578" s="12">
        <f>P578*ReturnData!P589</f>
        <v>-1.1737500000000001E-2</v>
      </c>
      <c r="AI578" s="12">
        <f>Q578*ReturnData!Q589</f>
        <v>0</v>
      </c>
      <c r="AK578">
        <f t="shared" si="82"/>
        <v>202212</v>
      </c>
      <c r="AL578" s="15">
        <f t="shared" si="77"/>
        <v>-7.5950000000000004E-2</v>
      </c>
      <c r="AN578">
        <v>1</v>
      </c>
      <c r="AO578" s="15">
        <f>HighMomentumPortfolio!AL578-LowMomentumPortfolio!AL578</f>
        <v>3.5250000000000004E-2</v>
      </c>
      <c r="AP578" s="18">
        <f t="shared" si="78"/>
        <v>1.03525</v>
      </c>
      <c r="AQ578" s="18"/>
    </row>
    <row r="579" spans="1:48" x14ac:dyDescent="0.25">
      <c r="A579" s="6">
        <f>ReturnData!A590</f>
        <v>202301</v>
      </c>
      <c r="B579">
        <f>IF('Monthly Ranks'!B578&gt;=9, 1/8,0)</f>
        <v>0</v>
      </c>
      <c r="C579">
        <f>IF('Monthly Ranks'!C578&gt;=9, 1/8,0)</f>
        <v>0</v>
      </c>
      <c r="D579">
        <f>IF('Monthly Ranks'!D578&gt;=9, 1/8,0)</f>
        <v>0</v>
      </c>
      <c r="E579">
        <f>IF('Monthly Ranks'!E578&gt;=9, 1/8,0)</f>
        <v>0.125</v>
      </c>
      <c r="F579">
        <f>IF('Monthly Ranks'!F578&gt;=9, 1/8,0)</f>
        <v>0.125</v>
      </c>
      <c r="G579">
        <f>IF('Monthly Ranks'!G578&gt;=9, 1/8,0)</f>
        <v>0</v>
      </c>
      <c r="H579">
        <f>IF('Monthly Ranks'!H578&gt;=9, 1/8,0)</f>
        <v>0</v>
      </c>
      <c r="I579">
        <f>IF('Monthly Ranks'!I578&gt;=9, 1/8,0)</f>
        <v>0.125</v>
      </c>
      <c r="J579">
        <f>IF('Monthly Ranks'!J578&gt;=9, 1/8,0)</f>
        <v>0</v>
      </c>
      <c r="K579">
        <f>IF('Monthly Ranks'!K578&gt;=9, 1/8,0)</f>
        <v>0.125</v>
      </c>
      <c r="L579">
        <f>IF('Monthly Ranks'!L578&gt;=9, 1/8,0)</f>
        <v>0.125</v>
      </c>
      <c r="M579">
        <f>IF('Monthly Ranks'!M578&gt;=9, 1/8,0)</f>
        <v>0.125</v>
      </c>
      <c r="N579">
        <f>IF('Monthly Ranks'!N578&gt;=9, 1/8,0)</f>
        <v>0.125</v>
      </c>
      <c r="O579">
        <f>IF('Monthly Ranks'!O578&gt;=9, 1/8,0)</f>
        <v>0</v>
      </c>
      <c r="P579">
        <f>IF('Monthly Ranks'!P578&gt;=9, 1/8,0)</f>
        <v>0.125</v>
      </c>
      <c r="Q579">
        <f>IF('Monthly Ranks'!Q578&gt;=9, 1/8,0)</f>
        <v>0</v>
      </c>
      <c r="S579">
        <f t="shared" si="85"/>
        <v>202301</v>
      </c>
      <c r="T579" s="12">
        <f>B579*ReturnData!B590</f>
        <v>0</v>
      </c>
      <c r="U579" s="12">
        <f>C579*ReturnData!C590</f>
        <v>0</v>
      </c>
      <c r="V579" s="12">
        <f>D579*ReturnData!D590</f>
        <v>0</v>
      </c>
      <c r="W579" s="12">
        <f>E579*ReturnData!E590</f>
        <v>1.1625000000000002E-2</v>
      </c>
      <c r="X579" s="12">
        <f>F579*ReturnData!F590</f>
        <v>1.745E-2</v>
      </c>
      <c r="Y579" s="12">
        <f>G579*ReturnData!G590</f>
        <v>0</v>
      </c>
      <c r="Z579" s="12">
        <f>H579*ReturnData!H590</f>
        <v>0</v>
      </c>
      <c r="AA579" s="12">
        <f>I579*ReturnData!I590</f>
        <v>8.8874999999999996E-3</v>
      </c>
      <c r="AB579" s="12">
        <f>J579*ReturnData!J590</f>
        <v>0</v>
      </c>
      <c r="AC579" s="12">
        <f>K579*ReturnData!K590</f>
        <v>1.6087499999999998E-2</v>
      </c>
      <c r="AD579" s="12">
        <f>L579*ReturnData!L590</f>
        <v>1.1825E-2</v>
      </c>
      <c r="AE579" s="12">
        <f>M579*ReturnData!M590</f>
        <v>3.0037500000000002E-2</v>
      </c>
      <c r="AF579" s="12">
        <f>N579*ReturnData!N590</f>
        <v>8.3125000000000004E-3</v>
      </c>
      <c r="AG579" s="12">
        <f>O579*ReturnData!O590</f>
        <v>0</v>
      </c>
      <c r="AH579" s="12">
        <f>P579*ReturnData!P590</f>
        <v>1.5162500000000001E-2</v>
      </c>
      <c r="AI579" s="12">
        <f>Q579*ReturnData!Q590</f>
        <v>0</v>
      </c>
      <c r="AK579">
        <f t="shared" si="82"/>
        <v>202301</v>
      </c>
      <c r="AL579" s="15">
        <f t="shared" si="77"/>
        <v>0.11938750000000001</v>
      </c>
      <c r="AN579">
        <v>1</v>
      </c>
      <c r="AO579" s="15">
        <f>HighMomentumPortfolio!AL579-LowMomentumPortfolio!AL579</f>
        <v>-5.5050000000000002E-2</v>
      </c>
      <c r="AP579" s="18">
        <f t="shared" si="78"/>
        <v>0.94494999999999996</v>
      </c>
      <c r="AQ579" s="18"/>
      <c r="AR579" s="18">
        <f t="shared" ref="AR579" si="86">PRODUCT(AP579:AP590)</f>
        <v>1.0583674917087809</v>
      </c>
      <c r="AS579" s="18"/>
      <c r="AT579" s="18"/>
      <c r="AU579" s="18"/>
      <c r="AV579" s="18"/>
    </row>
    <row r="580" spans="1:48" x14ac:dyDescent="0.25">
      <c r="A580" s="6">
        <f>ReturnData!A591</f>
        <v>202302</v>
      </c>
      <c r="B580">
        <f>IF('Monthly Ranks'!B579&gt;=9, 1/8,0)</f>
        <v>0</v>
      </c>
      <c r="C580">
        <f>IF('Monthly Ranks'!C579&gt;=9, 1/8,0)</f>
        <v>0</v>
      </c>
      <c r="D580">
        <f>IF('Monthly Ranks'!D579&gt;=9, 1/8,0)</f>
        <v>0</v>
      </c>
      <c r="E580">
        <f>IF('Monthly Ranks'!E579&gt;=9, 1/8,0)</f>
        <v>0.125</v>
      </c>
      <c r="F580">
        <f>IF('Monthly Ranks'!F579&gt;=9, 1/8,0)</f>
        <v>0.125</v>
      </c>
      <c r="G580">
        <f>IF('Monthly Ranks'!G579&gt;=9, 1/8,0)</f>
        <v>0</v>
      </c>
      <c r="H580">
        <f>IF('Monthly Ranks'!H579&gt;=9, 1/8,0)</f>
        <v>0</v>
      </c>
      <c r="I580">
        <f>IF('Monthly Ranks'!I579&gt;=9, 1/8,0)</f>
        <v>0.125</v>
      </c>
      <c r="J580">
        <f>IF('Monthly Ranks'!J579&gt;=9, 1/8,0)</f>
        <v>0</v>
      </c>
      <c r="K580">
        <f>IF('Monthly Ranks'!K579&gt;=9, 1/8,0)</f>
        <v>0.125</v>
      </c>
      <c r="L580">
        <f>IF('Monthly Ranks'!L579&gt;=9, 1/8,0)</f>
        <v>0.125</v>
      </c>
      <c r="M580">
        <f>IF('Monthly Ranks'!M579&gt;=9, 1/8,0)</f>
        <v>0.125</v>
      </c>
      <c r="N580">
        <f>IF('Monthly Ranks'!N579&gt;=9, 1/8,0)</f>
        <v>0</v>
      </c>
      <c r="O580">
        <f>IF('Monthly Ranks'!O579&gt;=9, 1/8,0)</f>
        <v>0</v>
      </c>
      <c r="P580">
        <f>IF('Monthly Ranks'!P579&gt;=9, 1/8,0)</f>
        <v>0.125</v>
      </c>
      <c r="Q580">
        <f>IF('Monthly Ranks'!Q579&gt;=9, 1/8,0)</f>
        <v>0.125</v>
      </c>
      <c r="S580">
        <f t="shared" si="85"/>
        <v>202302</v>
      </c>
      <c r="T580" s="12">
        <f>B580*ReturnData!B591</f>
        <v>0</v>
      </c>
      <c r="U580" s="12">
        <f>C580*ReturnData!C591</f>
        <v>0</v>
      </c>
      <c r="V580" s="12">
        <f>D580*ReturnData!D591</f>
        <v>0</v>
      </c>
      <c r="W580" s="12">
        <f>E580*ReturnData!E591</f>
        <v>-7.8624999999999997E-3</v>
      </c>
      <c r="X580" s="12">
        <f>F580*ReturnData!F591</f>
        <v>-1.1125E-3</v>
      </c>
      <c r="Y580" s="12">
        <f>G580*ReturnData!G591</f>
        <v>0</v>
      </c>
      <c r="Z580" s="12">
        <f>H580*ReturnData!H591</f>
        <v>0</v>
      </c>
      <c r="AA580" s="12">
        <f>I580*ReturnData!I591</f>
        <v>-4.5250000000000004E-3</v>
      </c>
      <c r="AB580" s="12">
        <f>J580*ReturnData!J591</f>
        <v>0</v>
      </c>
      <c r="AC580" s="12">
        <f>K580*ReturnData!K591</f>
        <v>3.7499999999999999E-3</v>
      </c>
      <c r="AD580" s="12">
        <f>L580*ReturnData!L591</f>
        <v>8.7499999999999991E-4</v>
      </c>
      <c r="AE580" s="12">
        <f>M580*ReturnData!M591</f>
        <v>1.3100000000000001E-2</v>
      </c>
      <c r="AF580" s="12">
        <f>N580*ReturnData!N591</f>
        <v>0</v>
      </c>
      <c r="AG580" s="12">
        <f>O580*ReturnData!O591</f>
        <v>0</v>
      </c>
      <c r="AH580" s="12">
        <f>P580*ReturnData!P591</f>
        <v>-7.1250000000000003E-3</v>
      </c>
      <c r="AI580" s="12">
        <f>Q580*ReturnData!Q591</f>
        <v>-3.5499999999999998E-3</v>
      </c>
      <c r="AK580">
        <f t="shared" si="82"/>
        <v>202302</v>
      </c>
      <c r="AL580" s="15">
        <f t="shared" ref="AL580:AL602" si="87">SUM(T580:AI580)</f>
        <v>-6.4500000000000009E-3</v>
      </c>
      <c r="AN580">
        <v>1</v>
      </c>
      <c r="AO580" s="15">
        <f>HighMomentumPortfolio!AL580-LowMomentumPortfolio!AL580</f>
        <v>-2.6650000000000004E-2</v>
      </c>
      <c r="AP580" s="18">
        <f t="shared" ref="AP580:AP602" si="88">AN580+AO580</f>
        <v>0.97335000000000005</v>
      </c>
      <c r="AQ580" s="18"/>
    </row>
    <row r="581" spans="1:48" x14ac:dyDescent="0.25">
      <c r="A581" s="6">
        <f>ReturnData!A592</f>
        <v>202303</v>
      </c>
      <c r="B581">
        <f>IF('Monthly Ranks'!B580&gt;=9, 1/8,0)</f>
        <v>0</v>
      </c>
      <c r="C581">
        <f>IF('Monthly Ranks'!C580&gt;=9, 1/8,0)</f>
        <v>0</v>
      </c>
      <c r="D581">
        <f>IF('Monthly Ranks'!D580&gt;=9, 1/8,0)</f>
        <v>0</v>
      </c>
      <c r="E581">
        <f>IF('Monthly Ranks'!E580&gt;=9, 1/8,0)</f>
        <v>0.125</v>
      </c>
      <c r="F581">
        <f>IF('Monthly Ranks'!F580&gt;=9, 1/8,0)</f>
        <v>0.125</v>
      </c>
      <c r="G581">
        <f>IF('Monthly Ranks'!G580&gt;=9, 1/8,0)</f>
        <v>0</v>
      </c>
      <c r="H581">
        <f>IF('Monthly Ranks'!H580&gt;=9, 1/8,0)</f>
        <v>0</v>
      </c>
      <c r="I581">
        <f>IF('Monthly Ranks'!I580&gt;=9, 1/8,0)</f>
        <v>0</v>
      </c>
      <c r="J581">
        <f>IF('Monthly Ranks'!J580&gt;=9, 1/8,0)</f>
        <v>0</v>
      </c>
      <c r="K581">
        <f>IF('Monthly Ranks'!K580&gt;=9, 1/8,0)</f>
        <v>0.125</v>
      </c>
      <c r="L581">
        <f>IF('Monthly Ranks'!L580&gt;=9, 1/8,0)</f>
        <v>0.125</v>
      </c>
      <c r="M581">
        <f>IF('Monthly Ranks'!M580&gt;=9, 1/8,0)</f>
        <v>0.125</v>
      </c>
      <c r="N581">
        <f>IF('Monthly Ranks'!N580&gt;=9, 1/8,0)</f>
        <v>0.125</v>
      </c>
      <c r="O581">
        <f>IF('Monthly Ranks'!O580&gt;=9, 1/8,0)</f>
        <v>0</v>
      </c>
      <c r="P581">
        <f>IF('Monthly Ranks'!P580&gt;=9, 1/8,0)</f>
        <v>0.125</v>
      </c>
      <c r="Q581">
        <f>IF('Monthly Ranks'!Q580&gt;=9, 1/8,0)</f>
        <v>0.125</v>
      </c>
      <c r="S581">
        <f t="shared" si="85"/>
        <v>202303</v>
      </c>
      <c r="T581" s="12">
        <f>B581*ReturnData!B592</f>
        <v>0</v>
      </c>
      <c r="U581" s="12">
        <f>C581*ReturnData!C592</f>
        <v>0</v>
      </c>
      <c r="V581" s="12">
        <f>D581*ReturnData!D592</f>
        <v>0</v>
      </c>
      <c r="W581" s="12">
        <f>E581*ReturnData!E592</f>
        <v>4.7999999999999996E-3</v>
      </c>
      <c r="X581" s="12">
        <f>F581*ReturnData!F592</f>
        <v>-8.9999999999999998E-4</v>
      </c>
      <c r="Y581" s="12">
        <f>G581*ReturnData!G592</f>
        <v>0</v>
      </c>
      <c r="Z581" s="12">
        <f>H581*ReturnData!H592</f>
        <v>0</v>
      </c>
      <c r="AA581" s="12">
        <f>I581*ReturnData!I592</f>
        <v>0</v>
      </c>
      <c r="AB581" s="12">
        <f>J581*ReturnData!J592</f>
        <v>0</v>
      </c>
      <c r="AC581" s="12">
        <f>K581*ReturnData!K592</f>
        <v>-2.1250000000000002E-3</v>
      </c>
      <c r="AD581" s="12">
        <f>L581*ReturnData!L592</f>
        <v>8.3125000000000004E-3</v>
      </c>
      <c r="AE581" s="12">
        <f>M581*ReturnData!M592</f>
        <v>-3.7500000000000001E-4</v>
      </c>
      <c r="AF581" s="12">
        <f>N581*ReturnData!N592</f>
        <v>1.6249999999999999E-4</v>
      </c>
      <c r="AG581" s="12">
        <f>O581*ReturnData!O592</f>
        <v>0</v>
      </c>
      <c r="AH581" s="12">
        <f>P581*ReturnData!P592</f>
        <v>6.1500000000000001E-3</v>
      </c>
      <c r="AI581" s="12">
        <f>Q581*ReturnData!Q592</f>
        <v>-1.08375E-2</v>
      </c>
      <c r="AK581">
        <f t="shared" si="82"/>
        <v>202303</v>
      </c>
      <c r="AL581" s="15">
        <f t="shared" si="87"/>
        <v>5.1874999999999977E-3</v>
      </c>
      <c r="AN581">
        <v>1</v>
      </c>
      <c r="AO581" s="15">
        <f>HighMomentumPortfolio!AL581-LowMomentumPortfolio!AL581</f>
        <v>-5.9249999999999962E-3</v>
      </c>
      <c r="AP581" s="18">
        <f t="shared" si="88"/>
        <v>0.99407500000000004</v>
      </c>
      <c r="AQ581" s="18"/>
    </row>
    <row r="582" spans="1:48" x14ac:dyDescent="0.25">
      <c r="A582" s="6">
        <f>ReturnData!A593</f>
        <v>202304</v>
      </c>
      <c r="B582">
        <f>IF('Monthly Ranks'!B581&gt;=9, 1/8,0)</f>
        <v>0</v>
      </c>
      <c r="C582">
        <f>IF('Monthly Ranks'!C581&gt;=9, 1/8,0)</f>
        <v>0.125</v>
      </c>
      <c r="D582">
        <f>IF('Monthly Ranks'!D581&gt;=9, 1/8,0)</f>
        <v>0</v>
      </c>
      <c r="E582">
        <f>IF('Monthly Ranks'!E581&gt;=9, 1/8,0)</f>
        <v>0.125</v>
      </c>
      <c r="F582">
        <f>IF('Monthly Ranks'!F581&gt;=9, 1/8,0)</f>
        <v>0.125</v>
      </c>
      <c r="G582">
        <f>IF('Monthly Ranks'!G581&gt;=9, 1/8,0)</f>
        <v>0</v>
      </c>
      <c r="H582">
        <f>IF('Monthly Ranks'!H581&gt;=9, 1/8,0)</f>
        <v>0</v>
      </c>
      <c r="I582">
        <f>IF('Monthly Ranks'!I581&gt;=9, 1/8,0)</f>
        <v>0</v>
      </c>
      <c r="J582">
        <f>IF('Monthly Ranks'!J581&gt;=9, 1/8,0)</f>
        <v>0</v>
      </c>
      <c r="K582">
        <f>IF('Monthly Ranks'!K581&gt;=9, 1/8,0)</f>
        <v>0</v>
      </c>
      <c r="L582">
        <f>IF('Monthly Ranks'!L581&gt;=9, 1/8,0)</f>
        <v>0.125</v>
      </c>
      <c r="M582">
        <f>IF('Monthly Ranks'!M581&gt;=9, 1/8,0)</f>
        <v>0.125</v>
      </c>
      <c r="N582">
        <f>IF('Monthly Ranks'!N581&gt;=9, 1/8,0)</f>
        <v>0.125</v>
      </c>
      <c r="O582">
        <f>IF('Monthly Ranks'!O581&gt;=9, 1/8,0)</f>
        <v>0.125</v>
      </c>
      <c r="P582">
        <f>IF('Monthly Ranks'!P581&gt;=9, 1/8,0)</f>
        <v>0.125</v>
      </c>
      <c r="Q582">
        <f>IF('Monthly Ranks'!Q581&gt;=9, 1/8,0)</f>
        <v>0</v>
      </c>
      <c r="S582">
        <f t="shared" si="85"/>
        <v>202304</v>
      </c>
      <c r="T582" s="12">
        <f>B582*ReturnData!B593</f>
        <v>0</v>
      </c>
      <c r="U582" s="12">
        <f>C582*ReturnData!C593</f>
        <v>-3.4125000000000002E-3</v>
      </c>
      <c r="V582" s="12">
        <f>D582*ReturnData!D593</f>
        <v>0</v>
      </c>
      <c r="W582" s="12">
        <f>E582*ReturnData!E593</f>
        <v>2.8625E-3</v>
      </c>
      <c r="X582" s="12">
        <f>F582*ReturnData!F593</f>
        <v>-6.1249999999999998E-4</v>
      </c>
      <c r="Y582" s="12">
        <f>G582*ReturnData!G593</f>
        <v>0</v>
      </c>
      <c r="Z582" s="12">
        <f>H582*ReturnData!H593</f>
        <v>0</v>
      </c>
      <c r="AA582" s="12">
        <f>I582*ReturnData!I593</f>
        <v>0</v>
      </c>
      <c r="AB582" s="12">
        <f>J582*ReturnData!J593</f>
        <v>0</v>
      </c>
      <c r="AC582" s="12">
        <f>K582*ReturnData!K593</f>
        <v>0</v>
      </c>
      <c r="AD582" s="12">
        <f>L582*ReturnData!L593</f>
        <v>-6.3375000000000003E-3</v>
      </c>
      <c r="AE582" s="12">
        <f>M582*ReturnData!M593</f>
        <v>-1.5824999999999999E-2</v>
      </c>
      <c r="AF582" s="12">
        <f>N582*ReturnData!N593</f>
        <v>-1.9E-3</v>
      </c>
      <c r="AG582" s="12">
        <f>O582*ReturnData!O593</f>
        <v>2.15E-3</v>
      </c>
      <c r="AH582" s="12">
        <f>P582*ReturnData!P593</f>
        <v>3.0125E-3</v>
      </c>
      <c r="AI582" s="12">
        <f>Q582*ReturnData!Q593</f>
        <v>0</v>
      </c>
      <c r="AK582">
        <f t="shared" si="82"/>
        <v>202304</v>
      </c>
      <c r="AL582" s="15">
        <f t="shared" si="87"/>
        <v>-2.0062499999999997E-2</v>
      </c>
      <c r="AN582">
        <v>1</v>
      </c>
      <c r="AO582" s="15">
        <f>HighMomentumPortfolio!AL582-LowMomentumPortfolio!AL582</f>
        <v>2.8287499999999997E-2</v>
      </c>
      <c r="AP582" s="18">
        <f t="shared" si="88"/>
        <v>1.0282875</v>
      </c>
      <c r="AQ582" s="18"/>
    </row>
    <row r="583" spans="1:48" x14ac:dyDescent="0.25">
      <c r="A583" s="6">
        <f>ReturnData!A594</f>
        <v>202305</v>
      </c>
      <c r="B583">
        <f>IF('Monthly Ranks'!B582&gt;=9, 1/8,0)</f>
        <v>0.125</v>
      </c>
      <c r="C583">
        <f>IF('Monthly Ranks'!C582&gt;=9, 1/8,0)</f>
        <v>0</v>
      </c>
      <c r="D583">
        <f>IF('Monthly Ranks'!D582&gt;=9, 1/8,0)</f>
        <v>0</v>
      </c>
      <c r="E583">
        <f>IF('Monthly Ranks'!E582&gt;=9, 1/8,0)</f>
        <v>0</v>
      </c>
      <c r="F583">
        <f>IF('Monthly Ranks'!F582&gt;=9, 1/8,0)</f>
        <v>0.125</v>
      </c>
      <c r="G583">
        <f>IF('Monthly Ranks'!G582&gt;=9, 1/8,0)</f>
        <v>0.125</v>
      </c>
      <c r="H583">
        <f>IF('Monthly Ranks'!H582&gt;=9, 1/8,0)</f>
        <v>0.125</v>
      </c>
      <c r="I583">
        <f>IF('Monthly Ranks'!I582&gt;=9, 1/8,0)</f>
        <v>0</v>
      </c>
      <c r="J583">
        <f>IF('Monthly Ranks'!J582&gt;=9, 1/8,0)</f>
        <v>0</v>
      </c>
      <c r="K583">
        <f>IF('Monthly Ranks'!K582&gt;=9, 1/8,0)</f>
        <v>0</v>
      </c>
      <c r="L583">
        <f>IF('Monthly Ranks'!L582&gt;=9, 1/8,0)</f>
        <v>0</v>
      </c>
      <c r="M583">
        <f>IF('Monthly Ranks'!M582&gt;=9, 1/8,0)</f>
        <v>0.125</v>
      </c>
      <c r="N583">
        <f>IF('Monthly Ranks'!N582&gt;=9, 1/8,0)</f>
        <v>0</v>
      </c>
      <c r="O583">
        <f>IF('Monthly Ranks'!O582&gt;=9, 1/8,0)</f>
        <v>0.125</v>
      </c>
      <c r="P583">
        <f>IF('Monthly Ranks'!P582&gt;=9, 1/8,0)</f>
        <v>0.125</v>
      </c>
      <c r="Q583">
        <f>IF('Monthly Ranks'!Q582&gt;=9, 1/8,0)</f>
        <v>0.125</v>
      </c>
      <c r="S583">
        <f t="shared" si="85"/>
        <v>202305</v>
      </c>
      <c r="T583" s="12">
        <f>B583*ReturnData!B594</f>
        <v>-5.5750000000000001E-3</v>
      </c>
      <c r="U583" s="12">
        <f>C583*ReturnData!C594</f>
        <v>0</v>
      </c>
      <c r="V583" s="12">
        <f>D583*ReturnData!D594</f>
        <v>0</v>
      </c>
      <c r="W583" s="12">
        <f>E583*ReturnData!E594</f>
        <v>0</v>
      </c>
      <c r="X583" s="12">
        <f>F583*ReturnData!F594</f>
        <v>-7.7375000000000005E-3</v>
      </c>
      <c r="Y583" s="12">
        <f>G583*ReturnData!G594</f>
        <v>-1.02875E-2</v>
      </c>
      <c r="Z583" s="12">
        <f>H583*ReturnData!H594</f>
        <v>-4.6500000000000005E-3</v>
      </c>
      <c r="AA583" s="12">
        <f>I583*ReturnData!I594</f>
        <v>0</v>
      </c>
      <c r="AB583" s="12">
        <f>J583*ReturnData!J594</f>
        <v>0</v>
      </c>
      <c r="AC583" s="12">
        <f>K583*ReturnData!K594</f>
        <v>0</v>
      </c>
      <c r="AD583" s="12">
        <f>L583*ReturnData!L594</f>
        <v>0</v>
      </c>
      <c r="AE583" s="12">
        <f>M583*ReturnData!M594</f>
        <v>1.4375000000000001E-2</v>
      </c>
      <c r="AF583" s="12">
        <f>N583*ReturnData!N594</f>
        <v>0</v>
      </c>
      <c r="AG583" s="12">
        <f>O583*ReturnData!O594</f>
        <v>-7.2750000000000002E-3</v>
      </c>
      <c r="AH583" s="12">
        <f>P583*ReturnData!P594</f>
        <v>2.5999999999999999E-3</v>
      </c>
      <c r="AI583" s="12">
        <f>Q583*ReturnData!Q594</f>
        <v>-4.7124999999999997E-3</v>
      </c>
      <c r="AK583">
        <f t="shared" si="82"/>
        <v>202305</v>
      </c>
      <c r="AL583" s="15">
        <f t="shared" si="87"/>
        <v>-2.3262500000000005E-2</v>
      </c>
      <c r="AN583">
        <v>1</v>
      </c>
      <c r="AO583" s="15">
        <f>HighMomentumPortfolio!AL583-LowMomentumPortfolio!AL583</f>
        <v>-2.3774999999999991E-2</v>
      </c>
      <c r="AP583" s="18">
        <f t="shared" si="88"/>
        <v>0.97622500000000001</v>
      </c>
      <c r="AQ583" s="18"/>
    </row>
    <row r="584" spans="1:48" x14ac:dyDescent="0.25">
      <c r="A584" s="6">
        <f>ReturnData!A595</f>
        <v>202306</v>
      </c>
      <c r="B584">
        <f>IF('Monthly Ranks'!B583&gt;=9, 1/8,0)</f>
        <v>0</v>
      </c>
      <c r="C584">
        <f>IF('Monthly Ranks'!C583&gt;=9, 1/8,0)</f>
        <v>0.125</v>
      </c>
      <c r="D584">
        <f>IF('Monthly Ranks'!D583&gt;=9, 1/8,0)</f>
        <v>0</v>
      </c>
      <c r="E584">
        <f>IF('Monthly Ranks'!E583&gt;=9, 1/8,0)</f>
        <v>0</v>
      </c>
      <c r="F584">
        <f>IF('Monthly Ranks'!F583&gt;=9, 1/8,0)</f>
        <v>0.125</v>
      </c>
      <c r="G584">
        <f>IF('Monthly Ranks'!G583&gt;=9, 1/8,0)</f>
        <v>0.125</v>
      </c>
      <c r="H584">
        <f>IF('Monthly Ranks'!H583&gt;=9, 1/8,0)</f>
        <v>0.125</v>
      </c>
      <c r="I584">
        <f>IF('Monthly Ranks'!I583&gt;=9, 1/8,0)</f>
        <v>0</v>
      </c>
      <c r="J584">
        <f>IF('Monthly Ranks'!J583&gt;=9, 1/8,0)</f>
        <v>0</v>
      </c>
      <c r="K584">
        <f>IF('Monthly Ranks'!K583&gt;=9, 1/8,0)</f>
        <v>0</v>
      </c>
      <c r="L584">
        <f>IF('Monthly Ranks'!L583&gt;=9, 1/8,0)</f>
        <v>0</v>
      </c>
      <c r="M584">
        <f>IF('Monthly Ranks'!M583&gt;=9, 1/8,0)</f>
        <v>0.125</v>
      </c>
      <c r="N584">
        <f>IF('Monthly Ranks'!N583&gt;=9, 1/8,0)</f>
        <v>0</v>
      </c>
      <c r="O584">
        <f>IF('Monthly Ranks'!O583&gt;=9, 1/8,0)</f>
        <v>0.125</v>
      </c>
      <c r="P584">
        <f>IF('Monthly Ranks'!P583&gt;=9, 1/8,0)</f>
        <v>0.125</v>
      </c>
      <c r="Q584">
        <f>IF('Monthly Ranks'!Q583&gt;=9, 1/8,0)</f>
        <v>0.125</v>
      </c>
      <c r="S584">
        <f t="shared" si="85"/>
        <v>202306</v>
      </c>
      <c r="T584" s="12">
        <f>B584*ReturnData!B595</f>
        <v>0</v>
      </c>
      <c r="U584" s="12">
        <f>C584*ReturnData!C595</f>
        <v>1.52125E-2</v>
      </c>
      <c r="V584" s="12">
        <f>D584*ReturnData!D595</f>
        <v>0</v>
      </c>
      <c r="W584" s="12">
        <f>E584*ReturnData!E595</f>
        <v>0</v>
      </c>
      <c r="X584" s="12">
        <f>F584*ReturnData!F595</f>
        <v>1.4337500000000001E-2</v>
      </c>
      <c r="Y584" s="12">
        <f>G584*ReturnData!G595</f>
        <v>1.2375000000000001E-2</v>
      </c>
      <c r="Z584" s="12">
        <f>H584*ReturnData!H595</f>
        <v>7.1374999999999997E-3</v>
      </c>
      <c r="AA584" s="12">
        <f>I584*ReturnData!I595</f>
        <v>0</v>
      </c>
      <c r="AB584" s="12">
        <f>J584*ReturnData!J595</f>
        <v>0</v>
      </c>
      <c r="AC584" s="12">
        <f>K584*ReturnData!K595</f>
        <v>0</v>
      </c>
      <c r="AD584" s="12">
        <f>L584*ReturnData!L595</f>
        <v>0</v>
      </c>
      <c r="AE584" s="12">
        <f>M584*ReturnData!M595</f>
        <v>2.7837500000000001E-2</v>
      </c>
      <c r="AF584" s="12">
        <f>N584*ReturnData!N595</f>
        <v>0</v>
      </c>
      <c r="AG584" s="12">
        <f>O584*ReturnData!O595</f>
        <v>3.2624999999999998E-3</v>
      </c>
      <c r="AH584" s="12">
        <f>P584*ReturnData!P595</f>
        <v>8.4624999999999995E-3</v>
      </c>
      <c r="AI584" s="12">
        <f>Q584*ReturnData!Q595</f>
        <v>7.3124999999999996E-3</v>
      </c>
      <c r="AK584">
        <f t="shared" si="82"/>
        <v>202306</v>
      </c>
      <c r="AL584" s="15">
        <f t="shared" si="87"/>
        <v>9.5937499999999995E-2</v>
      </c>
      <c r="AN584">
        <v>1</v>
      </c>
      <c r="AO584" s="15">
        <f>HighMomentumPortfolio!AL584-LowMomentumPortfolio!AL584</f>
        <v>7.5125000000000053E-3</v>
      </c>
      <c r="AP584" s="18">
        <f t="shared" si="88"/>
        <v>1.0075125</v>
      </c>
      <c r="AQ584" s="18"/>
    </row>
    <row r="585" spans="1:48" x14ac:dyDescent="0.25">
      <c r="A585" s="6">
        <f>ReturnData!A596</f>
        <v>202307</v>
      </c>
      <c r="B585">
        <f>IF('Monthly Ranks'!B584&gt;=9, 1/8,0)</f>
        <v>0.125</v>
      </c>
      <c r="C585">
        <f>IF('Monthly Ranks'!C584&gt;=9, 1/8,0)</f>
        <v>0</v>
      </c>
      <c r="D585">
        <f>IF('Monthly Ranks'!D584&gt;=9, 1/8,0)</f>
        <v>0</v>
      </c>
      <c r="E585">
        <f>IF('Monthly Ranks'!E584&gt;=9, 1/8,0)</f>
        <v>0.125</v>
      </c>
      <c r="F585">
        <f>IF('Monthly Ranks'!F584&gt;=9, 1/8,0)</f>
        <v>0.125</v>
      </c>
      <c r="G585">
        <f>IF('Monthly Ranks'!G584&gt;=9, 1/8,0)</f>
        <v>0.125</v>
      </c>
      <c r="H585">
        <f>IF('Monthly Ranks'!H584&gt;=9, 1/8,0)</f>
        <v>0.125</v>
      </c>
      <c r="I585">
        <f>IF('Monthly Ranks'!I584&gt;=9, 1/8,0)</f>
        <v>0</v>
      </c>
      <c r="J585">
        <f>IF('Monthly Ranks'!J584&gt;=9, 1/8,0)</f>
        <v>0</v>
      </c>
      <c r="K585">
        <f>IF('Monthly Ranks'!K584&gt;=9, 1/8,0)</f>
        <v>0</v>
      </c>
      <c r="L585">
        <f>IF('Monthly Ranks'!L584&gt;=9, 1/8,0)</f>
        <v>0</v>
      </c>
      <c r="M585">
        <f>IF('Monthly Ranks'!M584&gt;=9, 1/8,0)</f>
        <v>0.125</v>
      </c>
      <c r="N585">
        <f>IF('Monthly Ranks'!N584&gt;=9, 1/8,0)</f>
        <v>0</v>
      </c>
      <c r="O585">
        <f>IF('Monthly Ranks'!O584&gt;=9, 1/8,0)</f>
        <v>0.125</v>
      </c>
      <c r="P585">
        <f>IF('Monthly Ranks'!P584&gt;=9, 1/8,0)</f>
        <v>0</v>
      </c>
      <c r="Q585">
        <f>IF('Monthly Ranks'!Q584&gt;=9, 1/8,0)</f>
        <v>0.125</v>
      </c>
      <c r="S585">
        <f t="shared" si="85"/>
        <v>202307</v>
      </c>
      <c r="T585" s="12">
        <f>B585*ReturnData!B596</f>
        <v>2.8874999999999999E-3</v>
      </c>
      <c r="U585" s="12">
        <f>C585*ReturnData!C596</f>
        <v>0</v>
      </c>
      <c r="V585" s="12">
        <f>D585*ReturnData!D596</f>
        <v>0</v>
      </c>
      <c r="W585" s="12">
        <f>E585*ReturnData!E596</f>
        <v>1.3750000000000001E-3</v>
      </c>
      <c r="X585" s="12">
        <f>F585*ReturnData!F596</f>
        <v>4.3249999999999999E-3</v>
      </c>
      <c r="Y585" s="12">
        <f>G585*ReturnData!G596</f>
        <v>6.3E-3</v>
      </c>
      <c r="Z585" s="12">
        <f>H585*ReturnData!H596</f>
        <v>-1.2374999999999999E-3</v>
      </c>
      <c r="AA585" s="12">
        <f>I585*ReturnData!I596</f>
        <v>0</v>
      </c>
      <c r="AB585" s="12">
        <f>J585*ReturnData!J596</f>
        <v>0</v>
      </c>
      <c r="AC585" s="12">
        <f>K585*ReturnData!K596</f>
        <v>0</v>
      </c>
      <c r="AD585" s="12">
        <f>L585*ReturnData!L596</f>
        <v>0</v>
      </c>
      <c r="AE585" s="12">
        <f>M585*ReturnData!M596</f>
        <v>2.3499999999999997E-3</v>
      </c>
      <c r="AF585" s="12">
        <f>N585*ReturnData!N596</f>
        <v>0</v>
      </c>
      <c r="AG585" s="12">
        <f>O585*ReturnData!O596</f>
        <v>3.4875000000000001E-3</v>
      </c>
      <c r="AH585" s="12">
        <f>P585*ReturnData!P596</f>
        <v>0</v>
      </c>
      <c r="AI585" s="12">
        <f>Q585*ReturnData!Q596</f>
        <v>8.0000000000000002E-3</v>
      </c>
      <c r="AK585">
        <f t="shared" si="82"/>
        <v>202307</v>
      </c>
      <c r="AL585" s="15">
        <f t="shared" si="87"/>
        <v>2.7487500000000002E-2</v>
      </c>
      <c r="AN585">
        <v>1</v>
      </c>
      <c r="AO585" s="15">
        <f>HighMomentumPortfolio!AL585-LowMomentumPortfolio!AL585</f>
        <v>2.1274999999999999E-2</v>
      </c>
      <c r="AP585" s="18">
        <f t="shared" si="88"/>
        <v>1.0212749999999999</v>
      </c>
      <c r="AQ585" s="18"/>
    </row>
    <row r="586" spans="1:48" x14ac:dyDescent="0.25">
      <c r="A586" s="6">
        <f>ReturnData!A597</f>
        <v>202308</v>
      </c>
      <c r="B586">
        <f>IF('Monthly Ranks'!B585&gt;=9, 1/8,0)</f>
        <v>0.125</v>
      </c>
      <c r="C586">
        <f>IF('Monthly Ranks'!C585&gt;=9, 1/8,0)</f>
        <v>0</v>
      </c>
      <c r="D586">
        <f>IF('Monthly Ranks'!D585&gt;=9, 1/8,0)</f>
        <v>0</v>
      </c>
      <c r="E586">
        <f>IF('Monthly Ranks'!E585&gt;=9, 1/8,0)</f>
        <v>0.125</v>
      </c>
      <c r="F586">
        <f>IF('Monthly Ranks'!F585&gt;=9, 1/8,0)</f>
        <v>0.125</v>
      </c>
      <c r="G586">
        <f>IF('Monthly Ranks'!G585&gt;=9, 1/8,0)</f>
        <v>0.125</v>
      </c>
      <c r="H586">
        <f>IF('Monthly Ranks'!H585&gt;=9, 1/8,0)</f>
        <v>0</v>
      </c>
      <c r="I586">
        <f>IF('Monthly Ranks'!I585&gt;=9, 1/8,0)</f>
        <v>0</v>
      </c>
      <c r="J586">
        <f>IF('Monthly Ranks'!J585&gt;=9, 1/8,0)</f>
        <v>0</v>
      </c>
      <c r="K586">
        <f>IF('Monthly Ranks'!K585&gt;=9, 1/8,0)</f>
        <v>0</v>
      </c>
      <c r="L586">
        <f>IF('Monthly Ranks'!L585&gt;=9, 1/8,0)</f>
        <v>0</v>
      </c>
      <c r="M586">
        <f>IF('Monthly Ranks'!M585&gt;=9, 1/8,0)</f>
        <v>0.125</v>
      </c>
      <c r="N586">
        <f>IF('Monthly Ranks'!N585&gt;=9, 1/8,0)</f>
        <v>0</v>
      </c>
      <c r="O586">
        <f>IF('Monthly Ranks'!O585&gt;=9, 1/8,0)</f>
        <v>0.125</v>
      </c>
      <c r="P586">
        <f>IF('Monthly Ranks'!P585&gt;=9, 1/8,0)</f>
        <v>0.125</v>
      </c>
      <c r="Q586">
        <f>IF('Monthly Ranks'!Q585&gt;=9, 1/8,0)</f>
        <v>0.125</v>
      </c>
      <c r="S586">
        <f t="shared" si="85"/>
        <v>202308</v>
      </c>
      <c r="T586" s="12">
        <f>B586*ReturnData!B597</f>
        <v>-5.3E-3</v>
      </c>
      <c r="U586" s="12">
        <f>C586*ReturnData!C597</f>
        <v>0</v>
      </c>
      <c r="V586" s="12">
        <f>D586*ReturnData!D597</f>
        <v>0</v>
      </c>
      <c r="W586" s="12">
        <f>E586*ReturnData!E597</f>
        <v>-7.45E-3</v>
      </c>
      <c r="X586" s="12">
        <f>F586*ReturnData!F597</f>
        <v>1.7374999999999999E-3</v>
      </c>
      <c r="Y586" s="12">
        <f>G586*ReturnData!G597</f>
        <v>-6.1124999999999999E-3</v>
      </c>
      <c r="Z586" s="12">
        <f>H586*ReturnData!H597</f>
        <v>0</v>
      </c>
      <c r="AA586" s="12">
        <f>I586*ReturnData!I597</f>
        <v>0</v>
      </c>
      <c r="AB586" s="12">
        <f>J586*ReturnData!J597</f>
        <v>0</v>
      </c>
      <c r="AC586" s="12">
        <f>K586*ReturnData!K597</f>
        <v>0</v>
      </c>
      <c r="AD586" s="12">
        <f>L586*ReturnData!L597</f>
        <v>0</v>
      </c>
      <c r="AE586" s="12">
        <f>M586*ReturnData!M597</f>
        <v>-4.8625000000000005E-3</v>
      </c>
      <c r="AF586" s="12">
        <f>N586*ReturnData!N597</f>
        <v>0</v>
      </c>
      <c r="AG586" s="12">
        <f>O586*ReturnData!O597</f>
        <v>-6.6125000000000003E-3</v>
      </c>
      <c r="AH586" s="12">
        <f>P586*ReturnData!P597</f>
        <v>-2.1250000000000002E-4</v>
      </c>
      <c r="AI586" s="12">
        <f>Q586*ReturnData!Q597</f>
        <v>-4.5125E-3</v>
      </c>
      <c r="AK586">
        <f t="shared" si="82"/>
        <v>202308</v>
      </c>
      <c r="AL586" s="15">
        <f t="shared" si="87"/>
        <v>-3.3325E-2</v>
      </c>
      <c r="AN586">
        <v>1</v>
      </c>
      <c r="AO586" s="15">
        <f>HighMomentumPortfolio!AL586-LowMomentumPortfolio!AL586</f>
        <v>2.35625E-2</v>
      </c>
      <c r="AP586" s="18">
        <f t="shared" si="88"/>
        <v>1.0235624999999999</v>
      </c>
      <c r="AQ586" s="18"/>
    </row>
    <row r="587" spans="1:48" x14ac:dyDescent="0.25">
      <c r="A587" s="6">
        <f>ReturnData!A598</f>
        <v>202309</v>
      </c>
      <c r="B587">
        <f>IF('Monthly Ranks'!B586&gt;=9, 1/8,0)</f>
        <v>0.125</v>
      </c>
      <c r="C587">
        <f>IF('Monthly Ranks'!C586&gt;=9, 1/8,0)</f>
        <v>0</v>
      </c>
      <c r="D587">
        <f>IF('Monthly Ranks'!D586&gt;=9, 1/8,0)</f>
        <v>0</v>
      </c>
      <c r="E587">
        <f>IF('Monthly Ranks'!E586&gt;=9, 1/8,0)</f>
        <v>0</v>
      </c>
      <c r="F587">
        <f>IF('Monthly Ranks'!F586&gt;=9, 1/8,0)</f>
        <v>0.125</v>
      </c>
      <c r="G587">
        <f>IF('Monthly Ranks'!G586&gt;=9, 1/8,0)</f>
        <v>0.125</v>
      </c>
      <c r="H587">
        <f>IF('Monthly Ranks'!H586&gt;=9, 1/8,0)</f>
        <v>0.125</v>
      </c>
      <c r="I587">
        <f>IF('Monthly Ranks'!I586&gt;=9, 1/8,0)</f>
        <v>0</v>
      </c>
      <c r="J587">
        <f>IF('Monthly Ranks'!J586&gt;=9, 1/8,0)</f>
        <v>0</v>
      </c>
      <c r="K587">
        <f>IF('Monthly Ranks'!K586&gt;=9, 1/8,0)</f>
        <v>0</v>
      </c>
      <c r="L587">
        <f>IF('Monthly Ranks'!L586&gt;=9, 1/8,0)</f>
        <v>0</v>
      </c>
      <c r="M587">
        <f>IF('Monthly Ranks'!M586&gt;=9, 1/8,0)</f>
        <v>0.125</v>
      </c>
      <c r="N587">
        <f>IF('Monthly Ranks'!N586&gt;=9, 1/8,0)</f>
        <v>0</v>
      </c>
      <c r="O587">
        <f>IF('Monthly Ranks'!O586&gt;=9, 1/8,0)</f>
        <v>0.125</v>
      </c>
      <c r="P587">
        <f>IF('Monthly Ranks'!P586&gt;=9, 1/8,0)</f>
        <v>0.125</v>
      </c>
      <c r="Q587">
        <f>IF('Monthly Ranks'!Q586&gt;=9, 1/8,0)</f>
        <v>0.125</v>
      </c>
      <c r="S587">
        <f t="shared" si="85"/>
        <v>202309</v>
      </c>
      <c r="T587" s="12">
        <f>B587*ReturnData!B598</f>
        <v>-6.1999999999999998E-3</v>
      </c>
      <c r="U587" s="12">
        <f>C587*ReturnData!C598</f>
        <v>0</v>
      </c>
      <c r="V587" s="12">
        <f>D587*ReturnData!D598</f>
        <v>0</v>
      </c>
      <c r="W587" s="12">
        <f>E587*ReturnData!E598</f>
        <v>0</v>
      </c>
      <c r="X587" s="12">
        <f>F587*ReturnData!F598</f>
        <v>-9.1749999999999991E-3</v>
      </c>
      <c r="Y587" s="12">
        <f>G587*ReturnData!G598</f>
        <v>-7.4624999999999995E-3</v>
      </c>
      <c r="Z587" s="12">
        <f>H587*ReturnData!H598</f>
        <v>-5.4874999999999993E-3</v>
      </c>
      <c r="AA587" s="12">
        <f>I587*ReturnData!I598</f>
        <v>0</v>
      </c>
      <c r="AB587" s="12">
        <f>J587*ReturnData!J598</f>
        <v>0</v>
      </c>
      <c r="AC587" s="12">
        <f>K587*ReturnData!K598</f>
        <v>0</v>
      </c>
      <c r="AD587" s="12">
        <f>L587*ReturnData!L598</f>
        <v>0</v>
      </c>
      <c r="AE587" s="12">
        <f>M587*ReturnData!M598</f>
        <v>-3.15E-3</v>
      </c>
      <c r="AF587" s="12">
        <f>N587*ReturnData!N598</f>
        <v>0</v>
      </c>
      <c r="AG587" s="12">
        <f>O587*ReturnData!O598</f>
        <v>-6.3E-3</v>
      </c>
      <c r="AH587" s="12">
        <f>P587*ReturnData!P598</f>
        <v>-7.2750000000000002E-3</v>
      </c>
      <c r="AI587" s="12">
        <f>Q587*ReturnData!Q598</f>
        <v>-2.5374999999999998E-3</v>
      </c>
      <c r="AK587">
        <f t="shared" si="82"/>
        <v>202309</v>
      </c>
      <c r="AL587" s="15">
        <f t="shared" si="87"/>
        <v>-4.7587500000000005E-2</v>
      </c>
      <c r="AN587">
        <v>1</v>
      </c>
      <c r="AO587" s="15">
        <f>HighMomentumPortfolio!AL587-LowMomentumPortfolio!AL587</f>
        <v>-2.3124999999999951E-3</v>
      </c>
      <c r="AP587" s="18">
        <f t="shared" si="88"/>
        <v>0.99768750000000006</v>
      </c>
      <c r="AQ587" s="18"/>
    </row>
    <row r="588" spans="1:48" x14ac:dyDescent="0.25">
      <c r="A588" s="6">
        <f>ReturnData!A599</f>
        <v>202310</v>
      </c>
      <c r="B588">
        <f>IF('Monthly Ranks'!B587&gt;=9, 1/8,0)</f>
        <v>0.125</v>
      </c>
      <c r="C588">
        <f>IF('Monthly Ranks'!C587&gt;=9, 1/8,0)</f>
        <v>0</v>
      </c>
      <c r="D588">
        <f>IF('Monthly Ranks'!D587&gt;=9, 1/8,0)</f>
        <v>0</v>
      </c>
      <c r="E588">
        <f>IF('Monthly Ranks'!E587&gt;=9, 1/8,0)</f>
        <v>0</v>
      </c>
      <c r="F588">
        <f>IF('Monthly Ranks'!F587&gt;=9, 1/8,0)</f>
        <v>0.125</v>
      </c>
      <c r="G588">
        <f>IF('Monthly Ranks'!G587&gt;=9, 1/8,0)</f>
        <v>0.125</v>
      </c>
      <c r="H588">
        <f>IF('Monthly Ranks'!H587&gt;=9, 1/8,0)</f>
        <v>0.125</v>
      </c>
      <c r="I588">
        <f>IF('Monthly Ranks'!I587&gt;=9, 1/8,0)</f>
        <v>0</v>
      </c>
      <c r="J588">
        <f>IF('Monthly Ranks'!J587&gt;=9, 1/8,0)</f>
        <v>0</v>
      </c>
      <c r="K588">
        <f>IF('Monthly Ranks'!K587&gt;=9, 1/8,0)</f>
        <v>0</v>
      </c>
      <c r="L588">
        <f>IF('Monthly Ranks'!L587&gt;=9, 1/8,0)</f>
        <v>0</v>
      </c>
      <c r="M588">
        <f>IF('Monthly Ranks'!M587&gt;=9, 1/8,0)</f>
        <v>0.125</v>
      </c>
      <c r="N588">
        <f>IF('Monthly Ranks'!N587&gt;=9, 1/8,0)</f>
        <v>0</v>
      </c>
      <c r="O588">
        <f>IF('Monthly Ranks'!O587&gt;=9, 1/8,0)</f>
        <v>0.125</v>
      </c>
      <c r="P588">
        <f>IF('Monthly Ranks'!P587&gt;=9, 1/8,0)</f>
        <v>0.125</v>
      </c>
      <c r="Q588">
        <f>IF('Monthly Ranks'!Q587&gt;=9, 1/8,0)</f>
        <v>0.125</v>
      </c>
      <c r="S588">
        <f t="shared" si="85"/>
        <v>202310</v>
      </c>
      <c r="T588" s="12">
        <f>B588*ReturnData!B599</f>
        <v>-4.2500000000000003E-3</v>
      </c>
      <c r="U588" s="12">
        <f>C588*ReturnData!C599</f>
        <v>0</v>
      </c>
      <c r="V588" s="12">
        <f>D588*ReturnData!D599</f>
        <v>0</v>
      </c>
      <c r="W588" s="12">
        <f>E588*ReturnData!E599</f>
        <v>0</v>
      </c>
      <c r="X588" s="12">
        <f>F588*ReturnData!F599</f>
        <v>-1.345E-2</v>
      </c>
      <c r="Y588" s="12">
        <f>G588*ReturnData!G599</f>
        <v>-8.1875000000000003E-3</v>
      </c>
      <c r="Z588" s="12">
        <f>H588*ReturnData!H599</f>
        <v>-2.1749999999999999E-3</v>
      </c>
      <c r="AA588" s="12">
        <f>I588*ReturnData!I599</f>
        <v>0</v>
      </c>
      <c r="AB588" s="12">
        <f>J588*ReturnData!J599</f>
        <v>0</v>
      </c>
      <c r="AC588" s="12">
        <f>K588*ReturnData!K599</f>
        <v>0</v>
      </c>
      <c r="AD588" s="12">
        <f>L588*ReturnData!L599</f>
        <v>0</v>
      </c>
      <c r="AE588" s="12">
        <f>M588*ReturnData!M599</f>
        <v>-2.00625E-2</v>
      </c>
      <c r="AF588" s="12">
        <f>N588*ReturnData!N599</f>
        <v>0</v>
      </c>
      <c r="AG588" s="12">
        <f>O588*ReturnData!O599</f>
        <v>1.4000000000000002E-3</v>
      </c>
      <c r="AH588" s="12">
        <f>P588*ReturnData!P599</f>
        <v>2.3874999999999999E-3</v>
      </c>
      <c r="AI588" s="12">
        <f>Q588*ReturnData!Q599</f>
        <v>-2.225E-3</v>
      </c>
      <c r="AK588">
        <f t="shared" si="82"/>
        <v>202310</v>
      </c>
      <c r="AL588" s="15">
        <f t="shared" si="87"/>
        <v>-4.65625E-2</v>
      </c>
      <c r="AN588">
        <v>1</v>
      </c>
      <c r="AO588" s="15">
        <f>HighMomentumPortfolio!AL588-LowMomentumPortfolio!AL588</f>
        <v>7.1750000000000008E-3</v>
      </c>
      <c r="AP588" s="18">
        <f t="shared" si="88"/>
        <v>1.0071749999999999</v>
      </c>
      <c r="AQ588" s="18"/>
    </row>
    <row r="589" spans="1:48" x14ac:dyDescent="0.25">
      <c r="A589" s="6">
        <f>ReturnData!A600</f>
        <v>202311</v>
      </c>
      <c r="B589">
        <f>IF('Monthly Ranks'!B588&gt;=9, 1/8,0)</f>
        <v>0.125</v>
      </c>
      <c r="C589">
        <f>IF('Monthly Ranks'!C588&gt;=9, 1/8,0)</f>
        <v>0</v>
      </c>
      <c r="D589">
        <f>IF('Monthly Ranks'!D588&gt;=9, 1/8,0)</f>
        <v>0.125</v>
      </c>
      <c r="E589">
        <f>IF('Monthly Ranks'!E588&gt;=9, 1/8,0)</f>
        <v>0.125</v>
      </c>
      <c r="F589">
        <f>IF('Monthly Ranks'!F588&gt;=9, 1/8,0)</f>
        <v>0</v>
      </c>
      <c r="G589">
        <f>IF('Monthly Ranks'!G588&gt;=9, 1/8,0)</f>
        <v>0.125</v>
      </c>
      <c r="H589">
        <f>IF('Monthly Ranks'!H588&gt;=9, 1/8,0)</f>
        <v>0.125</v>
      </c>
      <c r="I589">
        <f>IF('Monthly Ranks'!I588&gt;=9, 1/8,0)</f>
        <v>0</v>
      </c>
      <c r="J589">
        <f>IF('Monthly Ranks'!J588&gt;=9, 1/8,0)</f>
        <v>0</v>
      </c>
      <c r="K589">
        <f>IF('Monthly Ranks'!K588&gt;=9, 1/8,0)</f>
        <v>0</v>
      </c>
      <c r="L589">
        <f>IF('Monthly Ranks'!L588&gt;=9, 1/8,0)</f>
        <v>0</v>
      </c>
      <c r="M589">
        <f>IF('Monthly Ranks'!M588&gt;=9, 1/8,0)</f>
        <v>0</v>
      </c>
      <c r="N589">
        <f>IF('Monthly Ranks'!N588&gt;=9, 1/8,0)</f>
        <v>0.125</v>
      </c>
      <c r="O589">
        <f>IF('Monthly Ranks'!O588&gt;=9, 1/8,0)</f>
        <v>0.125</v>
      </c>
      <c r="P589">
        <f>IF('Monthly Ranks'!P588&gt;=9, 1/8,0)</f>
        <v>0</v>
      </c>
      <c r="Q589">
        <f>IF('Monthly Ranks'!Q588&gt;=9, 1/8,0)</f>
        <v>0.125</v>
      </c>
      <c r="S589">
        <f t="shared" si="85"/>
        <v>202311</v>
      </c>
      <c r="T589" s="12">
        <f>B589*ReturnData!B600</f>
        <v>5.4250000000000001E-3</v>
      </c>
      <c r="U589" s="12">
        <f>C589*ReturnData!C600</f>
        <v>0</v>
      </c>
      <c r="V589" s="12">
        <f>D589*ReturnData!D600</f>
        <v>-2.0874999999999999E-3</v>
      </c>
      <c r="W589" s="12">
        <f>E589*ReturnData!E600</f>
        <v>1.3187500000000001E-2</v>
      </c>
      <c r="X589" s="12">
        <f>F589*ReturnData!F600</f>
        <v>0</v>
      </c>
      <c r="Y589" s="12">
        <f>G589*ReturnData!G600</f>
        <v>6.4249999999999993E-3</v>
      </c>
      <c r="Z589" s="12">
        <f>H589*ReturnData!H600</f>
        <v>5.6375000000000001E-3</v>
      </c>
      <c r="AA589" s="12">
        <f>I589*ReturnData!I600</f>
        <v>0</v>
      </c>
      <c r="AB589" s="12">
        <f>J589*ReturnData!J600</f>
        <v>0</v>
      </c>
      <c r="AC589" s="12">
        <f>K589*ReturnData!K600</f>
        <v>0</v>
      </c>
      <c r="AD589" s="12">
        <f>L589*ReturnData!L600</f>
        <v>0</v>
      </c>
      <c r="AE589" s="12">
        <f>M589*ReturnData!M600</f>
        <v>0</v>
      </c>
      <c r="AF589" s="12">
        <f>N589*ReturnData!N600</f>
        <v>1.34375E-2</v>
      </c>
      <c r="AG589" s="12">
        <f>O589*ReturnData!O600</f>
        <v>6.3499999999999997E-3</v>
      </c>
      <c r="AH589" s="12">
        <f>P589*ReturnData!P600</f>
        <v>0</v>
      </c>
      <c r="AI589" s="12">
        <f>Q589*ReturnData!Q600</f>
        <v>1.2812499999999999E-2</v>
      </c>
      <c r="AK589">
        <f t="shared" si="82"/>
        <v>202311</v>
      </c>
      <c r="AL589" s="15">
        <f t="shared" si="87"/>
        <v>6.1187499999999999E-2</v>
      </c>
      <c r="AN589">
        <v>1</v>
      </c>
      <c r="AO589" s="15">
        <f>HighMomentumPortfolio!AL589-LowMomentumPortfolio!AL589</f>
        <v>4.6575000000000012E-2</v>
      </c>
      <c r="AP589" s="18">
        <f t="shared" si="88"/>
        <v>1.046575</v>
      </c>
      <c r="AQ589" s="18"/>
    </row>
    <row r="590" spans="1:48" x14ac:dyDescent="0.25">
      <c r="A590" s="6">
        <f>ReturnData!A601</f>
        <v>202312</v>
      </c>
      <c r="B590">
        <f>IF('Monthly Ranks'!B589&gt;=9, 1/8,0)</f>
        <v>0.125</v>
      </c>
      <c r="C590">
        <f>IF('Monthly Ranks'!C589&gt;=9, 1/8,0)</f>
        <v>0</v>
      </c>
      <c r="D590">
        <f>IF('Monthly Ranks'!D589&gt;=9, 1/8,0)</f>
        <v>0.125</v>
      </c>
      <c r="E590">
        <f>IF('Monthly Ranks'!E589&gt;=9, 1/8,0)</f>
        <v>0.125</v>
      </c>
      <c r="F590">
        <f>IF('Monthly Ranks'!F589&gt;=9, 1/8,0)</f>
        <v>0.125</v>
      </c>
      <c r="G590">
        <f>IF('Monthly Ranks'!G589&gt;=9, 1/8,0)</f>
        <v>0.125</v>
      </c>
      <c r="H590">
        <f>IF('Monthly Ranks'!H589&gt;=9, 1/8,0)</f>
        <v>0.125</v>
      </c>
      <c r="I590">
        <f>IF('Monthly Ranks'!I589&gt;=9, 1/8,0)</f>
        <v>0</v>
      </c>
      <c r="J590">
        <f>IF('Monthly Ranks'!J589&gt;=9, 1/8,0)</f>
        <v>0</v>
      </c>
      <c r="K590">
        <f>IF('Monthly Ranks'!K589&gt;=9, 1/8,0)</f>
        <v>0</v>
      </c>
      <c r="L590">
        <f>IF('Monthly Ranks'!L589&gt;=9, 1/8,0)</f>
        <v>0</v>
      </c>
      <c r="M590">
        <f>IF('Monthly Ranks'!M589&gt;=9, 1/8,0)</f>
        <v>0</v>
      </c>
      <c r="N590">
        <f>IF('Monthly Ranks'!N589&gt;=9, 1/8,0)</f>
        <v>0</v>
      </c>
      <c r="O590">
        <f>IF('Monthly Ranks'!O589&gt;=9, 1/8,0)</f>
        <v>0.125</v>
      </c>
      <c r="P590">
        <f>IF('Monthly Ranks'!P589&gt;=9, 1/8,0)</f>
        <v>0</v>
      </c>
      <c r="Q590">
        <f>IF('Monthly Ranks'!Q589&gt;=9, 1/8,0)</f>
        <v>0.125</v>
      </c>
      <c r="S590">
        <f t="shared" si="85"/>
        <v>202312</v>
      </c>
      <c r="T590" s="12">
        <f>B590*ReturnData!B601</f>
        <v>3.5750000000000001E-3</v>
      </c>
      <c r="U590" s="12">
        <f>C590*ReturnData!C601</f>
        <v>0</v>
      </c>
      <c r="V590" s="12">
        <f>D590*ReturnData!D601</f>
        <v>-3.7499999999999997E-5</v>
      </c>
      <c r="W590" s="12">
        <f>E590*ReturnData!E601</f>
        <v>6.2624999999999998E-3</v>
      </c>
      <c r="X590" s="12">
        <f>F590*ReturnData!F601</f>
        <v>1.0874999999999999E-2</v>
      </c>
      <c r="Y590" s="12">
        <f>G590*ReturnData!G601</f>
        <v>9.75E-3</v>
      </c>
      <c r="Z590" s="12">
        <f>H590*ReturnData!H601</f>
        <v>2.6250000000000002E-3</v>
      </c>
      <c r="AA590" s="12">
        <f>I590*ReturnData!I601</f>
        <v>0</v>
      </c>
      <c r="AB590" s="12">
        <f>J590*ReturnData!J601</f>
        <v>0</v>
      </c>
      <c r="AC590" s="12">
        <f>K590*ReturnData!K601</f>
        <v>0</v>
      </c>
      <c r="AD590" s="12">
        <f>L590*ReturnData!L601</f>
        <v>0</v>
      </c>
      <c r="AE590" s="12">
        <f>M590*ReturnData!M601</f>
        <v>0</v>
      </c>
      <c r="AF590" s="12">
        <f>N590*ReturnData!N601</f>
        <v>0</v>
      </c>
      <c r="AG590" s="12">
        <f>O590*ReturnData!O601</f>
        <v>2.1124999999999998E-3</v>
      </c>
      <c r="AH590" s="12">
        <f>P590*ReturnData!P601</f>
        <v>0</v>
      </c>
      <c r="AI590" s="12">
        <f>Q590*ReturnData!Q601</f>
        <v>8.4499999999999992E-3</v>
      </c>
      <c r="AK590">
        <f t="shared" si="82"/>
        <v>202312</v>
      </c>
      <c r="AL590" s="15">
        <f t="shared" si="87"/>
        <v>4.3612499999999998E-2</v>
      </c>
      <c r="AN590">
        <v>1</v>
      </c>
      <c r="AO590" s="15">
        <f>HighMomentumPortfolio!AL590-LowMomentumPortfolio!AL590</f>
        <v>4.111250000000001E-2</v>
      </c>
      <c r="AP590" s="18">
        <f t="shared" si="88"/>
        <v>1.0411125000000001</v>
      </c>
      <c r="AQ590" s="18"/>
    </row>
    <row r="591" spans="1:48" x14ac:dyDescent="0.25">
      <c r="A591" s="6">
        <f>ReturnData!A602</f>
        <v>202401</v>
      </c>
      <c r="B591">
        <f>IF('Monthly Ranks'!B590&gt;=9, 1/8,0)</f>
        <v>0.125</v>
      </c>
      <c r="C591">
        <f>IF('Monthly Ranks'!C590&gt;=9, 1/8,0)</f>
        <v>0</v>
      </c>
      <c r="D591">
        <f>IF('Monthly Ranks'!D590&gt;=9, 1/8,0)</f>
        <v>0.125</v>
      </c>
      <c r="E591">
        <f>IF('Monthly Ranks'!E590&gt;=9, 1/8,0)</f>
        <v>0.125</v>
      </c>
      <c r="F591">
        <f>IF('Monthly Ranks'!F590&gt;=9, 1/8,0)</f>
        <v>0.125</v>
      </c>
      <c r="G591">
        <f>IF('Monthly Ranks'!G590&gt;=9, 1/8,0)</f>
        <v>0.125</v>
      </c>
      <c r="H591">
        <f>IF('Monthly Ranks'!H590&gt;=9, 1/8,0)</f>
        <v>0.125</v>
      </c>
      <c r="I591">
        <f>IF('Monthly Ranks'!I590&gt;=9, 1/8,0)</f>
        <v>0</v>
      </c>
      <c r="J591">
        <f>IF('Monthly Ranks'!J590&gt;=9, 1/8,0)</f>
        <v>0</v>
      </c>
      <c r="K591">
        <f>IF('Monthly Ranks'!K590&gt;=9, 1/8,0)</f>
        <v>0</v>
      </c>
      <c r="L591">
        <f>IF('Monthly Ranks'!L590&gt;=9, 1/8,0)</f>
        <v>0</v>
      </c>
      <c r="M591">
        <f>IF('Monthly Ranks'!M590&gt;=9, 1/8,0)</f>
        <v>0</v>
      </c>
      <c r="N591">
        <f>IF('Monthly Ranks'!N590&gt;=9, 1/8,0)</f>
        <v>0</v>
      </c>
      <c r="O591">
        <f>IF('Monthly Ranks'!O590&gt;=9, 1/8,0)</f>
        <v>0.125</v>
      </c>
      <c r="P591">
        <f>IF('Monthly Ranks'!P590&gt;=9, 1/8,0)</f>
        <v>0</v>
      </c>
      <c r="Q591">
        <f>IF('Monthly Ranks'!Q590&gt;=9, 1/8,0)</f>
        <v>0.125</v>
      </c>
      <c r="S591">
        <f t="shared" si="85"/>
        <v>202401</v>
      </c>
      <c r="T591" s="12">
        <f>B591*ReturnData!B602</f>
        <v>-1.2500000000000001E-5</v>
      </c>
      <c r="U591" s="12">
        <f>C591*ReturnData!C602</f>
        <v>0</v>
      </c>
      <c r="V591" s="12">
        <f>D591*ReturnData!D602</f>
        <v>-2.2499999999999999E-4</v>
      </c>
      <c r="W591" s="12">
        <f>E591*ReturnData!E602</f>
        <v>-6.3625000000000001E-3</v>
      </c>
      <c r="X591" s="12">
        <f>F591*ReturnData!F602</f>
        <v>-3.8E-3</v>
      </c>
      <c r="Y591" s="12">
        <f>G591*ReturnData!G602</f>
        <v>-7.4875000000000002E-3</v>
      </c>
      <c r="Z591" s="12">
        <f>H591*ReturnData!H602</f>
        <v>5.5874999999999996E-3</v>
      </c>
      <c r="AA591" s="12">
        <f>I591*ReturnData!I602</f>
        <v>0</v>
      </c>
      <c r="AB591" s="12">
        <f>J591*ReturnData!J602</f>
        <v>0</v>
      </c>
      <c r="AC591" s="12">
        <f>K591*ReturnData!K602</f>
        <v>0</v>
      </c>
      <c r="AD591" s="12">
        <f>L591*ReturnData!L602</f>
        <v>0</v>
      </c>
      <c r="AE591" s="12">
        <f>M591*ReturnData!M602</f>
        <v>0</v>
      </c>
      <c r="AF591" s="12">
        <f>N591*ReturnData!N602</f>
        <v>0</v>
      </c>
      <c r="AG591" s="12">
        <f>O591*ReturnData!O602</f>
        <v>-3.7499999999999999E-3</v>
      </c>
      <c r="AH591" s="12">
        <f>P591*ReturnData!P602</f>
        <v>0</v>
      </c>
      <c r="AI591" s="12">
        <f>Q591*ReturnData!Q602</f>
        <v>9.3749999999999997E-4</v>
      </c>
      <c r="AK591">
        <f t="shared" si="82"/>
        <v>202401</v>
      </c>
      <c r="AL591" s="15">
        <f t="shared" si="87"/>
        <v>-1.5112500000000001E-2</v>
      </c>
      <c r="AN591">
        <v>1</v>
      </c>
      <c r="AO591" s="15">
        <f>HighMomentumPortfolio!AL591-LowMomentumPortfolio!AL591</f>
        <v>-7.0250000000000035E-3</v>
      </c>
      <c r="AP591" s="18">
        <f t="shared" si="88"/>
        <v>0.99297499999999994</v>
      </c>
      <c r="AQ591" s="18"/>
      <c r="AR591" s="18">
        <f t="shared" ref="AR591" si="89">PRODUCT(AP591:AP602)</f>
        <v>1.0781503110715878</v>
      </c>
      <c r="AS591" s="18"/>
      <c r="AT591" s="18"/>
      <c r="AU591" s="18"/>
      <c r="AV591" s="18"/>
    </row>
    <row r="592" spans="1:48" x14ac:dyDescent="0.25">
      <c r="A592" s="6">
        <f>ReturnData!A603</f>
        <v>202402</v>
      </c>
      <c r="B592">
        <f>IF('Monthly Ranks'!B591&gt;=9, 1/8,0)</f>
        <v>0.125</v>
      </c>
      <c r="C592">
        <f>IF('Monthly Ranks'!C591&gt;=9, 1/8,0)</f>
        <v>0</v>
      </c>
      <c r="D592">
        <f>IF('Monthly Ranks'!D591&gt;=9, 1/8,0)</f>
        <v>0.125</v>
      </c>
      <c r="E592">
        <f>IF('Monthly Ranks'!E591&gt;=9, 1/8,0)</f>
        <v>0.125</v>
      </c>
      <c r="F592">
        <f>IF('Monthly Ranks'!F591&gt;=9, 1/8,0)</f>
        <v>0.125</v>
      </c>
      <c r="G592">
        <f>IF('Monthly Ranks'!G591&gt;=9, 1/8,0)</f>
        <v>0.125</v>
      </c>
      <c r="H592">
        <f>IF('Monthly Ranks'!H591&gt;=9, 1/8,0)</f>
        <v>0.125</v>
      </c>
      <c r="I592">
        <f>IF('Monthly Ranks'!I591&gt;=9, 1/8,0)</f>
        <v>0</v>
      </c>
      <c r="J592">
        <f>IF('Monthly Ranks'!J591&gt;=9, 1/8,0)</f>
        <v>0</v>
      </c>
      <c r="K592">
        <f>IF('Monthly Ranks'!K591&gt;=9, 1/8,0)</f>
        <v>0</v>
      </c>
      <c r="L592">
        <f>IF('Monthly Ranks'!L591&gt;=9, 1/8,0)</f>
        <v>0</v>
      </c>
      <c r="M592">
        <f>IF('Monthly Ranks'!M591&gt;=9, 1/8,0)</f>
        <v>0</v>
      </c>
      <c r="N592">
        <f>IF('Monthly Ranks'!N591&gt;=9, 1/8,0)</f>
        <v>0</v>
      </c>
      <c r="O592">
        <f>IF('Monthly Ranks'!O591&gt;=9, 1/8,0)</f>
        <v>0.125</v>
      </c>
      <c r="P592">
        <f>IF('Monthly Ranks'!P591&gt;=9, 1/8,0)</f>
        <v>0</v>
      </c>
      <c r="Q592">
        <f>IF('Monthly Ranks'!Q591&gt;=9, 1/8,0)</f>
        <v>0.125</v>
      </c>
      <c r="S592">
        <f t="shared" si="85"/>
        <v>202402</v>
      </c>
      <c r="T592" s="12">
        <f>B592*ReturnData!B603</f>
        <v>2.0374999999999998E-3</v>
      </c>
      <c r="U592" s="12">
        <f>C592*ReturnData!C603</f>
        <v>0</v>
      </c>
      <c r="V592" s="12">
        <f>D592*ReturnData!D603</f>
        <v>3.8250000000000003E-3</v>
      </c>
      <c r="W592" s="12">
        <f>E592*ReturnData!E603</f>
        <v>7.6625E-3</v>
      </c>
      <c r="X592" s="12">
        <f>F592*ReturnData!F603</f>
        <v>4.5874999999999996E-3</v>
      </c>
      <c r="Y592" s="12">
        <f>G592*ReturnData!G603</f>
        <v>3.0375000000000003E-3</v>
      </c>
      <c r="Z592" s="12">
        <f>H592*ReturnData!H603</f>
        <v>6.875E-3</v>
      </c>
      <c r="AA592" s="12">
        <f>I592*ReturnData!I603</f>
        <v>0</v>
      </c>
      <c r="AB592" s="12">
        <f>J592*ReturnData!J603</f>
        <v>0</v>
      </c>
      <c r="AC592" s="12">
        <f>K592*ReturnData!K603</f>
        <v>0</v>
      </c>
      <c r="AD592" s="12">
        <f>L592*ReturnData!L603</f>
        <v>0</v>
      </c>
      <c r="AE592" s="12">
        <f>M592*ReturnData!M603</f>
        <v>0</v>
      </c>
      <c r="AF592" s="12">
        <f>N592*ReturnData!N603</f>
        <v>0</v>
      </c>
      <c r="AG592" s="12">
        <f>O592*ReturnData!O603</f>
        <v>3.0249999999999999E-3</v>
      </c>
      <c r="AH592" s="12">
        <f>P592*ReturnData!P603</f>
        <v>0</v>
      </c>
      <c r="AI592" s="12">
        <f>Q592*ReturnData!Q603</f>
        <v>4.5500000000000002E-3</v>
      </c>
      <c r="AK592">
        <f t="shared" si="82"/>
        <v>202402</v>
      </c>
      <c r="AL592" s="15">
        <f t="shared" si="87"/>
        <v>3.5599999999999993E-2</v>
      </c>
      <c r="AN592">
        <v>1</v>
      </c>
      <c r="AO592" s="15">
        <f>HighMomentumPortfolio!AL592-LowMomentumPortfolio!AL592</f>
        <v>4.3800000000000006E-2</v>
      </c>
      <c r="AP592" s="18">
        <f t="shared" si="88"/>
        <v>1.0438000000000001</v>
      </c>
      <c r="AQ592" s="18"/>
    </row>
    <row r="593" spans="1:43" x14ac:dyDescent="0.25">
      <c r="A593" s="6">
        <f>ReturnData!A604</f>
        <v>202403</v>
      </c>
      <c r="B593">
        <f>IF('Monthly Ranks'!B592&gt;=9, 1/8,0)</f>
        <v>0.125</v>
      </c>
      <c r="C593">
        <f>IF('Monthly Ranks'!C592&gt;=9, 1/8,0)</f>
        <v>0</v>
      </c>
      <c r="D593">
        <f>IF('Monthly Ranks'!D592&gt;=9, 1/8,0)</f>
        <v>0.125</v>
      </c>
      <c r="E593">
        <f>IF('Monthly Ranks'!E592&gt;=9, 1/8,0)</f>
        <v>0.125</v>
      </c>
      <c r="F593">
        <f>IF('Monthly Ranks'!F592&gt;=9, 1/8,0)</f>
        <v>0.125</v>
      </c>
      <c r="G593">
        <f>IF('Monthly Ranks'!G592&gt;=9, 1/8,0)</f>
        <v>0.125</v>
      </c>
      <c r="H593">
        <f>IF('Monthly Ranks'!H592&gt;=9, 1/8,0)</f>
        <v>0</v>
      </c>
      <c r="I593">
        <f>IF('Monthly Ranks'!I592&gt;=9, 1/8,0)</f>
        <v>0</v>
      </c>
      <c r="J593">
        <f>IF('Monthly Ranks'!J592&gt;=9, 1/8,0)</f>
        <v>0.125</v>
      </c>
      <c r="K593">
        <f>IF('Monthly Ranks'!K592&gt;=9, 1/8,0)</f>
        <v>0</v>
      </c>
      <c r="L593">
        <f>IF('Monthly Ranks'!L592&gt;=9, 1/8,0)</f>
        <v>0</v>
      </c>
      <c r="M593">
        <f>IF('Monthly Ranks'!M592&gt;=9, 1/8,0)</f>
        <v>0.125</v>
      </c>
      <c r="N593">
        <f>IF('Monthly Ranks'!N592&gt;=9, 1/8,0)</f>
        <v>0</v>
      </c>
      <c r="O593">
        <f>IF('Monthly Ranks'!O592&gt;=9, 1/8,0)</f>
        <v>0.125</v>
      </c>
      <c r="P593">
        <f>IF('Monthly Ranks'!P592&gt;=9, 1/8,0)</f>
        <v>0</v>
      </c>
      <c r="Q593">
        <f>IF('Monthly Ranks'!Q592&gt;=9, 1/8,0)</f>
        <v>0</v>
      </c>
      <c r="S593">
        <f t="shared" si="85"/>
        <v>202403</v>
      </c>
      <c r="T593" s="12">
        <f>B593*ReturnData!B604</f>
        <v>3.8874999999999999E-3</v>
      </c>
      <c r="U593" s="12">
        <f>C593*ReturnData!C604</f>
        <v>0</v>
      </c>
      <c r="V593" s="12">
        <f>D593*ReturnData!D604</f>
        <v>1.3112500000000001E-2</v>
      </c>
      <c r="W593" s="12">
        <f>E593*ReturnData!E604</f>
        <v>-7.2624999999999999E-3</v>
      </c>
      <c r="X593" s="12">
        <f>F593*ReturnData!F604</f>
        <v>7.1500000000000001E-3</v>
      </c>
      <c r="Y593" s="12">
        <f>G593*ReturnData!G604</f>
        <v>7.9124999999999994E-3</v>
      </c>
      <c r="Z593" s="12">
        <f>H593*ReturnData!H604</f>
        <v>0</v>
      </c>
      <c r="AA593" s="12">
        <f>I593*ReturnData!I604</f>
        <v>0</v>
      </c>
      <c r="AB593" s="12">
        <f>J593*ReturnData!J604</f>
        <v>6.8500000000000002E-3</v>
      </c>
      <c r="AC593" s="12">
        <f>K593*ReturnData!K604</f>
        <v>0</v>
      </c>
      <c r="AD593" s="12">
        <f>L593*ReturnData!L604</f>
        <v>0</v>
      </c>
      <c r="AE593" s="12">
        <f>M593*ReturnData!M604</f>
        <v>-5.5000000000000005E-3</v>
      </c>
      <c r="AF593" s="12">
        <f>N593*ReturnData!N604</f>
        <v>0</v>
      </c>
      <c r="AG593" s="12">
        <f>O593*ReturnData!O604</f>
        <v>8.8124999999999992E-3</v>
      </c>
      <c r="AH593" s="12">
        <f>P593*ReturnData!P604</f>
        <v>0</v>
      </c>
      <c r="AI593" s="12">
        <f>Q593*ReturnData!Q604</f>
        <v>0</v>
      </c>
      <c r="AK593">
        <f t="shared" si="82"/>
        <v>202403</v>
      </c>
      <c r="AL593" s="15">
        <f t="shared" si="87"/>
        <v>3.4962499999999994E-2</v>
      </c>
      <c r="AN593">
        <v>1</v>
      </c>
      <c r="AO593" s="15">
        <f>HighMomentumPortfolio!AL593-LowMomentumPortfolio!AL593</f>
        <v>1.9600000000000006E-2</v>
      </c>
      <c r="AP593" s="18">
        <f t="shared" si="88"/>
        <v>1.0196000000000001</v>
      </c>
      <c r="AQ593" s="18"/>
    </row>
    <row r="594" spans="1:43" x14ac:dyDescent="0.25">
      <c r="A594" s="6">
        <f>ReturnData!A605</f>
        <v>202404</v>
      </c>
      <c r="B594">
        <f>IF('Monthly Ranks'!B593&gt;=9, 1/8,0)</f>
        <v>0.125</v>
      </c>
      <c r="C594">
        <f>IF('Monthly Ranks'!C593&gt;=9, 1/8,0)</f>
        <v>0.125</v>
      </c>
      <c r="D594">
        <f>IF('Monthly Ranks'!D593&gt;=9, 1/8,0)</f>
        <v>0.125</v>
      </c>
      <c r="E594">
        <f>IF('Monthly Ranks'!E593&gt;=9, 1/8,0)</f>
        <v>0.125</v>
      </c>
      <c r="F594">
        <f>IF('Monthly Ranks'!F593&gt;=9, 1/8,0)</f>
        <v>0.125</v>
      </c>
      <c r="G594">
        <f>IF('Monthly Ranks'!G593&gt;=9, 1/8,0)</f>
        <v>0.125</v>
      </c>
      <c r="H594">
        <f>IF('Monthly Ranks'!H593&gt;=9, 1/8,0)</f>
        <v>0</v>
      </c>
      <c r="I594">
        <f>IF('Monthly Ranks'!I593&gt;=9, 1/8,0)</f>
        <v>0</v>
      </c>
      <c r="J594">
        <f>IF('Monthly Ranks'!J593&gt;=9, 1/8,0)</f>
        <v>0</v>
      </c>
      <c r="K594">
        <f>IF('Monthly Ranks'!K593&gt;=9, 1/8,0)</f>
        <v>0</v>
      </c>
      <c r="L594">
        <f>IF('Monthly Ranks'!L593&gt;=9, 1/8,0)</f>
        <v>0</v>
      </c>
      <c r="M594">
        <f>IF('Monthly Ranks'!M593&gt;=9, 1/8,0)</f>
        <v>0.125</v>
      </c>
      <c r="N594">
        <f>IF('Monthly Ranks'!N593&gt;=9, 1/8,0)</f>
        <v>0</v>
      </c>
      <c r="O594">
        <f>IF('Monthly Ranks'!O593&gt;=9, 1/8,0)</f>
        <v>0.125</v>
      </c>
      <c r="P594">
        <f>IF('Monthly Ranks'!P593&gt;=9, 1/8,0)</f>
        <v>0</v>
      </c>
      <c r="Q594">
        <f>IF('Monthly Ranks'!Q593&gt;=9, 1/8,0)</f>
        <v>0</v>
      </c>
      <c r="S594">
        <f t="shared" si="85"/>
        <v>202404</v>
      </c>
      <c r="T594" s="12">
        <f>B594*ReturnData!B605</f>
        <v>-1.5499999999999999E-3</v>
      </c>
      <c r="U594" s="12">
        <f>C594*ReturnData!C605</f>
        <v>3.4999999999999996E-3</v>
      </c>
      <c r="V594" s="12">
        <f>D594*ReturnData!D605</f>
        <v>-7.6249999999999994E-4</v>
      </c>
      <c r="W594" s="12">
        <f>E594*ReturnData!E605</f>
        <v>-8.2749999999999994E-3</v>
      </c>
      <c r="X594" s="12">
        <f>F594*ReturnData!F605</f>
        <v>-9.7750000000000007E-3</v>
      </c>
      <c r="Y594" s="12">
        <f>G594*ReturnData!G605</f>
        <v>-6.2624999999999998E-3</v>
      </c>
      <c r="Z594" s="12">
        <f>H594*ReturnData!H605</f>
        <v>0</v>
      </c>
      <c r="AA594" s="12">
        <f>I594*ReturnData!I605</f>
        <v>0</v>
      </c>
      <c r="AB594" s="12">
        <f>J594*ReturnData!J605</f>
        <v>0</v>
      </c>
      <c r="AC594" s="12">
        <f>K594*ReturnData!K605</f>
        <v>0</v>
      </c>
      <c r="AD594" s="12">
        <f>L594*ReturnData!L605</f>
        <v>0</v>
      </c>
      <c r="AE594" s="12">
        <f>M594*ReturnData!M605</f>
        <v>-2.0625000000000001E-3</v>
      </c>
      <c r="AF594" s="12">
        <f>N594*ReturnData!N605</f>
        <v>0</v>
      </c>
      <c r="AG594" s="12">
        <f>O594*ReturnData!O605</f>
        <v>1.9500000000000001E-3</v>
      </c>
      <c r="AH594" s="12">
        <f>P594*ReturnData!P605</f>
        <v>0</v>
      </c>
      <c r="AI594" s="12">
        <f>Q594*ReturnData!Q605</f>
        <v>0</v>
      </c>
      <c r="AK594">
        <f t="shared" si="82"/>
        <v>202404</v>
      </c>
      <c r="AL594" s="15">
        <f t="shared" si="87"/>
        <v>-2.3237500000000001E-2</v>
      </c>
      <c r="AN594">
        <v>1</v>
      </c>
      <c r="AO594" s="15">
        <f>HighMomentumPortfolio!AL594-LowMomentumPortfolio!AL594</f>
        <v>-2.8374999999999997E-2</v>
      </c>
      <c r="AP594" s="18">
        <f t="shared" si="88"/>
        <v>0.97162499999999996</v>
      </c>
      <c r="AQ594" s="18"/>
    </row>
    <row r="595" spans="1:43" x14ac:dyDescent="0.25">
      <c r="A595" s="6">
        <f>ReturnData!A606</f>
        <v>202405</v>
      </c>
      <c r="B595">
        <f>IF('Monthly Ranks'!B594&gt;=9, 1/8,0)</f>
        <v>0.125</v>
      </c>
      <c r="C595">
        <f>IF('Monthly Ranks'!C594&gt;=9, 1/8,0)</f>
        <v>0</v>
      </c>
      <c r="D595">
        <f>IF('Monthly Ranks'!D594&gt;=9, 1/8,0)</f>
        <v>0.125</v>
      </c>
      <c r="E595">
        <f>IF('Monthly Ranks'!E594&gt;=9, 1/8,0)</f>
        <v>0.125</v>
      </c>
      <c r="F595">
        <f>IF('Monthly Ranks'!F594&gt;=9, 1/8,0)</f>
        <v>0.125</v>
      </c>
      <c r="G595">
        <f>IF('Monthly Ranks'!G594&gt;=9, 1/8,0)</f>
        <v>0.125</v>
      </c>
      <c r="H595">
        <f>IF('Monthly Ranks'!H594&gt;=9, 1/8,0)</f>
        <v>0.125</v>
      </c>
      <c r="I595">
        <f>IF('Monthly Ranks'!I594&gt;=9, 1/8,0)</f>
        <v>0</v>
      </c>
      <c r="J595">
        <f>IF('Monthly Ranks'!J594&gt;=9, 1/8,0)</f>
        <v>0</v>
      </c>
      <c r="K595">
        <f>IF('Monthly Ranks'!K594&gt;=9, 1/8,0)</f>
        <v>0</v>
      </c>
      <c r="L595">
        <f>IF('Monthly Ranks'!L594&gt;=9, 1/8,0)</f>
        <v>0</v>
      </c>
      <c r="M595">
        <f>IF('Monthly Ranks'!M594&gt;=9, 1/8,0)</f>
        <v>0.125</v>
      </c>
      <c r="N595">
        <f>IF('Monthly Ranks'!N594&gt;=9, 1/8,0)</f>
        <v>0</v>
      </c>
      <c r="O595">
        <f>IF('Monthly Ranks'!O594&gt;=9, 1/8,0)</f>
        <v>0.125</v>
      </c>
      <c r="P595">
        <f>IF('Monthly Ranks'!P594&gt;=9, 1/8,0)</f>
        <v>0</v>
      </c>
      <c r="Q595">
        <f>IF('Monthly Ranks'!Q594&gt;=9, 1/8,0)</f>
        <v>0</v>
      </c>
      <c r="S595">
        <f t="shared" si="85"/>
        <v>202405</v>
      </c>
      <c r="T595" s="12">
        <f>B595*ReturnData!B606</f>
        <v>-5.5000000000000003E-4</v>
      </c>
      <c r="U595" s="12">
        <f>C595*ReturnData!C606</f>
        <v>0</v>
      </c>
      <c r="V595" s="12">
        <f>D595*ReturnData!D606</f>
        <v>-7.5000000000000002E-4</v>
      </c>
      <c r="W595" s="12">
        <f>E595*ReturnData!E606</f>
        <v>6.3E-3</v>
      </c>
      <c r="X595" s="12">
        <f>F595*ReturnData!F606</f>
        <v>1.6125E-3</v>
      </c>
      <c r="Y595" s="12">
        <f>G595*ReturnData!G606</f>
        <v>7.7249999999999992E-3</v>
      </c>
      <c r="Z595" s="12">
        <f>H595*ReturnData!H606</f>
        <v>4.1250000000000002E-3</v>
      </c>
      <c r="AA595" s="12">
        <f>I595*ReturnData!I606</f>
        <v>0</v>
      </c>
      <c r="AB595" s="12">
        <f>J595*ReturnData!J606</f>
        <v>0</v>
      </c>
      <c r="AC595" s="12">
        <f>K595*ReturnData!K606</f>
        <v>0</v>
      </c>
      <c r="AD595" s="12">
        <f>L595*ReturnData!L606</f>
        <v>0</v>
      </c>
      <c r="AE595" s="12">
        <f>M595*ReturnData!M606</f>
        <v>-2.1124999999999998E-3</v>
      </c>
      <c r="AF595" s="12">
        <f>N595*ReturnData!N606</f>
        <v>0</v>
      </c>
      <c r="AG595" s="12">
        <f>O595*ReturnData!O606</f>
        <v>9.9750000000000012E-3</v>
      </c>
      <c r="AH595" s="12">
        <f>P595*ReturnData!P606</f>
        <v>0</v>
      </c>
      <c r="AI595" s="12">
        <f>Q595*ReturnData!Q606</f>
        <v>0</v>
      </c>
      <c r="AK595">
        <f t="shared" si="82"/>
        <v>202405</v>
      </c>
      <c r="AL595" s="15">
        <f t="shared" si="87"/>
        <v>2.6325000000000001E-2</v>
      </c>
      <c r="AN595">
        <v>1</v>
      </c>
      <c r="AO595" s="15">
        <f>HighMomentumPortfolio!AL595-LowMomentumPortfolio!AL595</f>
        <v>1.1512499999999995E-2</v>
      </c>
      <c r="AP595" s="18">
        <f t="shared" si="88"/>
        <v>1.0115125</v>
      </c>
      <c r="AQ595" s="18"/>
    </row>
    <row r="596" spans="1:43" x14ac:dyDescent="0.25">
      <c r="A596" s="6">
        <f>ReturnData!A607</f>
        <v>202406</v>
      </c>
      <c r="B596">
        <f>IF('Monthly Ranks'!B595&gt;=9, 1/8,0)</f>
        <v>0.125</v>
      </c>
      <c r="C596">
        <f>IF('Monthly Ranks'!C595&gt;=9, 1/8,0)</f>
        <v>0</v>
      </c>
      <c r="D596">
        <f>IF('Monthly Ranks'!D595&gt;=9, 1/8,0)</f>
        <v>0</v>
      </c>
      <c r="E596">
        <f>IF('Monthly Ranks'!E595&gt;=9, 1/8,0)</f>
        <v>0.125</v>
      </c>
      <c r="F596">
        <f>IF('Monthly Ranks'!F595&gt;=9, 1/8,0)</f>
        <v>0.125</v>
      </c>
      <c r="G596">
        <f>IF('Monthly Ranks'!G595&gt;=9, 1/8,0)</f>
        <v>0.125</v>
      </c>
      <c r="H596">
        <f>IF('Monthly Ranks'!H595&gt;=9, 1/8,0)</f>
        <v>0.125</v>
      </c>
      <c r="I596">
        <f>IF('Monthly Ranks'!I595&gt;=9, 1/8,0)</f>
        <v>0</v>
      </c>
      <c r="J596">
        <f>IF('Monthly Ranks'!J595&gt;=9, 1/8,0)</f>
        <v>0</v>
      </c>
      <c r="K596">
        <f>IF('Monthly Ranks'!K595&gt;=9, 1/8,0)</f>
        <v>0</v>
      </c>
      <c r="L596">
        <f>IF('Monthly Ranks'!L595&gt;=9, 1/8,0)</f>
        <v>0</v>
      </c>
      <c r="M596">
        <f>IF('Monthly Ranks'!M595&gt;=9, 1/8,0)</f>
        <v>0.125</v>
      </c>
      <c r="N596">
        <f>IF('Monthly Ranks'!N595&gt;=9, 1/8,0)</f>
        <v>0.125</v>
      </c>
      <c r="O596">
        <f>IF('Monthly Ranks'!O595&gt;=9, 1/8,0)</f>
        <v>0.125</v>
      </c>
      <c r="P596">
        <f>IF('Monthly Ranks'!P595&gt;=9, 1/8,0)</f>
        <v>0</v>
      </c>
      <c r="Q596">
        <f>IF('Monthly Ranks'!Q595&gt;=9, 1/8,0)</f>
        <v>0</v>
      </c>
      <c r="S596">
        <f t="shared" si="85"/>
        <v>202406</v>
      </c>
      <c r="T596" s="12">
        <f>B596*ReturnData!B607</f>
        <v>-3.0000000000000001E-3</v>
      </c>
      <c r="U596" s="12">
        <f>C596*ReturnData!C607</f>
        <v>0</v>
      </c>
      <c r="V596" s="12">
        <f>D596*ReturnData!D607</f>
        <v>0</v>
      </c>
      <c r="W596" s="12">
        <f>E596*ReturnData!E607</f>
        <v>-1.53125E-2</v>
      </c>
      <c r="X596" s="12">
        <f>F596*ReturnData!F607</f>
        <v>-4.3499999999999997E-3</v>
      </c>
      <c r="Y596" s="12">
        <f>G596*ReturnData!G607</f>
        <v>-7.6500000000000005E-3</v>
      </c>
      <c r="Z596" s="12">
        <f>H596*ReturnData!H607</f>
        <v>3.65E-3</v>
      </c>
      <c r="AA596" s="12">
        <f>I596*ReturnData!I607</f>
        <v>0</v>
      </c>
      <c r="AB596" s="12">
        <f>J596*ReturnData!J607</f>
        <v>0</v>
      </c>
      <c r="AC596" s="12">
        <f>K596*ReturnData!K607</f>
        <v>0</v>
      </c>
      <c r="AD596" s="12">
        <f>L596*ReturnData!L607</f>
        <v>0</v>
      </c>
      <c r="AE596" s="12">
        <f>M596*ReturnData!M607</f>
        <v>8.3999999999999995E-3</v>
      </c>
      <c r="AF596" s="12">
        <f>N596*ReturnData!N607</f>
        <v>5.1249999999999993E-4</v>
      </c>
      <c r="AG596" s="12">
        <f>O596*ReturnData!O607</f>
        <v>-5.2500000000000003E-3</v>
      </c>
      <c r="AH596" s="12">
        <f>P596*ReturnData!P607</f>
        <v>0</v>
      </c>
      <c r="AI596" s="12">
        <f>Q596*ReturnData!Q607</f>
        <v>0</v>
      </c>
      <c r="AK596">
        <f t="shared" si="82"/>
        <v>202406</v>
      </c>
      <c r="AL596" s="15">
        <f t="shared" si="87"/>
        <v>-2.3000000000000003E-2</v>
      </c>
      <c r="AN596">
        <v>1</v>
      </c>
      <c r="AO596" s="15">
        <f>HighMomentumPortfolio!AL596-LowMomentumPortfolio!AL596</f>
        <v>8.5250000000000013E-3</v>
      </c>
      <c r="AP596" s="18">
        <f t="shared" si="88"/>
        <v>1.0085249999999999</v>
      </c>
      <c r="AQ596" s="18"/>
    </row>
    <row r="597" spans="1:43" x14ac:dyDescent="0.25">
      <c r="A597" s="6">
        <f>ReturnData!A608</f>
        <v>202407</v>
      </c>
      <c r="B597">
        <f>IF('Monthly Ranks'!B596&gt;=9, 1/8,0)</f>
        <v>0.125</v>
      </c>
      <c r="C597">
        <f>IF('Monthly Ranks'!C596&gt;=9, 1/8,0)</f>
        <v>0</v>
      </c>
      <c r="D597">
        <f>IF('Monthly Ranks'!D596&gt;=9, 1/8,0)</f>
        <v>0</v>
      </c>
      <c r="E597">
        <f>IF('Monthly Ranks'!E596&gt;=9, 1/8,0)</f>
        <v>0.125</v>
      </c>
      <c r="F597">
        <f>IF('Monthly Ranks'!F596&gt;=9, 1/8,0)</f>
        <v>0.125</v>
      </c>
      <c r="G597">
        <f>IF('Monthly Ranks'!G596&gt;=9, 1/8,0)</f>
        <v>0.125</v>
      </c>
      <c r="H597">
        <f>IF('Monthly Ranks'!H596&gt;=9, 1/8,0)</f>
        <v>0.125</v>
      </c>
      <c r="I597">
        <f>IF('Monthly Ranks'!I596&gt;=9, 1/8,0)</f>
        <v>0</v>
      </c>
      <c r="J597">
        <f>IF('Monthly Ranks'!J596&gt;=9, 1/8,0)</f>
        <v>0</v>
      </c>
      <c r="K597">
        <f>IF('Monthly Ranks'!K596&gt;=9, 1/8,0)</f>
        <v>0</v>
      </c>
      <c r="L597">
        <f>IF('Monthly Ranks'!L596&gt;=9, 1/8,0)</f>
        <v>0</v>
      </c>
      <c r="M597">
        <f>IF('Monthly Ranks'!M596&gt;=9, 1/8,0)</f>
        <v>0.125</v>
      </c>
      <c r="N597">
        <f>IF('Monthly Ranks'!N596&gt;=9, 1/8,0)</f>
        <v>0.125</v>
      </c>
      <c r="O597">
        <f>IF('Monthly Ranks'!O596&gt;=9, 1/8,0)</f>
        <v>0.125</v>
      </c>
      <c r="P597">
        <f>IF('Monthly Ranks'!P596&gt;=9, 1/8,0)</f>
        <v>0</v>
      </c>
      <c r="Q597">
        <f>IF('Monthly Ranks'!Q596&gt;=9, 1/8,0)</f>
        <v>0</v>
      </c>
      <c r="S597">
        <f t="shared" si="85"/>
        <v>202407</v>
      </c>
      <c r="T597" s="12">
        <f>B597*ReturnData!B608</f>
        <v>4.7999999999999996E-3</v>
      </c>
      <c r="U597" s="12">
        <f>C597*ReturnData!C608</f>
        <v>0</v>
      </c>
      <c r="V597" s="12">
        <f>D597*ReturnData!D608</f>
        <v>0</v>
      </c>
      <c r="W597" s="12">
        <f>E597*ReturnData!E608</f>
        <v>-9.6250000000000003E-4</v>
      </c>
      <c r="X597" s="12">
        <f>F597*ReturnData!F608</f>
        <v>7.2124999999999993E-3</v>
      </c>
      <c r="Y597" s="12">
        <f>G597*ReturnData!G608</f>
        <v>5.8250000000000003E-3</v>
      </c>
      <c r="Z597" s="12">
        <f>H597*ReturnData!H608</f>
        <v>-6.8750000000000007E-4</v>
      </c>
      <c r="AA597" s="12">
        <f>I597*ReturnData!I608</f>
        <v>0</v>
      </c>
      <c r="AB597" s="12">
        <f>J597*ReturnData!J608</f>
        <v>0</v>
      </c>
      <c r="AC597" s="12">
        <f>K597*ReturnData!K608</f>
        <v>0</v>
      </c>
      <c r="AD597" s="12">
        <f>L597*ReturnData!L608</f>
        <v>0</v>
      </c>
      <c r="AE597" s="12">
        <f>M597*ReturnData!M608</f>
        <v>1.2987500000000001E-2</v>
      </c>
      <c r="AF597" s="12">
        <f>N597*ReturnData!N608</f>
        <v>4.9875000000000006E-3</v>
      </c>
      <c r="AG597" s="12">
        <f>O597*ReturnData!O608</f>
        <v>7.9124999999999994E-3</v>
      </c>
      <c r="AH597" s="12">
        <f>P597*ReturnData!P608</f>
        <v>0</v>
      </c>
      <c r="AI597" s="12">
        <f>Q597*ReturnData!Q608</f>
        <v>0</v>
      </c>
      <c r="AK597">
        <f t="shared" si="82"/>
        <v>202407</v>
      </c>
      <c r="AL597" s="15">
        <f t="shared" si="87"/>
        <v>4.2075000000000001E-2</v>
      </c>
      <c r="AN597">
        <v>1</v>
      </c>
      <c r="AO597" s="15">
        <f>HighMomentumPortfolio!AL597-LowMomentumPortfolio!AL597</f>
        <v>5.8249999999999968E-3</v>
      </c>
      <c r="AP597" s="18">
        <f t="shared" si="88"/>
        <v>1.005825</v>
      </c>
      <c r="AQ597" s="18"/>
    </row>
    <row r="598" spans="1:43" x14ac:dyDescent="0.25">
      <c r="A598" s="6">
        <f>ReturnData!A609</f>
        <v>202408</v>
      </c>
      <c r="B598">
        <f>IF('Monthly Ranks'!B597&gt;=9, 1/8,0)</f>
        <v>0.125</v>
      </c>
      <c r="C598">
        <f>IF('Monthly Ranks'!C597&gt;=9, 1/8,0)</f>
        <v>0</v>
      </c>
      <c r="D598">
        <f>IF('Monthly Ranks'!D597&gt;=9, 1/8,0)</f>
        <v>0.125</v>
      </c>
      <c r="E598">
        <f>IF('Monthly Ranks'!E597&gt;=9, 1/8,0)</f>
        <v>0.125</v>
      </c>
      <c r="F598">
        <f>IF('Monthly Ranks'!F597&gt;=9, 1/8,0)</f>
        <v>0.125</v>
      </c>
      <c r="G598">
        <f>IF('Monthly Ranks'!G597&gt;=9, 1/8,0)</f>
        <v>0.125</v>
      </c>
      <c r="H598">
        <f>IF('Monthly Ranks'!H597&gt;=9, 1/8,0)</f>
        <v>0</v>
      </c>
      <c r="I598">
        <f>IF('Monthly Ranks'!I597&gt;=9, 1/8,0)</f>
        <v>0</v>
      </c>
      <c r="J598">
        <f>IF('Monthly Ranks'!J597&gt;=9, 1/8,0)</f>
        <v>0</v>
      </c>
      <c r="K598">
        <f>IF('Monthly Ranks'!K597&gt;=9, 1/8,0)</f>
        <v>0</v>
      </c>
      <c r="L598">
        <f>IF('Monthly Ranks'!L597&gt;=9, 1/8,0)</f>
        <v>0</v>
      </c>
      <c r="M598">
        <f>IF('Monthly Ranks'!M597&gt;=9, 1/8,0)</f>
        <v>0.125</v>
      </c>
      <c r="N598">
        <f>IF('Monthly Ranks'!N597&gt;=9, 1/8,0)</f>
        <v>0.125</v>
      </c>
      <c r="O598">
        <f>IF('Monthly Ranks'!O597&gt;=9, 1/8,0)</f>
        <v>0.125</v>
      </c>
      <c r="P598">
        <f>IF('Monthly Ranks'!P597&gt;=9, 1/8,0)</f>
        <v>0</v>
      </c>
      <c r="Q598">
        <f>IF('Monthly Ranks'!Q597&gt;=9, 1/8,0)</f>
        <v>0</v>
      </c>
      <c r="S598">
        <f t="shared" si="85"/>
        <v>202408</v>
      </c>
      <c r="T598" s="12">
        <f>B598*ReturnData!B609</f>
        <v>4.8500000000000001E-3</v>
      </c>
      <c r="U598" s="12">
        <f>C598*ReturnData!C609</f>
        <v>0</v>
      </c>
      <c r="V598" s="12">
        <f>D598*ReturnData!D609</f>
        <v>-3.6625000000000004E-3</v>
      </c>
      <c r="W598" s="12">
        <f>E598*ReturnData!E609</f>
        <v>6.6374999999999993E-3</v>
      </c>
      <c r="X598" s="12">
        <f>F598*ReturnData!F609</f>
        <v>-1.7875E-3</v>
      </c>
      <c r="Y598" s="12">
        <f>G598*ReturnData!G609</f>
        <v>7.8750000000000001E-4</v>
      </c>
      <c r="Z598" s="12">
        <f>H598*ReturnData!H609</f>
        <v>0</v>
      </c>
      <c r="AA598" s="12">
        <f>I598*ReturnData!I609</f>
        <v>0</v>
      </c>
      <c r="AB598" s="12">
        <f>J598*ReturnData!J609</f>
        <v>0</v>
      </c>
      <c r="AC598" s="12">
        <f>K598*ReturnData!K609</f>
        <v>0</v>
      </c>
      <c r="AD598" s="12">
        <f>L598*ReturnData!L609</f>
        <v>0</v>
      </c>
      <c r="AE598" s="12">
        <f>M598*ReturnData!M609</f>
        <v>-5.5374999999999999E-3</v>
      </c>
      <c r="AF598" s="12">
        <f>N598*ReturnData!N609</f>
        <v>2.8874999999999999E-3</v>
      </c>
      <c r="AG598" s="12">
        <f>O598*ReturnData!O609</f>
        <v>5.6874999999999998E-3</v>
      </c>
      <c r="AH598" s="12">
        <f>P598*ReturnData!P609</f>
        <v>0</v>
      </c>
      <c r="AI598" s="12">
        <f>Q598*ReturnData!Q609</f>
        <v>0</v>
      </c>
      <c r="AK598">
        <f t="shared" si="82"/>
        <v>202408</v>
      </c>
      <c r="AL598" s="15">
        <f t="shared" si="87"/>
        <v>9.862499999999998E-3</v>
      </c>
      <c r="AN598">
        <v>1</v>
      </c>
      <c r="AO598" s="15">
        <f>HighMomentumPortfolio!AL598-LowMomentumPortfolio!AL598</f>
        <v>1.7500000000000328E-4</v>
      </c>
      <c r="AP598" s="18">
        <f t="shared" si="88"/>
        <v>1.000175</v>
      </c>
      <c r="AQ598" s="18"/>
    </row>
    <row r="599" spans="1:43" x14ac:dyDescent="0.25">
      <c r="A599" s="6">
        <f>ReturnData!A610</f>
        <v>202409</v>
      </c>
      <c r="B599">
        <f>IF('Monthly Ranks'!B598&gt;=9, 1/8,0)</f>
        <v>0.125</v>
      </c>
      <c r="C599">
        <f>IF('Monthly Ranks'!C598&gt;=9, 1/8,0)</f>
        <v>0</v>
      </c>
      <c r="D599">
        <f>IF('Monthly Ranks'!D598&gt;=9, 1/8,0)</f>
        <v>0.125</v>
      </c>
      <c r="E599">
        <f>IF('Monthly Ranks'!E598&gt;=9, 1/8,0)</f>
        <v>0.125</v>
      </c>
      <c r="F599">
        <f>IF('Monthly Ranks'!F598&gt;=9, 1/8,0)</f>
        <v>0.125</v>
      </c>
      <c r="G599">
        <f>IF('Monthly Ranks'!G598&gt;=9, 1/8,0)</f>
        <v>0.125</v>
      </c>
      <c r="H599">
        <f>IF('Monthly Ranks'!H598&gt;=9, 1/8,0)</f>
        <v>0.125</v>
      </c>
      <c r="I599">
        <f>IF('Monthly Ranks'!I598&gt;=9, 1/8,0)</f>
        <v>0</v>
      </c>
      <c r="J599">
        <f>IF('Monthly Ranks'!J598&gt;=9, 1/8,0)</f>
        <v>0</v>
      </c>
      <c r="K599">
        <f>IF('Monthly Ranks'!K598&gt;=9, 1/8,0)</f>
        <v>0</v>
      </c>
      <c r="L599">
        <f>IF('Monthly Ranks'!L598&gt;=9, 1/8,0)</f>
        <v>0</v>
      </c>
      <c r="M599">
        <f>IF('Monthly Ranks'!M598&gt;=9, 1/8,0)</f>
        <v>0.125</v>
      </c>
      <c r="N599">
        <f>IF('Monthly Ranks'!N598&gt;=9, 1/8,0)</f>
        <v>0.125</v>
      </c>
      <c r="O599">
        <f>IF('Monthly Ranks'!O598&gt;=9, 1/8,0)</f>
        <v>0</v>
      </c>
      <c r="P599">
        <f>IF('Monthly Ranks'!P598&gt;=9, 1/8,0)</f>
        <v>0</v>
      </c>
      <c r="Q599">
        <f>IF('Monthly Ranks'!Q598&gt;=9, 1/8,0)</f>
        <v>0</v>
      </c>
      <c r="S599">
        <f t="shared" si="85"/>
        <v>202409</v>
      </c>
      <c r="T599" s="12">
        <f>B599*ReturnData!B610</f>
        <v>1.5375E-3</v>
      </c>
      <c r="U599" s="12">
        <f>C599*ReturnData!C610</f>
        <v>0</v>
      </c>
      <c r="V599" s="12">
        <f>D599*ReturnData!D610</f>
        <v>-4.2374999999999999E-3</v>
      </c>
      <c r="W599" s="12">
        <f>E599*ReturnData!E610</f>
        <v>6.9249999999999997E-3</v>
      </c>
      <c r="X599" s="12">
        <f>F599*ReturnData!F610</f>
        <v>2.7125000000000001E-3</v>
      </c>
      <c r="Y599" s="12">
        <f>G599*ReturnData!G610</f>
        <v>4.9375E-3</v>
      </c>
      <c r="Z599" s="12">
        <f>H599*ReturnData!H610</f>
        <v>-4.15E-3</v>
      </c>
      <c r="AA599" s="12">
        <f>I599*ReturnData!I610</f>
        <v>0</v>
      </c>
      <c r="AB599" s="12">
        <f>J599*ReturnData!J610</f>
        <v>0</v>
      </c>
      <c r="AC599" s="12">
        <f>K599*ReturnData!K610</f>
        <v>0</v>
      </c>
      <c r="AD599" s="12">
        <f>L599*ReturnData!L610</f>
        <v>0</v>
      </c>
      <c r="AE599" s="12">
        <f>M599*ReturnData!M610</f>
        <v>1.5362499999999999E-2</v>
      </c>
      <c r="AF599" s="12">
        <f>N599*ReturnData!N610</f>
        <v>1.65E-3</v>
      </c>
      <c r="AG599" s="12">
        <f>O599*ReturnData!O610</f>
        <v>0</v>
      </c>
      <c r="AH599" s="12">
        <f>P599*ReturnData!P610</f>
        <v>0</v>
      </c>
      <c r="AI599" s="12">
        <f>Q599*ReturnData!Q610</f>
        <v>0</v>
      </c>
      <c r="AK599">
        <f t="shared" si="82"/>
        <v>202409</v>
      </c>
      <c r="AL599" s="15">
        <f t="shared" si="87"/>
        <v>2.4737499999999999E-2</v>
      </c>
      <c r="AN599">
        <v>1</v>
      </c>
      <c r="AO599" s="15">
        <f>HighMomentumPortfolio!AL599-LowMomentumPortfolio!AL599</f>
        <v>1.5875000000000004E-2</v>
      </c>
      <c r="AP599" s="18">
        <f t="shared" si="88"/>
        <v>1.0158750000000001</v>
      </c>
      <c r="AQ599" s="18"/>
    </row>
    <row r="600" spans="1:43" x14ac:dyDescent="0.25">
      <c r="A600" s="6">
        <f>ReturnData!A611</f>
        <v>202410</v>
      </c>
      <c r="B600">
        <f>IF('Monthly Ranks'!B599&gt;=9, 1/8,0)</f>
        <v>0.125</v>
      </c>
      <c r="C600">
        <f>IF('Monthly Ranks'!C599&gt;=9, 1/8,0)</f>
        <v>0</v>
      </c>
      <c r="D600">
        <f>IF('Monthly Ranks'!D599&gt;=9, 1/8,0)</f>
        <v>0.125</v>
      </c>
      <c r="E600">
        <f>IF('Monthly Ranks'!E599&gt;=9, 1/8,0)</f>
        <v>0.125</v>
      </c>
      <c r="F600">
        <f>IF('Monthly Ranks'!F599&gt;=9, 1/8,0)</f>
        <v>0.125</v>
      </c>
      <c r="G600">
        <f>IF('Monthly Ranks'!G599&gt;=9, 1/8,0)</f>
        <v>0.125</v>
      </c>
      <c r="H600">
        <f>IF('Monthly Ranks'!H599&gt;=9, 1/8,0)</f>
        <v>0</v>
      </c>
      <c r="I600">
        <f>IF('Monthly Ranks'!I599&gt;=9, 1/8,0)</f>
        <v>0</v>
      </c>
      <c r="J600">
        <f>IF('Monthly Ranks'!J599&gt;=9, 1/8,0)</f>
        <v>0.125</v>
      </c>
      <c r="K600">
        <f>IF('Monthly Ranks'!K599&gt;=9, 1/8,0)</f>
        <v>0</v>
      </c>
      <c r="L600">
        <f>IF('Monthly Ranks'!L599&gt;=9, 1/8,0)</f>
        <v>0</v>
      </c>
      <c r="M600">
        <f>IF('Monthly Ranks'!M599&gt;=9, 1/8,0)</f>
        <v>0.125</v>
      </c>
      <c r="N600">
        <f>IF('Monthly Ranks'!N599&gt;=9, 1/8,0)</f>
        <v>0.125</v>
      </c>
      <c r="O600">
        <f>IF('Monthly Ranks'!O599&gt;=9, 1/8,0)</f>
        <v>0</v>
      </c>
      <c r="P600">
        <f>IF('Monthly Ranks'!P599&gt;=9, 1/8,0)</f>
        <v>0</v>
      </c>
      <c r="Q600">
        <f>IF('Monthly Ranks'!Q599&gt;=9, 1/8,0)</f>
        <v>0</v>
      </c>
      <c r="S600">
        <f t="shared" si="85"/>
        <v>202410</v>
      </c>
      <c r="T600" s="12">
        <f>B600*ReturnData!B611</f>
        <v>-6.3E-3</v>
      </c>
      <c r="U600" s="12">
        <f>C600*ReturnData!C611</f>
        <v>0</v>
      </c>
      <c r="V600" s="12">
        <f>D600*ReturnData!D611</f>
        <v>-5.8749999999999991E-4</v>
      </c>
      <c r="W600" s="12">
        <f>E600*ReturnData!E611</f>
        <v>-8.3999999999999995E-3</v>
      </c>
      <c r="X600" s="12">
        <f>F600*ReturnData!F611</f>
        <v>-2.4124999999999997E-3</v>
      </c>
      <c r="Y600" s="12">
        <f>G600*ReturnData!G611</f>
        <v>-4.0375000000000003E-3</v>
      </c>
      <c r="Z600" s="12">
        <f>H600*ReturnData!H611</f>
        <v>0</v>
      </c>
      <c r="AA600" s="12">
        <f>I600*ReturnData!I611</f>
        <v>0</v>
      </c>
      <c r="AB600" s="12">
        <f>J600*ReturnData!J611</f>
        <v>-1.9E-3</v>
      </c>
      <c r="AC600" s="12">
        <f>K600*ReturnData!K611</f>
        <v>0</v>
      </c>
      <c r="AD600" s="12">
        <f>L600*ReturnData!L611</f>
        <v>0</v>
      </c>
      <c r="AE600" s="12">
        <f>M600*ReturnData!M611</f>
        <v>-4.0749999999999996E-3</v>
      </c>
      <c r="AF600" s="12">
        <f>N600*ReturnData!N611</f>
        <v>-5.5000000000000003E-4</v>
      </c>
      <c r="AG600" s="12">
        <f>O600*ReturnData!O611</f>
        <v>0</v>
      </c>
      <c r="AH600" s="12">
        <f>P600*ReturnData!P611</f>
        <v>0</v>
      </c>
      <c r="AI600" s="12">
        <f>Q600*ReturnData!Q611</f>
        <v>0</v>
      </c>
      <c r="AK600">
        <f t="shared" si="82"/>
        <v>202410</v>
      </c>
      <c r="AL600" s="15">
        <f t="shared" si="87"/>
        <v>-2.8262499999999996E-2</v>
      </c>
      <c r="AN600">
        <v>1</v>
      </c>
      <c r="AO600" s="15">
        <f>HighMomentumPortfolio!AL600-LowMomentumPortfolio!AL600</f>
        <v>1.7350000000000001E-2</v>
      </c>
      <c r="AP600" s="18">
        <f t="shared" si="88"/>
        <v>1.01735</v>
      </c>
      <c r="AQ600" s="18"/>
    </row>
    <row r="601" spans="1:43" x14ac:dyDescent="0.25">
      <c r="A601" s="6">
        <f>ReturnData!A612</f>
        <v>202411</v>
      </c>
      <c r="B601">
        <f>IF('Monthly Ranks'!B600&gt;=9, 1/8,0)</f>
        <v>0.125</v>
      </c>
      <c r="C601">
        <f>IF('Monthly Ranks'!C600&gt;=9, 1/8,0)</f>
        <v>0</v>
      </c>
      <c r="D601">
        <f>IF('Monthly Ranks'!D600&gt;=9, 1/8,0)</f>
        <v>0.125</v>
      </c>
      <c r="E601">
        <f>IF('Monthly Ranks'!E600&gt;=9, 1/8,0)</f>
        <v>0.125</v>
      </c>
      <c r="F601">
        <f>IF('Monthly Ranks'!F600&gt;=9, 1/8,0)</f>
        <v>0.125</v>
      </c>
      <c r="G601">
        <f>IF('Monthly Ranks'!G600&gt;=9, 1/8,0)</f>
        <v>0.125</v>
      </c>
      <c r="H601">
        <f>IF('Monthly Ranks'!H600&gt;=9, 1/8,0)</f>
        <v>0.125</v>
      </c>
      <c r="I601">
        <f>IF('Monthly Ranks'!I600&gt;=9, 1/8,0)</f>
        <v>0</v>
      </c>
      <c r="J601">
        <f>IF('Monthly Ranks'!J600&gt;=9, 1/8,0)</f>
        <v>0.125</v>
      </c>
      <c r="K601">
        <f>IF('Monthly Ranks'!K600&gt;=9, 1/8,0)</f>
        <v>0</v>
      </c>
      <c r="L601">
        <f>IF('Monthly Ranks'!L600&gt;=9, 1/8,0)</f>
        <v>0</v>
      </c>
      <c r="M601">
        <f>IF('Monthly Ranks'!M600&gt;=9, 1/8,0)</f>
        <v>0.125</v>
      </c>
      <c r="N601">
        <f>IF('Monthly Ranks'!N600&gt;=9, 1/8,0)</f>
        <v>0</v>
      </c>
      <c r="O601">
        <f>IF('Monthly Ranks'!O600&gt;=9, 1/8,0)</f>
        <v>0</v>
      </c>
      <c r="P601">
        <f>IF('Monthly Ranks'!P600&gt;=9, 1/8,0)</f>
        <v>0</v>
      </c>
      <c r="Q601">
        <f>IF('Monthly Ranks'!Q600&gt;=9, 1/8,0)</f>
        <v>0</v>
      </c>
      <c r="S601">
        <f t="shared" si="85"/>
        <v>202411</v>
      </c>
      <c r="T601" s="12">
        <f>B601*ReturnData!B612</f>
        <v>9.1250000000000001E-4</v>
      </c>
      <c r="U601" s="12">
        <f>C601*ReturnData!C612</f>
        <v>0</v>
      </c>
      <c r="V601" s="12">
        <f>D601*ReturnData!D612</f>
        <v>8.1000000000000013E-3</v>
      </c>
      <c r="W601" s="12">
        <f>E601*ReturnData!E612</f>
        <v>0.01</v>
      </c>
      <c r="X601" s="12">
        <f>F601*ReturnData!F612</f>
        <v>5.9250000000000006E-3</v>
      </c>
      <c r="Y601" s="12">
        <f>G601*ReturnData!G612</f>
        <v>6.2500000000000001E-4</v>
      </c>
      <c r="Z601" s="12">
        <f>H601*ReturnData!H612</f>
        <v>1.1375000000000001E-3</v>
      </c>
      <c r="AA601" s="12">
        <f>I601*ReturnData!I612</f>
        <v>0</v>
      </c>
      <c r="AB601" s="12">
        <f>J601*ReturnData!J612</f>
        <v>1.3025E-2</v>
      </c>
      <c r="AC601" s="12">
        <f>K601*ReturnData!K612</f>
        <v>0</v>
      </c>
      <c r="AD601" s="12">
        <f>L601*ReturnData!L612</f>
        <v>0</v>
      </c>
      <c r="AE601" s="12">
        <f>M601*ReturnData!M612</f>
        <v>3.5424999999999998E-2</v>
      </c>
      <c r="AF601" s="12">
        <f>N601*ReturnData!N612</f>
        <v>0</v>
      </c>
      <c r="AG601" s="12">
        <f>O601*ReturnData!O612</f>
        <v>0</v>
      </c>
      <c r="AH601" s="12">
        <f>P601*ReturnData!P612</f>
        <v>0</v>
      </c>
      <c r="AI601" s="12">
        <f>Q601*ReturnData!Q612</f>
        <v>0</v>
      </c>
      <c r="AK601">
        <f t="shared" si="82"/>
        <v>202411</v>
      </c>
      <c r="AL601" s="15">
        <f t="shared" si="87"/>
        <v>7.5149999999999995E-2</v>
      </c>
      <c r="AN601">
        <v>1</v>
      </c>
      <c r="AO601" s="15">
        <f>HighMomentumPortfolio!AL601-LowMomentumPortfolio!AL601</f>
        <v>5.1875000000000115E-3</v>
      </c>
      <c r="AP601" s="18">
        <f t="shared" si="88"/>
        <v>1.0051874999999999</v>
      </c>
      <c r="AQ601" s="18"/>
    </row>
    <row r="602" spans="1:43" ht="15.75" thickBot="1" x14ac:dyDescent="0.3">
      <c r="A602" s="6">
        <f>ReturnData!A613</f>
        <v>202412</v>
      </c>
      <c r="B602">
        <f>IF('Monthly Ranks'!B601&gt;=9, 1/8,0)</f>
        <v>0.125</v>
      </c>
      <c r="C602">
        <f>IF('Monthly Ranks'!C601&gt;=9, 1/8,0)</f>
        <v>0</v>
      </c>
      <c r="D602">
        <f>IF('Monthly Ranks'!D601&gt;=9, 1/8,0)</f>
        <v>0.125</v>
      </c>
      <c r="E602">
        <f>IF('Monthly Ranks'!E601&gt;=9, 1/8,0)</f>
        <v>0.125</v>
      </c>
      <c r="F602">
        <f>IF('Monthly Ranks'!F601&gt;=9, 1/8,0)</f>
        <v>0.125</v>
      </c>
      <c r="G602">
        <f>IF('Monthly Ranks'!G601&gt;=9, 1/8,0)</f>
        <v>0.125</v>
      </c>
      <c r="H602">
        <f>IF('Monthly Ranks'!H601&gt;=9, 1/8,0)</f>
        <v>0.125</v>
      </c>
      <c r="I602">
        <f>IF('Monthly Ranks'!I601&gt;=9, 1/8,0)</f>
        <v>0</v>
      </c>
      <c r="J602">
        <f>IF('Monthly Ranks'!J601&gt;=9, 1/8,0)</f>
        <v>0.125</v>
      </c>
      <c r="K602">
        <f>IF('Monthly Ranks'!K601&gt;=9, 1/8,0)</f>
        <v>0</v>
      </c>
      <c r="L602">
        <f>IF('Monthly Ranks'!L601&gt;=9, 1/8,0)</f>
        <v>0</v>
      </c>
      <c r="M602">
        <f>IF('Monthly Ranks'!M601&gt;=9, 1/8,0)</f>
        <v>0.125</v>
      </c>
      <c r="N602">
        <f>IF('Monthly Ranks'!N601&gt;=9, 1/8,0)</f>
        <v>0</v>
      </c>
      <c r="O602">
        <f>IF('Monthly Ranks'!O601&gt;=9, 1/8,0)</f>
        <v>0</v>
      </c>
      <c r="P602">
        <f>IF('Monthly Ranks'!P601&gt;=9, 1/8,0)</f>
        <v>0</v>
      </c>
      <c r="Q602">
        <f>IF('Monthly Ranks'!Q601&gt;=9, 1/8,0)</f>
        <v>0</v>
      </c>
      <c r="S602">
        <f t="shared" si="85"/>
        <v>202412</v>
      </c>
      <c r="T602" s="12">
        <f>B602*ReturnData!B613</f>
        <v>-6.0000000000000001E-3</v>
      </c>
      <c r="U602" s="12">
        <f>C602*ReturnData!C613</f>
        <v>0</v>
      </c>
      <c r="V602" s="12">
        <f>D602*ReturnData!D613</f>
        <v>-1.0925000000000001E-2</v>
      </c>
      <c r="W602" s="12">
        <f>E602*ReturnData!E613</f>
        <v>1.7374999999999999E-3</v>
      </c>
      <c r="X602" s="12">
        <f>F602*ReturnData!F613</f>
        <v>-7.0750000000000006E-3</v>
      </c>
      <c r="Y602" s="12">
        <f>G602*ReturnData!G613</f>
        <v>-1.38E-2</v>
      </c>
      <c r="Z602" s="12">
        <f>H602*ReturnData!H613</f>
        <v>-6.7625000000000003E-3</v>
      </c>
      <c r="AA602" s="12">
        <f>I602*ReturnData!I613</f>
        <v>0</v>
      </c>
      <c r="AB602" s="12">
        <f>J602*ReturnData!J613</f>
        <v>-2.2487499999999997E-2</v>
      </c>
      <c r="AC602" s="12">
        <f>K602*ReturnData!K613</f>
        <v>0</v>
      </c>
      <c r="AD602" s="12">
        <f>L602*ReturnData!L613</f>
        <v>0</v>
      </c>
      <c r="AE602" s="12">
        <f>M602*ReturnData!M613</f>
        <v>1.2262500000000001E-2</v>
      </c>
      <c r="AF602" s="12">
        <f>N602*ReturnData!N613</f>
        <v>0</v>
      </c>
      <c r="AG602" s="12">
        <f>O602*ReturnData!O613</f>
        <v>0</v>
      </c>
      <c r="AH602" s="12">
        <f>P602*ReturnData!P613</f>
        <v>0</v>
      </c>
      <c r="AI602" s="12">
        <f>Q602*ReturnData!Q613</f>
        <v>0</v>
      </c>
      <c r="AK602">
        <f t="shared" si="82"/>
        <v>202412</v>
      </c>
      <c r="AL602" s="16">
        <f t="shared" si="87"/>
        <v>-5.3049999999999993E-2</v>
      </c>
      <c r="AN602">
        <v>1</v>
      </c>
      <c r="AO602" s="16">
        <f>HighMomentumPortfolio!AL602-LowMomentumPortfolio!AL602</f>
        <v>-1.5125000000000006E-2</v>
      </c>
      <c r="AP602" s="18">
        <f t="shared" si="88"/>
        <v>0.98487499999999994</v>
      </c>
      <c r="AQ602" s="18"/>
    </row>
    <row r="603" spans="1:43" ht="15.75" thickTop="1" x14ac:dyDescent="0.25">
      <c r="A603" s="6"/>
    </row>
    <row r="604" spans="1:43" x14ac:dyDescent="0.25">
      <c r="A604" s="6"/>
    </row>
    <row r="605" spans="1:43" x14ac:dyDescent="0.25">
      <c r="A605" s="6"/>
    </row>
    <row r="606" spans="1:43" x14ac:dyDescent="0.25">
      <c r="A606" s="6"/>
    </row>
    <row r="607" spans="1:43" x14ac:dyDescent="0.25">
      <c r="A607" s="6"/>
    </row>
    <row r="608" spans="1:43" x14ac:dyDescent="0.25">
      <c r="A608" s="6"/>
    </row>
    <row r="609" spans="1:1" x14ac:dyDescent="0.25">
      <c r="A609" s="6"/>
    </row>
    <row r="610" spans="1:1" x14ac:dyDescent="0.25">
      <c r="A610" s="6"/>
    </row>
    <row r="611" spans="1:1" x14ac:dyDescent="0.25">
      <c r="A611" s="6"/>
    </row>
    <row r="612" spans="1:1" x14ac:dyDescent="0.25">
      <c r="A612" s="6"/>
    </row>
    <row r="613" spans="1:1" x14ac:dyDescent="0.25">
      <c r="A613" s="6"/>
    </row>
    <row r="614" spans="1:1" x14ac:dyDescent="0.25">
      <c r="A614" s="6"/>
    </row>
    <row r="615" spans="1:1" x14ac:dyDescent="0.25">
      <c r="A615" s="6"/>
    </row>
    <row r="616" spans="1:1" x14ac:dyDescent="0.25">
      <c r="A616" s="6"/>
    </row>
    <row r="617" spans="1:1" x14ac:dyDescent="0.25">
      <c r="A617" s="6"/>
    </row>
    <row r="618" spans="1:1" x14ac:dyDescent="0.25">
      <c r="A618" s="6"/>
    </row>
    <row r="619" spans="1:1" x14ac:dyDescent="0.25">
      <c r="A619" s="6"/>
    </row>
    <row r="620" spans="1:1" x14ac:dyDescent="0.25">
      <c r="A620" s="6"/>
    </row>
    <row r="621" spans="1:1" x14ac:dyDescent="0.25">
      <c r="A621" s="6"/>
    </row>
    <row r="622" spans="1:1" x14ac:dyDescent="0.25">
      <c r="A622" s="6"/>
    </row>
    <row r="623" spans="1:1" x14ac:dyDescent="0.25">
      <c r="A623" s="6"/>
    </row>
    <row r="624" spans="1:1" x14ac:dyDescent="0.25">
      <c r="A624" s="6"/>
    </row>
    <row r="625" spans="1:1" x14ac:dyDescent="0.25">
      <c r="A625" s="6"/>
    </row>
    <row r="626" spans="1:1" x14ac:dyDescent="0.25">
      <c r="A626" s="6"/>
    </row>
    <row r="627" spans="1:1" x14ac:dyDescent="0.25">
      <c r="A627" s="6"/>
    </row>
    <row r="628" spans="1:1" x14ac:dyDescent="0.25">
      <c r="A628" s="6"/>
    </row>
    <row r="629" spans="1:1" x14ac:dyDescent="0.25">
      <c r="A629" s="6"/>
    </row>
    <row r="630" spans="1:1" x14ac:dyDescent="0.25">
      <c r="A630" s="6"/>
    </row>
    <row r="631" spans="1:1" x14ac:dyDescent="0.25">
      <c r="A631" s="6"/>
    </row>
    <row r="632" spans="1:1" x14ac:dyDescent="0.25">
      <c r="A632" s="6"/>
    </row>
    <row r="633" spans="1:1" x14ac:dyDescent="0.25">
      <c r="A633" s="6"/>
    </row>
    <row r="634" spans="1:1" x14ac:dyDescent="0.25">
      <c r="A634" s="6"/>
    </row>
    <row r="635" spans="1:1" x14ac:dyDescent="0.25">
      <c r="A635" s="6"/>
    </row>
    <row r="636" spans="1:1" x14ac:dyDescent="0.25">
      <c r="A636" s="6"/>
    </row>
    <row r="637" spans="1:1" x14ac:dyDescent="0.25">
      <c r="A637" s="6"/>
    </row>
    <row r="638" spans="1:1" x14ac:dyDescent="0.25">
      <c r="A638" s="6"/>
    </row>
    <row r="639" spans="1:1" x14ac:dyDescent="0.25">
      <c r="A639" s="6"/>
    </row>
    <row r="640" spans="1:1" x14ac:dyDescent="0.25">
      <c r="A640" s="6"/>
    </row>
    <row r="641" spans="1:1" x14ac:dyDescent="0.25">
      <c r="A641" s="6"/>
    </row>
    <row r="642" spans="1:1" x14ac:dyDescent="0.25">
      <c r="A642" s="6"/>
    </row>
    <row r="643" spans="1:1" x14ac:dyDescent="0.25">
      <c r="A643" s="6"/>
    </row>
    <row r="644" spans="1:1" x14ac:dyDescent="0.25">
      <c r="A644" s="6"/>
    </row>
    <row r="645" spans="1:1" x14ac:dyDescent="0.25">
      <c r="A645" s="6"/>
    </row>
    <row r="646" spans="1:1" x14ac:dyDescent="0.25">
      <c r="A646" s="6"/>
    </row>
    <row r="647" spans="1:1" x14ac:dyDescent="0.25">
      <c r="A647" s="6"/>
    </row>
    <row r="648" spans="1:1" x14ac:dyDescent="0.25">
      <c r="A648" s="6"/>
    </row>
    <row r="649" spans="1:1" x14ac:dyDescent="0.25">
      <c r="A649" s="6"/>
    </row>
    <row r="650" spans="1:1" x14ac:dyDescent="0.25">
      <c r="A650" s="6"/>
    </row>
    <row r="651" spans="1:1" x14ac:dyDescent="0.25">
      <c r="A651" s="6"/>
    </row>
    <row r="652" spans="1:1" x14ac:dyDescent="0.25">
      <c r="A652" s="6"/>
    </row>
    <row r="653" spans="1:1" x14ac:dyDescent="0.25">
      <c r="A653" s="6"/>
    </row>
    <row r="654" spans="1:1" x14ac:dyDescent="0.25">
      <c r="A654" s="6"/>
    </row>
    <row r="655" spans="1:1" x14ac:dyDescent="0.25">
      <c r="A655" s="6"/>
    </row>
    <row r="656" spans="1:1" x14ac:dyDescent="0.25">
      <c r="A656" s="6"/>
    </row>
    <row r="657" spans="1:1" x14ac:dyDescent="0.25">
      <c r="A657" s="6"/>
    </row>
    <row r="658" spans="1:1" x14ac:dyDescent="0.25">
      <c r="A658" s="6"/>
    </row>
    <row r="659" spans="1:1" x14ac:dyDescent="0.25">
      <c r="A659" s="6"/>
    </row>
    <row r="660" spans="1:1" x14ac:dyDescent="0.25">
      <c r="A660" s="6"/>
    </row>
    <row r="661" spans="1:1" x14ac:dyDescent="0.25">
      <c r="A661" s="6"/>
    </row>
    <row r="662" spans="1:1" x14ac:dyDescent="0.25">
      <c r="A662" s="6"/>
    </row>
    <row r="663" spans="1:1" x14ac:dyDescent="0.25">
      <c r="A663" s="6"/>
    </row>
    <row r="664" spans="1:1" x14ac:dyDescent="0.25">
      <c r="A664" s="6"/>
    </row>
    <row r="665" spans="1:1" x14ac:dyDescent="0.25">
      <c r="A665" s="6"/>
    </row>
    <row r="666" spans="1:1" x14ac:dyDescent="0.25">
      <c r="A666" s="6"/>
    </row>
    <row r="667" spans="1:1" x14ac:dyDescent="0.25">
      <c r="A667" s="6"/>
    </row>
    <row r="668" spans="1:1" x14ac:dyDescent="0.25">
      <c r="A668" s="6"/>
    </row>
    <row r="669" spans="1:1" x14ac:dyDescent="0.25">
      <c r="A669" s="6"/>
    </row>
    <row r="670" spans="1:1" x14ac:dyDescent="0.25">
      <c r="A670" s="6"/>
    </row>
    <row r="671" spans="1:1" x14ac:dyDescent="0.25">
      <c r="A671" s="6"/>
    </row>
    <row r="672" spans="1:1" x14ac:dyDescent="0.25">
      <c r="A672" s="6"/>
    </row>
    <row r="673" spans="1:1" x14ac:dyDescent="0.25">
      <c r="A673" s="6"/>
    </row>
    <row r="674" spans="1:1" x14ac:dyDescent="0.25">
      <c r="A674" s="6"/>
    </row>
    <row r="675" spans="1:1" x14ac:dyDescent="0.25">
      <c r="A675" s="6"/>
    </row>
    <row r="676" spans="1:1" x14ac:dyDescent="0.25">
      <c r="A676" s="6"/>
    </row>
    <row r="677" spans="1:1" x14ac:dyDescent="0.25">
      <c r="A677" s="6"/>
    </row>
    <row r="678" spans="1:1" x14ac:dyDescent="0.25">
      <c r="A678" s="6"/>
    </row>
    <row r="679" spans="1:1" x14ac:dyDescent="0.25">
      <c r="A679" s="6"/>
    </row>
    <row r="680" spans="1:1" x14ac:dyDescent="0.25">
      <c r="A680" s="6"/>
    </row>
    <row r="681" spans="1:1" x14ac:dyDescent="0.25">
      <c r="A681" s="6"/>
    </row>
    <row r="682" spans="1:1" x14ac:dyDescent="0.25">
      <c r="A682" s="6"/>
    </row>
    <row r="683" spans="1:1" x14ac:dyDescent="0.25">
      <c r="A683" s="6"/>
    </row>
    <row r="684" spans="1:1" x14ac:dyDescent="0.25">
      <c r="A684" s="6"/>
    </row>
    <row r="685" spans="1:1" x14ac:dyDescent="0.25">
      <c r="A685" s="6"/>
    </row>
    <row r="686" spans="1:1" x14ac:dyDescent="0.25">
      <c r="A686" s="6"/>
    </row>
    <row r="687" spans="1:1" x14ac:dyDescent="0.25">
      <c r="A687" s="6"/>
    </row>
    <row r="688" spans="1:1" x14ac:dyDescent="0.25">
      <c r="A688" s="6"/>
    </row>
    <row r="689" spans="1:1" x14ac:dyDescent="0.25">
      <c r="A689" s="6"/>
    </row>
    <row r="690" spans="1:1" x14ac:dyDescent="0.25">
      <c r="A690" s="6"/>
    </row>
    <row r="691" spans="1:1" x14ac:dyDescent="0.25">
      <c r="A691" s="6"/>
    </row>
    <row r="692" spans="1:1" x14ac:dyDescent="0.25">
      <c r="A692" s="6"/>
    </row>
    <row r="693" spans="1:1" x14ac:dyDescent="0.25">
      <c r="A693" s="6"/>
    </row>
    <row r="694" spans="1:1" x14ac:dyDescent="0.25">
      <c r="A694" s="6"/>
    </row>
    <row r="695" spans="1:1" x14ac:dyDescent="0.25">
      <c r="A695" s="6"/>
    </row>
    <row r="696" spans="1:1" x14ac:dyDescent="0.25">
      <c r="A696" s="6"/>
    </row>
    <row r="697" spans="1:1" x14ac:dyDescent="0.25">
      <c r="A697" s="6"/>
    </row>
    <row r="698" spans="1:1" x14ac:dyDescent="0.25">
      <c r="A698" s="6"/>
    </row>
    <row r="699" spans="1:1" x14ac:dyDescent="0.25">
      <c r="A699" s="6"/>
    </row>
    <row r="700" spans="1:1" x14ac:dyDescent="0.25">
      <c r="A700" s="6"/>
    </row>
    <row r="701" spans="1:1" x14ac:dyDescent="0.25">
      <c r="A701" s="6"/>
    </row>
    <row r="702" spans="1:1" x14ac:dyDescent="0.25">
      <c r="A702" s="6"/>
    </row>
    <row r="703" spans="1:1" x14ac:dyDescent="0.25">
      <c r="A703" s="6"/>
    </row>
    <row r="704" spans="1:1" x14ac:dyDescent="0.25">
      <c r="A704" s="6"/>
    </row>
    <row r="705" spans="1:1" x14ac:dyDescent="0.25">
      <c r="A705" s="6"/>
    </row>
    <row r="706" spans="1:1" x14ac:dyDescent="0.25">
      <c r="A706" s="6"/>
    </row>
    <row r="707" spans="1:1" x14ac:dyDescent="0.25">
      <c r="A707" s="6"/>
    </row>
    <row r="708" spans="1:1" x14ac:dyDescent="0.25">
      <c r="A708" s="6"/>
    </row>
    <row r="709" spans="1:1" x14ac:dyDescent="0.25">
      <c r="A709" s="6"/>
    </row>
    <row r="710" spans="1:1" x14ac:dyDescent="0.25">
      <c r="A710" s="6"/>
    </row>
    <row r="711" spans="1:1" x14ac:dyDescent="0.25">
      <c r="A711" s="6"/>
    </row>
    <row r="712" spans="1:1" x14ac:dyDescent="0.25">
      <c r="A712" s="6"/>
    </row>
    <row r="713" spans="1:1" x14ac:dyDescent="0.25">
      <c r="A713" s="6"/>
    </row>
    <row r="714" spans="1:1" x14ac:dyDescent="0.25">
      <c r="A714" s="6"/>
    </row>
    <row r="715" spans="1:1" x14ac:dyDescent="0.25">
      <c r="A715" s="6"/>
    </row>
    <row r="716" spans="1:1" x14ac:dyDescent="0.25">
      <c r="A716" s="6"/>
    </row>
    <row r="717" spans="1:1" x14ac:dyDescent="0.25">
      <c r="A717" s="6"/>
    </row>
    <row r="718" spans="1:1" x14ac:dyDescent="0.25">
      <c r="A718" s="6"/>
    </row>
    <row r="719" spans="1:1" x14ac:dyDescent="0.25">
      <c r="A719" s="6"/>
    </row>
    <row r="720" spans="1:1" x14ac:dyDescent="0.25">
      <c r="A720" s="6"/>
    </row>
    <row r="721" spans="1:1" x14ac:dyDescent="0.25">
      <c r="A721" s="6"/>
    </row>
    <row r="722" spans="1:1" x14ac:dyDescent="0.25">
      <c r="A722" s="6"/>
    </row>
    <row r="723" spans="1:1" x14ac:dyDescent="0.25">
      <c r="A723" s="6"/>
    </row>
    <row r="724" spans="1:1" x14ac:dyDescent="0.25">
      <c r="A724" s="6"/>
    </row>
    <row r="725" spans="1:1" x14ac:dyDescent="0.25">
      <c r="A725" s="6"/>
    </row>
    <row r="726" spans="1:1" x14ac:dyDescent="0.25">
      <c r="A726" s="6"/>
    </row>
    <row r="727" spans="1:1" x14ac:dyDescent="0.25">
      <c r="A727" s="6"/>
    </row>
    <row r="728" spans="1:1" x14ac:dyDescent="0.25">
      <c r="A728" s="6"/>
    </row>
    <row r="729" spans="1:1" x14ac:dyDescent="0.25">
      <c r="A729" s="6"/>
    </row>
    <row r="730" spans="1:1" x14ac:dyDescent="0.25">
      <c r="A730" s="6"/>
    </row>
    <row r="731" spans="1:1" x14ac:dyDescent="0.25">
      <c r="A731" s="6"/>
    </row>
    <row r="732" spans="1:1" x14ac:dyDescent="0.25">
      <c r="A732" s="6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B080-1E74-4EA3-A379-982F631C588C}">
  <dimension ref="A1:I603"/>
  <sheetViews>
    <sheetView workbookViewId="0">
      <selection activeCell="G20" sqref="G20"/>
    </sheetView>
  </sheetViews>
  <sheetFormatPr defaultRowHeight="15" x14ac:dyDescent="0.25"/>
  <cols>
    <col min="3" max="3" width="11.140625" bestFit="1" customWidth="1"/>
    <col min="4" max="4" width="15.85546875" bestFit="1" customWidth="1"/>
    <col min="5" max="5" width="10.5703125" bestFit="1" customWidth="1"/>
    <col min="7" max="7" width="33.42578125" bestFit="1" customWidth="1"/>
    <col min="8" max="8" width="14.85546875" bestFit="1" customWidth="1"/>
    <col min="11" max="11" width="19.42578125" bestFit="1" customWidth="1"/>
  </cols>
  <sheetData>
    <row r="1" spans="1:9" ht="15.75" thickBot="1" x14ac:dyDescent="0.3">
      <c r="A1" s="1" t="s">
        <v>0</v>
      </c>
      <c r="B1" t="str">
        <f>LowMomentumPortfolio!AL2</f>
        <v>Return</v>
      </c>
      <c r="C1" t="s">
        <v>39</v>
      </c>
      <c r="D1" t="s">
        <v>34</v>
      </c>
      <c r="E1" t="s">
        <v>35</v>
      </c>
      <c r="I1" s="21"/>
    </row>
    <row r="2" spans="1:9" ht="16.5" thickTop="1" thickBot="1" x14ac:dyDescent="0.3">
      <c r="A2" s="3">
        <f>ReturnData!A13</f>
        <v>197412</v>
      </c>
      <c r="B2" s="14">
        <v>-2.1074999999999983E-2</v>
      </c>
      <c r="D2" s="12"/>
      <c r="G2" t="s">
        <v>41</v>
      </c>
      <c r="H2" s="22" cm="1">
        <f t="array" ref="H2">LOOKUP(2,1/(ROUND(C$3:INDEX(C:C,H5),8)=ROUND(INDEX(D:D,H5),8)),A$3:INDEX(A:A,H5))</f>
        <v>200805</v>
      </c>
    </row>
    <row r="3" spans="1:9" ht="15.75" thickTop="1" x14ac:dyDescent="0.25">
      <c r="A3" s="19">
        <f>ReturnData!A14</f>
        <v>197501</v>
      </c>
      <c r="B3" s="14">
        <v>7.7500000000000485E-4</v>
      </c>
      <c r="C3" s="20">
        <f>1*(1+B3)</f>
        <v>1.000775</v>
      </c>
      <c r="D3" s="20">
        <f>MAX($C$3:C3)</f>
        <v>1.000775</v>
      </c>
      <c r="E3" s="12">
        <f>(C3-D3)/D3</f>
        <v>0</v>
      </c>
      <c r="F3" s="12"/>
      <c r="G3" t="s">
        <v>37</v>
      </c>
      <c r="H3">
        <f>INDEX(A3:A602,MATCH(MIN(E3:E602),E3:E602,0))</f>
        <v>201201</v>
      </c>
    </row>
    <row r="4" spans="1:9" x14ac:dyDescent="0.25">
      <c r="A4" s="6">
        <f>ReturnData!A15</f>
        <v>197502</v>
      </c>
      <c r="B4" s="15">
        <v>-1.5674999999999994E-2</v>
      </c>
      <c r="C4" s="20">
        <f>C3*(1+B4)</f>
        <v>0.98508785187500003</v>
      </c>
      <c r="D4" s="20">
        <f>MAX($C$3:C4)</f>
        <v>1.000775</v>
      </c>
      <c r="E4" s="12">
        <f t="shared" ref="E4:E67" si="0">(C4-D4)/D4</f>
        <v>-1.5674999999999939E-2</v>
      </c>
      <c r="G4" t="s">
        <v>42</v>
      </c>
      <c r="H4" s="21">
        <f>MATCH(H2,A:A,0)</f>
        <v>403</v>
      </c>
    </row>
    <row r="5" spans="1:9" x14ac:dyDescent="0.25">
      <c r="A5" s="6">
        <f>ReturnData!A16</f>
        <v>197503</v>
      </c>
      <c r="B5" s="15">
        <v>2.0937499999999998E-2</v>
      </c>
      <c r="C5" s="20">
        <f t="shared" ref="C5:C68" si="1">C4*(1+B5)</f>
        <v>1.0057131287736329</v>
      </c>
      <c r="D5" s="20">
        <f>MAX($C$3:C5)</f>
        <v>1.0057131287736329</v>
      </c>
      <c r="E5" s="12">
        <f t="shared" si="0"/>
        <v>0</v>
      </c>
      <c r="G5" t="s">
        <v>38</v>
      </c>
      <c r="H5" s="21">
        <f>MATCH(H3,A:A,0)</f>
        <v>447</v>
      </c>
      <c r="I5" s="22"/>
    </row>
    <row r="6" spans="1:9" x14ac:dyDescent="0.25">
      <c r="A6" s="6">
        <f>ReturnData!A17</f>
        <v>197504</v>
      </c>
      <c r="B6" s="15">
        <v>-9.73750000000001E-3</v>
      </c>
      <c r="C6" s="20">
        <f t="shared" si="1"/>
        <v>0.9959199971821997</v>
      </c>
      <c r="D6" s="20">
        <f>MAX($C$3:C6)</f>
        <v>1.0057131287736329</v>
      </c>
      <c r="E6" s="12">
        <f t="shared" si="0"/>
        <v>-9.7374999999999962E-3</v>
      </c>
      <c r="G6" t="s">
        <v>43</v>
      </c>
      <c r="H6" s="22" cm="1">
        <f t="array" ref="H6">INDEX(C:C,H4)</f>
        <v>3.6912025288788035</v>
      </c>
    </row>
    <row r="7" spans="1:9" x14ac:dyDescent="0.25">
      <c r="A7" s="6">
        <f>ReturnData!A18</f>
        <v>197505</v>
      </c>
      <c r="B7" s="15">
        <v>4.5374999999999999E-3</v>
      </c>
      <c r="C7" s="20">
        <f t="shared" si="1"/>
        <v>1.0004389841694141</v>
      </c>
      <c r="D7" s="20">
        <f>MAX($C$3:C7)</f>
        <v>1.0057131287736329</v>
      </c>
      <c r="E7" s="12">
        <f t="shared" si="0"/>
        <v>-5.2441839062498039E-3</v>
      </c>
      <c r="G7" t="s">
        <v>40</v>
      </c>
      <c r="H7" cm="1">
        <f t="array" ref="H7">INDEX(A:A,H8)</f>
        <v>202011</v>
      </c>
    </row>
    <row r="8" spans="1:9" x14ac:dyDescent="0.25">
      <c r="A8" s="6">
        <f>ReturnData!A19</f>
        <v>197506</v>
      </c>
      <c r="B8" s="15">
        <v>1.5187499999999993E-2</v>
      </c>
      <c r="C8" s="20">
        <f t="shared" si="1"/>
        <v>1.0156331512414871</v>
      </c>
      <c r="D8" s="20">
        <f>MAX($C$3:C8)</f>
        <v>1.0156331512414871</v>
      </c>
      <c r="E8" s="12">
        <f t="shared" si="0"/>
        <v>0</v>
      </c>
      <c r="G8" t="s">
        <v>44</v>
      </c>
      <c r="H8" cm="1">
        <f t="array" ref="H8">MATCH(TRUE,INDEX(C:C,H5):C$602&gt;=H6,0)+H5-1</f>
        <v>553</v>
      </c>
    </row>
    <row r="9" spans="1:9" x14ac:dyDescent="0.25">
      <c r="A9" s="6">
        <f>ReturnData!A20</f>
        <v>197507</v>
      </c>
      <c r="B9" s="15">
        <v>-1.8612499999999997E-2</v>
      </c>
      <c r="C9" s="20">
        <f t="shared" si="1"/>
        <v>0.9967296792140049</v>
      </c>
      <c r="D9" s="20">
        <f>MAX($C$3:C9)</f>
        <v>1.0156331512414871</v>
      </c>
      <c r="E9" s="12">
        <f t="shared" si="0"/>
        <v>-1.8612500000000035E-2</v>
      </c>
      <c r="G9" t="s">
        <v>45</v>
      </c>
      <c r="H9">
        <f>H8-H4</f>
        <v>150</v>
      </c>
    </row>
    <row r="10" spans="1:9" x14ac:dyDescent="0.25">
      <c r="A10" s="6">
        <f>ReturnData!A21</f>
        <v>197508</v>
      </c>
      <c r="B10" s="15">
        <v>1.8087499999999996E-2</v>
      </c>
      <c r="C10" s="20">
        <f t="shared" si="1"/>
        <v>1.0147580272867882</v>
      </c>
      <c r="D10" s="20">
        <f>MAX($C$3:C10)</f>
        <v>1.0156331512414871</v>
      </c>
      <c r="E10" s="12">
        <f t="shared" si="0"/>
        <v>-8.6165359375004337E-4</v>
      </c>
    </row>
    <row r="11" spans="1:9" x14ac:dyDescent="0.25">
      <c r="A11" s="6">
        <f>ReturnData!A22</f>
        <v>197509</v>
      </c>
      <c r="B11" s="15">
        <v>-1.0224999999999998E-2</v>
      </c>
      <c r="C11" s="20">
        <f t="shared" si="1"/>
        <v>1.0043821264577808</v>
      </c>
      <c r="D11" s="20">
        <f>MAX($C$3:C11)</f>
        <v>1.0156331512414871</v>
      </c>
      <c r="E11" s="12">
        <f t="shared" si="0"/>
        <v>-1.1077843185753951E-2</v>
      </c>
      <c r="G11" t="s">
        <v>33</v>
      </c>
      <c r="H11" s="12">
        <f>MIN(E3:E601)</f>
        <v>-0.31721213866726683</v>
      </c>
    </row>
    <row r="12" spans="1:9" x14ac:dyDescent="0.25">
      <c r="A12" s="6">
        <f>ReturnData!A23</f>
        <v>197510</v>
      </c>
      <c r="B12" s="15">
        <v>1.0475000000000002E-2</v>
      </c>
      <c r="C12" s="20">
        <f t="shared" si="1"/>
        <v>1.0149030292324261</v>
      </c>
      <c r="D12" s="20">
        <f>MAX($C$3:C12)</f>
        <v>1.0156331512414871</v>
      </c>
      <c r="E12" s="12">
        <f t="shared" si="0"/>
        <v>-7.1888359312463287E-4</v>
      </c>
    </row>
    <row r="13" spans="1:9" x14ac:dyDescent="0.25">
      <c r="A13" s="6">
        <f>ReturnData!A24</f>
        <v>197511</v>
      </c>
      <c r="B13" s="15">
        <v>1.1749999999999998E-3</v>
      </c>
      <c r="C13" s="20">
        <f t="shared" si="1"/>
        <v>1.0160955402917742</v>
      </c>
      <c r="D13" s="20">
        <f>MAX($C$3:C13)</f>
        <v>1.0160955402917742</v>
      </c>
      <c r="E13" s="12">
        <f t="shared" si="0"/>
        <v>0</v>
      </c>
    </row>
    <row r="14" spans="1:9" x14ac:dyDescent="0.25">
      <c r="A14" s="6">
        <f>ReturnData!A25</f>
        <v>197512</v>
      </c>
      <c r="B14" s="15">
        <v>1.5012499999999984E-2</v>
      </c>
      <c r="C14" s="20">
        <f t="shared" si="1"/>
        <v>1.0313496745904045</v>
      </c>
      <c r="D14" s="20">
        <f>MAX($C$3:C14)</f>
        <v>1.0313496745904045</v>
      </c>
      <c r="E14" s="12">
        <f t="shared" si="0"/>
        <v>0</v>
      </c>
    </row>
    <row r="15" spans="1:9" x14ac:dyDescent="0.25">
      <c r="A15" s="6">
        <f>ReturnData!A26</f>
        <v>197601</v>
      </c>
      <c r="B15" s="15">
        <v>1.9287499999999999E-2</v>
      </c>
      <c r="C15" s="20">
        <f t="shared" si="1"/>
        <v>1.0512418314390668</v>
      </c>
      <c r="D15" s="20">
        <f>MAX($C$3:C15)</f>
        <v>1.0512418314390668</v>
      </c>
      <c r="E15" s="12">
        <f t="shared" si="0"/>
        <v>0</v>
      </c>
    </row>
    <row r="16" spans="1:9" x14ac:dyDescent="0.25">
      <c r="A16" s="6">
        <f>ReturnData!A27</f>
        <v>197602</v>
      </c>
      <c r="B16" s="15">
        <v>-1.3275000000000002E-2</v>
      </c>
      <c r="C16" s="20">
        <f t="shared" si="1"/>
        <v>1.0372865961267133</v>
      </c>
      <c r="D16" s="20">
        <f>MAX($C$3:C16)</f>
        <v>1.0512418314390668</v>
      </c>
      <c r="E16" s="12">
        <f t="shared" si="0"/>
        <v>-1.3274999999999934E-2</v>
      </c>
    </row>
    <row r="17" spans="1:5" x14ac:dyDescent="0.25">
      <c r="A17" s="6">
        <f>ReturnData!A28</f>
        <v>197603</v>
      </c>
      <c r="B17" s="15">
        <v>3.0125000000000013E-3</v>
      </c>
      <c r="C17" s="20">
        <f t="shared" si="1"/>
        <v>1.0404114219975451</v>
      </c>
      <c r="D17" s="20">
        <f>MAX($C$3:C17)</f>
        <v>1.0512418314390668</v>
      </c>
      <c r="E17" s="12">
        <f t="shared" si="0"/>
        <v>-1.0302490937499815E-2</v>
      </c>
    </row>
    <row r="18" spans="1:5" x14ac:dyDescent="0.25">
      <c r="A18" s="6">
        <f>ReturnData!A29</f>
        <v>197604</v>
      </c>
      <c r="B18" s="15">
        <v>-1.99375E-2</v>
      </c>
      <c r="C18" s="20">
        <f t="shared" si="1"/>
        <v>1.019668219271469</v>
      </c>
      <c r="D18" s="20">
        <f>MAX($C$3:C18)</f>
        <v>1.0512418314390668</v>
      </c>
      <c r="E18" s="12">
        <f t="shared" si="0"/>
        <v>-3.0034585024433458E-2</v>
      </c>
    </row>
    <row r="19" spans="1:5" x14ac:dyDescent="0.25">
      <c r="A19" s="6">
        <f>ReturnData!A30</f>
        <v>197605</v>
      </c>
      <c r="B19" s="15">
        <v>-2.9850000000000002E-2</v>
      </c>
      <c r="C19" s="20">
        <f t="shared" si="1"/>
        <v>0.98923112292621562</v>
      </c>
      <c r="D19" s="20">
        <f>MAX($C$3:C19)</f>
        <v>1.0512418314390668</v>
      </c>
      <c r="E19" s="12">
        <f t="shared" si="0"/>
        <v>-5.8988052661454148E-2</v>
      </c>
    </row>
    <row r="20" spans="1:5" x14ac:dyDescent="0.25">
      <c r="A20" s="6">
        <f>ReturnData!A31</f>
        <v>197606</v>
      </c>
      <c r="B20" s="15">
        <v>-8.5000000000000023E-3</v>
      </c>
      <c r="C20" s="20">
        <f t="shared" si="1"/>
        <v>0.98082265838134286</v>
      </c>
      <c r="D20" s="20">
        <f>MAX($C$3:C20)</f>
        <v>1.0512418314390668</v>
      </c>
      <c r="E20" s="12">
        <f t="shared" si="0"/>
        <v>-6.6986654213831723E-2</v>
      </c>
    </row>
    <row r="21" spans="1:5" x14ac:dyDescent="0.25">
      <c r="A21" s="6">
        <f>ReturnData!A32</f>
        <v>197607</v>
      </c>
      <c r="B21" s="15">
        <v>-1.7462499999999995E-2</v>
      </c>
      <c r="C21" s="20">
        <f t="shared" si="1"/>
        <v>0.96369504270935857</v>
      </c>
      <c r="D21" s="20">
        <f>MAX($C$3:C21)</f>
        <v>1.0512418314390668</v>
      </c>
      <c r="E21" s="12">
        <f t="shared" si="0"/>
        <v>-8.3279399764622772E-2</v>
      </c>
    </row>
    <row r="22" spans="1:5" x14ac:dyDescent="0.25">
      <c r="A22" s="6">
        <f>ReturnData!A33</f>
        <v>197608</v>
      </c>
      <c r="B22" s="15">
        <v>1.1912500000000003E-2</v>
      </c>
      <c r="C22" s="20">
        <f t="shared" si="1"/>
        <v>0.9751750599056338</v>
      </c>
      <c r="D22" s="20">
        <f>MAX($C$3:C22)</f>
        <v>1.0512418314390668</v>
      </c>
      <c r="E22" s="12">
        <f t="shared" si="0"/>
        <v>-7.2358965614318843E-2</v>
      </c>
    </row>
    <row r="23" spans="1:5" x14ac:dyDescent="0.25">
      <c r="A23" s="6">
        <f>ReturnData!A34</f>
        <v>197609</v>
      </c>
      <c r="B23" s="15">
        <v>4.3000000000000017E-3</v>
      </c>
      <c r="C23" s="20">
        <f t="shared" si="1"/>
        <v>0.97936831266322799</v>
      </c>
      <c r="D23" s="20">
        <f>MAX($C$3:C23)</f>
        <v>1.0512418314390668</v>
      </c>
      <c r="E23" s="12">
        <f t="shared" si="0"/>
        <v>-6.8370109166460441E-2</v>
      </c>
    </row>
    <row r="24" spans="1:5" x14ac:dyDescent="0.25">
      <c r="A24" s="6">
        <f>ReturnData!A35</f>
        <v>197610</v>
      </c>
      <c r="B24" s="15">
        <v>8.6875000000000025E-3</v>
      </c>
      <c r="C24" s="20">
        <f t="shared" si="1"/>
        <v>0.98787657487948977</v>
      </c>
      <c r="D24" s="20">
        <f>MAX($C$3:C24)</f>
        <v>1.0512418314390668</v>
      </c>
      <c r="E24" s="12">
        <f t="shared" si="0"/>
        <v>-6.0276574489844088E-2</v>
      </c>
    </row>
    <row r="25" spans="1:5" x14ac:dyDescent="0.25">
      <c r="A25" s="6">
        <f>ReturnData!A36</f>
        <v>197611</v>
      </c>
      <c r="B25" s="15">
        <v>9.262499999999993E-3</v>
      </c>
      <c r="C25" s="20">
        <f t="shared" si="1"/>
        <v>0.99702678165431102</v>
      </c>
      <c r="D25" s="20">
        <f>MAX($C$3:C25)</f>
        <v>1.0512418314390668</v>
      </c>
      <c r="E25" s="12">
        <f t="shared" si="0"/>
        <v>-5.1572386261056286E-2</v>
      </c>
    </row>
    <row r="26" spans="1:5" x14ac:dyDescent="0.25">
      <c r="A26" s="6">
        <f>ReturnData!A37</f>
        <v>197612</v>
      </c>
      <c r="B26" s="15">
        <v>2.2324999999999998E-2</v>
      </c>
      <c r="C26" s="20">
        <f t="shared" si="1"/>
        <v>1.0192854045547435</v>
      </c>
      <c r="D26" s="20">
        <f>MAX($C$3:C26)</f>
        <v>1.0512418314390668</v>
      </c>
      <c r="E26" s="12">
        <f t="shared" si="0"/>
        <v>-3.0398739784334401E-2</v>
      </c>
    </row>
    <row r="27" spans="1:5" x14ac:dyDescent="0.25">
      <c r="A27" s="6">
        <f>ReturnData!A38</f>
        <v>197701</v>
      </c>
      <c r="B27" s="15">
        <v>-6.0374999999999995E-3</v>
      </c>
      <c r="C27" s="20">
        <f t="shared" si="1"/>
        <v>1.0131314689247441</v>
      </c>
      <c r="D27" s="20">
        <f>MAX($C$3:C27)</f>
        <v>1.0512418314390668</v>
      </c>
      <c r="E27" s="12">
        <f t="shared" si="0"/>
        <v>-3.6252707392886545E-2</v>
      </c>
    </row>
    <row r="28" spans="1:5" x14ac:dyDescent="0.25">
      <c r="A28" s="6">
        <f>ReturnData!A39</f>
        <v>197702</v>
      </c>
      <c r="B28" s="15">
        <v>9.2749999999999985E-3</v>
      </c>
      <c r="C28" s="20">
        <f t="shared" si="1"/>
        <v>1.0225282632990211</v>
      </c>
      <c r="D28" s="20">
        <f>MAX($C$3:C28)</f>
        <v>1.0512418314390668</v>
      </c>
      <c r="E28" s="12">
        <f t="shared" si="0"/>
        <v>-2.7313951253955585E-2</v>
      </c>
    </row>
    <row r="29" spans="1:5" x14ac:dyDescent="0.25">
      <c r="A29" s="6">
        <f>ReturnData!A40</f>
        <v>197703</v>
      </c>
      <c r="B29" s="15">
        <v>3.2962499999999999E-2</v>
      </c>
      <c r="C29" s="20">
        <f t="shared" si="1"/>
        <v>1.0562333511780151</v>
      </c>
      <c r="D29" s="20">
        <f>MAX($C$3:C29)</f>
        <v>1.0562333511780151</v>
      </c>
      <c r="E29" s="12">
        <f t="shared" si="0"/>
        <v>0</v>
      </c>
    </row>
    <row r="30" spans="1:5" x14ac:dyDescent="0.25">
      <c r="A30" s="6">
        <f>ReturnData!A41</f>
        <v>197704</v>
      </c>
      <c r="B30" s="15">
        <v>1.8187500000000002E-2</v>
      </c>
      <c r="C30" s="20">
        <f t="shared" si="1"/>
        <v>1.0754435952525652</v>
      </c>
      <c r="D30" s="20">
        <f>MAX($C$3:C30)</f>
        <v>1.0754435952525652</v>
      </c>
      <c r="E30" s="12">
        <f t="shared" si="0"/>
        <v>0</v>
      </c>
    </row>
    <row r="31" spans="1:5" x14ac:dyDescent="0.25">
      <c r="A31" s="6">
        <f>ReturnData!A42</f>
        <v>197705</v>
      </c>
      <c r="B31" s="15">
        <v>1.2812499999999998E-2</v>
      </c>
      <c r="C31" s="20">
        <f t="shared" si="1"/>
        <v>1.0892227163167385</v>
      </c>
      <c r="D31" s="20">
        <f>MAX($C$3:C31)</f>
        <v>1.0892227163167385</v>
      </c>
      <c r="E31" s="12">
        <f t="shared" si="0"/>
        <v>0</v>
      </c>
    </row>
    <row r="32" spans="1:5" x14ac:dyDescent="0.25">
      <c r="A32" s="6">
        <f>ReturnData!A43</f>
        <v>197706</v>
      </c>
      <c r="B32" s="15">
        <v>8.9249999999999954E-3</v>
      </c>
      <c r="C32" s="20">
        <f t="shared" si="1"/>
        <v>1.0989440290598655</v>
      </c>
      <c r="D32" s="20">
        <f>MAX($C$3:C32)</f>
        <v>1.0989440290598655</v>
      </c>
      <c r="E32" s="12">
        <f t="shared" si="0"/>
        <v>0</v>
      </c>
    </row>
    <row r="33" spans="1:5" x14ac:dyDescent="0.25">
      <c r="A33" s="6">
        <f>ReturnData!A44</f>
        <v>197707</v>
      </c>
      <c r="B33" s="15">
        <v>-2.0049999999999998E-2</v>
      </c>
      <c r="C33" s="20">
        <f t="shared" si="1"/>
        <v>1.0769102012772152</v>
      </c>
      <c r="D33" s="20">
        <f>MAX($C$3:C33)</f>
        <v>1.0989440290598655</v>
      </c>
      <c r="E33" s="12">
        <f t="shared" si="0"/>
        <v>-2.0050000000000082E-2</v>
      </c>
    </row>
    <row r="34" spans="1:5" x14ac:dyDescent="0.25">
      <c r="A34" s="6">
        <f>ReturnData!A45</f>
        <v>197708</v>
      </c>
      <c r="B34" s="15">
        <v>1.9587500000000001E-2</v>
      </c>
      <c r="C34" s="20">
        <f t="shared" si="1"/>
        <v>1.0980041798447326</v>
      </c>
      <c r="D34" s="20">
        <f>MAX($C$3:C34)</f>
        <v>1.0989440290598655</v>
      </c>
      <c r="E34" s="12">
        <f t="shared" si="0"/>
        <v>-8.5522937500004859E-4</v>
      </c>
    </row>
    <row r="35" spans="1:5" x14ac:dyDescent="0.25">
      <c r="A35" s="6">
        <f>ReturnData!A46</f>
        <v>197709</v>
      </c>
      <c r="B35" s="15">
        <v>1.0874999999999913E-3</v>
      </c>
      <c r="C35" s="20">
        <f t="shared" si="1"/>
        <v>1.0991982593903138</v>
      </c>
      <c r="D35" s="20">
        <f>MAX($C$3:C35)</f>
        <v>1.0991982593903138</v>
      </c>
      <c r="E35" s="12">
        <f t="shared" si="0"/>
        <v>0</v>
      </c>
    </row>
    <row r="36" spans="1:5" x14ac:dyDescent="0.25">
      <c r="A36" s="6">
        <f>ReturnData!A47</f>
        <v>197710</v>
      </c>
      <c r="B36" s="15">
        <v>6.3874999999999973E-3</v>
      </c>
      <c r="C36" s="20">
        <f t="shared" si="1"/>
        <v>1.1062193882721694</v>
      </c>
      <c r="D36" s="20">
        <f>MAX($C$3:C36)</f>
        <v>1.1062193882721694</v>
      </c>
      <c r="E36" s="12">
        <f t="shared" si="0"/>
        <v>0</v>
      </c>
    </row>
    <row r="37" spans="1:5" x14ac:dyDescent="0.25">
      <c r="A37" s="6">
        <f>ReturnData!A48</f>
        <v>197711</v>
      </c>
      <c r="B37" s="15">
        <v>-5.7499999999999999E-3</v>
      </c>
      <c r="C37" s="20">
        <f t="shared" si="1"/>
        <v>1.0998586267896044</v>
      </c>
      <c r="D37" s="20">
        <f>MAX($C$3:C37)</f>
        <v>1.1062193882721694</v>
      </c>
      <c r="E37" s="12">
        <f t="shared" si="0"/>
        <v>-5.7499999999999557E-3</v>
      </c>
    </row>
    <row r="38" spans="1:5" x14ac:dyDescent="0.25">
      <c r="A38" s="6">
        <f>ReturnData!A49</f>
        <v>197712</v>
      </c>
      <c r="B38" s="15">
        <v>1.2587499999999995E-2</v>
      </c>
      <c r="C38" s="20">
        <f t="shared" si="1"/>
        <v>1.1137030972543185</v>
      </c>
      <c r="D38" s="20">
        <f>MAX($C$3:C38)</f>
        <v>1.1137030972543185</v>
      </c>
      <c r="E38" s="12">
        <f t="shared" si="0"/>
        <v>0</v>
      </c>
    </row>
    <row r="39" spans="1:5" x14ac:dyDescent="0.25">
      <c r="A39" s="6">
        <f>ReturnData!A50</f>
        <v>197801</v>
      </c>
      <c r="B39" s="15">
        <v>1.0750000000000003E-2</v>
      </c>
      <c r="C39" s="20">
        <f t="shared" si="1"/>
        <v>1.1256754055498024</v>
      </c>
      <c r="D39" s="20">
        <f>MAX($C$3:C39)</f>
        <v>1.1256754055498024</v>
      </c>
      <c r="E39" s="12">
        <f t="shared" si="0"/>
        <v>0</v>
      </c>
    </row>
    <row r="40" spans="1:5" x14ac:dyDescent="0.25">
      <c r="A40" s="6">
        <f>ReturnData!A51</f>
        <v>197802</v>
      </c>
      <c r="B40" s="15">
        <v>-2.7375000000000038E-3</v>
      </c>
      <c r="C40" s="20">
        <f t="shared" si="1"/>
        <v>1.1225938691271098</v>
      </c>
      <c r="D40" s="20">
        <f>MAX($C$3:C40)</f>
        <v>1.1256754055498024</v>
      </c>
      <c r="E40" s="12">
        <f t="shared" si="0"/>
        <v>-2.7375000000000134E-3</v>
      </c>
    </row>
    <row r="41" spans="1:5" x14ac:dyDescent="0.25">
      <c r="A41" s="6">
        <f>ReturnData!A52</f>
        <v>197803</v>
      </c>
      <c r="B41" s="15">
        <v>-2.8212499999999988E-2</v>
      </c>
      <c r="C41" s="20">
        <f t="shared" si="1"/>
        <v>1.0909226895943613</v>
      </c>
      <c r="D41" s="20">
        <f>MAX($C$3:C41)</f>
        <v>1.1256754055498024</v>
      </c>
      <c r="E41" s="12">
        <f t="shared" si="0"/>
        <v>-3.0872768281249893E-2</v>
      </c>
    </row>
    <row r="42" spans="1:5" x14ac:dyDescent="0.25">
      <c r="A42" s="6">
        <f>ReturnData!A53</f>
        <v>197804</v>
      </c>
      <c r="B42" s="15">
        <v>1.7000000000000001E-3</v>
      </c>
      <c r="C42" s="20">
        <f t="shared" si="1"/>
        <v>1.0927772581666717</v>
      </c>
      <c r="D42" s="20">
        <f>MAX($C$3:C42)</f>
        <v>1.1256754055498024</v>
      </c>
      <c r="E42" s="12">
        <f t="shared" si="0"/>
        <v>-2.922525198732806E-2</v>
      </c>
    </row>
    <row r="43" spans="1:5" x14ac:dyDescent="0.25">
      <c r="A43" s="6">
        <f>ReturnData!A54</f>
        <v>197805</v>
      </c>
      <c r="B43" s="15">
        <v>2.0250000000000001E-2</v>
      </c>
      <c r="C43" s="20">
        <f t="shared" si="1"/>
        <v>1.114905997644547</v>
      </c>
      <c r="D43" s="20">
        <f>MAX($C$3:C43)</f>
        <v>1.1256754055498024</v>
      </c>
      <c r="E43" s="12">
        <f t="shared" si="0"/>
        <v>-9.5670633400712756E-3</v>
      </c>
    </row>
    <row r="44" spans="1:5" x14ac:dyDescent="0.25">
      <c r="A44" s="6">
        <f>ReturnData!A55</f>
        <v>197806</v>
      </c>
      <c r="B44" s="15">
        <v>8.3749999999999797E-4</v>
      </c>
      <c r="C44" s="20">
        <f t="shared" si="1"/>
        <v>1.1158397314175743</v>
      </c>
      <c r="D44" s="20">
        <f>MAX($C$3:C44)</f>
        <v>1.1256754055498024</v>
      </c>
      <c r="E44" s="12">
        <f t="shared" si="0"/>
        <v>-8.7375757556185912E-3</v>
      </c>
    </row>
    <row r="45" spans="1:5" x14ac:dyDescent="0.25">
      <c r="A45" s="6">
        <f>ReturnData!A56</f>
        <v>197807</v>
      </c>
      <c r="B45" s="15">
        <v>2.3599999999999996E-2</v>
      </c>
      <c r="C45" s="20">
        <f t="shared" si="1"/>
        <v>1.1421735490790292</v>
      </c>
      <c r="D45" s="20">
        <f>MAX($C$3:C45)</f>
        <v>1.1421735490790292</v>
      </c>
      <c r="E45" s="12">
        <f t="shared" si="0"/>
        <v>0</v>
      </c>
    </row>
    <row r="46" spans="1:5" x14ac:dyDescent="0.25">
      <c r="A46" s="6">
        <f>ReturnData!A57</f>
        <v>197808</v>
      </c>
      <c r="B46" s="15">
        <v>-2.1137499999999997E-2</v>
      </c>
      <c r="C46" s="20">
        <f t="shared" si="1"/>
        <v>1.1180308556853713</v>
      </c>
      <c r="D46" s="20">
        <f>MAX($C$3:C46)</f>
        <v>1.1421735490790292</v>
      </c>
      <c r="E46" s="12">
        <f t="shared" si="0"/>
        <v>-2.1137499999999958E-2</v>
      </c>
    </row>
    <row r="47" spans="1:5" x14ac:dyDescent="0.25">
      <c r="A47" s="6">
        <f>ReturnData!A58</f>
        <v>197809</v>
      </c>
      <c r="B47" s="15">
        <v>-3.0237500000000014E-2</v>
      </c>
      <c r="C47" s="20">
        <f t="shared" si="1"/>
        <v>1.0842243976865849</v>
      </c>
      <c r="D47" s="20">
        <f>MAX($C$3:C47)</f>
        <v>1.1421735490790292</v>
      </c>
      <c r="E47" s="12">
        <f t="shared" si="0"/>
        <v>-5.073585484374999E-2</v>
      </c>
    </row>
    <row r="48" spans="1:5" x14ac:dyDescent="0.25">
      <c r="A48" s="6">
        <f>ReturnData!A59</f>
        <v>197810</v>
      </c>
      <c r="B48" s="15">
        <v>1.3162499999999997E-2</v>
      </c>
      <c r="C48" s="20">
        <f t="shared" si="1"/>
        <v>1.0984955013211344</v>
      </c>
      <c r="D48" s="20">
        <f>MAX($C$3:C48)</f>
        <v>1.1421735490790292</v>
      </c>
      <c r="E48" s="12">
        <f t="shared" si="0"/>
        <v>-3.8241165533130977E-2</v>
      </c>
    </row>
    <row r="49" spans="1:5" x14ac:dyDescent="0.25">
      <c r="A49" s="6">
        <f>ReturnData!A60</f>
        <v>197811</v>
      </c>
      <c r="B49" s="15">
        <v>1.2487500000000002E-2</v>
      </c>
      <c r="C49" s="20">
        <f t="shared" si="1"/>
        <v>1.112212963893882</v>
      </c>
      <c r="D49" s="20">
        <f>MAX($C$3:C49)</f>
        <v>1.1421735490790292</v>
      </c>
      <c r="E49" s="12">
        <f t="shared" si="0"/>
        <v>-2.6231202087725971E-2</v>
      </c>
    </row>
    <row r="50" spans="1:5" x14ac:dyDescent="0.25">
      <c r="A50" s="6">
        <f>ReturnData!A61</f>
        <v>197812</v>
      </c>
      <c r="B50" s="15">
        <v>-1.2200000000000003E-2</v>
      </c>
      <c r="C50" s="20">
        <f t="shared" si="1"/>
        <v>1.0986439657343767</v>
      </c>
      <c r="D50" s="20">
        <f>MAX($C$3:C50)</f>
        <v>1.1421735490790292</v>
      </c>
      <c r="E50" s="12">
        <f t="shared" si="0"/>
        <v>-3.8111181422255662E-2</v>
      </c>
    </row>
    <row r="51" spans="1:5" x14ac:dyDescent="0.25">
      <c r="A51" s="6">
        <f>ReturnData!A62</f>
        <v>197901</v>
      </c>
      <c r="B51" s="15">
        <v>-1.3912500000000001E-2</v>
      </c>
      <c r="C51" s="20">
        <f t="shared" si="1"/>
        <v>1.0833590815610972</v>
      </c>
      <c r="D51" s="20">
        <f>MAX($C$3:C51)</f>
        <v>1.1421735490790292</v>
      </c>
      <c r="E51" s="12">
        <f t="shared" si="0"/>
        <v>-5.1493459610718564E-2</v>
      </c>
    </row>
    <row r="52" spans="1:5" x14ac:dyDescent="0.25">
      <c r="A52" s="6">
        <f>ReturnData!A63</f>
        <v>197902</v>
      </c>
      <c r="B52" s="15">
        <v>2.6425000000000004E-2</v>
      </c>
      <c r="C52" s="20">
        <f t="shared" si="1"/>
        <v>1.1119868452913491</v>
      </c>
      <c r="D52" s="20">
        <f>MAX($C$3:C52)</f>
        <v>1.1421735490790292</v>
      </c>
      <c r="E52" s="12">
        <f t="shared" si="0"/>
        <v>-2.6429174280931892E-2</v>
      </c>
    </row>
    <row r="53" spans="1:5" x14ac:dyDescent="0.25">
      <c r="A53" s="6">
        <f>ReturnData!A64</f>
        <v>197903</v>
      </c>
      <c r="B53" s="15">
        <v>7.112499999999999E-3</v>
      </c>
      <c r="C53" s="20">
        <f t="shared" si="1"/>
        <v>1.1198958517284838</v>
      </c>
      <c r="D53" s="20">
        <f>MAX($C$3:C53)</f>
        <v>1.1421735490790292</v>
      </c>
      <c r="E53" s="12">
        <f t="shared" si="0"/>
        <v>-1.9504651783004978E-2</v>
      </c>
    </row>
    <row r="54" spans="1:5" x14ac:dyDescent="0.25">
      <c r="A54" s="6">
        <f>ReturnData!A65</f>
        <v>197904</v>
      </c>
      <c r="B54" s="15">
        <v>-3.8750000000000034E-3</v>
      </c>
      <c r="C54" s="20">
        <f t="shared" si="1"/>
        <v>1.115556255303036</v>
      </c>
      <c r="D54" s="20">
        <f>MAX($C$3:C54)</f>
        <v>1.1421735490790292</v>
      </c>
      <c r="E54" s="12">
        <f t="shared" si="0"/>
        <v>-2.3304071257345758E-2</v>
      </c>
    </row>
    <row r="55" spans="1:5" x14ac:dyDescent="0.25">
      <c r="A55" s="6">
        <f>ReturnData!A66</f>
        <v>197905</v>
      </c>
      <c r="B55" s="15">
        <v>1.7600000000000011E-2</v>
      </c>
      <c r="C55" s="20">
        <f t="shared" si="1"/>
        <v>1.1351900453963695</v>
      </c>
      <c r="D55" s="20">
        <f>MAX($C$3:C55)</f>
        <v>1.1421735490790292</v>
      </c>
      <c r="E55" s="12">
        <f t="shared" si="0"/>
        <v>-6.114222911475042E-3</v>
      </c>
    </row>
    <row r="56" spans="1:5" x14ac:dyDescent="0.25">
      <c r="A56" s="6">
        <f>ReturnData!A67</f>
        <v>197906</v>
      </c>
      <c r="B56" s="15">
        <v>1.2500000000000011E-3</v>
      </c>
      <c r="C56" s="20">
        <f t="shared" si="1"/>
        <v>1.1366090329531149</v>
      </c>
      <c r="D56" s="20">
        <f>MAX($C$3:C56)</f>
        <v>1.1421735490790292</v>
      </c>
      <c r="E56" s="12">
        <f t="shared" si="0"/>
        <v>-4.8718656901144313E-3</v>
      </c>
    </row>
    <row r="57" spans="1:5" x14ac:dyDescent="0.25">
      <c r="A57" s="6">
        <f>ReturnData!A68</f>
        <v>197907</v>
      </c>
      <c r="B57" s="15">
        <v>2.2749999999999992E-3</v>
      </c>
      <c r="C57" s="20">
        <f t="shared" si="1"/>
        <v>1.1391948185030834</v>
      </c>
      <c r="D57" s="20">
        <f>MAX($C$3:C57)</f>
        <v>1.1421735490790292</v>
      </c>
      <c r="E57" s="12">
        <f t="shared" si="0"/>
        <v>-2.6079491845593275E-3</v>
      </c>
    </row>
    <row r="58" spans="1:5" x14ac:dyDescent="0.25">
      <c r="A58" s="6">
        <f>ReturnData!A69</f>
        <v>197908</v>
      </c>
      <c r="B58" s="15">
        <v>2.8187499999999997E-2</v>
      </c>
      <c r="C58" s="20">
        <f t="shared" si="1"/>
        <v>1.171305872449639</v>
      </c>
      <c r="D58" s="20">
        <f>MAX($C$3:C58)</f>
        <v>1.171305872449639</v>
      </c>
      <c r="E58" s="12">
        <f t="shared" si="0"/>
        <v>0</v>
      </c>
    </row>
    <row r="59" spans="1:5" x14ac:dyDescent="0.25">
      <c r="A59" s="6">
        <f>ReturnData!A70</f>
        <v>197909</v>
      </c>
      <c r="B59" s="15">
        <v>-7.0874999999999966E-3</v>
      </c>
      <c r="C59" s="20">
        <f t="shared" si="1"/>
        <v>1.1630042420786522</v>
      </c>
      <c r="D59" s="20">
        <f>MAX($C$3:C59)</f>
        <v>1.171305872449639</v>
      </c>
      <c r="E59" s="12">
        <f t="shared" si="0"/>
        <v>-7.0875000000000339E-3</v>
      </c>
    </row>
    <row r="60" spans="1:5" x14ac:dyDescent="0.25">
      <c r="A60" s="6">
        <f>ReturnData!A71</f>
        <v>197910</v>
      </c>
      <c r="B60" s="15">
        <v>1.99125E-2</v>
      </c>
      <c r="C60" s="20">
        <f t="shared" si="1"/>
        <v>1.1861625640490434</v>
      </c>
      <c r="D60" s="20">
        <f>MAX($C$3:C60)</f>
        <v>1.1861625640490434</v>
      </c>
      <c r="E60" s="12">
        <f t="shared" si="0"/>
        <v>0</v>
      </c>
    </row>
    <row r="61" spans="1:5" x14ac:dyDescent="0.25">
      <c r="A61" s="6">
        <f>ReturnData!A72</f>
        <v>197911</v>
      </c>
      <c r="B61" s="15">
        <v>4.2262500000000001E-2</v>
      </c>
      <c r="C61" s="20">
        <f t="shared" si="1"/>
        <v>1.2362927594121662</v>
      </c>
      <c r="D61" s="20">
        <f>MAX($C$3:C61)</f>
        <v>1.2362927594121662</v>
      </c>
      <c r="E61" s="12">
        <f t="shared" si="0"/>
        <v>0</v>
      </c>
    </row>
    <row r="62" spans="1:5" x14ac:dyDescent="0.25">
      <c r="A62" s="6">
        <f>ReturnData!A73</f>
        <v>197912</v>
      </c>
      <c r="B62" s="15">
        <v>3.4500000000000003E-2</v>
      </c>
      <c r="C62" s="20">
        <f t="shared" si="1"/>
        <v>1.278944859611886</v>
      </c>
      <c r="D62" s="20">
        <f>MAX($C$3:C62)</f>
        <v>1.278944859611886</v>
      </c>
      <c r="E62" s="12">
        <f t="shared" si="0"/>
        <v>0</v>
      </c>
    </row>
    <row r="63" spans="1:5" x14ac:dyDescent="0.25">
      <c r="A63" s="6">
        <f>ReturnData!A74</f>
        <v>198001</v>
      </c>
      <c r="B63" s="15">
        <v>4.1250000000000002E-2</v>
      </c>
      <c r="C63" s="20">
        <f t="shared" si="1"/>
        <v>1.3317013350708762</v>
      </c>
      <c r="D63" s="20">
        <f>MAX($C$3:C63)</f>
        <v>1.3317013350708762</v>
      </c>
      <c r="E63" s="12">
        <f t="shared" si="0"/>
        <v>0</v>
      </c>
    </row>
    <row r="64" spans="1:5" x14ac:dyDescent="0.25">
      <c r="A64" s="6">
        <f>ReturnData!A75</f>
        <v>198002</v>
      </c>
      <c r="B64" s="15">
        <v>-7.1649999999999991E-2</v>
      </c>
      <c r="C64" s="20">
        <f t="shared" si="1"/>
        <v>1.236284934413048</v>
      </c>
      <c r="D64" s="20">
        <f>MAX($C$3:C64)</f>
        <v>1.3317013350708762</v>
      </c>
      <c r="E64" s="12">
        <f t="shared" si="0"/>
        <v>-7.1649999999999936E-2</v>
      </c>
    </row>
    <row r="65" spans="1:5" x14ac:dyDescent="0.25">
      <c r="A65" s="6">
        <f>ReturnData!A76</f>
        <v>198003</v>
      </c>
      <c r="B65" s="15">
        <v>-1.3225000000000004E-2</v>
      </c>
      <c r="C65" s="20">
        <f t="shared" si="1"/>
        <v>1.2199350661554353</v>
      </c>
      <c r="D65" s="20">
        <f>MAX($C$3:C65)</f>
        <v>1.3317013350708762</v>
      </c>
      <c r="E65" s="12">
        <f t="shared" si="0"/>
        <v>-8.3927428750000005E-2</v>
      </c>
    </row>
    <row r="66" spans="1:5" x14ac:dyDescent="0.25">
      <c r="A66" s="6">
        <f>ReturnData!A77</f>
        <v>198004</v>
      </c>
      <c r="B66" s="15">
        <v>-2.1125000000000033E-3</v>
      </c>
      <c r="C66" s="20">
        <f t="shared" si="1"/>
        <v>1.217357953328182</v>
      </c>
      <c r="D66" s="20">
        <f>MAX($C$3:C66)</f>
        <v>1.3317013350708762</v>
      </c>
      <c r="E66" s="12">
        <f t="shared" si="0"/>
        <v>-8.5862632056765628E-2</v>
      </c>
    </row>
    <row r="67" spans="1:5" x14ac:dyDescent="0.25">
      <c r="A67" s="6">
        <f>ReturnData!A78</f>
        <v>198005</v>
      </c>
      <c r="B67" s="15">
        <v>1.8975000000000002E-2</v>
      </c>
      <c r="C67" s="20">
        <f t="shared" si="1"/>
        <v>1.2404573204925842</v>
      </c>
      <c r="D67" s="20">
        <f>MAX($C$3:C67)</f>
        <v>1.3317013350708762</v>
      </c>
      <c r="E67" s="12">
        <f t="shared" si="0"/>
        <v>-6.8516875500042804E-2</v>
      </c>
    </row>
    <row r="68" spans="1:5" x14ac:dyDescent="0.25">
      <c r="A68" s="6">
        <f>ReturnData!A79</f>
        <v>198006</v>
      </c>
      <c r="B68" s="15">
        <v>1.0037500000000005E-2</v>
      </c>
      <c r="C68" s="20">
        <f t="shared" si="1"/>
        <v>1.2529084108470283</v>
      </c>
      <c r="D68" s="20">
        <f>MAX($C$3:C68)</f>
        <v>1.3317013350708762</v>
      </c>
      <c r="E68" s="12">
        <f t="shared" ref="E68:E131" si="2">(C68-D68)/D68</f>
        <v>-5.9167113637874615E-2</v>
      </c>
    </row>
    <row r="69" spans="1:5" x14ac:dyDescent="0.25">
      <c r="A69" s="6">
        <f>ReturnData!A80</f>
        <v>198007</v>
      </c>
      <c r="B69" s="15">
        <v>7.562500000000005E-3</v>
      </c>
      <c r="C69" s="20">
        <f t="shared" ref="C69:C132" si="3">C68*(1+B69)</f>
        <v>1.262383530704059</v>
      </c>
      <c r="D69" s="20">
        <f>MAX($C$3:C69)</f>
        <v>1.3317013350708762</v>
      </c>
      <c r="E69" s="12">
        <f t="shared" si="2"/>
        <v>-5.2052064934761048E-2</v>
      </c>
    </row>
    <row r="70" spans="1:5" x14ac:dyDescent="0.25">
      <c r="A70" s="6">
        <f>ReturnData!A81</f>
        <v>198008</v>
      </c>
      <c r="B70" s="15">
        <v>3.3200000000000007E-2</v>
      </c>
      <c r="C70" s="20">
        <f t="shared" si="3"/>
        <v>1.3042946639234336</v>
      </c>
      <c r="D70" s="20">
        <f>MAX($C$3:C70)</f>
        <v>1.3317013350708762</v>
      </c>
      <c r="E70" s="12">
        <f t="shared" si="2"/>
        <v>-2.0580193490595176E-2</v>
      </c>
    </row>
    <row r="71" spans="1:5" x14ac:dyDescent="0.25">
      <c r="A71" s="6">
        <f>ReturnData!A82</f>
        <v>198009</v>
      </c>
      <c r="B71" s="15">
        <v>2.5325E-2</v>
      </c>
      <c r="C71" s="20">
        <f t="shared" si="3"/>
        <v>1.3373259262872947</v>
      </c>
      <c r="D71" s="20">
        <f>MAX($C$3:C71)</f>
        <v>1.3373259262872947</v>
      </c>
      <c r="E71" s="12">
        <f t="shared" si="2"/>
        <v>0</v>
      </c>
    </row>
    <row r="72" spans="1:5" x14ac:dyDescent="0.25">
      <c r="A72" s="6">
        <f>ReturnData!A83</f>
        <v>198010</v>
      </c>
      <c r="B72" s="15">
        <v>5.4687499999999986E-2</v>
      </c>
      <c r="C72" s="20">
        <f t="shared" si="3"/>
        <v>1.4104609378811312</v>
      </c>
      <c r="D72" s="20">
        <f>MAX($C$3:C72)</f>
        <v>1.4104609378811312</v>
      </c>
      <c r="E72" s="12">
        <f t="shared" si="2"/>
        <v>0</v>
      </c>
    </row>
    <row r="73" spans="1:5" x14ac:dyDescent="0.25">
      <c r="A73" s="6">
        <f>ReturnData!A84</f>
        <v>198011</v>
      </c>
      <c r="B73" s="15">
        <v>-4.6950000000000006E-2</v>
      </c>
      <c r="C73" s="20">
        <f t="shared" si="3"/>
        <v>1.3442397968476121</v>
      </c>
      <c r="D73" s="20">
        <f>MAX($C$3:C73)</f>
        <v>1.4104609378811312</v>
      </c>
      <c r="E73" s="12">
        <f t="shared" si="2"/>
        <v>-4.695000000000004E-2</v>
      </c>
    </row>
    <row r="74" spans="1:5" x14ac:dyDescent="0.25">
      <c r="A74" s="6">
        <f>ReturnData!A85</f>
        <v>198012</v>
      </c>
      <c r="B74" s="15">
        <v>-5.2462499999999995E-2</v>
      </c>
      <c r="C74" s="20">
        <f t="shared" si="3"/>
        <v>1.2737176165054942</v>
      </c>
      <c r="D74" s="20">
        <f>MAX($C$3:C74)</f>
        <v>1.4104609378811312</v>
      </c>
      <c r="E74" s="12">
        <f t="shared" si="2"/>
        <v>-9.6949385625000065E-2</v>
      </c>
    </row>
    <row r="75" spans="1:5" x14ac:dyDescent="0.25">
      <c r="A75" s="6">
        <f>ReturnData!A86</f>
        <v>198101</v>
      </c>
      <c r="B75" s="15">
        <v>-2.5712500000000006E-2</v>
      </c>
      <c r="C75" s="20">
        <f t="shared" si="3"/>
        <v>1.2409671522910966</v>
      </c>
      <c r="D75" s="20">
        <f>MAX($C$3:C75)</f>
        <v>1.4104609378811312</v>
      </c>
      <c r="E75" s="12">
        <f t="shared" si="2"/>
        <v>-0.12016907454711734</v>
      </c>
    </row>
    <row r="76" spans="1:5" x14ac:dyDescent="0.25">
      <c r="A76" s="6">
        <f>ReturnData!A87</f>
        <v>198102</v>
      </c>
      <c r="B76" s="15">
        <v>-3.8324999999999998E-2</v>
      </c>
      <c r="C76" s="20">
        <f t="shared" si="3"/>
        <v>1.1934070861795403</v>
      </c>
      <c r="D76" s="20">
        <f>MAX($C$3:C76)</f>
        <v>1.4104609378811312</v>
      </c>
      <c r="E76" s="12">
        <f t="shared" si="2"/>
        <v>-0.15388859476509906</v>
      </c>
    </row>
    <row r="77" spans="1:5" x14ac:dyDescent="0.25">
      <c r="A77" s="6">
        <f>ReturnData!A88</f>
        <v>198103</v>
      </c>
      <c r="B77" s="15">
        <v>-2.1662500000000001E-2</v>
      </c>
      <c r="C77" s="20">
        <f t="shared" si="3"/>
        <v>1.1675549051751759</v>
      </c>
      <c r="D77" s="20">
        <f>MAX($C$3:C77)</f>
        <v>1.4104609378811312</v>
      </c>
      <c r="E77" s="12">
        <f t="shared" si="2"/>
        <v>-0.17221748308100016</v>
      </c>
    </row>
    <row r="78" spans="1:5" x14ac:dyDescent="0.25">
      <c r="A78" s="6">
        <f>ReturnData!A89</f>
        <v>198104</v>
      </c>
      <c r="B78" s="15">
        <v>7.4999999999998679E-5</v>
      </c>
      <c r="C78" s="20">
        <f t="shared" si="3"/>
        <v>1.167642471793064</v>
      </c>
      <c r="D78" s="20">
        <f>MAX($C$3:C78)</f>
        <v>1.4104609378811312</v>
      </c>
      <c r="E78" s="12">
        <f t="shared" si="2"/>
        <v>-0.17215539939223126</v>
      </c>
    </row>
    <row r="79" spans="1:5" x14ac:dyDescent="0.25">
      <c r="A79" s="6">
        <f>ReturnData!A90</f>
        <v>198105</v>
      </c>
      <c r="B79" s="15">
        <v>-3.0237499999999994E-2</v>
      </c>
      <c r="C79" s="20">
        <f t="shared" si="3"/>
        <v>1.1323358825522212</v>
      </c>
      <c r="D79" s="20">
        <f>MAX($C$3:C79)</f>
        <v>1.4104609378811312</v>
      </c>
      <c r="E79" s="12">
        <f t="shared" si="2"/>
        <v>-0.1971873505031087</v>
      </c>
    </row>
    <row r="80" spans="1:5" x14ac:dyDescent="0.25">
      <c r="A80" s="6">
        <f>ReturnData!A91</f>
        <v>198106</v>
      </c>
      <c r="B80" s="15">
        <v>-2.37875E-2</v>
      </c>
      <c r="C80" s="20">
        <f t="shared" si="3"/>
        <v>1.1054004427460102</v>
      </c>
      <c r="D80" s="20">
        <f>MAX($C$3:C80)</f>
        <v>1.4104609378811312</v>
      </c>
      <c r="E80" s="12">
        <f t="shared" si="2"/>
        <v>-0.21628425640301599</v>
      </c>
    </row>
    <row r="81" spans="1:5" x14ac:dyDescent="0.25">
      <c r="A81" s="6">
        <f>ReturnData!A92</f>
        <v>198107</v>
      </c>
      <c r="B81" s="15">
        <v>-1.575E-3</v>
      </c>
      <c r="C81" s="20">
        <f t="shared" si="3"/>
        <v>1.1036594370486852</v>
      </c>
      <c r="D81" s="20">
        <f>MAX($C$3:C81)</f>
        <v>1.4104609378811312</v>
      </c>
      <c r="E81" s="12">
        <f t="shared" si="2"/>
        <v>-0.2175186086991813</v>
      </c>
    </row>
    <row r="82" spans="1:5" x14ac:dyDescent="0.25">
      <c r="A82" s="6">
        <f>ReturnData!A93</f>
        <v>198108</v>
      </c>
      <c r="B82" s="15">
        <v>7.6499999999999971E-3</v>
      </c>
      <c r="C82" s="20">
        <f t="shared" si="3"/>
        <v>1.1121024317421075</v>
      </c>
      <c r="D82" s="20">
        <f>MAX($C$3:C82)</f>
        <v>1.4104609378811312</v>
      </c>
      <c r="E82" s="12">
        <f t="shared" si="2"/>
        <v>-0.21153262605573012</v>
      </c>
    </row>
    <row r="83" spans="1:5" x14ac:dyDescent="0.25">
      <c r="A83" s="6">
        <f>ReturnData!A94</f>
        <v>198109</v>
      </c>
      <c r="B83" s="15">
        <v>2.4650000000000005E-2</v>
      </c>
      <c r="C83" s="20">
        <f t="shared" si="3"/>
        <v>1.1395157566845506</v>
      </c>
      <c r="D83" s="20">
        <f>MAX($C$3:C83)</f>
        <v>1.4104609378811312</v>
      </c>
      <c r="E83" s="12">
        <f t="shared" si="2"/>
        <v>-0.19209690528800374</v>
      </c>
    </row>
    <row r="84" spans="1:5" x14ac:dyDescent="0.25">
      <c r="A84" s="6">
        <f>ReturnData!A95</f>
        <v>198110</v>
      </c>
      <c r="B84" s="15">
        <v>3.3500000000000058E-3</v>
      </c>
      <c r="C84" s="20">
        <f t="shared" si="3"/>
        <v>1.1433331344694437</v>
      </c>
      <c r="D84" s="20">
        <f>MAX($C$3:C84)</f>
        <v>1.4104609378811312</v>
      </c>
      <c r="E84" s="12">
        <f t="shared" si="2"/>
        <v>-0.18939042992071867</v>
      </c>
    </row>
    <row r="85" spans="1:5" x14ac:dyDescent="0.25">
      <c r="A85" s="6">
        <f>ReturnData!A96</f>
        <v>198111</v>
      </c>
      <c r="B85" s="15">
        <v>3.425000000000001E-3</v>
      </c>
      <c r="C85" s="20">
        <f t="shared" si="3"/>
        <v>1.1472490504550017</v>
      </c>
      <c r="D85" s="20">
        <f>MAX($C$3:C85)</f>
        <v>1.4104609378811312</v>
      </c>
      <c r="E85" s="12">
        <f t="shared" si="2"/>
        <v>-0.18661409214319705</v>
      </c>
    </row>
    <row r="86" spans="1:5" x14ac:dyDescent="0.25">
      <c r="A86" s="6">
        <f>ReturnData!A97</f>
        <v>198112</v>
      </c>
      <c r="B86" s="15">
        <v>3.9974999999999997E-2</v>
      </c>
      <c r="C86" s="20">
        <f t="shared" si="3"/>
        <v>1.1931103312469404</v>
      </c>
      <c r="D86" s="20">
        <f>MAX($C$3:C86)</f>
        <v>1.4104609378811312</v>
      </c>
      <c r="E86" s="12">
        <f t="shared" si="2"/>
        <v>-0.15409899047662132</v>
      </c>
    </row>
    <row r="87" spans="1:5" x14ac:dyDescent="0.25">
      <c r="A87" s="6">
        <f>ReturnData!A98</f>
        <v>198201</v>
      </c>
      <c r="B87" s="15">
        <v>4.0887500000000007E-2</v>
      </c>
      <c r="C87" s="20">
        <f t="shared" si="3"/>
        <v>1.2418936299157997</v>
      </c>
      <c r="D87" s="20">
        <f>MAX($C$3:C87)</f>
        <v>1.4104609378811312</v>
      </c>
      <c r="E87" s="12">
        <f t="shared" si="2"/>
        <v>-0.11951221294973421</v>
      </c>
    </row>
    <row r="88" spans="1:5" x14ac:dyDescent="0.25">
      <c r="A88" s="6">
        <f>ReturnData!A99</f>
        <v>198202</v>
      </c>
      <c r="B88" s="15">
        <v>3.4162499999999998E-2</v>
      </c>
      <c r="C88" s="20">
        <f t="shared" si="3"/>
        <v>1.2843198210477982</v>
      </c>
      <c r="D88" s="20">
        <f>MAX($C$3:C88)</f>
        <v>1.4104609378811312</v>
      </c>
      <c r="E88" s="12">
        <f t="shared" si="2"/>
        <v>-8.9432548924629485E-2</v>
      </c>
    </row>
    <row r="89" spans="1:5" x14ac:dyDescent="0.25">
      <c r="A89" s="6">
        <f>ReturnData!A100</f>
        <v>198203</v>
      </c>
      <c r="B89" s="15">
        <v>1.7199999999999993E-2</v>
      </c>
      <c r="C89" s="20">
        <f t="shared" si="3"/>
        <v>1.3064101219698201</v>
      </c>
      <c r="D89" s="20">
        <f>MAX($C$3:C89)</f>
        <v>1.4104609378811312</v>
      </c>
      <c r="E89" s="12">
        <f t="shared" si="2"/>
        <v>-7.3770788766133272E-2</v>
      </c>
    </row>
    <row r="90" spans="1:5" x14ac:dyDescent="0.25">
      <c r="A90" s="6">
        <f>ReturnData!A101</f>
        <v>198204</v>
      </c>
      <c r="B90" s="15">
        <v>1.9750000000000007E-2</v>
      </c>
      <c r="C90" s="20">
        <f t="shared" si="3"/>
        <v>1.3322117218787239</v>
      </c>
      <c r="D90" s="20">
        <f>MAX($C$3:C90)</f>
        <v>1.4104609378811312</v>
      </c>
      <c r="E90" s="12">
        <f t="shared" si="2"/>
        <v>-5.5477761844264471E-2</v>
      </c>
    </row>
    <row r="91" spans="1:5" x14ac:dyDescent="0.25">
      <c r="A91" s="6">
        <f>ReturnData!A102</f>
        <v>198205</v>
      </c>
      <c r="B91" s="15">
        <v>2.9612499999999996E-2</v>
      </c>
      <c r="C91" s="20">
        <f t="shared" si="3"/>
        <v>1.3716618414928576</v>
      </c>
      <c r="D91" s="20">
        <f>MAX($C$3:C91)</f>
        <v>1.4104609378811312</v>
      </c>
      <c r="E91" s="12">
        <f t="shared" si="2"/>
        <v>-2.7508097066877769E-2</v>
      </c>
    </row>
    <row r="92" spans="1:5" x14ac:dyDescent="0.25">
      <c r="A92" s="6">
        <f>ReturnData!A103</f>
        <v>198206</v>
      </c>
      <c r="B92" s="15">
        <v>2.9037500000000001E-2</v>
      </c>
      <c r="C92" s="20">
        <f t="shared" si="3"/>
        <v>1.4114914722152065</v>
      </c>
      <c r="D92" s="20">
        <f>MAX($C$3:C92)</f>
        <v>1.4114914722152065</v>
      </c>
      <c r="E92" s="12">
        <f t="shared" si="2"/>
        <v>0</v>
      </c>
    </row>
    <row r="93" spans="1:5" x14ac:dyDescent="0.25">
      <c r="A93" s="6">
        <f>ReturnData!A104</f>
        <v>198207</v>
      </c>
      <c r="B93" s="15">
        <v>-3.0475000000000002E-2</v>
      </c>
      <c r="C93" s="20">
        <f t="shared" si="3"/>
        <v>1.3684762695994481</v>
      </c>
      <c r="D93" s="20">
        <f>MAX($C$3:C93)</f>
        <v>1.4114914722152065</v>
      </c>
      <c r="E93" s="12">
        <f t="shared" si="2"/>
        <v>-3.0474999999999999E-2</v>
      </c>
    </row>
    <row r="94" spans="1:5" x14ac:dyDescent="0.25">
      <c r="A94" s="6">
        <f>ReturnData!A105</f>
        <v>198208</v>
      </c>
      <c r="B94" s="15">
        <v>3.9837499999999998E-2</v>
      </c>
      <c r="C94" s="20">
        <f t="shared" si="3"/>
        <v>1.4229929429896162</v>
      </c>
      <c r="D94" s="20">
        <f>MAX($C$3:C94)</f>
        <v>1.4229929429896162</v>
      </c>
      <c r="E94" s="12">
        <f t="shared" si="2"/>
        <v>0</v>
      </c>
    </row>
    <row r="95" spans="1:5" x14ac:dyDescent="0.25">
      <c r="A95" s="6">
        <f>ReturnData!A106</f>
        <v>198209</v>
      </c>
      <c r="B95" s="15">
        <v>-1.3237499999999985E-2</v>
      </c>
      <c r="C95" s="20">
        <f t="shared" si="3"/>
        <v>1.4041560739067911</v>
      </c>
      <c r="D95" s="20">
        <f>MAX($C$3:C95)</f>
        <v>1.4229929429896162</v>
      </c>
      <c r="E95" s="12">
        <f t="shared" si="2"/>
        <v>-1.323750000000005E-2</v>
      </c>
    </row>
    <row r="96" spans="1:5" x14ac:dyDescent="0.25">
      <c r="A96" s="6">
        <f>ReturnData!A107</f>
        <v>198210</v>
      </c>
      <c r="B96" s="15">
        <v>1.2062499999999997E-2</v>
      </c>
      <c r="C96" s="20">
        <f t="shared" si="3"/>
        <v>1.4210937065482918</v>
      </c>
      <c r="D96" s="20">
        <f>MAX($C$3:C96)</f>
        <v>1.4229929429896162</v>
      </c>
      <c r="E96" s="12">
        <f t="shared" si="2"/>
        <v>-1.3346773437500114E-3</v>
      </c>
    </row>
    <row r="97" spans="1:5" x14ac:dyDescent="0.25">
      <c r="A97" s="6">
        <f>ReturnData!A108</f>
        <v>198211</v>
      </c>
      <c r="B97" s="15">
        <v>-1.3200000000000002E-2</v>
      </c>
      <c r="C97" s="20">
        <f t="shared" si="3"/>
        <v>1.4023352696218543</v>
      </c>
      <c r="D97" s="20">
        <f>MAX($C$3:C97)</f>
        <v>1.4229929429896162</v>
      </c>
      <c r="E97" s="12">
        <f t="shared" si="2"/>
        <v>-1.4517059602812564E-2</v>
      </c>
    </row>
    <row r="98" spans="1:5" x14ac:dyDescent="0.25">
      <c r="A98" s="6">
        <f>ReturnData!A109</f>
        <v>198212</v>
      </c>
      <c r="B98" s="15">
        <v>-3.0174999999999993E-2</v>
      </c>
      <c r="C98" s="20">
        <f t="shared" si="3"/>
        <v>1.3600198028610149</v>
      </c>
      <c r="D98" s="20">
        <f>MAX($C$3:C98)</f>
        <v>1.4229929429896162</v>
      </c>
      <c r="E98" s="12">
        <f t="shared" si="2"/>
        <v>-4.425400732929767E-2</v>
      </c>
    </row>
    <row r="99" spans="1:5" x14ac:dyDescent="0.25">
      <c r="A99" s="6">
        <f>ReturnData!A110</f>
        <v>198301</v>
      </c>
      <c r="B99" s="15">
        <v>3.1949999999999999E-2</v>
      </c>
      <c r="C99" s="20">
        <f t="shared" si="3"/>
        <v>1.4034724355624242</v>
      </c>
      <c r="D99" s="20">
        <f>MAX($C$3:C99)</f>
        <v>1.4229929429896162</v>
      </c>
      <c r="E99" s="12">
        <f t="shared" si="2"/>
        <v>-1.3717922863468809E-2</v>
      </c>
    </row>
    <row r="100" spans="1:5" x14ac:dyDescent="0.25">
      <c r="A100" s="6">
        <f>ReturnData!A111</f>
        <v>198302</v>
      </c>
      <c r="B100" s="15">
        <v>4.0624999999999967E-3</v>
      </c>
      <c r="C100" s="20">
        <f t="shared" si="3"/>
        <v>1.4091740423318966</v>
      </c>
      <c r="D100" s="20">
        <f>MAX($C$3:C100)</f>
        <v>1.4229929429896162</v>
      </c>
      <c r="E100" s="12">
        <f t="shared" si="2"/>
        <v>-9.7111519251016146E-3</v>
      </c>
    </row>
    <row r="101" spans="1:5" x14ac:dyDescent="0.25">
      <c r="A101" s="6">
        <f>ReturnData!A112</f>
        <v>198303</v>
      </c>
      <c r="B101" s="15">
        <v>1.8837500000000007E-2</v>
      </c>
      <c r="C101" s="20">
        <f t="shared" si="3"/>
        <v>1.4357193583543237</v>
      </c>
      <c r="D101" s="20">
        <f>MAX($C$3:C101)</f>
        <v>1.4357193583543237</v>
      </c>
      <c r="E101" s="12">
        <f t="shared" si="2"/>
        <v>0</v>
      </c>
    </row>
    <row r="102" spans="1:5" x14ac:dyDescent="0.25">
      <c r="A102" s="6">
        <f>ReturnData!A113</f>
        <v>198304</v>
      </c>
      <c r="B102" s="15">
        <v>-1.0274999999999999E-2</v>
      </c>
      <c r="C102" s="20">
        <f t="shared" si="3"/>
        <v>1.4209673419472331</v>
      </c>
      <c r="D102" s="20">
        <f>MAX($C$3:C102)</f>
        <v>1.4357193583543237</v>
      </c>
      <c r="E102" s="12">
        <f t="shared" si="2"/>
        <v>-1.0274999999999998E-2</v>
      </c>
    </row>
    <row r="103" spans="1:5" x14ac:dyDescent="0.25">
      <c r="A103" s="6">
        <f>ReturnData!A114</f>
        <v>198305</v>
      </c>
      <c r="B103" s="15">
        <v>2.8937500000000001E-2</v>
      </c>
      <c r="C103" s="20">
        <f t="shared" si="3"/>
        <v>1.4620865844048312</v>
      </c>
      <c r="D103" s="20">
        <f>MAX($C$3:C103)</f>
        <v>1.4620865844048312</v>
      </c>
      <c r="E103" s="12">
        <f t="shared" si="2"/>
        <v>0</v>
      </c>
    </row>
    <row r="104" spans="1:5" x14ac:dyDescent="0.25">
      <c r="A104" s="6">
        <f>ReturnData!A115</f>
        <v>198306</v>
      </c>
      <c r="B104" s="15">
        <v>-2.1062500000000001E-2</v>
      </c>
      <c r="C104" s="20">
        <f t="shared" si="3"/>
        <v>1.4312913857208045</v>
      </c>
      <c r="D104" s="20">
        <f>MAX($C$3:C104)</f>
        <v>1.4620865844048312</v>
      </c>
      <c r="E104" s="12">
        <f t="shared" si="2"/>
        <v>-2.1062499999999956E-2</v>
      </c>
    </row>
    <row r="105" spans="1:5" x14ac:dyDescent="0.25">
      <c r="A105" s="6">
        <f>ReturnData!A116</f>
        <v>198307</v>
      </c>
      <c r="B105" s="15">
        <v>-5.4962499999999997E-2</v>
      </c>
      <c r="C105" s="20">
        <f t="shared" si="3"/>
        <v>1.3526240329331247</v>
      </c>
      <c r="D105" s="20">
        <f>MAX($C$3:C105)</f>
        <v>1.4620865844048312</v>
      </c>
      <c r="E105" s="12">
        <f t="shared" si="2"/>
        <v>-7.4867352343749999E-2</v>
      </c>
    </row>
    <row r="106" spans="1:5" x14ac:dyDescent="0.25">
      <c r="A106" s="6">
        <f>ReturnData!A117</f>
        <v>198308</v>
      </c>
      <c r="B106" s="15">
        <v>6.4874999999999985E-3</v>
      </c>
      <c r="C106" s="20">
        <f t="shared" si="3"/>
        <v>1.3613991813467783</v>
      </c>
      <c r="D106" s="20">
        <f>MAX($C$3:C106)</f>
        <v>1.4620865844048312</v>
      </c>
      <c r="E106" s="12">
        <f t="shared" si="2"/>
        <v>-6.8865554292080133E-2</v>
      </c>
    </row>
    <row r="107" spans="1:5" x14ac:dyDescent="0.25">
      <c r="A107" s="6">
        <f>ReturnData!A118</f>
        <v>198309</v>
      </c>
      <c r="B107" s="15">
        <v>-2.6775E-2</v>
      </c>
      <c r="C107" s="20">
        <f t="shared" si="3"/>
        <v>1.3249477182662184</v>
      </c>
      <c r="D107" s="20">
        <f>MAX($C$3:C107)</f>
        <v>1.4620865844048312</v>
      </c>
      <c r="E107" s="12">
        <f t="shared" si="2"/>
        <v>-9.3796679075909634E-2</v>
      </c>
    </row>
    <row r="108" spans="1:5" x14ac:dyDescent="0.25">
      <c r="A108" s="6">
        <f>ReturnData!A119</f>
        <v>198310</v>
      </c>
      <c r="B108" s="15">
        <v>1.2650000000000008E-2</v>
      </c>
      <c r="C108" s="20">
        <f t="shared" si="3"/>
        <v>1.3417083069022862</v>
      </c>
      <c r="D108" s="20">
        <f>MAX($C$3:C108)</f>
        <v>1.4620865844048312</v>
      </c>
      <c r="E108" s="12">
        <f t="shared" si="2"/>
        <v>-8.2333207066219813E-2</v>
      </c>
    </row>
    <row r="109" spans="1:5" x14ac:dyDescent="0.25">
      <c r="A109" s="6">
        <f>ReturnData!A120</f>
        <v>198311</v>
      </c>
      <c r="B109" s="15">
        <v>-8.1625000000000031E-3</v>
      </c>
      <c r="C109" s="20">
        <f t="shared" si="3"/>
        <v>1.3307566128471964</v>
      </c>
      <c r="D109" s="20">
        <f>MAX($C$3:C109)</f>
        <v>1.4620865844048312</v>
      </c>
      <c r="E109" s="12">
        <f t="shared" si="2"/>
        <v>-8.9823662263541701E-2</v>
      </c>
    </row>
    <row r="110" spans="1:5" x14ac:dyDescent="0.25">
      <c r="A110" s="6">
        <f>ReturnData!A121</f>
        <v>198312</v>
      </c>
      <c r="B110" s="15">
        <v>-2.955E-2</v>
      </c>
      <c r="C110" s="20">
        <f t="shared" si="3"/>
        <v>1.2914327549375617</v>
      </c>
      <c r="D110" s="20">
        <f>MAX($C$3:C110)</f>
        <v>1.4620865844048312</v>
      </c>
      <c r="E110" s="12">
        <f t="shared" si="2"/>
        <v>-0.11671937304365405</v>
      </c>
    </row>
    <row r="111" spans="1:5" x14ac:dyDescent="0.25">
      <c r="A111" s="6">
        <f>ReturnData!A122</f>
        <v>198401</v>
      </c>
      <c r="B111" s="15">
        <v>-2.4649999999999991E-2</v>
      </c>
      <c r="C111" s="20">
        <f t="shared" si="3"/>
        <v>1.2595989375283509</v>
      </c>
      <c r="D111" s="20">
        <f>MAX($C$3:C111)</f>
        <v>1.4620865844048312</v>
      </c>
      <c r="E111" s="12">
        <f t="shared" si="2"/>
        <v>-0.13849224049812789</v>
      </c>
    </row>
    <row r="112" spans="1:5" x14ac:dyDescent="0.25">
      <c r="A112" s="6">
        <f>ReturnData!A123</f>
        <v>198402</v>
      </c>
      <c r="B112" s="15">
        <v>1.6375000000000001E-3</v>
      </c>
      <c r="C112" s="20">
        <f t="shared" si="3"/>
        <v>1.2616615307885535</v>
      </c>
      <c r="D112" s="20">
        <f>MAX($C$3:C112)</f>
        <v>1.4620865844048312</v>
      </c>
      <c r="E112" s="12">
        <f t="shared" si="2"/>
        <v>-0.13708152154194367</v>
      </c>
    </row>
    <row r="113" spans="1:5" x14ac:dyDescent="0.25">
      <c r="A113" s="6">
        <f>ReturnData!A124</f>
        <v>198403</v>
      </c>
      <c r="B113" s="15">
        <v>1.16875E-2</v>
      </c>
      <c r="C113" s="20">
        <f t="shared" si="3"/>
        <v>1.2764071999296447</v>
      </c>
      <c r="D113" s="20">
        <f>MAX($C$3:C113)</f>
        <v>1.4620865844048312</v>
      </c>
      <c r="E113" s="12">
        <f t="shared" si="2"/>
        <v>-0.12699616182496515</v>
      </c>
    </row>
    <row r="114" spans="1:5" x14ac:dyDescent="0.25">
      <c r="A114" s="6">
        <f>ReturnData!A125</f>
        <v>198404</v>
      </c>
      <c r="B114" s="15">
        <v>6.300000000000007E-3</v>
      </c>
      <c r="C114" s="20">
        <f t="shared" si="3"/>
        <v>1.2844485652892015</v>
      </c>
      <c r="D114" s="20">
        <f>MAX($C$3:C114)</f>
        <v>1.4620865844048312</v>
      </c>
      <c r="E114" s="12">
        <f t="shared" si="2"/>
        <v>-0.12149623764446241</v>
      </c>
    </row>
    <row r="115" spans="1:5" x14ac:dyDescent="0.25">
      <c r="A115" s="6">
        <f>ReturnData!A126</f>
        <v>198405</v>
      </c>
      <c r="B115" s="15">
        <v>1.3524999999999999E-2</v>
      </c>
      <c r="C115" s="20">
        <f t="shared" si="3"/>
        <v>1.3018207321347379</v>
      </c>
      <c r="D115" s="20">
        <f>MAX($C$3:C115)</f>
        <v>1.4620865844048312</v>
      </c>
      <c r="E115" s="12">
        <f t="shared" si="2"/>
        <v>-0.10961447425860377</v>
      </c>
    </row>
    <row r="116" spans="1:5" x14ac:dyDescent="0.25">
      <c r="A116" s="6">
        <f>ReturnData!A127</f>
        <v>198406</v>
      </c>
      <c r="B116" s="15">
        <v>-9.1874999999999978E-3</v>
      </c>
      <c r="C116" s="20">
        <f t="shared" si="3"/>
        <v>1.28986025415825</v>
      </c>
      <c r="D116" s="20">
        <f>MAX($C$3:C116)</f>
        <v>1.4620865844048312</v>
      </c>
      <c r="E116" s="12">
        <f t="shared" si="2"/>
        <v>-0.11779489127635284</v>
      </c>
    </row>
    <row r="117" spans="1:5" x14ac:dyDescent="0.25">
      <c r="A117" s="6">
        <f>ReturnData!A128</f>
        <v>198407</v>
      </c>
      <c r="B117" s="15">
        <v>-2.7249999999999996E-2</v>
      </c>
      <c r="C117" s="20">
        <f t="shared" si="3"/>
        <v>1.2547115622324376</v>
      </c>
      <c r="D117" s="20">
        <f>MAX($C$3:C117)</f>
        <v>1.4620865844048312</v>
      </c>
      <c r="E117" s="12">
        <f t="shared" si="2"/>
        <v>-0.14183498048907228</v>
      </c>
    </row>
    <row r="118" spans="1:5" x14ac:dyDescent="0.25">
      <c r="A118" s="6">
        <f>ReturnData!A129</f>
        <v>198408</v>
      </c>
      <c r="B118" s="15">
        <v>1.50125E-2</v>
      </c>
      <c r="C118" s="20">
        <f t="shared" si="3"/>
        <v>1.2735479195604522</v>
      </c>
      <c r="D118" s="20">
        <f>MAX($C$3:C118)</f>
        <v>1.4620865844048312</v>
      </c>
      <c r="E118" s="12">
        <f t="shared" si="2"/>
        <v>-0.1289517781336644</v>
      </c>
    </row>
    <row r="119" spans="1:5" x14ac:dyDescent="0.25">
      <c r="A119" s="6">
        <f>ReturnData!A130</f>
        <v>198409</v>
      </c>
      <c r="B119" s="15">
        <v>2.8200000000000003E-2</v>
      </c>
      <c r="C119" s="20">
        <f t="shared" si="3"/>
        <v>1.309461970892057</v>
      </c>
      <c r="D119" s="20">
        <f>MAX($C$3:C119)</f>
        <v>1.4620865844048312</v>
      </c>
      <c r="E119" s="12">
        <f t="shared" si="2"/>
        <v>-0.10438821827703373</v>
      </c>
    </row>
    <row r="120" spans="1:5" x14ac:dyDescent="0.25">
      <c r="A120" s="6">
        <f>ReturnData!A131</f>
        <v>198410</v>
      </c>
      <c r="B120" s="15">
        <v>5.5000000000000188E-4</v>
      </c>
      <c r="C120" s="20">
        <f t="shared" si="3"/>
        <v>1.3101821749760476</v>
      </c>
      <c r="D120" s="20">
        <f>MAX($C$3:C120)</f>
        <v>1.4620865844048312</v>
      </c>
      <c r="E120" s="12">
        <f t="shared" si="2"/>
        <v>-0.10389563179708609</v>
      </c>
    </row>
    <row r="121" spans="1:5" x14ac:dyDescent="0.25">
      <c r="A121" s="6">
        <f>ReturnData!A132</f>
        <v>198411</v>
      </c>
      <c r="B121" s="15">
        <v>1.9487499999999998E-2</v>
      </c>
      <c r="C121" s="20">
        <f t="shared" si="3"/>
        <v>1.3357143501108935</v>
      </c>
      <c r="D121" s="20">
        <f>MAX($C$3:C121)</f>
        <v>1.4620865844048312</v>
      </c>
      <c r="E121" s="12">
        <f t="shared" si="2"/>
        <v>-8.6432797921731724E-2</v>
      </c>
    </row>
    <row r="122" spans="1:5" x14ac:dyDescent="0.25">
      <c r="A122" s="6">
        <f>ReturnData!A133</f>
        <v>198412</v>
      </c>
      <c r="B122" s="15">
        <v>-5.4375000000000007E-2</v>
      </c>
      <c r="C122" s="20">
        <f t="shared" si="3"/>
        <v>1.2630848823236136</v>
      </c>
      <c r="D122" s="20">
        <f>MAX($C$3:C122)</f>
        <v>1.4620865844048312</v>
      </c>
      <c r="E122" s="12">
        <f t="shared" si="2"/>
        <v>-0.13610801453473759</v>
      </c>
    </row>
    <row r="123" spans="1:5" x14ac:dyDescent="0.25">
      <c r="A123" s="6">
        <f>ReturnData!A134</f>
        <v>198501</v>
      </c>
      <c r="B123" s="15">
        <v>2.0912500000000001E-2</v>
      </c>
      <c r="C123" s="20">
        <f t="shared" si="3"/>
        <v>1.2894991449252062</v>
      </c>
      <c r="D123" s="20">
        <f>MAX($C$3:C123)</f>
        <v>1.4620865844048312</v>
      </c>
      <c r="E123" s="12">
        <f t="shared" si="2"/>
        <v>-0.11804187338869523</v>
      </c>
    </row>
    <row r="124" spans="1:5" x14ac:dyDescent="0.25">
      <c r="A124" s="6">
        <f>ReturnData!A135</f>
        <v>198502</v>
      </c>
      <c r="B124" s="15">
        <v>2.6749999999999994E-3</v>
      </c>
      <c r="C124" s="20">
        <f t="shared" si="3"/>
        <v>1.2929485551378812</v>
      </c>
      <c r="D124" s="20">
        <f>MAX($C$3:C124)</f>
        <v>1.4620865844048312</v>
      </c>
      <c r="E124" s="12">
        <f t="shared" si="2"/>
        <v>-0.11568263540000996</v>
      </c>
    </row>
    <row r="125" spans="1:5" x14ac:dyDescent="0.25">
      <c r="A125" s="6">
        <f>ReturnData!A136</f>
        <v>198503</v>
      </c>
      <c r="B125" s="15">
        <v>-3.1125000000000007E-3</v>
      </c>
      <c r="C125" s="20">
        <f t="shared" si="3"/>
        <v>1.2889242527600147</v>
      </c>
      <c r="D125" s="20">
        <f>MAX($C$3:C125)</f>
        <v>1.4620865844048312</v>
      </c>
      <c r="E125" s="12">
        <f t="shared" si="2"/>
        <v>-0.11843507319732736</v>
      </c>
    </row>
    <row r="126" spans="1:5" x14ac:dyDescent="0.25">
      <c r="A126" s="6">
        <f>ReturnData!A137</f>
        <v>198504</v>
      </c>
      <c r="B126" s="15">
        <v>3.418750000000001E-2</v>
      </c>
      <c r="C126" s="20">
        <f t="shared" si="3"/>
        <v>1.3329893506512478</v>
      </c>
      <c r="D126" s="20">
        <f>MAX($C$3:C126)</f>
        <v>1.4620865844048312</v>
      </c>
      <c r="E126" s="12">
        <f t="shared" si="2"/>
        <v>-8.8296572262260897E-2</v>
      </c>
    </row>
    <row r="127" spans="1:5" x14ac:dyDescent="0.25">
      <c r="A127" s="6">
        <f>ReturnData!A138</f>
        <v>198505</v>
      </c>
      <c r="B127" s="15">
        <v>1.6899999999999998E-2</v>
      </c>
      <c r="C127" s="20">
        <f t="shared" si="3"/>
        <v>1.3555168706772538</v>
      </c>
      <c r="D127" s="20">
        <f>MAX($C$3:C127)</f>
        <v>1.4620865844048312</v>
      </c>
      <c r="E127" s="12">
        <f t="shared" si="2"/>
        <v>-7.2888784333493176E-2</v>
      </c>
    </row>
    <row r="128" spans="1:5" x14ac:dyDescent="0.25">
      <c r="A128" s="6">
        <f>ReturnData!A139</f>
        <v>198506</v>
      </c>
      <c r="B128" s="15">
        <v>-4.9299999999999997E-2</v>
      </c>
      <c r="C128" s="20">
        <f t="shared" si="3"/>
        <v>1.2886898889528651</v>
      </c>
      <c r="D128" s="20">
        <f>MAX($C$3:C128)</f>
        <v>1.4620865844048312</v>
      </c>
      <c r="E128" s="12">
        <f t="shared" si="2"/>
        <v>-0.11859536726585203</v>
      </c>
    </row>
    <row r="129" spans="1:5" x14ac:dyDescent="0.25">
      <c r="A129" s="6">
        <f>ReturnData!A140</f>
        <v>198507</v>
      </c>
      <c r="B129" s="15">
        <v>1.5162500000000001E-2</v>
      </c>
      <c r="C129" s="20">
        <f t="shared" si="3"/>
        <v>1.3082296493941128</v>
      </c>
      <c r="D129" s="20">
        <f>MAX($C$3:C129)</f>
        <v>1.4620865844048312</v>
      </c>
      <c r="E129" s="12">
        <f t="shared" si="2"/>
        <v>-0.10523106952202058</v>
      </c>
    </row>
    <row r="130" spans="1:5" x14ac:dyDescent="0.25">
      <c r="A130" s="6">
        <f>ReturnData!A141</f>
        <v>198508</v>
      </c>
      <c r="B130" s="15">
        <v>3.7124999999999936E-3</v>
      </c>
      <c r="C130" s="20">
        <f t="shared" si="3"/>
        <v>1.3130864519674885</v>
      </c>
      <c r="D130" s="20">
        <f>MAX($C$3:C130)</f>
        <v>1.4620865844048312</v>
      </c>
      <c r="E130" s="12">
        <f t="shared" si="2"/>
        <v>-0.10190923986762102</v>
      </c>
    </row>
    <row r="131" spans="1:5" x14ac:dyDescent="0.25">
      <c r="A131" s="6">
        <f>ReturnData!A142</f>
        <v>198509</v>
      </c>
      <c r="B131" s="15">
        <v>3.9925000000000002E-2</v>
      </c>
      <c r="C131" s="20">
        <f t="shared" si="3"/>
        <v>1.3655114285622905</v>
      </c>
      <c r="D131" s="20">
        <f>MAX($C$3:C131)</f>
        <v>1.4620865844048312</v>
      </c>
      <c r="E131" s="12">
        <f t="shared" si="2"/>
        <v>-6.6052966269335822E-2</v>
      </c>
    </row>
    <row r="132" spans="1:5" x14ac:dyDescent="0.25">
      <c r="A132" s="6">
        <f>ReturnData!A143</f>
        <v>198510</v>
      </c>
      <c r="B132" s="15">
        <v>-4.9999999999998657E-4</v>
      </c>
      <c r="C132" s="20">
        <f t="shared" si="3"/>
        <v>1.3648286728480095</v>
      </c>
      <c r="D132" s="20">
        <f>MAX($C$3:C132)</f>
        <v>1.4620865844048312</v>
      </c>
      <c r="E132" s="12">
        <f t="shared" ref="E132:E195" si="4">(C132-D132)/D132</f>
        <v>-6.6519939786201049E-2</v>
      </c>
    </row>
    <row r="133" spans="1:5" x14ac:dyDescent="0.25">
      <c r="A133" s="6">
        <f>ReturnData!A144</f>
        <v>198511</v>
      </c>
      <c r="B133" s="15">
        <v>-2.2625000000000006E-3</v>
      </c>
      <c r="C133" s="20">
        <f t="shared" ref="C133:C196" si="5">C132*(1+B133)</f>
        <v>1.3617407479756907</v>
      </c>
      <c r="D133" s="20">
        <f>MAX($C$3:C133)</f>
        <v>1.4620865844048312</v>
      </c>
      <c r="E133" s="12">
        <f t="shared" si="4"/>
        <v>-6.8631938422434882E-2</v>
      </c>
    </row>
    <row r="134" spans="1:5" x14ac:dyDescent="0.25">
      <c r="A134" s="6">
        <f>ReturnData!A145</f>
        <v>198512</v>
      </c>
      <c r="B134" s="15">
        <v>-8.5124999999999992E-3</v>
      </c>
      <c r="C134" s="20">
        <f t="shared" si="5"/>
        <v>1.3501489298585476</v>
      </c>
      <c r="D134" s="20">
        <f>MAX($C$3:C134)</f>
        <v>1.4620865844048312</v>
      </c>
      <c r="E134" s="12">
        <f t="shared" si="4"/>
        <v>-7.6560209046613897E-2</v>
      </c>
    </row>
    <row r="135" spans="1:5" x14ac:dyDescent="0.25">
      <c r="A135" s="6">
        <f>ReturnData!A146</f>
        <v>198601</v>
      </c>
      <c r="B135" s="15">
        <v>3.3475000000000005E-2</v>
      </c>
      <c r="C135" s="20">
        <f t="shared" si="5"/>
        <v>1.3953451652855624</v>
      </c>
      <c r="D135" s="20">
        <f>MAX($C$3:C135)</f>
        <v>1.4620865844048312</v>
      </c>
      <c r="E135" s="12">
        <f t="shared" si="4"/>
        <v>-4.5648062044449364E-2</v>
      </c>
    </row>
    <row r="136" spans="1:5" x14ac:dyDescent="0.25">
      <c r="A136" s="6">
        <f>ReturnData!A147</f>
        <v>198602</v>
      </c>
      <c r="B136" s="15">
        <v>2.5450000000000007E-2</v>
      </c>
      <c r="C136" s="20">
        <f t="shared" si="5"/>
        <v>1.43085669974208</v>
      </c>
      <c r="D136" s="20">
        <f>MAX($C$3:C136)</f>
        <v>1.4620865844048312</v>
      </c>
      <c r="E136" s="12">
        <f t="shared" si="4"/>
        <v>-2.1359805223480605E-2</v>
      </c>
    </row>
    <row r="137" spans="1:5" x14ac:dyDescent="0.25">
      <c r="A137" s="6">
        <f>ReturnData!A148</f>
        <v>198603</v>
      </c>
      <c r="B137" s="15">
        <v>5.6250000000000033E-3</v>
      </c>
      <c r="C137" s="20">
        <f t="shared" si="5"/>
        <v>1.4389052686781292</v>
      </c>
      <c r="D137" s="20">
        <f>MAX($C$3:C137)</f>
        <v>1.4620865844048312</v>
      </c>
      <c r="E137" s="12">
        <f t="shared" si="4"/>
        <v>-1.5854954127862673E-2</v>
      </c>
    </row>
    <row r="138" spans="1:5" x14ac:dyDescent="0.25">
      <c r="A138" s="6">
        <f>ReturnData!A149</f>
        <v>198604</v>
      </c>
      <c r="B138" s="15">
        <v>1.9599999999999999E-2</v>
      </c>
      <c r="C138" s="20">
        <f t="shared" si="5"/>
        <v>1.4671078119442207</v>
      </c>
      <c r="D138" s="20">
        <f>MAX($C$3:C138)</f>
        <v>1.4671078119442207</v>
      </c>
      <c r="E138" s="12">
        <f t="shared" si="4"/>
        <v>0</v>
      </c>
    </row>
    <row r="139" spans="1:5" x14ac:dyDescent="0.25">
      <c r="A139" s="6">
        <f>ReturnData!A150</f>
        <v>198605</v>
      </c>
      <c r="B139" s="15">
        <v>3.2475000000000004E-2</v>
      </c>
      <c r="C139" s="20">
        <f t="shared" si="5"/>
        <v>1.5147521381371094</v>
      </c>
      <c r="D139" s="20">
        <f>MAX($C$3:C139)</f>
        <v>1.5147521381371094</v>
      </c>
      <c r="E139" s="12">
        <f t="shared" si="4"/>
        <v>0</v>
      </c>
    </row>
    <row r="140" spans="1:5" x14ac:dyDescent="0.25">
      <c r="A140" s="6">
        <f>ReturnData!A151</f>
        <v>198606</v>
      </c>
      <c r="B140" s="15">
        <v>-1.4912499999999995E-2</v>
      </c>
      <c r="C140" s="20">
        <f t="shared" si="5"/>
        <v>1.4921633968771397</v>
      </c>
      <c r="D140" s="20">
        <f>MAX($C$3:C140)</f>
        <v>1.5147521381371094</v>
      </c>
      <c r="E140" s="12">
        <f t="shared" si="4"/>
        <v>-1.4912500000000025E-2</v>
      </c>
    </row>
    <row r="141" spans="1:5" x14ac:dyDescent="0.25">
      <c r="A141" s="6">
        <f>ReturnData!A152</f>
        <v>198607</v>
      </c>
      <c r="B141" s="15">
        <v>-4.7750000000000001E-2</v>
      </c>
      <c r="C141" s="20">
        <f t="shared" si="5"/>
        <v>1.4209125946762564</v>
      </c>
      <c r="D141" s="20">
        <f>MAX($C$3:C141)</f>
        <v>1.5147521381371094</v>
      </c>
      <c r="E141" s="12">
        <f t="shared" si="4"/>
        <v>-6.195042812499995E-2</v>
      </c>
    </row>
    <row r="142" spans="1:5" x14ac:dyDescent="0.25">
      <c r="A142" s="6">
        <f>ReturnData!A153</f>
        <v>198608</v>
      </c>
      <c r="B142" s="15">
        <v>-6.1512499999999998E-2</v>
      </c>
      <c r="C142" s="20">
        <f t="shared" si="5"/>
        <v>1.3335087086962332</v>
      </c>
      <c r="D142" s="20">
        <f>MAX($C$3:C142)</f>
        <v>1.5147521381371094</v>
      </c>
      <c r="E142" s="12">
        <f t="shared" si="4"/>
        <v>-0.1196522024149609</v>
      </c>
    </row>
    <row r="143" spans="1:5" x14ac:dyDescent="0.25">
      <c r="A143" s="6">
        <f>ReturnData!A154</f>
        <v>198609</v>
      </c>
      <c r="B143" s="15">
        <v>3.8574999999999984E-2</v>
      </c>
      <c r="C143" s="20">
        <f t="shared" si="5"/>
        <v>1.3849488071341904</v>
      </c>
      <c r="D143" s="20">
        <f>MAX($C$3:C143)</f>
        <v>1.5147521381371094</v>
      </c>
      <c r="E143" s="12">
        <f t="shared" si="4"/>
        <v>-8.5692786123117967E-2</v>
      </c>
    </row>
    <row r="144" spans="1:5" x14ac:dyDescent="0.25">
      <c r="A144" s="6">
        <f>ReturnData!A155</f>
        <v>198610</v>
      </c>
      <c r="B144" s="15">
        <v>2.05375E-2</v>
      </c>
      <c r="C144" s="20">
        <f t="shared" si="5"/>
        <v>1.413392193260709</v>
      </c>
      <c r="D144" s="20">
        <f>MAX($C$3:C144)</f>
        <v>1.5147521381371094</v>
      </c>
      <c r="E144" s="12">
        <f t="shared" si="4"/>
        <v>-6.6915201718121445E-2</v>
      </c>
    </row>
    <row r="145" spans="1:5" x14ac:dyDescent="0.25">
      <c r="A145" s="6">
        <f>ReturnData!A156</f>
        <v>198611</v>
      </c>
      <c r="B145" s="15">
        <v>-1.0449999999999994E-2</v>
      </c>
      <c r="C145" s="20">
        <f t="shared" si="5"/>
        <v>1.3986222448411347</v>
      </c>
      <c r="D145" s="20">
        <f>MAX($C$3:C145)</f>
        <v>1.5147521381371094</v>
      </c>
      <c r="E145" s="12">
        <f t="shared" si="4"/>
        <v>-7.6665937860166969E-2</v>
      </c>
    </row>
    <row r="146" spans="1:5" x14ac:dyDescent="0.25">
      <c r="A146" s="6">
        <f>ReturnData!A157</f>
        <v>198612</v>
      </c>
      <c r="B146" s="15">
        <v>1.2025000000000008E-2</v>
      </c>
      <c r="C146" s="20">
        <f t="shared" si="5"/>
        <v>1.4154406773353494</v>
      </c>
      <c r="D146" s="20">
        <f>MAX($C$3:C146)</f>
        <v>1.5147521381371094</v>
      </c>
      <c r="E146" s="12">
        <f t="shared" si="4"/>
        <v>-6.5562845762935459E-2</v>
      </c>
    </row>
    <row r="147" spans="1:5" x14ac:dyDescent="0.25">
      <c r="A147" s="6">
        <f>ReturnData!A158</f>
        <v>198701</v>
      </c>
      <c r="B147" s="15">
        <v>-3.3812499999999995E-2</v>
      </c>
      <c r="C147" s="20">
        <f t="shared" si="5"/>
        <v>1.3675810894329479</v>
      </c>
      <c r="D147" s="20">
        <f>MAX($C$3:C147)</f>
        <v>1.5147521381371094</v>
      </c>
      <c r="E147" s="12">
        <f t="shared" si="4"/>
        <v>-9.7158502040576217E-2</v>
      </c>
    </row>
    <row r="148" spans="1:5" x14ac:dyDescent="0.25">
      <c r="A148" s="6">
        <f>ReturnData!A159</f>
        <v>198702</v>
      </c>
      <c r="B148" s="15">
        <v>2.9437500000000002E-2</v>
      </c>
      <c r="C148" s="20">
        <f t="shared" si="5"/>
        <v>1.4078392577531302</v>
      </c>
      <c r="D148" s="20">
        <f>MAX($C$3:C148)</f>
        <v>1.5147521381371094</v>
      </c>
      <c r="E148" s="12">
        <f t="shared" si="4"/>
        <v>-7.0581105444395706E-2</v>
      </c>
    </row>
    <row r="149" spans="1:5" x14ac:dyDescent="0.25">
      <c r="A149" s="6">
        <f>ReturnData!A160</f>
        <v>198703</v>
      </c>
      <c r="B149" s="15">
        <v>-2.5374999999999998E-3</v>
      </c>
      <c r="C149" s="20">
        <f t="shared" si="5"/>
        <v>1.4042668656365818</v>
      </c>
      <c r="D149" s="20">
        <f>MAX($C$3:C149)</f>
        <v>1.5147521381371094</v>
      </c>
      <c r="E149" s="12">
        <f t="shared" si="4"/>
        <v>-7.2939505889330486E-2</v>
      </c>
    </row>
    <row r="150" spans="1:5" x14ac:dyDescent="0.25">
      <c r="A150" s="6">
        <f>ReturnData!A161</f>
        <v>198704</v>
      </c>
      <c r="B150" s="15">
        <v>1.0749999999999987E-3</v>
      </c>
      <c r="C150" s="20">
        <f t="shared" si="5"/>
        <v>1.405776452517141</v>
      </c>
      <c r="D150" s="20">
        <f>MAX($C$3:C150)</f>
        <v>1.5147521381371094</v>
      </c>
      <c r="E150" s="12">
        <f t="shared" si="4"/>
        <v>-7.194291585816158E-2</v>
      </c>
    </row>
    <row r="151" spans="1:5" x14ac:dyDescent="0.25">
      <c r="A151" s="6">
        <f>ReturnData!A162</f>
        <v>198705</v>
      </c>
      <c r="B151" s="15">
        <v>-2.1600000000000008E-2</v>
      </c>
      <c r="C151" s="20">
        <f t="shared" si="5"/>
        <v>1.3754116811427706</v>
      </c>
      <c r="D151" s="20">
        <f>MAX($C$3:C151)</f>
        <v>1.5147521381371094</v>
      </c>
      <c r="E151" s="12">
        <f t="shared" si="4"/>
        <v>-9.1988948875625406E-2</v>
      </c>
    </row>
    <row r="152" spans="1:5" x14ac:dyDescent="0.25">
      <c r="A152" s="6">
        <f>ReturnData!A163</f>
        <v>198706</v>
      </c>
      <c r="B152" s="15">
        <v>3.9575000000000013E-2</v>
      </c>
      <c r="C152" s="20">
        <f t="shared" si="5"/>
        <v>1.4298435984239957</v>
      </c>
      <c r="D152" s="20">
        <f>MAX($C$3:C152)</f>
        <v>1.5147521381371094</v>
      </c>
      <c r="E152" s="12">
        <f t="shared" si="4"/>
        <v>-5.605441152737832E-2</v>
      </c>
    </row>
    <row r="153" spans="1:5" x14ac:dyDescent="0.25">
      <c r="A153" s="6">
        <f>ReturnData!A164</f>
        <v>198707</v>
      </c>
      <c r="B153" s="15">
        <v>-7.1375000000000015E-3</v>
      </c>
      <c r="C153" s="20">
        <f t="shared" si="5"/>
        <v>1.4196380897402443</v>
      </c>
      <c r="D153" s="20">
        <f>MAX($C$3:C153)</f>
        <v>1.5147521381371094</v>
      </c>
      <c r="E153" s="12">
        <f t="shared" si="4"/>
        <v>-6.2791823165101721E-2</v>
      </c>
    </row>
    <row r="154" spans="1:5" x14ac:dyDescent="0.25">
      <c r="A154" s="6">
        <f>ReturnData!A165</f>
        <v>198708</v>
      </c>
      <c r="B154" s="15">
        <v>1.0687499999999999E-2</v>
      </c>
      <c r="C154" s="20">
        <f t="shared" si="5"/>
        <v>1.4348104718243431</v>
      </c>
      <c r="D154" s="20">
        <f>MAX($C$3:C154)</f>
        <v>1.5147521381371094</v>
      </c>
      <c r="E154" s="12">
        <f t="shared" si="4"/>
        <v>-5.2775410775178805E-2</v>
      </c>
    </row>
    <row r="155" spans="1:5" x14ac:dyDescent="0.25">
      <c r="A155" s="6">
        <f>ReturnData!A166</f>
        <v>198709</v>
      </c>
      <c r="B155" s="15">
        <v>-1.8524999999999958E-2</v>
      </c>
      <c r="C155" s="20">
        <f t="shared" si="5"/>
        <v>1.4082306078337972</v>
      </c>
      <c r="D155" s="20">
        <f>MAX($C$3:C155)</f>
        <v>1.5147521381371094</v>
      </c>
      <c r="E155" s="12">
        <f t="shared" si="4"/>
        <v>-7.0322746290568589E-2</v>
      </c>
    </row>
    <row r="156" spans="1:5" x14ac:dyDescent="0.25">
      <c r="A156" s="6">
        <f>ReturnData!A167</f>
        <v>198710</v>
      </c>
      <c r="B156" s="15">
        <v>1.6699999999999993E-2</v>
      </c>
      <c r="C156" s="20">
        <f t="shared" si="5"/>
        <v>1.4317480589846214</v>
      </c>
      <c r="D156" s="20">
        <f>MAX($C$3:C156)</f>
        <v>1.5147521381371094</v>
      </c>
      <c r="E156" s="12">
        <f t="shared" si="4"/>
        <v>-5.4797136153621175E-2</v>
      </c>
    </row>
    <row r="157" spans="1:5" x14ac:dyDescent="0.25">
      <c r="A157" s="6">
        <f>ReturnData!A168</f>
        <v>198711</v>
      </c>
      <c r="B157" s="15">
        <v>2.3662500000000003E-2</v>
      </c>
      <c r="C157" s="20">
        <f t="shared" si="5"/>
        <v>1.465626797430345</v>
      </c>
      <c r="D157" s="20">
        <f>MAX($C$3:C157)</f>
        <v>1.5147521381371094</v>
      </c>
      <c r="E157" s="12">
        <f t="shared" si="4"/>
        <v>-3.2431273387856285E-2</v>
      </c>
    </row>
    <row r="158" spans="1:5" x14ac:dyDescent="0.25">
      <c r="A158" s="6">
        <f>ReturnData!A169</f>
        <v>198712</v>
      </c>
      <c r="B158" s="15">
        <v>-4.8624999999999995E-2</v>
      </c>
      <c r="C158" s="20">
        <f t="shared" si="5"/>
        <v>1.3943606944052944</v>
      </c>
      <c r="D158" s="20">
        <f>MAX($C$3:C158)</f>
        <v>1.5147521381371094</v>
      </c>
      <c r="E158" s="12">
        <f t="shared" si="4"/>
        <v>-7.9479302719371786E-2</v>
      </c>
    </row>
    <row r="159" spans="1:5" x14ac:dyDescent="0.25">
      <c r="A159" s="6">
        <f>ReturnData!A170</f>
        <v>198801</v>
      </c>
      <c r="B159" s="15">
        <v>-7.0500000000000007E-3</v>
      </c>
      <c r="C159" s="20">
        <f t="shared" si="5"/>
        <v>1.3845304515097372</v>
      </c>
      <c r="D159" s="20">
        <f>MAX($C$3:C159)</f>
        <v>1.5147521381371094</v>
      </c>
      <c r="E159" s="12">
        <f t="shared" si="4"/>
        <v>-8.5968973635200147E-2</v>
      </c>
    </row>
    <row r="160" spans="1:5" x14ac:dyDescent="0.25">
      <c r="A160" s="6">
        <f>ReturnData!A171</f>
        <v>198802</v>
      </c>
      <c r="B160" s="15">
        <v>5.012499999999997E-3</v>
      </c>
      <c r="C160" s="20">
        <f t="shared" si="5"/>
        <v>1.3914704103979298</v>
      </c>
      <c r="D160" s="20">
        <f>MAX($C$3:C160)</f>
        <v>1.5147521381371094</v>
      </c>
      <c r="E160" s="12">
        <f t="shared" si="4"/>
        <v>-8.1387393115546533E-2</v>
      </c>
    </row>
    <row r="161" spans="1:5" x14ac:dyDescent="0.25">
      <c r="A161" s="6">
        <f>ReturnData!A172</f>
        <v>198803</v>
      </c>
      <c r="B161" s="15">
        <v>6.5625000000000041E-3</v>
      </c>
      <c r="C161" s="20">
        <f t="shared" si="5"/>
        <v>1.4006019349661663</v>
      </c>
      <c r="D161" s="20">
        <f>MAX($C$3:C161)</f>
        <v>1.5147521381371094</v>
      </c>
      <c r="E161" s="12">
        <f t="shared" si="4"/>
        <v>-7.5358997882867304E-2</v>
      </c>
    </row>
    <row r="162" spans="1:5" x14ac:dyDescent="0.25">
      <c r="A162" s="6">
        <f>ReturnData!A173</f>
        <v>198804</v>
      </c>
      <c r="B162" s="15">
        <v>-1.0749999999999999E-2</v>
      </c>
      <c r="C162" s="20">
        <f t="shared" si="5"/>
        <v>1.38554546416528</v>
      </c>
      <c r="D162" s="20">
        <f>MAX($C$3:C162)</f>
        <v>1.5147521381371094</v>
      </c>
      <c r="E162" s="12">
        <f t="shared" si="4"/>
        <v>-8.5298888655626445E-2</v>
      </c>
    </row>
    <row r="163" spans="1:5" x14ac:dyDescent="0.25">
      <c r="A163" s="6">
        <f>ReturnData!A174</f>
        <v>198805</v>
      </c>
      <c r="B163" s="15">
        <v>-1.5087499999999997E-2</v>
      </c>
      <c r="C163" s="20">
        <f t="shared" si="5"/>
        <v>1.3646410469746864</v>
      </c>
      <c r="D163" s="20">
        <f>MAX($C$3:C163)</f>
        <v>1.5147521381371094</v>
      </c>
      <c r="E163" s="12">
        <f t="shared" si="4"/>
        <v>-9.909944167303468E-2</v>
      </c>
    </row>
    <row r="164" spans="1:5" x14ac:dyDescent="0.25">
      <c r="A164" s="6">
        <f>ReturnData!A175</f>
        <v>198806</v>
      </c>
      <c r="B164" s="15">
        <v>-3.2749999999999993E-3</v>
      </c>
      <c r="C164" s="20">
        <f t="shared" si="5"/>
        <v>1.3601718475458442</v>
      </c>
      <c r="D164" s="20">
        <f>MAX($C$3:C164)</f>
        <v>1.5147521381371094</v>
      </c>
      <c r="E164" s="12">
        <f t="shared" si="4"/>
        <v>-0.10204989100155554</v>
      </c>
    </row>
    <row r="165" spans="1:5" x14ac:dyDescent="0.25">
      <c r="A165" s="6">
        <f>ReturnData!A176</f>
        <v>198807</v>
      </c>
      <c r="B165" s="15">
        <v>-8.437500000000004E-3</v>
      </c>
      <c r="C165" s="20">
        <f t="shared" si="5"/>
        <v>1.348695397582176</v>
      </c>
      <c r="D165" s="20">
        <f>MAX($C$3:C165)</f>
        <v>1.5147521381371094</v>
      </c>
      <c r="E165" s="12">
        <f t="shared" si="4"/>
        <v>-0.10962634504622996</v>
      </c>
    </row>
    <row r="166" spans="1:5" x14ac:dyDescent="0.25">
      <c r="A166" s="6">
        <f>ReturnData!A177</f>
        <v>198808</v>
      </c>
      <c r="B166" s="15">
        <v>-2.6649999999999997E-2</v>
      </c>
      <c r="C166" s="20">
        <f t="shared" si="5"/>
        <v>1.312752665236611</v>
      </c>
      <c r="D166" s="20">
        <f>MAX($C$3:C166)</f>
        <v>1.5147521381371094</v>
      </c>
      <c r="E166" s="12">
        <f t="shared" si="4"/>
        <v>-0.13335480295074795</v>
      </c>
    </row>
    <row r="167" spans="1:5" x14ac:dyDescent="0.25">
      <c r="A167" s="6">
        <f>ReturnData!A178</f>
        <v>198809</v>
      </c>
      <c r="B167" s="15">
        <v>2.3474999999999996E-2</v>
      </c>
      <c r="C167" s="20">
        <f t="shared" si="5"/>
        <v>1.3435695340530405</v>
      </c>
      <c r="D167" s="20">
        <f>MAX($C$3:C167)</f>
        <v>1.5147521381371094</v>
      </c>
      <c r="E167" s="12">
        <f t="shared" si="4"/>
        <v>-0.11301030695001676</v>
      </c>
    </row>
    <row r="168" spans="1:5" x14ac:dyDescent="0.25">
      <c r="A168" s="6">
        <f>ReturnData!A179</f>
        <v>198810</v>
      </c>
      <c r="B168" s="15">
        <v>-2.7125000000000031E-3</v>
      </c>
      <c r="C168" s="20">
        <f t="shared" si="5"/>
        <v>1.3399251016919216</v>
      </c>
      <c r="D168" s="20">
        <f>MAX($C$3:C168)</f>
        <v>1.5147521381371094</v>
      </c>
      <c r="E168" s="12">
        <f t="shared" si="4"/>
        <v>-0.11541626649241486</v>
      </c>
    </row>
    <row r="169" spans="1:5" x14ac:dyDescent="0.25">
      <c r="A169" s="6">
        <f>ReturnData!A180</f>
        <v>198811</v>
      </c>
      <c r="B169" s="15">
        <v>7.4124999999999955E-3</v>
      </c>
      <c r="C169" s="20">
        <f t="shared" si="5"/>
        <v>1.349857296508213</v>
      </c>
      <c r="D169" s="20">
        <f>MAX($C$3:C169)</f>
        <v>1.5147521381371094</v>
      </c>
      <c r="E169" s="12">
        <f t="shared" si="4"/>
        <v>-0.10885928956778988</v>
      </c>
    </row>
    <row r="170" spans="1:5" x14ac:dyDescent="0.25">
      <c r="A170" s="6">
        <f>ReturnData!A181</f>
        <v>198812</v>
      </c>
      <c r="B170" s="15">
        <v>-5.7749999999999885E-3</v>
      </c>
      <c r="C170" s="20">
        <f t="shared" si="5"/>
        <v>1.342061870620878</v>
      </c>
      <c r="D170" s="20">
        <f>MAX($C$3:C170)</f>
        <v>1.5147521381371094</v>
      </c>
      <c r="E170" s="12">
        <f t="shared" si="4"/>
        <v>-0.1140056271705359</v>
      </c>
    </row>
    <row r="171" spans="1:5" x14ac:dyDescent="0.25">
      <c r="A171" s="6">
        <f>ReturnData!A182</f>
        <v>198901</v>
      </c>
      <c r="B171" s="15">
        <v>-5.5375000000000025E-3</v>
      </c>
      <c r="C171" s="20">
        <f t="shared" si="5"/>
        <v>1.3346302030123149</v>
      </c>
      <c r="D171" s="20">
        <f>MAX($C$3:C171)</f>
        <v>1.5147521381371094</v>
      </c>
      <c r="E171" s="12">
        <f t="shared" si="4"/>
        <v>-0.11891182101007904</v>
      </c>
    </row>
    <row r="172" spans="1:5" x14ac:dyDescent="0.25">
      <c r="A172" s="6">
        <f>ReturnData!A183</f>
        <v>198902</v>
      </c>
      <c r="B172" s="15">
        <v>5.2999999999999992E-3</v>
      </c>
      <c r="C172" s="20">
        <f t="shared" si="5"/>
        <v>1.3417037430882803</v>
      </c>
      <c r="D172" s="20">
        <f>MAX($C$3:C172)</f>
        <v>1.5147521381371094</v>
      </c>
      <c r="E172" s="12">
        <f t="shared" si="4"/>
        <v>-0.11424205366143238</v>
      </c>
    </row>
    <row r="173" spans="1:5" x14ac:dyDescent="0.25">
      <c r="A173" s="6">
        <f>ReturnData!A184</f>
        <v>198903</v>
      </c>
      <c r="B173" s="15">
        <v>4.500000000000004E-3</v>
      </c>
      <c r="C173" s="20">
        <f t="shared" si="5"/>
        <v>1.3477414099321776</v>
      </c>
      <c r="D173" s="20">
        <f>MAX($C$3:C173)</f>
        <v>1.5147521381371094</v>
      </c>
      <c r="E173" s="12">
        <f t="shared" si="4"/>
        <v>-0.1102561429029088</v>
      </c>
    </row>
    <row r="174" spans="1:5" x14ac:dyDescent="0.25">
      <c r="A174" s="6">
        <f>ReturnData!A185</f>
        <v>198904</v>
      </c>
      <c r="B174" s="15">
        <v>2.0050000000000002E-2</v>
      </c>
      <c r="C174" s="20">
        <f t="shared" si="5"/>
        <v>1.3747636252013176</v>
      </c>
      <c r="D174" s="20">
        <f>MAX($C$3:C174)</f>
        <v>1.5147521381371094</v>
      </c>
      <c r="E174" s="12">
        <f t="shared" si="4"/>
        <v>-9.2416778568112271E-2</v>
      </c>
    </row>
    <row r="175" spans="1:5" x14ac:dyDescent="0.25">
      <c r="A175" s="6">
        <f>ReturnData!A186</f>
        <v>198905</v>
      </c>
      <c r="B175" s="15">
        <v>-1.2012499999999999E-2</v>
      </c>
      <c r="C175" s="20">
        <f t="shared" si="5"/>
        <v>1.3582492771535868</v>
      </c>
      <c r="D175" s="20">
        <f>MAX($C$3:C175)</f>
        <v>1.5147521381371094</v>
      </c>
      <c r="E175" s="12">
        <f t="shared" si="4"/>
        <v>-0.10331912201556279</v>
      </c>
    </row>
    <row r="176" spans="1:5" x14ac:dyDescent="0.25">
      <c r="A176" s="6">
        <f>ReturnData!A187</f>
        <v>198906</v>
      </c>
      <c r="B176" s="15">
        <v>3.4637499999999995E-2</v>
      </c>
      <c r="C176" s="20">
        <f t="shared" si="5"/>
        <v>1.4052956364909943</v>
      </c>
      <c r="D176" s="20">
        <f>MAX($C$3:C176)</f>
        <v>1.5147521381371094</v>
      </c>
      <c r="E176" s="12">
        <f t="shared" si="4"/>
        <v>-7.2260338104376723E-2</v>
      </c>
    </row>
    <row r="177" spans="1:5" x14ac:dyDescent="0.25">
      <c r="A177" s="6">
        <f>ReturnData!A188</f>
        <v>198907</v>
      </c>
      <c r="B177" s="15">
        <v>-2.5749999999999999E-2</v>
      </c>
      <c r="C177" s="20">
        <f t="shared" si="5"/>
        <v>1.3691092738513511</v>
      </c>
      <c r="D177" s="20">
        <f>MAX($C$3:C177)</f>
        <v>1.5147521381371094</v>
      </c>
      <c r="E177" s="12">
        <f t="shared" si="4"/>
        <v>-9.6149634398189132E-2</v>
      </c>
    </row>
    <row r="178" spans="1:5" x14ac:dyDescent="0.25">
      <c r="A178" s="6">
        <f>ReturnData!A189</f>
        <v>198908</v>
      </c>
      <c r="B178" s="15">
        <v>7.5750000000000001E-3</v>
      </c>
      <c r="C178" s="20">
        <f t="shared" si="5"/>
        <v>1.3794802766007752</v>
      </c>
      <c r="D178" s="20">
        <f>MAX($C$3:C178)</f>
        <v>1.5147521381371094</v>
      </c>
      <c r="E178" s="12">
        <f t="shared" si="4"/>
        <v>-8.9302967878755302E-2</v>
      </c>
    </row>
    <row r="179" spans="1:5" x14ac:dyDescent="0.25">
      <c r="A179" s="6">
        <f>ReturnData!A190</f>
        <v>198909</v>
      </c>
      <c r="B179" s="15">
        <v>-1.7974999999999994E-2</v>
      </c>
      <c r="C179" s="20">
        <f t="shared" si="5"/>
        <v>1.3546841186288763</v>
      </c>
      <c r="D179" s="20">
        <f>MAX($C$3:C179)</f>
        <v>1.5147521381371094</v>
      </c>
      <c r="E179" s="12">
        <f t="shared" si="4"/>
        <v>-0.10567274703113468</v>
      </c>
    </row>
    <row r="180" spans="1:5" x14ac:dyDescent="0.25">
      <c r="A180" s="6">
        <f>ReturnData!A191</f>
        <v>198910</v>
      </c>
      <c r="B180" s="15">
        <v>-1.2949999999999995E-2</v>
      </c>
      <c r="C180" s="20">
        <f t="shared" si="5"/>
        <v>1.3371409592926322</v>
      </c>
      <c r="D180" s="20">
        <f>MAX($C$3:C180)</f>
        <v>1.5147521381371094</v>
      </c>
      <c r="E180" s="12">
        <f t="shared" si="4"/>
        <v>-0.11725428495708155</v>
      </c>
    </row>
    <row r="181" spans="1:5" x14ac:dyDescent="0.25">
      <c r="A181" s="6">
        <f>ReturnData!A192</f>
        <v>198911</v>
      </c>
      <c r="B181" s="15">
        <v>6.8750000000000581E-4</v>
      </c>
      <c r="C181" s="20">
        <f t="shared" si="5"/>
        <v>1.3380602437021458</v>
      </c>
      <c r="D181" s="20">
        <f>MAX($C$3:C181)</f>
        <v>1.5147521381371094</v>
      </c>
      <c r="E181" s="12">
        <f t="shared" si="4"/>
        <v>-0.1166473972779896</v>
      </c>
    </row>
    <row r="182" spans="1:5" x14ac:dyDescent="0.25">
      <c r="A182" s="6">
        <f>ReturnData!A193</f>
        <v>198912</v>
      </c>
      <c r="B182" s="15">
        <v>-3.3874999999999947E-3</v>
      </c>
      <c r="C182" s="20">
        <f t="shared" si="5"/>
        <v>1.3335275646266047</v>
      </c>
      <c r="D182" s="20">
        <f>MAX($C$3:C182)</f>
        <v>1.5147521381371094</v>
      </c>
      <c r="E182" s="12">
        <f t="shared" si="4"/>
        <v>-0.11963975421971047</v>
      </c>
    </row>
    <row r="183" spans="1:5" x14ac:dyDescent="0.25">
      <c r="A183" s="6">
        <f>ReturnData!A194</f>
        <v>199001</v>
      </c>
      <c r="B183" s="15">
        <v>-2.5512500000000004E-2</v>
      </c>
      <c r="C183" s="20">
        <f t="shared" si="5"/>
        <v>1.2995059426340685</v>
      </c>
      <c r="D183" s="20">
        <f>MAX($C$3:C183)</f>
        <v>1.5147521381371094</v>
      </c>
      <c r="E183" s="12">
        <f t="shared" si="4"/>
        <v>-0.14209994499018008</v>
      </c>
    </row>
    <row r="184" spans="1:5" x14ac:dyDescent="0.25">
      <c r="A184" s="6">
        <f>ReturnData!A195</f>
        <v>199002</v>
      </c>
      <c r="B184" s="15">
        <v>-1.1525000000000001E-2</v>
      </c>
      <c r="C184" s="20">
        <f t="shared" si="5"/>
        <v>1.2845291366452107</v>
      </c>
      <c r="D184" s="20">
        <f>MAX($C$3:C184)</f>
        <v>1.5147521381371094</v>
      </c>
      <c r="E184" s="12">
        <f t="shared" si="4"/>
        <v>-0.15198724312416834</v>
      </c>
    </row>
    <row r="185" spans="1:5" x14ac:dyDescent="0.25">
      <c r="A185" s="6">
        <f>ReturnData!A196</f>
        <v>199003</v>
      </c>
      <c r="B185" s="15">
        <v>1.1187499999999996E-2</v>
      </c>
      <c r="C185" s="20">
        <f t="shared" si="5"/>
        <v>1.298899806361429</v>
      </c>
      <c r="D185" s="20">
        <f>MAX($C$3:C185)</f>
        <v>1.5147521381371094</v>
      </c>
      <c r="E185" s="12">
        <f t="shared" si="4"/>
        <v>-0.14250010040662001</v>
      </c>
    </row>
    <row r="186" spans="1:5" x14ac:dyDescent="0.25">
      <c r="A186" s="6">
        <f>ReturnData!A197</f>
        <v>199004</v>
      </c>
      <c r="B186" s="15">
        <v>1.1724999999999985E-2</v>
      </c>
      <c r="C186" s="20">
        <f t="shared" si="5"/>
        <v>1.3141294065910167</v>
      </c>
      <c r="D186" s="20">
        <f>MAX($C$3:C186)</f>
        <v>1.5147521381371094</v>
      </c>
      <c r="E186" s="12">
        <f t="shared" si="4"/>
        <v>-0.13244591408388762</v>
      </c>
    </row>
    <row r="187" spans="1:5" x14ac:dyDescent="0.25">
      <c r="A187" s="6">
        <f>ReturnData!A198</f>
        <v>199005</v>
      </c>
      <c r="B187" s="15">
        <v>1.75125E-2</v>
      </c>
      <c r="C187" s="20">
        <f t="shared" si="5"/>
        <v>1.337143097823942</v>
      </c>
      <c r="D187" s="20">
        <f>MAX($C$3:C187)</f>
        <v>1.5147521381371094</v>
      </c>
      <c r="E187" s="12">
        <f t="shared" si="4"/>
        <v>-0.11725287315428164</v>
      </c>
    </row>
    <row r="188" spans="1:5" x14ac:dyDescent="0.25">
      <c r="A188" s="6">
        <f>ReturnData!A199</f>
        <v>199006</v>
      </c>
      <c r="B188" s="15">
        <v>3.0724999999999999E-2</v>
      </c>
      <c r="C188" s="20">
        <f t="shared" si="5"/>
        <v>1.3782268195045826</v>
      </c>
      <c r="D188" s="20">
        <f>MAX($C$3:C188)</f>
        <v>1.5147521381371094</v>
      </c>
      <c r="E188" s="12">
        <f t="shared" si="4"/>
        <v>-9.0130467681946977E-2</v>
      </c>
    </row>
    <row r="189" spans="1:5" x14ac:dyDescent="0.25">
      <c r="A189" s="6">
        <f>ReturnData!A200</f>
        <v>199007</v>
      </c>
      <c r="B189" s="15">
        <v>2.3500000000000007E-2</v>
      </c>
      <c r="C189" s="20">
        <f t="shared" si="5"/>
        <v>1.4106151497629404</v>
      </c>
      <c r="D189" s="20">
        <f>MAX($C$3:C189)</f>
        <v>1.5147521381371094</v>
      </c>
      <c r="E189" s="12">
        <f t="shared" si="4"/>
        <v>-6.874853367247262E-2</v>
      </c>
    </row>
    <row r="190" spans="1:5" x14ac:dyDescent="0.25">
      <c r="A190" s="6">
        <f>ReturnData!A201</f>
        <v>199008</v>
      </c>
      <c r="B190" s="15">
        <v>4.6137500000000019E-2</v>
      </c>
      <c r="C190" s="20">
        <f t="shared" si="5"/>
        <v>1.475697406235128</v>
      </c>
      <c r="D190" s="20">
        <f>MAX($C$3:C190)</f>
        <v>1.5147521381371094</v>
      </c>
      <c r="E190" s="12">
        <f t="shared" si="4"/>
        <v>-2.5782919144786386E-2</v>
      </c>
    </row>
    <row r="191" spans="1:5" x14ac:dyDescent="0.25">
      <c r="A191" s="6">
        <f>ReturnData!A202</f>
        <v>199009</v>
      </c>
      <c r="B191" s="15">
        <v>2.8900000000000002E-2</v>
      </c>
      <c r="C191" s="20">
        <f t="shared" si="5"/>
        <v>1.5183450612753231</v>
      </c>
      <c r="D191" s="20">
        <f>MAX($C$3:C191)</f>
        <v>1.5183450612753231</v>
      </c>
      <c r="E191" s="12">
        <f t="shared" si="4"/>
        <v>0</v>
      </c>
    </row>
    <row r="192" spans="1:5" x14ac:dyDescent="0.25">
      <c r="A192" s="6">
        <f>ReturnData!A203</f>
        <v>199010</v>
      </c>
      <c r="B192" s="15">
        <v>-4.9550000000000011E-2</v>
      </c>
      <c r="C192" s="20">
        <f t="shared" si="5"/>
        <v>1.4431110634891309</v>
      </c>
      <c r="D192" s="20">
        <f>MAX($C$3:C192)</f>
        <v>1.5183450612753231</v>
      </c>
      <c r="E192" s="12">
        <f t="shared" si="4"/>
        <v>-4.9549999999999976E-2</v>
      </c>
    </row>
    <row r="193" spans="1:5" x14ac:dyDescent="0.25">
      <c r="A193" s="6">
        <f>ReturnData!A204</f>
        <v>199011</v>
      </c>
      <c r="B193" s="15">
        <v>-2.5737499999999996E-2</v>
      </c>
      <c r="C193" s="20">
        <f t="shared" si="5"/>
        <v>1.4059689924925793</v>
      </c>
      <c r="D193" s="20">
        <f>MAX($C$3:C193)</f>
        <v>1.5183450612753231</v>
      </c>
      <c r="E193" s="12">
        <f t="shared" si="4"/>
        <v>-7.4012206875E-2</v>
      </c>
    </row>
    <row r="194" spans="1:5" x14ac:dyDescent="0.25">
      <c r="A194" s="6">
        <f>ReturnData!A205</f>
        <v>199012</v>
      </c>
      <c r="B194" s="15">
        <v>-1.0249999999999995E-2</v>
      </c>
      <c r="C194" s="20">
        <f t="shared" si="5"/>
        <v>1.3915578103195305</v>
      </c>
      <c r="D194" s="20">
        <f>MAX($C$3:C194)</f>
        <v>1.5183450612753231</v>
      </c>
      <c r="E194" s="12">
        <f t="shared" si="4"/>
        <v>-8.3503581754531167E-2</v>
      </c>
    </row>
    <row r="195" spans="1:5" x14ac:dyDescent="0.25">
      <c r="A195" s="6">
        <f>ReturnData!A206</f>
        <v>199101</v>
      </c>
      <c r="B195" s="15">
        <v>-2.5374999999999981E-3</v>
      </c>
      <c r="C195" s="20">
        <f t="shared" si="5"/>
        <v>1.3880267323758448</v>
      </c>
      <c r="D195" s="20">
        <f>MAX($C$3:C195)</f>
        <v>1.5183450612753231</v>
      </c>
      <c r="E195" s="12">
        <f t="shared" si="4"/>
        <v>-8.5829191415828954E-2</v>
      </c>
    </row>
    <row r="196" spans="1:5" x14ac:dyDescent="0.25">
      <c r="A196" s="6">
        <f>ReturnData!A207</f>
        <v>199102</v>
      </c>
      <c r="B196" s="15">
        <v>1.4287500000000002E-2</v>
      </c>
      <c r="C196" s="20">
        <f t="shared" si="5"/>
        <v>1.4078581643146648</v>
      </c>
      <c r="D196" s="20">
        <f>MAX($C$3:C196)</f>
        <v>1.5183450612753231</v>
      </c>
      <c r="E196" s="12">
        <f t="shared" ref="E196:E259" si="6">(C196-D196)/D196</f>
        <v>-7.2767975988182548E-2</v>
      </c>
    </row>
    <row r="197" spans="1:5" x14ac:dyDescent="0.25">
      <c r="A197" s="6">
        <f>ReturnData!A208</f>
        <v>199103</v>
      </c>
      <c r="B197" s="15">
        <v>-7.9874999999999998E-3</v>
      </c>
      <c r="C197" s="20">
        <f t="shared" ref="C197:C260" si="7">C196*(1+B197)</f>
        <v>1.3966128972272014</v>
      </c>
      <c r="D197" s="20">
        <f>MAX($C$3:C197)</f>
        <v>1.5183450612753231</v>
      </c>
      <c r="E197" s="12">
        <f t="shared" si="6"/>
        <v>-8.0174241779976979E-2</v>
      </c>
    </row>
    <row r="198" spans="1:5" x14ac:dyDescent="0.25">
      <c r="A198" s="6">
        <f>ReturnData!A209</f>
        <v>199104</v>
      </c>
      <c r="B198" s="15">
        <v>-1.4912500000000002E-2</v>
      </c>
      <c r="C198" s="20">
        <f t="shared" si="7"/>
        <v>1.3757859073973007</v>
      </c>
      <c r="D198" s="20">
        <f>MAX($C$3:C198)</f>
        <v>1.5183450612753231</v>
      </c>
      <c r="E198" s="12">
        <f t="shared" si="6"/>
        <v>-9.3891143399433122E-2</v>
      </c>
    </row>
    <row r="199" spans="1:5" x14ac:dyDescent="0.25">
      <c r="A199" s="6">
        <f>ReturnData!A210</f>
        <v>199105</v>
      </c>
      <c r="B199" s="15">
        <v>-9.4500000000000035E-3</v>
      </c>
      <c r="C199" s="20">
        <f t="shared" si="7"/>
        <v>1.3627847305723961</v>
      </c>
      <c r="D199" s="20">
        <f>MAX($C$3:C199)</f>
        <v>1.5183450612753231</v>
      </c>
      <c r="E199" s="12">
        <f t="shared" si="6"/>
        <v>-0.10245387209430851</v>
      </c>
    </row>
    <row r="200" spans="1:5" x14ac:dyDescent="0.25">
      <c r="A200" s="6">
        <f>ReturnData!A211</f>
        <v>199106</v>
      </c>
      <c r="B200" s="15">
        <v>2.8150000000000001E-2</v>
      </c>
      <c r="C200" s="20">
        <f t="shared" si="7"/>
        <v>1.4011471207380088</v>
      </c>
      <c r="D200" s="20">
        <f>MAX($C$3:C200)</f>
        <v>1.5183450612753231</v>
      </c>
      <c r="E200" s="12">
        <f t="shared" si="6"/>
        <v>-7.7187948593763447E-2</v>
      </c>
    </row>
    <row r="201" spans="1:5" x14ac:dyDescent="0.25">
      <c r="A201" s="6">
        <f>ReturnData!A212</f>
        <v>199107</v>
      </c>
      <c r="B201" s="15">
        <v>3.4362499999999997E-2</v>
      </c>
      <c r="C201" s="20">
        <f t="shared" si="7"/>
        <v>1.4492940386743687</v>
      </c>
      <c r="D201" s="20">
        <f>MAX($C$3:C201)</f>
        <v>1.5183450612753231</v>
      </c>
      <c r="E201" s="12">
        <f t="shared" si="6"/>
        <v>-4.547781947731664E-2</v>
      </c>
    </row>
    <row r="202" spans="1:5" x14ac:dyDescent="0.25">
      <c r="A202" s="6">
        <f>ReturnData!A213</f>
        <v>199108</v>
      </c>
      <c r="B202" s="15">
        <v>-1.39875E-2</v>
      </c>
      <c r="C202" s="20">
        <f t="shared" si="7"/>
        <v>1.4290220383084109</v>
      </c>
      <c r="D202" s="20">
        <f>MAX($C$3:C202)</f>
        <v>1.5183450612753231</v>
      </c>
      <c r="E202" s="12">
        <f t="shared" si="6"/>
        <v>-5.8829198477377699E-2</v>
      </c>
    </row>
    <row r="203" spans="1:5" x14ac:dyDescent="0.25">
      <c r="A203" s="6">
        <f>ReturnData!A214</f>
        <v>199109</v>
      </c>
      <c r="B203" s="15">
        <v>-1.4125E-2</v>
      </c>
      <c r="C203" s="20">
        <f t="shared" si="7"/>
        <v>1.4088371020173045</v>
      </c>
      <c r="D203" s="20">
        <f>MAX($C$3:C203)</f>
        <v>1.5183450612753231</v>
      </c>
      <c r="E203" s="12">
        <f t="shared" si="6"/>
        <v>-7.2123236048884806E-2</v>
      </c>
    </row>
    <row r="204" spans="1:5" x14ac:dyDescent="0.25">
      <c r="A204" s="6">
        <f>ReturnData!A215</f>
        <v>199110</v>
      </c>
      <c r="B204" s="15">
        <v>8.199999999999999E-3</v>
      </c>
      <c r="C204" s="20">
        <f t="shared" si="7"/>
        <v>1.4203895662538464</v>
      </c>
      <c r="D204" s="20">
        <f>MAX($C$3:C204)</f>
        <v>1.5183450612753231</v>
      </c>
      <c r="E204" s="12">
        <f t="shared" si="6"/>
        <v>-6.4514646584485677E-2</v>
      </c>
    </row>
    <row r="205" spans="1:5" x14ac:dyDescent="0.25">
      <c r="A205" s="6">
        <f>ReturnData!A216</f>
        <v>199111</v>
      </c>
      <c r="B205" s="15">
        <v>6.1462499999999975E-2</v>
      </c>
      <c r="C205" s="20">
        <f t="shared" si="7"/>
        <v>1.5076902599697233</v>
      </c>
      <c r="D205" s="20">
        <f>MAX($C$3:C205)</f>
        <v>1.5183450612753231</v>
      </c>
      <c r="E205" s="12">
        <f t="shared" si="6"/>
        <v>-7.0173780501847126E-3</v>
      </c>
    </row>
    <row r="206" spans="1:5" x14ac:dyDescent="0.25">
      <c r="A206" s="6">
        <f>ReturnData!A217</f>
        <v>199112</v>
      </c>
      <c r="B206" s="15">
        <v>-7.7000000000000037E-3</v>
      </c>
      <c r="C206" s="20">
        <f t="shared" si="7"/>
        <v>1.4960810449679562</v>
      </c>
      <c r="D206" s="20">
        <f>MAX($C$3:C206)</f>
        <v>1.5183450612753231</v>
      </c>
      <c r="E206" s="12">
        <f t="shared" si="6"/>
        <v>-1.4663344239198401E-2</v>
      </c>
    </row>
    <row r="207" spans="1:5" x14ac:dyDescent="0.25">
      <c r="A207" s="6">
        <f>ReturnData!A218</f>
        <v>199201</v>
      </c>
      <c r="B207" s="15">
        <v>-1.9287499999999999E-2</v>
      </c>
      <c r="C207" s="20">
        <f t="shared" si="7"/>
        <v>1.4672253818131367</v>
      </c>
      <c r="D207" s="20">
        <f>MAX($C$3:C207)</f>
        <v>1.5183450612753231</v>
      </c>
      <c r="E207" s="12">
        <f t="shared" si="6"/>
        <v>-3.3668024987184943E-2</v>
      </c>
    </row>
    <row r="208" spans="1:5" x14ac:dyDescent="0.25">
      <c r="A208" s="6">
        <f>ReturnData!A219</f>
        <v>199202</v>
      </c>
      <c r="B208" s="15">
        <v>-2.9374999999999957E-3</v>
      </c>
      <c r="C208" s="20">
        <f t="shared" si="7"/>
        <v>1.4629154072540604</v>
      </c>
      <c r="D208" s="20">
        <f>MAX($C$3:C208)</f>
        <v>1.5183450612753231</v>
      </c>
      <c r="E208" s="12">
        <f t="shared" si="6"/>
        <v>-3.6506625163785174E-2</v>
      </c>
    </row>
    <row r="209" spans="1:5" x14ac:dyDescent="0.25">
      <c r="A209" s="6">
        <f>ReturnData!A220</f>
        <v>199203</v>
      </c>
      <c r="B209" s="15">
        <v>-1.3837500000000001E-2</v>
      </c>
      <c r="C209" s="20">
        <f t="shared" si="7"/>
        <v>1.4426723153061825</v>
      </c>
      <c r="D209" s="20">
        <f>MAX($C$3:C209)</f>
        <v>1.5183450612753231</v>
      </c>
      <c r="E209" s="12">
        <f t="shared" si="6"/>
        <v>-4.9838964738081248E-2</v>
      </c>
    </row>
    <row r="210" spans="1:5" x14ac:dyDescent="0.25">
      <c r="A210" s="6">
        <f>ReturnData!A221</f>
        <v>199204</v>
      </c>
      <c r="B210" s="15">
        <v>-1.9375E-2</v>
      </c>
      <c r="C210" s="20">
        <f t="shared" si="7"/>
        <v>1.4147205391971251</v>
      </c>
      <c r="D210" s="20">
        <f>MAX($C$3:C210)</f>
        <v>1.5183450612753231</v>
      </c>
      <c r="E210" s="12">
        <f t="shared" si="6"/>
        <v>-6.8248334796280938E-2</v>
      </c>
    </row>
    <row r="211" spans="1:5" x14ac:dyDescent="0.25">
      <c r="A211" s="6">
        <f>ReturnData!A222</f>
        <v>199205</v>
      </c>
      <c r="B211" s="15">
        <v>-2.5487500000000003E-2</v>
      </c>
      <c r="C211" s="20">
        <f t="shared" si="7"/>
        <v>1.3786628494543385</v>
      </c>
      <c r="D211" s="20">
        <f>MAX($C$3:C211)</f>
        <v>1.5183450612753231</v>
      </c>
      <c r="E211" s="12">
        <f t="shared" si="6"/>
        <v>-9.1996355363160684E-2</v>
      </c>
    </row>
    <row r="212" spans="1:5" x14ac:dyDescent="0.25">
      <c r="A212" s="6">
        <f>ReturnData!A223</f>
        <v>199206</v>
      </c>
      <c r="B212" s="15">
        <v>1.3587500000000002E-2</v>
      </c>
      <c r="C212" s="20">
        <f t="shared" si="7"/>
        <v>1.3973954309212995</v>
      </c>
      <c r="D212" s="20">
        <f>MAX($C$3:C212)</f>
        <v>1.5183450612753231</v>
      </c>
      <c r="E212" s="12">
        <f t="shared" si="6"/>
        <v>-7.9658855841657522E-2</v>
      </c>
    </row>
    <row r="213" spans="1:5" x14ac:dyDescent="0.25">
      <c r="A213" s="6">
        <f>ReturnData!A224</f>
        <v>199207</v>
      </c>
      <c r="B213" s="15">
        <v>-7.6874999999999999E-3</v>
      </c>
      <c r="C213" s="20">
        <f t="shared" si="7"/>
        <v>1.3866529535460921</v>
      </c>
      <c r="D213" s="20">
        <f>MAX($C$3:C213)</f>
        <v>1.5183450612753231</v>
      </c>
      <c r="E213" s="12">
        <f t="shared" si="6"/>
        <v>-8.6733978387374719E-2</v>
      </c>
    </row>
    <row r="214" spans="1:5" x14ac:dyDescent="0.25">
      <c r="A214" s="6">
        <f>ReturnData!A225</f>
        <v>199208</v>
      </c>
      <c r="B214" s="15">
        <v>9.9624999999999957E-3</v>
      </c>
      <c r="C214" s="20">
        <f t="shared" si="7"/>
        <v>1.4004674835957951</v>
      </c>
      <c r="D214" s="20">
        <f>MAX($C$3:C214)</f>
        <v>1.5183450612753231</v>
      </c>
      <c r="E214" s="12">
        <f t="shared" si="6"/>
        <v>-7.7635565647058896E-2</v>
      </c>
    </row>
    <row r="215" spans="1:5" x14ac:dyDescent="0.25">
      <c r="A215" s="6">
        <f>ReturnData!A226</f>
        <v>199209</v>
      </c>
      <c r="B215" s="15">
        <v>-3.4625000000000012E-3</v>
      </c>
      <c r="C215" s="20">
        <f t="shared" si="7"/>
        <v>1.3956183649338445</v>
      </c>
      <c r="D215" s="20">
        <f>MAX($C$3:C215)</f>
        <v>1.5183450612753231</v>
      </c>
      <c r="E215" s="12">
        <f t="shared" si="6"/>
        <v>-8.0829252501006046E-2</v>
      </c>
    </row>
    <row r="216" spans="1:5" x14ac:dyDescent="0.25">
      <c r="A216" s="6">
        <f>ReturnData!A227</f>
        <v>199210</v>
      </c>
      <c r="B216" s="15">
        <v>3.1849999999999996E-2</v>
      </c>
      <c r="C216" s="20">
        <f t="shared" si="7"/>
        <v>1.4400688098569874</v>
      </c>
      <c r="D216" s="20">
        <f>MAX($C$3:C216)</f>
        <v>1.5183450612753231</v>
      </c>
      <c r="E216" s="12">
        <f t="shared" si="6"/>
        <v>-5.1553664193163137E-2</v>
      </c>
    </row>
    <row r="217" spans="1:5" x14ac:dyDescent="0.25">
      <c r="A217" s="6">
        <f>ReturnData!A228</f>
        <v>199211</v>
      </c>
      <c r="B217" s="15">
        <v>3.3499999999999988E-3</v>
      </c>
      <c r="C217" s="20">
        <f t="shared" si="7"/>
        <v>1.4448930403700082</v>
      </c>
      <c r="D217" s="20">
        <f>MAX($C$3:C217)</f>
        <v>1.5183450612753231</v>
      </c>
      <c r="E217" s="12">
        <f t="shared" si="6"/>
        <v>-4.8376368968210286E-2</v>
      </c>
    </row>
    <row r="218" spans="1:5" x14ac:dyDescent="0.25">
      <c r="A218" s="6">
        <f>ReturnData!A229</f>
        <v>199212</v>
      </c>
      <c r="B218" s="15">
        <v>4.8325E-2</v>
      </c>
      <c r="C218" s="20">
        <f t="shared" si="7"/>
        <v>1.5147174965458887</v>
      </c>
      <c r="D218" s="20">
        <f>MAX($C$3:C218)</f>
        <v>1.5183450612753231</v>
      </c>
      <c r="E218" s="12">
        <f t="shared" si="6"/>
        <v>-2.3891569985991369E-3</v>
      </c>
    </row>
    <row r="219" spans="1:5" x14ac:dyDescent="0.25">
      <c r="A219" s="6">
        <f>ReturnData!A230</f>
        <v>199301</v>
      </c>
      <c r="B219" s="15">
        <v>1.6987499999999996E-2</v>
      </c>
      <c r="C219" s="20">
        <f t="shared" si="7"/>
        <v>1.540448760018462</v>
      </c>
      <c r="D219" s="20">
        <f>MAX($C$3:C219)</f>
        <v>1.540448760018462</v>
      </c>
      <c r="E219" s="12">
        <f t="shared" si="6"/>
        <v>0</v>
      </c>
    </row>
    <row r="220" spans="1:5" x14ac:dyDescent="0.25">
      <c r="A220" s="6">
        <f>ReturnData!A231</f>
        <v>199302</v>
      </c>
      <c r="B220" s="15">
        <v>-4.2625000000000024E-3</v>
      </c>
      <c r="C220" s="20">
        <f t="shared" si="7"/>
        <v>1.5338825971788832</v>
      </c>
      <c r="D220" s="20">
        <f>MAX($C$3:C220)</f>
        <v>1.540448760018462</v>
      </c>
      <c r="E220" s="12">
        <f t="shared" si="6"/>
        <v>-4.262500000000057E-3</v>
      </c>
    </row>
    <row r="221" spans="1:5" x14ac:dyDescent="0.25">
      <c r="A221" s="6">
        <f>ReturnData!A232</f>
        <v>199303</v>
      </c>
      <c r="B221" s="15">
        <v>1.5125000000000001E-2</v>
      </c>
      <c r="C221" s="20">
        <f t="shared" si="7"/>
        <v>1.557082571461214</v>
      </c>
      <c r="D221" s="20">
        <f>MAX($C$3:C221)</f>
        <v>1.557082571461214</v>
      </c>
      <c r="E221" s="12">
        <f t="shared" si="6"/>
        <v>0</v>
      </c>
    </row>
    <row r="222" spans="1:5" x14ac:dyDescent="0.25">
      <c r="A222" s="6">
        <f>ReturnData!A233</f>
        <v>199304</v>
      </c>
      <c r="B222" s="15">
        <v>-3.9375000000000104E-3</v>
      </c>
      <c r="C222" s="20">
        <f t="shared" si="7"/>
        <v>1.5509515588360854</v>
      </c>
      <c r="D222" s="20">
        <f>MAX($C$3:C222)</f>
        <v>1.557082571461214</v>
      </c>
      <c r="E222" s="12">
        <f t="shared" si="6"/>
        <v>-3.9375000000000495E-3</v>
      </c>
    </row>
    <row r="223" spans="1:5" x14ac:dyDescent="0.25">
      <c r="A223" s="6">
        <f>ReturnData!A234</f>
        <v>199305</v>
      </c>
      <c r="B223" s="15">
        <v>2.1925E-2</v>
      </c>
      <c r="C223" s="20">
        <f t="shared" si="7"/>
        <v>1.5849561717635665</v>
      </c>
      <c r="D223" s="20">
        <f>MAX($C$3:C223)</f>
        <v>1.5849561717635665</v>
      </c>
      <c r="E223" s="12">
        <f t="shared" si="6"/>
        <v>0</v>
      </c>
    </row>
    <row r="224" spans="1:5" x14ac:dyDescent="0.25">
      <c r="A224" s="6">
        <f>ReturnData!A235</f>
        <v>199306</v>
      </c>
      <c r="B224" s="15">
        <v>2.4187500000000001E-2</v>
      </c>
      <c r="C224" s="20">
        <f t="shared" si="7"/>
        <v>1.6232922991680978</v>
      </c>
      <c r="D224" s="20">
        <f>MAX($C$3:C224)</f>
        <v>1.6232922991680978</v>
      </c>
      <c r="E224" s="12">
        <f t="shared" si="6"/>
        <v>0</v>
      </c>
    </row>
    <row r="225" spans="1:5" x14ac:dyDescent="0.25">
      <c r="A225" s="6">
        <f>ReturnData!A236</f>
        <v>199307</v>
      </c>
      <c r="B225" s="15">
        <v>1.2124999999999993E-2</v>
      </c>
      <c r="C225" s="20">
        <f t="shared" si="7"/>
        <v>1.642974718295511</v>
      </c>
      <c r="D225" s="20">
        <f>MAX($C$3:C225)</f>
        <v>1.642974718295511</v>
      </c>
      <c r="E225" s="12">
        <f t="shared" si="6"/>
        <v>0</v>
      </c>
    </row>
    <row r="226" spans="1:5" x14ac:dyDescent="0.25">
      <c r="A226" s="6">
        <f>ReturnData!A237</f>
        <v>199308</v>
      </c>
      <c r="B226" s="15">
        <v>-4.7249999999999948E-3</v>
      </c>
      <c r="C226" s="20">
        <f t="shared" si="7"/>
        <v>1.6352116627515647</v>
      </c>
      <c r="D226" s="20">
        <f>MAX($C$3:C226)</f>
        <v>1.642974718295511</v>
      </c>
      <c r="E226" s="12">
        <f t="shared" si="6"/>
        <v>-4.7250000000000035E-3</v>
      </c>
    </row>
    <row r="227" spans="1:5" x14ac:dyDescent="0.25">
      <c r="A227" s="6">
        <f>ReturnData!A238</f>
        <v>199309</v>
      </c>
      <c r="B227" s="15">
        <v>-1.2625000000000004E-2</v>
      </c>
      <c r="C227" s="20">
        <f t="shared" si="7"/>
        <v>1.6145671155093262</v>
      </c>
      <c r="D227" s="20">
        <f>MAX($C$3:C227)</f>
        <v>1.642974718295511</v>
      </c>
      <c r="E227" s="12">
        <f t="shared" si="6"/>
        <v>-1.7290346875000012E-2</v>
      </c>
    </row>
    <row r="228" spans="1:5" x14ac:dyDescent="0.25">
      <c r="A228" s="6">
        <f>ReturnData!A239</f>
        <v>199310</v>
      </c>
      <c r="B228" s="15">
        <v>-2.2475000000000002E-2</v>
      </c>
      <c r="C228" s="20">
        <f t="shared" si="7"/>
        <v>1.5782797195882541</v>
      </c>
      <c r="D228" s="20">
        <f>MAX($C$3:C228)</f>
        <v>1.642974718295511</v>
      </c>
      <c r="E228" s="12">
        <f t="shared" si="6"/>
        <v>-3.9376746328984386E-2</v>
      </c>
    </row>
    <row r="229" spans="1:5" x14ac:dyDescent="0.25">
      <c r="A229" s="6">
        <f>ReturnData!A240</f>
        <v>199311</v>
      </c>
      <c r="B229" s="15">
        <v>1.9137500000000002E-2</v>
      </c>
      <c r="C229" s="20">
        <f t="shared" si="7"/>
        <v>1.6084840477218743</v>
      </c>
      <c r="D229" s="20">
        <f>MAX($C$3:C229)</f>
        <v>1.642974718295511</v>
      </c>
      <c r="E229" s="12">
        <f t="shared" si="6"/>
        <v>-2.099281881185535E-2</v>
      </c>
    </row>
    <row r="230" spans="1:5" x14ac:dyDescent="0.25">
      <c r="A230" s="6">
        <f>ReturnData!A241</f>
        <v>199312</v>
      </c>
      <c r="B230" s="15">
        <v>-1.6250000000000292E-4</v>
      </c>
      <c r="C230" s="20">
        <f t="shared" si="7"/>
        <v>1.6082226690641195</v>
      </c>
      <c r="D230" s="20">
        <f>MAX($C$3:C230)</f>
        <v>1.642974718295511</v>
      </c>
      <c r="E230" s="12">
        <f t="shared" si="6"/>
        <v>-2.1151907478798405E-2</v>
      </c>
    </row>
    <row r="231" spans="1:5" x14ac:dyDescent="0.25">
      <c r="A231" s="6">
        <f>ReturnData!A242</f>
        <v>199401</v>
      </c>
      <c r="B231" s="15">
        <v>9.6874999999999965E-3</v>
      </c>
      <c r="C231" s="20">
        <f t="shared" si="7"/>
        <v>1.6238023261706782</v>
      </c>
      <c r="D231" s="20">
        <f>MAX($C$3:C231)</f>
        <v>1.642974718295511</v>
      </c>
      <c r="E231" s="12">
        <f t="shared" si="6"/>
        <v>-1.1669316582499221E-2</v>
      </c>
    </row>
    <row r="232" spans="1:5" x14ac:dyDescent="0.25">
      <c r="A232" s="6">
        <f>ReturnData!A243</f>
        <v>199402</v>
      </c>
      <c r="B232" s="15">
        <v>1.9125000000000045E-3</v>
      </c>
      <c r="C232" s="20">
        <f t="shared" si="7"/>
        <v>1.6269078481194796</v>
      </c>
      <c r="D232" s="20">
        <f>MAX($C$3:C232)</f>
        <v>1.642974718295511</v>
      </c>
      <c r="E232" s="12">
        <f t="shared" si="6"/>
        <v>-9.7791341504632479E-3</v>
      </c>
    </row>
    <row r="233" spans="1:5" x14ac:dyDescent="0.25">
      <c r="A233" s="6">
        <f>ReturnData!A244</f>
        <v>199403</v>
      </c>
      <c r="B233" s="15">
        <v>-3.39625E-2</v>
      </c>
      <c r="C233" s="20">
        <f t="shared" si="7"/>
        <v>1.5716539903277218</v>
      </c>
      <c r="D233" s="20">
        <f>MAX($C$3:C233)</f>
        <v>1.642974718295511</v>
      </c>
      <c r="E233" s="12">
        <f t="shared" si="6"/>
        <v>-4.3409510306878153E-2</v>
      </c>
    </row>
    <row r="234" spans="1:5" x14ac:dyDescent="0.25">
      <c r="A234" s="6">
        <f>ReturnData!A245</f>
        <v>199404</v>
      </c>
      <c r="B234" s="15">
        <v>1.7712500000000003E-2</v>
      </c>
      <c r="C234" s="20">
        <f t="shared" si="7"/>
        <v>1.5994919116314017</v>
      </c>
      <c r="D234" s="20">
        <f>MAX($C$3:C234)</f>
        <v>1.642974718295511</v>
      </c>
      <c r="E234" s="12">
        <f t="shared" si="6"/>
        <v>-2.6465901258188651E-2</v>
      </c>
    </row>
    <row r="235" spans="1:5" x14ac:dyDescent="0.25">
      <c r="A235" s="6">
        <f>ReturnData!A246</f>
        <v>199405</v>
      </c>
      <c r="B235" s="15">
        <v>5.9874999999999998E-3</v>
      </c>
      <c r="C235" s="20">
        <f t="shared" si="7"/>
        <v>1.6090688694522948</v>
      </c>
      <c r="D235" s="20">
        <f>MAX($C$3:C235)</f>
        <v>1.642974718295511</v>
      </c>
      <c r="E235" s="12">
        <f t="shared" si="6"/>
        <v>-2.0636865841972021E-2</v>
      </c>
    </row>
    <row r="236" spans="1:5" x14ac:dyDescent="0.25">
      <c r="A236" s="6">
        <f>ReturnData!A247</f>
        <v>199406</v>
      </c>
      <c r="B236" s="15">
        <v>6.4874999999999967E-3</v>
      </c>
      <c r="C236" s="20">
        <f t="shared" si="7"/>
        <v>1.6195077037428665</v>
      </c>
      <c r="D236" s="20">
        <f>MAX($C$3:C236)</f>
        <v>1.642974718295511</v>
      </c>
      <c r="E236" s="12">
        <f t="shared" si="6"/>
        <v>-1.4283247509121862E-2</v>
      </c>
    </row>
    <row r="237" spans="1:5" x14ac:dyDescent="0.25">
      <c r="A237" s="6">
        <f>ReturnData!A248</f>
        <v>199407</v>
      </c>
      <c r="B237" s="15">
        <v>1.0950000000000001E-2</v>
      </c>
      <c r="C237" s="20">
        <f t="shared" si="7"/>
        <v>1.6372413130988508</v>
      </c>
      <c r="D237" s="20">
        <f>MAX($C$3:C237)</f>
        <v>1.642974718295511</v>
      </c>
      <c r="E237" s="12">
        <f t="shared" si="6"/>
        <v>-3.4896490693467771E-3</v>
      </c>
    </row>
    <row r="238" spans="1:5" x14ac:dyDescent="0.25">
      <c r="A238" s="6">
        <f>ReturnData!A249</f>
        <v>199408</v>
      </c>
      <c r="B238" s="15">
        <v>8.4874999999999985E-3</v>
      </c>
      <c r="C238" s="20">
        <f t="shared" si="7"/>
        <v>1.6511373987437772</v>
      </c>
      <c r="D238" s="20">
        <f>MAX($C$3:C238)</f>
        <v>1.6511373987437772</v>
      </c>
      <c r="E238" s="12">
        <f t="shared" si="6"/>
        <v>0</v>
      </c>
    </row>
    <row r="239" spans="1:5" x14ac:dyDescent="0.25">
      <c r="A239" s="6">
        <f>ReturnData!A250</f>
        <v>199409</v>
      </c>
      <c r="B239" s="15">
        <v>-1.55625E-2</v>
      </c>
      <c r="C239" s="20">
        <f t="shared" si="7"/>
        <v>1.6254415729758271</v>
      </c>
      <c r="D239" s="20">
        <f>MAX($C$3:C239)</f>
        <v>1.6511373987437772</v>
      </c>
      <c r="E239" s="12">
        <f t="shared" si="6"/>
        <v>-1.5562500000000005E-2</v>
      </c>
    </row>
    <row r="240" spans="1:5" x14ac:dyDescent="0.25">
      <c r="A240" s="6">
        <f>ReturnData!A251</f>
        <v>199410</v>
      </c>
      <c r="B240" s="15">
        <v>-7.8374999999999972E-3</v>
      </c>
      <c r="C240" s="20">
        <f t="shared" si="7"/>
        <v>1.6127021746476291</v>
      </c>
      <c r="D240" s="20">
        <f>MAX($C$3:C240)</f>
        <v>1.6511373987437772</v>
      </c>
      <c r="E240" s="12">
        <f t="shared" si="6"/>
        <v>-2.3278028906250001E-2</v>
      </c>
    </row>
    <row r="241" spans="1:5" x14ac:dyDescent="0.25">
      <c r="A241" s="6">
        <f>ReturnData!A252</f>
        <v>199411</v>
      </c>
      <c r="B241" s="15">
        <v>7.8875000000000021E-3</v>
      </c>
      <c r="C241" s="20">
        <f t="shared" si="7"/>
        <v>1.6254223630501623</v>
      </c>
      <c r="D241" s="20">
        <f>MAX($C$3:C241)</f>
        <v>1.6511373987437772</v>
      </c>
      <c r="E241" s="12">
        <f t="shared" si="6"/>
        <v>-1.5574134359248036E-2</v>
      </c>
    </row>
    <row r="242" spans="1:5" x14ac:dyDescent="0.25">
      <c r="A242" s="6">
        <f>ReturnData!A253</f>
        <v>199412</v>
      </c>
      <c r="B242" s="15">
        <v>1.0199999999999999E-2</v>
      </c>
      <c r="C242" s="20">
        <f t="shared" si="7"/>
        <v>1.6420016711532739</v>
      </c>
      <c r="D242" s="20">
        <f>MAX($C$3:C242)</f>
        <v>1.6511373987437772</v>
      </c>
      <c r="E242" s="12">
        <f t="shared" si="6"/>
        <v>-5.5329905297124057E-3</v>
      </c>
    </row>
    <row r="243" spans="1:5" x14ac:dyDescent="0.25">
      <c r="A243" s="6">
        <f>ReturnData!A254</f>
        <v>199501</v>
      </c>
      <c r="B243" s="15">
        <v>7.7499999999999791E-4</v>
      </c>
      <c r="C243" s="20">
        <f t="shared" si="7"/>
        <v>1.6432742224484176</v>
      </c>
      <c r="D243" s="20">
        <f>MAX($C$3:C243)</f>
        <v>1.6511373987437772</v>
      </c>
      <c r="E243" s="12">
        <f t="shared" si="6"/>
        <v>-4.762278597372987E-3</v>
      </c>
    </row>
    <row r="244" spans="1:5" x14ac:dyDescent="0.25">
      <c r="A244" s="6">
        <f>ReturnData!A255</f>
        <v>199502</v>
      </c>
      <c r="B244" s="15">
        <v>-3.8875000000000055E-3</v>
      </c>
      <c r="C244" s="20">
        <f t="shared" si="7"/>
        <v>1.6368859939086493</v>
      </c>
      <c r="D244" s="20">
        <f>MAX($C$3:C244)</f>
        <v>1.6511373987437772</v>
      </c>
      <c r="E244" s="12">
        <f t="shared" si="6"/>
        <v>-8.6312652393257354E-3</v>
      </c>
    </row>
    <row r="245" spans="1:5" x14ac:dyDescent="0.25">
      <c r="A245" s="6">
        <f>ReturnData!A256</f>
        <v>199503</v>
      </c>
      <c r="B245" s="15">
        <v>2.8937499999999998E-2</v>
      </c>
      <c r="C245" s="20">
        <f t="shared" si="7"/>
        <v>1.6842533823573809</v>
      </c>
      <c r="D245" s="20">
        <f>MAX($C$3:C245)</f>
        <v>1.6842533823573809</v>
      </c>
      <c r="E245" s="12">
        <f t="shared" si="6"/>
        <v>0</v>
      </c>
    </row>
    <row r="246" spans="1:5" x14ac:dyDescent="0.25">
      <c r="A246" s="6">
        <f>ReturnData!A257</f>
        <v>199504</v>
      </c>
      <c r="B246" s="15">
        <v>1.4725000000000005E-2</v>
      </c>
      <c r="C246" s="20">
        <f t="shared" si="7"/>
        <v>1.7090540134125936</v>
      </c>
      <c r="D246" s="20">
        <f>MAX($C$3:C246)</f>
        <v>1.7090540134125936</v>
      </c>
      <c r="E246" s="12">
        <f t="shared" si="6"/>
        <v>0</v>
      </c>
    </row>
    <row r="247" spans="1:5" x14ac:dyDescent="0.25">
      <c r="A247" s="6">
        <f>ReturnData!A258</f>
        <v>199505</v>
      </c>
      <c r="B247" s="15">
        <v>-7.5999999999999956E-3</v>
      </c>
      <c r="C247" s="20">
        <f t="shared" si="7"/>
        <v>1.6960652029106578</v>
      </c>
      <c r="D247" s="20">
        <f>MAX($C$3:C247)</f>
        <v>1.7090540134125936</v>
      </c>
      <c r="E247" s="12">
        <f t="shared" si="6"/>
        <v>-7.6000000000000451E-3</v>
      </c>
    </row>
    <row r="248" spans="1:5" x14ac:dyDescent="0.25">
      <c r="A248" s="6">
        <f>ReturnData!A259</f>
        <v>199506</v>
      </c>
      <c r="B248" s="15">
        <v>-9.324999999999993E-3</v>
      </c>
      <c r="C248" s="20">
        <f t="shared" si="7"/>
        <v>1.6802493948935158</v>
      </c>
      <c r="D248" s="20">
        <f>MAX($C$3:C248)</f>
        <v>1.7090540134125936</v>
      </c>
      <c r="E248" s="12">
        <f t="shared" si="6"/>
        <v>-1.6854130000000109E-2</v>
      </c>
    </row>
    <row r="249" spans="1:5" x14ac:dyDescent="0.25">
      <c r="A249" s="6">
        <f>ReturnData!A260</f>
        <v>199507</v>
      </c>
      <c r="B249" s="15">
        <v>1.0125E-2</v>
      </c>
      <c r="C249" s="20">
        <f t="shared" si="7"/>
        <v>1.6972619200168124</v>
      </c>
      <c r="D249" s="20">
        <f>MAX($C$3:C249)</f>
        <v>1.7090540134125936</v>
      </c>
      <c r="E249" s="12">
        <f t="shared" si="6"/>
        <v>-6.8997780662502263E-3</v>
      </c>
    </row>
    <row r="250" spans="1:5" x14ac:dyDescent="0.25">
      <c r="A250" s="6">
        <f>ReturnData!A261</f>
        <v>199508</v>
      </c>
      <c r="B250" s="15">
        <v>2.10125E-2</v>
      </c>
      <c r="C250" s="20">
        <f t="shared" si="7"/>
        <v>1.7329256361111658</v>
      </c>
      <c r="D250" s="20">
        <f>MAX($C$3:C250)</f>
        <v>1.7329256361111658</v>
      </c>
      <c r="E250" s="12">
        <f t="shared" si="6"/>
        <v>0</v>
      </c>
    </row>
    <row r="251" spans="1:5" x14ac:dyDescent="0.25">
      <c r="A251" s="6">
        <f>ReturnData!A262</f>
        <v>199509</v>
      </c>
      <c r="B251" s="15">
        <v>4.7587499999999998E-2</v>
      </c>
      <c r="C251" s="20">
        <f t="shared" si="7"/>
        <v>1.8153912348196057</v>
      </c>
      <c r="D251" s="20">
        <f>MAX($C$3:C251)</f>
        <v>1.8153912348196057</v>
      </c>
      <c r="E251" s="12">
        <f t="shared" si="6"/>
        <v>0</v>
      </c>
    </row>
    <row r="252" spans="1:5" x14ac:dyDescent="0.25">
      <c r="A252" s="6">
        <f>ReturnData!A263</f>
        <v>199510</v>
      </c>
      <c r="B252" s="15">
        <v>-1.4774999999999996E-2</v>
      </c>
      <c r="C252" s="20">
        <f t="shared" si="7"/>
        <v>1.788568829325146</v>
      </c>
      <c r="D252" s="20">
        <f>MAX($C$3:C252)</f>
        <v>1.8153912348196057</v>
      </c>
      <c r="E252" s="12">
        <f t="shared" si="6"/>
        <v>-1.4775000000000009E-2</v>
      </c>
    </row>
    <row r="253" spans="1:5" x14ac:dyDescent="0.25">
      <c r="A253" s="6">
        <f>ReturnData!A264</f>
        <v>199511</v>
      </c>
      <c r="B253" s="15">
        <v>-2.7999999999999987E-3</v>
      </c>
      <c r="C253" s="20">
        <f t="shared" si="7"/>
        <v>1.7835608366030355</v>
      </c>
      <c r="D253" s="20">
        <f>MAX($C$3:C253)</f>
        <v>1.8153912348196057</v>
      </c>
      <c r="E253" s="12">
        <f t="shared" si="6"/>
        <v>-1.7533630000000057E-2</v>
      </c>
    </row>
    <row r="254" spans="1:5" x14ac:dyDescent="0.25">
      <c r="A254" s="6">
        <f>ReturnData!A265</f>
        <v>199512</v>
      </c>
      <c r="B254" s="15">
        <v>8.4000000000000082E-3</v>
      </c>
      <c r="C254" s="20">
        <f t="shared" si="7"/>
        <v>1.7985427476305009</v>
      </c>
      <c r="D254" s="20">
        <f>MAX($C$3:C254)</f>
        <v>1.8153912348196057</v>
      </c>
      <c r="E254" s="12">
        <f t="shared" si="6"/>
        <v>-9.2809124920001252E-3</v>
      </c>
    </row>
    <row r="255" spans="1:5" x14ac:dyDescent="0.25">
      <c r="A255" s="6">
        <f>ReturnData!A266</f>
        <v>199601</v>
      </c>
      <c r="B255" s="15">
        <v>8.9999999999999941E-3</v>
      </c>
      <c r="C255" s="20">
        <f t="shared" si="7"/>
        <v>1.8147296323591753</v>
      </c>
      <c r="D255" s="20">
        <f>MAX($C$3:C255)</f>
        <v>1.8153912348196057</v>
      </c>
      <c r="E255" s="12">
        <f t="shared" si="6"/>
        <v>-3.6444070442820988E-4</v>
      </c>
    </row>
    <row r="256" spans="1:5" x14ac:dyDescent="0.25">
      <c r="A256" s="6">
        <f>ReturnData!A267</f>
        <v>199602</v>
      </c>
      <c r="B256" s="15">
        <v>-3.9737500000000002E-2</v>
      </c>
      <c r="C256" s="20">
        <f t="shared" si="7"/>
        <v>1.7426168135933027</v>
      </c>
      <c r="D256" s="20">
        <f>MAX($C$3:C256)</f>
        <v>1.8153912348196057</v>
      </c>
      <c r="E256" s="12">
        <f t="shared" si="6"/>
        <v>-4.0087458741935929E-2</v>
      </c>
    </row>
    <row r="257" spans="1:5" x14ac:dyDescent="0.25">
      <c r="A257" s="6">
        <f>ReturnData!A268</f>
        <v>199603</v>
      </c>
      <c r="B257" s="15">
        <v>-3.2875000000000001E-2</v>
      </c>
      <c r="C257" s="20">
        <f t="shared" si="7"/>
        <v>1.6853282858464229</v>
      </c>
      <c r="D257" s="20">
        <f>MAX($C$3:C257)</f>
        <v>1.8153912348196057</v>
      </c>
      <c r="E257" s="12">
        <f t="shared" si="6"/>
        <v>-7.1644583535794754E-2</v>
      </c>
    </row>
    <row r="258" spans="1:5" x14ac:dyDescent="0.25">
      <c r="A258" s="6">
        <f>ReturnData!A269</f>
        <v>199604</v>
      </c>
      <c r="B258" s="15">
        <v>3.0125000000000048E-3</v>
      </c>
      <c r="C258" s="20">
        <f t="shared" si="7"/>
        <v>1.6904053373075354</v>
      </c>
      <c r="D258" s="20">
        <f>MAX($C$3:C258)</f>
        <v>1.8153912348196057</v>
      </c>
      <c r="E258" s="12">
        <f t="shared" si="6"/>
        <v>-6.8847912843696263E-2</v>
      </c>
    </row>
    <row r="259" spans="1:5" x14ac:dyDescent="0.25">
      <c r="A259" s="6">
        <f>ReturnData!A270</f>
        <v>199605</v>
      </c>
      <c r="B259" s="15">
        <v>-1.7949999999999997E-2</v>
      </c>
      <c r="C259" s="20">
        <f t="shared" si="7"/>
        <v>1.660062561502865</v>
      </c>
      <c r="D259" s="20">
        <f>MAX($C$3:C259)</f>
        <v>1.8153912348196057</v>
      </c>
      <c r="E259" s="12">
        <f t="shared" si="6"/>
        <v>-8.5562092808151968E-2</v>
      </c>
    </row>
    <row r="260" spans="1:5" x14ac:dyDescent="0.25">
      <c r="A260" s="6">
        <f>ReturnData!A271</f>
        <v>199606</v>
      </c>
      <c r="B260" s="15">
        <v>1.44875E-2</v>
      </c>
      <c r="C260" s="20">
        <f t="shared" si="7"/>
        <v>1.6841127178626378</v>
      </c>
      <c r="D260" s="20">
        <f>MAX($C$3:C260)</f>
        <v>1.8153912348196057</v>
      </c>
      <c r="E260" s="12">
        <f t="shared" ref="E260:E323" si="8">(C260-D260)/D260</f>
        <v>-7.2314173627710046E-2</v>
      </c>
    </row>
    <row r="261" spans="1:5" x14ac:dyDescent="0.25">
      <c r="A261" s="6">
        <f>ReturnData!A272</f>
        <v>199607</v>
      </c>
      <c r="B261" s="15">
        <v>-7.7750000000000041E-3</v>
      </c>
      <c r="C261" s="20">
        <f t="shared" ref="C261:C324" si="9">C260*(1+B261)</f>
        <v>1.6710187414812558</v>
      </c>
      <c r="D261" s="20">
        <f>MAX($C$3:C261)</f>
        <v>1.8153912348196057</v>
      </c>
      <c r="E261" s="12">
        <f t="shared" si="8"/>
        <v>-7.9526930927754591E-2</v>
      </c>
    </row>
    <row r="262" spans="1:5" x14ac:dyDescent="0.25">
      <c r="A262" s="6">
        <f>ReturnData!A273</f>
        <v>199608</v>
      </c>
      <c r="B262" s="15">
        <v>1.9049999999999997E-2</v>
      </c>
      <c r="C262" s="20">
        <f t="shared" si="9"/>
        <v>1.7028516485064737</v>
      </c>
      <c r="D262" s="20">
        <f>MAX($C$3:C262)</f>
        <v>1.8153912348196057</v>
      </c>
      <c r="E262" s="12">
        <f t="shared" si="8"/>
        <v>-6.1991918961928322E-2</v>
      </c>
    </row>
    <row r="263" spans="1:5" x14ac:dyDescent="0.25">
      <c r="A263" s="6">
        <f>ReturnData!A274</f>
        <v>199609</v>
      </c>
      <c r="B263" s="15">
        <v>1.30375E-2</v>
      </c>
      <c r="C263" s="20">
        <f t="shared" si="9"/>
        <v>1.7250525768738769</v>
      </c>
      <c r="D263" s="20">
        <f>MAX($C$3:C263)</f>
        <v>1.8153912348196057</v>
      </c>
      <c r="E263" s="12">
        <f t="shared" si="8"/>
        <v>-4.9762638605394455E-2</v>
      </c>
    </row>
    <row r="264" spans="1:5" x14ac:dyDescent="0.25">
      <c r="A264" s="6">
        <f>ReturnData!A275</f>
        <v>199610</v>
      </c>
      <c r="B264" s="15">
        <v>-1.0825000000000001E-2</v>
      </c>
      <c r="C264" s="20">
        <f t="shared" si="9"/>
        <v>1.7063788827292172</v>
      </c>
      <c r="D264" s="20">
        <f>MAX($C$3:C264)</f>
        <v>1.8153912348196057</v>
      </c>
      <c r="E264" s="12">
        <f t="shared" si="8"/>
        <v>-6.0048958042491045E-2</v>
      </c>
    </row>
    <row r="265" spans="1:5" x14ac:dyDescent="0.25">
      <c r="A265" s="6">
        <f>ReturnData!A276</f>
        <v>199611</v>
      </c>
      <c r="B265" s="15">
        <v>-1.2125000000000018E-3</v>
      </c>
      <c r="C265" s="20">
        <f t="shared" si="9"/>
        <v>1.7043098983339082</v>
      </c>
      <c r="D265" s="20">
        <f>MAX($C$3:C265)</f>
        <v>1.8153912348196057</v>
      </c>
      <c r="E265" s="12">
        <f t="shared" si="8"/>
        <v>-6.1188648680864426E-2</v>
      </c>
    </row>
    <row r="266" spans="1:5" x14ac:dyDescent="0.25">
      <c r="A266" s="6">
        <f>ReturnData!A277</f>
        <v>199612</v>
      </c>
      <c r="B266" s="15">
        <v>3.4487499999999997E-2</v>
      </c>
      <c r="C266" s="20">
        <f t="shared" si="9"/>
        <v>1.7630872859526989</v>
      </c>
      <c r="D266" s="20">
        <f>MAX($C$3:C266)</f>
        <v>1.8153912348196057</v>
      </c>
      <c r="E266" s="12">
        <f t="shared" si="8"/>
        <v>-2.8811392202245718E-2</v>
      </c>
    </row>
    <row r="267" spans="1:5" x14ac:dyDescent="0.25">
      <c r="A267" s="6">
        <f>ReturnData!A278</f>
        <v>199701</v>
      </c>
      <c r="B267" s="15">
        <v>-2.9399999999999999E-2</v>
      </c>
      <c r="C267" s="20">
        <f t="shared" si="9"/>
        <v>1.7112525197456896</v>
      </c>
      <c r="D267" s="20">
        <f>MAX($C$3:C267)</f>
        <v>1.8153912348196057</v>
      </c>
      <c r="E267" s="12">
        <f t="shared" si="8"/>
        <v>-5.7364337271499685E-2</v>
      </c>
    </row>
    <row r="268" spans="1:5" x14ac:dyDescent="0.25">
      <c r="A268" s="6">
        <f>ReturnData!A279</f>
        <v>199702</v>
      </c>
      <c r="B268" s="15">
        <v>1.2124999999999983E-3</v>
      </c>
      <c r="C268" s="20">
        <f t="shared" si="9"/>
        <v>1.7133274134258814</v>
      </c>
      <c r="D268" s="20">
        <f>MAX($C$3:C268)</f>
        <v>1.8153912348196057</v>
      </c>
      <c r="E268" s="12">
        <f t="shared" si="8"/>
        <v>-5.6221391530441318E-2</v>
      </c>
    </row>
    <row r="269" spans="1:5" x14ac:dyDescent="0.25">
      <c r="A269" s="6">
        <f>ReturnData!A280</f>
        <v>199703</v>
      </c>
      <c r="B269" s="15">
        <v>2.7500000000000004E-2</v>
      </c>
      <c r="C269" s="20">
        <f t="shared" si="9"/>
        <v>1.7604439172950932</v>
      </c>
      <c r="D269" s="20">
        <f>MAX($C$3:C269)</f>
        <v>1.8153912348196057</v>
      </c>
      <c r="E269" s="12">
        <f t="shared" si="8"/>
        <v>-3.0267479797528394E-2</v>
      </c>
    </row>
    <row r="270" spans="1:5" x14ac:dyDescent="0.25">
      <c r="A270" s="6">
        <f>ReturnData!A281</f>
        <v>199704</v>
      </c>
      <c r="B270" s="15">
        <v>1.287499999999997E-3</v>
      </c>
      <c r="C270" s="20">
        <f t="shared" si="9"/>
        <v>1.7627104888386109</v>
      </c>
      <c r="D270" s="20">
        <f>MAX($C$3:C270)</f>
        <v>1.8153912348196057</v>
      </c>
      <c r="E270" s="12">
        <f t="shared" si="8"/>
        <v>-2.9018949177767549E-2</v>
      </c>
    </row>
    <row r="271" spans="1:5" x14ac:dyDescent="0.25">
      <c r="A271" s="6">
        <f>ReturnData!A282</f>
        <v>199705</v>
      </c>
      <c r="B271" s="15">
        <v>6.7499999999999991E-3</v>
      </c>
      <c r="C271" s="20">
        <f t="shared" si="9"/>
        <v>1.7746087846382717</v>
      </c>
      <c r="D271" s="20">
        <f>MAX($C$3:C271)</f>
        <v>1.8153912348196057</v>
      </c>
      <c r="E271" s="12">
        <f t="shared" si="8"/>
        <v>-2.2464827084717424E-2</v>
      </c>
    </row>
    <row r="272" spans="1:5" x14ac:dyDescent="0.25">
      <c r="A272" s="6">
        <f>ReturnData!A283</f>
        <v>199706</v>
      </c>
      <c r="B272" s="15">
        <v>3.3000000000000008E-2</v>
      </c>
      <c r="C272" s="20">
        <f t="shared" si="9"/>
        <v>1.8331708745313344</v>
      </c>
      <c r="D272" s="20">
        <f>MAX($C$3:C272)</f>
        <v>1.8331708745313344</v>
      </c>
      <c r="E272" s="12">
        <f t="shared" si="8"/>
        <v>0</v>
      </c>
    </row>
    <row r="273" spans="1:5" x14ac:dyDescent="0.25">
      <c r="A273" s="6">
        <f>ReturnData!A284</f>
        <v>199707</v>
      </c>
      <c r="B273" s="15">
        <v>-1.8837499999999997E-2</v>
      </c>
      <c r="C273" s="20">
        <f t="shared" si="9"/>
        <v>1.7986385181823505</v>
      </c>
      <c r="D273" s="20">
        <f>MAX($C$3:C273)</f>
        <v>1.8331708745313344</v>
      </c>
      <c r="E273" s="12">
        <f t="shared" si="8"/>
        <v>-1.8837499999999931E-2</v>
      </c>
    </row>
    <row r="274" spans="1:5" x14ac:dyDescent="0.25">
      <c r="A274" s="6">
        <f>ReturnData!A285</f>
        <v>199708</v>
      </c>
      <c r="B274" s="15">
        <v>1.4374999999999999E-2</v>
      </c>
      <c r="C274" s="20">
        <f t="shared" si="9"/>
        <v>1.8244939468812218</v>
      </c>
      <c r="D274" s="20">
        <f>MAX($C$3:C274)</f>
        <v>1.8331708745313344</v>
      </c>
      <c r="E274" s="12">
        <f t="shared" si="8"/>
        <v>-4.7332890624999487E-3</v>
      </c>
    </row>
    <row r="275" spans="1:5" x14ac:dyDescent="0.25">
      <c r="A275" s="6">
        <f>ReturnData!A286</f>
        <v>199709</v>
      </c>
      <c r="B275" s="15">
        <v>-3.4999999999999615E-4</v>
      </c>
      <c r="C275" s="20">
        <f t="shared" si="9"/>
        <v>1.8238553739998133</v>
      </c>
      <c r="D275" s="20">
        <f>MAX($C$3:C275)</f>
        <v>1.8331708745313344</v>
      </c>
      <c r="E275" s="12">
        <f t="shared" si="8"/>
        <v>-5.0816324113280862E-3</v>
      </c>
    </row>
    <row r="276" spans="1:5" x14ac:dyDescent="0.25">
      <c r="A276" s="6">
        <f>ReturnData!A287</f>
        <v>199710</v>
      </c>
      <c r="B276" s="15">
        <v>-1.805E-2</v>
      </c>
      <c r="C276" s="20">
        <f t="shared" si="9"/>
        <v>1.7909347844991168</v>
      </c>
      <c r="D276" s="20">
        <f>MAX($C$3:C276)</f>
        <v>1.8331708745313344</v>
      </c>
      <c r="E276" s="12">
        <f t="shared" si="8"/>
        <v>-2.3039908946303565E-2</v>
      </c>
    </row>
    <row r="277" spans="1:5" x14ac:dyDescent="0.25">
      <c r="A277" s="6">
        <f>ReturnData!A288</f>
        <v>199711</v>
      </c>
      <c r="B277" s="15">
        <v>1.1775000000000001E-2</v>
      </c>
      <c r="C277" s="20">
        <f t="shared" si="9"/>
        <v>1.8120230415865941</v>
      </c>
      <c r="D277" s="20">
        <f>MAX($C$3:C277)</f>
        <v>1.8331708745313344</v>
      </c>
      <c r="E277" s="12">
        <f t="shared" si="8"/>
        <v>-1.1536203874146179E-2</v>
      </c>
    </row>
    <row r="278" spans="1:5" x14ac:dyDescent="0.25">
      <c r="A278" s="6">
        <f>ReturnData!A289</f>
        <v>199712</v>
      </c>
      <c r="B278" s="15">
        <v>7.4499999999999992E-3</v>
      </c>
      <c r="C278" s="20">
        <f t="shared" si="9"/>
        <v>1.8255226132464142</v>
      </c>
      <c r="D278" s="20">
        <f>MAX($C$3:C278)</f>
        <v>1.8331708745313344</v>
      </c>
      <c r="E278" s="12">
        <f t="shared" si="8"/>
        <v>-4.1721485930085959E-3</v>
      </c>
    </row>
    <row r="279" spans="1:5" x14ac:dyDescent="0.25">
      <c r="A279" s="6">
        <f>ReturnData!A290</f>
        <v>199801</v>
      </c>
      <c r="B279" s="15">
        <v>6.525000000000003E-3</v>
      </c>
      <c r="C279" s="20">
        <f t="shared" si="9"/>
        <v>1.8374341482978469</v>
      </c>
      <c r="D279" s="20">
        <f>MAX($C$3:C279)</f>
        <v>1.8374341482978469</v>
      </c>
      <c r="E279" s="12">
        <f t="shared" si="8"/>
        <v>0</v>
      </c>
    </row>
    <row r="280" spans="1:5" x14ac:dyDescent="0.25">
      <c r="A280" s="6">
        <f>ReturnData!A291</f>
        <v>199802</v>
      </c>
      <c r="B280" s="15">
        <v>-9.1125000000000025E-3</v>
      </c>
      <c r="C280" s="20">
        <f t="shared" si="9"/>
        <v>1.8206905296214828</v>
      </c>
      <c r="D280" s="20">
        <f>MAX($C$3:C280)</f>
        <v>1.8374341482978469</v>
      </c>
      <c r="E280" s="12">
        <f t="shared" si="8"/>
        <v>-9.1124999999999783E-3</v>
      </c>
    </row>
    <row r="281" spans="1:5" x14ac:dyDescent="0.25">
      <c r="A281" s="6">
        <f>ReturnData!A292</f>
        <v>199803</v>
      </c>
      <c r="B281" s="15">
        <v>7.2499999999999995E-4</v>
      </c>
      <c r="C281" s="20">
        <f t="shared" si="9"/>
        <v>1.8220105302554586</v>
      </c>
      <c r="D281" s="20">
        <f>MAX($C$3:C281)</f>
        <v>1.8374341482978469</v>
      </c>
      <c r="E281" s="12">
        <f t="shared" si="8"/>
        <v>-8.3941065624998853E-3</v>
      </c>
    </row>
    <row r="282" spans="1:5" x14ac:dyDescent="0.25">
      <c r="A282" s="6">
        <f>ReturnData!A293</f>
        <v>199804</v>
      </c>
      <c r="B282" s="15">
        <v>3.3900000000000007E-2</v>
      </c>
      <c r="C282" s="20">
        <f t="shared" si="9"/>
        <v>1.8837766872311186</v>
      </c>
      <c r="D282" s="20">
        <f>MAX($C$3:C282)</f>
        <v>1.8837766872311186</v>
      </c>
      <c r="E282" s="12">
        <f t="shared" si="8"/>
        <v>0</v>
      </c>
    </row>
    <row r="283" spans="1:5" x14ac:dyDescent="0.25">
      <c r="A283" s="6">
        <f>ReturnData!A294</f>
        <v>199805</v>
      </c>
      <c r="B283" s="15">
        <v>5.1837500000000009E-2</v>
      </c>
      <c r="C283" s="20">
        <f t="shared" si="9"/>
        <v>1.9814269612554616</v>
      </c>
      <c r="D283" s="20">
        <f>MAX($C$3:C283)</f>
        <v>1.9814269612554616</v>
      </c>
      <c r="E283" s="12">
        <f t="shared" si="8"/>
        <v>0</v>
      </c>
    </row>
    <row r="284" spans="1:5" x14ac:dyDescent="0.25">
      <c r="A284" s="6">
        <f>ReturnData!A295</f>
        <v>199806</v>
      </c>
      <c r="B284" s="15">
        <v>3.7462499999999996E-2</v>
      </c>
      <c r="C284" s="20">
        <f t="shared" si="9"/>
        <v>2.055656168791494</v>
      </c>
      <c r="D284" s="20">
        <f>MAX($C$3:C284)</f>
        <v>2.055656168791494</v>
      </c>
      <c r="E284" s="12">
        <f t="shared" si="8"/>
        <v>0</v>
      </c>
    </row>
    <row r="285" spans="1:5" x14ac:dyDescent="0.25">
      <c r="A285" s="6">
        <f>ReturnData!A296</f>
        <v>199807</v>
      </c>
      <c r="B285" s="15">
        <v>3.1962499999999977E-2</v>
      </c>
      <c r="C285" s="20">
        <f t="shared" si="9"/>
        <v>2.1213600790864922</v>
      </c>
      <c r="D285" s="20">
        <f>MAX($C$3:C285)</f>
        <v>2.1213600790864922</v>
      </c>
      <c r="E285" s="12">
        <f t="shared" si="8"/>
        <v>0</v>
      </c>
    </row>
    <row r="286" spans="1:5" x14ac:dyDescent="0.25">
      <c r="A286" s="6">
        <f>ReturnData!A297</f>
        <v>199808</v>
      </c>
      <c r="B286" s="15">
        <v>-4.9450000000000001E-2</v>
      </c>
      <c r="C286" s="20">
        <f t="shared" si="9"/>
        <v>2.016458823175665</v>
      </c>
      <c r="D286" s="20">
        <f>MAX($C$3:C286)</f>
        <v>2.1213600790864922</v>
      </c>
      <c r="E286" s="12">
        <f t="shared" si="8"/>
        <v>-4.9450000000000036E-2</v>
      </c>
    </row>
    <row r="287" spans="1:5" x14ac:dyDescent="0.25">
      <c r="A287" s="6">
        <f>ReturnData!A298</f>
        <v>199809</v>
      </c>
      <c r="B287" s="15">
        <v>2.8375000000000004E-2</v>
      </c>
      <c r="C287" s="20">
        <f t="shared" si="9"/>
        <v>2.0736758422832748</v>
      </c>
      <c r="D287" s="20">
        <f>MAX($C$3:C287)</f>
        <v>2.1213600790864922</v>
      </c>
      <c r="E287" s="12">
        <f t="shared" si="8"/>
        <v>-2.2478143749999895E-2</v>
      </c>
    </row>
    <row r="288" spans="1:5" x14ac:dyDescent="0.25">
      <c r="A288" s="6">
        <f>ReturnData!A299</f>
        <v>199810</v>
      </c>
      <c r="B288" s="15">
        <v>3.6000000000000004E-2</v>
      </c>
      <c r="C288" s="20">
        <f t="shared" si="9"/>
        <v>2.1483281726054728</v>
      </c>
      <c r="D288" s="20">
        <f>MAX($C$3:C288)</f>
        <v>2.1483281726054728</v>
      </c>
      <c r="E288" s="12">
        <f t="shared" si="8"/>
        <v>0</v>
      </c>
    </row>
    <row r="289" spans="1:5" x14ac:dyDescent="0.25">
      <c r="A289" s="6">
        <f>ReturnData!A300</f>
        <v>199811</v>
      </c>
      <c r="B289" s="15">
        <v>6.3887500000000014E-2</v>
      </c>
      <c r="C289" s="20">
        <f t="shared" si="9"/>
        <v>2.2855794887328051</v>
      </c>
      <c r="D289" s="20">
        <f>MAX($C$3:C289)</f>
        <v>2.2855794887328051</v>
      </c>
      <c r="E289" s="12">
        <f t="shared" si="8"/>
        <v>0</v>
      </c>
    </row>
    <row r="290" spans="1:5" x14ac:dyDescent="0.25">
      <c r="A290" s="6">
        <f>ReturnData!A301</f>
        <v>199812</v>
      </c>
      <c r="B290" s="15">
        <v>3.6712500000000002E-2</v>
      </c>
      <c r="C290" s="20">
        <f t="shared" si="9"/>
        <v>2.3694888257129079</v>
      </c>
      <c r="D290" s="20">
        <f>MAX($C$3:C290)</f>
        <v>2.3694888257129079</v>
      </c>
      <c r="E290" s="12">
        <f t="shared" si="8"/>
        <v>0</v>
      </c>
    </row>
    <row r="291" spans="1:5" x14ac:dyDescent="0.25">
      <c r="A291" s="6">
        <f>ReturnData!A302</f>
        <v>199901</v>
      </c>
      <c r="B291" s="15">
        <v>-6.912500000000002E-3</v>
      </c>
      <c r="C291" s="20">
        <f t="shared" si="9"/>
        <v>2.3531097342051672</v>
      </c>
      <c r="D291" s="20">
        <f>MAX($C$3:C291)</f>
        <v>2.3694888257129079</v>
      </c>
      <c r="E291" s="12">
        <f t="shared" si="8"/>
        <v>-6.9125000000000696E-3</v>
      </c>
    </row>
    <row r="292" spans="1:5" x14ac:dyDescent="0.25">
      <c r="A292" s="6">
        <f>ReturnData!A303</f>
        <v>199902</v>
      </c>
      <c r="B292" s="15">
        <v>1.3537499999999997E-2</v>
      </c>
      <c r="C292" s="20">
        <f t="shared" si="9"/>
        <v>2.3849649572319698</v>
      </c>
      <c r="D292" s="20">
        <f>MAX($C$3:C292)</f>
        <v>2.3849649572319698</v>
      </c>
      <c r="E292" s="12">
        <f t="shared" si="8"/>
        <v>0</v>
      </c>
    </row>
    <row r="293" spans="1:5" x14ac:dyDescent="0.25">
      <c r="A293" s="6">
        <f>ReturnData!A304</f>
        <v>199903</v>
      </c>
      <c r="B293" s="15">
        <v>-9.9162500000000028E-2</v>
      </c>
      <c r="C293" s="20">
        <f t="shared" si="9"/>
        <v>2.1484658696604546</v>
      </c>
      <c r="D293" s="20">
        <f>MAX($C$3:C293)</f>
        <v>2.3849649572319698</v>
      </c>
      <c r="E293" s="12">
        <f t="shared" si="8"/>
        <v>-9.9162499999999987E-2</v>
      </c>
    </row>
    <row r="294" spans="1:5" x14ac:dyDescent="0.25">
      <c r="A294" s="6">
        <f>ReturnData!A305</f>
        <v>199904</v>
      </c>
      <c r="B294" s="15">
        <v>6.2500000000000402E-4</v>
      </c>
      <c r="C294" s="20">
        <f t="shared" si="9"/>
        <v>2.1498086608289926</v>
      </c>
      <c r="D294" s="20">
        <f>MAX($C$3:C294)</f>
        <v>2.3849649572319698</v>
      </c>
      <c r="E294" s="12">
        <f t="shared" si="8"/>
        <v>-9.8599476562499899E-2</v>
      </c>
    </row>
    <row r="295" spans="1:5" x14ac:dyDescent="0.25">
      <c r="A295" s="6">
        <f>ReturnData!A306</f>
        <v>199905</v>
      </c>
      <c r="B295" s="15">
        <v>1.5475000000000003E-2</v>
      </c>
      <c r="C295" s="20">
        <f t="shared" si="9"/>
        <v>2.1830769498553209</v>
      </c>
      <c r="D295" s="20">
        <f>MAX($C$3:C295)</f>
        <v>2.3849649572319698</v>
      </c>
      <c r="E295" s="12">
        <f t="shared" si="8"/>
        <v>-8.4650303462304746E-2</v>
      </c>
    </row>
    <row r="296" spans="1:5" x14ac:dyDescent="0.25">
      <c r="A296" s="6">
        <f>ReturnData!A307</f>
        <v>199906</v>
      </c>
      <c r="B296" s="15">
        <v>6.1250000000000054E-3</v>
      </c>
      <c r="C296" s="20">
        <f t="shared" si="9"/>
        <v>2.1964482961731844</v>
      </c>
      <c r="D296" s="20">
        <f>MAX($C$3:C296)</f>
        <v>2.3849649572319698</v>
      </c>
      <c r="E296" s="12">
        <f t="shared" si="8"/>
        <v>-7.9043786571011507E-2</v>
      </c>
    </row>
    <row r="297" spans="1:5" x14ac:dyDescent="0.25">
      <c r="A297" s="6">
        <f>ReturnData!A308</f>
        <v>199907</v>
      </c>
      <c r="B297" s="15">
        <v>4.4075000000000003E-2</v>
      </c>
      <c r="C297" s="20">
        <f t="shared" si="9"/>
        <v>2.2932567548270177</v>
      </c>
      <c r="D297" s="20">
        <f>MAX($C$3:C297)</f>
        <v>2.3849649572319698</v>
      </c>
      <c r="E297" s="12">
        <f t="shared" si="8"/>
        <v>-3.8452641464128724E-2</v>
      </c>
    </row>
    <row r="298" spans="1:5" x14ac:dyDescent="0.25">
      <c r="A298" s="6">
        <f>ReturnData!A309</f>
        <v>199908</v>
      </c>
      <c r="B298" s="15">
        <v>3.2274999999999998E-2</v>
      </c>
      <c r="C298" s="20">
        <f t="shared" si="9"/>
        <v>2.3672716165890599</v>
      </c>
      <c r="D298" s="20">
        <f>MAX($C$3:C298)</f>
        <v>2.3849649572319698</v>
      </c>
      <c r="E298" s="12">
        <f t="shared" si="8"/>
        <v>-7.418700467383397E-3</v>
      </c>
    </row>
    <row r="299" spans="1:5" x14ac:dyDescent="0.25">
      <c r="A299" s="6">
        <f>ReturnData!A310</f>
        <v>199909</v>
      </c>
      <c r="B299" s="15">
        <v>-1.5475000000000003E-2</v>
      </c>
      <c r="C299" s="20">
        <f t="shared" si="9"/>
        <v>2.3306380883223441</v>
      </c>
      <c r="D299" s="20">
        <f>MAX($C$3:C299)</f>
        <v>2.3849649572319698</v>
      </c>
      <c r="E299" s="12">
        <f t="shared" si="8"/>
        <v>-2.2778896077650698E-2</v>
      </c>
    </row>
    <row r="300" spans="1:5" x14ac:dyDescent="0.25">
      <c r="A300" s="6">
        <f>ReturnData!A311</f>
        <v>199910</v>
      </c>
      <c r="B300" s="15">
        <v>5.9925000000000006E-2</v>
      </c>
      <c r="C300" s="20">
        <f t="shared" si="9"/>
        <v>2.4703015757650606</v>
      </c>
      <c r="D300" s="20">
        <f>MAX($C$3:C300)</f>
        <v>2.4703015757650606</v>
      </c>
      <c r="E300" s="12">
        <f t="shared" si="8"/>
        <v>0</v>
      </c>
    </row>
    <row r="301" spans="1:5" x14ac:dyDescent="0.25">
      <c r="A301" s="6">
        <f>ReturnData!A312</f>
        <v>199911</v>
      </c>
      <c r="B301" s="15">
        <v>0.10008750000000001</v>
      </c>
      <c r="C301" s="20">
        <f t="shared" si="9"/>
        <v>2.7175478847294463</v>
      </c>
      <c r="D301" s="20">
        <f>MAX($C$3:C301)</f>
        <v>2.7175478847294463</v>
      </c>
      <c r="E301" s="12">
        <f t="shared" si="8"/>
        <v>0</v>
      </c>
    </row>
    <row r="302" spans="1:5" x14ac:dyDescent="0.25">
      <c r="A302" s="6">
        <f>ReturnData!A313</f>
        <v>199912</v>
      </c>
      <c r="B302" s="15">
        <v>5.7999999999999927E-3</v>
      </c>
      <c r="C302" s="20">
        <f t="shared" si="9"/>
        <v>2.733309662460877</v>
      </c>
      <c r="D302" s="20">
        <f>MAX($C$3:C302)</f>
        <v>2.733309662460877</v>
      </c>
      <c r="E302" s="12">
        <f t="shared" si="8"/>
        <v>0</v>
      </c>
    </row>
    <row r="303" spans="1:5" x14ac:dyDescent="0.25">
      <c r="A303" s="6">
        <f>ReturnData!A314</f>
        <v>200001</v>
      </c>
      <c r="B303" s="15">
        <v>7.0037499999999989E-2</v>
      </c>
      <c r="C303" s="20">
        <f t="shared" si="9"/>
        <v>2.9247438379454804</v>
      </c>
      <c r="D303" s="20">
        <f>MAX($C$3:C303)</f>
        <v>2.9247438379454804</v>
      </c>
      <c r="E303" s="12">
        <f t="shared" si="8"/>
        <v>0</v>
      </c>
    </row>
    <row r="304" spans="1:5" x14ac:dyDescent="0.25">
      <c r="A304" s="6">
        <f>ReturnData!A315</f>
        <v>200002</v>
      </c>
      <c r="B304" s="15">
        <v>-2.2574999999999984E-2</v>
      </c>
      <c r="C304" s="20">
        <f t="shared" si="9"/>
        <v>2.8587177458038613</v>
      </c>
      <c r="D304" s="20">
        <f>MAX($C$3:C304)</f>
        <v>2.9247438379454804</v>
      </c>
      <c r="E304" s="12">
        <f t="shared" si="8"/>
        <v>-2.2574999999999974E-2</v>
      </c>
    </row>
    <row r="305" spans="1:5" x14ac:dyDescent="0.25">
      <c r="A305" s="6">
        <f>ReturnData!A316</f>
        <v>200003</v>
      </c>
      <c r="B305" s="15">
        <v>-3.1037499999999996E-2</v>
      </c>
      <c r="C305" s="20">
        <f t="shared" si="9"/>
        <v>2.7699902937684739</v>
      </c>
      <c r="D305" s="20">
        <f>MAX($C$3:C305)</f>
        <v>2.9247438379454804</v>
      </c>
      <c r="E305" s="12">
        <f t="shared" si="8"/>
        <v>-5.2911828437499975E-2</v>
      </c>
    </row>
    <row r="306" spans="1:5" x14ac:dyDescent="0.25">
      <c r="A306" s="6">
        <f>ReturnData!A317</f>
        <v>200004</v>
      </c>
      <c r="B306" s="15">
        <v>-1.3624999999999995E-2</v>
      </c>
      <c r="C306" s="20">
        <f t="shared" si="9"/>
        <v>2.7322491760158787</v>
      </c>
      <c r="D306" s="20">
        <f>MAX($C$3:C306)</f>
        <v>2.9247438379454804</v>
      </c>
      <c r="E306" s="12">
        <f t="shared" si="8"/>
        <v>-6.5815904775038972E-2</v>
      </c>
    </row>
    <row r="307" spans="1:5" x14ac:dyDescent="0.25">
      <c r="A307" s="6">
        <f>ReturnData!A318</f>
        <v>200005</v>
      </c>
      <c r="B307" s="15">
        <v>6.7375000000000004E-2</v>
      </c>
      <c r="C307" s="20">
        <f t="shared" si="9"/>
        <v>2.9163344642499482</v>
      </c>
      <c r="D307" s="20">
        <f>MAX($C$3:C307)</f>
        <v>2.9247438379454804</v>
      </c>
      <c r="E307" s="12">
        <f t="shared" si="8"/>
        <v>-2.8752513592573102E-3</v>
      </c>
    </row>
    <row r="308" spans="1:5" x14ac:dyDescent="0.25">
      <c r="A308" s="6">
        <f>ReturnData!A319</f>
        <v>200006</v>
      </c>
      <c r="B308" s="15">
        <v>-3.5462499999999994E-2</v>
      </c>
      <c r="C308" s="20">
        <f t="shared" si="9"/>
        <v>2.8129139533114844</v>
      </c>
      <c r="D308" s="20">
        <f>MAX($C$3:C308)</f>
        <v>2.9247438379454804</v>
      </c>
      <c r="E308" s="12">
        <f t="shared" si="8"/>
        <v>-3.8235787757929664E-2</v>
      </c>
    </row>
    <row r="309" spans="1:5" x14ac:dyDescent="0.25">
      <c r="A309" s="6">
        <f>ReturnData!A320</f>
        <v>200007</v>
      </c>
      <c r="B309" s="15">
        <v>6.1762499999999998E-2</v>
      </c>
      <c r="C309" s="20">
        <f t="shared" si="9"/>
        <v>2.9866465513528846</v>
      </c>
      <c r="D309" s="20">
        <f>MAX($C$3:C309)</f>
        <v>2.9866465513528846</v>
      </c>
      <c r="E309" s="12">
        <f t="shared" si="8"/>
        <v>0</v>
      </c>
    </row>
    <row r="310" spans="1:5" x14ac:dyDescent="0.25">
      <c r="A310" s="6">
        <f>ReturnData!A321</f>
        <v>200008</v>
      </c>
      <c r="B310" s="15">
        <v>9.0750000000000015E-3</v>
      </c>
      <c r="C310" s="20">
        <f t="shared" si="9"/>
        <v>3.013750368806412</v>
      </c>
      <c r="D310" s="20">
        <f>MAX($C$3:C310)</f>
        <v>3.013750368806412</v>
      </c>
      <c r="E310" s="12">
        <f t="shared" si="8"/>
        <v>0</v>
      </c>
    </row>
    <row r="311" spans="1:5" x14ac:dyDescent="0.25">
      <c r="A311" s="6">
        <f>ReturnData!A322</f>
        <v>200009</v>
      </c>
      <c r="B311" s="15">
        <v>-3.9087499999999997E-2</v>
      </c>
      <c r="C311" s="20">
        <f t="shared" si="9"/>
        <v>2.8959504012656914</v>
      </c>
      <c r="D311" s="20">
        <f>MAX($C$3:C311)</f>
        <v>3.013750368806412</v>
      </c>
      <c r="E311" s="12">
        <f t="shared" si="8"/>
        <v>-3.9087500000000004E-2</v>
      </c>
    </row>
    <row r="312" spans="1:5" x14ac:dyDescent="0.25">
      <c r="A312" s="6">
        <f>ReturnData!A323</f>
        <v>200010</v>
      </c>
      <c r="B312" s="15">
        <v>-2.1899999999999996E-2</v>
      </c>
      <c r="C312" s="20">
        <f t="shared" si="9"/>
        <v>2.8325290874779725</v>
      </c>
      <c r="D312" s="20">
        <f>MAX($C$3:C312)</f>
        <v>3.013750368806412</v>
      </c>
      <c r="E312" s="12">
        <f t="shared" si="8"/>
        <v>-6.0131483750000082E-2</v>
      </c>
    </row>
    <row r="313" spans="1:5" x14ac:dyDescent="0.25">
      <c r="A313" s="6">
        <f>ReturnData!A324</f>
        <v>200011</v>
      </c>
      <c r="B313" s="15">
        <v>-4.2937500000000017E-2</v>
      </c>
      <c r="C313" s="20">
        <f t="shared" si="9"/>
        <v>2.7109073697843868</v>
      </c>
      <c r="D313" s="20">
        <f>MAX($C$3:C313)</f>
        <v>3.013750368806412</v>
      </c>
      <c r="E313" s="12">
        <f t="shared" si="8"/>
        <v>-0.10048708816648452</v>
      </c>
    </row>
    <row r="314" spans="1:5" x14ac:dyDescent="0.25">
      <c r="A314" s="6">
        <f>ReturnData!A325</f>
        <v>200012</v>
      </c>
      <c r="B314" s="15">
        <v>-8.0212499999999992E-2</v>
      </c>
      <c r="C314" s="20">
        <f t="shared" si="9"/>
        <v>2.4934587123855567</v>
      </c>
      <c r="D314" s="20">
        <f>MAX($C$3:C314)</f>
        <v>3.013750368806412</v>
      </c>
      <c r="E314" s="12">
        <f t="shared" si="8"/>
        <v>-0.17263926760693038</v>
      </c>
    </row>
    <row r="315" spans="1:5" x14ac:dyDescent="0.25">
      <c r="A315" s="6">
        <f>ReturnData!A326</f>
        <v>200101</v>
      </c>
      <c r="B315" s="15">
        <v>5.3862500000000001E-2</v>
      </c>
      <c r="C315" s="20">
        <f t="shared" si="9"/>
        <v>2.6277626322814234</v>
      </c>
      <c r="D315" s="20">
        <f>MAX($C$3:C315)</f>
        <v>3.013750368806412</v>
      </c>
      <c r="E315" s="12">
        <f t="shared" si="8"/>
        <v>-0.1280755501584088</v>
      </c>
    </row>
    <row r="316" spans="1:5" x14ac:dyDescent="0.25">
      <c r="A316" s="6">
        <f>ReturnData!A327</f>
        <v>200102</v>
      </c>
      <c r="B316" s="15">
        <v>8.7000000000000063E-3</v>
      </c>
      <c r="C316" s="20">
        <f t="shared" si="9"/>
        <v>2.6506241671822717</v>
      </c>
      <c r="D316" s="20">
        <f>MAX($C$3:C316)</f>
        <v>3.013750368806412</v>
      </c>
      <c r="E316" s="12">
        <f t="shared" si="8"/>
        <v>-0.12048980744478698</v>
      </c>
    </row>
    <row r="317" spans="1:5" x14ac:dyDescent="0.25">
      <c r="A317" s="6">
        <f>ReturnData!A328</f>
        <v>200103</v>
      </c>
      <c r="B317" s="15">
        <v>-2.946250000000001E-2</v>
      </c>
      <c r="C317" s="20">
        <f t="shared" si="9"/>
        <v>2.5725301526566637</v>
      </c>
      <c r="D317" s="20">
        <f>MAX($C$3:C317)</f>
        <v>3.013750368806412</v>
      </c>
      <c r="E317" s="12">
        <f t="shared" si="8"/>
        <v>-0.14640237649294502</v>
      </c>
    </row>
    <row r="318" spans="1:5" x14ac:dyDescent="0.25">
      <c r="A318" s="6">
        <f>ReturnData!A329</f>
        <v>200104</v>
      </c>
      <c r="B318" s="15">
        <v>1.6649999999999998E-2</v>
      </c>
      <c r="C318" s="20">
        <f t="shared" si="9"/>
        <v>2.6153627796983971</v>
      </c>
      <c r="D318" s="20">
        <f>MAX($C$3:C318)</f>
        <v>3.013750368806412</v>
      </c>
      <c r="E318" s="12">
        <f t="shared" si="8"/>
        <v>-0.13218997606155258</v>
      </c>
    </row>
    <row r="319" spans="1:5" x14ac:dyDescent="0.25">
      <c r="A319" s="6">
        <f>ReturnData!A330</f>
        <v>200105</v>
      </c>
      <c r="B319" s="15">
        <v>-2.5775000000000003E-2</v>
      </c>
      <c r="C319" s="20">
        <f t="shared" si="9"/>
        <v>2.5479518040516709</v>
      </c>
      <c r="D319" s="20">
        <f>MAX($C$3:C319)</f>
        <v>3.013750368806412</v>
      </c>
      <c r="E319" s="12">
        <f t="shared" si="8"/>
        <v>-0.15455777942856608</v>
      </c>
    </row>
    <row r="320" spans="1:5" x14ac:dyDescent="0.25">
      <c r="A320" s="6">
        <f>ReturnData!A331</f>
        <v>200106</v>
      </c>
      <c r="B320" s="15">
        <v>-1.46E-2</v>
      </c>
      <c r="C320" s="20">
        <f t="shared" si="9"/>
        <v>2.5107517077125165</v>
      </c>
      <c r="D320" s="20">
        <f>MAX($C$3:C320)</f>
        <v>3.013750368806412</v>
      </c>
      <c r="E320" s="12">
        <f t="shared" si="8"/>
        <v>-0.16690123584890901</v>
      </c>
    </row>
    <row r="321" spans="1:5" x14ac:dyDescent="0.25">
      <c r="A321" s="6">
        <f>ReturnData!A332</f>
        <v>200107</v>
      </c>
      <c r="B321" s="15">
        <v>1.0262500000000008E-2</v>
      </c>
      <c r="C321" s="20">
        <f t="shared" si="9"/>
        <v>2.5365182971129165</v>
      </c>
      <c r="D321" s="20">
        <f>MAX($C$3:C321)</f>
        <v>3.013750368806412</v>
      </c>
      <c r="E321" s="12">
        <f t="shared" si="8"/>
        <v>-0.15835155978180834</v>
      </c>
    </row>
    <row r="322" spans="1:5" x14ac:dyDescent="0.25">
      <c r="A322" s="6">
        <f>ReturnData!A333</f>
        <v>200108</v>
      </c>
      <c r="B322" s="15">
        <v>1.465000000000001E-2</v>
      </c>
      <c r="C322" s="20">
        <f t="shared" si="9"/>
        <v>2.573678290165621</v>
      </c>
      <c r="D322" s="20">
        <f>MAX($C$3:C322)</f>
        <v>3.013750368806412</v>
      </c>
      <c r="E322" s="12">
        <f t="shared" si="8"/>
        <v>-0.14602141013261175</v>
      </c>
    </row>
    <row r="323" spans="1:5" x14ac:dyDescent="0.25">
      <c r="A323" s="6">
        <f>ReturnData!A334</f>
        <v>200109</v>
      </c>
      <c r="B323" s="15">
        <v>1.0049999999999996E-2</v>
      </c>
      <c r="C323" s="20">
        <f t="shared" si="9"/>
        <v>2.5995437569817854</v>
      </c>
      <c r="D323" s="20">
        <f>MAX($C$3:C323)</f>
        <v>3.013750368806412</v>
      </c>
      <c r="E323" s="12">
        <f t="shared" si="8"/>
        <v>-0.13743892530444451</v>
      </c>
    </row>
    <row r="324" spans="1:5" x14ac:dyDescent="0.25">
      <c r="A324" s="6">
        <f>ReturnData!A335</f>
        <v>200110</v>
      </c>
      <c r="B324" s="15">
        <v>-4.6662499999999996E-2</v>
      </c>
      <c r="C324" s="20">
        <f t="shared" si="9"/>
        <v>2.4782425464216229</v>
      </c>
      <c r="D324" s="20">
        <f>MAX($C$3:C324)</f>
        <v>3.013750368806412</v>
      </c>
      <c r="E324" s="12">
        <f t="shared" ref="E324:E387" si="10">(C324-D324)/D324</f>
        <v>-0.17768818145242588</v>
      </c>
    </row>
    <row r="325" spans="1:5" x14ac:dyDescent="0.25">
      <c r="A325" s="6">
        <f>ReturnData!A336</f>
        <v>200111</v>
      </c>
      <c r="B325" s="15">
        <v>3.5837499999999994E-2</v>
      </c>
      <c r="C325" s="20">
        <f t="shared" ref="C325:C388" si="11">C324*(1+B325)</f>
        <v>2.5670565636790079</v>
      </c>
      <c r="D325" s="20">
        <f>MAX($C$3:C325)</f>
        <v>3.013750368806412</v>
      </c>
      <c r="E325" s="12">
        <f t="shared" si="10"/>
        <v>-0.14821858165522714</v>
      </c>
    </row>
    <row r="326" spans="1:5" x14ac:dyDescent="0.25">
      <c r="A326" s="6">
        <f>ReturnData!A337</f>
        <v>200112</v>
      </c>
      <c r="B326" s="15">
        <v>1.4612500000000002E-2</v>
      </c>
      <c r="C326" s="20">
        <f t="shared" si="11"/>
        <v>2.6045676777157674</v>
      </c>
      <c r="D326" s="20">
        <f>MAX($C$3:C326)</f>
        <v>3.013750368806412</v>
      </c>
      <c r="E326" s="12">
        <f t="shared" si="10"/>
        <v>-0.13577192567966417</v>
      </c>
    </row>
    <row r="327" spans="1:5" x14ac:dyDescent="0.25">
      <c r="A327" s="6">
        <f>ReturnData!A338</f>
        <v>200201</v>
      </c>
      <c r="B327" s="15">
        <v>2.1150000000000002E-2</v>
      </c>
      <c r="C327" s="20">
        <f t="shared" si="11"/>
        <v>2.6596542840994557</v>
      </c>
      <c r="D327" s="20">
        <f>MAX($C$3:C327)</f>
        <v>3.013750368806412</v>
      </c>
      <c r="E327" s="12">
        <f t="shared" si="10"/>
        <v>-0.11749350190778911</v>
      </c>
    </row>
    <row r="328" spans="1:5" x14ac:dyDescent="0.25">
      <c r="A328" s="6">
        <f>ReturnData!A339</f>
        <v>200202</v>
      </c>
      <c r="B328" s="15">
        <v>-8.2749999999999976E-3</v>
      </c>
      <c r="C328" s="20">
        <f t="shared" si="11"/>
        <v>2.6376456448985328</v>
      </c>
      <c r="D328" s="20">
        <f>MAX($C$3:C328)</f>
        <v>3.013750368806412</v>
      </c>
      <c r="E328" s="12">
        <f t="shared" si="10"/>
        <v>-0.12479624317950212</v>
      </c>
    </row>
    <row r="329" spans="1:5" x14ac:dyDescent="0.25">
      <c r="A329" s="6">
        <f>ReturnData!A340</f>
        <v>200203</v>
      </c>
      <c r="B329" s="15">
        <v>5.1787499999999993E-2</v>
      </c>
      <c r="C329" s="20">
        <f t="shared" si="11"/>
        <v>2.7742427187337158</v>
      </c>
      <c r="D329" s="20">
        <f>MAX($C$3:C329)</f>
        <v>3.013750368806412</v>
      </c>
      <c r="E329" s="12">
        <f t="shared" si="10"/>
        <v>-7.9471628623160526E-2</v>
      </c>
    </row>
    <row r="330" spans="1:5" x14ac:dyDescent="0.25">
      <c r="A330" s="6">
        <f>ReturnData!A341</f>
        <v>200204</v>
      </c>
      <c r="B330" s="15">
        <v>1.3875E-2</v>
      </c>
      <c r="C330" s="20">
        <f t="shared" si="11"/>
        <v>2.8127353364561465</v>
      </c>
      <c r="D330" s="20">
        <f>MAX($C$3:C330)</f>
        <v>3.013750368806412</v>
      </c>
      <c r="E330" s="12">
        <f t="shared" si="10"/>
        <v>-6.6699297470306743E-2</v>
      </c>
    </row>
    <row r="331" spans="1:5" x14ac:dyDescent="0.25">
      <c r="A331" s="6">
        <f>ReturnData!A342</f>
        <v>200205</v>
      </c>
      <c r="B331" s="15">
        <v>6.2625000000000042E-3</v>
      </c>
      <c r="C331" s="20">
        <f t="shared" si="11"/>
        <v>2.8303500915007032</v>
      </c>
      <c r="D331" s="20">
        <f>MAX($C$3:C331)</f>
        <v>3.013750368806412</v>
      </c>
      <c r="E331" s="12">
        <f t="shared" si="10"/>
        <v>-6.0854501820714516E-2</v>
      </c>
    </row>
    <row r="332" spans="1:5" x14ac:dyDescent="0.25">
      <c r="A332" s="6">
        <f>ReturnData!A343</f>
        <v>200206</v>
      </c>
      <c r="B332" s="15">
        <v>-8.737500000000023E-3</v>
      </c>
      <c r="C332" s="20">
        <f t="shared" si="11"/>
        <v>2.8056199075762156</v>
      </c>
      <c r="D332" s="20">
        <f>MAX($C$3:C332)</f>
        <v>3.013750368806412</v>
      </c>
      <c r="E332" s="12">
        <f t="shared" si="10"/>
        <v>-6.906028561105608E-2</v>
      </c>
    </row>
    <row r="333" spans="1:5" x14ac:dyDescent="0.25">
      <c r="A333" s="6">
        <f>ReturnData!A344</f>
        <v>200207</v>
      </c>
      <c r="B333" s="15">
        <v>1.1299999999999999E-2</v>
      </c>
      <c r="C333" s="20">
        <f t="shared" si="11"/>
        <v>2.837323412531827</v>
      </c>
      <c r="D333" s="20">
        <f>MAX($C$3:C333)</f>
        <v>3.013750368806412</v>
      </c>
      <c r="E333" s="12">
        <f t="shared" si="10"/>
        <v>-5.8540666838460972E-2</v>
      </c>
    </row>
    <row r="334" spans="1:5" x14ac:dyDescent="0.25">
      <c r="A334" s="6">
        <f>ReturnData!A345</f>
        <v>200208</v>
      </c>
      <c r="B334" s="15">
        <v>3.7600000000000008E-2</v>
      </c>
      <c r="C334" s="20">
        <f t="shared" si="11"/>
        <v>2.9440067728430237</v>
      </c>
      <c r="D334" s="20">
        <f>MAX($C$3:C334)</f>
        <v>3.013750368806412</v>
      </c>
      <c r="E334" s="12">
        <f t="shared" si="10"/>
        <v>-2.3141795911587087E-2</v>
      </c>
    </row>
    <row r="335" spans="1:5" x14ac:dyDescent="0.25">
      <c r="A335" s="6">
        <f>ReturnData!A346</f>
        <v>200209</v>
      </c>
      <c r="B335" s="15">
        <v>-4.1375000000000002E-2</v>
      </c>
      <c r="C335" s="20">
        <f t="shared" si="11"/>
        <v>2.8221984926166432</v>
      </c>
      <c r="D335" s="20">
        <f>MAX($C$3:C335)</f>
        <v>3.013750368806412</v>
      </c>
      <c r="E335" s="12">
        <f t="shared" si="10"/>
        <v>-6.3559304105745285E-2</v>
      </c>
    </row>
    <row r="336" spans="1:5" x14ac:dyDescent="0.25">
      <c r="A336" s="6">
        <f>ReturnData!A347</f>
        <v>200210</v>
      </c>
      <c r="B336" s="15">
        <v>-2.7249999999999983E-3</v>
      </c>
      <c r="C336" s="20">
        <f t="shared" si="11"/>
        <v>2.814508001724263</v>
      </c>
      <c r="D336" s="20">
        <f>MAX($C$3:C336)</f>
        <v>3.013750368806412</v>
      </c>
      <c r="E336" s="12">
        <f t="shared" si="10"/>
        <v>-6.6111105002057108E-2</v>
      </c>
    </row>
    <row r="337" spans="1:5" x14ac:dyDescent="0.25">
      <c r="A337" s="6">
        <f>ReturnData!A348</f>
        <v>200211</v>
      </c>
      <c r="B337" s="15">
        <v>5.3937500000000013E-2</v>
      </c>
      <c r="C337" s="20">
        <f t="shared" si="11"/>
        <v>2.9663155270672652</v>
      </c>
      <c r="D337" s="20">
        <f>MAX($C$3:C337)</f>
        <v>3.013750368806412</v>
      </c>
      <c r="E337" s="12">
        <f t="shared" si="10"/>
        <v>-1.5739472728105629E-2</v>
      </c>
    </row>
    <row r="338" spans="1:5" x14ac:dyDescent="0.25">
      <c r="A338" s="6">
        <f>ReturnData!A349</f>
        <v>200212</v>
      </c>
      <c r="B338" s="15">
        <v>-1.0775E-2</v>
      </c>
      <c r="C338" s="20">
        <f t="shared" si="11"/>
        <v>2.9343534772631155</v>
      </c>
      <c r="D338" s="20">
        <f>MAX($C$3:C338)</f>
        <v>3.013750368806412</v>
      </c>
      <c r="E338" s="12">
        <f t="shared" si="10"/>
        <v>-2.6344879909460276E-2</v>
      </c>
    </row>
    <row r="339" spans="1:5" x14ac:dyDescent="0.25">
      <c r="A339" s="6">
        <f>ReturnData!A350</f>
        <v>200301</v>
      </c>
      <c r="B339" s="15">
        <v>-1.0262500000000001E-2</v>
      </c>
      <c r="C339" s="20">
        <f t="shared" si="11"/>
        <v>2.9042396747027031</v>
      </c>
      <c r="D339" s="20">
        <f>MAX($C$3:C339)</f>
        <v>3.013750368806412</v>
      </c>
      <c r="E339" s="12">
        <f t="shared" si="10"/>
        <v>-3.6337015579389335E-2</v>
      </c>
    </row>
    <row r="340" spans="1:5" x14ac:dyDescent="0.25">
      <c r="A340" s="6">
        <f>ReturnData!A351</f>
        <v>200302</v>
      </c>
      <c r="B340" s="15">
        <v>-1.2750000000000001E-3</v>
      </c>
      <c r="C340" s="20">
        <f t="shared" si="11"/>
        <v>2.9005367691174571</v>
      </c>
      <c r="D340" s="20">
        <f>MAX($C$3:C340)</f>
        <v>3.013750368806412</v>
      </c>
      <c r="E340" s="12">
        <f t="shared" si="10"/>
        <v>-3.7565685884525628E-2</v>
      </c>
    </row>
    <row r="341" spans="1:5" x14ac:dyDescent="0.25">
      <c r="A341" s="6">
        <f>ReturnData!A352</f>
        <v>200303</v>
      </c>
      <c r="B341" s="15">
        <v>-4.1825000000000015E-2</v>
      </c>
      <c r="C341" s="20">
        <f t="shared" si="11"/>
        <v>2.7792218187491193</v>
      </c>
      <c r="D341" s="20">
        <f>MAX($C$3:C341)</f>
        <v>3.013750368806412</v>
      </c>
      <c r="E341" s="12">
        <f t="shared" si="10"/>
        <v>-7.7819501072405373E-2</v>
      </c>
    </row>
    <row r="342" spans="1:5" x14ac:dyDescent="0.25">
      <c r="A342" s="6">
        <f>ReturnData!A353</f>
        <v>200304</v>
      </c>
      <c r="B342" s="15">
        <v>-1.1450000000000009E-2</v>
      </c>
      <c r="C342" s="20">
        <f t="shared" si="11"/>
        <v>2.7473997289244418</v>
      </c>
      <c r="D342" s="20">
        <f>MAX($C$3:C342)</f>
        <v>3.013750368806412</v>
      </c>
      <c r="E342" s="12">
        <f t="shared" si="10"/>
        <v>-8.8378467785126355E-2</v>
      </c>
    </row>
    <row r="343" spans="1:5" x14ac:dyDescent="0.25">
      <c r="A343" s="6">
        <f>ReturnData!A354</f>
        <v>200305</v>
      </c>
      <c r="B343" s="15">
        <v>-1.2674999999999999E-2</v>
      </c>
      <c r="C343" s="20">
        <f t="shared" si="11"/>
        <v>2.7125764373603247</v>
      </c>
      <c r="D343" s="20">
        <f>MAX($C$3:C343)</f>
        <v>3.013750368806412</v>
      </c>
      <c r="E343" s="12">
        <f t="shared" si="10"/>
        <v>-9.9933270705949817E-2</v>
      </c>
    </row>
    <row r="344" spans="1:5" x14ac:dyDescent="0.25">
      <c r="A344" s="6">
        <f>ReturnData!A355</f>
        <v>200306</v>
      </c>
      <c r="B344" s="15">
        <v>-5.0749999999999997E-3</v>
      </c>
      <c r="C344" s="20">
        <f t="shared" si="11"/>
        <v>2.6988101119407211</v>
      </c>
      <c r="D344" s="20">
        <f>MAX($C$3:C344)</f>
        <v>3.013750368806412</v>
      </c>
      <c r="E344" s="12">
        <f t="shared" si="10"/>
        <v>-0.10450110935711712</v>
      </c>
    </row>
    <row r="345" spans="1:5" x14ac:dyDescent="0.25">
      <c r="A345" s="6">
        <f>ReturnData!A356</f>
        <v>200307</v>
      </c>
      <c r="B345" s="15">
        <v>-5.0624999999999976E-3</v>
      </c>
      <c r="C345" s="20">
        <f t="shared" si="11"/>
        <v>2.6851473857490213</v>
      </c>
      <c r="D345" s="20">
        <f>MAX($C$3:C345)</f>
        <v>3.013750368806412</v>
      </c>
      <c r="E345" s="12">
        <f t="shared" si="10"/>
        <v>-0.10903457249099667</v>
      </c>
    </row>
    <row r="346" spans="1:5" x14ac:dyDescent="0.25">
      <c r="A346" s="6">
        <f>ReturnData!A357</f>
        <v>200308</v>
      </c>
      <c r="B346" s="15">
        <v>-1.1162499999999999E-2</v>
      </c>
      <c r="C346" s="20">
        <f t="shared" si="11"/>
        <v>2.6551744280555978</v>
      </c>
      <c r="D346" s="20">
        <f>MAX($C$3:C346)</f>
        <v>3.013750368806412</v>
      </c>
      <c r="E346" s="12">
        <f t="shared" si="10"/>
        <v>-0.11897997407556596</v>
      </c>
    </row>
    <row r="347" spans="1:5" x14ac:dyDescent="0.25">
      <c r="A347" s="6">
        <f>ReturnData!A358</f>
        <v>200309</v>
      </c>
      <c r="B347" s="15">
        <v>5.7349999999999984E-2</v>
      </c>
      <c r="C347" s="20">
        <f t="shared" si="11"/>
        <v>2.8074486815045865</v>
      </c>
      <c r="D347" s="20">
        <f>MAX($C$3:C347)</f>
        <v>3.013750368806412</v>
      </c>
      <c r="E347" s="12">
        <f t="shared" si="10"/>
        <v>-6.8453475588799606E-2</v>
      </c>
    </row>
    <row r="348" spans="1:5" x14ac:dyDescent="0.25">
      <c r="A348" s="6">
        <f>ReturnData!A359</f>
        <v>200310</v>
      </c>
      <c r="B348" s="15">
        <v>1.2974999999999997E-2</v>
      </c>
      <c r="C348" s="20">
        <f t="shared" si="11"/>
        <v>2.8438753281471083</v>
      </c>
      <c r="D348" s="20">
        <f>MAX($C$3:C348)</f>
        <v>3.013750368806412</v>
      </c>
      <c r="E348" s="12">
        <f t="shared" si="10"/>
        <v>-5.6366659434564342E-2</v>
      </c>
    </row>
    <row r="349" spans="1:5" x14ac:dyDescent="0.25">
      <c r="A349" s="6">
        <f>ReturnData!A360</f>
        <v>200311</v>
      </c>
      <c r="B349" s="15">
        <v>-3.9650000000000005E-2</v>
      </c>
      <c r="C349" s="20">
        <f t="shared" si="11"/>
        <v>2.7311156713860756</v>
      </c>
      <c r="D349" s="20">
        <f>MAX($C$3:C349)</f>
        <v>3.013750368806412</v>
      </c>
      <c r="E349" s="12">
        <f t="shared" si="10"/>
        <v>-9.3781721387983824E-2</v>
      </c>
    </row>
    <row r="350" spans="1:5" x14ac:dyDescent="0.25">
      <c r="A350" s="6">
        <f>ReturnData!A361</f>
        <v>200312</v>
      </c>
      <c r="B350" s="15">
        <v>-2.58625E-2</v>
      </c>
      <c r="C350" s="20">
        <f t="shared" si="11"/>
        <v>2.6604821923348534</v>
      </c>
      <c r="D350" s="20">
        <f>MAX($C$3:C350)</f>
        <v>3.013750368806412</v>
      </c>
      <c r="E350" s="12">
        <f t="shared" si="10"/>
        <v>-0.11721879161858703</v>
      </c>
    </row>
    <row r="351" spans="1:5" x14ac:dyDescent="0.25">
      <c r="A351" s="6">
        <f>ReturnData!A362</f>
        <v>200401</v>
      </c>
      <c r="B351" s="15">
        <v>2.4874999999999967E-3</v>
      </c>
      <c r="C351" s="20">
        <f t="shared" si="11"/>
        <v>2.6671001417882865</v>
      </c>
      <c r="D351" s="20">
        <f>MAX($C$3:C351)</f>
        <v>3.013750368806412</v>
      </c>
      <c r="E351" s="12">
        <f t="shared" si="10"/>
        <v>-0.11502287336273823</v>
      </c>
    </row>
    <row r="352" spans="1:5" x14ac:dyDescent="0.25">
      <c r="A352" s="6">
        <f>ReturnData!A363</f>
        <v>200402</v>
      </c>
      <c r="B352" s="15">
        <v>1.6174999999999998E-2</v>
      </c>
      <c r="C352" s="20">
        <f t="shared" si="11"/>
        <v>2.710240486581712</v>
      </c>
      <c r="D352" s="20">
        <f>MAX($C$3:C352)</f>
        <v>3.013750368806412</v>
      </c>
      <c r="E352" s="12">
        <f t="shared" si="10"/>
        <v>-0.1007083683393805</v>
      </c>
    </row>
    <row r="353" spans="1:5" x14ac:dyDescent="0.25">
      <c r="A353" s="6">
        <f>ReturnData!A364</f>
        <v>200403</v>
      </c>
      <c r="B353" s="15">
        <v>-4.7687500000000008E-2</v>
      </c>
      <c r="C353" s="20">
        <f t="shared" si="11"/>
        <v>2.5809958933778465</v>
      </c>
      <c r="D353" s="20">
        <f>MAX($C$3:C353)</f>
        <v>3.013750368806412</v>
      </c>
      <c r="E353" s="12">
        <f t="shared" si="10"/>
        <v>-0.14359333802419633</v>
      </c>
    </row>
    <row r="354" spans="1:5" x14ac:dyDescent="0.25">
      <c r="A354" s="6">
        <f>ReturnData!A365</f>
        <v>200404</v>
      </c>
      <c r="B354" s="15">
        <v>1.7112500000000003E-2</v>
      </c>
      <c r="C354" s="20">
        <f t="shared" si="11"/>
        <v>2.6251631856032751</v>
      </c>
      <c r="D354" s="20">
        <f>MAX($C$3:C354)</f>
        <v>3.013750368806412</v>
      </c>
      <c r="E354" s="12">
        <f t="shared" si="10"/>
        <v>-0.12893807902113533</v>
      </c>
    </row>
    <row r="355" spans="1:5" x14ac:dyDescent="0.25">
      <c r="A355" s="6">
        <f>ReturnData!A366</f>
        <v>200405</v>
      </c>
      <c r="B355" s="15">
        <v>2.085E-2</v>
      </c>
      <c r="C355" s="20">
        <f t="shared" si="11"/>
        <v>2.6798978380231033</v>
      </c>
      <c r="D355" s="20">
        <f>MAX($C$3:C355)</f>
        <v>3.013750368806412</v>
      </c>
      <c r="E355" s="12">
        <f t="shared" si="10"/>
        <v>-0.11077643796872602</v>
      </c>
    </row>
    <row r="356" spans="1:5" x14ac:dyDescent="0.25">
      <c r="A356" s="6">
        <f>ReturnData!A367</f>
        <v>200406</v>
      </c>
      <c r="B356" s="15">
        <v>5.7499999999999982E-3</v>
      </c>
      <c r="C356" s="20">
        <f t="shared" si="11"/>
        <v>2.6953072505917359</v>
      </c>
      <c r="D356" s="20">
        <f>MAX($C$3:C356)</f>
        <v>3.013750368806412</v>
      </c>
      <c r="E356" s="12">
        <f t="shared" si="10"/>
        <v>-0.10566340248704628</v>
      </c>
    </row>
    <row r="357" spans="1:5" x14ac:dyDescent="0.25">
      <c r="A357" s="6">
        <f>ReturnData!A368</f>
        <v>200407</v>
      </c>
      <c r="B357" s="15">
        <v>5.0375000000000012E-3</v>
      </c>
      <c r="C357" s="20">
        <f t="shared" si="11"/>
        <v>2.7088848608665921</v>
      </c>
      <c r="D357" s="20">
        <f>MAX($C$3:C357)</f>
        <v>3.013750368806412</v>
      </c>
      <c r="E357" s="12">
        <f t="shared" si="10"/>
        <v>-0.10115818187707468</v>
      </c>
    </row>
    <row r="358" spans="1:5" x14ac:dyDescent="0.25">
      <c r="A358" s="6">
        <f>ReturnData!A369</f>
        <v>200408</v>
      </c>
      <c r="B358" s="15">
        <v>3.3899999999999993E-2</v>
      </c>
      <c r="C358" s="20">
        <f t="shared" si="11"/>
        <v>2.8007160576499697</v>
      </c>
      <c r="D358" s="20">
        <f>MAX($C$3:C358)</f>
        <v>3.013750368806412</v>
      </c>
      <c r="E358" s="12">
        <f t="shared" si="10"/>
        <v>-7.0687444242707467E-2</v>
      </c>
    </row>
    <row r="359" spans="1:5" x14ac:dyDescent="0.25">
      <c r="A359" s="6">
        <f>ReturnData!A370</f>
        <v>200409</v>
      </c>
      <c r="B359" s="15">
        <v>1.3124999999999994E-3</v>
      </c>
      <c r="C359" s="20">
        <f t="shared" si="11"/>
        <v>2.8043919974756353</v>
      </c>
      <c r="D359" s="20">
        <f>MAX($C$3:C359)</f>
        <v>3.013750368806412</v>
      </c>
      <c r="E359" s="12">
        <f t="shared" si="10"/>
        <v>-6.9467721513276015E-2</v>
      </c>
    </row>
    <row r="360" spans="1:5" x14ac:dyDescent="0.25">
      <c r="A360" s="6">
        <f>ReturnData!A371</f>
        <v>200410</v>
      </c>
      <c r="B360" s="15">
        <v>2.5975000000000012E-2</v>
      </c>
      <c r="C360" s="20">
        <f t="shared" si="11"/>
        <v>2.8772360796100651</v>
      </c>
      <c r="D360" s="20">
        <f>MAX($C$3:C360)</f>
        <v>3.013750368806412</v>
      </c>
      <c r="E360" s="12">
        <f t="shared" si="10"/>
        <v>-4.5297145579583295E-2</v>
      </c>
    </row>
    <row r="361" spans="1:5" x14ac:dyDescent="0.25">
      <c r="A361" s="6">
        <f>ReturnData!A372</f>
        <v>200411</v>
      </c>
      <c r="B361" s="15">
        <v>-3.5087499999999994E-2</v>
      </c>
      <c r="C361" s="20">
        <f t="shared" si="11"/>
        <v>2.776281058666747</v>
      </c>
      <c r="D361" s="20">
        <f>MAX($C$3:C361)</f>
        <v>3.013750368806412</v>
      </c>
      <c r="E361" s="12">
        <f t="shared" si="10"/>
        <v>-7.8795281984059648E-2</v>
      </c>
    </row>
    <row r="362" spans="1:5" x14ac:dyDescent="0.25">
      <c r="A362" s="6">
        <f>ReturnData!A373</f>
        <v>200412</v>
      </c>
      <c r="B362" s="15">
        <v>3.0174999999999997E-2</v>
      </c>
      <c r="C362" s="20">
        <f t="shared" si="11"/>
        <v>2.8600553396120163</v>
      </c>
      <c r="D362" s="20">
        <f>MAX($C$3:C362)</f>
        <v>3.013750368806412</v>
      </c>
      <c r="E362" s="12">
        <f t="shared" si="10"/>
        <v>-5.0997929617928581E-2</v>
      </c>
    </row>
    <row r="363" spans="1:5" x14ac:dyDescent="0.25">
      <c r="A363" s="6">
        <f>ReturnData!A374</f>
        <v>200501</v>
      </c>
      <c r="B363" s="15">
        <v>5.6074999999999993E-2</v>
      </c>
      <c r="C363" s="20">
        <f t="shared" si="11"/>
        <v>3.0204329427807606</v>
      </c>
      <c r="D363" s="20">
        <f>MAX($C$3:C363)</f>
        <v>3.0204329427807606</v>
      </c>
      <c r="E363" s="12">
        <f t="shared" si="10"/>
        <v>0</v>
      </c>
    </row>
    <row r="364" spans="1:5" x14ac:dyDescent="0.25">
      <c r="A364" s="6">
        <f>ReturnData!A375</f>
        <v>200502</v>
      </c>
      <c r="B364" s="15">
        <v>9.1250000000000012E-4</v>
      </c>
      <c r="C364" s="20">
        <f t="shared" si="11"/>
        <v>3.0231890878410481</v>
      </c>
      <c r="D364" s="20">
        <f>MAX($C$3:C364)</f>
        <v>3.0231890878410481</v>
      </c>
      <c r="E364" s="12">
        <f t="shared" si="10"/>
        <v>0</v>
      </c>
    </row>
    <row r="365" spans="1:5" x14ac:dyDescent="0.25">
      <c r="A365" s="6">
        <f>ReturnData!A376</f>
        <v>200503</v>
      </c>
      <c r="B365" s="15">
        <v>-5.4250000000000131E-3</v>
      </c>
      <c r="C365" s="20">
        <f t="shared" si="11"/>
        <v>3.0067882870395102</v>
      </c>
      <c r="D365" s="20">
        <f>MAX($C$3:C365)</f>
        <v>3.0231890878410481</v>
      </c>
      <c r="E365" s="12">
        <f t="shared" si="10"/>
        <v>-5.4250000000000843E-3</v>
      </c>
    </row>
    <row r="366" spans="1:5" x14ac:dyDescent="0.25">
      <c r="A366" s="6">
        <f>ReturnData!A377</f>
        <v>200504</v>
      </c>
      <c r="B366" s="15">
        <v>-2.3712500000000008E-2</v>
      </c>
      <c r="C366" s="20">
        <f t="shared" si="11"/>
        <v>2.9354898197830859</v>
      </c>
      <c r="D366" s="20">
        <f>MAX($C$3:C366)</f>
        <v>3.0231890878410481</v>
      </c>
      <c r="E366" s="12">
        <f t="shared" si="10"/>
        <v>-2.9008859687500055E-2</v>
      </c>
    </row>
    <row r="367" spans="1:5" x14ac:dyDescent="0.25">
      <c r="A367" s="6">
        <f>ReturnData!A378</f>
        <v>200505</v>
      </c>
      <c r="B367" s="15">
        <v>6.5125000000000009E-3</v>
      </c>
      <c r="C367" s="20">
        <f t="shared" si="11"/>
        <v>2.9546071972344228</v>
      </c>
      <c r="D367" s="20">
        <f>MAX($C$3:C367)</f>
        <v>3.0231890878410481</v>
      </c>
      <c r="E367" s="12">
        <f t="shared" si="10"/>
        <v>-2.2685279886215045E-2</v>
      </c>
    </row>
    <row r="368" spans="1:5" x14ac:dyDescent="0.25">
      <c r="A368" s="6">
        <f>ReturnData!A379</f>
        <v>200506</v>
      </c>
      <c r="B368" s="15">
        <v>1.2150000000000001E-2</v>
      </c>
      <c r="C368" s="20">
        <f t="shared" si="11"/>
        <v>2.9905056746808212</v>
      </c>
      <c r="D368" s="20">
        <f>MAX($C$3:C368)</f>
        <v>3.0231890878410481</v>
      </c>
      <c r="E368" s="12">
        <f t="shared" si="10"/>
        <v>-1.0810906036832504E-2</v>
      </c>
    </row>
    <row r="369" spans="1:5" x14ac:dyDescent="0.25">
      <c r="A369" s="6">
        <f>ReturnData!A380</f>
        <v>200507</v>
      </c>
      <c r="B369" s="15">
        <v>4.4250000000000001E-3</v>
      </c>
      <c r="C369" s="20">
        <f t="shared" si="11"/>
        <v>3.0037386622912834</v>
      </c>
      <c r="D369" s="20">
        <f>MAX($C$3:C369)</f>
        <v>3.0231890878410481</v>
      </c>
      <c r="E369" s="12">
        <f t="shared" si="10"/>
        <v>-6.4337442960456272E-3</v>
      </c>
    </row>
    <row r="370" spans="1:5" x14ac:dyDescent="0.25">
      <c r="A370" s="6">
        <f>ReturnData!A381</f>
        <v>200508</v>
      </c>
      <c r="B370" s="15">
        <v>2.6974999999999999E-2</v>
      </c>
      <c r="C370" s="20">
        <f t="shared" si="11"/>
        <v>3.0847645127065908</v>
      </c>
      <c r="D370" s="20">
        <f>MAX($C$3:C370)</f>
        <v>3.0847645127065908</v>
      </c>
      <c r="E370" s="12">
        <f t="shared" si="10"/>
        <v>0</v>
      </c>
    </row>
    <row r="371" spans="1:5" x14ac:dyDescent="0.25">
      <c r="A371" s="6">
        <f>ReturnData!A382</f>
        <v>200509</v>
      </c>
      <c r="B371" s="15">
        <v>-3.8149999999999989E-2</v>
      </c>
      <c r="C371" s="20">
        <f t="shared" si="11"/>
        <v>2.9670807465468343</v>
      </c>
      <c r="D371" s="20">
        <f>MAX($C$3:C371)</f>
        <v>3.0847645127065908</v>
      </c>
      <c r="E371" s="12">
        <f t="shared" si="10"/>
        <v>-3.8150000000000024E-2</v>
      </c>
    </row>
    <row r="372" spans="1:5" x14ac:dyDescent="0.25">
      <c r="A372" s="6">
        <f>ReturnData!A383</f>
        <v>200510</v>
      </c>
      <c r="B372" s="15">
        <v>6.0500000000000068E-3</v>
      </c>
      <c r="C372" s="20">
        <f t="shared" si="11"/>
        <v>2.9850315850634428</v>
      </c>
      <c r="D372" s="20">
        <f>MAX($C$3:C372)</f>
        <v>3.0847645127065908</v>
      </c>
      <c r="E372" s="12">
        <f t="shared" si="10"/>
        <v>-3.2330807499999975E-2</v>
      </c>
    </row>
    <row r="373" spans="1:5" x14ac:dyDescent="0.25">
      <c r="A373" s="6">
        <f>ReturnData!A384</f>
        <v>200511</v>
      </c>
      <c r="B373" s="15">
        <v>1.2449999999999999E-2</v>
      </c>
      <c r="C373" s="20">
        <f t="shared" si="11"/>
        <v>3.0221952282974827</v>
      </c>
      <c r="D373" s="20">
        <f>MAX($C$3:C373)</f>
        <v>3.0847645127065908</v>
      </c>
      <c r="E373" s="12">
        <f t="shared" si="10"/>
        <v>-2.0283326053374972E-2</v>
      </c>
    </row>
    <row r="374" spans="1:5" x14ac:dyDescent="0.25">
      <c r="A374" s="6">
        <f>ReturnData!A385</f>
        <v>200512</v>
      </c>
      <c r="B374" s="15">
        <v>5.251249999999999E-2</v>
      </c>
      <c r="C374" s="20">
        <f t="shared" si="11"/>
        <v>3.1808982552234539</v>
      </c>
      <c r="D374" s="20">
        <f>MAX($C$3:C374)</f>
        <v>3.1808982552234539</v>
      </c>
      <c r="E374" s="12">
        <f t="shared" si="10"/>
        <v>0</v>
      </c>
    </row>
    <row r="375" spans="1:5" x14ac:dyDescent="0.25">
      <c r="A375" s="6">
        <f>ReturnData!A386</f>
        <v>200601</v>
      </c>
      <c r="B375" s="15">
        <v>-2.9874999999999999E-2</v>
      </c>
      <c r="C375" s="20">
        <f t="shared" si="11"/>
        <v>3.0858689198486533</v>
      </c>
      <c r="D375" s="20">
        <f>MAX($C$3:C375)</f>
        <v>3.1808982552234539</v>
      </c>
      <c r="E375" s="12">
        <f t="shared" si="10"/>
        <v>-2.9874999999999981E-2</v>
      </c>
    </row>
    <row r="376" spans="1:5" x14ac:dyDescent="0.25">
      <c r="A376" s="6">
        <f>ReturnData!A387</f>
        <v>200602</v>
      </c>
      <c r="B376" s="15">
        <v>1.50875E-2</v>
      </c>
      <c r="C376" s="20">
        <f t="shared" si="11"/>
        <v>3.1324269671768694</v>
      </c>
      <c r="D376" s="20">
        <f>MAX($C$3:C376)</f>
        <v>3.1808982552234539</v>
      </c>
      <c r="E376" s="12">
        <f t="shared" si="10"/>
        <v>-1.523823906250012E-2</v>
      </c>
    </row>
    <row r="377" spans="1:5" x14ac:dyDescent="0.25">
      <c r="A377" s="6">
        <f>ReturnData!A388</f>
        <v>200603</v>
      </c>
      <c r="B377" s="15">
        <v>4.1950000000000008E-2</v>
      </c>
      <c r="C377" s="20">
        <f t="shared" si="11"/>
        <v>3.263832278449939</v>
      </c>
      <c r="D377" s="20">
        <f>MAX($C$3:C377)</f>
        <v>3.263832278449939</v>
      </c>
      <c r="E377" s="12">
        <f t="shared" si="10"/>
        <v>0</v>
      </c>
    </row>
    <row r="378" spans="1:5" x14ac:dyDescent="0.25">
      <c r="A378" s="6">
        <f>ReturnData!A389</f>
        <v>200604</v>
      </c>
      <c r="B378" s="15">
        <v>-4.2075000000000001E-2</v>
      </c>
      <c r="C378" s="20">
        <f t="shared" si="11"/>
        <v>3.1265065353341579</v>
      </c>
      <c r="D378" s="20">
        <f>MAX($C$3:C378)</f>
        <v>3.263832278449939</v>
      </c>
      <c r="E378" s="12">
        <f t="shared" si="10"/>
        <v>-4.207499999999996E-2</v>
      </c>
    </row>
    <row r="379" spans="1:5" x14ac:dyDescent="0.25">
      <c r="A379" s="6">
        <f>ReturnData!A390</f>
        <v>200605</v>
      </c>
      <c r="B379" s="15">
        <v>-6.1499999999999992E-3</v>
      </c>
      <c r="C379" s="20">
        <f t="shared" si="11"/>
        <v>3.1072785201418527</v>
      </c>
      <c r="D379" s="20">
        <f>MAX($C$3:C379)</f>
        <v>3.263832278449939</v>
      </c>
      <c r="E379" s="12">
        <f t="shared" si="10"/>
        <v>-4.7966238750000008E-2</v>
      </c>
    </row>
    <row r="380" spans="1:5" x14ac:dyDescent="0.25">
      <c r="A380" s="6">
        <f>ReturnData!A391</f>
        <v>200606</v>
      </c>
      <c r="B380" s="15">
        <v>-2.0249999999999997E-2</v>
      </c>
      <c r="C380" s="20">
        <f t="shared" si="11"/>
        <v>3.0443561301089801</v>
      </c>
      <c r="D380" s="20">
        <f>MAX($C$3:C380)</f>
        <v>3.263832278449939</v>
      </c>
      <c r="E380" s="12">
        <f t="shared" si="10"/>
        <v>-6.7244922415312533E-2</v>
      </c>
    </row>
    <row r="381" spans="1:5" x14ac:dyDescent="0.25">
      <c r="A381" s="6">
        <f>ReturnData!A392</f>
        <v>200607</v>
      </c>
      <c r="B381" s="15">
        <v>-2.3337499999999997E-2</v>
      </c>
      <c r="C381" s="20">
        <f t="shared" si="11"/>
        <v>2.973308468922562</v>
      </c>
      <c r="D381" s="20">
        <f>MAX($C$3:C381)</f>
        <v>3.263832278449939</v>
      </c>
      <c r="E381" s="12">
        <f t="shared" si="10"/>
        <v>-8.9013094038445109E-2</v>
      </c>
    </row>
    <row r="382" spans="1:5" x14ac:dyDescent="0.25">
      <c r="A382" s="6">
        <f>ReturnData!A393</f>
        <v>200608</v>
      </c>
      <c r="B382" s="15">
        <v>-4.81375E-2</v>
      </c>
      <c r="C382" s="20">
        <f t="shared" si="11"/>
        <v>2.8301808324998023</v>
      </c>
      <c r="D382" s="20">
        <f>MAX($C$3:C382)</f>
        <v>3.263832278449939</v>
      </c>
      <c r="E382" s="12">
        <f t="shared" si="10"/>
        <v>-0.13286572622416939</v>
      </c>
    </row>
    <row r="383" spans="1:5" x14ac:dyDescent="0.25">
      <c r="A383" s="6">
        <f>ReturnData!A394</f>
        <v>200609</v>
      </c>
      <c r="B383" s="15">
        <v>3.8124999999999964E-3</v>
      </c>
      <c r="C383" s="20">
        <f t="shared" si="11"/>
        <v>2.8409708969237077</v>
      </c>
      <c r="D383" s="20">
        <f>MAX($C$3:C383)</f>
        <v>3.263832278449939</v>
      </c>
      <c r="E383" s="12">
        <f t="shared" si="10"/>
        <v>-0.12955977680539907</v>
      </c>
    </row>
    <row r="384" spans="1:5" x14ac:dyDescent="0.25">
      <c r="A384" s="6">
        <f>ReturnData!A395</f>
        <v>200610</v>
      </c>
      <c r="B384" s="15">
        <v>-4.9499999999999995E-3</v>
      </c>
      <c r="C384" s="20">
        <f t="shared" si="11"/>
        <v>2.8269080909839355</v>
      </c>
      <c r="D384" s="20">
        <f>MAX($C$3:C384)</f>
        <v>3.263832278449939</v>
      </c>
      <c r="E384" s="12">
        <f t="shared" si="10"/>
        <v>-0.13386845591021232</v>
      </c>
    </row>
    <row r="385" spans="1:5" x14ac:dyDescent="0.25">
      <c r="A385" s="6">
        <f>ReturnData!A396</f>
        <v>200611</v>
      </c>
      <c r="B385" s="15">
        <v>-2.3324999999999999E-2</v>
      </c>
      <c r="C385" s="20">
        <f t="shared" si="11"/>
        <v>2.7609704597617353</v>
      </c>
      <c r="D385" s="20">
        <f>MAX($C$3:C385)</f>
        <v>3.263832278449939</v>
      </c>
      <c r="E385" s="12">
        <f t="shared" si="10"/>
        <v>-0.1540709741761066</v>
      </c>
    </row>
    <row r="386" spans="1:5" x14ac:dyDescent="0.25">
      <c r="A386" s="6">
        <f>ReturnData!A397</f>
        <v>200612</v>
      </c>
      <c r="B386" s="15">
        <v>1.1449999999999998E-2</v>
      </c>
      <c r="C386" s="20">
        <f t="shared" si="11"/>
        <v>2.792583571526007</v>
      </c>
      <c r="D386" s="20">
        <f>MAX($C$3:C386)</f>
        <v>3.263832278449939</v>
      </c>
      <c r="E386" s="12">
        <f t="shared" si="10"/>
        <v>-0.14438508683042306</v>
      </c>
    </row>
    <row r="387" spans="1:5" x14ac:dyDescent="0.25">
      <c r="A387" s="6">
        <f>ReturnData!A398</f>
        <v>200701</v>
      </c>
      <c r="B387" s="15">
        <v>6.6750000000000012E-3</v>
      </c>
      <c r="C387" s="20">
        <f t="shared" si="11"/>
        <v>2.8112240668659432</v>
      </c>
      <c r="D387" s="20">
        <f>MAX($C$3:C387)</f>
        <v>3.263832278449939</v>
      </c>
      <c r="E387" s="12">
        <f t="shared" si="10"/>
        <v>-0.13867385728501611</v>
      </c>
    </row>
    <row r="388" spans="1:5" x14ac:dyDescent="0.25">
      <c r="A388" s="6">
        <f>ReturnData!A399</f>
        <v>200702</v>
      </c>
      <c r="B388" s="15">
        <v>2.41E-2</v>
      </c>
      <c r="C388" s="20">
        <f t="shared" si="11"/>
        <v>2.8789745668774125</v>
      </c>
      <c r="D388" s="20">
        <f>MAX($C$3:C388)</f>
        <v>3.263832278449939</v>
      </c>
      <c r="E388" s="12">
        <f t="shared" ref="E388:E451" si="12">(C388-D388)/D388</f>
        <v>-0.11791589724558496</v>
      </c>
    </row>
    <row r="389" spans="1:5" x14ac:dyDescent="0.25">
      <c r="A389" s="6">
        <f>ReturnData!A400</f>
        <v>200703</v>
      </c>
      <c r="B389" s="15">
        <v>-9.9500000000000074E-3</v>
      </c>
      <c r="C389" s="20">
        <f t="shared" ref="C389:C452" si="13">C388*(1+B389)</f>
        <v>2.8503287699369824</v>
      </c>
      <c r="D389" s="20">
        <f>MAX($C$3:C389)</f>
        <v>3.263832278449939</v>
      </c>
      <c r="E389" s="12">
        <f t="shared" si="12"/>
        <v>-0.12669263406799136</v>
      </c>
    </row>
    <row r="390" spans="1:5" x14ac:dyDescent="0.25">
      <c r="A390" s="6">
        <f>ReturnData!A401</f>
        <v>200704</v>
      </c>
      <c r="B390" s="15">
        <v>-8.4999999999999659E-4</v>
      </c>
      <c r="C390" s="20">
        <f t="shared" si="13"/>
        <v>2.8479059904825359</v>
      </c>
      <c r="D390" s="20">
        <f>MAX($C$3:C390)</f>
        <v>3.263832278449939</v>
      </c>
      <c r="E390" s="12">
        <f t="shared" si="12"/>
        <v>-0.12743494532903357</v>
      </c>
    </row>
    <row r="391" spans="1:5" x14ac:dyDescent="0.25">
      <c r="A391" s="6">
        <f>ReturnData!A402</f>
        <v>200705</v>
      </c>
      <c r="B391" s="15">
        <v>4.8874999999999995E-3</v>
      </c>
      <c r="C391" s="20">
        <f t="shared" si="13"/>
        <v>2.861825131011019</v>
      </c>
      <c r="D391" s="20">
        <f>MAX($C$3:C391)</f>
        <v>3.263832278449939</v>
      </c>
      <c r="E391" s="12">
        <f t="shared" si="12"/>
        <v>-0.12317028362432932</v>
      </c>
    </row>
    <row r="392" spans="1:5" x14ac:dyDescent="0.25">
      <c r="A392" s="6">
        <f>ReturnData!A403</f>
        <v>200706</v>
      </c>
      <c r="B392" s="15">
        <v>-5.1875000000000046E-3</v>
      </c>
      <c r="C392" s="20">
        <f t="shared" si="13"/>
        <v>2.8469794131438992</v>
      </c>
      <c r="D392" s="20">
        <f>MAX($C$3:C392)</f>
        <v>3.263832278449939</v>
      </c>
      <c r="E392" s="12">
        <f t="shared" si="12"/>
        <v>-0.12771883777802814</v>
      </c>
    </row>
    <row r="393" spans="1:5" x14ac:dyDescent="0.25">
      <c r="A393" s="6">
        <f>ReturnData!A404</f>
        <v>200707</v>
      </c>
      <c r="B393" s="15">
        <v>-1.7399999999999999E-2</v>
      </c>
      <c r="C393" s="20">
        <f t="shared" si="13"/>
        <v>2.7974419713551955</v>
      </c>
      <c r="D393" s="20">
        <f>MAX($C$3:C393)</f>
        <v>3.263832278449939</v>
      </c>
      <c r="E393" s="12">
        <f t="shared" si="12"/>
        <v>-0.14289653000069041</v>
      </c>
    </row>
    <row r="394" spans="1:5" x14ac:dyDescent="0.25">
      <c r="A394" s="6">
        <f>ReturnData!A405</f>
        <v>200708</v>
      </c>
      <c r="B394" s="15">
        <v>4.4399999999999995E-2</v>
      </c>
      <c r="C394" s="20">
        <f t="shared" si="13"/>
        <v>2.9216483948833663</v>
      </c>
      <c r="D394" s="20">
        <f>MAX($C$3:C394)</f>
        <v>3.263832278449939</v>
      </c>
      <c r="E394" s="12">
        <f t="shared" si="12"/>
        <v>-0.10484113593272104</v>
      </c>
    </row>
    <row r="395" spans="1:5" x14ac:dyDescent="0.25">
      <c r="A395" s="6">
        <f>ReturnData!A406</f>
        <v>200709</v>
      </c>
      <c r="B395" s="15">
        <v>1.4399999999999996E-2</v>
      </c>
      <c r="C395" s="20">
        <f t="shared" si="13"/>
        <v>2.9637201317696866</v>
      </c>
      <c r="D395" s="20">
        <f>MAX($C$3:C395)</f>
        <v>3.263832278449939</v>
      </c>
      <c r="E395" s="12">
        <f t="shared" si="12"/>
        <v>-9.1950848290152265E-2</v>
      </c>
    </row>
    <row r="396" spans="1:5" x14ac:dyDescent="0.25">
      <c r="A396" s="6">
        <f>ReturnData!A407</f>
        <v>200710</v>
      </c>
      <c r="B396" s="15">
        <v>8.3000000000000018E-3</v>
      </c>
      <c r="C396" s="20">
        <f t="shared" si="13"/>
        <v>2.9883190088633751</v>
      </c>
      <c r="D396" s="20">
        <f>MAX($C$3:C396)</f>
        <v>3.263832278449939</v>
      </c>
      <c r="E396" s="12">
        <f t="shared" si="12"/>
        <v>-8.4414040330960505E-2</v>
      </c>
    </row>
    <row r="397" spans="1:5" x14ac:dyDescent="0.25">
      <c r="A397" s="6">
        <f>ReturnData!A408</f>
        <v>200711</v>
      </c>
      <c r="B397" s="15">
        <v>5.2874999999999991E-2</v>
      </c>
      <c r="C397" s="20">
        <f t="shared" si="13"/>
        <v>3.1463263764570262</v>
      </c>
      <c r="D397" s="20">
        <f>MAX($C$3:C397)</f>
        <v>3.263832278449939</v>
      </c>
      <c r="E397" s="12">
        <f t="shared" si="12"/>
        <v>-3.600243271346E-2</v>
      </c>
    </row>
    <row r="398" spans="1:5" x14ac:dyDescent="0.25">
      <c r="A398" s="6">
        <f>ReturnData!A409</f>
        <v>200712</v>
      </c>
      <c r="B398" s="15">
        <v>-6.5587499999999993E-2</v>
      </c>
      <c r="C398" s="20">
        <f t="shared" si="13"/>
        <v>2.939966695241151</v>
      </c>
      <c r="D398" s="20">
        <f>MAX($C$3:C398)</f>
        <v>3.263832278449939</v>
      </c>
      <c r="E398" s="12">
        <f t="shared" si="12"/>
        <v>-9.9228623157865944E-2</v>
      </c>
    </row>
    <row r="399" spans="1:5" x14ac:dyDescent="0.25">
      <c r="A399" s="6">
        <f>ReturnData!A410</f>
        <v>200801</v>
      </c>
      <c r="B399" s="15">
        <v>8.691249999999999E-2</v>
      </c>
      <c r="C399" s="20">
        <f t="shared" si="13"/>
        <v>3.1954865506412973</v>
      </c>
      <c r="D399" s="20">
        <f>MAX($C$3:C399)</f>
        <v>3.263832278449939</v>
      </c>
      <c r="E399" s="12">
        <f t="shared" si="12"/>
        <v>-2.094033086807404E-2</v>
      </c>
    </row>
    <row r="400" spans="1:5" x14ac:dyDescent="0.25">
      <c r="A400" s="6">
        <f>ReturnData!A411</f>
        <v>200802</v>
      </c>
      <c r="B400" s="15">
        <v>-1.41125E-2</v>
      </c>
      <c r="C400" s="20">
        <f t="shared" si="13"/>
        <v>3.1503902466953719</v>
      </c>
      <c r="D400" s="20">
        <f>MAX($C$3:C400)</f>
        <v>3.263832278449939</v>
      </c>
      <c r="E400" s="12">
        <f t="shared" si="12"/>
        <v>-3.4757310448698356E-2</v>
      </c>
    </row>
    <row r="401" spans="1:5" x14ac:dyDescent="0.25">
      <c r="A401" s="6">
        <f>ReturnData!A412</f>
        <v>200803</v>
      </c>
      <c r="B401" s="15">
        <v>3.6262500000000003E-2</v>
      </c>
      <c r="C401" s="20">
        <f t="shared" si="13"/>
        <v>3.2646312730161631</v>
      </c>
      <c r="D401" s="20">
        <f>MAX($C$3:C401)</f>
        <v>3.2646312730161631</v>
      </c>
      <c r="E401" s="12">
        <f t="shared" si="12"/>
        <v>0</v>
      </c>
    </row>
    <row r="402" spans="1:5" x14ac:dyDescent="0.25">
      <c r="A402" s="6">
        <f>ReturnData!A413</f>
        <v>200804</v>
      </c>
      <c r="B402" s="15">
        <v>4.1774999999999986E-2</v>
      </c>
      <c r="C402" s="20">
        <f t="shared" si="13"/>
        <v>3.4010112444464129</v>
      </c>
      <c r="D402" s="20">
        <f>MAX($C$3:C402)</f>
        <v>3.4010112444464129</v>
      </c>
      <c r="E402" s="12">
        <f t="shared" si="12"/>
        <v>0</v>
      </c>
    </row>
    <row r="403" spans="1:5" x14ac:dyDescent="0.25">
      <c r="A403" s="6">
        <f>ReturnData!A414</f>
        <v>200805</v>
      </c>
      <c r="B403" s="15">
        <v>8.5324999999999984E-2</v>
      </c>
      <c r="C403" s="20">
        <f t="shared" si="13"/>
        <v>3.6912025288788035</v>
      </c>
      <c r="D403" s="20">
        <f>MAX($C$3:C403)</f>
        <v>3.6912025288788035</v>
      </c>
      <c r="E403" s="12">
        <f t="shared" si="12"/>
        <v>0</v>
      </c>
    </row>
    <row r="404" spans="1:5" x14ac:dyDescent="0.25">
      <c r="A404" s="6">
        <f>ReturnData!A415</f>
        <v>200806</v>
      </c>
      <c r="B404" s="15">
        <v>-9.6450000000000008E-2</v>
      </c>
      <c r="C404" s="20">
        <f t="shared" si="13"/>
        <v>3.335186044968443</v>
      </c>
      <c r="D404" s="20">
        <f>MAX($C$3:C404)</f>
        <v>3.6912025288788035</v>
      </c>
      <c r="E404" s="12">
        <f t="shared" si="12"/>
        <v>-9.6449999999999994E-2</v>
      </c>
    </row>
    <row r="405" spans="1:5" x14ac:dyDescent="0.25">
      <c r="A405" s="6">
        <f>ReturnData!A416</f>
        <v>200807</v>
      </c>
      <c r="B405" s="15">
        <v>-5.6825000000000007E-2</v>
      </c>
      <c r="C405" s="20">
        <f t="shared" si="13"/>
        <v>3.145664097963111</v>
      </c>
      <c r="D405" s="20">
        <f>MAX($C$3:C405)</f>
        <v>3.6912025288788035</v>
      </c>
      <c r="E405" s="12">
        <f t="shared" si="12"/>
        <v>-0.14779422875000003</v>
      </c>
    </row>
    <row r="406" spans="1:5" x14ac:dyDescent="0.25">
      <c r="A406" s="6">
        <f>ReturnData!A417</f>
        <v>200808</v>
      </c>
      <c r="B406" s="15">
        <v>-7.0012499999999991E-2</v>
      </c>
      <c r="C406" s="20">
        <f t="shared" si="13"/>
        <v>2.9254282903044686</v>
      </c>
      <c r="D406" s="20">
        <f>MAX($C$3:C406)</f>
        <v>3.6912025288788035</v>
      </c>
      <c r="E406" s="12">
        <f t="shared" si="12"/>
        <v>-0.2074592853096407</v>
      </c>
    </row>
    <row r="407" spans="1:5" x14ac:dyDescent="0.25">
      <c r="A407" s="6">
        <f>ReturnData!A418</f>
        <v>200809</v>
      </c>
      <c r="B407" s="15">
        <v>7.3537500000000006E-2</v>
      </c>
      <c r="C407" s="20">
        <f t="shared" si="13"/>
        <v>3.1405569732027336</v>
      </c>
      <c r="D407" s="20">
        <f>MAX($C$3:C407)</f>
        <v>3.6912025288788035</v>
      </c>
      <c r="E407" s="12">
        <f t="shared" si="12"/>
        <v>-0.14917782250309833</v>
      </c>
    </row>
    <row r="408" spans="1:5" x14ac:dyDescent="0.25">
      <c r="A408" s="6">
        <f>ReturnData!A419</f>
        <v>200810</v>
      </c>
      <c r="B408" s="15">
        <v>4.7912500000000011E-2</v>
      </c>
      <c r="C408" s="20">
        <f t="shared" si="13"/>
        <v>3.2910289091813096</v>
      </c>
      <c r="D408" s="20">
        <f>MAX($C$3:C408)</f>
        <v>3.6912025288788035</v>
      </c>
      <c r="E408" s="12">
        <f t="shared" si="12"/>
        <v>-0.10841280492377803</v>
      </c>
    </row>
    <row r="409" spans="1:5" x14ac:dyDescent="0.25">
      <c r="A409" s="6">
        <f>ReturnData!A420</f>
        <v>200811</v>
      </c>
      <c r="B409" s="15">
        <v>-2.9687500000000002E-2</v>
      </c>
      <c r="C409" s="20">
        <f t="shared" si="13"/>
        <v>3.1933264884399897</v>
      </c>
      <c r="D409" s="20">
        <f>MAX($C$3:C409)</f>
        <v>3.6912025288788035</v>
      </c>
      <c r="E409" s="12">
        <f t="shared" si="12"/>
        <v>-0.13488179977760334</v>
      </c>
    </row>
    <row r="410" spans="1:5" x14ac:dyDescent="0.25">
      <c r="A410" s="6">
        <f>ReturnData!A421</f>
        <v>200812</v>
      </c>
      <c r="B410" s="15">
        <v>4.2849999999999985E-2</v>
      </c>
      <c r="C410" s="20">
        <f t="shared" si="13"/>
        <v>3.3301605284696434</v>
      </c>
      <c r="D410" s="20">
        <f>MAX($C$3:C410)</f>
        <v>3.6912025288788035</v>
      </c>
      <c r="E410" s="12">
        <f t="shared" si="12"/>
        <v>-9.7811484898073592E-2</v>
      </c>
    </row>
    <row r="411" spans="1:5" x14ac:dyDescent="0.25">
      <c r="A411" s="6">
        <f>ReturnData!A422</f>
        <v>200901</v>
      </c>
      <c r="B411" s="15">
        <v>6.9375000000000131E-3</v>
      </c>
      <c r="C411" s="20">
        <f t="shared" si="13"/>
        <v>3.3532635171359018</v>
      </c>
      <c r="D411" s="20">
        <f>MAX($C$3:C411)</f>
        <v>3.6912025288788035</v>
      </c>
      <c r="E411" s="12">
        <f t="shared" si="12"/>
        <v>-9.1552552074553914E-2</v>
      </c>
    </row>
    <row r="412" spans="1:5" x14ac:dyDescent="0.25">
      <c r="A412" s="6">
        <f>ReturnData!A423</f>
        <v>200902</v>
      </c>
      <c r="B412" s="15">
        <v>-6.2412500000000024E-2</v>
      </c>
      <c r="C412" s="20">
        <f t="shared" si="13"/>
        <v>3.1439779578726572</v>
      </c>
      <c r="D412" s="20">
        <f>MAX($C$3:C412)</f>
        <v>3.6912025288788035</v>
      </c>
      <c r="E412" s="12">
        <f t="shared" si="12"/>
        <v>-0.14825102841820084</v>
      </c>
    </row>
    <row r="413" spans="1:5" x14ac:dyDescent="0.25">
      <c r="A413" s="6">
        <f>ReturnData!A424</f>
        <v>200903</v>
      </c>
      <c r="B413" s="15">
        <v>-0.12955000000000005</v>
      </c>
      <c r="C413" s="20">
        <f t="shared" si="13"/>
        <v>2.7366756134302541</v>
      </c>
      <c r="D413" s="20">
        <f>MAX($C$3:C413)</f>
        <v>3.6912025288788035</v>
      </c>
      <c r="E413" s="12">
        <f t="shared" si="12"/>
        <v>-0.25859510768662303</v>
      </c>
    </row>
    <row r="414" spans="1:5" x14ac:dyDescent="0.25">
      <c r="A414" s="6">
        <f>ReturnData!A425</f>
        <v>200904</v>
      </c>
      <c r="B414" s="15">
        <v>-2.6125000000000002E-2</v>
      </c>
      <c r="C414" s="20">
        <f t="shared" si="13"/>
        <v>2.6651799630293889</v>
      </c>
      <c r="D414" s="20">
        <f>MAX($C$3:C414)</f>
        <v>3.6912025288788035</v>
      </c>
      <c r="E414" s="12">
        <f t="shared" si="12"/>
        <v>-0.27796431049830994</v>
      </c>
    </row>
    <row r="415" spans="1:5" x14ac:dyDescent="0.25">
      <c r="A415" s="6">
        <f>ReturnData!A426</f>
        <v>200905</v>
      </c>
      <c r="B415" s="15">
        <v>2.4600000000000004E-2</v>
      </c>
      <c r="C415" s="20">
        <f t="shared" si="13"/>
        <v>2.7307433901199119</v>
      </c>
      <c r="D415" s="20">
        <f>MAX($C$3:C415)</f>
        <v>3.6912025288788035</v>
      </c>
      <c r="E415" s="12">
        <f t="shared" si="12"/>
        <v>-0.26020223253656838</v>
      </c>
    </row>
    <row r="416" spans="1:5" x14ac:dyDescent="0.25">
      <c r="A416" s="6">
        <f>ReturnData!A427</f>
        <v>200906</v>
      </c>
      <c r="B416" s="15">
        <v>2.2324999999999984E-2</v>
      </c>
      <c r="C416" s="20">
        <f t="shared" si="13"/>
        <v>2.7917072363043385</v>
      </c>
      <c r="D416" s="20">
        <f>MAX($C$3:C416)</f>
        <v>3.6912025288788035</v>
      </c>
      <c r="E416" s="12">
        <f t="shared" si="12"/>
        <v>-0.24368624737794736</v>
      </c>
    </row>
    <row r="417" spans="1:5" x14ac:dyDescent="0.25">
      <c r="A417" s="6">
        <f>ReturnData!A428</f>
        <v>200907</v>
      </c>
      <c r="B417" s="15">
        <v>-2.6662499999999999E-2</v>
      </c>
      <c r="C417" s="20">
        <f t="shared" si="13"/>
        <v>2.7172733421163739</v>
      </c>
      <c r="D417" s="20">
        <f>MAX($C$3:C417)</f>
        <v>3.6912025288788035</v>
      </c>
      <c r="E417" s="12">
        <f t="shared" si="12"/>
        <v>-0.26385146280723287</v>
      </c>
    </row>
    <row r="418" spans="1:5" x14ac:dyDescent="0.25">
      <c r="A418" s="6">
        <f>ReturnData!A429</f>
        <v>200908</v>
      </c>
      <c r="B418" s="15">
        <v>-1.6E-2</v>
      </c>
      <c r="C418" s="20">
        <f t="shared" si="13"/>
        <v>2.6737969686425118</v>
      </c>
      <c r="D418" s="20">
        <f>MAX($C$3:C418)</f>
        <v>3.6912025288788035</v>
      </c>
      <c r="E418" s="12">
        <f t="shared" si="12"/>
        <v>-0.27562983940231717</v>
      </c>
    </row>
    <row r="419" spans="1:5" x14ac:dyDescent="0.25">
      <c r="A419" s="6">
        <f>ReturnData!A430</f>
        <v>200909</v>
      </c>
      <c r="B419" s="15">
        <v>1.4012500000000004E-2</v>
      </c>
      <c r="C419" s="20">
        <f t="shared" si="13"/>
        <v>2.7112635486656149</v>
      </c>
      <c r="D419" s="20">
        <f>MAX($C$3:C419)</f>
        <v>3.6912025288788035</v>
      </c>
      <c r="E419" s="12">
        <f t="shared" si="12"/>
        <v>-0.26547960252694219</v>
      </c>
    </row>
    <row r="420" spans="1:5" x14ac:dyDescent="0.25">
      <c r="A420" s="6">
        <f>ReturnData!A431</f>
        <v>200910</v>
      </c>
      <c r="B420" s="15">
        <v>1.4224999999999995E-2</v>
      </c>
      <c r="C420" s="20">
        <f t="shared" si="13"/>
        <v>2.7498312726453831</v>
      </c>
      <c r="D420" s="20">
        <f>MAX($C$3:C420)</f>
        <v>3.6912025288788035</v>
      </c>
      <c r="E420" s="12">
        <f t="shared" si="12"/>
        <v>-0.25503104987288799</v>
      </c>
    </row>
    <row r="421" spans="1:5" x14ac:dyDescent="0.25">
      <c r="A421" s="6">
        <f>ReturnData!A432</f>
        <v>200911</v>
      </c>
      <c r="B421" s="15">
        <v>3.1887499999999992E-2</v>
      </c>
      <c r="C421" s="20">
        <f t="shared" si="13"/>
        <v>2.8375165173518631</v>
      </c>
      <c r="D421" s="20">
        <f>MAX($C$3:C421)</f>
        <v>3.6912025288788035</v>
      </c>
      <c r="E421" s="12">
        <f t="shared" si="12"/>
        <v>-0.23127585247570961</v>
      </c>
    </row>
    <row r="422" spans="1:5" x14ac:dyDescent="0.25">
      <c r="A422" s="6">
        <f>ReturnData!A433</f>
        <v>200912</v>
      </c>
      <c r="B422" s="15">
        <v>-5.0250000000000017E-3</v>
      </c>
      <c r="C422" s="20">
        <f t="shared" si="13"/>
        <v>2.8232579968521696</v>
      </c>
      <c r="D422" s="20">
        <f>MAX($C$3:C422)</f>
        <v>3.6912025288788035</v>
      </c>
      <c r="E422" s="12">
        <f t="shared" si="12"/>
        <v>-0.23513869131701928</v>
      </c>
    </row>
    <row r="423" spans="1:5" x14ac:dyDescent="0.25">
      <c r="A423" s="6">
        <f>ReturnData!A434</f>
        <v>201001</v>
      </c>
      <c r="B423" s="15">
        <v>3.5400000000000008E-2</v>
      </c>
      <c r="C423" s="20">
        <f t="shared" si="13"/>
        <v>2.9232013299407367</v>
      </c>
      <c r="D423" s="20">
        <f>MAX($C$3:C423)</f>
        <v>3.6912025288788035</v>
      </c>
      <c r="E423" s="12">
        <f t="shared" si="12"/>
        <v>-0.20806260098964169</v>
      </c>
    </row>
    <row r="424" spans="1:5" x14ac:dyDescent="0.25">
      <c r="A424" s="6">
        <f>ReturnData!A435</f>
        <v>201002</v>
      </c>
      <c r="B424" s="15">
        <v>3.4425000000000018E-2</v>
      </c>
      <c r="C424" s="20">
        <f t="shared" si="13"/>
        <v>3.0238325357239462</v>
      </c>
      <c r="D424" s="20">
        <f>MAX($C$3:C424)</f>
        <v>3.6912025288788035</v>
      </c>
      <c r="E424" s="12">
        <f t="shared" si="12"/>
        <v>-0.18080015602871019</v>
      </c>
    </row>
    <row r="425" spans="1:5" x14ac:dyDescent="0.25">
      <c r="A425" s="6">
        <f>ReturnData!A436</f>
        <v>201003</v>
      </c>
      <c r="B425" s="15">
        <v>5.5625000000000015E-3</v>
      </c>
      <c r="C425" s="20">
        <f t="shared" si="13"/>
        <v>3.0406526042039101</v>
      </c>
      <c r="D425" s="20">
        <f>MAX($C$3:C425)</f>
        <v>3.6912025288788035</v>
      </c>
      <c r="E425" s="12">
        <f t="shared" si="12"/>
        <v>-0.17624335689662002</v>
      </c>
    </row>
    <row r="426" spans="1:5" x14ac:dyDescent="0.25">
      <c r="A426" s="6">
        <f>ReturnData!A437</f>
        <v>201004</v>
      </c>
      <c r="B426" s="15">
        <v>-1.4875000000000027E-3</v>
      </c>
      <c r="C426" s="20">
        <f t="shared" si="13"/>
        <v>3.0361296334551571</v>
      </c>
      <c r="D426" s="20">
        <f>MAX($C$3:C426)</f>
        <v>3.6912025288788035</v>
      </c>
      <c r="E426" s="12">
        <f t="shared" si="12"/>
        <v>-0.17746869490323625</v>
      </c>
    </row>
    <row r="427" spans="1:5" x14ac:dyDescent="0.25">
      <c r="A427" s="6">
        <f>ReturnData!A438</f>
        <v>201005</v>
      </c>
      <c r="B427" s="15">
        <v>-2.9937499999999992E-2</v>
      </c>
      <c r="C427" s="20">
        <f t="shared" si="13"/>
        <v>2.9452355025535937</v>
      </c>
      <c r="D427" s="20">
        <f>MAX($C$3:C427)</f>
        <v>3.6912025288788035</v>
      </c>
      <c r="E427" s="12">
        <f t="shared" si="12"/>
        <v>-0.20209322584957051</v>
      </c>
    </row>
    <row r="428" spans="1:5" x14ac:dyDescent="0.25">
      <c r="A428" s="6">
        <f>ReturnData!A439</f>
        <v>201006</v>
      </c>
      <c r="B428" s="15">
        <v>2.5637500000000008E-2</v>
      </c>
      <c r="C428" s="20">
        <f t="shared" si="13"/>
        <v>3.0207439777503113</v>
      </c>
      <c r="D428" s="20">
        <f>MAX($C$3:C428)</f>
        <v>3.6912025288788035</v>
      </c>
      <c r="E428" s="12">
        <f t="shared" si="12"/>
        <v>-0.18163689092728891</v>
      </c>
    </row>
    <row r="429" spans="1:5" x14ac:dyDescent="0.25">
      <c r="A429" s="6">
        <f>ReturnData!A440</f>
        <v>201007</v>
      </c>
      <c r="B429" s="15">
        <v>-1.2650000000000002E-2</v>
      </c>
      <c r="C429" s="20">
        <f t="shared" si="13"/>
        <v>2.9825315664317698</v>
      </c>
      <c r="D429" s="20">
        <f>MAX($C$3:C429)</f>
        <v>3.6912025288788035</v>
      </c>
      <c r="E429" s="12">
        <f t="shared" si="12"/>
        <v>-0.19198918425705874</v>
      </c>
    </row>
    <row r="430" spans="1:5" x14ac:dyDescent="0.25">
      <c r="A430" s="6">
        <f>ReturnData!A441</f>
        <v>201008</v>
      </c>
      <c r="B430" s="15">
        <v>4.1299999999999989E-2</v>
      </c>
      <c r="C430" s="20">
        <f t="shared" si="13"/>
        <v>3.1057101201254014</v>
      </c>
      <c r="D430" s="20">
        <f>MAX($C$3:C430)</f>
        <v>3.6912025288788035</v>
      </c>
      <c r="E430" s="12">
        <f t="shared" si="12"/>
        <v>-0.15861833756687538</v>
      </c>
    </row>
    <row r="431" spans="1:5" x14ac:dyDescent="0.25">
      <c r="A431" s="6">
        <f>ReturnData!A442</f>
        <v>201009</v>
      </c>
      <c r="B431" s="15">
        <v>2.7812500000000004E-2</v>
      </c>
      <c r="C431" s="20">
        <f t="shared" si="13"/>
        <v>3.1920876828413891</v>
      </c>
      <c r="D431" s="20">
        <f>MAX($C$3:C431)</f>
        <v>3.6912025288788035</v>
      </c>
      <c r="E431" s="12">
        <f t="shared" si="12"/>
        <v>-0.1352174100804541</v>
      </c>
    </row>
    <row r="432" spans="1:5" x14ac:dyDescent="0.25">
      <c r="A432" s="6">
        <f>ReturnData!A443</f>
        <v>201010</v>
      </c>
      <c r="B432" s="15">
        <v>3.1287499999999996E-2</v>
      </c>
      <c r="C432" s="20">
        <f t="shared" si="13"/>
        <v>3.2919601262182887</v>
      </c>
      <c r="D432" s="20">
        <f>MAX($C$3:C432)</f>
        <v>3.6912025288788035</v>
      </c>
      <c r="E432" s="12">
        <f t="shared" si="12"/>
        <v>-0.10816052479834641</v>
      </c>
    </row>
    <row r="433" spans="1:5" x14ac:dyDescent="0.25">
      <c r="A433" s="6">
        <f>ReturnData!A444</f>
        <v>201011</v>
      </c>
      <c r="B433" s="15">
        <v>-9.5750000000000002E-3</v>
      </c>
      <c r="C433" s="20">
        <f t="shared" si="13"/>
        <v>3.2604396080097486</v>
      </c>
      <c r="D433" s="20">
        <f>MAX($C$3:C433)</f>
        <v>3.6912025288788035</v>
      </c>
      <c r="E433" s="12">
        <f t="shared" si="12"/>
        <v>-0.11669988777340223</v>
      </c>
    </row>
    <row r="434" spans="1:5" x14ac:dyDescent="0.25">
      <c r="A434" s="6">
        <f>ReturnData!A445</f>
        <v>201012</v>
      </c>
      <c r="B434" s="15">
        <v>-1.6362500000000002E-2</v>
      </c>
      <c r="C434" s="20">
        <f t="shared" si="13"/>
        <v>3.207090664923689</v>
      </c>
      <c r="D434" s="20">
        <f>MAX($C$3:C434)</f>
        <v>3.6912025288788035</v>
      </c>
      <c r="E434" s="12">
        <f t="shared" si="12"/>
        <v>-0.13115288585970997</v>
      </c>
    </row>
    <row r="435" spans="1:5" x14ac:dyDescent="0.25">
      <c r="A435" s="6">
        <f>ReturnData!A446</f>
        <v>201101</v>
      </c>
      <c r="B435" s="15">
        <v>-5.6500000000000022E-3</v>
      </c>
      <c r="C435" s="20">
        <f t="shared" si="13"/>
        <v>3.18897060266687</v>
      </c>
      <c r="D435" s="20">
        <f>MAX($C$3:C435)</f>
        <v>3.6912025288788035</v>
      </c>
      <c r="E435" s="12">
        <f t="shared" si="12"/>
        <v>-0.13606187205460263</v>
      </c>
    </row>
    <row r="436" spans="1:5" x14ac:dyDescent="0.25">
      <c r="A436" s="6">
        <f>ReturnData!A447</f>
        <v>201102</v>
      </c>
      <c r="B436" s="15">
        <v>-8.4874999999999968E-3</v>
      </c>
      <c r="C436" s="20">
        <f t="shared" si="13"/>
        <v>3.1619042146767349</v>
      </c>
      <c r="D436" s="20">
        <f>MAX($C$3:C436)</f>
        <v>3.6912025288788035</v>
      </c>
      <c r="E436" s="12">
        <f t="shared" si="12"/>
        <v>-0.14339454691553924</v>
      </c>
    </row>
    <row r="437" spans="1:5" x14ac:dyDescent="0.25">
      <c r="A437" s="6">
        <f>ReturnData!A448</f>
        <v>201103</v>
      </c>
      <c r="B437" s="15">
        <v>1.8999999999999989E-3</v>
      </c>
      <c r="C437" s="20">
        <f t="shared" si="13"/>
        <v>3.1679118326846205</v>
      </c>
      <c r="D437" s="20">
        <f>MAX($C$3:C437)</f>
        <v>3.6912025288788035</v>
      </c>
      <c r="E437" s="12">
        <f t="shared" si="12"/>
        <v>-0.14176699655467881</v>
      </c>
    </row>
    <row r="438" spans="1:5" x14ac:dyDescent="0.25">
      <c r="A438" s="6">
        <f>ReturnData!A449</f>
        <v>201104</v>
      </c>
      <c r="B438" s="15">
        <v>-3.2899999999999999E-2</v>
      </c>
      <c r="C438" s="20">
        <f t="shared" si="13"/>
        <v>3.0636875333892966</v>
      </c>
      <c r="D438" s="20">
        <f>MAX($C$3:C438)</f>
        <v>3.6912025288788035</v>
      </c>
      <c r="E438" s="12">
        <f t="shared" si="12"/>
        <v>-0.17000286236802986</v>
      </c>
    </row>
    <row r="439" spans="1:5" x14ac:dyDescent="0.25">
      <c r="A439" s="6">
        <f>ReturnData!A450</f>
        <v>201105</v>
      </c>
      <c r="B439" s="15">
        <v>5.1500000000000001E-3</v>
      </c>
      <c r="C439" s="20">
        <f t="shared" si="13"/>
        <v>3.0794655241862512</v>
      </c>
      <c r="D439" s="20">
        <f>MAX($C$3:C439)</f>
        <v>3.6912025288788035</v>
      </c>
      <c r="E439" s="12">
        <f t="shared" si="12"/>
        <v>-0.16572837710922528</v>
      </c>
    </row>
    <row r="440" spans="1:5" x14ac:dyDescent="0.25">
      <c r="A440" s="6">
        <f>ReturnData!A451</f>
        <v>201106</v>
      </c>
      <c r="B440" s="15">
        <v>-6.5874999999999996E-3</v>
      </c>
      <c r="C440" s="20">
        <f t="shared" si="13"/>
        <v>3.0591795450456742</v>
      </c>
      <c r="D440" s="20">
        <f>MAX($C$3:C440)</f>
        <v>3.6912025288788035</v>
      </c>
      <c r="E440" s="12">
        <f t="shared" si="12"/>
        <v>-0.17122414142501824</v>
      </c>
    </row>
    <row r="441" spans="1:5" x14ac:dyDescent="0.25">
      <c r="A441" s="6">
        <f>ReturnData!A452</f>
        <v>201107</v>
      </c>
      <c r="B441" s="15">
        <v>-4.179999999999999E-2</v>
      </c>
      <c r="C441" s="20">
        <f t="shared" si="13"/>
        <v>2.9313058400627652</v>
      </c>
      <c r="D441" s="20">
        <f>MAX($C$3:C441)</f>
        <v>3.6912025288788035</v>
      </c>
      <c r="E441" s="12">
        <f t="shared" si="12"/>
        <v>-0.20586697231345247</v>
      </c>
    </row>
    <row r="442" spans="1:5" x14ac:dyDescent="0.25">
      <c r="A442" s="6">
        <f>ReturnData!A453</f>
        <v>201108</v>
      </c>
      <c r="B442" s="15">
        <v>-7.5162499999999993E-2</v>
      </c>
      <c r="C442" s="20">
        <f t="shared" si="13"/>
        <v>2.7109815648590474</v>
      </c>
      <c r="D442" s="20">
        <f>MAX($C$3:C442)</f>
        <v>3.6912025288788035</v>
      </c>
      <c r="E442" s="12">
        <f t="shared" si="12"/>
        <v>-0.26555599600694263</v>
      </c>
    </row>
    <row r="443" spans="1:5" x14ac:dyDescent="0.25">
      <c r="A443" s="6">
        <f>ReturnData!A454</f>
        <v>201109</v>
      </c>
      <c r="B443" s="15">
        <v>-2.2749999999999992E-2</v>
      </c>
      <c r="C443" s="20">
        <f t="shared" si="13"/>
        <v>2.6493067342585039</v>
      </c>
      <c r="D443" s="20">
        <f>MAX($C$3:C443)</f>
        <v>3.6912025288788035</v>
      </c>
      <c r="E443" s="12">
        <f t="shared" si="12"/>
        <v>-0.28226459709778473</v>
      </c>
    </row>
    <row r="444" spans="1:5" x14ac:dyDescent="0.25">
      <c r="A444" s="6">
        <f>ReturnData!A455</f>
        <v>201110</v>
      </c>
      <c r="B444" s="15">
        <v>1.85875E-2</v>
      </c>
      <c r="C444" s="20">
        <f t="shared" si="13"/>
        <v>2.6985507231815338</v>
      </c>
      <c r="D444" s="20">
        <f>MAX($C$3:C444)</f>
        <v>3.6912025288788035</v>
      </c>
      <c r="E444" s="12">
        <f t="shared" si="12"/>
        <v>-0.26892369029633983</v>
      </c>
    </row>
    <row r="445" spans="1:5" x14ac:dyDescent="0.25">
      <c r="A445" s="6">
        <f>ReturnData!A456</f>
        <v>201111</v>
      </c>
      <c r="B445" s="15">
        <v>1.3162499999999995E-2</v>
      </c>
      <c r="C445" s="20">
        <f t="shared" si="13"/>
        <v>2.7340703970754108</v>
      </c>
      <c r="D445" s="20">
        <f>MAX($C$3:C445)</f>
        <v>3.6912025288788035</v>
      </c>
      <c r="E445" s="12">
        <f t="shared" si="12"/>
        <v>-0.25930089836986536</v>
      </c>
    </row>
    <row r="446" spans="1:5" x14ac:dyDescent="0.25">
      <c r="A446" s="6">
        <f>ReturnData!A457</f>
        <v>201112</v>
      </c>
      <c r="B446" s="15">
        <v>-7.8149999999999983E-2</v>
      </c>
      <c r="C446" s="20">
        <f t="shared" si="13"/>
        <v>2.5204027955439674</v>
      </c>
      <c r="D446" s="20">
        <f>MAX($C$3:C446)</f>
        <v>3.6912025288788035</v>
      </c>
      <c r="E446" s="12">
        <f t="shared" si="12"/>
        <v>-0.31718653316226042</v>
      </c>
    </row>
    <row r="447" spans="1:5" x14ac:dyDescent="0.25">
      <c r="A447" s="6">
        <f>ReturnData!A458</f>
        <v>201201</v>
      </c>
      <c r="B447" s="15">
        <v>-3.749999999999587E-5</v>
      </c>
      <c r="C447" s="20">
        <f t="shared" si="13"/>
        <v>2.5203082804391346</v>
      </c>
      <c r="D447" s="20">
        <f>MAX($C$3:C447)</f>
        <v>3.6912025288788035</v>
      </c>
      <c r="E447" s="12">
        <f t="shared" si="12"/>
        <v>-0.31721213866726683</v>
      </c>
    </row>
    <row r="448" spans="1:5" x14ac:dyDescent="0.25">
      <c r="A448" s="6">
        <f>ReturnData!A459</f>
        <v>201202</v>
      </c>
      <c r="B448" s="15">
        <v>2.4862499999999996E-2</v>
      </c>
      <c r="C448" s="20">
        <f t="shared" si="13"/>
        <v>2.5829694450615528</v>
      </c>
      <c r="D448" s="20">
        <f>MAX($C$3:C448)</f>
        <v>3.6912025288788035</v>
      </c>
      <c r="E448" s="12">
        <f t="shared" si="12"/>
        <v>-0.30023632546488166</v>
      </c>
    </row>
    <row r="449" spans="1:5" x14ac:dyDescent="0.25">
      <c r="A449" s="6">
        <f>ReturnData!A460</f>
        <v>201203</v>
      </c>
      <c r="B449" s="15">
        <v>1.4974999999999999E-2</v>
      </c>
      <c r="C449" s="20">
        <f t="shared" si="13"/>
        <v>2.6216494125013496</v>
      </c>
      <c r="D449" s="20">
        <f>MAX($C$3:C449)</f>
        <v>3.6912025288788035</v>
      </c>
      <c r="E449" s="12">
        <f t="shared" si="12"/>
        <v>-0.28975736443871825</v>
      </c>
    </row>
    <row r="450" spans="1:5" x14ac:dyDescent="0.25">
      <c r="A450" s="6">
        <f>ReturnData!A461</f>
        <v>201204</v>
      </c>
      <c r="B450" s="15">
        <v>4.7337499999999998E-2</v>
      </c>
      <c r="C450" s="20">
        <f t="shared" si="13"/>
        <v>2.7457517415656323</v>
      </c>
      <c r="D450" s="20">
        <f>MAX($C$3:C450)</f>
        <v>3.6912025288788035</v>
      </c>
      <c r="E450" s="12">
        <f t="shared" si="12"/>
        <v>-0.25613625367783605</v>
      </c>
    </row>
    <row r="451" spans="1:5" x14ac:dyDescent="0.25">
      <c r="A451" s="6">
        <f>ReturnData!A462</f>
        <v>201205</v>
      </c>
      <c r="B451" s="15">
        <v>-3.0250000000000034E-3</v>
      </c>
      <c r="C451" s="20">
        <f t="shared" si="13"/>
        <v>2.737445842547396</v>
      </c>
      <c r="D451" s="20">
        <f>MAX($C$3:C451)</f>
        <v>3.6912025288788035</v>
      </c>
      <c r="E451" s="12">
        <f t="shared" si="12"/>
        <v>-0.2583864415104607</v>
      </c>
    </row>
    <row r="452" spans="1:5" x14ac:dyDescent="0.25">
      <c r="A452" s="6">
        <f>ReturnData!A463</f>
        <v>201206</v>
      </c>
      <c r="B452" s="15">
        <v>1.8412500000000002E-2</v>
      </c>
      <c r="C452" s="20">
        <f t="shared" si="13"/>
        <v>2.7878490641232996</v>
      </c>
      <c r="D452" s="20">
        <f>MAX($C$3:C452)</f>
        <v>3.6912025288788035</v>
      </c>
      <c r="E452" s="12">
        <f t="shared" ref="E452:E515" si="14">(C452-D452)/D452</f>
        <v>-0.24473148186477214</v>
      </c>
    </row>
    <row r="453" spans="1:5" x14ac:dyDescent="0.25">
      <c r="A453" s="6">
        <f>ReturnData!A464</f>
        <v>201207</v>
      </c>
      <c r="B453" s="15">
        <v>-2.0600000000000004E-2</v>
      </c>
      <c r="C453" s="20">
        <f t="shared" ref="C453:C516" si="15">C452*(1+B453)</f>
        <v>2.7304193734023596</v>
      </c>
      <c r="D453" s="20">
        <f>MAX($C$3:C453)</f>
        <v>3.6912025288788035</v>
      </c>
      <c r="E453" s="12">
        <f t="shared" si="14"/>
        <v>-0.26029001333835783</v>
      </c>
    </row>
    <row r="454" spans="1:5" x14ac:dyDescent="0.25">
      <c r="A454" s="6">
        <f>ReturnData!A465</f>
        <v>201208</v>
      </c>
      <c r="B454" s="15">
        <v>-7.3374999999999968E-3</v>
      </c>
      <c r="C454" s="20">
        <f t="shared" si="15"/>
        <v>2.7103849212500197</v>
      </c>
      <c r="D454" s="20">
        <f>MAX($C$3:C454)</f>
        <v>3.6912025288788035</v>
      </c>
      <c r="E454" s="12">
        <f t="shared" si="14"/>
        <v>-0.26571763536548765</v>
      </c>
    </row>
    <row r="455" spans="1:5" x14ac:dyDescent="0.25">
      <c r="A455" s="6">
        <f>ReturnData!A466</f>
        <v>201209</v>
      </c>
      <c r="B455" s="15">
        <v>-1.5349999999999999E-2</v>
      </c>
      <c r="C455" s="20">
        <f t="shared" si="15"/>
        <v>2.6687805127088322</v>
      </c>
      <c r="D455" s="20">
        <f>MAX($C$3:C455)</f>
        <v>3.6912025288788035</v>
      </c>
      <c r="E455" s="12">
        <f t="shared" si="14"/>
        <v>-0.27698886966262731</v>
      </c>
    </row>
    <row r="456" spans="1:5" x14ac:dyDescent="0.25">
      <c r="A456" s="6">
        <f>ReturnData!A467</f>
        <v>201210</v>
      </c>
      <c r="B456" s="15">
        <v>1.2162499999999996E-2</v>
      </c>
      <c r="C456" s="20">
        <f t="shared" si="15"/>
        <v>2.7012395556946536</v>
      </c>
      <c r="D456" s="20">
        <f>MAX($C$3:C456)</f>
        <v>3.6912025288788035</v>
      </c>
      <c r="E456" s="12">
        <f t="shared" si="14"/>
        <v>-0.26819524678989898</v>
      </c>
    </row>
    <row r="457" spans="1:5" x14ac:dyDescent="0.25">
      <c r="A457" s="6">
        <f>ReturnData!A468</f>
        <v>201211</v>
      </c>
      <c r="B457" s="15">
        <v>-9.2624999999999982E-3</v>
      </c>
      <c r="C457" s="20">
        <f t="shared" si="15"/>
        <v>2.6762193243100318</v>
      </c>
      <c r="D457" s="20">
        <f>MAX($C$3:C457)</f>
        <v>3.6912025288788035</v>
      </c>
      <c r="E457" s="12">
        <f t="shared" si="14"/>
        <v>-0.27497358831650753</v>
      </c>
    </row>
    <row r="458" spans="1:5" x14ac:dyDescent="0.25">
      <c r="A458" s="6">
        <f>ReturnData!A469</f>
        <v>201212</v>
      </c>
      <c r="B458" s="15">
        <v>1.6600000000000004E-2</v>
      </c>
      <c r="C458" s="20">
        <f t="shared" si="15"/>
        <v>2.7206445650935782</v>
      </c>
      <c r="D458" s="20">
        <f>MAX($C$3:C458)</f>
        <v>3.6912025288788035</v>
      </c>
      <c r="E458" s="12">
        <f t="shared" si="14"/>
        <v>-0.26293814988256159</v>
      </c>
    </row>
    <row r="459" spans="1:5" x14ac:dyDescent="0.25">
      <c r="A459" s="6">
        <f>ReturnData!A470</f>
        <v>201301</v>
      </c>
      <c r="B459" s="15">
        <v>1.9437500000000003E-2</v>
      </c>
      <c r="C459" s="20">
        <f t="shared" si="15"/>
        <v>2.7735270938275844</v>
      </c>
      <c r="D459" s="20">
        <f>MAX($C$3:C459)</f>
        <v>3.6912025288788035</v>
      </c>
      <c r="E459" s="12">
        <f t="shared" si="14"/>
        <v>-0.24861151017090397</v>
      </c>
    </row>
    <row r="460" spans="1:5" x14ac:dyDescent="0.25">
      <c r="A460" s="6">
        <f>ReturnData!A471</f>
        <v>201302</v>
      </c>
      <c r="B460" s="15">
        <v>2.2925000000000004E-2</v>
      </c>
      <c r="C460" s="20">
        <f t="shared" si="15"/>
        <v>2.8371102024535819</v>
      </c>
      <c r="D460" s="20">
        <f>MAX($C$3:C460)</f>
        <v>3.6912025288788035</v>
      </c>
      <c r="E460" s="12">
        <f t="shared" si="14"/>
        <v>-0.2313859290415719</v>
      </c>
    </row>
    <row r="461" spans="1:5" x14ac:dyDescent="0.25">
      <c r="A461" s="6">
        <f>ReturnData!A472</f>
        <v>201303</v>
      </c>
      <c r="B461" s="15">
        <v>1.3737500000000003E-2</v>
      </c>
      <c r="C461" s="20">
        <f t="shared" si="15"/>
        <v>2.8760850038597878</v>
      </c>
      <c r="D461" s="20">
        <f>MAX($C$3:C461)</f>
        <v>3.6912025288788035</v>
      </c>
      <c r="E461" s="12">
        <f t="shared" si="14"/>
        <v>-0.22082709324178054</v>
      </c>
    </row>
    <row r="462" spans="1:5" x14ac:dyDescent="0.25">
      <c r="A462" s="6">
        <f>ReturnData!A473</f>
        <v>201304</v>
      </c>
      <c r="B462" s="15">
        <v>2.6224999999999998E-2</v>
      </c>
      <c r="C462" s="20">
        <f t="shared" si="15"/>
        <v>2.9515103330860106</v>
      </c>
      <c r="D462" s="20">
        <f>MAX($C$3:C462)</f>
        <v>3.6912025288788035</v>
      </c>
      <c r="E462" s="12">
        <f t="shared" si="14"/>
        <v>-0.20039328376204626</v>
      </c>
    </row>
    <row r="463" spans="1:5" x14ac:dyDescent="0.25">
      <c r="A463" s="6">
        <f>ReturnData!A474</f>
        <v>201305</v>
      </c>
      <c r="B463" s="15">
        <v>1.9025E-2</v>
      </c>
      <c r="C463" s="20">
        <f t="shared" si="15"/>
        <v>3.0076628171729722</v>
      </c>
      <c r="D463" s="20">
        <f>MAX($C$3:C463)</f>
        <v>3.6912025288788035</v>
      </c>
      <c r="E463" s="12">
        <f t="shared" si="14"/>
        <v>-0.18518076598561914</v>
      </c>
    </row>
    <row r="464" spans="1:5" x14ac:dyDescent="0.25">
      <c r="A464" s="6">
        <f>ReturnData!A475</f>
        <v>201306</v>
      </c>
      <c r="B464" s="15">
        <v>7.8374999999999972E-3</v>
      </c>
      <c r="C464" s="20">
        <f t="shared" si="15"/>
        <v>3.0312353745025651</v>
      </c>
      <c r="D464" s="20">
        <f>MAX($C$3:C464)</f>
        <v>3.6912025288788035</v>
      </c>
      <c r="E464" s="12">
        <f t="shared" si="14"/>
        <v>-0.1787946202390315</v>
      </c>
    </row>
    <row r="465" spans="1:5" x14ac:dyDescent="0.25">
      <c r="A465" s="6">
        <f>ReturnData!A476</f>
        <v>201307</v>
      </c>
      <c r="B465" s="15">
        <v>-5.9875000000000032E-3</v>
      </c>
      <c r="C465" s="20">
        <f t="shared" si="15"/>
        <v>3.0130858526977309</v>
      </c>
      <c r="D465" s="20">
        <f>MAX($C$3:C465)</f>
        <v>3.6912025288788035</v>
      </c>
      <c r="E465" s="12">
        <f t="shared" si="14"/>
        <v>-0.18371158745035035</v>
      </c>
    </row>
    <row r="466" spans="1:5" x14ac:dyDescent="0.25">
      <c r="A466" s="6">
        <f>ReturnData!A477</f>
        <v>201308</v>
      </c>
      <c r="B466" s="15">
        <v>1.900000000000001E-2</v>
      </c>
      <c r="C466" s="20">
        <f t="shared" si="15"/>
        <v>3.0703344838989874</v>
      </c>
      <c r="D466" s="20">
        <f>MAX($C$3:C466)</f>
        <v>3.6912025288788035</v>
      </c>
      <c r="E466" s="12">
        <f t="shared" si="14"/>
        <v>-0.16820210761190707</v>
      </c>
    </row>
    <row r="467" spans="1:5" x14ac:dyDescent="0.25">
      <c r="A467" s="6">
        <f>ReturnData!A478</f>
        <v>201309</v>
      </c>
      <c r="B467" s="15">
        <v>-1.3412500000000001E-2</v>
      </c>
      <c r="C467" s="20">
        <f t="shared" si="15"/>
        <v>3.0291536226336921</v>
      </c>
      <c r="D467" s="20">
        <f>MAX($C$3:C467)</f>
        <v>3.6912025288788035</v>
      </c>
      <c r="E467" s="12">
        <f t="shared" si="14"/>
        <v>-0.17935859684356242</v>
      </c>
    </row>
    <row r="468" spans="1:5" x14ac:dyDescent="0.25">
      <c r="A468" s="6">
        <f>ReturnData!A479</f>
        <v>201310</v>
      </c>
      <c r="B468" s="15">
        <v>2.7975E-2</v>
      </c>
      <c r="C468" s="20">
        <f t="shared" si="15"/>
        <v>3.1138941952268699</v>
      </c>
      <c r="D468" s="20">
        <f>MAX($C$3:C468)</f>
        <v>3.6912025288788035</v>
      </c>
      <c r="E468" s="12">
        <f t="shared" si="14"/>
        <v>-0.15640115359026099</v>
      </c>
    </row>
    <row r="469" spans="1:5" x14ac:dyDescent="0.25">
      <c r="A469" s="6">
        <f>ReturnData!A480</f>
        <v>201311</v>
      </c>
      <c r="B469" s="15">
        <v>6.4000000000000029E-3</v>
      </c>
      <c r="C469" s="20">
        <f t="shared" si="15"/>
        <v>3.1338231180763216</v>
      </c>
      <c r="D469" s="20">
        <f>MAX($C$3:C469)</f>
        <v>3.6912025288788035</v>
      </c>
      <c r="E469" s="12">
        <f t="shared" si="14"/>
        <v>-0.15100212097323876</v>
      </c>
    </row>
    <row r="470" spans="1:5" x14ac:dyDescent="0.25">
      <c r="A470" s="6">
        <f>ReturnData!A481</f>
        <v>201312</v>
      </c>
      <c r="B470" s="15">
        <v>-1.2450000000000003E-2</v>
      </c>
      <c r="C470" s="20">
        <f t="shared" si="15"/>
        <v>3.0948070202562716</v>
      </c>
      <c r="D470" s="20">
        <f>MAX($C$3:C470)</f>
        <v>3.6912025288788035</v>
      </c>
      <c r="E470" s="12">
        <f t="shared" si="14"/>
        <v>-0.16157214456712188</v>
      </c>
    </row>
    <row r="471" spans="1:5" x14ac:dyDescent="0.25">
      <c r="A471" s="6">
        <f>ReturnData!A482</f>
        <v>201401</v>
      </c>
      <c r="B471" s="15">
        <v>6.3124999999999987E-3</v>
      </c>
      <c r="C471" s="20">
        <f t="shared" si="15"/>
        <v>3.114342989571639</v>
      </c>
      <c r="D471" s="20">
        <f>MAX($C$3:C471)</f>
        <v>3.6912025288788035</v>
      </c>
      <c r="E471" s="12">
        <f t="shared" si="14"/>
        <v>-0.15627956872970192</v>
      </c>
    </row>
    <row r="472" spans="1:5" x14ac:dyDescent="0.25">
      <c r="A472" s="6">
        <f>ReturnData!A483</f>
        <v>201402</v>
      </c>
      <c r="B472" s="15">
        <v>1.7000000000000001E-3</v>
      </c>
      <c r="C472" s="20">
        <f t="shared" si="15"/>
        <v>3.1196373726539108</v>
      </c>
      <c r="D472" s="20">
        <f>MAX($C$3:C472)</f>
        <v>3.6912025288788035</v>
      </c>
      <c r="E472" s="12">
        <f t="shared" si="14"/>
        <v>-0.1548452439965424</v>
      </c>
    </row>
    <row r="473" spans="1:5" x14ac:dyDescent="0.25">
      <c r="A473" s="6">
        <f>ReturnData!A484</f>
        <v>201403</v>
      </c>
      <c r="B473" s="15">
        <v>-2.6262500000000001E-2</v>
      </c>
      <c r="C473" s="20">
        <f t="shared" si="15"/>
        <v>3.0377078961545876</v>
      </c>
      <c r="D473" s="20">
        <f>MAX($C$3:C473)</f>
        <v>3.6912025288788035</v>
      </c>
      <c r="E473" s="12">
        <f t="shared" si="14"/>
        <v>-0.17704112077608319</v>
      </c>
    </row>
    <row r="474" spans="1:5" x14ac:dyDescent="0.25">
      <c r="A474" s="6">
        <f>ReturnData!A485</f>
        <v>201404</v>
      </c>
      <c r="B474" s="15">
        <v>7.5624999999999998E-3</v>
      </c>
      <c r="C474" s="20">
        <f t="shared" si="15"/>
        <v>3.0606805621192565</v>
      </c>
      <c r="D474" s="20">
        <f>MAX($C$3:C474)</f>
        <v>3.6912025288788035</v>
      </c>
      <c r="E474" s="12">
        <f t="shared" si="14"/>
        <v>-0.17081749425195233</v>
      </c>
    </row>
    <row r="475" spans="1:5" x14ac:dyDescent="0.25">
      <c r="A475" s="6">
        <f>ReturnData!A486</f>
        <v>201405</v>
      </c>
      <c r="B475" s="15">
        <v>1.9999999999999532E-4</v>
      </c>
      <c r="C475" s="20">
        <f t="shared" si="15"/>
        <v>3.0612926982316804</v>
      </c>
      <c r="D475" s="20">
        <f>MAX($C$3:C475)</f>
        <v>3.6912025288788035</v>
      </c>
      <c r="E475" s="12">
        <f t="shared" si="14"/>
        <v>-0.17065165775080274</v>
      </c>
    </row>
    <row r="476" spans="1:5" x14ac:dyDescent="0.25">
      <c r="A476" s="6">
        <f>ReturnData!A487</f>
        <v>201406</v>
      </c>
      <c r="B476" s="15">
        <v>4.3000000000000052E-3</v>
      </c>
      <c r="C476" s="20">
        <f t="shared" si="15"/>
        <v>3.0744562568340763</v>
      </c>
      <c r="D476" s="20">
        <f>MAX($C$3:C476)</f>
        <v>3.6912025288788035</v>
      </c>
      <c r="E476" s="12">
        <f t="shared" si="14"/>
        <v>-0.16708545987913126</v>
      </c>
    </row>
    <row r="477" spans="1:5" x14ac:dyDescent="0.25">
      <c r="A477" s="6">
        <f>ReturnData!A488</f>
        <v>201407</v>
      </c>
      <c r="B477" s="15">
        <v>-1.4624999999999992E-2</v>
      </c>
      <c r="C477" s="20">
        <f t="shared" si="15"/>
        <v>3.0294923340778781</v>
      </c>
      <c r="D477" s="20">
        <f>MAX($C$3:C477)</f>
        <v>3.6912025288788035</v>
      </c>
      <c r="E477" s="12">
        <f t="shared" si="14"/>
        <v>-0.17926683502839894</v>
      </c>
    </row>
    <row r="478" spans="1:5" x14ac:dyDescent="0.25">
      <c r="A478" s="6">
        <f>ReturnData!A489</f>
        <v>201408</v>
      </c>
      <c r="B478" s="15">
        <v>1.295E-2</v>
      </c>
      <c r="C478" s="20">
        <f t="shared" si="15"/>
        <v>3.0687242598041866</v>
      </c>
      <c r="D478" s="20">
        <f>MAX($C$3:C478)</f>
        <v>3.6912025288788035</v>
      </c>
      <c r="E478" s="12">
        <f t="shared" si="14"/>
        <v>-0.16863834054201671</v>
      </c>
    </row>
    <row r="479" spans="1:5" x14ac:dyDescent="0.25">
      <c r="A479" s="6">
        <f>ReturnData!A490</f>
        <v>201409</v>
      </c>
      <c r="B479" s="15">
        <v>-4.4249999999999984E-3</v>
      </c>
      <c r="C479" s="20">
        <f t="shared" si="15"/>
        <v>3.0551451549545532</v>
      </c>
      <c r="D479" s="20">
        <f>MAX($C$3:C479)</f>
        <v>3.6912025288788035</v>
      </c>
      <c r="E479" s="12">
        <f t="shared" si="14"/>
        <v>-0.17231711588511825</v>
      </c>
    </row>
    <row r="480" spans="1:5" x14ac:dyDescent="0.25">
      <c r="A480" s="6">
        <f>ReturnData!A491</f>
        <v>201410</v>
      </c>
      <c r="B480" s="15">
        <v>-1.9500000000000003E-3</v>
      </c>
      <c r="C480" s="20">
        <f t="shared" si="15"/>
        <v>3.0491876219023917</v>
      </c>
      <c r="D480" s="20">
        <f>MAX($C$3:C480)</f>
        <v>3.6912025288788035</v>
      </c>
      <c r="E480" s="12">
        <f t="shared" si="14"/>
        <v>-0.17393109750914229</v>
      </c>
    </row>
    <row r="481" spans="1:5" x14ac:dyDescent="0.25">
      <c r="A481" s="6">
        <f>ReturnData!A492</f>
        <v>201411</v>
      </c>
      <c r="B481" s="15">
        <v>2.624999999999998E-3</v>
      </c>
      <c r="C481" s="20">
        <f t="shared" si="15"/>
        <v>3.0571917394098858</v>
      </c>
      <c r="D481" s="20">
        <f>MAX($C$3:C481)</f>
        <v>3.6912025288788035</v>
      </c>
      <c r="E481" s="12">
        <f t="shared" si="14"/>
        <v>-0.17176266664010373</v>
      </c>
    </row>
    <row r="482" spans="1:5" x14ac:dyDescent="0.25">
      <c r="A482" s="6">
        <f>ReturnData!A493</f>
        <v>201412</v>
      </c>
      <c r="B482" s="15">
        <v>2.1999999999999995E-2</v>
      </c>
      <c r="C482" s="20">
        <f t="shared" si="15"/>
        <v>3.1244499576769034</v>
      </c>
      <c r="D482" s="20">
        <f>MAX($C$3:C482)</f>
        <v>3.6912025288788035</v>
      </c>
      <c r="E482" s="12">
        <f t="shared" si="14"/>
        <v>-0.15354144530618596</v>
      </c>
    </row>
    <row r="483" spans="1:5" x14ac:dyDescent="0.25">
      <c r="A483" s="6">
        <f>ReturnData!A494</f>
        <v>201501</v>
      </c>
      <c r="B483" s="15">
        <v>-2.9124999999999991E-2</v>
      </c>
      <c r="C483" s="20">
        <f t="shared" si="15"/>
        <v>3.0334503526595635</v>
      </c>
      <c r="D483" s="20">
        <f>MAX($C$3:C483)</f>
        <v>3.6912025288788035</v>
      </c>
      <c r="E483" s="12">
        <f t="shared" si="14"/>
        <v>-0.17819455071164331</v>
      </c>
    </row>
    <row r="484" spans="1:5" x14ac:dyDescent="0.25">
      <c r="A484" s="6">
        <f>ReturnData!A495</f>
        <v>201502</v>
      </c>
      <c r="B484" s="15">
        <v>2.1912500000000001E-2</v>
      </c>
      <c r="C484" s="20">
        <f t="shared" si="15"/>
        <v>3.0999208335122161</v>
      </c>
      <c r="D484" s="20">
        <f>MAX($C$3:C484)</f>
        <v>3.6912025288788035</v>
      </c>
      <c r="E484" s="12">
        <f t="shared" si="14"/>
        <v>-0.16018673880411222</v>
      </c>
    </row>
    <row r="485" spans="1:5" x14ac:dyDescent="0.25">
      <c r="A485" s="6">
        <f>ReturnData!A496</f>
        <v>201503</v>
      </c>
      <c r="B485" s="15">
        <v>-4.3512500000000003E-2</v>
      </c>
      <c r="C485" s="20">
        <f t="shared" si="15"/>
        <v>2.9650355282440159</v>
      </c>
      <c r="D485" s="20">
        <f>MAX($C$3:C485)</f>
        <v>3.6912025288788035</v>
      </c>
      <c r="E485" s="12">
        <f t="shared" si="14"/>
        <v>-0.19672911333189824</v>
      </c>
    </row>
    <row r="486" spans="1:5" x14ac:dyDescent="0.25">
      <c r="A486" s="6">
        <f>ReturnData!A497</f>
        <v>201504</v>
      </c>
      <c r="B486" s="15">
        <v>2.79125E-2</v>
      </c>
      <c r="C486" s="20">
        <f t="shared" si="15"/>
        <v>3.0477970824261269</v>
      </c>
      <c r="D486" s="20">
        <f>MAX($C$3:C486)</f>
        <v>3.6912025288788035</v>
      </c>
      <c r="E486" s="12">
        <f t="shared" si="14"/>
        <v>-0.1743078147077749</v>
      </c>
    </row>
    <row r="487" spans="1:5" x14ac:dyDescent="0.25">
      <c r="A487" s="6">
        <f>ReturnData!A498</f>
        <v>201505</v>
      </c>
      <c r="B487" s="15">
        <v>3.7625000000000006E-2</v>
      </c>
      <c r="C487" s="20">
        <f t="shared" si="15"/>
        <v>3.1624704476524101</v>
      </c>
      <c r="D487" s="20">
        <f>MAX($C$3:C487)</f>
        <v>3.6912025288788035</v>
      </c>
      <c r="E487" s="12">
        <f t="shared" si="14"/>
        <v>-0.14324114623615486</v>
      </c>
    </row>
    <row r="488" spans="1:5" x14ac:dyDescent="0.25">
      <c r="A488" s="6">
        <f>ReturnData!A499</f>
        <v>201506</v>
      </c>
      <c r="B488" s="15">
        <v>8.1574999999999981E-2</v>
      </c>
      <c r="C488" s="20">
        <f t="shared" si="15"/>
        <v>3.4204489744196556</v>
      </c>
      <c r="D488" s="20">
        <f>MAX($C$3:C488)</f>
        <v>3.6912025288788035</v>
      </c>
      <c r="E488" s="12">
        <f t="shared" si="14"/>
        <v>-7.3351042740369188E-2</v>
      </c>
    </row>
    <row r="489" spans="1:5" x14ac:dyDescent="0.25">
      <c r="A489" s="6">
        <f>ReturnData!A500</f>
        <v>201507</v>
      </c>
      <c r="B489" s="15">
        <v>-1.125000000000001E-2</v>
      </c>
      <c r="C489" s="20">
        <f t="shared" si="15"/>
        <v>3.3819689234574346</v>
      </c>
      <c r="D489" s="20">
        <f>MAX($C$3:C489)</f>
        <v>3.6912025288788035</v>
      </c>
      <c r="E489" s="12">
        <f t="shared" si="14"/>
        <v>-8.3775843509539996E-2</v>
      </c>
    </row>
    <row r="490" spans="1:5" x14ac:dyDescent="0.25">
      <c r="A490" s="6">
        <f>ReturnData!A501</f>
        <v>201508</v>
      </c>
      <c r="B490" s="15">
        <v>3.1112500000000005E-2</v>
      </c>
      <c r="C490" s="20">
        <f t="shared" si="15"/>
        <v>3.4871904315885045</v>
      </c>
      <c r="D490" s="20">
        <f>MAX($C$3:C490)</f>
        <v>3.6912025288788035</v>
      </c>
      <c r="E490" s="12">
        <f t="shared" si="14"/>
        <v>-5.5269819440730429E-2</v>
      </c>
    </row>
    <row r="491" spans="1:5" x14ac:dyDescent="0.25">
      <c r="A491" s="6">
        <f>ReturnData!A502</f>
        <v>201509</v>
      </c>
      <c r="B491" s="15">
        <v>-2.5750000000000009E-2</v>
      </c>
      <c r="C491" s="20">
        <f t="shared" si="15"/>
        <v>3.3973952779751002</v>
      </c>
      <c r="D491" s="20">
        <f>MAX($C$3:C491)</f>
        <v>3.6912025288788035</v>
      </c>
      <c r="E491" s="12">
        <f t="shared" si="14"/>
        <v>-7.95966215901317E-2</v>
      </c>
    </row>
    <row r="492" spans="1:5" x14ac:dyDescent="0.25">
      <c r="A492" s="6">
        <f>ReturnData!A503</f>
        <v>201510</v>
      </c>
      <c r="B492" s="15">
        <v>1.3587499999999999E-2</v>
      </c>
      <c r="C492" s="20">
        <f t="shared" si="15"/>
        <v>3.4435573863145872</v>
      </c>
      <c r="D492" s="20">
        <f>MAX($C$3:C492)</f>
        <v>3.6912025288788035</v>
      </c>
      <c r="E492" s="12">
        <f t="shared" si="14"/>
        <v>-6.7090640685987538E-2</v>
      </c>
    </row>
    <row r="493" spans="1:5" x14ac:dyDescent="0.25">
      <c r="A493" s="6">
        <f>ReturnData!A504</f>
        <v>201511</v>
      </c>
      <c r="B493" s="15">
        <v>2.9049999999999992E-2</v>
      </c>
      <c r="C493" s="20">
        <f t="shared" si="15"/>
        <v>3.5435927283870261</v>
      </c>
      <c r="D493" s="20">
        <f>MAX($C$3:C493)</f>
        <v>3.6912025288788035</v>
      </c>
      <c r="E493" s="12">
        <f t="shared" si="14"/>
        <v>-3.998962379791543E-2</v>
      </c>
    </row>
    <row r="494" spans="1:5" x14ac:dyDescent="0.25">
      <c r="A494" s="6">
        <f>ReturnData!A505</f>
        <v>201512</v>
      </c>
      <c r="B494" s="15">
        <v>-8.4624999999999978E-3</v>
      </c>
      <c r="C494" s="20">
        <f t="shared" si="15"/>
        <v>3.513605074923051</v>
      </c>
      <c r="D494" s="20">
        <f>MAX($C$3:C494)</f>
        <v>3.6912025288788035</v>
      </c>
      <c r="E494" s="12">
        <f t="shared" si="14"/>
        <v>-4.8113711606525549E-2</v>
      </c>
    </row>
    <row r="495" spans="1:5" x14ac:dyDescent="0.25">
      <c r="A495" s="6">
        <f>ReturnData!A506</f>
        <v>201601</v>
      </c>
      <c r="B495" s="15">
        <v>-4.6199999999999998E-2</v>
      </c>
      <c r="C495" s="20">
        <f t="shared" si="15"/>
        <v>3.3512765204616057</v>
      </c>
      <c r="D495" s="20">
        <f>MAX($C$3:C495)</f>
        <v>3.6912025288788035</v>
      </c>
      <c r="E495" s="12">
        <f t="shared" si="14"/>
        <v>-9.209085813030414E-2</v>
      </c>
    </row>
    <row r="496" spans="1:5" x14ac:dyDescent="0.25">
      <c r="A496" s="6">
        <f>ReturnData!A507</f>
        <v>201602</v>
      </c>
      <c r="B496" s="15">
        <v>-4.2900000000000001E-2</v>
      </c>
      <c r="C496" s="20">
        <f t="shared" si="15"/>
        <v>3.2075067577338028</v>
      </c>
      <c r="D496" s="20">
        <f>MAX($C$3:C496)</f>
        <v>3.6912025288788035</v>
      </c>
      <c r="E496" s="12">
        <f t="shared" si="14"/>
        <v>-0.13104016031651411</v>
      </c>
    </row>
    <row r="497" spans="1:5" x14ac:dyDescent="0.25">
      <c r="A497" s="6">
        <f>ReturnData!A508</f>
        <v>201603</v>
      </c>
      <c r="B497" s="15">
        <v>-5.4662499999999996E-2</v>
      </c>
      <c r="C497" s="20">
        <f t="shared" si="15"/>
        <v>3.0321764195891792</v>
      </c>
      <c r="D497" s="20">
        <f>MAX($C$3:C497)</f>
        <v>3.6912025288788035</v>
      </c>
      <c r="E497" s="12">
        <f t="shared" si="14"/>
        <v>-0.17853967755321257</v>
      </c>
    </row>
    <row r="498" spans="1:5" x14ac:dyDescent="0.25">
      <c r="A498" s="6">
        <f>ReturnData!A509</f>
        <v>201604</v>
      </c>
      <c r="B498" s="15">
        <v>2.9912499999999995E-2</v>
      </c>
      <c r="C498" s="20">
        <f t="shared" si="15"/>
        <v>3.1228763967401405</v>
      </c>
      <c r="D498" s="20">
        <f>MAX($C$3:C498)</f>
        <v>3.6912025288788035</v>
      </c>
      <c r="E498" s="12">
        <f t="shared" si="14"/>
        <v>-0.15396774565802301</v>
      </c>
    </row>
    <row r="499" spans="1:5" x14ac:dyDescent="0.25">
      <c r="A499" s="6">
        <f>ReturnData!A510</f>
        <v>201605</v>
      </c>
      <c r="B499" s="15">
        <v>3.6025000000000001E-2</v>
      </c>
      <c r="C499" s="20">
        <f t="shared" si="15"/>
        <v>3.2353780189327042</v>
      </c>
      <c r="D499" s="20">
        <f>MAX($C$3:C499)</f>
        <v>3.6912025288788035</v>
      </c>
      <c r="E499" s="12">
        <f t="shared" si="14"/>
        <v>-0.12348943369535328</v>
      </c>
    </row>
    <row r="500" spans="1:5" x14ac:dyDescent="0.25">
      <c r="A500" s="6">
        <f>ReturnData!A511</f>
        <v>201606</v>
      </c>
      <c r="B500" s="15">
        <v>-1.42375E-2</v>
      </c>
      <c r="C500" s="20">
        <f t="shared" si="15"/>
        <v>3.1893143243881497</v>
      </c>
      <c r="D500" s="20">
        <f>MAX($C$3:C500)</f>
        <v>3.6912025288788035</v>
      </c>
      <c r="E500" s="12">
        <f t="shared" si="14"/>
        <v>-0.13596875288311572</v>
      </c>
    </row>
    <row r="501" spans="1:5" x14ac:dyDescent="0.25">
      <c r="A501" s="6">
        <f>ReturnData!A512</f>
        <v>201607</v>
      </c>
      <c r="B501" s="15">
        <v>-4.1887499999999994E-2</v>
      </c>
      <c r="C501" s="20">
        <f t="shared" si="15"/>
        <v>3.055721920625341</v>
      </c>
      <c r="D501" s="20">
        <f>MAX($C$3:C501)</f>
        <v>3.6912025288788035</v>
      </c>
      <c r="E501" s="12">
        <f t="shared" si="14"/>
        <v>-0.17216086174672424</v>
      </c>
    </row>
    <row r="502" spans="1:5" x14ac:dyDescent="0.25">
      <c r="A502" s="6">
        <f>ReturnData!A513</f>
        <v>201608</v>
      </c>
      <c r="B502" s="15">
        <v>1.01E-2</v>
      </c>
      <c r="C502" s="20">
        <f t="shared" si="15"/>
        <v>3.0865847120236571</v>
      </c>
      <c r="D502" s="20">
        <f>MAX($C$3:C502)</f>
        <v>3.6912025288788035</v>
      </c>
      <c r="E502" s="12">
        <f t="shared" si="14"/>
        <v>-0.16379968645036608</v>
      </c>
    </row>
    <row r="503" spans="1:5" x14ac:dyDescent="0.25">
      <c r="A503" s="6">
        <f>ReturnData!A514</f>
        <v>201609</v>
      </c>
      <c r="B503" s="15">
        <v>-3.8499999999999958E-3</v>
      </c>
      <c r="C503" s="20">
        <f t="shared" si="15"/>
        <v>3.0747013608823659</v>
      </c>
      <c r="D503" s="20">
        <f>MAX($C$3:C503)</f>
        <v>3.6912025288788035</v>
      </c>
      <c r="E503" s="12">
        <f t="shared" si="14"/>
        <v>-0.16701905765753222</v>
      </c>
    </row>
    <row r="504" spans="1:5" x14ac:dyDescent="0.25">
      <c r="A504" s="6">
        <f>ReturnData!A515</f>
        <v>201610</v>
      </c>
      <c r="B504" s="15">
        <v>5.0999999999999934E-3</v>
      </c>
      <c r="C504" s="20">
        <f t="shared" si="15"/>
        <v>3.0903823378228661</v>
      </c>
      <c r="D504" s="20">
        <f>MAX($C$3:C504)</f>
        <v>3.6912025288788035</v>
      </c>
      <c r="E504" s="12">
        <f t="shared" si="14"/>
        <v>-0.1627708548515856</v>
      </c>
    </row>
    <row r="505" spans="1:5" x14ac:dyDescent="0.25">
      <c r="A505" s="6">
        <f>ReturnData!A516</f>
        <v>201611</v>
      </c>
      <c r="B505" s="15">
        <v>-7.4249999999999976E-3</v>
      </c>
      <c r="C505" s="20">
        <f t="shared" si="15"/>
        <v>3.067436248964531</v>
      </c>
      <c r="D505" s="20">
        <f>MAX($C$3:C505)</f>
        <v>3.6912025288788035</v>
      </c>
      <c r="E505" s="12">
        <f t="shared" si="14"/>
        <v>-0.16898728125431264</v>
      </c>
    </row>
    <row r="506" spans="1:5" x14ac:dyDescent="0.25">
      <c r="A506" s="6">
        <f>ReturnData!A517</f>
        <v>201612</v>
      </c>
      <c r="B506" s="15">
        <v>1.3887500000000002E-2</v>
      </c>
      <c r="C506" s="20">
        <f t="shared" si="15"/>
        <v>3.1100352698720259</v>
      </c>
      <c r="D506" s="20">
        <f>MAX($C$3:C506)</f>
        <v>3.6912025288788035</v>
      </c>
      <c r="E506" s="12">
        <f t="shared" si="14"/>
        <v>-0.15744659212273193</v>
      </c>
    </row>
    <row r="507" spans="1:5" x14ac:dyDescent="0.25">
      <c r="A507" s="6">
        <f>ReturnData!A518</f>
        <v>201701</v>
      </c>
      <c r="B507" s="15">
        <v>-1.2449999999999999E-2</v>
      </c>
      <c r="C507" s="20">
        <f t="shared" si="15"/>
        <v>3.0713153307621193</v>
      </c>
      <c r="D507" s="20">
        <f>MAX($C$3:C507)</f>
        <v>3.6912025288788035</v>
      </c>
      <c r="E507" s="12">
        <f t="shared" si="14"/>
        <v>-0.16793638205080388</v>
      </c>
    </row>
    <row r="508" spans="1:5" x14ac:dyDescent="0.25">
      <c r="A508" s="6">
        <f>ReturnData!A519</f>
        <v>201702</v>
      </c>
      <c r="B508" s="15">
        <v>-1.9575000000000002E-2</v>
      </c>
      <c r="C508" s="20">
        <f t="shared" si="15"/>
        <v>3.0111943331624507</v>
      </c>
      <c r="D508" s="20">
        <f>MAX($C$3:C508)</f>
        <v>3.6912025288788035</v>
      </c>
      <c r="E508" s="12">
        <f t="shared" si="14"/>
        <v>-0.18422402737215945</v>
      </c>
    </row>
    <row r="509" spans="1:5" x14ac:dyDescent="0.25">
      <c r="A509" s="6">
        <f>ReturnData!A520</f>
        <v>201703</v>
      </c>
      <c r="B509" s="15">
        <v>-9.4874999999999994E-3</v>
      </c>
      <c r="C509" s="20">
        <f t="shared" si="15"/>
        <v>2.9826256269265721</v>
      </c>
      <c r="D509" s="20">
        <f>MAX($C$3:C509)</f>
        <v>3.6912025288788035</v>
      </c>
      <c r="E509" s="12">
        <f t="shared" si="14"/>
        <v>-0.19196370191246603</v>
      </c>
    </row>
    <row r="510" spans="1:5" x14ac:dyDescent="0.25">
      <c r="A510" s="6">
        <f>ReturnData!A521</f>
        <v>201704</v>
      </c>
      <c r="B510" s="15">
        <v>-1.1712500000000001E-2</v>
      </c>
      <c r="C510" s="20">
        <f t="shared" si="15"/>
        <v>2.9476916242711946</v>
      </c>
      <c r="D510" s="20">
        <f>MAX($C$3:C510)</f>
        <v>3.6912025288788035</v>
      </c>
      <c r="E510" s="12">
        <f t="shared" si="14"/>
        <v>-0.20142782705381629</v>
      </c>
    </row>
    <row r="511" spans="1:5" x14ac:dyDescent="0.25">
      <c r="A511" s="6">
        <f>ReturnData!A522</f>
        <v>201705</v>
      </c>
      <c r="B511" s="15">
        <v>5.3875000000000017E-3</v>
      </c>
      <c r="C511" s="20">
        <f t="shared" si="15"/>
        <v>2.963572312896956</v>
      </c>
      <c r="D511" s="20">
        <f>MAX($C$3:C511)</f>
        <v>3.6912025288788035</v>
      </c>
      <c r="E511" s="12">
        <f t="shared" si="14"/>
        <v>-0.19712551947206863</v>
      </c>
    </row>
    <row r="512" spans="1:5" x14ac:dyDescent="0.25">
      <c r="A512" s="6">
        <f>ReturnData!A523</f>
        <v>201706</v>
      </c>
      <c r="B512" s="15">
        <v>-1.5399999999999999E-2</v>
      </c>
      <c r="C512" s="20">
        <f t="shared" si="15"/>
        <v>2.9179332992783431</v>
      </c>
      <c r="D512" s="20">
        <f>MAX($C$3:C512)</f>
        <v>3.6912025288788035</v>
      </c>
      <c r="E512" s="12">
        <f t="shared" si="14"/>
        <v>-0.20948978647219871</v>
      </c>
    </row>
    <row r="513" spans="1:5" x14ac:dyDescent="0.25">
      <c r="A513" s="6">
        <f>ReturnData!A524</f>
        <v>201707</v>
      </c>
      <c r="B513" s="15">
        <v>9.3500000000000007E-3</v>
      </c>
      <c r="C513" s="20">
        <f t="shared" si="15"/>
        <v>2.9452159756265957</v>
      </c>
      <c r="D513" s="20">
        <f>MAX($C$3:C513)</f>
        <v>3.6912025288788035</v>
      </c>
      <c r="E513" s="12">
        <f t="shared" si="14"/>
        <v>-0.20209851597571374</v>
      </c>
    </row>
    <row r="514" spans="1:5" x14ac:dyDescent="0.25">
      <c r="A514" s="6">
        <f>ReturnData!A525</f>
        <v>201708</v>
      </c>
      <c r="B514" s="15">
        <v>2.1524999999999996E-2</v>
      </c>
      <c r="C514" s="20">
        <f t="shared" si="15"/>
        <v>3.008611749501958</v>
      </c>
      <c r="D514" s="20">
        <f>MAX($C$3:C514)</f>
        <v>3.6912025288788035</v>
      </c>
      <c r="E514" s="12">
        <f t="shared" si="14"/>
        <v>-0.18492368653209101</v>
      </c>
    </row>
    <row r="515" spans="1:5" x14ac:dyDescent="0.25">
      <c r="A515" s="6">
        <f>ReturnData!A526</f>
        <v>201709</v>
      </c>
      <c r="B515" s="15">
        <v>2.0187500000000001E-2</v>
      </c>
      <c r="C515" s="20">
        <f t="shared" si="15"/>
        <v>3.0693480991950288</v>
      </c>
      <c r="D515" s="20">
        <f>MAX($C$3:C515)</f>
        <v>3.6912025288788035</v>
      </c>
      <c r="E515" s="12">
        <f t="shared" si="14"/>
        <v>-0.16846933345395759</v>
      </c>
    </row>
    <row r="516" spans="1:5" x14ac:dyDescent="0.25">
      <c r="A516" s="6">
        <f>ReturnData!A527</f>
        <v>201710</v>
      </c>
      <c r="B516" s="15">
        <v>-1.2437500000000001E-2</v>
      </c>
      <c r="C516" s="20">
        <f t="shared" si="15"/>
        <v>3.0311730822112906</v>
      </c>
      <c r="D516" s="20">
        <f>MAX($C$3:C516)</f>
        <v>3.6912025288788035</v>
      </c>
      <c r="E516" s="12">
        <f t="shared" ref="E516:E579" si="16">(C516-D516)/D516</f>
        <v>-0.17881149611912403</v>
      </c>
    </row>
    <row r="517" spans="1:5" x14ac:dyDescent="0.25">
      <c r="A517" s="6">
        <f>ReturnData!A528</f>
        <v>201711</v>
      </c>
      <c r="B517" s="15">
        <v>-4.0087499999999998E-2</v>
      </c>
      <c r="C517" s="20">
        <f t="shared" ref="C517:C580" si="17">C516*(1+B517)</f>
        <v>2.9096609312781454</v>
      </c>
      <c r="D517" s="20">
        <f>MAX($C$3:C517)</f>
        <v>3.6912025288788035</v>
      </c>
      <c r="E517" s="12">
        <f t="shared" si="16"/>
        <v>-0.21173089026844866</v>
      </c>
    </row>
    <row r="518" spans="1:5" x14ac:dyDescent="0.25">
      <c r="A518" s="6">
        <f>ReturnData!A529</f>
        <v>201712</v>
      </c>
      <c r="B518" s="15">
        <v>3.437500000000001E-2</v>
      </c>
      <c r="C518" s="20">
        <f t="shared" si="17"/>
        <v>3.0096805257908317</v>
      </c>
      <c r="D518" s="20">
        <f>MAX($C$3:C518)</f>
        <v>3.6912025288788035</v>
      </c>
      <c r="E518" s="12">
        <f t="shared" si="16"/>
        <v>-0.18463413962142658</v>
      </c>
    </row>
    <row r="519" spans="1:5" x14ac:dyDescent="0.25">
      <c r="A519" s="6">
        <f>ReturnData!A530</f>
        <v>201801</v>
      </c>
      <c r="B519" s="15">
        <v>2.0487500000000006E-2</v>
      </c>
      <c r="C519" s="20">
        <f t="shared" si="17"/>
        <v>3.0713413555629714</v>
      </c>
      <c r="D519" s="20">
        <f>MAX($C$3:C519)</f>
        <v>3.6912025288788035</v>
      </c>
      <c r="E519" s="12">
        <f t="shared" si="16"/>
        <v>-0.16792933155692052</v>
      </c>
    </row>
    <row r="520" spans="1:5" x14ac:dyDescent="0.25">
      <c r="A520" s="6">
        <f>ReturnData!A531</f>
        <v>201802</v>
      </c>
      <c r="B520" s="15">
        <v>-3.8499999999999993E-3</v>
      </c>
      <c r="C520" s="20">
        <f t="shared" si="17"/>
        <v>3.0595166913440539</v>
      </c>
      <c r="D520" s="20">
        <f>MAX($C$3:C520)</f>
        <v>3.6912025288788035</v>
      </c>
      <c r="E520" s="12">
        <f t="shared" si="16"/>
        <v>-0.17113280363042641</v>
      </c>
    </row>
    <row r="521" spans="1:5" x14ac:dyDescent="0.25">
      <c r="A521" s="6">
        <f>ReturnData!A532</f>
        <v>201803</v>
      </c>
      <c r="B521" s="15">
        <v>-6.2249999999999979E-3</v>
      </c>
      <c r="C521" s="20">
        <f t="shared" si="17"/>
        <v>3.0404711999404372</v>
      </c>
      <c r="D521" s="20">
        <f>MAX($C$3:C521)</f>
        <v>3.6912025288788035</v>
      </c>
      <c r="E521" s="12">
        <f t="shared" si="16"/>
        <v>-0.17629250192782697</v>
      </c>
    </row>
    <row r="522" spans="1:5" x14ac:dyDescent="0.25">
      <c r="A522" s="6">
        <f>ReturnData!A533</f>
        <v>201804</v>
      </c>
      <c r="B522" s="15">
        <v>1.0037500000000001E-2</v>
      </c>
      <c r="C522" s="20">
        <f t="shared" si="17"/>
        <v>3.0709899296098393</v>
      </c>
      <c r="D522" s="20">
        <f>MAX($C$3:C522)</f>
        <v>3.6912025288788035</v>
      </c>
      <c r="E522" s="12">
        <f t="shared" si="16"/>
        <v>-0.16802453791592756</v>
      </c>
    </row>
    <row r="523" spans="1:5" x14ac:dyDescent="0.25">
      <c r="A523" s="6">
        <f>ReturnData!A534</f>
        <v>201805</v>
      </c>
      <c r="B523" s="15">
        <v>-1.7224999999999997E-2</v>
      </c>
      <c r="C523" s="20">
        <f t="shared" si="17"/>
        <v>3.0180921280723099</v>
      </c>
      <c r="D523" s="20">
        <f>MAX($C$3:C523)</f>
        <v>3.6912025288788035</v>
      </c>
      <c r="E523" s="12">
        <f t="shared" si="16"/>
        <v>-0.18235531525032569</v>
      </c>
    </row>
    <row r="524" spans="1:5" x14ac:dyDescent="0.25">
      <c r="A524" s="6">
        <f>ReturnData!A535</f>
        <v>201806</v>
      </c>
      <c r="B524" s="15">
        <v>-5.5874999999999987E-3</v>
      </c>
      <c r="C524" s="20">
        <f t="shared" si="17"/>
        <v>3.0012285383067061</v>
      </c>
      <c r="D524" s="20">
        <f>MAX($C$3:C524)</f>
        <v>3.6912025288788035</v>
      </c>
      <c r="E524" s="12">
        <f t="shared" si="16"/>
        <v>-0.18692390492636443</v>
      </c>
    </row>
    <row r="525" spans="1:5" x14ac:dyDescent="0.25">
      <c r="A525" s="6">
        <f>ReturnData!A536</f>
        <v>201807</v>
      </c>
      <c r="B525" s="15">
        <v>1.4974999999999999E-2</v>
      </c>
      <c r="C525" s="20">
        <f t="shared" si="17"/>
        <v>3.0461719356678487</v>
      </c>
      <c r="D525" s="20">
        <f>MAX($C$3:C525)</f>
        <v>3.6912025288788035</v>
      </c>
      <c r="E525" s="12">
        <f t="shared" si="16"/>
        <v>-0.17474809040263681</v>
      </c>
    </row>
    <row r="526" spans="1:5" x14ac:dyDescent="0.25">
      <c r="A526" s="6">
        <f>ReturnData!A537</f>
        <v>201808</v>
      </c>
      <c r="B526" s="15">
        <v>9.4999999999999998E-3</v>
      </c>
      <c r="C526" s="20">
        <f t="shared" si="17"/>
        <v>3.0751105690566933</v>
      </c>
      <c r="D526" s="20">
        <f>MAX($C$3:C526)</f>
        <v>3.6912025288788035</v>
      </c>
      <c r="E526" s="12">
        <f t="shared" si="16"/>
        <v>-0.16690819726146186</v>
      </c>
    </row>
    <row r="527" spans="1:5" x14ac:dyDescent="0.25">
      <c r="A527" s="6">
        <f>ReturnData!A538</f>
        <v>201809</v>
      </c>
      <c r="B527" s="15">
        <v>-4.2199999999999994E-2</v>
      </c>
      <c r="C527" s="20">
        <f t="shared" si="17"/>
        <v>2.9453409030425006</v>
      </c>
      <c r="D527" s="20">
        <f>MAX($C$3:C527)</f>
        <v>3.6912025288788035</v>
      </c>
      <c r="E527" s="12">
        <f t="shared" si="16"/>
        <v>-0.20206467133702824</v>
      </c>
    </row>
    <row r="528" spans="1:5" x14ac:dyDescent="0.25">
      <c r="A528" s="6">
        <f>ReturnData!A539</f>
        <v>201810</v>
      </c>
      <c r="B528" s="15">
        <v>-2.4337500000000005E-2</v>
      </c>
      <c r="C528" s="20">
        <f t="shared" si="17"/>
        <v>2.8736586688147039</v>
      </c>
      <c r="D528" s="20">
        <f>MAX($C$3:C528)</f>
        <v>3.6912025288788035</v>
      </c>
      <c r="E528" s="12">
        <f t="shared" si="16"/>
        <v>-0.22148442239836327</v>
      </c>
    </row>
    <row r="529" spans="1:5" x14ac:dyDescent="0.25">
      <c r="A529" s="6">
        <f>ReturnData!A540</f>
        <v>201811</v>
      </c>
      <c r="B529" s="15">
        <v>-2.3000000000000007E-2</v>
      </c>
      <c r="C529" s="20">
        <f t="shared" si="17"/>
        <v>2.8075645194319656</v>
      </c>
      <c r="D529" s="20">
        <f>MAX($C$3:C529)</f>
        <v>3.6912025288788035</v>
      </c>
      <c r="E529" s="12">
        <f t="shared" si="16"/>
        <v>-0.23939028068320095</v>
      </c>
    </row>
    <row r="530" spans="1:5" x14ac:dyDescent="0.25">
      <c r="A530" s="6">
        <f>ReturnData!A541</f>
        <v>201812</v>
      </c>
      <c r="B530" s="15">
        <v>-2.5874999999999926E-3</v>
      </c>
      <c r="C530" s="20">
        <f t="shared" si="17"/>
        <v>2.8002999462379354</v>
      </c>
      <c r="D530" s="20">
        <f>MAX($C$3:C530)</f>
        <v>3.6912025288788035</v>
      </c>
      <c r="E530" s="12">
        <f t="shared" si="16"/>
        <v>-0.24135835833193314</v>
      </c>
    </row>
    <row r="531" spans="1:5" x14ac:dyDescent="0.25">
      <c r="A531" s="6">
        <f>ReturnData!A542</f>
        <v>201901</v>
      </c>
      <c r="B531" s="15">
        <v>3.9999999999999758E-4</v>
      </c>
      <c r="C531" s="20">
        <f t="shared" si="17"/>
        <v>2.8014200662164304</v>
      </c>
      <c r="D531" s="20">
        <f>MAX($C$3:C531)</f>
        <v>3.6912025288788035</v>
      </c>
      <c r="E531" s="12">
        <f t="shared" si="16"/>
        <v>-0.241054901675266</v>
      </c>
    </row>
    <row r="532" spans="1:5" x14ac:dyDescent="0.25">
      <c r="A532" s="6">
        <f>ReturnData!A543</f>
        <v>201902</v>
      </c>
      <c r="B532" s="15">
        <v>1.8425E-2</v>
      </c>
      <c r="C532" s="20">
        <f t="shared" si="17"/>
        <v>2.8530362309364676</v>
      </c>
      <c r="D532" s="20">
        <f>MAX($C$3:C532)</f>
        <v>3.6912025288788035</v>
      </c>
      <c r="E532" s="12">
        <f t="shared" si="16"/>
        <v>-0.2270713382386329</v>
      </c>
    </row>
    <row r="533" spans="1:5" x14ac:dyDescent="0.25">
      <c r="A533" s="6">
        <f>ReturnData!A544</f>
        <v>201903</v>
      </c>
      <c r="B533" s="15">
        <v>1.6250000000000292E-4</v>
      </c>
      <c r="C533" s="20">
        <f t="shared" si="17"/>
        <v>2.8534998493239949</v>
      </c>
      <c r="D533" s="20">
        <f>MAX($C$3:C533)</f>
        <v>3.6912025288788035</v>
      </c>
      <c r="E533" s="12">
        <f t="shared" si="16"/>
        <v>-0.22694573733109663</v>
      </c>
    </row>
    <row r="534" spans="1:5" x14ac:dyDescent="0.25">
      <c r="A534" s="6">
        <f>ReturnData!A545</f>
        <v>201904</v>
      </c>
      <c r="B534" s="15">
        <v>3.8237499999999994E-2</v>
      </c>
      <c r="C534" s="20">
        <f t="shared" si="17"/>
        <v>2.962610549812521</v>
      </c>
      <c r="D534" s="20">
        <f>MAX($C$3:C534)</f>
        <v>3.6912025288788035</v>
      </c>
      <c r="E534" s="12">
        <f t="shared" si="16"/>
        <v>-0.19738607496229449</v>
      </c>
    </row>
    <row r="535" spans="1:5" x14ac:dyDescent="0.25">
      <c r="A535" s="6">
        <f>ReturnData!A546</f>
        <v>201905</v>
      </c>
      <c r="B535" s="15">
        <v>-1.8875000000000003E-2</v>
      </c>
      <c r="C535" s="20">
        <f t="shared" si="17"/>
        <v>2.9066912756848096</v>
      </c>
      <c r="D535" s="20">
        <f>MAX($C$3:C535)</f>
        <v>3.6912025288788035</v>
      </c>
      <c r="E535" s="12">
        <f t="shared" si="16"/>
        <v>-0.21253541279738122</v>
      </c>
    </row>
    <row r="536" spans="1:5" x14ac:dyDescent="0.25">
      <c r="A536" s="6">
        <f>ReturnData!A547</f>
        <v>201906</v>
      </c>
      <c r="B536" s="15">
        <v>7.7750000000000007E-3</v>
      </c>
      <c r="C536" s="20">
        <f t="shared" si="17"/>
        <v>2.9292908003532592</v>
      </c>
      <c r="D536" s="20">
        <f>MAX($C$3:C536)</f>
        <v>3.6912025288788035</v>
      </c>
      <c r="E536" s="12">
        <f t="shared" si="16"/>
        <v>-0.20641287563188079</v>
      </c>
    </row>
    <row r="537" spans="1:5" x14ac:dyDescent="0.25">
      <c r="A537" s="6">
        <f>ReturnData!A548</f>
        <v>201907</v>
      </c>
      <c r="B537" s="15">
        <v>4.1275000000000006E-2</v>
      </c>
      <c r="C537" s="20">
        <f t="shared" si="17"/>
        <v>3.0501972781378397</v>
      </c>
      <c r="D537" s="20">
        <f>MAX($C$3:C537)</f>
        <v>3.6912025288788035</v>
      </c>
      <c r="E537" s="12">
        <f t="shared" si="16"/>
        <v>-0.17365756707358673</v>
      </c>
    </row>
    <row r="538" spans="1:5" x14ac:dyDescent="0.25">
      <c r="A538" s="6">
        <f>ReturnData!A549</f>
        <v>201908</v>
      </c>
      <c r="B538" s="15">
        <v>-2.3412499999999999E-2</v>
      </c>
      <c r="C538" s="20">
        <f t="shared" si="17"/>
        <v>2.9787845343634376</v>
      </c>
      <c r="D538" s="20">
        <f>MAX($C$3:C538)</f>
        <v>3.6912025288788035</v>
      </c>
      <c r="E538" s="12">
        <f t="shared" si="16"/>
        <v>-0.19300430928447637</v>
      </c>
    </row>
    <row r="539" spans="1:5" x14ac:dyDescent="0.25">
      <c r="A539" s="6">
        <f>ReturnData!A550</f>
        <v>201909</v>
      </c>
      <c r="B539" s="15">
        <v>3.4500000000000034E-3</v>
      </c>
      <c r="C539" s="20">
        <f t="shared" si="17"/>
        <v>2.9890613410069915</v>
      </c>
      <c r="D539" s="20">
        <f>MAX($C$3:C539)</f>
        <v>3.6912025288788035</v>
      </c>
      <c r="E539" s="12">
        <f t="shared" si="16"/>
        <v>-0.1902201741515078</v>
      </c>
    </row>
    <row r="540" spans="1:5" x14ac:dyDescent="0.25">
      <c r="A540" s="6">
        <f>ReturnData!A551</f>
        <v>201910</v>
      </c>
      <c r="B540" s="15">
        <v>-2.0524999999999995E-2</v>
      </c>
      <c r="C540" s="20">
        <f t="shared" si="17"/>
        <v>2.9277108569828227</v>
      </c>
      <c r="D540" s="20">
        <f>MAX($C$3:C540)</f>
        <v>3.6912025288788035</v>
      </c>
      <c r="E540" s="12">
        <f t="shared" si="16"/>
        <v>-0.20684090507704816</v>
      </c>
    </row>
    <row r="541" spans="1:5" x14ac:dyDescent="0.25">
      <c r="A541" s="6">
        <f>ReturnData!A552</f>
        <v>201911</v>
      </c>
      <c r="B541" s="15">
        <v>1.2199999999999996E-2</v>
      </c>
      <c r="C541" s="20">
        <f t="shared" si="17"/>
        <v>2.9634289294380132</v>
      </c>
      <c r="D541" s="20">
        <f>MAX($C$3:C541)</f>
        <v>3.6912025288788035</v>
      </c>
      <c r="E541" s="12">
        <f t="shared" si="16"/>
        <v>-0.19716436411898816</v>
      </c>
    </row>
    <row r="542" spans="1:5" x14ac:dyDescent="0.25">
      <c r="A542" s="6">
        <f>ReturnData!A553</f>
        <v>201912</v>
      </c>
      <c r="B542" s="15">
        <v>7.9750000000000029E-3</v>
      </c>
      <c r="C542" s="20">
        <f t="shared" si="17"/>
        <v>2.9870622751502816</v>
      </c>
      <c r="D542" s="20">
        <f>MAX($C$3:C542)</f>
        <v>3.6912025288788035</v>
      </c>
      <c r="E542" s="12">
        <f t="shared" si="16"/>
        <v>-0.19076174992283704</v>
      </c>
    </row>
    <row r="543" spans="1:5" x14ac:dyDescent="0.25">
      <c r="A543" s="6">
        <f>ReturnData!A554</f>
        <v>202001</v>
      </c>
      <c r="B543" s="15">
        <v>1.4624999999999999E-2</v>
      </c>
      <c r="C543" s="20">
        <f t="shared" si="17"/>
        <v>3.0307480609243549</v>
      </c>
      <c r="D543" s="20">
        <f>MAX($C$3:C543)</f>
        <v>3.6912025288788035</v>
      </c>
      <c r="E543" s="12">
        <f t="shared" si="16"/>
        <v>-0.1789266405154584</v>
      </c>
    </row>
    <row r="544" spans="1:5" x14ac:dyDescent="0.25">
      <c r="A544" s="6">
        <f>ReturnData!A555</f>
        <v>202002</v>
      </c>
      <c r="B544" s="15">
        <v>3.9250000000000035E-2</v>
      </c>
      <c r="C544" s="20">
        <f t="shared" si="17"/>
        <v>3.1497049223156357</v>
      </c>
      <c r="D544" s="20">
        <f>MAX($C$3:C544)</f>
        <v>3.6912025288788035</v>
      </c>
      <c r="E544" s="12">
        <f t="shared" si="16"/>
        <v>-0.14669951115569016</v>
      </c>
    </row>
    <row r="545" spans="1:5" x14ac:dyDescent="0.25">
      <c r="A545" s="6">
        <f>ReturnData!A556</f>
        <v>202003</v>
      </c>
      <c r="B545" s="15">
        <v>-2.451250000000002E-2</v>
      </c>
      <c r="C545" s="20">
        <f t="shared" si="17"/>
        <v>3.0724977804073736</v>
      </c>
      <c r="D545" s="20">
        <f>MAX($C$3:C545)</f>
        <v>3.6912025288788035</v>
      </c>
      <c r="E545" s="12">
        <f t="shared" si="16"/>
        <v>-0.16761603938848632</v>
      </c>
    </row>
    <row r="546" spans="1:5" x14ac:dyDescent="0.25">
      <c r="A546" s="6">
        <f>ReturnData!A557</f>
        <v>202004</v>
      </c>
      <c r="B546" s="15">
        <v>7.9625000000000112E-3</v>
      </c>
      <c r="C546" s="20">
        <f t="shared" si="17"/>
        <v>3.0969625439838677</v>
      </c>
      <c r="D546" s="20">
        <f>MAX($C$3:C546)</f>
        <v>3.6912025288788035</v>
      </c>
      <c r="E546" s="12">
        <f t="shared" si="16"/>
        <v>-0.16098818210211704</v>
      </c>
    </row>
    <row r="547" spans="1:5" x14ac:dyDescent="0.25">
      <c r="A547" s="6">
        <f>ReturnData!A558</f>
        <v>202005</v>
      </c>
      <c r="B547" s="15">
        <v>4.2550000000000004E-2</v>
      </c>
      <c r="C547" s="20">
        <f t="shared" si="17"/>
        <v>3.2287383002303818</v>
      </c>
      <c r="D547" s="20">
        <f>MAX($C$3:C547)</f>
        <v>3.6912025288788035</v>
      </c>
      <c r="E547" s="12">
        <f t="shared" si="16"/>
        <v>-0.12528822925056199</v>
      </c>
    </row>
    <row r="548" spans="1:5" x14ac:dyDescent="0.25">
      <c r="A548" s="6">
        <f>ReturnData!A559</f>
        <v>202006</v>
      </c>
      <c r="B548" s="15">
        <v>3.4600000000000006E-2</v>
      </c>
      <c r="C548" s="20">
        <f t="shared" si="17"/>
        <v>3.340452645418353</v>
      </c>
      <c r="D548" s="20">
        <f>MAX($C$3:C548)</f>
        <v>3.6912025288788035</v>
      </c>
      <c r="E548" s="12">
        <f t="shared" si="16"/>
        <v>-9.502320198263145E-2</v>
      </c>
    </row>
    <row r="549" spans="1:5" x14ac:dyDescent="0.25">
      <c r="A549" s="6">
        <f>ReturnData!A560</f>
        <v>202007</v>
      </c>
      <c r="B549" s="15">
        <v>6.9912499999999989E-2</v>
      </c>
      <c r="C549" s="20">
        <f t="shared" si="17"/>
        <v>3.5739920409911639</v>
      </c>
      <c r="D549" s="20">
        <f>MAX($C$3:C549)</f>
        <v>3.6912025288788035</v>
      </c>
      <c r="E549" s="12">
        <f t="shared" si="16"/>
        <v>-3.1754011591242096E-2</v>
      </c>
    </row>
    <row r="550" spans="1:5" x14ac:dyDescent="0.25">
      <c r="A550" s="6">
        <f>ReturnData!A561</f>
        <v>202008</v>
      </c>
      <c r="B550" s="15">
        <v>2.4225000000000003E-2</v>
      </c>
      <c r="C550" s="20">
        <f t="shared" si="17"/>
        <v>3.6605719981841744</v>
      </c>
      <c r="D550" s="20">
        <f>MAX($C$3:C550)</f>
        <v>3.6912025288788035</v>
      </c>
      <c r="E550" s="12">
        <f t="shared" si="16"/>
        <v>-8.29825252204003E-3</v>
      </c>
    </row>
    <row r="551" spans="1:5" x14ac:dyDescent="0.25">
      <c r="A551" s="6">
        <f>ReturnData!A562</f>
        <v>202009</v>
      </c>
      <c r="B551" s="15">
        <v>5.4999999999999971E-3</v>
      </c>
      <c r="C551" s="20">
        <f t="shared" si="17"/>
        <v>3.6807051441741878</v>
      </c>
      <c r="D551" s="20">
        <f>MAX($C$3:C551)</f>
        <v>3.6912025288788035</v>
      </c>
      <c r="E551" s="12">
        <f t="shared" si="16"/>
        <v>-2.8438929109111388E-3</v>
      </c>
    </row>
    <row r="552" spans="1:5" x14ac:dyDescent="0.25">
      <c r="A552" s="6">
        <f>ReturnData!A563</f>
        <v>202010</v>
      </c>
      <c r="B552" s="15">
        <v>-5.9250000000000413E-3</v>
      </c>
      <c r="C552" s="20">
        <f t="shared" si="17"/>
        <v>3.6588969661949555</v>
      </c>
      <c r="D552" s="20">
        <f>MAX($C$3:C552)</f>
        <v>3.6912025288788035</v>
      </c>
      <c r="E552" s="12">
        <f t="shared" si="16"/>
        <v>-8.7520428454140528E-3</v>
      </c>
    </row>
    <row r="553" spans="1:5" x14ac:dyDescent="0.25">
      <c r="A553" s="6">
        <f>ReturnData!A564</f>
        <v>202011</v>
      </c>
      <c r="B553" s="15">
        <v>1.730000000000001E-2</v>
      </c>
      <c r="C553" s="20">
        <f t="shared" si="17"/>
        <v>3.7221958837101288</v>
      </c>
      <c r="D553" s="20">
        <f>MAX($C$3:C553)</f>
        <v>3.7221958837101288</v>
      </c>
      <c r="E553" s="12">
        <f t="shared" si="16"/>
        <v>0</v>
      </c>
    </row>
    <row r="554" spans="1:5" x14ac:dyDescent="0.25">
      <c r="A554" s="6">
        <f>ReturnData!A565</f>
        <v>202012</v>
      </c>
      <c r="B554" s="15">
        <v>3.2000000000000001E-2</v>
      </c>
      <c r="C554" s="20">
        <f t="shared" si="17"/>
        <v>3.8413061519888529</v>
      </c>
      <c r="D554" s="20">
        <f>MAX($C$3:C554)</f>
        <v>3.8413061519888529</v>
      </c>
      <c r="E554" s="12">
        <f t="shared" si="16"/>
        <v>0</v>
      </c>
    </row>
    <row r="555" spans="1:5" x14ac:dyDescent="0.25">
      <c r="A555" s="6">
        <f>ReturnData!A566</f>
        <v>202101</v>
      </c>
      <c r="B555" s="15">
        <v>-4.7337500000000005E-2</v>
      </c>
      <c r="C555" s="20">
        <f t="shared" si="17"/>
        <v>3.6594683220190807</v>
      </c>
      <c r="D555" s="20">
        <f>MAX($C$3:C555)</f>
        <v>3.8413061519888529</v>
      </c>
      <c r="E555" s="12">
        <f t="shared" si="16"/>
        <v>-4.7337499999999984E-2</v>
      </c>
    </row>
    <row r="556" spans="1:5" x14ac:dyDescent="0.25">
      <c r="A556" s="6">
        <f>ReturnData!A567</f>
        <v>202102</v>
      </c>
      <c r="B556" s="15">
        <v>-3.5775000000000001E-2</v>
      </c>
      <c r="C556" s="20">
        <f t="shared" si="17"/>
        <v>3.5285508427988481</v>
      </c>
      <c r="D556" s="20">
        <f>MAX($C$3:C556)</f>
        <v>3.8413061519888529</v>
      </c>
      <c r="E556" s="12">
        <f t="shared" si="16"/>
        <v>-8.1419000937499972E-2</v>
      </c>
    </row>
    <row r="557" spans="1:5" x14ac:dyDescent="0.25">
      <c r="A557" s="6">
        <f>ReturnData!A568</f>
        <v>202103</v>
      </c>
      <c r="B557" s="15">
        <v>-5.049999999999992E-3</v>
      </c>
      <c r="C557" s="20">
        <f t="shared" si="17"/>
        <v>3.5107316610427137</v>
      </c>
      <c r="D557" s="20">
        <f>MAX($C$3:C557)</f>
        <v>3.8413061519888529</v>
      </c>
      <c r="E557" s="12">
        <f t="shared" si="16"/>
        <v>-8.6057834982765646E-2</v>
      </c>
    </row>
    <row r="558" spans="1:5" x14ac:dyDescent="0.25">
      <c r="A558" s="6">
        <f>ReturnData!A569</f>
        <v>202104</v>
      </c>
      <c r="B558" s="15">
        <v>1.1062499999999992E-2</v>
      </c>
      <c r="C558" s="20">
        <f t="shared" si="17"/>
        <v>3.5495691300429986</v>
      </c>
      <c r="D558" s="20">
        <f>MAX($C$3:C558)</f>
        <v>3.8413061519888529</v>
      </c>
      <c r="E558" s="12">
        <f t="shared" si="16"/>
        <v>-7.5947349782262544E-2</v>
      </c>
    </row>
    <row r="559" spans="1:5" x14ac:dyDescent="0.25">
      <c r="A559" s="6">
        <f>ReturnData!A570</f>
        <v>202105</v>
      </c>
      <c r="B559" s="15">
        <v>-4.4037500000000007E-2</v>
      </c>
      <c r="C559" s="20">
        <f t="shared" si="17"/>
        <v>3.3932549794787303</v>
      </c>
      <c r="D559" s="20">
        <f>MAX($C$3:C559)</f>
        <v>3.8413061519888529</v>
      </c>
      <c r="E559" s="12">
        <f t="shared" si="16"/>
        <v>-0.11664031836622607</v>
      </c>
    </row>
    <row r="560" spans="1:5" x14ac:dyDescent="0.25">
      <c r="A560" s="6">
        <f>ReturnData!A571</f>
        <v>202106</v>
      </c>
      <c r="B560" s="15">
        <v>-2.3899999999999998E-2</v>
      </c>
      <c r="C560" s="20">
        <f t="shared" si="17"/>
        <v>3.3121561854691888</v>
      </c>
      <c r="D560" s="20">
        <f>MAX($C$3:C560)</f>
        <v>3.8413061519888529</v>
      </c>
      <c r="E560" s="12">
        <f t="shared" si="16"/>
        <v>-0.13775261475727324</v>
      </c>
    </row>
    <row r="561" spans="1:5" x14ac:dyDescent="0.25">
      <c r="A561" s="6">
        <f>ReturnData!A572</f>
        <v>202107</v>
      </c>
      <c r="B561" s="15">
        <v>-9.2625000000000034E-3</v>
      </c>
      <c r="C561" s="20">
        <f t="shared" si="17"/>
        <v>3.2814773388012806</v>
      </c>
      <c r="D561" s="20">
        <f>MAX($C$3:C561)</f>
        <v>3.8413061519888529</v>
      </c>
      <c r="E561" s="12">
        <f t="shared" si="16"/>
        <v>-0.14573918116308396</v>
      </c>
    </row>
    <row r="562" spans="1:5" x14ac:dyDescent="0.25">
      <c r="A562" s="6">
        <f>ReturnData!A573</f>
        <v>202108</v>
      </c>
      <c r="B562" s="15">
        <v>9.9750000000000047E-3</v>
      </c>
      <c r="C562" s="20">
        <f t="shared" si="17"/>
        <v>3.3142100752558235</v>
      </c>
      <c r="D562" s="20">
        <f>MAX($C$3:C562)</f>
        <v>3.8413061519888529</v>
      </c>
      <c r="E562" s="12">
        <f t="shared" si="16"/>
        <v>-0.13721792949518569</v>
      </c>
    </row>
    <row r="563" spans="1:5" x14ac:dyDescent="0.25">
      <c r="A563" s="6">
        <f>ReturnData!A574</f>
        <v>202109</v>
      </c>
      <c r="B563" s="15">
        <v>3.5849999999999993E-2</v>
      </c>
      <c r="C563" s="20">
        <f t="shared" si="17"/>
        <v>3.4330245064537444</v>
      </c>
      <c r="D563" s="20">
        <f>MAX($C$3:C563)</f>
        <v>3.8413061519888529</v>
      </c>
      <c r="E563" s="12">
        <f t="shared" si="16"/>
        <v>-0.1062871922675882</v>
      </c>
    </row>
    <row r="564" spans="1:5" x14ac:dyDescent="0.25">
      <c r="A564" s="6">
        <f>ReturnData!A575</f>
        <v>202110</v>
      </c>
      <c r="B564" s="15">
        <v>-2.4675000000000002E-2</v>
      </c>
      <c r="C564" s="20">
        <f t="shared" si="17"/>
        <v>3.3483146267569981</v>
      </c>
      <c r="D564" s="20">
        <f>MAX($C$3:C564)</f>
        <v>3.8413061519888529</v>
      </c>
      <c r="E564" s="12">
        <f t="shared" si="16"/>
        <v>-0.12833955579838549</v>
      </c>
    </row>
    <row r="565" spans="1:5" x14ac:dyDescent="0.25">
      <c r="A565" s="6">
        <f>ReturnData!A576</f>
        <v>202111</v>
      </c>
      <c r="B565" s="15">
        <v>-2.3650000000000011E-2</v>
      </c>
      <c r="C565" s="20">
        <f t="shared" si="17"/>
        <v>3.2691269858341947</v>
      </c>
      <c r="D565" s="20">
        <f>MAX($C$3:C565)</f>
        <v>3.8413061519888529</v>
      </c>
      <c r="E565" s="12">
        <f t="shared" si="16"/>
        <v>-0.14895432530375377</v>
      </c>
    </row>
    <row r="566" spans="1:5" x14ac:dyDescent="0.25">
      <c r="A566" s="6">
        <f>ReturnData!A577</f>
        <v>202112</v>
      </c>
      <c r="B566" s="15">
        <v>-2.475000000000005E-3</v>
      </c>
      <c r="C566" s="20">
        <f t="shared" si="17"/>
        <v>3.261035896544255</v>
      </c>
      <c r="D566" s="20">
        <f>MAX($C$3:C566)</f>
        <v>3.8413061519888529</v>
      </c>
      <c r="E566" s="12">
        <f t="shared" si="16"/>
        <v>-0.151060663348627</v>
      </c>
    </row>
    <row r="567" spans="1:5" x14ac:dyDescent="0.25">
      <c r="A567" s="6">
        <f>ReturnData!A578</f>
        <v>202201</v>
      </c>
      <c r="B567" s="15">
        <v>5.5612500000000009E-2</v>
      </c>
      <c r="C567" s="20">
        <f t="shared" si="17"/>
        <v>3.4423902553408228</v>
      </c>
      <c r="D567" s="20">
        <f>MAX($C$3:C567)</f>
        <v>3.8413061519888529</v>
      </c>
      <c r="E567" s="12">
        <f t="shared" si="16"/>
        <v>-0.10384902448910242</v>
      </c>
    </row>
    <row r="568" spans="1:5" x14ac:dyDescent="0.25">
      <c r="A568" s="6">
        <f>ReturnData!A579</f>
        <v>202202</v>
      </c>
      <c r="B568" s="15">
        <v>3.9462500000000005E-2</v>
      </c>
      <c r="C568" s="20">
        <f t="shared" si="17"/>
        <v>3.5782355807922097</v>
      </c>
      <c r="D568" s="20">
        <f>MAX($C$3:C568)</f>
        <v>3.8413061519888529</v>
      </c>
      <c r="E568" s="12">
        <f t="shared" si="16"/>
        <v>-6.8484666618003703E-2</v>
      </c>
    </row>
    <row r="569" spans="1:5" x14ac:dyDescent="0.25">
      <c r="A569" s="6">
        <f>ReturnData!A580</f>
        <v>202203</v>
      </c>
      <c r="B569" s="15">
        <v>-1.3812500000000012E-2</v>
      </c>
      <c r="C569" s="20">
        <f t="shared" si="17"/>
        <v>3.5288112018325175</v>
      </c>
      <c r="D569" s="20">
        <f>MAX($C$3:C569)</f>
        <v>3.8413061519888529</v>
      </c>
      <c r="E569" s="12">
        <f t="shared" si="16"/>
        <v>-8.1351222160342476E-2</v>
      </c>
    </row>
    <row r="570" spans="1:5" x14ac:dyDescent="0.25">
      <c r="A570" s="6">
        <f>ReturnData!A581</f>
        <v>202204</v>
      </c>
      <c r="B570" s="15">
        <v>1.4674999999999997E-2</v>
      </c>
      <c r="C570" s="20">
        <f t="shared" si="17"/>
        <v>3.5805965062194098</v>
      </c>
      <c r="D570" s="20">
        <f>MAX($C$3:C570)</f>
        <v>3.8413061519888529</v>
      </c>
      <c r="E570" s="12">
        <f t="shared" si="16"/>
        <v>-6.7870051345545468E-2</v>
      </c>
    </row>
    <row r="571" spans="1:5" x14ac:dyDescent="0.25">
      <c r="A571" s="6">
        <f>ReturnData!A582</f>
        <v>202205</v>
      </c>
      <c r="B571" s="15">
        <v>-8.9499999999999857E-3</v>
      </c>
      <c r="C571" s="20">
        <f t="shared" si="17"/>
        <v>3.5485501674887461</v>
      </c>
      <c r="D571" s="20">
        <f>MAX($C$3:C571)</f>
        <v>3.8413061519888529</v>
      </c>
      <c r="E571" s="12">
        <f t="shared" si="16"/>
        <v>-7.6212614386002839E-2</v>
      </c>
    </row>
    <row r="572" spans="1:5" x14ac:dyDescent="0.25">
      <c r="A572" s="6">
        <f>ReturnData!A583</f>
        <v>202206</v>
      </c>
      <c r="B572" s="15">
        <v>-1.9537500000000013E-2</v>
      </c>
      <c r="C572" s="20">
        <f t="shared" si="17"/>
        <v>3.4792203685914349</v>
      </c>
      <c r="D572" s="20">
        <f>MAX($C$3:C572)</f>
        <v>3.8413061519888529</v>
      </c>
      <c r="E572" s="12">
        <f t="shared" si="16"/>
        <v>-9.4261110432436263E-2</v>
      </c>
    </row>
    <row r="573" spans="1:5" x14ac:dyDescent="0.25">
      <c r="A573" s="6">
        <f>ReturnData!A584</f>
        <v>202207</v>
      </c>
      <c r="B573" s="15">
        <v>3.3212500000000006E-2</v>
      </c>
      <c r="C573" s="20">
        <f t="shared" si="17"/>
        <v>3.5947739750832781</v>
      </c>
      <c r="D573" s="20">
        <f>MAX($C$3:C573)</f>
        <v>3.8413061519888529</v>
      </c>
      <c r="E573" s="12">
        <f t="shared" si="16"/>
        <v>-6.4179257562673495E-2</v>
      </c>
    </row>
    <row r="574" spans="1:5" x14ac:dyDescent="0.25">
      <c r="A574" s="6">
        <f>ReturnData!A585</f>
        <v>202208</v>
      </c>
      <c r="B574" s="15">
        <v>1.8875000000000003E-3</v>
      </c>
      <c r="C574" s="20">
        <f t="shared" si="17"/>
        <v>3.6015591109612481</v>
      </c>
      <c r="D574" s="20">
        <f>MAX($C$3:C574)</f>
        <v>3.8413061519888529</v>
      </c>
      <c r="E574" s="12">
        <f t="shared" si="16"/>
        <v>-6.2412895911322958E-2</v>
      </c>
    </row>
    <row r="575" spans="1:5" x14ac:dyDescent="0.25">
      <c r="A575" s="6">
        <f>ReturnData!A586</f>
        <v>202209</v>
      </c>
      <c r="B575" s="15">
        <v>1.3762500000000011E-2</v>
      </c>
      <c r="C575" s="20">
        <f t="shared" si="17"/>
        <v>3.6511255682258521</v>
      </c>
      <c r="D575" s="20">
        <f>MAX($C$3:C575)</f>
        <v>3.8413061519888529</v>
      </c>
      <c r="E575" s="12">
        <f t="shared" si="16"/>
        <v>-4.9509353391302593E-2</v>
      </c>
    </row>
    <row r="576" spans="1:5" x14ac:dyDescent="0.25">
      <c r="A576" s="6">
        <f>ReturnData!A587</f>
        <v>202210</v>
      </c>
      <c r="B576" s="15">
        <v>1.3149999999999995E-2</v>
      </c>
      <c r="C576" s="20">
        <f t="shared" si="17"/>
        <v>3.6991378694480219</v>
      </c>
      <c r="D576" s="20">
        <f>MAX($C$3:C576)</f>
        <v>3.8413061519888529</v>
      </c>
      <c r="E576" s="12">
        <f t="shared" si="16"/>
        <v>-3.7010401388398263E-2</v>
      </c>
    </row>
    <row r="577" spans="1:5" x14ac:dyDescent="0.25">
      <c r="A577" s="6">
        <f>ReturnData!A588</f>
        <v>202211</v>
      </c>
      <c r="B577" s="15">
        <v>3.5250000000000004E-2</v>
      </c>
      <c r="C577" s="20">
        <f t="shared" si="17"/>
        <v>3.8295324793460646</v>
      </c>
      <c r="D577" s="20">
        <f>MAX($C$3:C577)</f>
        <v>3.8413061519888529</v>
      </c>
      <c r="E577" s="12">
        <f t="shared" si="16"/>
        <v>-3.0650180373393361E-3</v>
      </c>
    </row>
    <row r="578" spans="1:5" x14ac:dyDescent="0.25">
      <c r="A578" s="6">
        <f>ReturnData!A589</f>
        <v>202212</v>
      </c>
      <c r="B578" s="15">
        <v>-5.5050000000000002E-2</v>
      </c>
      <c r="C578" s="20">
        <f t="shared" si="17"/>
        <v>3.6187167163580636</v>
      </c>
      <c r="D578" s="20">
        <f>MAX($C$3:C578)</f>
        <v>3.8413061519888529</v>
      </c>
      <c r="E578" s="12">
        <f t="shared" si="16"/>
        <v>-5.7946288794383835E-2</v>
      </c>
    </row>
    <row r="579" spans="1:5" x14ac:dyDescent="0.25">
      <c r="A579" s="6">
        <f>ReturnData!A590</f>
        <v>202301</v>
      </c>
      <c r="B579" s="15">
        <v>-2.6650000000000004E-2</v>
      </c>
      <c r="C579" s="20">
        <f t="shared" si="17"/>
        <v>3.5222779158671216</v>
      </c>
      <c r="D579" s="20">
        <f>MAX($C$3:C579)</f>
        <v>3.8413061519888529</v>
      </c>
      <c r="E579" s="12">
        <f t="shared" si="16"/>
        <v>-8.3052020198013402E-2</v>
      </c>
    </row>
    <row r="580" spans="1:5" x14ac:dyDescent="0.25">
      <c r="A580" s="6">
        <f>ReturnData!A591</f>
        <v>202302</v>
      </c>
      <c r="B580" s="15">
        <v>-5.9249999999999962E-3</v>
      </c>
      <c r="C580" s="20">
        <f t="shared" si="17"/>
        <v>3.501408419215609</v>
      </c>
      <c r="D580" s="20">
        <f>MAX($C$3:C580)</f>
        <v>3.8413061519888529</v>
      </c>
      <c r="E580" s="12">
        <f t="shared" ref="E580:E602" si="18">(C580-D580)/D580</f>
        <v>-8.8484936978340159E-2</v>
      </c>
    </row>
    <row r="581" spans="1:5" x14ac:dyDescent="0.25">
      <c r="A581" s="6">
        <f>ReturnData!A592</f>
        <v>202303</v>
      </c>
      <c r="B581" s="15">
        <v>2.8287499999999997E-2</v>
      </c>
      <c r="C581" s="20">
        <f t="shared" ref="C581:C602" si="19">C580*(1+B581)</f>
        <v>3.6004545098741705</v>
      </c>
      <c r="D581" s="20">
        <f>MAX($C$3:C581)</f>
        <v>3.8413061519888529</v>
      </c>
      <c r="E581" s="12">
        <f t="shared" si="18"/>
        <v>-6.2700454633114952E-2</v>
      </c>
    </row>
    <row r="582" spans="1:5" x14ac:dyDescent="0.25">
      <c r="A582" s="6">
        <f>ReturnData!A593</f>
        <v>202304</v>
      </c>
      <c r="B582" s="15">
        <v>-2.3774999999999991E-2</v>
      </c>
      <c r="C582" s="20">
        <f t="shared" si="19"/>
        <v>3.5148537039019123</v>
      </c>
      <c r="D582" s="20">
        <f>MAX($C$3:C582)</f>
        <v>3.8413061519888529</v>
      </c>
      <c r="E582" s="12">
        <f t="shared" si="18"/>
        <v>-8.4984751324212585E-2</v>
      </c>
    </row>
    <row r="583" spans="1:5" x14ac:dyDescent="0.25">
      <c r="A583" s="6">
        <f>ReturnData!A594</f>
        <v>202305</v>
      </c>
      <c r="B583" s="15">
        <v>7.5125000000000053E-3</v>
      </c>
      <c r="C583" s="20">
        <f t="shared" si="19"/>
        <v>3.5412590423524755</v>
      </c>
      <c r="D583" s="20">
        <f>MAX($C$3:C583)</f>
        <v>3.8413061519888529</v>
      </c>
      <c r="E583" s="12">
        <f t="shared" si="18"/>
        <v>-7.8110699268535727E-2</v>
      </c>
    </row>
    <row r="584" spans="1:5" x14ac:dyDescent="0.25">
      <c r="A584" s="6">
        <f>ReturnData!A595</f>
        <v>202306</v>
      </c>
      <c r="B584" s="15">
        <v>2.1274999999999999E-2</v>
      </c>
      <c r="C584" s="20">
        <f t="shared" si="19"/>
        <v>3.6165993284785243</v>
      </c>
      <c r="D584" s="20">
        <f>MAX($C$3:C584)</f>
        <v>3.8413061519888529</v>
      </c>
      <c r="E584" s="12">
        <f t="shared" si="18"/>
        <v>-5.8497504395473854E-2</v>
      </c>
    </row>
    <row r="585" spans="1:5" x14ac:dyDescent="0.25">
      <c r="A585" s="6">
        <f>ReturnData!A596</f>
        <v>202307</v>
      </c>
      <c r="B585" s="15">
        <v>2.35625E-2</v>
      </c>
      <c r="C585" s="20">
        <f t="shared" si="19"/>
        <v>3.7018154501557992</v>
      </c>
      <c r="D585" s="20">
        <f>MAX($C$3:C585)</f>
        <v>3.8413061519888529</v>
      </c>
      <c r="E585" s="12">
        <f t="shared" si="18"/>
        <v>-3.6313351842792295E-2</v>
      </c>
    </row>
    <row r="586" spans="1:5" x14ac:dyDescent="0.25">
      <c r="A586" s="6">
        <f>ReturnData!A597</f>
        <v>202308</v>
      </c>
      <c r="B586" s="15">
        <v>-2.3124999999999951E-3</v>
      </c>
      <c r="C586" s="20">
        <f t="shared" si="19"/>
        <v>3.693255001927314</v>
      </c>
      <c r="D586" s="20">
        <f>MAX($C$3:C586)</f>
        <v>3.8413061519888529</v>
      </c>
      <c r="E586" s="12">
        <f t="shared" si="18"/>
        <v>-3.8541877216655793E-2</v>
      </c>
    </row>
    <row r="587" spans="1:5" x14ac:dyDescent="0.25">
      <c r="A587" s="6">
        <f>ReturnData!A598</f>
        <v>202309</v>
      </c>
      <c r="B587" s="15">
        <v>7.1750000000000008E-3</v>
      </c>
      <c r="C587" s="20">
        <f t="shared" si="19"/>
        <v>3.7197541065661421</v>
      </c>
      <c r="D587" s="20">
        <f>MAX($C$3:C587)</f>
        <v>3.8413061519888529</v>
      </c>
      <c r="E587" s="12">
        <f t="shared" si="18"/>
        <v>-3.1643415185685399E-2</v>
      </c>
    </row>
    <row r="588" spans="1:5" x14ac:dyDescent="0.25">
      <c r="A588" s="6">
        <f>ReturnData!A599</f>
        <v>202310</v>
      </c>
      <c r="B588" s="15">
        <v>4.6575000000000012E-2</v>
      </c>
      <c r="C588" s="20">
        <f t="shared" si="19"/>
        <v>3.8930016540794603</v>
      </c>
      <c r="D588" s="20">
        <f>MAX($C$3:C588)</f>
        <v>3.8930016540794603</v>
      </c>
      <c r="E588" s="12">
        <f t="shared" si="18"/>
        <v>0</v>
      </c>
    </row>
    <row r="589" spans="1:5" x14ac:dyDescent="0.25">
      <c r="A589" s="6">
        <f>ReturnData!A600</f>
        <v>202311</v>
      </c>
      <c r="B589" s="15">
        <v>4.111250000000001E-2</v>
      </c>
      <c r="C589" s="20">
        <f t="shared" si="19"/>
        <v>4.0530526845828021</v>
      </c>
      <c r="D589" s="20">
        <f>MAX($C$3:C589)</f>
        <v>4.0530526845828021</v>
      </c>
      <c r="E589" s="12">
        <f t="shared" si="18"/>
        <v>0</v>
      </c>
    </row>
    <row r="590" spans="1:5" x14ac:dyDescent="0.25">
      <c r="A590" s="6">
        <f>ReturnData!A601</f>
        <v>202312</v>
      </c>
      <c r="B590" s="15">
        <v>-7.0250000000000035E-3</v>
      </c>
      <c r="C590" s="20">
        <f t="shared" si="19"/>
        <v>4.0245799894736081</v>
      </c>
      <c r="D590" s="20">
        <f>MAX($C$3:C590)</f>
        <v>4.0530526845828021</v>
      </c>
      <c r="E590" s="12">
        <f t="shared" si="18"/>
        <v>-7.0249999999999627E-3</v>
      </c>
    </row>
    <row r="591" spans="1:5" x14ac:dyDescent="0.25">
      <c r="A591" s="6">
        <f>ReturnData!A602</f>
        <v>202401</v>
      </c>
      <c r="B591" s="15">
        <v>4.3800000000000006E-2</v>
      </c>
      <c r="C591" s="20">
        <f t="shared" si="19"/>
        <v>4.2008565930125528</v>
      </c>
      <c r="D591" s="20">
        <f>MAX($C$3:C591)</f>
        <v>4.2008565930125528</v>
      </c>
      <c r="E591" s="12">
        <f t="shared" si="18"/>
        <v>0</v>
      </c>
    </row>
    <row r="592" spans="1:5" x14ac:dyDescent="0.25">
      <c r="A592" s="6">
        <f>ReturnData!A603</f>
        <v>202402</v>
      </c>
      <c r="B592" s="15">
        <v>1.9600000000000006E-2</v>
      </c>
      <c r="C592" s="20">
        <f t="shared" si="19"/>
        <v>4.2831933822355994</v>
      </c>
      <c r="D592" s="20">
        <f>MAX($C$3:C592)</f>
        <v>4.2831933822355994</v>
      </c>
      <c r="E592" s="12">
        <f t="shared" si="18"/>
        <v>0</v>
      </c>
    </row>
    <row r="593" spans="1:6" x14ac:dyDescent="0.25">
      <c r="A593" s="6">
        <f>ReturnData!A604</f>
        <v>202403</v>
      </c>
      <c r="B593" s="15">
        <v>-2.8374999999999997E-2</v>
      </c>
      <c r="C593" s="20">
        <f t="shared" si="19"/>
        <v>4.1616577700146644</v>
      </c>
      <c r="D593" s="20">
        <f>MAX($C$3:C593)</f>
        <v>4.2831933822355994</v>
      </c>
      <c r="E593" s="12">
        <f t="shared" si="18"/>
        <v>-2.837499999999997E-2</v>
      </c>
    </row>
    <row r="594" spans="1:6" x14ac:dyDescent="0.25">
      <c r="A594" s="6">
        <f>ReturnData!A605</f>
        <v>202404</v>
      </c>
      <c r="B594" s="15">
        <v>1.1512499999999995E-2</v>
      </c>
      <c r="C594" s="20">
        <f t="shared" si="19"/>
        <v>4.2095688550919581</v>
      </c>
      <c r="D594" s="20">
        <f>MAX($C$3:C594)</f>
        <v>4.2831933822355994</v>
      </c>
      <c r="E594" s="12">
        <f t="shared" si="18"/>
        <v>-1.71891671875E-2</v>
      </c>
    </row>
    <row r="595" spans="1:6" x14ac:dyDescent="0.25">
      <c r="A595" s="6">
        <f>ReturnData!A606</f>
        <v>202405</v>
      </c>
      <c r="B595" s="15">
        <v>8.5250000000000013E-3</v>
      </c>
      <c r="C595" s="20">
        <f t="shared" si="19"/>
        <v>4.2454554295816163</v>
      </c>
      <c r="D595" s="20">
        <f>MAX($C$3:C595)</f>
        <v>4.2831933822355994</v>
      </c>
      <c r="E595" s="12">
        <f t="shared" si="18"/>
        <v>-8.8107048377736238E-3</v>
      </c>
    </row>
    <row r="596" spans="1:6" x14ac:dyDescent="0.25">
      <c r="A596" s="6">
        <f>ReturnData!A607</f>
        <v>202406</v>
      </c>
      <c r="B596" s="15">
        <v>5.8249999999999968E-3</v>
      </c>
      <c r="C596" s="20">
        <f t="shared" si="19"/>
        <v>4.2701852074589288</v>
      </c>
      <c r="D596" s="20">
        <f>MAX($C$3:C596)</f>
        <v>4.2831933822355994</v>
      </c>
      <c r="E596" s="12">
        <f t="shared" si="18"/>
        <v>-3.0370271934537364E-3</v>
      </c>
    </row>
    <row r="597" spans="1:6" x14ac:dyDescent="0.25">
      <c r="A597" s="6">
        <f>ReturnData!A608</f>
        <v>202407</v>
      </c>
      <c r="B597" s="15">
        <v>1.7500000000000328E-4</v>
      </c>
      <c r="C597" s="20">
        <f t="shared" si="19"/>
        <v>4.2709324898702343</v>
      </c>
      <c r="D597" s="20">
        <f>MAX($C$3:C597)</f>
        <v>4.2831933822355994</v>
      </c>
      <c r="E597" s="12">
        <f t="shared" si="18"/>
        <v>-2.8625586732125459E-3</v>
      </c>
    </row>
    <row r="598" spans="1:6" x14ac:dyDescent="0.25">
      <c r="A598" s="6">
        <f>ReturnData!A609</f>
        <v>202408</v>
      </c>
      <c r="B598" s="15">
        <v>1.5875000000000004E-2</v>
      </c>
      <c r="C598" s="20">
        <f t="shared" si="19"/>
        <v>4.3387335431469243</v>
      </c>
      <c r="D598" s="20">
        <f>MAX($C$3:C598)</f>
        <v>4.3387335431469243</v>
      </c>
      <c r="E598" s="12">
        <f t="shared" si="18"/>
        <v>0</v>
      </c>
    </row>
    <row r="599" spans="1:6" x14ac:dyDescent="0.25">
      <c r="A599" s="6">
        <f>ReturnData!A610</f>
        <v>202409</v>
      </c>
      <c r="B599" s="15">
        <v>1.7350000000000001E-2</v>
      </c>
      <c r="C599" s="20">
        <f t="shared" si="19"/>
        <v>4.4140105701205234</v>
      </c>
      <c r="D599" s="20">
        <f>MAX($C$3:C599)</f>
        <v>4.4140105701205234</v>
      </c>
      <c r="E599" s="12">
        <f t="shared" si="18"/>
        <v>0</v>
      </c>
    </row>
    <row r="600" spans="1:6" x14ac:dyDescent="0.25">
      <c r="A600" s="6">
        <f>ReturnData!A611</f>
        <v>202410</v>
      </c>
      <c r="B600" s="15">
        <v>5.1875000000000115E-3</v>
      </c>
      <c r="C600" s="20">
        <f t="shared" si="19"/>
        <v>4.4369082499530235</v>
      </c>
      <c r="D600" s="20">
        <f>MAX($C$3:C600)</f>
        <v>4.4369082499530235</v>
      </c>
      <c r="E600" s="12">
        <f t="shared" si="18"/>
        <v>0</v>
      </c>
    </row>
    <row r="601" spans="1:6" x14ac:dyDescent="0.25">
      <c r="A601" s="6">
        <f>ReturnData!A612</f>
        <v>202411</v>
      </c>
      <c r="B601" s="15">
        <v>-1.5125000000000006E-2</v>
      </c>
      <c r="C601" s="20">
        <f t="shared" si="19"/>
        <v>4.3698000126724841</v>
      </c>
      <c r="D601" s="20">
        <f>MAX($C$3:C601)</f>
        <v>4.4369082499530235</v>
      </c>
      <c r="E601" s="12">
        <f t="shared" si="18"/>
        <v>-1.5124999999999979E-2</v>
      </c>
    </row>
    <row r="602" spans="1:6" ht="15.75" thickBot="1" x14ac:dyDescent="0.3">
      <c r="A602">
        <v>202412</v>
      </c>
      <c r="B602" s="16">
        <v>-6.8174999999999999E-2</v>
      </c>
      <c r="C602" s="20">
        <f t="shared" si="19"/>
        <v>4.0718888968085372</v>
      </c>
      <c r="D602" s="20">
        <f>MAX($C$3:C602)</f>
        <v>4.4369082499530235</v>
      </c>
      <c r="E602" s="12">
        <f t="shared" si="18"/>
        <v>-8.2268853125000055E-2</v>
      </c>
    </row>
    <row r="603" spans="1:6" ht="15.75" thickTop="1" x14ac:dyDescent="0.25">
      <c r="A603" t="s">
        <v>36</v>
      </c>
      <c r="B603" t="s">
        <v>36</v>
      </c>
      <c r="C603" t="s">
        <v>36</v>
      </c>
      <c r="D603" t="s">
        <v>36</v>
      </c>
      <c r="E603" t="s">
        <v>36</v>
      </c>
      <c r="F603" t="s">
        <v>36</v>
      </c>
    </row>
  </sheetData>
  <pageMargins left="0.7" right="0.7" top="0.75" bottom="0.75" header="0.3" footer="0.3"/>
  <pageSetup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5200D-7A46-4C66-BE07-017410384D61}">
  <dimension ref="B2:C7"/>
  <sheetViews>
    <sheetView workbookViewId="0">
      <selection activeCell="C5" sqref="C5"/>
    </sheetView>
  </sheetViews>
  <sheetFormatPr defaultRowHeight="15" x14ac:dyDescent="0.25"/>
  <cols>
    <col min="2" max="2" width="26.140625" bestFit="1" customWidth="1"/>
    <col min="3" max="3" width="20.42578125" bestFit="1" customWidth="1"/>
  </cols>
  <sheetData>
    <row r="2" spans="2:3" x14ac:dyDescent="0.25">
      <c r="B2" t="s">
        <v>46</v>
      </c>
      <c r="C2" s="12">
        <f>LowMomentumPortfolio!AX4</f>
        <v>9.5015497493720263E-2</v>
      </c>
    </row>
    <row r="3" spans="2:3" x14ac:dyDescent="0.25">
      <c r="B3" t="s">
        <v>47</v>
      </c>
      <c r="C3" s="12">
        <v>0.12</v>
      </c>
    </row>
    <row r="4" spans="2:3" x14ac:dyDescent="0.25">
      <c r="B4" t="s">
        <v>48</v>
      </c>
      <c r="C4" s="12">
        <f>C3/C2</f>
        <v>1.2629518674880484</v>
      </c>
    </row>
    <row r="5" spans="2:3" x14ac:dyDescent="0.25">
      <c r="B5" t="s">
        <v>49</v>
      </c>
      <c r="C5" s="12">
        <f>C4</f>
        <v>1.2629518674880484</v>
      </c>
    </row>
    <row r="6" spans="2:3" x14ac:dyDescent="0.25">
      <c r="B6" t="s">
        <v>50</v>
      </c>
      <c r="C6" s="12">
        <f>-C4</f>
        <v>-1.2629518674880484</v>
      </c>
    </row>
    <row r="7" spans="2:3" x14ac:dyDescent="0.25">
      <c r="B7" t="s">
        <v>51</v>
      </c>
      <c r="C7" s="12">
        <f>ABS(C5)+ABS(C6)</f>
        <v>2.5259037349760969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B74FC-B890-4870-99F0-361921979513}">
  <dimension ref="A1:I18"/>
  <sheetViews>
    <sheetView workbookViewId="0">
      <selection activeCell="B18" sqref="B18"/>
    </sheetView>
  </sheetViews>
  <sheetFormatPr defaultRowHeight="15" x14ac:dyDescent="0.25"/>
  <sheetData>
    <row r="1" spans="1:9" x14ac:dyDescent="0.25">
      <c r="A1" t="s">
        <v>53</v>
      </c>
    </row>
    <row r="2" spans="1:9" ht="15.75" thickBot="1" x14ac:dyDescent="0.3"/>
    <row r="3" spans="1:9" x14ac:dyDescent="0.25">
      <c r="A3" s="26" t="s">
        <v>54</v>
      </c>
      <c r="B3" s="26"/>
    </row>
    <row r="4" spans="1:9" x14ac:dyDescent="0.25">
      <c r="A4" s="23" t="s">
        <v>55</v>
      </c>
      <c r="B4" s="23">
        <v>2.517102177214028E-3</v>
      </c>
    </row>
    <row r="5" spans="1:9" x14ac:dyDescent="0.25">
      <c r="A5" s="23" t="s">
        <v>56</v>
      </c>
      <c r="B5" s="23">
        <v>6.3358033705356007E-6</v>
      </c>
    </row>
    <row r="6" spans="1:9" x14ac:dyDescent="0.25">
      <c r="A6" s="23" t="s">
        <v>57</v>
      </c>
      <c r="B6" s="23">
        <v>-1.6658944043161357E-3</v>
      </c>
    </row>
    <row r="7" spans="1:9" x14ac:dyDescent="0.25">
      <c r="A7" s="23" t="s">
        <v>58</v>
      </c>
      <c r="B7" s="23">
        <v>2.7474353447945476E-2</v>
      </c>
    </row>
    <row r="8" spans="1:9" ht="15.75" thickBot="1" x14ac:dyDescent="0.3">
      <c r="A8" s="24" t="s">
        <v>59</v>
      </c>
      <c r="B8" s="24">
        <v>600</v>
      </c>
    </row>
    <row r="10" spans="1:9" ht="15.75" thickBot="1" x14ac:dyDescent="0.3">
      <c r="A10" t="s">
        <v>60</v>
      </c>
    </row>
    <row r="11" spans="1:9" x14ac:dyDescent="0.25">
      <c r="A11" s="25"/>
      <c r="B11" s="25" t="s">
        <v>65</v>
      </c>
      <c r="C11" s="25" t="s">
        <v>66</v>
      </c>
      <c r="D11" s="25" t="s">
        <v>67</v>
      </c>
      <c r="E11" s="25" t="s">
        <v>68</v>
      </c>
      <c r="F11" s="25" t="s">
        <v>69</v>
      </c>
    </row>
    <row r="12" spans="1:9" x14ac:dyDescent="0.25">
      <c r="A12" s="23" t="s">
        <v>61</v>
      </c>
      <c r="B12" s="23">
        <v>1</v>
      </c>
      <c r="C12" s="23">
        <v>2.8599641432314193E-6</v>
      </c>
      <c r="D12" s="23">
        <v>2.8599641432314193E-6</v>
      </c>
      <c r="E12" s="23">
        <v>3.788834420890183E-3</v>
      </c>
      <c r="F12" s="23">
        <v>0.95093896794249488</v>
      </c>
    </row>
    <row r="13" spans="1:9" x14ac:dyDescent="0.25">
      <c r="A13" s="23" t="s">
        <v>62</v>
      </c>
      <c r="B13" s="23">
        <v>598</v>
      </c>
      <c r="C13" s="23">
        <v>0.45139437823481476</v>
      </c>
      <c r="D13" s="23">
        <v>7.5484009738263343E-4</v>
      </c>
      <c r="E13" s="23"/>
      <c r="F13" s="23"/>
    </row>
    <row r="14" spans="1:9" ht="15.75" thickBot="1" x14ac:dyDescent="0.3">
      <c r="A14" s="24" t="s">
        <v>63</v>
      </c>
      <c r="B14" s="24">
        <v>599</v>
      </c>
      <c r="C14" s="24">
        <v>0.451397238198958</v>
      </c>
      <c r="D14" s="24"/>
      <c r="E14" s="24"/>
      <c r="F14" s="24"/>
    </row>
    <row r="15" spans="1:9" ht="15.75" thickBot="1" x14ac:dyDescent="0.3"/>
    <row r="16" spans="1:9" x14ac:dyDescent="0.25">
      <c r="A16" s="25"/>
      <c r="B16" s="25" t="s">
        <v>70</v>
      </c>
      <c r="C16" s="25" t="s">
        <v>58</v>
      </c>
      <c r="D16" s="25" t="s">
        <v>71</v>
      </c>
      <c r="E16" s="25" t="s">
        <v>72</v>
      </c>
      <c r="F16" s="25" t="s">
        <v>73</v>
      </c>
      <c r="G16" s="25" t="s">
        <v>74</v>
      </c>
      <c r="H16" s="25" t="s">
        <v>75</v>
      </c>
      <c r="I16" s="25" t="s">
        <v>76</v>
      </c>
    </row>
    <row r="17" spans="1:9" x14ac:dyDescent="0.25">
      <c r="A17" s="23" t="s">
        <v>64</v>
      </c>
      <c r="B17" s="23">
        <v>2.8145739616877294E-3</v>
      </c>
      <c r="C17" s="23">
        <v>1.1367326376541991E-3</v>
      </c>
      <c r="D17" s="23">
        <v>2.4760210699113752</v>
      </c>
      <c r="E17" s="23">
        <v>1.3561294059676344E-2</v>
      </c>
      <c r="F17" s="23">
        <v>5.821005179094123E-4</v>
      </c>
      <c r="G17" s="23">
        <v>5.0470474054660468E-3</v>
      </c>
      <c r="H17" s="23">
        <v>5.821005179094123E-4</v>
      </c>
      <c r="I17" s="23">
        <v>5.0470474054660468E-3</v>
      </c>
    </row>
    <row r="18" spans="1:9" ht="15.75" thickBot="1" x14ac:dyDescent="0.3">
      <c r="A18" s="24" t="s">
        <v>77</v>
      </c>
      <c r="B18" s="24">
        <v>-1.5310680315753799E-3</v>
      </c>
      <c r="C18" s="24">
        <v>2.4873773507695252E-2</v>
      </c>
      <c r="D18" s="24">
        <v>-6.1553508602211489E-2</v>
      </c>
      <c r="E18" s="24">
        <v>0.9509389679402166</v>
      </c>
      <c r="F18" s="24">
        <v>-5.0381639364760644E-2</v>
      </c>
      <c r="G18" s="24">
        <v>4.7319503301609889E-2</v>
      </c>
      <c r="H18" s="24">
        <v>-5.0381639364760644E-2</v>
      </c>
      <c r="I18" s="24">
        <v>4.7319503301609889E-2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6E61B-2D58-4ADD-B617-D7D18FF7F5A2}">
  <dimension ref="A1:N601"/>
  <sheetViews>
    <sheetView workbookViewId="0">
      <selection activeCell="I26" sqref="I26"/>
    </sheetView>
  </sheetViews>
  <sheetFormatPr defaultRowHeight="15" x14ac:dyDescent="0.25"/>
  <cols>
    <col min="6" max="6" width="18" bestFit="1" customWidth="1"/>
    <col min="7" max="7" width="12" bestFit="1" customWidth="1"/>
  </cols>
  <sheetData>
    <row r="1" spans="1:11" ht="15.75" thickBot="1" x14ac:dyDescent="0.3">
      <c r="A1" s="1" t="s">
        <v>6</v>
      </c>
      <c r="B1" s="1" t="s">
        <v>7</v>
      </c>
      <c r="C1" s="1" t="s">
        <v>52</v>
      </c>
    </row>
    <row r="2" spans="1:11" ht="15.75" thickTop="1" x14ac:dyDescent="0.25">
      <c r="A2">
        <v>197501</v>
      </c>
      <c r="B2">
        <v>0.1366</v>
      </c>
      <c r="C2" s="14">
        <v>-2.1074999999999983E-2</v>
      </c>
      <c r="F2" t="s">
        <v>53</v>
      </c>
    </row>
    <row r="3" spans="1:11" ht="15.75" thickBot="1" x14ac:dyDescent="0.3">
      <c r="A3">
        <v>197502</v>
      </c>
      <c r="B3">
        <v>5.5599999999999997E-2</v>
      </c>
      <c r="C3" s="15">
        <v>7.7500000000000485E-4</v>
      </c>
    </row>
    <row r="4" spans="1:11" x14ac:dyDescent="0.25">
      <c r="A4">
        <v>197503</v>
      </c>
      <c r="B4">
        <v>2.6600000000000002E-2</v>
      </c>
      <c r="C4" s="15">
        <v>-1.5674999999999994E-2</v>
      </c>
      <c r="F4" s="26" t="s">
        <v>54</v>
      </c>
      <c r="G4" s="26"/>
    </row>
    <row r="5" spans="1:11" x14ac:dyDescent="0.25">
      <c r="A5">
        <v>197504</v>
      </c>
      <c r="B5">
        <v>4.2300000000000004E-2</v>
      </c>
      <c r="C5" s="15">
        <v>2.0937499999999998E-2</v>
      </c>
      <c r="F5" s="23" t="s">
        <v>55</v>
      </c>
      <c r="G5" s="23">
        <v>2.517102177214028E-3</v>
      </c>
    </row>
    <row r="6" spans="1:11" x14ac:dyDescent="0.25">
      <c r="A6">
        <v>197505</v>
      </c>
      <c r="B6">
        <v>5.1900000000000002E-2</v>
      </c>
      <c r="C6" s="15">
        <v>-9.73750000000001E-3</v>
      </c>
      <c r="F6" s="23" t="s">
        <v>56</v>
      </c>
      <c r="G6" s="23">
        <v>6.3358033705356007E-6</v>
      </c>
    </row>
    <row r="7" spans="1:11" x14ac:dyDescent="0.25">
      <c r="A7">
        <v>197506</v>
      </c>
      <c r="B7">
        <v>4.8300000000000003E-2</v>
      </c>
      <c r="C7" s="15">
        <v>4.5374999999999999E-3</v>
      </c>
      <c r="F7" s="23" t="s">
        <v>57</v>
      </c>
      <c r="G7" s="23">
        <v>-1.6658944043161357E-3</v>
      </c>
    </row>
    <row r="8" spans="1:11" x14ac:dyDescent="0.25">
      <c r="A8">
        <v>197507</v>
      </c>
      <c r="B8">
        <v>-6.59E-2</v>
      </c>
      <c r="C8" s="15">
        <v>1.5187499999999993E-2</v>
      </c>
      <c r="F8" s="23" t="s">
        <v>58</v>
      </c>
      <c r="G8" s="23">
        <v>2.7474353447945476E-2</v>
      </c>
    </row>
    <row r="9" spans="1:11" ht="15.75" thickBot="1" x14ac:dyDescent="0.3">
      <c r="A9">
        <v>197508</v>
      </c>
      <c r="B9">
        <v>-2.8500000000000001E-2</v>
      </c>
      <c r="C9" s="15">
        <v>-1.8612499999999997E-2</v>
      </c>
      <c r="F9" s="24" t="s">
        <v>59</v>
      </c>
      <c r="G9" s="24">
        <v>600</v>
      </c>
    </row>
    <row r="10" spans="1:11" x14ac:dyDescent="0.25">
      <c r="A10">
        <v>197509</v>
      </c>
      <c r="B10">
        <v>-4.2599999999999999E-2</v>
      </c>
      <c r="C10" s="15">
        <v>1.8087499999999996E-2</v>
      </c>
    </row>
    <row r="11" spans="1:11" ht="15.75" thickBot="1" x14ac:dyDescent="0.3">
      <c r="A11">
        <v>197510</v>
      </c>
      <c r="B11">
        <v>5.3099999999999994E-2</v>
      </c>
      <c r="C11" s="15">
        <v>-1.0224999999999998E-2</v>
      </c>
      <c r="F11" t="s">
        <v>60</v>
      </c>
    </row>
    <row r="12" spans="1:11" x14ac:dyDescent="0.25">
      <c r="A12">
        <v>197511</v>
      </c>
      <c r="B12">
        <v>2.64E-2</v>
      </c>
      <c r="C12" s="15">
        <v>1.0475000000000002E-2</v>
      </c>
      <c r="F12" s="25"/>
      <c r="G12" s="25" t="s">
        <v>65</v>
      </c>
      <c r="H12" s="25" t="s">
        <v>66</v>
      </c>
      <c r="I12" s="25" t="s">
        <v>67</v>
      </c>
      <c r="J12" s="25" t="s">
        <v>68</v>
      </c>
      <c r="K12" s="25" t="s">
        <v>69</v>
      </c>
    </row>
    <row r="13" spans="1:11" x14ac:dyDescent="0.25">
      <c r="A13">
        <v>197512</v>
      </c>
      <c r="B13">
        <v>-1.6E-2</v>
      </c>
      <c r="C13" s="15">
        <v>1.1749999999999998E-3</v>
      </c>
      <c r="F13" s="23" t="s">
        <v>61</v>
      </c>
      <c r="G13" s="23">
        <v>1</v>
      </c>
      <c r="H13" s="23">
        <v>2.8599641432314193E-6</v>
      </c>
      <c r="I13" s="23">
        <v>2.8599641432314193E-6</v>
      </c>
      <c r="J13" s="23">
        <v>3.788834420890183E-3</v>
      </c>
      <c r="K13" s="23">
        <v>0.95093896794249488</v>
      </c>
    </row>
    <row r="14" spans="1:11" x14ac:dyDescent="0.25">
      <c r="A14">
        <v>197601</v>
      </c>
      <c r="B14">
        <v>0.1216</v>
      </c>
      <c r="C14" s="15">
        <v>1.5012499999999984E-2</v>
      </c>
      <c r="F14" s="23" t="s">
        <v>62</v>
      </c>
      <c r="G14" s="23">
        <v>598</v>
      </c>
      <c r="H14" s="23">
        <v>0.45139437823481476</v>
      </c>
      <c r="I14" s="23">
        <v>7.5484009738263343E-4</v>
      </c>
      <c r="J14" s="23"/>
      <c r="K14" s="23"/>
    </row>
    <row r="15" spans="1:11" ht="15.75" thickBot="1" x14ac:dyDescent="0.3">
      <c r="A15">
        <v>197602</v>
      </c>
      <c r="B15">
        <v>3.2000000000000002E-3</v>
      </c>
      <c r="C15" s="15">
        <v>1.9287499999999999E-2</v>
      </c>
      <c r="F15" s="24" t="s">
        <v>63</v>
      </c>
      <c r="G15" s="24">
        <v>599</v>
      </c>
      <c r="H15" s="24">
        <v>0.451397238198958</v>
      </c>
      <c r="I15" s="24"/>
      <c r="J15" s="24"/>
      <c r="K15" s="24"/>
    </row>
    <row r="16" spans="1:11" ht="15.75" thickBot="1" x14ac:dyDescent="0.3">
      <c r="A16">
        <v>197603</v>
      </c>
      <c r="B16">
        <v>2.3199999999999998E-2</v>
      </c>
      <c r="C16" s="15">
        <v>-1.3275000000000002E-2</v>
      </c>
    </row>
    <row r="17" spans="1:14" x14ac:dyDescent="0.25">
      <c r="A17">
        <v>197604</v>
      </c>
      <c r="B17">
        <v>-1.49E-2</v>
      </c>
      <c r="C17" s="15">
        <v>3.0125000000000013E-3</v>
      </c>
      <c r="F17" s="25"/>
      <c r="G17" s="25" t="s">
        <v>70</v>
      </c>
      <c r="H17" s="25" t="s">
        <v>58</v>
      </c>
      <c r="I17" s="25" t="s">
        <v>71</v>
      </c>
      <c r="J17" s="25" t="s">
        <v>72</v>
      </c>
      <c r="K17" s="25" t="s">
        <v>73</v>
      </c>
      <c r="L17" s="25" t="s">
        <v>74</v>
      </c>
      <c r="M17" s="25" t="s">
        <v>75</v>
      </c>
      <c r="N17" s="25" t="s">
        <v>76</v>
      </c>
    </row>
    <row r="18" spans="1:14" x14ac:dyDescent="0.25">
      <c r="A18">
        <v>197605</v>
      </c>
      <c r="B18">
        <v>-1.34E-2</v>
      </c>
      <c r="C18" s="15">
        <v>-1.99375E-2</v>
      </c>
      <c r="F18" s="23" t="s">
        <v>64</v>
      </c>
      <c r="G18" s="23">
        <v>2.8145739616877294E-3</v>
      </c>
      <c r="H18" s="23">
        <v>1.1367326376541991E-3</v>
      </c>
      <c r="I18" s="23">
        <v>2.4760210699113752</v>
      </c>
      <c r="J18" s="23">
        <v>1.3561294059676344E-2</v>
      </c>
      <c r="K18" s="23">
        <v>5.821005179094123E-4</v>
      </c>
      <c r="L18" s="23">
        <v>5.0470474054660468E-3</v>
      </c>
      <c r="M18" s="23">
        <v>5.821005179094123E-4</v>
      </c>
      <c r="N18" s="23">
        <v>5.0470474054660468E-3</v>
      </c>
    </row>
    <row r="19" spans="1:14" ht="15.75" thickBot="1" x14ac:dyDescent="0.3">
      <c r="A19">
        <v>197606</v>
      </c>
      <c r="B19">
        <v>4.0500000000000001E-2</v>
      </c>
      <c r="C19" s="15">
        <v>-2.9850000000000002E-2</v>
      </c>
      <c r="F19" s="24" t="s">
        <v>77</v>
      </c>
      <c r="G19" s="24">
        <v>-1.5310680315753799E-3</v>
      </c>
      <c r="H19" s="24">
        <v>2.4873773507695252E-2</v>
      </c>
      <c r="I19" s="24">
        <v>-6.1553508602211489E-2</v>
      </c>
      <c r="J19" s="24">
        <v>0.9509389679402166</v>
      </c>
      <c r="K19" s="24">
        <v>-5.0381639364760644E-2</v>
      </c>
      <c r="L19" s="24">
        <v>4.7319503301609889E-2</v>
      </c>
      <c r="M19" s="24">
        <v>-5.0381639364760644E-2</v>
      </c>
      <c r="N19" s="24">
        <v>4.7319503301609889E-2</v>
      </c>
    </row>
    <row r="20" spans="1:14" x14ac:dyDescent="0.25">
      <c r="A20">
        <v>197607</v>
      </c>
      <c r="B20">
        <v>-1.0700000000000001E-2</v>
      </c>
      <c r="C20" s="15">
        <v>-8.5000000000000023E-3</v>
      </c>
    </row>
    <row r="21" spans="1:14" x14ac:dyDescent="0.25">
      <c r="A21">
        <v>197608</v>
      </c>
      <c r="B21">
        <v>-5.6000000000000008E-3</v>
      </c>
      <c r="C21" s="15">
        <v>-1.7462499999999995E-2</v>
      </c>
      <c r="F21" t="s">
        <v>78</v>
      </c>
      <c r="G21" s="12">
        <f>G18</f>
        <v>2.8145739616877294E-3</v>
      </c>
    </row>
    <row r="22" spans="1:14" x14ac:dyDescent="0.25">
      <c r="A22">
        <v>197609</v>
      </c>
      <c r="B22">
        <v>2.07E-2</v>
      </c>
      <c r="C22" s="15">
        <v>1.1912500000000003E-2</v>
      </c>
      <c r="F22" t="s">
        <v>79</v>
      </c>
      <c r="G22">
        <f>G19</f>
        <v>-1.5310680315753799E-3</v>
      </c>
    </row>
    <row r="23" spans="1:14" x14ac:dyDescent="0.25">
      <c r="A23">
        <v>197610</v>
      </c>
      <c r="B23">
        <v>-2.4199999999999999E-2</v>
      </c>
      <c r="C23" s="15">
        <v>4.3000000000000017E-3</v>
      </c>
      <c r="F23" t="s">
        <v>80</v>
      </c>
      <c r="G23" s="12">
        <f>G6</f>
        <v>6.3358033705356007E-6</v>
      </c>
    </row>
    <row r="24" spans="1:14" x14ac:dyDescent="0.25">
      <c r="A24">
        <v>197611</v>
      </c>
      <c r="B24">
        <v>3.5999999999999999E-3</v>
      </c>
      <c r="C24" s="15">
        <v>8.6875000000000025E-3</v>
      </c>
      <c r="F24" t="s">
        <v>81</v>
      </c>
      <c r="G24">
        <f>I18</f>
        <v>2.4760210699113752</v>
      </c>
    </row>
    <row r="25" spans="1:14" x14ac:dyDescent="0.25">
      <c r="A25">
        <v>197612</v>
      </c>
      <c r="B25">
        <v>5.6500000000000002E-2</v>
      </c>
      <c r="C25" s="15">
        <v>9.262499999999993E-3</v>
      </c>
      <c r="F25" t="s">
        <v>82</v>
      </c>
      <c r="G25">
        <f>J18</f>
        <v>1.3561294059676344E-2</v>
      </c>
    </row>
    <row r="26" spans="1:14" x14ac:dyDescent="0.25">
      <c r="A26">
        <v>197701</v>
      </c>
      <c r="B26">
        <v>-4.0500000000000001E-2</v>
      </c>
      <c r="C26" s="15">
        <v>2.2324999999999998E-2</v>
      </c>
      <c r="F26" t="s">
        <v>83</v>
      </c>
      <c r="G26">
        <f>G8</f>
        <v>2.7474353447945476E-2</v>
      </c>
    </row>
    <row r="27" spans="1:14" x14ac:dyDescent="0.25">
      <c r="A27">
        <v>197702</v>
      </c>
      <c r="B27">
        <v>-1.9400000000000001E-2</v>
      </c>
      <c r="C27" s="15">
        <v>-6.0374999999999995E-3</v>
      </c>
    </row>
    <row r="28" spans="1:14" x14ac:dyDescent="0.25">
      <c r="A28">
        <v>197703</v>
      </c>
      <c r="B28">
        <v>-1.37E-2</v>
      </c>
      <c r="C28" s="15">
        <v>9.2749999999999985E-3</v>
      </c>
    </row>
    <row r="29" spans="1:14" x14ac:dyDescent="0.25">
      <c r="A29">
        <v>197704</v>
      </c>
      <c r="B29">
        <v>1.5E-3</v>
      </c>
      <c r="C29" s="15">
        <v>3.2962499999999999E-2</v>
      </c>
    </row>
    <row r="30" spans="1:14" x14ac:dyDescent="0.25">
      <c r="A30">
        <v>197705</v>
      </c>
      <c r="B30">
        <v>-1.4499999999999999E-2</v>
      </c>
      <c r="C30" s="15">
        <v>1.8187500000000002E-2</v>
      </c>
    </row>
    <row r="31" spans="1:14" x14ac:dyDescent="0.25">
      <c r="A31">
        <v>197706</v>
      </c>
      <c r="B31">
        <v>4.7100000000000003E-2</v>
      </c>
      <c r="C31" s="15">
        <v>1.2812499999999998E-2</v>
      </c>
    </row>
    <row r="32" spans="1:14" x14ac:dyDescent="0.25">
      <c r="A32">
        <v>197707</v>
      </c>
      <c r="B32">
        <v>-1.6899999999999998E-2</v>
      </c>
      <c r="C32" s="15">
        <v>8.9249999999999954E-3</v>
      </c>
    </row>
    <row r="33" spans="1:3" x14ac:dyDescent="0.25">
      <c r="A33">
        <v>197708</v>
      </c>
      <c r="B33">
        <v>-1.7500000000000002E-2</v>
      </c>
      <c r="C33" s="15">
        <v>-2.0049999999999998E-2</v>
      </c>
    </row>
    <row r="34" spans="1:3" x14ac:dyDescent="0.25">
      <c r="A34">
        <v>197709</v>
      </c>
      <c r="B34">
        <v>-2.7000000000000001E-3</v>
      </c>
      <c r="C34" s="15">
        <v>1.9587500000000001E-2</v>
      </c>
    </row>
    <row r="35" spans="1:3" x14ac:dyDescent="0.25">
      <c r="A35">
        <v>197710</v>
      </c>
      <c r="B35">
        <v>-4.3799999999999999E-2</v>
      </c>
      <c r="C35" s="15">
        <v>1.0874999999999913E-3</v>
      </c>
    </row>
    <row r="36" spans="1:3" x14ac:dyDescent="0.25">
      <c r="A36">
        <v>197711</v>
      </c>
      <c r="B36">
        <v>0.04</v>
      </c>
      <c r="C36" s="15">
        <v>6.3874999999999973E-3</v>
      </c>
    </row>
    <row r="37" spans="1:3" x14ac:dyDescent="0.25">
      <c r="A37">
        <v>197712</v>
      </c>
      <c r="B37">
        <v>2.7000000000000001E-3</v>
      </c>
      <c r="C37" s="15">
        <v>-5.7499999999999999E-3</v>
      </c>
    </row>
    <row r="38" spans="1:3" x14ac:dyDescent="0.25">
      <c r="A38">
        <v>197801</v>
      </c>
      <c r="B38">
        <v>-6.0100000000000001E-2</v>
      </c>
      <c r="C38" s="15">
        <v>1.2587499999999995E-2</v>
      </c>
    </row>
    <row r="39" spans="1:3" x14ac:dyDescent="0.25">
      <c r="A39">
        <v>197802</v>
      </c>
      <c r="B39">
        <v>-1.38E-2</v>
      </c>
      <c r="C39" s="15">
        <v>1.0750000000000003E-2</v>
      </c>
    </row>
    <row r="40" spans="1:3" x14ac:dyDescent="0.25">
      <c r="A40">
        <v>197803</v>
      </c>
      <c r="B40">
        <v>2.8500000000000001E-2</v>
      </c>
      <c r="C40" s="15">
        <v>-2.7375000000000038E-3</v>
      </c>
    </row>
    <row r="41" spans="1:3" x14ac:dyDescent="0.25">
      <c r="A41">
        <v>197804</v>
      </c>
      <c r="B41">
        <v>7.8799999999999995E-2</v>
      </c>
      <c r="C41" s="15">
        <v>-2.8212499999999988E-2</v>
      </c>
    </row>
    <row r="42" spans="1:3" x14ac:dyDescent="0.25">
      <c r="A42">
        <v>197805</v>
      </c>
      <c r="B42">
        <v>1.7600000000000001E-2</v>
      </c>
      <c r="C42" s="15">
        <v>1.7000000000000001E-3</v>
      </c>
    </row>
    <row r="43" spans="1:3" x14ac:dyDescent="0.25">
      <c r="A43">
        <v>197806</v>
      </c>
      <c r="B43">
        <v>-1.6899999999999998E-2</v>
      </c>
      <c r="C43" s="15">
        <v>2.0250000000000001E-2</v>
      </c>
    </row>
    <row r="44" spans="1:3" x14ac:dyDescent="0.25">
      <c r="A44">
        <v>197807</v>
      </c>
      <c r="B44">
        <v>5.1100000000000007E-2</v>
      </c>
      <c r="C44" s="15">
        <v>8.3749999999999797E-4</v>
      </c>
    </row>
    <row r="45" spans="1:3" x14ac:dyDescent="0.25">
      <c r="A45">
        <v>197808</v>
      </c>
      <c r="B45">
        <v>3.7499999999999999E-2</v>
      </c>
      <c r="C45" s="15">
        <v>2.3599999999999996E-2</v>
      </c>
    </row>
    <row r="46" spans="1:3" x14ac:dyDescent="0.25">
      <c r="A46">
        <v>197809</v>
      </c>
      <c r="B46">
        <v>-1.43E-2</v>
      </c>
      <c r="C46" s="15">
        <v>-2.1137499999999997E-2</v>
      </c>
    </row>
    <row r="47" spans="1:3" x14ac:dyDescent="0.25">
      <c r="A47">
        <v>197810</v>
      </c>
      <c r="B47">
        <v>-0.1191</v>
      </c>
      <c r="C47" s="15">
        <v>-3.0237500000000014E-2</v>
      </c>
    </row>
    <row r="48" spans="1:3" x14ac:dyDescent="0.25">
      <c r="A48">
        <v>197811</v>
      </c>
      <c r="B48">
        <v>2.7099999999999999E-2</v>
      </c>
      <c r="C48" s="15">
        <v>1.3162499999999997E-2</v>
      </c>
    </row>
    <row r="49" spans="1:3" x14ac:dyDescent="0.25">
      <c r="A49">
        <v>197812</v>
      </c>
      <c r="B49">
        <v>8.8000000000000005E-3</v>
      </c>
      <c r="C49" s="15">
        <v>1.2487500000000002E-2</v>
      </c>
    </row>
    <row r="50" spans="1:3" x14ac:dyDescent="0.25">
      <c r="A50">
        <v>197901</v>
      </c>
      <c r="B50">
        <v>4.2300000000000004E-2</v>
      </c>
      <c r="C50" s="15">
        <v>-1.2200000000000003E-2</v>
      </c>
    </row>
    <row r="51" spans="1:3" x14ac:dyDescent="0.25">
      <c r="A51">
        <v>197902</v>
      </c>
      <c r="B51">
        <v>-3.56E-2</v>
      </c>
      <c r="C51" s="15">
        <v>-1.3912500000000001E-2</v>
      </c>
    </row>
    <row r="52" spans="1:3" x14ac:dyDescent="0.25">
      <c r="A52">
        <v>197903</v>
      </c>
      <c r="B52">
        <v>5.6799999999999996E-2</v>
      </c>
      <c r="C52" s="15">
        <v>2.6425000000000004E-2</v>
      </c>
    </row>
    <row r="53" spans="1:3" x14ac:dyDescent="0.25">
      <c r="A53">
        <v>197904</v>
      </c>
      <c r="B53">
        <v>-5.9999999999999995E-4</v>
      </c>
      <c r="C53" s="15">
        <v>7.112499999999999E-3</v>
      </c>
    </row>
    <row r="54" spans="1:3" x14ac:dyDescent="0.25">
      <c r="A54">
        <v>197905</v>
      </c>
      <c r="B54">
        <v>-2.2099999999999998E-2</v>
      </c>
      <c r="C54" s="15">
        <v>-3.8750000000000034E-3</v>
      </c>
    </row>
    <row r="55" spans="1:3" x14ac:dyDescent="0.25">
      <c r="A55">
        <v>197906</v>
      </c>
      <c r="B55">
        <v>3.85E-2</v>
      </c>
      <c r="C55" s="15">
        <v>1.7600000000000011E-2</v>
      </c>
    </row>
    <row r="56" spans="1:3" x14ac:dyDescent="0.25">
      <c r="A56">
        <v>197907</v>
      </c>
      <c r="B56">
        <v>8.199999999999999E-3</v>
      </c>
      <c r="C56" s="15">
        <v>1.2500000000000011E-3</v>
      </c>
    </row>
    <row r="57" spans="1:3" x14ac:dyDescent="0.25">
      <c r="A57">
        <v>197908</v>
      </c>
      <c r="B57">
        <v>5.5300000000000002E-2</v>
      </c>
      <c r="C57" s="15">
        <v>2.2749999999999992E-3</v>
      </c>
    </row>
    <row r="58" spans="1:3" x14ac:dyDescent="0.25">
      <c r="A58">
        <v>197909</v>
      </c>
      <c r="B58">
        <v>-8.199999999999999E-3</v>
      </c>
      <c r="C58" s="15">
        <v>2.8187499999999997E-2</v>
      </c>
    </row>
    <row r="59" spans="1:3" x14ac:dyDescent="0.25">
      <c r="A59">
        <v>197910</v>
      </c>
      <c r="B59">
        <v>-8.1000000000000003E-2</v>
      </c>
      <c r="C59" s="15">
        <v>-7.0874999999999966E-3</v>
      </c>
    </row>
    <row r="60" spans="1:3" x14ac:dyDescent="0.25">
      <c r="A60">
        <v>197911</v>
      </c>
      <c r="B60">
        <v>5.21E-2</v>
      </c>
      <c r="C60" s="15">
        <v>1.99125E-2</v>
      </c>
    </row>
    <row r="61" spans="1:3" x14ac:dyDescent="0.25">
      <c r="A61">
        <v>197912</v>
      </c>
      <c r="B61">
        <v>1.7899999999999999E-2</v>
      </c>
      <c r="C61" s="15">
        <v>4.2262500000000001E-2</v>
      </c>
    </row>
    <row r="62" spans="1:3" x14ac:dyDescent="0.25">
      <c r="A62">
        <v>198001</v>
      </c>
      <c r="B62">
        <v>5.5099999999999996E-2</v>
      </c>
      <c r="C62" s="15">
        <v>3.4500000000000003E-2</v>
      </c>
    </row>
    <row r="63" spans="1:3" x14ac:dyDescent="0.25">
      <c r="A63">
        <v>198002</v>
      </c>
      <c r="B63">
        <v>-1.2199999999999999E-2</v>
      </c>
      <c r="C63" s="15">
        <v>4.1250000000000002E-2</v>
      </c>
    </row>
    <row r="64" spans="1:3" x14ac:dyDescent="0.25">
      <c r="A64">
        <v>198003</v>
      </c>
      <c r="B64">
        <v>-0.129</v>
      </c>
      <c r="C64" s="15">
        <v>-7.1649999999999991E-2</v>
      </c>
    </row>
    <row r="65" spans="1:3" x14ac:dyDescent="0.25">
      <c r="A65">
        <v>198004</v>
      </c>
      <c r="B65">
        <v>3.9699999999999999E-2</v>
      </c>
      <c r="C65" s="15">
        <v>-1.3225000000000004E-2</v>
      </c>
    </row>
    <row r="66" spans="1:3" x14ac:dyDescent="0.25">
      <c r="A66">
        <v>198005</v>
      </c>
      <c r="B66">
        <v>5.2600000000000001E-2</v>
      </c>
      <c r="C66" s="15">
        <v>-2.1125000000000033E-3</v>
      </c>
    </row>
    <row r="67" spans="1:3" x14ac:dyDescent="0.25">
      <c r="A67">
        <v>198006</v>
      </c>
      <c r="B67">
        <v>3.0600000000000002E-2</v>
      </c>
      <c r="C67" s="15">
        <v>1.8975000000000002E-2</v>
      </c>
    </row>
    <row r="68" spans="1:3" x14ac:dyDescent="0.25">
      <c r="A68">
        <v>198007</v>
      </c>
      <c r="B68">
        <v>6.4899999999999999E-2</v>
      </c>
      <c r="C68" s="15">
        <v>1.0037500000000005E-2</v>
      </c>
    </row>
    <row r="69" spans="1:3" x14ac:dyDescent="0.25">
      <c r="A69">
        <v>198008</v>
      </c>
      <c r="B69">
        <v>1.8000000000000002E-2</v>
      </c>
      <c r="C69" s="15">
        <v>7.562500000000005E-3</v>
      </c>
    </row>
    <row r="70" spans="1:3" x14ac:dyDescent="0.25">
      <c r="A70">
        <v>198009</v>
      </c>
      <c r="B70">
        <v>2.1899999999999999E-2</v>
      </c>
      <c r="C70" s="15">
        <v>3.3200000000000007E-2</v>
      </c>
    </row>
    <row r="71" spans="1:3" x14ac:dyDescent="0.25">
      <c r="A71">
        <v>198010</v>
      </c>
      <c r="B71">
        <v>1.06E-2</v>
      </c>
      <c r="C71" s="15">
        <v>2.5325E-2</v>
      </c>
    </row>
    <row r="72" spans="1:3" x14ac:dyDescent="0.25">
      <c r="A72">
        <v>198011</v>
      </c>
      <c r="B72">
        <v>9.5899999999999999E-2</v>
      </c>
      <c r="C72" s="15">
        <v>5.4687499999999986E-2</v>
      </c>
    </row>
    <row r="73" spans="1:3" x14ac:dyDescent="0.25">
      <c r="A73">
        <v>198012</v>
      </c>
      <c r="B73">
        <v>-4.5199999999999997E-2</v>
      </c>
      <c r="C73" s="15">
        <v>-4.6950000000000006E-2</v>
      </c>
    </row>
    <row r="74" spans="1:3" x14ac:dyDescent="0.25">
      <c r="A74">
        <v>198101</v>
      </c>
      <c r="B74">
        <v>-5.04E-2</v>
      </c>
      <c r="C74" s="15">
        <v>-5.2462499999999995E-2</v>
      </c>
    </row>
    <row r="75" spans="1:3" x14ac:dyDescent="0.25">
      <c r="A75">
        <v>198102</v>
      </c>
      <c r="B75">
        <v>5.6999999999999993E-3</v>
      </c>
      <c r="C75" s="15">
        <v>-2.5712500000000006E-2</v>
      </c>
    </row>
    <row r="76" spans="1:3" x14ac:dyDescent="0.25">
      <c r="A76">
        <v>198103</v>
      </c>
      <c r="B76">
        <v>3.56E-2</v>
      </c>
      <c r="C76" s="15">
        <v>-3.8324999999999998E-2</v>
      </c>
    </row>
    <row r="77" spans="1:3" x14ac:dyDescent="0.25">
      <c r="A77">
        <v>198104</v>
      </c>
      <c r="B77">
        <v>-2.1099999999999997E-2</v>
      </c>
      <c r="C77" s="15">
        <v>-2.1662500000000001E-2</v>
      </c>
    </row>
    <row r="78" spans="1:3" x14ac:dyDescent="0.25">
      <c r="A78">
        <v>198105</v>
      </c>
      <c r="B78">
        <v>1.1000000000000001E-3</v>
      </c>
      <c r="C78" s="15">
        <v>7.4999999999998679E-5</v>
      </c>
    </row>
    <row r="79" spans="1:3" x14ac:dyDescent="0.25">
      <c r="A79">
        <v>198106</v>
      </c>
      <c r="B79">
        <v>-2.3599999999999999E-2</v>
      </c>
      <c r="C79" s="15">
        <v>-3.0237499999999994E-2</v>
      </c>
    </row>
    <row r="80" spans="1:3" x14ac:dyDescent="0.25">
      <c r="A80">
        <v>198107</v>
      </c>
      <c r="B80">
        <v>-1.54E-2</v>
      </c>
      <c r="C80" s="15">
        <v>-2.37875E-2</v>
      </c>
    </row>
    <row r="81" spans="1:3" x14ac:dyDescent="0.25">
      <c r="A81">
        <v>198108</v>
      </c>
      <c r="B81">
        <v>-7.0400000000000004E-2</v>
      </c>
      <c r="C81" s="15">
        <v>-1.575E-3</v>
      </c>
    </row>
    <row r="82" spans="1:3" x14ac:dyDescent="0.25">
      <c r="A82">
        <v>198109</v>
      </c>
      <c r="B82">
        <v>-7.17E-2</v>
      </c>
      <c r="C82" s="15">
        <v>7.6499999999999971E-3</v>
      </c>
    </row>
    <row r="83" spans="1:3" x14ac:dyDescent="0.25">
      <c r="A83">
        <v>198110</v>
      </c>
      <c r="B83">
        <v>4.9200000000000001E-2</v>
      </c>
      <c r="C83" s="15">
        <v>2.4650000000000005E-2</v>
      </c>
    </row>
    <row r="84" spans="1:3" x14ac:dyDescent="0.25">
      <c r="A84">
        <v>198111</v>
      </c>
      <c r="B84">
        <v>3.3599999999999998E-2</v>
      </c>
      <c r="C84" s="15">
        <v>3.3500000000000058E-3</v>
      </c>
    </row>
    <row r="85" spans="1:3" x14ac:dyDescent="0.25">
      <c r="A85">
        <v>198112</v>
      </c>
      <c r="B85">
        <v>-3.6499999999999998E-2</v>
      </c>
      <c r="C85" s="15">
        <v>3.425000000000001E-3</v>
      </c>
    </row>
    <row r="86" spans="1:3" x14ac:dyDescent="0.25">
      <c r="A86">
        <v>198201</v>
      </c>
      <c r="B86">
        <v>-3.2400000000000005E-2</v>
      </c>
      <c r="C86" s="15">
        <v>3.9974999999999997E-2</v>
      </c>
    </row>
    <row r="87" spans="1:3" x14ac:dyDescent="0.25">
      <c r="A87">
        <v>198202</v>
      </c>
      <c r="B87">
        <v>-5.8600000000000006E-2</v>
      </c>
      <c r="C87" s="15">
        <v>4.0887500000000007E-2</v>
      </c>
    </row>
    <row r="88" spans="1:3" x14ac:dyDescent="0.25">
      <c r="A88">
        <v>198203</v>
      </c>
      <c r="B88">
        <v>-1.8700000000000001E-2</v>
      </c>
      <c r="C88" s="15">
        <v>3.4162499999999998E-2</v>
      </c>
    </row>
    <row r="89" spans="1:3" x14ac:dyDescent="0.25">
      <c r="A89">
        <v>198204</v>
      </c>
      <c r="B89">
        <v>3.27E-2</v>
      </c>
      <c r="C89" s="15">
        <v>1.7199999999999993E-2</v>
      </c>
    </row>
    <row r="90" spans="1:3" x14ac:dyDescent="0.25">
      <c r="A90">
        <v>198205</v>
      </c>
      <c r="B90">
        <v>-3.9900000000000005E-2</v>
      </c>
      <c r="C90" s="15">
        <v>1.9750000000000007E-2</v>
      </c>
    </row>
    <row r="91" spans="1:3" x14ac:dyDescent="0.25">
      <c r="A91">
        <v>198206</v>
      </c>
      <c r="B91">
        <v>-3.0899999999999997E-2</v>
      </c>
      <c r="C91" s="15">
        <v>2.9612499999999996E-2</v>
      </c>
    </row>
    <row r="92" spans="1:3" x14ac:dyDescent="0.25">
      <c r="A92">
        <v>198207</v>
      </c>
      <c r="B92">
        <v>-3.1899999999999998E-2</v>
      </c>
      <c r="C92" s="15">
        <v>2.9037500000000001E-2</v>
      </c>
    </row>
    <row r="93" spans="1:3" x14ac:dyDescent="0.25">
      <c r="A93">
        <v>198208</v>
      </c>
      <c r="B93">
        <v>0.1114</v>
      </c>
      <c r="C93" s="15">
        <v>-3.0475000000000002E-2</v>
      </c>
    </row>
    <row r="94" spans="1:3" x14ac:dyDescent="0.25">
      <c r="A94">
        <v>198209</v>
      </c>
      <c r="B94">
        <v>1.29E-2</v>
      </c>
      <c r="C94" s="15">
        <v>3.9837499999999998E-2</v>
      </c>
    </row>
    <row r="95" spans="1:3" x14ac:dyDescent="0.25">
      <c r="A95">
        <v>198210</v>
      </c>
      <c r="B95">
        <v>0.113</v>
      </c>
      <c r="C95" s="15">
        <v>-1.3237499999999985E-2</v>
      </c>
    </row>
    <row r="96" spans="1:3" x14ac:dyDescent="0.25">
      <c r="A96">
        <v>198211</v>
      </c>
      <c r="B96">
        <v>4.6699999999999998E-2</v>
      </c>
      <c r="C96" s="15">
        <v>1.2062499999999997E-2</v>
      </c>
    </row>
    <row r="97" spans="1:3" x14ac:dyDescent="0.25">
      <c r="A97">
        <v>198212</v>
      </c>
      <c r="B97">
        <v>5.5000000000000005E-3</v>
      </c>
      <c r="C97" s="15">
        <v>-1.3200000000000002E-2</v>
      </c>
    </row>
    <row r="98" spans="1:3" x14ac:dyDescent="0.25">
      <c r="A98">
        <v>198301</v>
      </c>
      <c r="B98">
        <v>3.6000000000000004E-2</v>
      </c>
      <c r="C98" s="15">
        <v>-3.0174999999999993E-2</v>
      </c>
    </row>
    <row r="99" spans="1:3" x14ac:dyDescent="0.25">
      <c r="A99">
        <v>198302</v>
      </c>
      <c r="B99">
        <v>2.5899999999999999E-2</v>
      </c>
      <c r="C99" s="15">
        <v>3.1949999999999999E-2</v>
      </c>
    </row>
    <row r="100" spans="1:3" x14ac:dyDescent="0.25">
      <c r="A100">
        <v>198303</v>
      </c>
      <c r="B100">
        <v>2.8199999999999999E-2</v>
      </c>
      <c r="C100" s="15">
        <v>4.0624999999999967E-3</v>
      </c>
    </row>
    <row r="101" spans="1:3" x14ac:dyDescent="0.25">
      <c r="A101">
        <v>198304</v>
      </c>
      <c r="B101">
        <v>6.6699999999999995E-2</v>
      </c>
      <c r="C101" s="15">
        <v>1.8837500000000007E-2</v>
      </c>
    </row>
    <row r="102" spans="1:3" x14ac:dyDescent="0.25">
      <c r="A102">
        <v>198305</v>
      </c>
      <c r="B102">
        <v>5.1999999999999998E-3</v>
      </c>
      <c r="C102" s="15">
        <v>-1.0274999999999999E-2</v>
      </c>
    </row>
    <row r="103" spans="1:3" x14ac:dyDescent="0.25">
      <c r="A103">
        <v>198306</v>
      </c>
      <c r="B103">
        <v>3.0699999999999998E-2</v>
      </c>
      <c r="C103" s="15">
        <v>2.8937500000000001E-2</v>
      </c>
    </row>
    <row r="104" spans="1:3" x14ac:dyDescent="0.25">
      <c r="A104">
        <v>198307</v>
      </c>
      <c r="B104">
        <v>-4.07E-2</v>
      </c>
      <c r="C104" s="15">
        <v>-2.1062500000000001E-2</v>
      </c>
    </row>
    <row r="105" spans="1:3" x14ac:dyDescent="0.25">
      <c r="A105">
        <v>198308</v>
      </c>
      <c r="B105">
        <v>-5.0000000000000001E-3</v>
      </c>
      <c r="C105" s="15">
        <v>-5.4962499999999997E-2</v>
      </c>
    </row>
    <row r="106" spans="1:3" x14ac:dyDescent="0.25">
      <c r="A106">
        <v>198309</v>
      </c>
      <c r="B106">
        <v>9.1000000000000004E-3</v>
      </c>
      <c r="C106" s="15">
        <v>6.4874999999999985E-3</v>
      </c>
    </row>
    <row r="107" spans="1:3" x14ac:dyDescent="0.25">
      <c r="A107">
        <v>198310</v>
      </c>
      <c r="B107">
        <v>-3.44E-2</v>
      </c>
      <c r="C107" s="15">
        <v>-2.6775E-2</v>
      </c>
    </row>
    <row r="108" spans="1:3" x14ac:dyDescent="0.25">
      <c r="A108">
        <v>198311</v>
      </c>
      <c r="B108">
        <v>2.1600000000000001E-2</v>
      </c>
      <c r="C108" s="15">
        <v>1.2650000000000008E-2</v>
      </c>
    </row>
    <row r="109" spans="1:3" x14ac:dyDescent="0.25">
      <c r="A109">
        <v>198312</v>
      </c>
      <c r="B109">
        <v>-1.78E-2</v>
      </c>
      <c r="C109" s="15">
        <v>-8.1625000000000031E-3</v>
      </c>
    </row>
    <row r="110" spans="1:3" x14ac:dyDescent="0.25">
      <c r="A110">
        <v>198401</v>
      </c>
      <c r="B110">
        <v>-1.9199999999999998E-2</v>
      </c>
      <c r="C110" s="15">
        <v>-2.955E-2</v>
      </c>
    </row>
    <row r="111" spans="1:3" x14ac:dyDescent="0.25">
      <c r="A111">
        <v>198402</v>
      </c>
      <c r="B111">
        <v>-4.82E-2</v>
      </c>
      <c r="C111" s="15">
        <v>-2.4649999999999991E-2</v>
      </c>
    </row>
    <row r="112" spans="1:3" x14ac:dyDescent="0.25">
      <c r="A112">
        <v>198403</v>
      </c>
      <c r="B112">
        <v>6.3E-3</v>
      </c>
      <c r="C112" s="15">
        <v>1.6375000000000001E-3</v>
      </c>
    </row>
    <row r="113" spans="1:3" x14ac:dyDescent="0.25">
      <c r="A113">
        <v>198404</v>
      </c>
      <c r="B113">
        <v>-5.1000000000000004E-3</v>
      </c>
      <c r="C113" s="15">
        <v>1.16875E-2</v>
      </c>
    </row>
    <row r="114" spans="1:3" x14ac:dyDescent="0.25">
      <c r="A114">
        <v>198405</v>
      </c>
      <c r="B114">
        <v>-5.9699999999999996E-2</v>
      </c>
      <c r="C114" s="15">
        <v>6.300000000000007E-3</v>
      </c>
    </row>
    <row r="115" spans="1:3" x14ac:dyDescent="0.25">
      <c r="A115">
        <v>198406</v>
      </c>
      <c r="B115">
        <v>1.8200000000000001E-2</v>
      </c>
      <c r="C115" s="15">
        <v>1.3524999999999999E-2</v>
      </c>
    </row>
    <row r="116" spans="1:3" x14ac:dyDescent="0.25">
      <c r="A116">
        <v>198407</v>
      </c>
      <c r="B116">
        <v>-2.7400000000000001E-2</v>
      </c>
      <c r="C116" s="15">
        <v>-9.1874999999999978E-3</v>
      </c>
    </row>
    <row r="117" spans="1:3" x14ac:dyDescent="0.25">
      <c r="A117">
        <v>198408</v>
      </c>
      <c r="B117">
        <v>0.10279999999999999</v>
      </c>
      <c r="C117" s="15">
        <v>-2.7249999999999996E-2</v>
      </c>
    </row>
    <row r="118" spans="1:3" x14ac:dyDescent="0.25">
      <c r="A118">
        <v>198409</v>
      </c>
      <c r="B118">
        <v>-8.0000000000000002E-3</v>
      </c>
      <c r="C118" s="15">
        <v>1.50125E-2</v>
      </c>
    </row>
    <row r="119" spans="1:3" x14ac:dyDescent="0.25">
      <c r="A119">
        <v>198410</v>
      </c>
      <c r="B119">
        <v>-8.3999999999999995E-3</v>
      </c>
      <c r="C119" s="15">
        <v>2.8200000000000003E-2</v>
      </c>
    </row>
    <row r="120" spans="1:3" x14ac:dyDescent="0.25">
      <c r="A120">
        <v>198411</v>
      </c>
      <c r="B120">
        <v>-1.7600000000000001E-2</v>
      </c>
      <c r="C120" s="15">
        <v>5.5000000000000188E-4</v>
      </c>
    </row>
    <row r="121" spans="1:3" x14ac:dyDescent="0.25">
      <c r="A121">
        <v>198412</v>
      </c>
      <c r="B121">
        <v>1.84E-2</v>
      </c>
      <c r="C121" s="15">
        <v>1.9487499999999998E-2</v>
      </c>
    </row>
    <row r="122" spans="1:3" x14ac:dyDescent="0.25">
      <c r="A122">
        <v>198501</v>
      </c>
      <c r="B122">
        <v>7.9899999999999999E-2</v>
      </c>
      <c r="C122" s="15">
        <v>-5.4375000000000007E-2</v>
      </c>
    </row>
    <row r="123" spans="1:3" x14ac:dyDescent="0.25">
      <c r="A123">
        <v>198502</v>
      </c>
      <c r="B123">
        <v>1.2199999999999999E-2</v>
      </c>
      <c r="C123" s="15">
        <v>2.0912500000000001E-2</v>
      </c>
    </row>
    <row r="124" spans="1:3" x14ac:dyDescent="0.25">
      <c r="A124">
        <v>198503</v>
      </c>
      <c r="B124">
        <v>-8.3999999999999995E-3</v>
      </c>
      <c r="C124" s="15">
        <v>2.6749999999999994E-3</v>
      </c>
    </row>
    <row r="125" spans="1:3" x14ac:dyDescent="0.25">
      <c r="A125">
        <v>198504</v>
      </c>
      <c r="B125">
        <v>-9.5999999999999992E-3</v>
      </c>
      <c r="C125" s="15">
        <v>-3.1125000000000007E-3</v>
      </c>
    </row>
    <row r="126" spans="1:3" x14ac:dyDescent="0.25">
      <c r="A126">
        <v>198505</v>
      </c>
      <c r="B126">
        <v>5.0900000000000001E-2</v>
      </c>
      <c r="C126" s="15">
        <v>3.418750000000001E-2</v>
      </c>
    </row>
    <row r="127" spans="1:3" x14ac:dyDescent="0.25">
      <c r="A127">
        <v>198506</v>
      </c>
      <c r="B127">
        <v>1.2699999999999999E-2</v>
      </c>
      <c r="C127" s="15">
        <v>1.6899999999999998E-2</v>
      </c>
    </row>
    <row r="128" spans="1:3" x14ac:dyDescent="0.25">
      <c r="A128">
        <v>198507</v>
      </c>
      <c r="B128">
        <v>-7.4000000000000003E-3</v>
      </c>
      <c r="C128" s="15">
        <v>-4.9299999999999997E-2</v>
      </c>
    </row>
    <row r="129" spans="1:3" x14ac:dyDescent="0.25">
      <c r="A129">
        <v>198508</v>
      </c>
      <c r="B129">
        <v>-1.0200000000000001E-2</v>
      </c>
      <c r="C129" s="15">
        <v>1.5162500000000001E-2</v>
      </c>
    </row>
    <row r="130" spans="1:3" x14ac:dyDescent="0.25">
      <c r="A130">
        <v>198509</v>
      </c>
      <c r="B130">
        <v>-4.5400000000000003E-2</v>
      </c>
      <c r="C130" s="15">
        <v>3.7124999999999936E-3</v>
      </c>
    </row>
    <row r="131" spans="1:3" x14ac:dyDescent="0.25">
      <c r="A131">
        <v>198510</v>
      </c>
      <c r="B131">
        <v>4.0199999999999993E-2</v>
      </c>
      <c r="C131" s="15">
        <v>3.9925000000000002E-2</v>
      </c>
    </row>
    <row r="132" spans="1:3" x14ac:dyDescent="0.25">
      <c r="A132">
        <v>198511</v>
      </c>
      <c r="B132">
        <v>6.480000000000001E-2</v>
      </c>
      <c r="C132" s="15">
        <v>-4.9999999999998657E-4</v>
      </c>
    </row>
    <row r="133" spans="1:3" x14ac:dyDescent="0.25">
      <c r="A133">
        <v>198512</v>
      </c>
      <c r="B133">
        <v>3.8800000000000001E-2</v>
      </c>
      <c r="C133" s="15">
        <v>-2.2625000000000006E-3</v>
      </c>
    </row>
    <row r="134" spans="1:3" x14ac:dyDescent="0.25">
      <c r="A134">
        <v>198601</v>
      </c>
      <c r="B134">
        <v>6.5000000000000006E-3</v>
      </c>
      <c r="C134" s="15">
        <v>-8.5124999999999992E-3</v>
      </c>
    </row>
    <row r="135" spans="1:3" x14ac:dyDescent="0.25">
      <c r="A135">
        <v>198602</v>
      </c>
      <c r="B135">
        <v>7.1300000000000002E-2</v>
      </c>
      <c r="C135" s="15">
        <v>3.3475000000000005E-2</v>
      </c>
    </row>
    <row r="136" spans="1:3" x14ac:dyDescent="0.25">
      <c r="A136">
        <v>198603</v>
      </c>
      <c r="B136">
        <v>4.8799999999999996E-2</v>
      </c>
      <c r="C136" s="15">
        <v>2.5450000000000007E-2</v>
      </c>
    </row>
    <row r="137" spans="1:3" x14ac:dyDescent="0.25">
      <c r="A137">
        <v>198604</v>
      </c>
      <c r="B137">
        <v>-1.3100000000000001E-2</v>
      </c>
      <c r="C137" s="15">
        <v>5.6250000000000033E-3</v>
      </c>
    </row>
    <row r="138" spans="1:3" x14ac:dyDescent="0.25">
      <c r="A138">
        <v>198605</v>
      </c>
      <c r="B138">
        <v>4.6199999999999998E-2</v>
      </c>
      <c r="C138" s="15">
        <v>1.9599999999999999E-2</v>
      </c>
    </row>
    <row r="139" spans="1:3" x14ac:dyDescent="0.25">
      <c r="A139">
        <v>198606</v>
      </c>
      <c r="B139">
        <v>1.03E-2</v>
      </c>
      <c r="C139" s="15">
        <v>3.2475000000000004E-2</v>
      </c>
    </row>
    <row r="140" spans="1:3" x14ac:dyDescent="0.25">
      <c r="A140">
        <v>198607</v>
      </c>
      <c r="B140">
        <v>-6.4500000000000002E-2</v>
      </c>
      <c r="C140" s="15">
        <v>-1.4912499999999995E-2</v>
      </c>
    </row>
    <row r="141" spans="1:3" x14ac:dyDescent="0.25">
      <c r="A141">
        <v>198608</v>
      </c>
      <c r="B141">
        <v>6.0700000000000004E-2</v>
      </c>
      <c r="C141" s="15">
        <v>-4.7750000000000001E-2</v>
      </c>
    </row>
    <row r="142" spans="1:3" x14ac:dyDescent="0.25">
      <c r="A142">
        <v>198609</v>
      </c>
      <c r="B142">
        <v>-8.5999999999999993E-2</v>
      </c>
      <c r="C142" s="15">
        <v>-6.1512499999999998E-2</v>
      </c>
    </row>
    <row r="143" spans="1:3" x14ac:dyDescent="0.25">
      <c r="A143">
        <v>198610</v>
      </c>
      <c r="B143">
        <v>4.6600000000000003E-2</v>
      </c>
      <c r="C143" s="15">
        <v>3.8574999999999984E-2</v>
      </c>
    </row>
    <row r="144" spans="1:3" x14ac:dyDescent="0.25">
      <c r="A144">
        <v>198611</v>
      </c>
      <c r="B144">
        <v>1.1699999999999999E-2</v>
      </c>
      <c r="C144" s="15">
        <v>2.05375E-2</v>
      </c>
    </row>
    <row r="145" spans="1:3" x14ac:dyDescent="0.25">
      <c r="A145">
        <v>198612</v>
      </c>
      <c r="B145">
        <v>-3.27E-2</v>
      </c>
      <c r="C145" s="15">
        <v>-1.0449999999999994E-2</v>
      </c>
    </row>
    <row r="146" spans="1:3" x14ac:dyDescent="0.25">
      <c r="A146">
        <v>198701</v>
      </c>
      <c r="B146">
        <v>0.12470000000000001</v>
      </c>
      <c r="C146" s="15">
        <v>1.2025000000000008E-2</v>
      </c>
    </row>
    <row r="147" spans="1:3" x14ac:dyDescent="0.25">
      <c r="A147">
        <v>198702</v>
      </c>
      <c r="B147">
        <v>4.3899999999999995E-2</v>
      </c>
      <c r="C147" s="15">
        <v>-3.3812499999999995E-2</v>
      </c>
    </row>
    <row r="148" spans="1:3" x14ac:dyDescent="0.25">
      <c r="A148">
        <v>198703</v>
      </c>
      <c r="B148">
        <v>1.6399999999999998E-2</v>
      </c>
      <c r="C148" s="15">
        <v>2.9437500000000002E-2</v>
      </c>
    </row>
    <row r="149" spans="1:3" x14ac:dyDescent="0.25">
      <c r="A149">
        <v>198704</v>
      </c>
      <c r="B149">
        <v>-2.1099999999999997E-2</v>
      </c>
      <c r="C149" s="15">
        <v>-2.5374999999999998E-3</v>
      </c>
    </row>
    <row r="150" spans="1:3" x14ac:dyDescent="0.25">
      <c r="A150">
        <v>198705</v>
      </c>
      <c r="B150">
        <v>1.1000000000000001E-3</v>
      </c>
      <c r="C150" s="15">
        <v>1.0749999999999987E-3</v>
      </c>
    </row>
    <row r="151" spans="1:3" x14ac:dyDescent="0.25">
      <c r="A151">
        <v>198706</v>
      </c>
      <c r="B151">
        <v>3.9399999999999998E-2</v>
      </c>
      <c r="C151" s="15">
        <v>-2.1600000000000008E-2</v>
      </c>
    </row>
    <row r="152" spans="1:3" x14ac:dyDescent="0.25">
      <c r="A152">
        <v>198707</v>
      </c>
      <c r="B152">
        <v>3.85E-2</v>
      </c>
      <c r="C152" s="15">
        <v>3.9575000000000013E-2</v>
      </c>
    </row>
    <row r="153" spans="1:3" x14ac:dyDescent="0.25">
      <c r="A153">
        <v>198708</v>
      </c>
      <c r="B153">
        <v>3.5200000000000002E-2</v>
      </c>
      <c r="C153" s="15">
        <v>-7.1375000000000015E-3</v>
      </c>
    </row>
    <row r="154" spans="1:3" x14ac:dyDescent="0.25">
      <c r="A154">
        <v>198709</v>
      </c>
      <c r="B154">
        <v>-2.5899999999999999E-2</v>
      </c>
      <c r="C154" s="15">
        <v>1.0687499999999999E-2</v>
      </c>
    </row>
    <row r="155" spans="1:3" x14ac:dyDescent="0.25">
      <c r="A155">
        <v>198710</v>
      </c>
      <c r="B155">
        <v>-0.2324</v>
      </c>
      <c r="C155" s="15">
        <v>-1.8524999999999958E-2</v>
      </c>
    </row>
    <row r="156" spans="1:3" x14ac:dyDescent="0.25">
      <c r="A156">
        <v>198711</v>
      </c>
      <c r="B156">
        <v>-7.7699999999999991E-2</v>
      </c>
      <c r="C156" s="15">
        <v>1.6699999999999993E-2</v>
      </c>
    </row>
    <row r="157" spans="1:3" x14ac:dyDescent="0.25">
      <c r="A157">
        <v>198712</v>
      </c>
      <c r="B157">
        <v>6.8099999999999994E-2</v>
      </c>
      <c r="C157" s="15">
        <v>2.3662500000000003E-2</v>
      </c>
    </row>
    <row r="158" spans="1:3" x14ac:dyDescent="0.25">
      <c r="A158">
        <v>198801</v>
      </c>
      <c r="B158">
        <v>4.2099999999999999E-2</v>
      </c>
      <c r="C158" s="15">
        <v>-4.8624999999999995E-2</v>
      </c>
    </row>
    <row r="159" spans="1:3" x14ac:dyDescent="0.25">
      <c r="A159">
        <v>198802</v>
      </c>
      <c r="B159">
        <v>4.7500000000000001E-2</v>
      </c>
      <c r="C159" s="15">
        <v>-7.0500000000000007E-3</v>
      </c>
    </row>
    <row r="160" spans="1:3" x14ac:dyDescent="0.25">
      <c r="A160">
        <v>198803</v>
      </c>
      <c r="B160">
        <v>-2.2700000000000001E-2</v>
      </c>
      <c r="C160" s="15">
        <v>5.012499999999997E-3</v>
      </c>
    </row>
    <row r="161" spans="1:3" x14ac:dyDescent="0.25">
      <c r="A161">
        <v>198804</v>
      </c>
      <c r="B161">
        <v>5.6000000000000008E-3</v>
      </c>
      <c r="C161" s="15">
        <v>6.5625000000000041E-3</v>
      </c>
    </row>
    <row r="162" spans="1:3" x14ac:dyDescent="0.25">
      <c r="A162">
        <v>198805</v>
      </c>
      <c r="B162">
        <v>-2.8999999999999998E-3</v>
      </c>
      <c r="C162" s="15">
        <v>-1.0749999999999999E-2</v>
      </c>
    </row>
    <row r="163" spans="1:3" x14ac:dyDescent="0.25">
      <c r="A163">
        <v>198806</v>
      </c>
      <c r="B163">
        <v>4.7899999999999998E-2</v>
      </c>
      <c r="C163" s="15">
        <v>-1.5087499999999997E-2</v>
      </c>
    </row>
    <row r="164" spans="1:3" x14ac:dyDescent="0.25">
      <c r="A164">
        <v>198807</v>
      </c>
      <c r="B164">
        <v>-1.2500000000000001E-2</v>
      </c>
      <c r="C164" s="15">
        <v>-3.2749999999999993E-3</v>
      </c>
    </row>
    <row r="165" spans="1:3" x14ac:dyDescent="0.25">
      <c r="A165">
        <v>198808</v>
      </c>
      <c r="B165">
        <v>-3.3099999999999997E-2</v>
      </c>
      <c r="C165" s="15">
        <v>-8.437500000000004E-3</v>
      </c>
    </row>
    <row r="166" spans="1:3" x14ac:dyDescent="0.25">
      <c r="A166">
        <v>198809</v>
      </c>
      <c r="B166">
        <v>3.3000000000000002E-2</v>
      </c>
      <c r="C166" s="15">
        <v>-2.6649999999999997E-2</v>
      </c>
    </row>
    <row r="167" spans="1:3" x14ac:dyDescent="0.25">
      <c r="A167">
        <v>198810</v>
      </c>
      <c r="B167">
        <v>1.15E-2</v>
      </c>
      <c r="C167" s="15">
        <v>2.3474999999999996E-2</v>
      </c>
    </row>
    <row r="168" spans="1:3" x14ac:dyDescent="0.25">
      <c r="A168">
        <v>198811</v>
      </c>
      <c r="B168">
        <v>-2.29E-2</v>
      </c>
      <c r="C168" s="15">
        <v>-2.7125000000000031E-3</v>
      </c>
    </row>
    <row r="169" spans="1:3" x14ac:dyDescent="0.25">
      <c r="A169">
        <v>198812</v>
      </c>
      <c r="B169">
        <v>1.49E-2</v>
      </c>
      <c r="C169" s="15">
        <v>7.4124999999999955E-3</v>
      </c>
    </row>
    <row r="170" spans="1:3" x14ac:dyDescent="0.25">
      <c r="A170">
        <v>198901</v>
      </c>
      <c r="B170">
        <v>6.0999999999999999E-2</v>
      </c>
      <c r="C170" s="15">
        <v>-5.7749999999999885E-3</v>
      </c>
    </row>
    <row r="171" spans="1:3" x14ac:dyDescent="0.25">
      <c r="A171">
        <v>198902</v>
      </c>
      <c r="B171">
        <v>-2.2499999999999999E-2</v>
      </c>
      <c r="C171" s="15">
        <v>-5.5375000000000025E-3</v>
      </c>
    </row>
    <row r="172" spans="1:3" x14ac:dyDescent="0.25">
      <c r="A172">
        <v>198903</v>
      </c>
      <c r="B172">
        <v>1.5700000000000002E-2</v>
      </c>
      <c r="C172" s="15">
        <v>5.2999999999999992E-3</v>
      </c>
    </row>
    <row r="173" spans="1:3" x14ac:dyDescent="0.25">
      <c r="A173">
        <v>198904</v>
      </c>
      <c r="B173">
        <v>4.3299999999999998E-2</v>
      </c>
      <c r="C173" s="15">
        <v>4.500000000000004E-3</v>
      </c>
    </row>
    <row r="174" spans="1:3" x14ac:dyDescent="0.25">
      <c r="A174">
        <v>198905</v>
      </c>
      <c r="B174">
        <v>3.3500000000000002E-2</v>
      </c>
      <c r="C174" s="15">
        <v>2.0050000000000002E-2</v>
      </c>
    </row>
    <row r="175" spans="1:3" x14ac:dyDescent="0.25">
      <c r="A175">
        <v>198906</v>
      </c>
      <c r="B175">
        <v>-1.3500000000000002E-2</v>
      </c>
      <c r="C175" s="15">
        <v>-1.2012499999999999E-2</v>
      </c>
    </row>
    <row r="176" spans="1:3" x14ac:dyDescent="0.25">
      <c r="A176">
        <v>198907</v>
      </c>
      <c r="B176">
        <v>7.2000000000000008E-2</v>
      </c>
      <c r="C176" s="15">
        <v>3.4637499999999995E-2</v>
      </c>
    </row>
    <row r="177" spans="1:3" x14ac:dyDescent="0.25">
      <c r="A177">
        <v>198908</v>
      </c>
      <c r="B177">
        <v>1.44E-2</v>
      </c>
      <c r="C177" s="15">
        <v>-2.5749999999999999E-2</v>
      </c>
    </row>
    <row r="178" spans="1:3" x14ac:dyDescent="0.25">
      <c r="A178">
        <v>198909</v>
      </c>
      <c r="B178">
        <v>-7.6E-3</v>
      </c>
      <c r="C178" s="15">
        <v>7.5750000000000001E-3</v>
      </c>
    </row>
    <row r="179" spans="1:3" x14ac:dyDescent="0.25">
      <c r="A179">
        <v>198910</v>
      </c>
      <c r="B179">
        <v>-3.6699999999999997E-2</v>
      </c>
      <c r="C179" s="15">
        <v>-1.7974999999999994E-2</v>
      </c>
    </row>
    <row r="180" spans="1:3" x14ac:dyDescent="0.25">
      <c r="A180">
        <v>198911</v>
      </c>
      <c r="B180">
        <v>1.03E-2</v>
      </c>
      <c r="C180" s="15">
        <v>-1.2949999999999995E-2</v>
      </c>
    </row>
    <row r="181" spans="1:3" x14ac:dyDescent="0.25">
      <c r="A181">
        <v>198912</v>
      </c>
      <c r="B181">
        <v>1.1599999999999999E-2</v>
      </c>
      <c r="C181" s="15">
        <v>6.8750000000000581E-4</v>
      </c>
    </row>
    <row r="182" spans="1:3" x14ac:dyDescent="0.25">
      <c r="A182">
        <v>199001</v>
      </c>
      <c r="B182">
        <v>-7.85E-2</v>
      </c>
      <c r="C182" s="15">
        <v>-3.3874999999999947E-3</v>
      </c>
    </row>
    <row r="183" spans="1:3" x14ac:dyDescent="0.25">
      <c r="A183">
        <v>199002</v>
      </c>
      <c r="B183">
        <v>1.11E-2</v>
      </c>
      <c r="C183" s="15">
        <v>-2.5512500000000004E-2</v>
      </c>
    </row>
    <row r="184" spans="1:3" x14ac:dyDescent="0.25">
      <c r="A184">
        <v>199003</v>
      </c>
      <c r="B184">
        <v>1.83E-2</v>
      </c>
      <c r="C184" s="15">
        <v>-1.1525000000000001E-2</v>
      </c>
    </row>
    <row r="185" spans="1:3" x14ac:dyDescent="0.25">
      <c r="A185">
        <v>199004</v>
      </c>
      <c r="B185">
        <v>-3.3599999999999998E-2</v>
      </c>
      <c r="C185" s="15">
        <v>1.1187499999999996E-2</v>
      </c>
    </row>
    <row r="186" spans="1:3" x14ac:dyDescent="0.25">
      <c r="A186">
        <v>199005</v>
      </c>
      <c r="B186">
        <v>8.4199999999999997E-2</v>
      </c>
      <c r="C186" s="15">
        <v>1.1724999999999985E-2</v>
      </c>
    </row>
    <row r="187" spans="1:3" x14ac:dyDescent="0.25">
      <c r="A187">
        <v>199006</v>
      </c>
      <c r="B187">
        <v>-1.09E-2</v>
      </c>
      <c r="C187" s="15">
        <v>1.75125E-2</v>
      </c>
    </row>
    <row r="188" spans="1:3" x14ac:dyDescent="0.25">
      <c r="A188">
        <v>199007</v>
      </c>
      <c r="B188">
        <v>-1.9E-2</v>
      </c>
      <c r="C188" s="15">
        <v>3.0724999999999999E-2</v>
      </c>
    </row>
    <row r="189" spans="1:3" x14ac:dyDescent="0.25">
      <c r="A189">
        <v>199008</v>
      </c>
      <c r="B189">
        <v>-0.10150000000000001</v>
      </c>
      <c r="C189" s="15">
        <v>2.3500000000000007E-2</v>
      </c>
    </row>
    <row r="190" spans="1:3" x14ac:dyDescent="0.25">
      <c r="A190">
        <v>199009</v>
      </c>
      <c r="B190">
        <v>-6.1200000000000004E-2</v>
      </c>
      <c r="C190" s="15">
        <v>4.6137500000000019E-2</v>
      </c>
    </row>
    <row r="191" spans="1:3" x14ac:dyDescent="0.25">
      <c r="A191">
        <v>199010</v>
      </c>
      <c r="B191">
        <v>-1.9199999999999998E-2</v>
      </c>
      <c r="C191" s="15">
        <v>2.8900000000000002E-2</v>
      </c>
    </row>
    <row r="192" spans="1:3" x14ac:dyDescent="0.25">
      <c r="A192">
        <v>199011</v>
      </c>
      <c r="B192">
        <v>6.3500000000000001E-2</v>
      </c>
      <c r="C192" s="15">
        <v>-4.9550000000000011E-2</v>
      </c>
    </row>
    <row r="193" spans="1:3" x14ac:dyDescent="0.25">
      <c r="A193">
        <v>199012</v>
      </c>
      <c r="B193">
        <v>2.46E-2</v>
      </c>
      <c r="C193" s="15">
        <v>-2.5737499999999996E-2</v>
      </c>
    </row>
    <row r="194" spans="1:3" x14ac:dyDescent="0.25">
      <c r="A194">
        <v>199101</v>
      </c>
      <c r="B194">
        <v>4.6900000000000004E-2</v>
      </c>
      <c r="C194" s="15">
        <v>-1.0249999999999995E-2</v>
      </c>
    </row>
    <row r="195" spans="1:3" x14ac:dyDescent="0.25">
      <c r="A195">
        <v>199102</v>
      </c>
      <c r="B195">
        <v>7.1900000000000006E-2</v>
      </c>
      <c r="C195" s="15">
        <v>-2.5374999999999981E-3</v>
      </c>
    </row>
    <row r="196" spans="1:3" x14ac:dyDescent="0.25">
      <c r="A196">
        <v>199103</v>
      </c>
      <c r="B196">
        <v>2.6499999999999999E-2</v>
      </c>
      <c r="C196" s="15">
        <v>1.4287500000000002E-2</v>
      </c>
    </row>
    <row r="197" spans="1:3" x14ac:dyDescent="0.25">
      <c r="A197">
        <v>199104</v>
      </c>
      <c r="B197">
        <v>-2.8000000000000004E-3</v>
      </c>
      <c r="C197" s="15">
        <v>-7.9874999999999998E-3</v>
      </c>
    </row>
    <row r="198" spans="1:3" x14ac:dyDescent="0.25">
      <c r="A198">
        <v>199105</v>
      </c>
      <c r="B198">
        <v>3.6499999999999998E-2</v>
      </c>
      <c r="C198" s="15">
        <v>-1.4912500000000002E-2</v>
      </c>
    </row>
    <row r="199" spans="1:3" x14ac:dyDescent="0.25">
      <c r="A199">
        <v>199106</v>
      </c>
      <c r="B199">
        <v>-4.9400000000000006E-2</v>
      </c>
      <c r="C199" s="15">
        <v>-9.4500000000000035E-3</v>
      </c>
    </row>
    <row r="200" spans="1:3" x14ac:dyDescent="0.25">
      <c r="A200">
        <v>199107</v>
      </c>
      <c r="B200">
        <v>4.24E-2</v>
      </c>
      <c r="C200" s="15">
        <v>2.8150000000000001E-2</v>
      </c>
    </row>
    <row r="201" spans="1:3" x14ac:dyDescent="0.25">
      <c r="A201">
        <v>199108</v>
      </c>
      <c r="B201">
        <v>2.3199999999999998E-2</v>
      </c>
      <c r="C201" s="15">
        <v>3.4362499999999997E-2</v>
      </c>
    </row>
    <row r="202" spans="1:3" x14ac:dyDescent="0.25">
      <c r="A202">
        <v>199109</v>
      </c>
      <c r="B202">
        <v>-1.5900000000000001E-2</v>
      </c>
      <c r="C202" s="15">
        <v>-1.39875E-2</v>
      </c>
    </row>
    <row r="203" spans="1:3" x14ac:dyDescent="0.25">
      <c r="A203">
        <v>199110</v>
      </c>
      <c r="B203">
        <v>1.29E-2</v>
      </c>
      <c r="C203" s="15">
        <v>-1.4125E-2</v>
      </c>
    </row>
    <row r="204" spans="1:3" x14ac:dyDescent="0.25">
      <c r="A204">
        <v>199111</v>
      </c>
      <c r="B204">
        <v>-4.1900000000000007E-2</v>
      </c>
      <c r="C204" s="15">
        <v>8.199999999999999E-3</v>
      </c>
    </row>
    <row r="205" spans="1:3" x14ac:dyDescent="0.25">
      <c r="A205">
        <v>199112</v>
      </c>
      <c r="B205">
        <v>0.1084</v>
      </c>
      <c r="C205" s="15">
        <v>6.1462499999999975E-2</v>
      </c>
    </row>
    <row r="206" spans="1:3" x14ac:dyDescent="0.25">
      <c r="A206">
        <v>199201</v>
      </c>
      <c r="B206">
        <v>-5.8999999999999999E-3</v>
      </c>
      <c r="C206" s="15">
        <v>-7.7000000000000037E-3</v>
      </c>
    </row>
    <row r="207" spans="1:3" x14ac:dyDescent="0.25">
      <c r="A207">
        <v>199202</v>
      </c>
      <c r="B207">
        <v>1.09E-2</v>
      </c>
      <c r="C207" s="15">
        <v>-1.9287499999999999E-2</v>
      </c>
    </row>
    <row r="208" spans="1:3" x14ac:dyDescent="0.25">
      <c r="A208">
        <v>199203</v>
      </c>
      <c r="B208">
        <v>-2.6600000000000002E-2</v>
      </c>
      <c r="C208" s="15">
        <v>-2.9374999999999957E-3</v>
      </c>
    </row>
    <row r="209" spans="1:3" x14ac:dyDescent="0.25">
      <c r="A209">
        <v>199204</v>
      </c>
      <c r="B209">
        <v>1.0700000000000001E-2</v>
      </c>
      <c r="C209" s="15">
        <v>-1.3837500000000001E-2</v>
      </c>
    </row>
    <row r="210" spans="1:3" x14ac:dyDescent="0.25">
      <c r="A210">
        <v>199205</v>
      </c>
      <c r="B210">
        <v>3.0000000000000001E-3</v>
      </c>
      <c r="C210" s="15">
        <v>-1.9375E-2</v>
      </c>
    </row>
    <row r="211" spans="1:3" x14ac:dyDescent="0.25">
      <c r="A211">
        <v>199206</v>
      </c>
      <c r="B211">
        <v>-2.3399999999999997E-2</v>
      </c>
      <c r="C211" s="15">
        <v>-2.5487500000000003E-2</v>
      </c>
    </row>
    <row r="212" spans="1:3" x14ac:dyDescent="0.25">
      <c r="A212">
        <v>199207</v>
      </c>
      <c r="B212">
        <v>3.7699999999999997E-2</v>
      </c>
      <c r="C212" s="15">
        <v>1.3587500000000002E-2</v>
      </c>
    </row>
    <row r="213" spans="1:3" x14ac:dyDescent="0.25">
      <c r="A213">
        <v>199208</v>
      </c>
      <c r="B213">
        <v>-2.3799999999999998E-2</v>
      </c>
      <c r="C213" s="15">
        <v>-7.6874999999999999E-3</v>
      </c>
    </row>
    <row r="214" spans="1:3" x14ac:dyDescent="0.25">
      <c r="A214">
        <v>199209</v>
      </c>
      <c r="B214">
        <v>1.1899999999999999E-2</v>
      </c>
      <c r="C214" s="15">
        <v>9.9624999999999957E-3</v>
      </c>
    </row>
    <row r="215" spans="1:3" x14ac:dyDescent="0.25">
      <c r="A215">
        <v>199210</v>
      </c>
      <c r="B215">
        <v>1.0200000000000001E-2</v>
      </c>
      <c r="C215" s="15">
        <v>-3.4625000000000012E-3</v>
      </c>
    </row>
    <row r="216" spans="1:3" x14ac:dyDescent="0.25">
      <c r="A216">
        <v>199211</v>
      </c>
      <c r="B216">
        <v>4.1299999999999996E-2</v>
      </c>
      <c r="C216" s="15">
        <v>3.1849999999999996E-2</v>
      </c>
    </row>
    <row r="217" spans="1:3" x14ac:dyDescent="0.25">
      <c r="A217">
        <v>199212</v>
      </c>
      <c r="B217">
        <v>1.5300000000000001E-2</v>
      </c>
      <c r="C217" s="15">
        <v>3.3499999999999988E-3</v>
      </c>
    </row>
    <row r="218" spans="1:3" x14ac:dyDescent="0.25">
      <c r="A218">
        <v>199301</v>
      </c>
      <c r="B218">
        <v>9.300000000000001E-3</v>
      </c>
      <c r="C218" s="15">
        <v>4.8325E-2</v>
      </c>
    </row>
    <row r="219" spans="1:3" x14ac:dyDescent="0.25">
      <c r="A219">
        <v>199302</v>
      </c>
      <c r="B219">
        <v>1.1999999999999999E-3</v>
      </c>
      <c r="C219" s="15">
        <v>1.6987499999999996E-2</v>
      </c>
    </row>
    <row r="220" spans="1:3" x14ac:dyDescent="0.25">
      <c r="A220">
        <v>199303</v>
      </c>
      <c r="B220">
        <v>2.3E-2</v>
      </c>
      <c r="C220" s="15">
        <v>-4.2625000000000024E-3</v>
      </c>
    </row>
    <row r="221" spans="1:3" x14ac:dyDescent="0.25">
      <c r="A221">
        <v>199304</v>
      </c>
      <c r="B221">
        <v>-3.0499999999999999E-2</v>
      </c>
      <c r="C221" s="15">
        <v>1.5125000000000001E-2</v>
      </c>
    </row>
    <row r="222" spans="1:3" x14ac:dyDescent="0.25">
      <c r="A222">
        <v>199305</v>
      </c>
      <c r="B222">
        <v>2.8900000000000002E-2</v>
      </c>
      <c r="C222" s="15">
        <v>-3.9375000000000104E-3</v>
      </c>
    </row>
    <row r="223" spans="1:3" x14ac:dyDescent="0.25">
      <c r="A223">
        <v>199306</v>
      </c>
      <c r="B223">
        <v>3.0999999999999999E-3</v>
      </c>
      <c r="C223" s="15">
        <v>2.1925E-2</v>
      </c>
    </row>
    <row r="224" spans="1:3" x14ac:dyDescent="0.25">
      <c r="A224">
        <v>199307</v>
      </c>
      <c r="B224">
        <v>-3.4000000000000002E-3</v>
      </c>
      <c r="C224" s="15">
        <v>2.4187500000000001E-2</v>
      </c>
    </row>
    <row r="225" spans="1:3" x14ac:dyDescent="0.25">
      <c r="A225">
        <v>199308</v>
      </c>
      <c r="B225">
        <v>3.7100000000000001E-2</v>
      </c>
      <c r="C225" s="15">
        <v>1.2124999999999993E-2</v>
      </c>
    </row>
    <row r="226" spans="1:3" x14ac:dyDescent="0.25">
      <c r="A226">
        <v>199309</v>
      </c>
      <c r="B226">
        <v>-1.1999999999999999E-3</v>
      </c>
      <c r="C226" s="15">
        <v>-4.7249999999999948E-3</v>
      </c>
    </row>
    <row r="227" spans="1:3" x14ac:dyDescent="0.25">
      <c r="A227">
        <v>199310</v>
      </c>
      <c r="B227">
        <v>1.41E-2</v>
      </c>
      <c r="C227" s="15">
        <v>-1.2625000000000004E-2</v>
      </c>
    </row>
    <row r="228" spans="1:3" x14ac:dyDescent="0.25">
      <c r="A228">
        <v>199311</v>
      </c>
      <c r="B228">
        <v>-1.89E-2</v>
      </c>
      <c r="C228" s="15">
        <v>-2.2475000000000002E-2</v>
      </c>
    </row>
    <row r="229" spans="1:3" x14ac:dyDescent="0.25">
      <c r="A229">
        <v>199312</v>
      </c>
      <c r="B229">
        <v>1.6500000000000001E-2</v>
      </c>
      <c r="C229" s="15">
        <v>1.9137500000000002E-2</v>
      </c>
    </row>
    <row r="230" spans="1:3" x14ac:dyDescent="0.25">
      <c r="A230">
        <v>199401</v>
      </c>
      <c r="B230">
        <v>2.87E-2</v>
      </c>
      <c r="C230" s="15">
        <v>-1.6250000000000292E-4</v>
      </c>
    </row>
    <row r="231" spans="1:3" x14ac:dyDescent="0.25">
      <c r="A231">
        <v>199402</v>
      </c>
      <c r="B231">
        <v>-2.5499999999999998E-2</v>
      </c>
      <c r="C231" s="15">
        <v>9.6874999999999965E-3</v>
      </c>
    </row>
    <row r="232" spans="1:3" x14ac:dyDescent="0.25">
      <c r="A232">
        <v>199403</v>
      </c>
      <c r="B232">
        <v>-4.7800000000000002E-2</v>
      </c>
      <c r="C232" s="15">
        <v>1.9125000000000045E-3</v>
      </c>
    </row>
    <row r="233" spans="1:3" x14ac:dyDescent="0.25">
      <c r="A233">
        <v>199404</v>
      </c>
      <c r="B233">
        <v>6.8000000000000005E-3</v>
      </c>
      <c r="C233" s="15">
        <v>-3.39625E-2</v>
      </c>
    </row>
    <row r="234" spans="1:3" x14ac:dyDescent="0.25">
      <c r="A234">
        <v>199405</v>
      </c>
      <c r="B234">
        <v>5.7999999999999996E-3</v>
      </c>
      <c r="C234" s="15">
        <v>1.7712500000000003E-2</v>
      </c>
    </row>
    <row r="235" spans="1:3" x14ac:dyDescent="0.25">
      <c r="A235">
        <v>199406</v>
      </c>
      <c r="B235">
        <v>-3.0299999999999997E-2</v>
      </c>
      <c r="C235" s="15">
        <v>5.9874999999999998E-3</v>
      </c>
    </row>
    <row r="236" spans="1:3" x14ac:dyDescent="0.25">
      <c r="A236">
        <v>199407</v>
      </c>
      <c r="B236">
        <v>2.8199999999999999E-2</v>
      </c>
      <c r="C236" s="15">
        <v>6.4874999999999967E-3</v>
      </c>
    </row>
    <row r="237" spans="1:3" x14ac:dyDescent="0.25">
      <c r="A237">
        <v>199408</v>
      </c>
      <c r="B237">
        <v>4.0099999999999997E-2</v>
      </c>
      <c r="C237" s="15">
        <v>1.0950000000000001E-2</v>
      </c>
    </row>
    <row r="238" spans="1:3" x14ac:dyDescent="0.25">
      <c r="A238">
        <v>199409</v>
      </c>
      <c r="B238">
        <v>-2.3099999999999999E-2</v>
      </c>
      <c r="C238" s="15">
        <v>8.4874999999999985E-3</v>
      </c>
    </row>
    <row r="239" spans="1:3" x14ac:dyDescent="0.25">
      <c r="A239">
        <v>199410</v>
      </c>
      <c r="B239">
        <v>1.34E-2</v>
      </c>
      <c r="C239" s="15">
        <v>-1.55625E-2</v>
      </c>
    </row>
    <row r="240" spans="1:3" x14ac:dyDescent="0.25">
      <c r="A240">
        <v>199411</v>
      </c>
      <c r="B240">
        <v>-4.0399999999999998E-2</v>
      </c>
      <c r="C240" s="15">
        <v>-7.8374999999999972E-3</v>
      </c>
    </row>
    <row r="241" spans="1:3" x14ac:dyDescent="0.25">
      <c r="A241">
        <v>199412</v>
      </c>
      <c r="B241">
        <v>8.6E-3</v>
      </c>
      <c r="C241" s="15">
        <v>7.8875000000000021E-3</v>
      </c>
    </row>
    <row r="242" spans="1:3" x14ac:dyDescent="0.25">
      <c r="A242">
        <v>199501</v>
      </c>
      <c r="B242">
        <v>1.8000000000000002E-2</v>
      </c>
      <c r="C242" s="15">
        <v>1.0199999999999999E-2</v>
      </c>
    </row>
    <row r="243" spans="1:3" x14ac:dyDescent="0.25">
      <c r="A243">
        <v>199502</v>
      </c>
      <c r="B243">
        <v>3.6299999999999999E-2</v>
      </c>
      <c r="C243" s="15">
        <v>7.7499999999999791E-4</v>
      </c>
    </row>
    <row r="244" spans="1:3" x14ac:dyDescent="0.25">
      <c r="A244">
        <v>199503</v>
      </c>
      <c r="B244">
        <v>2.1899999999999999E-2</v>
      </c>
      <c r="C244" s="15">
        <v>-3.8875000000000055E-3</v>
      </c>
    </row>
    <row r="245" spans="1:3" x14ac:dyDescent="0.25">
      <c r="A245">
        <v>199504</v>
      </c>
      <c r="B245">
        <v>2.1099999999999997E-2</v>
      </c>
      <c r="C245" s="15">
        <v>2.8937499999999998E-2</v>
      </c>
    </row>
    <row r="246" spans="1:3" x14ac:dyDescent="0.25">
      <c r="A246">
        <v>199505</v>
      </c>
      <c r="B246">
        <v>2.8999999999999998E-2</v>
      </c>
      <c r="C246" s="15">
        <v>1.4725000000000005E-2</v>
      </c>
    </row>
    <row r="247" spans="1:3" x14ac:dyDescent="0.25">
      <c r="A247">
        <v>199506</v>
      </c>
      <c r="B247">
        <v>2.7200000000000002E-2</v>
      </c>
      <c r="C247" s="15">
        <v>-7.5999999999999956E-3</v>
      </c>
    </row>
    <row r="248" spans="1:3" x14ac:dyDescent="0.25">
      <c r="A248">
        <v>199507</v>
      </c>
      <c r="B248">
        <v>3.7200000000000004E-2</v>
      </c>
      <c r="C248" s="15">
        <v>-9.324999999999993E-3</v>
      </c>
    </row>
    <row r="249" spans="1:3" x14ac:dyDescent="0.25">
      <c r="A249">
        <v>199508</v>
      </c>
      <c r="B249">
        <v>5.5000000000000005E-3</v>
      </c>
      <c r="C249" s="15">
        <v>1.0125E-2</v>
      </c>
    </row>
    <row r="250" spans="1:3" x14ac:dyDescent="0.25">
      <c r="A250">
        <v>199509</v>
      </c>
      <c r="B250">
        <v>3.3500000000000002E-2</v>
      </c>
      <c r="C250" s="15">
        <v>2.10125E-2</v>
      </c>
    </row>
    <row r="251" spans="1:3" x14ac:dyDescent="0.25">
      <c r="A251">
        <v>199510</v>
      </c>
      <c r="B251">
        <v>-1.52E-2</v>
      </c>
      <c r="C251" s="15">
        <v>4.7587499999999998E-2</v>
      </c>
    </row>
    <row r="252" spans="1:3" x14ac:dyDescent="0.25">
      <c r="A252">
        <v>199511</v>
      </c>
      <c r="B252">
        <v>3.9599999999999996E-2</v>
      </c>
      <c r="C252" s="15">
        <v>-1.4774999999999996E-2</v>
      </c>
    </row>
    <row r="253" spans="1:3" x14ac:dyDescent="0.25">
      <c r="A253">
        <v>199512</v>
      </c>
      <c r="B253">
        <v>1.03E-2</v>
      </c>
      <c r="C253" s="15">
        <v>-2.7999999999999987E-3</v>
      </c>
    </row>
    <row r="254" spans="1:3" x14ac:dyDescent="0.25">
      <c r="A254">
        <v>199601</v>
      </c>
      <c r="B254">
        <v>2.2599999999999999E-2</v>
      </c>
      <c r="C254" s="15">
        <v>8.4000000000000082E-3</v>
      </c>
    </row>
    <row r="255" spans="1:3" x14ac:dyDescent="0.25">
      <c r="A255">
        <v>199602</v>
      </c>
      <c r="B255">
        <v>1.3300000000000001E-2</v>
      </c>
      <c r="C255" s="15">
        <v>8.9999999999999941E-3</v>
      </c>
    </row>
    <row r="256" spans="1:3" x14ac:dyDescent="0.25">
      <c r="A256">
        <v>199603</v>
      </c>
      <c r="B256">
        <v>7.3000000000000001E-3</v>
      </c>
      <c r="C256" s="15">
        <v>-3.9737500000000002E-2</v>
      </c>
    </row>
    <row r="257" spans="1:3" x14ac:dyDescent="0.25">
      <c r="A257">
        <v>199604</v>
      </c>
      <c r="B257">
        <v>2.06E-2</v>
      </c>
      <c r="C257" s="15">
        <v>-3.2875000000000001E-2</v>
      </c>
    </row>
    <row r="258" spans="1:3" x14ac:dyDescent="0.25">
      <c r="A258">
        <v>199605</v>
      </c>
      <c r="B258">
        <v>2.3599999999999999E-2</v>
      </c>
      <c r="C258" s="15">
        <v>3.0125000000000048E-3</v>
      </c>
    </row>
    <row r="259" spans="1:3" x14ac:dyDescent="0.25">
      <c r="A259">
        <v>199606</v>
      </c>
      <c r="B259">
        <v>-1.1399999999999999E-2</v>
      </c>
      <c r="C259" s="15">
        <v>-1.7949999999999997E-2</v>
      </c>
    </row>
    <row r="260" spans="1:3" x14ac:dyDescent="0.25">
      <c r="A260">
        <v>199607</v>
      </c>
      <c r="B260">
        <v>-5.9699999999999996E-2</v>
      </c>
      <c r="C260" s="15">
        <v>1.44875E-2</v>
      </c>
    </row>
    <row r="261" spans="1:3" x14ac:dyDescent="0.25">
      <c r="A261">
        <v>199608</v>
      </c>
      <c r="B261">
        <v>2.7699999999999999E-2</v>
      </c>
      <c r="C261" s="15">
        <v>-7.7750000000000041E-3</v>
      </c>
    </row>
    <row r="262" spans="1:3" x14ac:dyDescent="0.25">
      <c r="A262">
        <v>199609</v>
      </c>
      <c r="B262">
        <v>5.0099999999999999E-2</v>
      </c>
      <c r="C262" s="15">
        <v>1.9049999999999997E-2</v>
      </c>
    </row>
    <row r="263" spans="1:3" x14ac:dyDescent="0.25">
      <c r="A263">
        <v>199610</v>
      </c>
      <c r="B263">
        <v>8.6E-3</v>
      </c>
      <c r="C263" s="15">
        <v>1.30375E-2</v>
      </c>
    </row>
    <row r="264" spans="1:3" x14ac:dyDescent="0.25">
      <c r="A264">
        <v>199611</v>
      </c>
      <c r="B264">
        <v>6.25E-2</v>
      </c>
      <c r="C264" s="15">
        <v>-1.0825000000000001E-2</v>
      </c>
    </row>
    <row r="265" spans="1:3" x14ac:dyDescent="0.25">
      <c r="A265">
        <v>199612</v>
      </c>
      <c r="B265">
        <v>-1.7000000000000001E-2</v>
      </c>
      <c r="C265" s="15">
        <v>-1.2125000000000018E-3</v>
      </c>
    </row>
    <row r="266" spans="1:3" x14ac:dyDescent="0.25">
      <c r="A266">
        <v>199701</v>
      </c>
      <c r="B266">
        <v>4.99E-2</v>
      </c>
      <c r="C266" s="15">
        <v>3.4487499999999997E-2</v>
      </c>
    </row>
    <row r="267" spans="1:3" x14ac:dyDescent="0.25">
      <c r="A267">
        <v>199702</v>
      </c>
      <c r="B267">
        <v>-4.8999999999999998E-3</v>
      </c>
      <c r="C267" s="15">
        <v>-2.9399999999999999E-2</v>
      </c>
    </row>
    <row r="268" spans="1:3" x14ac:dyDescent="0.25">
      <c r="A268">
        <v>199703</v>
      </c>
      <c r="B268">
        <v>-5.0300000000000004E-2</v>
      </c>
      <c r="C268" s="15">
        <v>1.2124999999999983E-3</v>
      </c>
    </row>
    <row r="269" spans="1:3" x14ac:dyDescent="0.25">
      <c r="A269">
        <v>199704</v>
      </c>
      <c r="B269">
        <v>4.0399999999999998E-2</v>
      </c>
      <c r="C269" s="15">
        <v>2.7500000000000004E-2</v>
      </c>
    </row>
    <row r="270" spans="1:3" x14ac:dyDescent="0.25">
      <c r="A270">
        <v>199705</v>
      </c>
      <c r="B270">
        <v>6.7400000000000002E-2</v>
      </c>
      <c r="C270" s="15">
        <v>1.287499999999997E-3</v>
      </c>
    </row>
    <row r="271" spans="1:3" x14ac:dyDescent="0.25">
      <c r="A271">
        <v>199706</v>
      </c>
      <c r="B271">
        <v>4.0999999999999995E-2</v>
      </c>
      <c r="C271" s="15">
        <v>6.7499999999999991E-3</v>
      </c>
    </row>
    <row r="272" spans="1:3" x14ac:dyDescent="0.25">
      <c r="A272">
        <v>199707</v>
      </c>
      <c r="B272">
        <v>7.3300000000000004E-2</v>
      </c>
      <c r="C272" s="15">
        <v>3.3000000000000008E-2</v>
      </c>
    </row>
    <row r="273" spans="1:3" x14ac:dyDescent="0.25">
      <c r="A273">
        <v>199708</v>
      </c>
      <c r="B273">
        <v>-4.1500000000000002E-2</v>
      </c>
      <c r="C273" s="15">
        <v>-1.8837499999999997E-2</v>
      </c>
    </row>
    <row r="274" spans="1:3" x14ac:dyDescent="0.25">
      <c r="A274">
        <v>199709</v>
      </c>
      <c r="B274">
        <v>5.3499999999999999E-2</v>
      </c>
      <c r="C274" s="15">
        <v>1.4374999999999999E-2</v>
      </c>
    </row>
    <row r="275" spans="1:3" x14ac:dyDescent="0.25">
      <c r="A275">
        <v>199710</v>
      </c>
      <c r="B275">
        <v>-3.7999999999999999E-2</v>
      </c>
      <c r="C275" s="15">
        <v>-3.4999999999999615E-4</v>
      </c>
    </row>
    <row r="276" spans="1:3" x14ac:dyDescent="0.25">
      <c r="A276">
        <v>199711</v>
      </c>
      <c r="B276">
        <v>2.98E-2</v>
      </c>
      <c r="C276" s="15">
        <v>-1.805E-2</v>
      </c>
    </row>
    <row r="277" spans="1:3" x14ac:dyDescent="0.25">
      <c r="A277">
        <v>199712</v>
      </c>
      <c r="B277">
        <v>1.32E-2</v>
      </c>
      <c r="C277" s="15">
        <v>1.1775000000000001E-2</v>
      </c>
    </row>
    <row r="278" spans="1:3" x14ac:dyDescent="0.25">
      <c r="A278">
        <v>199801</v>
      </c>
      <c r="B278">
        <v>1.5E-3</v>
      </c>
      <c r="C278" s="15">
        <v>7.4499999999999992E-3</v>
      </c>
    </row>
    <row r="279" spans="1:3" x14ac:dyDescent="0.25">
      <c r="A279">
        <v>199802</v>
      </c>
      <c r="B279">
        <v>7.0400000000000004E-2</v>
      </c>
      <c r="C279" s="15">
        <v>6.525000000000003E-3</v>
      </c>
    </row>
    <row r="280" spans="1:3" x14ac:dyDescent="0.25">
      <c r="A280">
        <v>199803</v>
      </c>
      <c r="B280">
        <v>4.7599999999999996E-2</v>
      </c>
      <c r="C280" s="15">
        <v>-9.1125000000000025E-3</v>
      </c>
    </row>
    <row r="281" spans="1:3" x14ac:dyDescent="0.25">
      <c r="A281">
        <v>199804</v>
      </c>
      <c r="B281">
        <v>7.3000000000000001E-3</v>
      </c>
      <c r="C281" s="15">
        <v>7.2499999999999995E-4</v>
      </c>
    </row>
    <row r="282" spans="1:3" x14ac:dyDescent="0.25">
      <c r="A282">
        <v>199805</v>
      </c>
      <c r="B282">
        <v>-3.0699999999999998E-2</v>
      </c>
      <c r="C282" s="15">
        <v>3.3900000000000007E-2</v>
      </c>
    </row>
    <row r="283" spans="1:3" x14ac:dyDescent="0.25">
      <c r="A283">
        <v>199806</v>
      </c>
      <c r="B283">
        <v>3.1800000000000002E-2</v>
      </c>
      <c r="C283" s="15">
        <v>5.1837500000000009E-2</v>
      </c>
    </row>
    <row r="284" spans="1:3" x14ac:dyDescent="0.25">
      <c r="A284">
        <v>199807</v>
      </c>
      <c r="B284">
        <v>-2.46E-2</v>
      </c>
      <c r="C284" s="15">
        <v>3.7462499999999996E-2</v>
      </c>
    </row>
    <row r="285" spans="1:3" x14ac:dyDescent="0.25">
      <c r="A285">
        <v>199808</v>
      </c>
      <c r="B285">
        <v>-0.16079999999999997</v>
      </c>
      <c r="C285" s="15">
        <v>3.1962499999999977E-2</v>
      </c>
    </row>
    <row r="286" spans="1:3" x14ac:dyDescent="0.25">
      <c r="A286">
        <v>199809</v>
      </c>
      <c r="B286">
        <v>6.1500000000000006E-2</v>
      </c>
      <c r="C286" s="15">
        <v>-4.9450000000000001E-2</v>
      </c>
    </row>
    <row r="287" spans="1:3" x14ac:dyDescent="0.25">
      <c r="A287">
        <v>199810</v>
      </c>
      <c r="B287">
        <v>7.1300000000000002E-2</v>
      </c>
      <c r="C287" s="15">
        <v>2.8375000000000004E-2</v>
      </c>
    </row>
    <row r="288" spans="1:3" x14ac:dyDescent="0.25">
      <c r="A288">
        <v>199811</v>
      </c>
      <c r="B288">
        <v>6.0999999999999999E-2</v>
      </c>
      <c r="C288" s="15">
        <v>3.6000000000000004E-2</v>
      </c>
    </row>
    <row r="289" spans="1:3" x14ac:dyDescent="0.25">
      <c r="A289">
        <v>199812</v>
      </c>
      <c r="B289">
        <v>6.1600000000000002E-2</v>
      </c>
      <c r="C289" s="15">
        <v>6.3887500000000014E-2</v>
      </c>
    </row>
    <row r="290" spans="1:3" x14ac:dyDescent="0.25">
      <c r="A290">
        <v>199901</v>
      </c>
      <c r="B290">
        <v>3.5000000000000003E-2</v>
      </c>
      <c r="C290" s="15">
        <v>3.6712500000000002E-2</v>
      </c>
    </row>
    <row r="291" spans="1:3" x14ac:dyDescent="0.25">
      <c r="A291">
        <v>199902</v>
      </c>
      <c r="B291">
        <v>-4.0800000000000003E-2</v>
      </c>
      <c r="C291" s="15">
        <v>-6.912500000000002E-3</v>
      </c>
    </row>
    <row r="292" spans="1:3" x14ac:dyDescent="0.25">
      <c r="A292">
        <v>199903</v>
      </c>
      <c r="B292">
        <v>3.4500000000000003E-2</v>
      </c>
      <c r="C292" s="15">
        <v>1.3537499999999997E-2</v>
      </c>
    </row>
    <row r="293" spans="1:3" x14ac:dyDescent="0.25">
      <c r="A293">
        <v>199904</v>
      </c>
      <c r="B293">
        <v>4.3299999999999998E-2</v>
      </c>
      <c r="C293" s="15">
        <v>-9.9162500000000028E-2</v>
      </c>
    </row>
    <row r="294" spans="1:3" x14ac:dyDescent="0.25">
      <c r="A294">
        <v>199905</v>
      </c>
      <c r="B294">
        <v>-2.46E-2</v>
      </c>
      <c r="C294" s="15">
        <v>6.2500000000000402E-4</v>
      </c>
    </row>
    <row r="295" spans="1:3" x14ac:dyDescent="0.25">
      <c r="A295">
        <v>199906</v>
      </c>
      <c r="B295">
        <v>4.7699999999999992E-2</v>
      </c>
      <c r="C295" s="15">
        <v>1.5475000000000003E-2</v>
      </c>
    </row>
    <row r="296" spans="1:3" x14ac:dyDescent="0.25">
      <c r="A296">
        <v>199907</v>
      </c>
      <c r="B296">
        <v>-3.49E-2</v>
      </c>
      <c r="C296" s="15">
        <v>6.1250000000000054E-3</v>
      </c>
    </row>
    <row r="297" spans="1:3" x14ac:dyDescent="0.25">
      <c r="A297">
        <v>199908</v>
      </c>
      <c r="B297">
        <v>-1.38E-2</v>
      </c>
      <c r="C297" s="15">
        <v>4.4075000000000003E-2</v>
      </c>
    </row>
    <row r="298" spans="1:3" x14ac:dyDescent="0.25">
      <c r="A298">
        <v>199909</v>
      </c>
      <c r="B298">
        <v>-2.7900000000000001E-2</v>
      </c>
      <c r="C298" s="15">
        <v>3.2274999999999998E-2</v>
      </c>
    </row>
    <row r="299" spans="1:3" x14ac:dyDescent="0.25">
      <c r="A299">
        <v>199910</v>
      </c>
      <c r="B299">
        <v>6.1200000000000004E-2</v>
      </c>
      <c r="C299" s="15">
        <v>-1.5475000000000003E-2</v>
      </c>
    </row>
    <row r="300" spans="1:3" x14ac:dyDescent="0.25">
      <c r="A300">
        <v>199911</v>
      </c>
      <c r="B300">
        <v>3.3700000000000001E-2</v>
      </c>
      <c r="C300" s="15">
        <v>5.9925000000000006E-2</v>
      </c>
    </row>
    <row r="301" spans="1:3" x14ac:dyDescent="0.25">
      <c r="A301">
        <v>199912</v>
      </c>
      <c r="B301">
        <v>7.7199999999999991E-2</v>
      </c>
      <c r="C301" s="15">
        <v>0.10008750000000001</v>
      </c>
    </row>
    <row r="302" spans="1:3" x14ac:dyDescent="0.25">
      <c r="A302">
        <v>200001</v>
      </c>
      <c r="B302">
        <v>-4.7400000000000005E-2</v>
      </c>
      <c r="C302" s="15">
        <v>5.7999999999999927E-3</v>
      </c>
    </row>
    <row r="303" spans="1:3" x14ac:dyDescent="0.25">
      <c r="A303">
        <v>200002</v>
      </c>
      <c r="B303">
        <v>2.4500000000000001E-2</v>
      </c>
      <c r="C303" s="15">
        <v>7.0037499999999989E-2</v>
      </c>
    </row>
    <row r="304" spans="1:3" x14ac:dyDescent="0.25">
      <c r="A304">
        <v>200003</v>
      </c>
      <c r="B304">
        <v>5.2000000000000005E-2</v>
      </c>
      <c r="C304" s="15">
        <v>-2.2574999999999984E-2</v>
      </c>
    </row>
    <row r="305" spans="1:3" x14ac:dyDescent="0.25">
      <c r="A305">
        <v>200004</v>
      </c>
      <c r="B305">
        <v>-6.4000000000000001E-2</v>
      </c>
      <c r="C305" s="15">
        <v>-3.1037499999999996E-2</v>
      </c>
    </row>
    <row r="306" spans="1:3" x14ac:dyDescent="0.25">
      <c r="A306">
        <v>200005</v>
      </c>
      <c r="B306">
        <v>-4.4199999999999996E-2</v>
      </c>
      <c r="C306" s="15">
        <v>-1.3624999999999995E-2</v>
      </c>
    </row>
    <row r="307" spans="1:3" x14ac:dyDescent="0.25">
      <c r="A307">
        <v>200006</v>
      </c>
      <c r="B307">
        <v>4.6399999999999997E-2</v>
      </c>
      <c r="C307" s="15">
        <v>6.7375000000000004E-2</v>
      </c>
    </row>
    <row r="308" spans="1:3" x14ac:dyDescent="0.25">
      <c r="A308">
        <v>200007</v>
      </c>
      <c r="B308">
        <v>-2.5099999999999997E-2</v>
      </c>
      <c r="C308" s="15">
        <v>-3.5462499999999994E-2</v>
      </c>
    </row>
    <row r="309" spans="1:3" x14ac:dyDescent="0.25">
      <c r="A309">
        <v>200008</v>
      </c>
      <c r="B309">
        <v>7.0300000000000001E-2</v>
      </c>
      <c r="C309" s="15">
        <v>6.1762499999999998E-2</v>
      </c>
    </row>
    <row r="310" spans="1:3" x14ac:dyDescent="0.25">
      <c r="A310">
        <v>200009</v>
      </c>
      <c r="B310">
        <v>-5.45E-2</v>
      </c>
      <c r="C310" s="15">
        <v>9.0750000000000015E-3</v>
      </c>
    </row>
    <row r="311" spans="1:3" x14ac:dyDescent="0.25">
      <c r="A311">
        <v>200010</v>
      </c>
      <c r="B311">
        <v>-2.76E-2</v>
      </c>
      <c r="C311" s="15">
        <v>-3.9087499999999997E-2</v>
      </c>
    </row>
    <row r="312" spans="1:3" x14ac:dyDescent="0.25">
      <c r="A312">
        <v>200011</v>
      </c>
      <c r="B312">
        <v>-0.1072</v>
      </c>
      <c r="C312" s="15">
        <v>-2.1899999999999996E-2</v>
      </c>
    </row>
    <row r="313" spans="1:3" x14ac:dyDescent="0.25">
      <c r="A313">
        <v>200012</v>
      </c>
      <c r="B313">
        <v>1.1899999999999999E-2</v>
      </c>
      <c r="C313" s="15">
        <v>-4.2937500000000017E-2</v>
      </c>
    </row>
    <row r="314" spans="1:3" x14ac:dyDescent="0.25">
      <c r="A314">
        <v>200101</v>
      </c>
      <c r="B314">
        <v>3.1300000000000001E-2</v>
      </c>
      <c r="C314" s="15">
        <v>-8.0212499999999992E-2</v>
      </c>
    </row>
    <row r="315" spans="1:3" x14ac:dyDescent="0.25">
      <c r="A315">
        <v>200102</v>
      </c>
      <c r="B315">
        <v>-0.10050000000000001</v>
      </c>
      <c r="C315" s="15">
        <v>5.3862500000000001E-2</v>
      </c>
    </row>
    <row r="316" spans="1:3" x14ac:dyDescent="0.25">
      <c r="A316">
        <v>200103</v>
      </c>
      <c r="B316">
        <v>-7.2599999999999998E-2</v>
      </c>
      <c r="C316" s="15">
        <v>8.7000000000000063E-3</v>
      </c>
    </row>
    <row r="317" spans="1:3" x14ac:dyDescent="0.25">
      <c r="A317">
        <v>200104</v>
      </c>
      <c r="B317">
        <v>7.9399999999999998E-2</v>
      </c>
      <c r="C317" s="15">
        <v>-2.946250000000001E-2</v>
      </c>
    </row>
    <row r="318" spans="1:3" x14ac:dyDescent="0.25">
      <c r="A318">
        <v>200105</v>
      </c>
      <c r="B318">
        <v>7.1999999999999998E-3</v>
      </c>
      <c r="C318" s="15">
        <v>1.6649999999999998E-2</v>
      </c>
    </row>
    <row r="319" spans="1:3" x14ac:dyDescent="0.25">
      <c r="A319">
        <v>200106</v>
      </c>
      <c r="B319">
        <v>-1.9400000000000001E-2</v>
      </c>
      <c r="C319" s="15">
        <v>-2.5775000000000003E-2</v>
      </c>
    </row>
    <row r="320" spans="1:3" x14ac:dyDescent="0.25">
      <c r="A320">
        <v>200107</v>
      </c>
      <c r="B320">
        <v>-2.1299999999999999E-2</v>
      </c>
      <c r="C320" s="15">
        <v>-1.46E-2</v>
      </c>
    </row>
    <row r="321" spans="1:3" x14ac:dyDescent="0.25">
      <c r="A321">
        <v>200108</v>
      </c>
      <c r="B321">
        <v>-6.4600000000000005E-2</v>
      </c>
      <c r="C321" s="15">
        <v>1.0262500000000008E-2</v>
      </c>
    </row>
    <row r="322" spans="1:3" x14ac:dyDescent="0.25">
      <c r="A322">
        <v>200109</v>
      </c>
      <c r="B322">
        <v>-9.2499999999999999E-2</v>
      </c>
      <c r="C322" s="15">
        <v>1.465000000000001E-2</v>
      </c>
    </row>
    <row r="323" spans="1:3" x14ac:dyDescent="0.25">
      <c r="A323">
        <v>200110</v>
      </c>
      <c r="B323">
        <v>2.46E-2</v>
      </c>
      <c r="C323" s="15">
        <v>1.0049999999999996E-2</v>
      </c>
    </row>
    <row r="324" spans="1:3" x14ac:dyDescent="0.25">
      <c r="A324">
        <v>200111</v>
      </c>
      <c r="B324">
        <v>7.5399999999999995E-2</v>
      </c>
      <c r="C324" s="15">
        <v>-4.6662499999999996E-2</v>
      </c>
    </row>
    <row r="325" spans="1:3" x14ac:dyDescent="0.25">
      <c r="A325">
        <v>200112</v>
      </c>
      <c r="B325">
        <v>1.6E-2</v>
      </c>
      <c r="C325" s="15">
        <v>3.5837499999999994E-2</v>
      </c>
    </row>
    <row r="326" spans="1:3" x14ac:dyDescent="0.25">
      <c r="A326">
        <v>200201</v>
      </c>
      <c r="B326">
        <v>-1.44E-2</v>
      </c>
      <c r="C326" s="15">
        <v>1.4612500000000002E-2</v>
      </c>
    </row>
    <row r="327" spans="1:3" x14ac:dyDescent="0.25">
      <c r="A327">
        <v>200202</v>
      </c>
      <c r="B327">
        <v>-2.29E-2</v>
      </c>
      <c r="C327" s="15">
        <v>2.1150000000000002E-2</v>
      </c>
    </row>
    <row r="328" spans="1:3" x14ac:dyDescent="0.25">
      <c r="A328">
        <v>200203</v>
      </c>
      <c r="B328">
        <v>4.24E-2</v>
      </c>
      <c r="C328" s="15">
        <v>-8.2749999999999976E-3</v>
      </c>
    </row>
    <row r="329" spans="1:3" x14ac:dyDescent="0.25">
      <c r="A329">
        <v>200204</v>
      </c>
      <c r="B329">
        <v>-5.2000000000000005E-2</v>
      </c>
      <c r="C329" s="15">
        <v>5.1787499999999993E-2</v>
      </c>
    </row>
    <row r="330" spans="1:3" x14ac:dyDescent="0.25">
      <c r="A330">
        <v>200205</v>
      </c>
      <c r="B330">
        <v>-1.38E-2</v>
      </c>
      <c r="C330" s="15">
        <v>1.3875E-2</v>
      </c>
    </row>
    <row r="331" spans="1:3" x14ac:dyDescent="0.25">
      <c r="A331">
        <v>200206</v>
      </c>
      <c r="B331">
        <v>-7.2099999999999997E-2</v>
      </c>
      <c r="C331" s="15">
        <v>6.2625000000000042E-3</v>
      </c>
    </row>
    <row r="332" spans="1:3" x14ac:dyDescent="0.25">
      <c r="A332">
        <v>200207</v>
      </c>
      <c r="B332">
        <v>-8.1799999999999998E-2</v>
      </c>
      <c r="C332" s="15">
        <v>-8.737500000000023E-3</v>
      </c>
    </row>
    <row r="333" spans="1:3" x14ac:dyDescent="0.25">
      <c r="A333">
        <v>200208</v>
      </c>
      <c r="B333">
        <v>5.0000000000000001E-3</v>
      </c>
      <c r="C333" s="15">
        <v>1.1299999999999999E-2</v>
      </c>
    </row>
    <row r="334" spans="1:3" x14ac:dyDescent="0.25">
      <c r="A334">
        <v>200209</v>
      </c>
      <c r="B334">
        <v>-0.10349999999999999</v>
      </c>
      <c r="C334" s="15">
        <v>3.7600000000000008E-2</v>
      </c>
    </row>
    <row r="335" spans="1:3" x14ac:dyDescent="0.25">
      <c r="A335">
        <v>200210</v>
      </c>
      <c r="B335">
        <v>7.8399999999999997E-2</v>
      </c>
      <c r="C335" s="15">
        <v>-4.1375000000000002E-2</v>
      </c>
    </row>
    <row r="336" spans="1:3" x14ac:dyDescent="0.25">
      <c r="A336">
        <v>200211</v>
      </c>
      <c r="B336">
        <v>5.96E-2</v>
      </c>
      <c r="C336" s="15">
        <v>-2.7249999999999983E-3</v>
      </c>
    </row>
    <row r="337" spans="1:3" x14ac:dyDescent="0.25">
      <c r="A337">
        <v>200212</v>
      </c>
      <c r="B337">
        <v>-5.7599999999999998E-2</v>
      </c>
      <c r="C337" s="15">
        <v>5.3937500000000013E-2</v>
      </c>
    </row>
    <row r="338" spans="1:3" x14ac:dyDescent="0.25">
      <c r="A338">
        <v>200301</v>
      </c>
      <c r="B338">
        <v>-2.5699999999999997E-2</v>
      </c>
      <c r="C338" s="15">
        <v>-1.0775E-2</v>
      </c>
    </row>
    <row r="339" spans="1:3" x14ac:dyDescent="0.25">
      <c r="A339">
        <v>200302</v>
      </c>
      <c r="B339">
        <v>-1.8799999999999997E-2</v>
      </c>
      <c r="C339" s="15">
        <v>-1.0262500000000001E-2</v>
      </c>
    </row>
    <row r="340" spans="1:3" x14ac:dyDescent="0.25">
      <c r="A340">
        <v>200303</v>
      </c>
      <c r="B340">
        <v>1.09E-2</v>
      </c>
      <c r="C340" s="15">
        <v>-1.2750000000000001E-3</v>
      </c>
    </row>
    <row r="341" spans="1:3" x14ac:dyDescent="0.25">
      <c r="A341">
        <v>200304</v>
      </c>
      <c r="B341">
        <v>8.2200000000000009E-2</v>
      </c>
      <c r="C341" s="15">
        <v>-4.1825000000000015E-2</v>
      </c>
    </row>
    <row r="342" spans="1:3" x14ac:dyDescent="0.25">
      <c r="A342">
        <v>200305</v>
      </c>
      <c r="B342">
        <v>6.0499999999999998E-2</v>
      </c>
      <c r="C342" s="15">
        <v>-1.1450000000000009E-2</v>
      </c>
    </row>
    <row r="343" spans="1:3" x14ac:dyDescent="0.25">
      <c r="A343">
        <v>200306</v>
      </c>
      <c r="B343">
        <v>1.4199999999999999E-2</v>
      </c>
      <c r="C343" s="15">
        <v>-1.2674999999999999E-2</v>
      </c>
    </row>
    <row r="344" spans="1:3" x14ac:dyDescent="0.25">
      <c r="A344">
        <v>200307</v>
      </c>
      <c r="B344">
        <v>2.35E-2</v>
      </c>
      <c r="C344" s="15">
        <v>-5.0749999999999997E-3</v>
      </c>
    </row>
    <row r="345" spans="1:3" x14ac:dyDescent="0.25">
      <c r="A345">
        <v>200308</v>
      </c>
      <c r="B345">
        <v>2.3399999999999997E-2</v>
      </c>
      <c r="C345" s="15">
        <v>-5.0624999999999976E-3</v>
      </c>
    </row>
    <row r="346" spans="1:3" x14ac:dyDescent="0.25">
      <c r="A346">
        <v>200309</v>
      </c>
      <c r="B346">
        <v>-1.24E-2</v>
      </c>
      <c r="C346" s="15">
        <v>-1.1162499999999999E-2</v>
      </c>
    </row>
    <row r="347" spans="1:3" x14ac:dyDescent="0.25">
      <c r="A347">
        <v>200310</v>
      </c>
      <c r="B347">
        <v>6.08E-2</v>
      </c>
      <c r="C347" s="15">
        <v>5.7349999999999984E-2</v>
      </c>
    </row>
    <row r="348" spans="1:3" x14ac:dyDescent="0.25">
      <c r="A348">
        <v>200311</v>
      </c>
      <c r="B348">
        <v>1.3500000000000002E-2</v>
      </c>
      <c r="C348" s="15">
        <v>1.2974999999999997E-2</v>
      </c>
    </row>
    <row r="349" spans="1:3" x14ac:dyDescent="0.25">
      <c r="A349">
        <v>200312</v>
      </c>
      <c r="B349">
        <v>4.2900000000000001E-2</v>
      </c>
      <c r="C349" s="15">
        <v>-3.9650000000000005E-2</v>
      </c>
    </row>
    <row r="350" spans="1:3" x14ac:dyDescent="0.25">
      <c r="A350">
        <v>200401</v>
      </c>
      <c r="B350">
        <v>2.1499999999999998E-2</v>
      </c>
      <c r="C350" s="15">
        <v>-2.58625E-2</v>
      </c>
    </row>
    <row r="351" spans="1:3" x14ac:dyDescent="0.25">
      <c r="A351">
        <v>200402</v>
      </c>
      <c r="B351">
        <v>1.3999999999999999E-2</v>
      </c>
      <c r="C351" s="15">
        <v>2.4874999999999967E-3</v>
      </c>
    </row>
    <row r="352" spans="1:3" x14ac:dyDescent="0.25">
      <c r="A352">
        <v>200403</v>
      </c>
      <c r="B352">
        <v>-1.32E-2</v>
      </c>
      <c r="C352" s="15">
        <v>1.6174999999999998E-2</v>
      </c>
    </row>
    <row r="353" spans="1:3" x14ac:dyDescent="0.25">
      <c r="A353">
        <v>200404</v>
      </c>
      <c r="B353">
        <v>-1.83E-2</v>
      </c>
      <c r="C353" s="15">
        <v>-4.7687500000000008E-2</v>
      </c>
    </row>
    <row r="354" spans="1:3" x14ac:dyDescent="0.25">
      <c r="A354">
        <v>200405</v>
      </c>
      <c r="B354">
        <v>1.1699999999999999E-2</v>
      </c>
      <c r="C354" s="15">
        <v>1.7112500000000003E-2</v>
      </c>
    </row>
    <row r="355" spans="1:3" x14ac:dyDescent="0.25">
      <c r="A355">
        <v>200406</v>
      </c>
      <c r="B355">
        <v>1.8600000000000002E-2</v>
      </c>
      <c r="C355" s="15">
        <v>2.085E-2</v>
      </c>
    </row>
    <row r="356" spans="1:3" x14ac:dyDescent="0.25">
      <c r="A356">
        <v>200407</v>
      </c>
      <c r="B356">
        <v>-4.0599999999999997E-2</v>
      </c>
      <c r="C356" s="15">
        <v>5.7499999999999982E-3</v>
      </c>
    </row>
    <row r="357" spans="1:3" x14ac:dyDescent="0.25">
      <c r="A357">
        <v>200408</v>
      </c>
      <c r="B357">
        <v>8.0000000000000004E-4</v>
      </c>
      <c r="C357" s="15">
        <v>5.0375000000000012E-3</v>
      </c>
    </row>
    <row r="358" spans="1:3" x14ac:dyDescent="0.25">
      <c r="A358">
        <v>200409</v>
      </c>
      <c r="B358">
        <v>1.6E-2</v>
      </c>
      <c r="C358" s="15">
        <v>3.3899999999999993E-2</v>
      </c>
    </row>
    <row r="359" spans="1:3" x14ac:dyDescent="0.25">
      <c r="A359">
        <v>200410</v>
      </c>
      <c r="B359">
        <v>1.43E-2</v>
      </c>
      <c r="C359" s="15">
        <v>1.3124999999999994E-3</v>
      </c>
    </row>
    <row r="360" spans="1:3" x14ac:dyDescent="0.25">
      <c r="A360">
        <v>200411</v>
      </c>
      <c r="B360">
        <v>4.5400000000000003E-2</v>
      </c>
      <c r="C360" s="15">
        <v>2.5975000000000012E-2</v>
      </c>
    </row>
    <row r="361" spans="1:3" x14ac:dyDescent="0.25">
      <c r="A361">
        <v>200412</v>
      </c>
      <c r="B361">
        <v>3.4300000000000004E-2</v>
      </c>
      <c r="C361" s="15">
        <v>-3.5087499999999994E-2</v>
      </c>
    </row>
    <row r="362" spans="1:3" x14ac:dyDescent="0.25">
      <c r="A362">
        <v>200501</v>
      </c>
      <c r="B362">
        <v>-2.76E-2</v>
      </c>
      <c r="C362" s="15">
        <v>3.0174999999999997E-2</v>
      </c>
    </row>
    <row r="363" spans="1:3" x14ac:dyDescent="0.25">
      <c r="A363">
        <v>200502</v>
      </c>
      <c r="B363">
        <v>1.89E-2</v>
      </c>
      <c r="C363" s="15">
        <v>5.6074999999999993E-2</v>
      </c>
    </row>
    <row r="364" spans="1:3" x14ac:dyDescent="0.25">
      <c r="A364">
        <v>200503</v>
      </c>
      <c r="B364">
        <v>-1.9699999999999999E-2</v>
      </c>
      <c r="C364" s="15">
        <v>9.1250000000000012E-4</v>
      </c>
    </row>
    <row r="365" spans="1:3" x14ac:dyDescent="0.25">
      <c r="A365">
        <v>200504</v>
      </c>
      <c r="B365">
        <v>-2.6099999999999998E-2</v>
      </c>
      <c r="C365" s="15">
        <v>-5.4250000000000131E-3</v>
      </c>
    </row>
    <row r="366" spans="1:3" x14ac:dyDescent="0.25">
      <c r="A366">
        <v>200505</v>
      </c>
      <c r="B366">
        <v>3.6499999999999998E-2</v>
      </c>
      <c r="C366" s="15">
        <v>-2.3712500000000008E-2</v>
      </c>
    </row>
    <row r="367" spans="1:3" x14ac:dyDescent="0.25">
      <c r="A367">
        <v>200506</v>
      </c>
      <c r="B367">
        <v>5.6999999999999993E-3</v>
      </c>
      <c r="C367" s="15">
        <v>6.5125000000000009E-3</v>
      </c>
    </row>
    <row r="368" spans="1:3" x14ac:dyDescent="0.25">
      <c r="A368">
        <v>200507</v>
      </c>
      <c r="B368">
        <v>3.9199999999999999E-2</v>
      </c>
      <c r="C368" s="15">
        <v>1.2150000000000001E-2</v>
      </c>
    </row>
    <row r="369" spans="1:3" x14ac:dyDescent="0.25">
      <c r="A369">
        <v>200508</v>
      </c>
      <c r="B369">
        <v>-1.2199999999999999E-2</v>
      </c>
      <c r="C369" s="15">
        <v>4.4250000000000001E-3</v>
      </c>
    </row>
    <row r="370" spans="1:3" x14ac:dyDescent="0.25">
      <c r="A370">
        <v>200509</v>
      </c>
      <c r="B370">
        <v>4.8999999999999998E-3</v>
      </c>
      <c r="C370" s="15">
        <v>2.6974999999999999E-2</v>
      </c>
    </row>
    <row r="371" spans="1:3" x14ac:dyDescent="0.25">
      <c r="A371">
        <v>200510</v>
      </c>
      <c r="B371">
        <v>-2.0199999999999999E-2</v>
      </c>
      <c r="C371" s="15">
        <v>-3.8149999999999989E-2</v>
      </c>
    </row>
    <row r="372" spans="1:3" x14ac:dyDescent="0.25">
      <c r="A372">
        <v>200511</v>
      </c>
      <c r="B372">
        <v>3.61E-2</v>
      </c>
      <c r="C372" s="15">
        <v>6.0500000000000068E-3</v>
      </c>
    </row>
    <row r="373" spans="1:3" x14ac:dyDescent="0.25">
      <c r="A373">
        <v>200512</v>
      </c>
      <c r="B373">
        <v>-2.5000000000000001E-3</v>
      </c>
      <c r="C373" s="15">
        <v>1.2449999999999999E-2</v>
      </c>
    </row>
    <row r="374" spans="1:3" x14ac:dyDescent="0.25">
      <c r="A374">
        <v>200601</v>
      </c>
      <c r="B374">
        <v>3.04E-2</v>
      </c>
      <c r="C374" s="15">
        <v>5.251249999999999E-2</v>
      </c>
    </row>
    <row r="375" spans="1:3" x14ac:dyDescent="0.25">
      <c r="A375">
        <v>200602</v>
      </c>
      <c r="B375">
        <v>-3.0000000000000001E-3</v>
      </c>
      <c r="C375" s="15">
        <v>-2.9874999999999999E-2</v>
      </c>
    </row>
    <row r="376" spans="1:3" x14ac:dyDescent="0.25">
      <c r="A376">
        <v>200603</v>
      </c>
      <c r="B376">
        <v>1.46E-2</v>
      </c>
      <c r="C376" s="15">
        <v>1.50875E-2</v>
      </c>
    </row>
    <row r="377" spans="1:3" x14ac:dyDescent="0.25">
      <c r="A377">
        <v>200604</v>
      </c>
      <c r="B377">
        <v>7.3000000000000001E-3</v>
      </c>
      <c r="C377" s="15">
        <v>4.1950000000000008E-2</v>
      </c>
    </row>
    <row r="378" spans="1:3" x14ac:dyDescent="0.25">
      <c r="A378">
        <v>200605</v>
      </c>
      <c r="B378">
        <v>-3.5699999999999996E-2</v>
      </c>
      <c r="C378" s="15">
        <v>-4.2075000000000001E-2</v>
      </c>
    </row>
    <row r="379" spans="1:3" x14ac:dyDescent="0.25">
      <c r="A379">
        <v>200606</v>
      </c>
      <c r="B379">
        <v>-3.4999999999999996E-3</v>
      </c>
      <c r="C379" s="15">
        <v>-6.1499999999999992E-3</v>
      </c>
    </row>
    <row r="380" spans="1:3" x14ac:dyDescent="0.25">
      <c r="A380">
        <v>200607</v>
      </c>
      <c r="B380">
        <v>-7.8000000000000005E-3</v>
      </c>
      <c r="C380" s="15">
        <v>-2.0249999999999997E-2</v>
      </c>
    </row>
    <row r="381" spans="1:3" x14ac:dyDescent="0.25">
      <c r="A381">
        <v>200608</v>
      </c>
      <c r="B381">
        <v>2.0299999999999999E-2</v>
      </c>
      <c r="C381" s="15">
        <v>-2.3337499999999997E-2</v>
      </c>
    </row>
    <row r="382" spans="1:3" x14ac:dyDescent="0.25">
      <c r="A382">
        <v>200609</v>
      </c>
      <c r="B382">
        <v>1.84E-2</v>
      </c>
      <c r="C382" s="15">
        <v>-4.81375E-2</v>
      </c>
    </row>
    <row r="383" spans="1:3" x14ac:dyDescent="0.25">
      <c r="A383">
        <v>200610</v>
      </c>
      <c r="B383">
        <v>3.2300000000000002E-2</v>
      </c>
      <c r="C383" s="15">
        <v>3.8124999999999964E-3</v>
      </c>
    </row>
    <row r="384" spans="1:3" x14ac:dyDescent="0.25">
      <c r="A384">
        <v>200611</v>
      </c>
      <c r="B384">
        <v>1.7100000000000001E-2</v>
      </c>
      <c r="C384" s="15">
        <v>-4.9499999999999995E-3</v>
      </c>
    </row>
    <row r="385" spans="1:3" x14ac:dyDescent="0.25">
      <c r="A385">
        <v>200612</v>
      </c>
      <c r="B385">
        <v>8.6999999999999994E-3</v>
      </c>
      <c r="C385" s="15">
        <v>-2.3324999999999999E-2</v>
      </c>
    </row>
    <row r="386" spans="1:3" x14ac:dyDescent="0.25">
      <c r="A386">
        <v>200701</v>
      </c>
      <c r="B386">
        <v>1.3999999999999999E-2</v>
      </c>
      <c r="C386" s="15">
        <v>1.1449999999999998E-2</v>
      </c>
    </row>
    <row r="387" spans="1:3" x14ac:dyDescent="0.25">
      <c r="A387">
        <v>200702</v>
      </c>
      <c r="B387">
        <v>-1.9599999999999999E-2</v>
      </c>
      <c r="C387" s="15">
        <v>6.6750000000000012E-3</v>
      </c>
    </row>
    <row r="388" spans="1:3" x14ac:dyDescent="0.25">
      <c r="A388">
        <v>200703</v>
      </c>
      <c r="B388">
        <v>6.8000000000000005E-3</v>
      </c>
      <c r="C388" s="15">
        <v>2.41E-2</v>
      </c>
    </row>
    <row r="389" spans="1:3" x14ac:dyDescent="0.25">
      <c r="A389">
        <v>200704</v>
      </c>
      <c r="B389">
        <v>3.49E-2</v>
      </c>
      <c r="C389" s="15">
        <v>-9.9500000000000074E-3</v>
      </c>
    </row>
    <row r="390" spans="1:3" x14ac:dyDescent="0.25">
      <c r="A390">
        <v>200705</v>
      </c>
      <c r="B390">
        <v>3.2400000000000005E-2</v>
      </c>
      <c r="C390" s="15">
        <v>-8.4999999999999659E-4</v>
      </c>
    </row>
    <row r="391" spans="1:3" x14ac:dyDescent="0.25">
      <c r="A391">
        <v>200706</v>
      </c>
      <c r="B391">
        <v>-1.9599999999999999E-2</v>
      </c>
      <c r="C391" s="15">
        <v>4.8874999999999995E-3</v>
      </c>
    </row>
    <row r="392" spans="1:3" x14ac:dyDescent="0.25">
      <c r="A392">
        <v>200707</v>
      </c>
      <c r="B392">
        <v>-3.73E-2</v>
      </c>
      <c r="C392" s="15">
        <v>-5.1875000000000046E-3</v>
      </c>
    </row>
    <row r="393" spans="1:3" x14ac:dyDescent="0.25">
      <c r="A393">
        <v>200708</v>
      </c>
      <c r="B393">
        <v>9.1999999999999998E-3</v>
      </c>
      <c r="C393" s="15">
        <v>-1.7399999999999999E-2</v>
      </c>
    </row>
    <row r="394" spans="1:3" x14ac:dyDescent="0.25">
      <c r="A394">
        <v>200709</v>
      </c>
      <c r="B394">
        <v>3.2199999999999999E-2</v>
      </c>
      <c r="C394" s="15">
        <v>4.4399999999999995E-2</v>
      </c>
    </row>
    <row r="395" spans="1:3" x14ac:dyDescent="0.25">
      <c r="A395">
        <v>200710</v>
      </c>
      <c r="B395">
        <v>1.8000000000000002E-2</v>
      </c>
      <c r="C395" s="15">
        <v>1.4399999999999996E-2</v>
      </c>
    </row>
    <row r="396" spans="1:3" x14ac:dyDescent="0.25">
      <c r="A396">
        <v>200711</v>
      </c>
      <c r="B396">
        <v>-4.8300000000000003E-2</v>
      </c>
      <c r="C396" s="15">
        <v>8.3000000000000018E-3</v>
      </c>
    </row>
    <row r="397" spans="1:3" x14ac:dyDescent="0.25">
      <c r="A397">
        <v>200712</v>
      </c>
      <c r="B397">
        <v>-8.6999999999999994E-3</v>
      </c>
      <c r="C397" s="15">
        <v>5.2874999999999991E-2</v>
      </c>
    </row>
    <row r="398" spans="1:3" x14ac:dyDescent="0.25">
      <c r="A398">
        <v>200801</v>
      </c>
      <c r="B398">
        <v>-6.3600000000000004E-2</v>
      </c>
      <c r="C398" s="15">
        <v>-6.5587499999999993E-2</v>
      </c>
    </row>
    <row r="399" spans="1:3" x14ac:dyDescent="0.25">
      <c r="A399">
        <v>200802</v>
      </c>
      <c r="B399">
        <v>-3.0899999999999997E-2</v>
      </c>
      <c r="C399" s="15">
        <v>8.691249999999999E-2</v>
      </c>
    </row>
    <row r="400" spans="1:3" x14ac:dyDescent="0.25">
      <c r="A400">
        <v>200803</v>
      </c>
      <c r="B400">
        <v>-9.300000000000001E-3</v>
      </c>
      <c r="C400" s="15">
        <v>-1.41125E-2</v>
      </c>
    </row>
    <row r="401" spans="1:3" x14ac:dyDescent="0.25">
      <c r="A401">
        <v>200804</v>
      </c>
      <c r="B401">
        <v>4.5999999999999999E-2</v>
      </c>
      <c r="C401" s="15">
        <v>3.6262500000000003E-2</v>
      </c>
    </row>
    <row r="402" spans="1:3" x14ac:dyDescent="0.25">
      <c r="A402">
        <v>200805</v>
      </c>
      <c r="B402">
        <v>1.8600000000000002E-2</v>
      </c>
      <c r="C402" s="15">
        <v>4.1774999999999986E-2</v>
      </c>
    </row>
    <row r="403" spans="1:3" x14ac:dyDescent="0.25">
      <c r="A403">
        <v>200806</v>
      </c>
      <c r="B403">
        <v>-8.4399999999999989E-2</v>
      </c>
      <c r="C403" s="15">
        <v>8.5324999999999984E-2</v>
      </c>
    </row>
    <row r="404" spans="1:3" x14ac:dyDescent="0.25">
      <c r="A404">
        <v>200807</v>
      </c>
      <c r="B404">
        <v>-7.7000000000000002E-3</v>
      </c>
      <c r="C404" s="15">
        <v>-9.6450000000000008E-2</v>
      </c>
    </row>
    <row r="405" spans="1:3" x14ac:dyDescent="0.25">
      <c r="A405">
        <v>200808</v>
      </c>
      <c r="B405">
        <v>1.5300000000000001E-2</v>
      </c>
      <c r="C405" s="15">
        <v>-5.6825000000000007E-2</v>
      </c>
    </row>
    <row r="406" spans="1:3" x14ac:dyDescent="0.25">
      <c r="A406">
        <v>200809</v>
      </c>
      <c r="B406">
        <v>-9.2399999999999996E-2</v>
      </c>
      <c r="C406" s="15">
        <v>-7.0012499999999991E-2</v>
      </c>
    </row>
    <row r="407" spans="1:3" x14ac:dyDescent="0.25">
      <c r="A407">
        <v>200810</v>
      </c>
      <c r="B407">
        <v>-0.17230000000000001</v>
      </c>
      <c r="C407" s="15">
        <v>7.3537500000000006E-2</v>
      </c>
    </row>
    <row r="408" spans="1:3" x14ac:dyDescent="0.25">
      <c r="A408">
        <v>200811</v>
      </c>
      <c r="B408">
        <v>-7.8600000000000003E-2</v>
      </c>
      <c r="C408" s="15">
        <v>4.7912500000000011E-2</v>
      </c>
    </row>
    <row r="409" spans="1:3" x14ac:dyDescent="0.25">
      <c r="A409">
        <v>200812</v>
      </c>
      <c r="B409">
        <v>1.7399999999999999E-2</v>
      </c>
      <c r="C409" s="15">
        <v>-2.9687500000000002E-2</v>
      </c>
    </row>
    <row r="410" spans="1:3" x14ac:dyDescent="0.25">
      <c r="A410">
        <v>200901</v>
      </c>
      <c r="B410">
        <v>-8.1199999999999994E-2</v>
      </c>
      <c r="C410" s="15">
        <v>4.2849999999999985E-2</v>
      </c>
    </row>
    <row r="411" spans="1:3" x14ac:dyDescent="0.25">
      <c r="A411">
        <v>200902</v>
      </c>
      <c r="B411">
        <v>-0.10099999999999999</v>
      </c>
      <c r="C411" s="15">
        <v>6.9375000000000131E-3</v>
      </c>
    </row>
    <row r="412" spans="1:3" x14ac:dyDescent="0.25">
      <c r="A412">
        <v>200903</v>
      </c>
      <c r="B412">
        <v>8.9499999999999996E-2</v>
      </c>
      <c r="C412" s="15">
        <v>-6.2412500000000024E-2</v>
      </c>
    </row>
    <row r="413" spans="1:3" x14ac:dyDescent="0.25">
      <c r="A413">
        <v>200904</v>
      </c>
      <c r="B413">
        <v>0.1018</v>
      </c>
      <c r="C413" s="15">
        <v>-0.12955000000000005</v>
      </c>
    </row>
    <row r="414" spans="1:3" x14ac:dyDescent="0.25">
      <c r="A414">
        <v>200905</v>
      </c>
      <c r="B414">
        <v>5.21E-2</v>
      </c>
      <c r="C414" s="15">
        <v>-2.6125000000000002E-2</v>
      </c>
    </row>
    <row r="415" spans="1:3" x14ac:dyDescent="0.25">
      <c r="A415">
        <v>200906</v>
      </c>
      <c r="B415">
        <v>4.3E-3</v>
      </c>
      <c r="C415" s="15">
        <v>2.4600000000000004E-2</v>
      </c>
    </row>
    <row r="416" spans="1:3" x14ac:dyDescent="0.25">
      <c r="A416">
        <v>200907</v>
      </c>
      <c r="B416">
        <v>7.7199999999999991E-2</v>
      </c>
      <c r="C416" s="15">
        <v>2.2324999999999984E-2</v>
      </c>
    </row>
    <row r="417" spans="1:3" x14ac:dyDescent="0.25">
      <c r="A417">
        <v>200908</v>
      </c>
      <c r="B417">
        <v>3.3300000000000003E-2</v>
      </c>
      <c r="C417" s="15">
        <v>-2.6662499999999999E-2</v>
      </c>
    </row>
    <row r="418" spans="1:3" x14ac:dyDescent="0.25">
      <c r="A418">
        <v>200909</v>
      </c>
      <c r="B418">
        <v>4.0800000000000003E-2</v>
      </c>
      <c r="C418" s="15">
        <v>-1.6E-2</v>
      </c>
    </row>
    <row r="419" spans="1:3" x14ac:dyDescent="0.25">
      <c r="A419">
        <v>200910</v>
      </c>
      <c r="B419">
        <v>-2.5899999999999999E-2</v>
      </c>
      <c r="C419" s="15">
        <v>1.4012500000000004E-2</v>
      </c>
    </row>
    <row r="420" spans="1:3" x14ac:dyDescent="0.25">
      <c r="A420">
        <v>200911</v>
      </c>
      <c r="B420">
        <v>5.5599999999999997E-2</v>
      </c>
      <c r="C420" s="15">
        <v>1.4224999999999995E-2</v>
      </c>
    </row>
    <row r="421" spans="1:3" x14ac:dyDescent="0.25">
      <c r="A421">
        <v>200912</v>
      </c>
      <c r="B421">
        <v>2.75E-2</v>
      </c>
      <c r="C421" s="15">
        <v>3.1887499999999992E-2</v>
      </c>
    </row>
    <row r="422" spans="1:3" x14ac:dyDescent="0.25">
      <c r="A422">
        <v>201001</v>
      </c>
      <c r="B422">
        <v>-3.3599999999999998E-2</v>
      </c>
      <c r="C422" s="15">
        <v>-5.0250000000000017E-3</v>
      </c>
    </row>
    <row r="423" spans="1:3" x14ac:dyDescent="0.25">
      <c r="A423">
        <v>201002</v>
      </c>
      <c r="B423">
        <v>3.4000000000000002E-2</v>
      </c>
      <c r="C423" s="15">
        <v>3.5400000000000008E-2</v>
      </c>
    </row>
    <row r="424" spans="1:3" x14ac:dyDescent="0.25">
      <c r="A424">
        <v>201003</v>
      </c>
      <c r="B424">
        <v>6.3099999999999989E-2</v>
      </c>
      <c r="C424" s="15">
        <v>3.4425000000000018E-2</v>
      </c>
    </row>
    <row r="425" spans="1:3" x14ac:dyDescent="0.25">
      <c r="A425">
        <v>201004</v>
      </c>
      <c r="B425">
        <v>0.02</v>
      </c>
      <c r="C425" s="15">
        <v>5.5625000000000015E-3</v>
      </c>
    </row>
    <row r="426" spans="1:3" x14ac:dyDescent="0.25">
      <c r="A426">
        <v>201005</v>
      </c>
      <c r="B426">
        <v>-7.8899999999999998E-2</v>
      </c>
      <c r="C426" s="15">
        <v>-1.4875000000000027E-3</v>
      </c>
    </row>
    <row r="427" spans="1:3" x14ac:dyDescent="0.25">
      <c r="A427">
        <v>201006</v>
      </c>
      <c r="B427">
        <v>-5.57E-2</v>
      </c>
      <c r="C427" s="15">
        <v>-2.9937499999999992E-2</v>
      </c>
    </row>
    <row r="428" spans="1:3" x14ac:dyDescent="0.25">
      <c r="A428">
        <v>201007</v>
      </c>
      <c r="B428">
        <v>6.93E-2</v>
      </c>
      <c r="C428" s="15">
        <v>2.5637500000000008E-2</v>
      </c>
    </row>
    <row r="429" spans="1:3" x14ac:dyDescent="0.25">
      <c r="A429">
        <v>201008</v>
      </c>
      <c r="B429">
        <v>-4.7699999999999992E-2</v>
      </c>
      <c r="C429" s="15">
        <v>-1.2650000000000002E-2</v>
      </c>
    </row>
    <row r="430" spans="1:3" x14ac:dyDescent="0.25">
      <c r="A430">
        <v>201009</v>
      </c>
      <c r="B430">
        <v>9.5399999999999985E-2</v>
      </c>
      <c r="C430" s="15">
        <v>4.1299999999999989E-2</v>
      </c>
    </row>
    <row r="431" spans="1:3" x14ac:dyDescent="0.25">
      <c r="A431">
        <v>201010</v>
      </c>
      <c r="B431">
        <v>3.8800000000000001E-2</v>
      </c>
      <c r="C431" s="15">
        <v>2.7812500000000004E-2</v>
      </c>
    </row>
    <row r="432" spans="1:3" x14ac:dyDescent="0.25">
      <c r="A432">
        <v>201011</v>
      </c>
      <c r="B432">
        <v>6.0000000000000001E-3</v>
      </c>
      <c r="C432" s="15">
        <v>3.1287499999999996E-2</v>
      </c>
    </row>
    <row r="433" spans="1:3" x14ac:dyDescent="0.25">
      <c r="A433">
        <v>201012</v>
      </c>
      <c r="B433">
        <v>6.8199999999999997E-2</v>
      </c>
      <c r="C433" s="15">
        <v>-9.5750000000000002E-3</v>
      </c>
    </row>
    <row r="434" spans="1:3" x14ac:dyDescent="0.25">
      <c r="A434">
        <v>201101</v>
      </c>
      <c r="B434">
        <v>1.9900000000000001E-2</v>
      </c>
      <c r="C434" s="15">
        <v>-1.6362500000000002E-2</v>
      </c>
    </row>
    <row r="435" spans="1:3" x14ac:dyDescent="0.25">
      <c r="A435">
        <v>201102</v>
      </c>
      <c r="B435">
        <v>3.49E-2</v>
      </c>
      <c r="C435" s="15">
        <v>-5.6500000000000022E-3</v>
      </c>
    </row>
    <row r="436" spans="1:3" x14ac:dyDescent="0.25">
      <c r="A436">
        <v>201103</v>
      </c>
      <c r="B436">
        <v>4.5999999999999999E-3</v>
      </c>
      <c r="C436" s="15">
        <v>-8.4874999999999968E-3</v>
      </c>
    </row>
    <row r="437" spans="1:3" x14ac:dyDescent="0.25">
      <c r="A437">
        <v>201104</v>
      </c>
      <c r="B437">
        <v>2.8999999999999998E-2</v>
      </c>
      <c r="C437" s="15">
        <v>1.8999999999999989E-3</v>
      </c>
    </row>
    <row r="438" spans="1:3" x14ac:dyDescent="0.25">
      <c r="A438">
        <v>201105</v>
      </c>
      <c r="B438">
        <v>-1.2699999999999999E-2</v>
      </c>
      <c r="C438" s="15">
        <v>-3.2899999999999999E-2</v>
      </c>
    </row>
    <row r="439" spans="1:3" x14ac:dyDescent="0.25">
      <c r="A439">
        <v>201106</v>
      </c>
      <c r="B439">
        <v>-1.7500000000000002E-2</v>
      </c>
      <c r="C439" s="15">
        <v>5.1500000000000001E-3</v>
      </c>
    </row>
    <row r="440" spans="1:3" x14ac:dyDescent="0.25">
      <c r="A440">
        <v>201107</v>
      </c>
      <c r="B440">
        <v>-2.35E-2</v>
      </c>
      <c r="C440" s="15">
        <v>-6.5874999999999996E-3</v>
      </c>
    </row>
    <row r="441" spans="1:3" x14ac:dyDescent="0.25">
      <c r="A441">
        <v>201108</v>
      </c>
      <c r="B441">
        <v>-5.9900000000000002E-2</v>
      </c>
      <c r="C441" s="15">
        <v>-4.179999999999999E-2</v>
      </c>
    </row>
    <row r="442" spans="1:3" x14ac:dyDescent="0.25">
      <c r="A442">
        <v>201109</v>
      </c>
      <c r="B442">
        <v>-7.5899999999999995E-2</v>
      </c>
      <c r="C442" s="15">
        <v>-7.5162499999999993E-2</v>
      </c>
    </row>
    <row r="443" spans="1:3" x14ac:dyDescent="0.25">
      <c r="A443">
        <v>201110</v>
      </c>
      <c r="B443">
        <v>0.11349999999999999</v>
      </c>
      <c r="C443" s="15">
        <v>-2.2749999999999992E-2</v>
      </c>
    </row>
    <row r="444" spans="1:3" x14ac:dyDescent="0.25">
      <c r="A444">
        <v>201111</v>
      </c>
      <c r="B444">
        <v>-2.8000000000000004E-3</v>
      </c>
      <c r="C444" s="15">
        <v>1.85875E-2</v>
      </c>
    </row>
    <row r="445" spans="1:3" x14ac:dyDescent="0.25">
      <c r="A445">
        <v>201112</v>
      </c>
      <c r="B445">
        <v>7.4000000000000003E-3</v>
      </c>
      <c r="C445" s="15">
        <v>1.3162499999999995E-2</v>
      </c>
    </row>
    <row r="446" spans="1:3" x14ac:dyDescent="0.25">
      <c r="A446">
        <v>201201</v>
      </c>
      <c r="B446">
        <v>5.0499999999999996E-2</v>
      </c>
      <c r="C446" s="15">
        <v>-7.8149999999999983E-2</v>
      </c>
    </row>
    <row r="447" spans="1:3" x14ac:dyDescent="0.25">
      <c r="A447">
        <v>201202</v>
      </c>
      <c r="B447">
        <v>4.4199999999999996E-2</v>
      </c>
      <c r="C447" s="15">
        <v>-3.749999999999587E-5</v>
      </c>
    </row>
    <row r="448" spans="1:3" x14ac:dyDescent="0.25">
      <c r="A448">
        <v>201203</v>
      </c>
      <c r="B448">
        <v>3.1099999999999999E-2</v>
      </c>
      <c r="C448" s="15">
        <v>2.4862499999999996E-2</v>
      </c>
    </row>
    <row r="449" spans="1:3" x14ac:dyDescent="0.25">
      <c r="A449">
        <v>201204</v>
      </c>
      <c r="B449">
        <v>-8.5000000000000006E-3</v>
      </c>
      <c r="C449" s="15">
        <v>1.4974999999999999E-2</v>
      </c>
    </row>
    <row r="450" spans="1:3" x14ac:dyDescent="0.25">
      <c r="A450">
        <v>201205</v>
      </c>
      <c r="B450">
        <v>-6.1900000000000004E-2</v>
      </c>
      <c r="C450" s="15">
        <v>4.7337499999999998E-2</v>
      </c>
    </row>
    <row r="451" spans="1:3" x14ac:dyDescent="0.25">
      <c r="A451">
        <v>201206</v>
      </c>
      <c r="B451">
        <v>3.8900000000000004E-2</v>
      </c>
      <c r="C451" s="15">
        <v>-3.0250000000000034E-3</v>
      </c>
    </row>
    <row r="452" spans="1:3" x14ac:dyDescent="0.25">
      <c r="A452">
        <v>201207</v>
      </c>
      <c r="B452">
        <v>7.9000000000000008E-3</v>
      </c>
      <c r="C452" s="15">
        <v>1.8412500000000002E-2</v>
      </c>
    </row>
    <row r="453" spans="1:3" x14ac:dyDescent="0.25">
      <c r="A453">
        <v>201208</v>
      </c>
      <c r="B453">
        <v>2.5499999999999998E-2</v>
      </c>
      <c r="C453" s="15">
        <v>-2.0600000000000004E-2</v>
      </c>
    </row>
    <row r="454" spans="1:3" x14ac:dyDescent="0.25">
      <c r="A454">
        <v>201209</v>
      </c>
      <c r="B454">
        <v>2.7300000000000001E-2</v>
      </c>
      <c r="C454" s="15">
        <v>-7.3374999999999968E-3</v>
      </c>
    </row>
    <row r="455" spans="1:3" x14ac:dyDescent="0.25">
      <c r="A455">
        <v>201210</v>
      </c>
      <c r="B455">
        <v>-1.7600000000000001E-2</v>
      </c>
      <c r="C455" s="15">
        <v>-1.5349999999999999E-2</v>
      </c>
    </row>
    <row r="456" spans="1:3" x14ac:dyDescent="0.25">
      <c r="A456">
        <v>201211</v>
      </c>
      <c r="B456">
        <v>7.8000000000000005E-3</v>
      </c>
      <c r="C456" s="15">
        <v>1.2162499999999996E-2</v>
      </c>
    </row>
    <row r="457" spans="1:3" x14ac:dyDescent="0.25">
      <c r="A457">
        <v>201212</v>
      </c>
      <c r="B457">
        <v>1.18E-2</v>
      </c>
      <c r="C457" s="15">
        <v>-9.2624999999999982E-3</v>
      </c>
    </row>
    <row r="458" spans="1:3" x14ac:dyDescent="0.25">
      <c r="A458">
        <v>201301</v>
      </c>
      <c r="B458">
        <v>5.57E-2</v>
      </c>
      <c r="C458" s="15">
        <v>1.6600000000000004E-2</v>
      </c>
    </row>
    <row r="459" spans="1:3" x14ac:dyDescent="0.25">
      <c r="A459">
        <v>201302</v>
      </c>
      <c r="B459">
        <v>1.29E-2</v>
      </c>
      <c r="C459" s="15">
        <v>1.9437500000000003E-2</v>
      </c>
    </row>
    <row r="460" spans="1:3" x14ac:dyDescent="0.25">
      <c r="A460">
        <v>201303</v>
      </c>
      <c r="B460">
        <v>4.0300000000000002E-2</v>
      </c>
      <c r="C460" s="15">
        <v>2.2925000000000004E-2</v>
      </c>
    </row>
    <row r="461" spans="1:3" x14ac:dyDescent="0.25">
      <c r="A461">
        <v>201304</v>
      </c>
      <c r="B461">
        <v>1.55E-2</v>
      </c>
      <c r="C461" s="15">
        <v>1.3737500000000003E-2</v>
      </c>
    </row>
    <row r="462" spans="1:3" x14ac:dyDescent="0.25">
      <c r="A462">
        <v>201305</v>
      </c>
      <c r="B462">
        <v>2.7999999999999997E-2</v>
      </c>
      <c r="C462" s="15">
        <v>2.6224999999999998E-2</v>
      </c>
    </row>
    <row r="463" spans="1:3" x14ac:dyDescent="0.25">
      <c r="A463">
        <v>201306</v>
      </c>
      <c r="B463">
        <v>-1.2E-2</v>
      </c>
      <c r="C463" s="15">
        <v>1.9025E-2</v>
      </c>
    </row>
    <row r="464" spans="1:3" x14ac:dyDescent="0.25">
      <c r="A464">
        <v>201307</v>
      </c>
      <c r="B464">
        <v>5.6500000000000002E-2</v>
      </c>
      <c r="C464" s="15">
        <v>7.8374999999999972E-3</v>
      </c>
    </row>
    <row r="465" spans="1:3" x14ac:dyDescent="0.25">
      <c r="A465">
        <v>201308</v>
      </c>
      <c r="B465">
        <v>-2.7099999999999999E-2</v>
      </c>
      <c r="C465" s="15">
        <v>-5.9875000000000032E-3</v>
      </c>
    </row>
    <row r="466" spans="1:3" x14ac:dyDescent="0.25">
      <c r="A466">
        <v>201309</v>
      </c>
      <c r="B466">
        <v>3.7699999999999997E-2</v>
      </c>
      <c r="C466" s="15">
        <v>1.900000000000001E-2</v>
      </c>
    </row>
    <row r="467" spans="1:3" x14ac:dyDescent="0.25">
      <c r="A467">
        <v>201310</v>
      </c>
      <c r="B467">
        <v>4.1799999999999997E-2</v>
      </c>
      <c r="C467" s="15">
        <v>-1.3412500000000001E-2</v>
      </c>
    </row>
    <row r="468" spans="1:3" x14ac:dyDescent="0.25">
      <c r="A468">
        <v>201311</v>
      </c>
      <c r="B468">
        <v>3.1300000000000001E-2</v>
      </c>
      <c r="C468" s="15">
        <v>2.7975E-2</v>
      </c>
    </row>
    <row r="469" spans="1:3" x14ac:dyDescent="0.25">
      <c r="A469">
        <v>201312</v>
      </c>
      <c r="B469">
        <v>2.81E-2</v>
      </c>
      <c r="C469" s="15">
        <v>6.4000000000000029E-3</v>
      </c>
    </row>
    <row r="470" spans="1:3" x14ac:dyDescent="0.25">
      <c r="A470">
        <v>201401</v>
      </c>
      <c r="B470">
        <v>-3.32E-2</v>
      </c>
      <c r="C470" s="15">
        <v>-1.2450000000000003E-2</v>
      </c>
    </row>
    <row r="471" spans="1:3" x14ac:dyDescent="0.25">
      <c r="A471">
        <v>201402</v>
      </c>
      <c r="B471">
        <v>4.6500000000000007E-2</v>
      </c>
      <c r="C471" s="15">
        <v>6.3124999999999987E-3</v>
      </c>
    </row>
    <row r="472" spans="1:3" x14ac:dyDescent="0.25">
      <c r="A472">
        <v>201403</v>
      </c>
      <c r="B472">
        <v>4.3E-3</v>
      </c>
      <c r="C472" s="15">
        <v>1.7000000000000001E-3</v>
      </c>
    </row>
    <row r="473" spans="1:3" x14ac:dyDescent="0.25">
      <c r="A473">
        <v>201404</v>
      </c>
      <c r="B473">
        <v>-1.9E-3</v>
      </c>
      <c r="C473" s="15">
        <v>-2.6262500000000001E-2</v>
      </c>
    </row>
    <row r="474" spans="1:3" x14ac:dyDescent="0.25">
      <c r="A474">
        <v>201405</v>
      </c>
      <c r="B474">
        <v>2.06E-2</v>
      </c>
      <c r="C474" s="15">
        <v>7.5624999999999998E-3</v>
      </c>
    </row>
    <row r="475" spans="1:3" x14ac:dyDescent="0.25">
      <c r="A475">
        <v>201406</v>
      </c>
      <c r="B475">
        <v>2.6099999999999998E-2</v>
      </c>
      <c r="C475" s="15">
        <v>1.9999999999999532E-4</v>
      </c>
    </row>
    <row r="476" spans="1:3" x14ac:dyDescent="0.25">
      <c r="A476">
        <v>201407</v>
      </c>
      <c r="B476">
        <v>-2.0400000000000001E-2</v>
      </c>
      <c r="C476" s="15">
        <v>4.3000000000000052E-3</v>
      </c>
    </row>
    <row r="477" spans="1:3" x14ac:dyDescent="0.25">
      <c r="A477">
        <v>201408</v>
      </c>
      <c r="B477">
        <v>4.24E-2</v>
      </c>
      <c r="C477" s="15">
        <v>-1.4624999999999992E-2</v>
      </c>
    </row>
    <row r="478" spans="1:3" x14ac:dyDescent="0.25">
      <c r="A478">
        <v>201409</v>
      </c>
      <c r="B478">
        <v>-1.9699999999999999E-2</v>
      </c>
      <c r="C478" s="15">
        <v>1.295E-2</v>
      </c>
    </row>
    <row r="479" spans="1:3" x14ac:dyDescent="0.25">
      <c r="A479">
        <v>201410</v>
      </c>
      <c r="B479">
        <v>2.52E-2</v>
      </c>
      <c r="C479" s="15">
        <v>-4.4249999999999984E-3</v>
      </c>
    </row>
    <row r="480" spans="1:3" x14ac:dyDescent="0.25">
      <c r="A480">
        <v>201411</v>
      </c>
      <c r="B480">
        <v>2.5499999999999998E-2</v>
      </c>
      <c r="C480" s="15">
        <v>-1.9500000000000003E-3</v>
      </c>
    </row>
    <row r="481" spans="1:3" x14ac:dyDescent="0.25">
      <c r="A481">
        <v>201412</v>
      </c>
      <c r="B481">
        <v>-5.9999999999999995E-4</v>
      </c>
      <c r="C481" s="15">
        <v>2.624999999999998E-3</v>
      </c>
    </row>
    <row r="482" spans="1:3" x14ac:dyDescent="0.25">
      <c r="A482">
        <v>201501</v>
      </c>
      <c r="B482">
        <v>-3.1099999999999999E-2</v>
      </c>
      <c r="C482" s="15">
        <v>2.1999999999999995E-2</v>
      </c>
    </row>
    <row r="483" spans="1:3" x14ac:dyDescent="0.25">
      <c r="A483">
        <v>201502</v>
      </c>
      <c r="B483">
        <v>6.13E-2</v>
      </c>
      <c r="C483" s="15">
        <v>-2.9124999999999991E-2</v>
      </c>
    </row>
    <row r="484" spans="1:3" x14ac:dyDescent="0.25">
      <c r="A484">
        <v>201503</v>
      </c>
      <c r="B484">
        <v>-1.1200000000000002E-2</v>
      </c>
      <c r="C484" s="15">
        <v>2.1912500000000001E-2</v>
      </c>
    </row>
    <row r="485" spans="1:3" x14ac:dyDescent="0.25">
      <c r="A485">
        <v>201504</v>
      </c>
      <c r="B485">
        <v>5.8999999999999999E-3</v>
      </c>
      <c r="C485" s="15">
        <v>-4.3512500000000003E-2</v>
      </c>
    </row>
    <row r="486" spans="1:3" x14ac:dyDescent="0.25">
      <c r="A486">
        <v>201505</v>
      </c>
      <c r="B486">
        <v>1.3600000000000001E-2</v>
      </c>
      <c r="C486" s="15">
        <v>2.79125E-2</v>
      </c>
    </row>
    <row r="487" spans="1:3" x14ac:dyDescent="0.25">
      <c r="A487">
        <v>201506</v>
      </c>
      <c r="B487">
        <v>-1.5300000000000001E-2</v>
      </c>
      <c r="C487" s="15">
        <v>3.7625000000000006E-2</v>
      </c>
    </row>
    <row r="488" spans="1:3" x14ac:dyDescent="0.25">
      <c r="A488">
        <v>201507</v>
      </c>
      <c r="B488">
        <v>1.54E-2</v>
      </c>
      <c r="C488" s="15">
        <v>8.1574999999999981E-2</v>
      </c>
    </row>
    <row r="489" spans="1:3" x14ac:dyDescent="0.25">
      <c r="A489">
        <v>201508</v>
      </c>
      <c r="B489">
        <v>-6.0400000000000002E-2</v>
      </c>
      <c r="C489" s="15">
        <v>-1.125000000000001E-2</v>
      </c>
    </row>
    <row r="490" spans="1:3" x14ac:dyDescent="0.25">
      <c r="A490">
        <v>201509</v>
      </c>
      <c r="B490">
        <v>-3.0699999999999998E-2</v>
      </c>
      <c r="C490" s="15">
        <v>3.1112500000000005E-2</v>
      </c>
    </row>
    <row r="491" spans="1:3" x14ac:dyDescent="0.25">
      <c r="A491">
        <v>201510</v>
      </c>
      <c r="B491">
        <v>7.7499999999999999E-2</v>
      </c>
      <c r="C491" s="15">
        <v>-2.5750000000000009E-2</v>
      </c>
    </row>
    <row r="492" spans="1:3" x14ac:dyDescent="0.25">
      <c r="A492">
        <v>201511</v>
      </c>
      <c r="B492">
        <v>5.6999999999999993E-3</v>
      </c>
      <c r="C492" s="15">
        <v>1.3587499999999999E-2</v>
      </c>
    </row>
    <row r="493" spans="1:3" x14ac:dyDescent="0.25">
      <c r="A493">
        <v>201512</v>
      </c>
      <c r="B493">
        <v>-2.1700000000000001E-2</v>
      </c>
      <c r="C493" s="15">
        <v>2.9049999999999992E-2</v>
      </c>
    </row>
    <row r="494" spans="1:3" x14ac:dyDescent="0.25">
      <c r="A494">
        <v>201601</v>
      </c>
      <c r="B494">
        <v>-5.7699999999999994E-2</v>
      </c>
      <c r="C494" s="15">
        <v>-8.4624999999999978E-3</v>
      </c>
    </row>
    <row r="495" spans="1:3" x14ac:dyDescent="0.25">
      <c r="A495">
        <v>201602</v>
      </c>
      <c r="B495">
        <v>-7.000000000000001E-4</v>
      </c>
      <c r="C495" s="15">
        <v>-4.6199999999999998E-2</v>
      </c>
    </row>
    <row r="496" spans="1:3" x14ac:dyDescent="0.25">
      <c r="A496">
        <v>201603</v>
      </c>
      <c r="B496">
        <v>6.9599999999999995E-2</v>
      </c>
      <c r="C496" s="15">
        <v>-4.2900000000000001E-2</v>
      </c>
    </row>
    <row r="497" spans="1:3" x14ac:dyDescent="0.25">
      <c r="A497">
        <v>201604</v>
      </c>
      <c r="B497">
        <v>9.1000000000000004E-3</v>
      </c>
      <c r="C497" s="15">
        <v>-5.4662499999999996E-2</v>
      </c>
    </row>
    <row r="498" spans="1:3" x14ac:dyDescent="0.25">
      <c r="A498">
        <v>201605</v>
      </c>
      <c r="B498">
        <v>1.78E-2</v>
      </c>
      <c r="C498" s="15">
        <v>2.9912499999999995E-2</v>
      </c>
    </row>
    <row r="499" spans="1:3" x14ac:dyDescent="0.25">
      <c r="A499">
        <v>201606</v>
      </c>
      <c r="B499">
        <v>-5.0000000000000001E-4</v>
      </c>
      <c r="C499" s="15">
        <v>3.6025000000000001E-2</v>
      </c>
    </row>
    <row r="500" spans="1:3" x14ac:dyDescent="0.25">
      <c r="A500">
        <v>201607</v>
      </c>
      <c r="B500">
        <v>3.95E-2</v>
      </c>
      <c r="C500" s="15">
        <v>-1.42375E-2</v>
      </c>
    </row>
    <row r="501" spans="1:3" x14ac:dyDescent="0.25">
      <c r="A501">
        <v>201608</v>
      </c>
      <c r="B501">
        <v>4.8999999999999998E-3</v>
      </c>
      <c r="C501" s="15">
        <v>-4.1887499999999994E-2</v>
      </c>
    </row>
    <row r="502" spans="1:3" x14ac:dyDescent="0.25">
      <c r="A502">
        <v>201609</v>
      </c>
      <c r="B502">
        <v>2.5000000000000001E-3</v>
      </c>
      <c r="C502" s="15">
        <v>1.01E-2</v>
      </c>
    </row>
    <row r="503" spans="1:3" x14ac:dyDescent="0.25">
      <c r="A503">
        <v>201610</v>
      </c>
      <c r="B503">
        <v>-2.0199999999999999E-2</v>
      </c>
      <c r="C503" s="15">
        <v>-3.8499999999999958E-3</v>
      </c>
    </row>
    <row r="504" spans="1:3" x14ac:dyDescent="0.25">
      <c r="A504">
        <v>201611</v>
      </c>
      <c r="B504">
        <v>4.8600000000000004E-2</v>
      </c>
      <c r="C504" s="15">
        <v>5.0999999999999934E-3</v>
      </c>
    </row>
    <row r="505" spans="1:3" x14ac:dyDescent="0.25">
      <c r="A505">
        <v>201612</v>
      </c>
      <c r="B505">
        <v>1.8200000000000001E-2</v>
      </c>
      <c r="C505" s="15">
        <v>-7.4249999999999976E-3</v>
      </c>
    </row>
    <row r="506" spans="1:3" x14ac:dyDescent="0.25">
      <c r="A506">
        <v>201701</v>
      </c>
      <c r="B506">
        <v>1.9400000000000001E-2</v>
      </c>
      <c r="C506" s="15">
        <v>1.3887500000000002E-2</v>
      </c>
    </row>
    <row r="507" spans="1:3" x14ac:dyDescent="0.25">
      <c r="A507">
        <v>201702</v>
      </c>
      <c r="B507">
        <v>3.5699999999999996E-2</v>
      </c>
      <c r="C507" s="15">
        <v>-1.2449999999999999E-2</v>
      </c>
    </row>
    <row r="508" spans="1:3" x14ac:dyDescent="0.25">
      <c r="A508">
        <v>201703</v>
      </c>
      <c r="B508">
        <v>1.7000000000000001E-3</v>
      </c>
      <c r="C508" s="15">
        <v>-1.9575000000000002E-2</v>
      </c>
    </row>
    <row r="509" spans="1:3" x14ac:dyDescent="0.25">
      <c r="A509">
        <v>201704</v>
      </c>
      <c r="B509">
        <v>1.09E-2</v>
      </c>
      <c r="C509" s="15">
        <v>-9.4874999999999994E-3</v>
      </c>
    </row>
    <row r="510" spans="1:3" x14ac:dyDescent="0.25">
      <c r="A510">
        <v>201705</v>
      </c>
      <c r="B510">
        <v>1.06E-2</v>
      </c>
      <c r="C510" s="15">
        <v>-1.1712500000000001E-2</v>
      </c>
    </row>
    <row r="511" spans="1:3" x14ac:dyDescent="0.25">
      <c r="A511">
        <v>201706</v>
      </c>
      <c r="B511">
        <v>7.8000000000000005E-3</v>
      </c>
      <c r="C511" s="15">
        <v>5.3875000000000017E-3</v>
      </c>
    </row>
    <row r="512" spans="1:3" x14ac:dyDescent="0.25">
      <c r="A512">
        <v>201707</v>
      </c>
      <c r="B512">
        <v>1.8700000000000001E-2</v>
      </c>
      <c r="C512" s="15">
        <v>-1.5399999999999999E-2</v>
      </c>
    </row>
    <row r="513" spans="1:3" x14ac:dyDescent="0.25">
      <c r="A513">
        <v>201708</v>
      </c>
      <c r="B513">
        <v>1.6000000000000001E-3</v>
      </c>
      <c r="C513" s="15">
        <v>9.3500000000000007E-3</v>
      </c>
    </row>
    <row r="514" spans="1:3" x14ac:dyDescent="0.25">
      <c r="A514">
        <v>201709</v>
      </c>
      <c r="B514">
        <v>2.5099999999999997E-2</v>
      </c>
      <c r="C514" s="15">
        <v>2.1524999999999996E-2</v>
      </c>
    </row>
    <row r="515" spans="1:3" x14ac:dyDescent="0.25">
      <c r="A515">
        <v>201710</v>
      </c>
      <c r="B515">
        <v>2.2499999999999999E-2</v>
      </c>
      <c r="C515" s="15">
        <v>2.0187500000000001E-2</v>
      </c>
    </row>
    <row r="516" spans="1:3" x14ac:dyDescent="0.25">
      <c r="A516">
        <v>201711</v>
      </c>
      <c r="B516">
        <v>3.1200000000000002E-2</v>
      </c>
      <c r="C516" s="15">
        <v>-1.2437500000000001E-2</v>
      </c>
    </row>
    <row r="517" spans="1:3" x14ac:dyDescent="0.25">
      <c r="A517">
        <v>201712</v>
      </c>
      <c r="B517">
        <v>1.06E-2</v>
      </c>
      <c r="C517" s="15">
        <v>-4.0087499999999998E-2</v>
      </c>
    </row>
    <row r="518" spans="1:3" x14ac:dyDescent="0.25">
      <c r="A518">
        <v>201801</v>
      </c>
      <c r="B518">
        <v>5.57E-2</v>
      </c>
      <c r="C518" s="15">
        <v>3.437500000000001E-2</v>
      </c>
    </row>
    <row r="519" spans="1:3" x14ac:dyDescent="0.25">
      <c r="A519">
        <v>201802</v>
      </c>
      <c r="B519">
        <v>-3.6499999999999998E-2</v>
      </c>
      <c r="C519" s="15">
        <v>2.0487500000000006E-2</v>
      </c>
    </row>
    <row r="520" spans="1:3" x14ac:dyDescent="0.25">
      <c r="A520">
        <v>201803</v>
      </c>
      <c r="B520">
        <v>-2.35E-2</v>
      </c>
      <c r="C520" s="15">
        <v>-3.8499999999999993E-3</v>
      </c>
    </row>
    <row r="521" spans="1:3" x14ac:dyDescent="0.25">
      <c r="A521">
        <v>201804</v>
      </c>
      <c r="B521">
        <v>2.8999999999999998E-3</v>
      </c>
      <c r="C521" s="15">
        <v>-6.2249999999999979E-3</v>
      </c>
    </row>
    <row r="522" spans="1:3" x14ac:dyDescent="0.25">
      <c r="A522">
        <v>201805</v>
      </c>
      <c r="B522">
        <v>2.6499999999999999E-2</v>
      </c>
      <c r="C522" s="15">
        <v>1.0037500000000001E-2</v>
      </c>
    </row>
    <row r="523" spans="1:3" x14ac:dyDescent="0.25">
      <c r="A523">
        <v>201806</v>
      </c>
      <c r="B523">
        <v>4.7999999999999996E-3</v>
      </c>
      <c r="C523" s="15">
        <v>-1.7224999999999997E-2</v>
      </c>
    </row>
    <row r="524" spans="1:3" x14ac:dyDescent="0.25">
      <c r="A524">
        <v>201807</v>
      </c>
      <c r="B524">
        <v>3.1899999999999998E-2</v>
      </c>
      <c r="C524" s="15">
        <v>-5.5874999999999987E-3</v>
      </c>
    </row>
    <row r="525" spans="1:3" x14ac:dyDescent="0.25">
      <c r="A525">
        <v>201808</v>
      </c>
      <c r="B525">
        <v>3.44E-2</v>
      </c>
      <c r="C525" s="15">
        <v>1.4974999999999999E-2</v>
      </c>
    </row>
    <row r="526" spans="1:3" x14ac:dyDescent="0.25">
      <c r="A526">
        <v>201809</v>
      </c>
      <c r="B526">
        <v>5.9999999999999995E-4</v>
      </c>
      <c r="C526" s="15">
        <v>9.4999999999999998E-3</v>
      </c>
    </row>
    <row r="527" spans="1:3" x14ac:dyDescent="0.25">
      <c r="A527">
        <v>201810</v>
      </c>
      <c r="B527">
        <v>-7.6799999999999993E-2</v>
      </c>
      <c r="C527" s="15">
        <v>-4.2199999999999994E-2</v>
      </c>
    </row>
    <row r="528" spans="1:3" x14ac:dyDescent="0.25">
      <c r="A528">
        <v>201811</v>
      </c>
      <c r="B528">
        <v>1.6899999999999998E-2</v>
      </c>
      <c r="C528" s="15">
        <v>-2.4337500000000005E-2</v>
      </c>
    </row>
    <row r="529" spans="1:3" x14ac:dyDescent="0.25">
      <c r="A529">
        <v>201812</v>
      </c>
      <c r="B529">
        <v>-9.5700000000000007E-2</v>
      </c>
      <c r="C529" s="15">
        <v>-2.3000000000000007E-2</v>
      </c>
    </row>
    <row r="530" spans="1:3" x14ac:dyDescent="0.25">
      <c r="A530">
        <v>201901</v>
      </c>
      <c r="B530">
        <v>8.4000000000000005E-2</v>
      </c>
      <c r="C530" s="15">
        <v>-2.5874999999999926E-3</v>
      </c>
    </row>
    <row r="531" spans="1:3" x14ac:dyDescent="0.25">
      <c r="A531">
        <v>201902</v>
      </c>
      <c r="B531">
        <v>3.4000000000000002E-2</v>
      </c>
      <c r="C531" s="15">
        <v>3.9999999999999758E-4</v>
      </c>
    </row>
    <row r="532" spans="1:3" x14ac:dyDescent="0.25">
      <c r="A532">
        <v>201903</v>
      </c>
      <c r="B532">
        <v>1.1000000000000001E-2</v>
      </c>
      <c r="C532" s="15">
        <v>1.8425E-2</v>
      </c>
    </row>
    <row r="533" spans="1:3" x14ac:dyDescent="0.25">
      <c r="A533">
        <v>201904</v>
      </c>
      <c r="B533">
        <v>3.9699999999999999E-2</v>
      </c>
      <c r="C533" s="15">
        <v>1.6250000000000292E-4</v>
      </c>
    </row>
    <row r="534" spans="1:3" x14ac:dyDescent="0.25">
      <c r="A534">
        <v>201905</v>
      </c>
      <c r="B534">
        <v>-6.9400000000000003E-2</v>
      </c>
      <c r="C534" s="15">
        <v>3.8237499999999994E-2</v>
      </c>
    </row>
    <row r="535" spans="1:3" x14ac:dyDescent="0.25">
      <c r="A535">
        <v>201906</v>
      </c>
      <c r="B535">
        <v>6.93E-2</v>
      </c>
      <c r="C535" s="15">
        <v>-1.8875000000000003E-2</v>
      </c>
    </row>
    <row r="536" spans="1:3" x14ac:dyDescent="0.25">
      <c r="A536">
        <v>201907</v>
      </c>
      <c r="B536">
        <v>1.1899999999999999E-2</v>
      </c>
      <c r="C536" s="15">
        <v>7.7750000000000007E-3</v>
      </c>
    </row>
    <row r="537" spans="1:3" x14ac:dyDescent="0.25">
      <c r="A537">
        <v>201908</v>
      </c>
      <c r="B537">
        <v>-2.58E-2</v>
      </c>
      <c r="C537" s="15">
        <v>4.1275000000000006E-2</v>
      </c>
    </row>
    <row r="538" spans="1:3" x14ac:dyDescent="0.25">
      <c r="A538">
        <v>201909</v>
      </c>
      <c r="B538">
        <v>1.43E-2</v>
      </c>
      <c r="C538" s="15">
        <v>-2.3412499999999999E-2</v>
      </c>
    </row>
    <row r="539" spans="1:3" x14ac:dyDescent="0.25">
      <c r="A539">
        <v>201910</v>
      </c>
      <c r="B539">
        <v>2.06E-2</v>
      </c>
      <c r="C539" s="15">
        <v>3.4500000000000034E-3</v>
      </c>
    </row>
    <row r="540" spans="1:3" x14ac:dyDescent="0.25">
      <c r="A540">
        <v>201911</v>
      </c>
      <c r="B540">
        <v>3.8800000000000001E-2</v>
      </c>
      <c r="C540" s="15">
        <v>-2.0524999999999995E-2</v>
      </c>
    </row>
    <row r="541" spans="1:3" x14ac:dyDescent="0.25">
      <c r="A541">
        <v>201912</v>
      </c>
      <c r="B541">
        <v>2.7699999999999999E-2</v>
      </c>
      <c r="C541" s="15">
        <v>1.2199999999999996E-2</v>
      </c>
    </row>
    <row r="542" spans="1:3" x14ac:dyDescent="0.25">
      <c r="A542">
        <v>202001</v>
      </c>
      <c r="B542">
        <v>-1.1000000000000001E-3</v>
      </c>
      <c r="C542" s="15">
        <v>7.9750000000000029E-3</v>
      </c>
    </row>
    <row r="543" spans="1:3" x14ac:dyDescent="0.25">
      <c r="A543">
        <v>202002</v>
      </c>
      <c r="B543">
        <v>-8.1300000000000011E-2</v>
      </c>
      <c r="C543" s="15">
        <v>1.4624999999999999E-2</v>
      </c>
    </row>
    <row r="544" spans="1:3" x14ac:dyDescent="0.25">
      <c r="A544">
        <v>202003</v>
      </c>
      <c r="B544">
        <v>-0.13390000000000002</v>
      </c>
      <c r="C544" s="15">
        <v>3.9250000000000035E-2</v>
      </c>
    </row>
    <row r="545" spans="1:3" x14ac:dyDescent="0.25">
      <c r="A545">
        <v>202004</v>
      </c>
      <c r="B545">
        <v>0.13650000000000001</v>
      </c>
      <c r="C545" s="15">
        <v>-2.451250000000002E-2</v>
      </c>
    </row>
    <row r="546" spans="1:3" x14ac:dyDescent="0.25">
      <c r="A546">
        <v>202005</v>
      </c>
      <c r="B546">
        <v>5.5800000000000002E-2</v>
      </c>
      <c r="C546" s="15">
        <v>7.9625000000000112E-3</v>
      </c>
    </row>
    <row r="547" spans="1:3" x14ac:dyDescent="0.25">
      <c r="A547">
        <v>202006</v>
      </c>
      <c r="B547">
        <v>2.46E-2</v>
      </c>
      <c r="C547" s="15">
        <v>4.2550000000000004E-2</v>
      </c>
    </row>
    <row r="548" spans="1:3" x14ac:dyDescent="0.25">
      <c r="A548">
        <v>202007</v>
      </c>
      <c r="B548">
        <v>5.7699999999999994E-2</v>
      </c>
      <c r="C548" s="15">
        <v>3.4600000000000006E-2</v>
      </c>
    </row>
    <row r="549" spans="1:3" x14ac:dyDescent="0.25">
      <c r="A549">
        <v>202008</v>
      </c>
      <c r="B549">
        <v>7.6299999999999993E-2</v>
      </c>
      <c r="C549" s="15">
        <v>6.9912499999999989E-2</v>
      </c>
    </row>
    <row r="550" spans="1:3" x14ac:dyDescent="0.25">
      <c r="A550">
        <v>202009</v>
      </c>
      <c r="B550">
        <v>-3.6299999999999999E-2</v>
      </c>
      <c r="C550" s="15">
        <v>2.4225000000000003E-2</v>
      </c>
    </row>
    <row r="551" spans="1:3" x14ac:dyDescent="0.25">
      <c r="A551">
        <v>202010</v>
      </c>
      <c r="B551">
        <v>-2.1000000000000001E-2</v>
      </c>
      <c r="C551" s="15">
        <v>5.4999999999999971E-3</v>
      </c>
    </row>
    <row r="552" spans="1:3" x14ac:dyDescent="0.25">
      <c r="A552">
        <v>202011</v>
      </c>
      <c r="B552">
        <v>0.12470000000000001</v>
      </c>
      <c r="C552" s="15">
        <v>-5.9250000000000413E-3</v>
      </c>
    </row>
    <row r="553" spans="1:3" x14ac:dyDescent="0.25">
      <c r="A553">
        <v>202012</v>
      </c>
      <c r="B553">
        <v>4.6300000000000001E-2</v>
      </c>
      <c r="C553" s="15">
        <v>1.730000000000001E-2</v>
      </c>
    </row>
    <row r="554" spans="1:3" x14ac:dyDescent="0.25">
      <c r="A554">
        <v>202101</v>
      </c>
      <c r="B554">
        <v>-2.9999999999999997E-4</v>
      </c>
      <c r="C554" s="15">
        <v>3.2000000000000001E-2</v>
      </c>
    </row>
    <row r="555" spans="1:3" x14ac:dyDescent="0.25">
      <c r="A555">
        <v>202102</v>
      </c>
      <c r="B555">
        <v>2.7799999999999998E-2</v>
      </c>
      <c r="C555" s="15">
        <v>-4.7337500000000005E-2</v>
      </c>
    </row>
    <row r="556" spans="1:3" x14ac:dyDescent="0.25">
      <c r="A556">
        <v>202103</v>
      </c>
      <c r="B556">
        <v>3.0800000000000001E-2</v>
      </c>
      <c r="C556" s="15">
        <v>-3.5775000000000001E-2</v>
      </c>
    </row>
    <row r="557" spans="1:3" x14ac:dyDescent="0.25">
      <c r="A557">
        <v>202104</v>
      </c>
      <c r="B557">
        <v>4.9299999999999997E-2</v>
      </c>
      <c r="C557" s="15">
        <v>-5.049999999999992E-3</v>
      </c>
    </row>
    <row r="558" spans="1:3" x14ac:dyDescent="0.25">
      <c r="A558">
        <v>202105</v>
      </c>
      <c r="B558">
        <v>2.8999999999999998E-3</v>
      </c>
      <c r="C558" s="15">
        <v>1.1062499999999992E-2</v>
      </c>
    </row>
    <row r="559" spans="1:3" x14ac:dyDescent="0.25">
      <c r="A559">
        <v>202106</v>
      </c>
      <c r="B559">
        <v>2.75E-2</v>
      </c>
      <c r="C559" s="15">
        <v>-4.4037500000000007E-2</v>
      </c>
    </row>
    <row r="560" spans="1:3" x14ac:dyDescent="0.25">
      <c r="A560">
        <v>202107</v>
      </c>
      <c r="B560">
        <v>1.2699999999999999E-2</v>
      </c>
      <c r="C560" s="15">
        <v>-2.3899999999999998E-2</v>
      </c>
    </row>
    <row r="561" spans="1:3" x14ac:dyDescent="0.25">
      <c r="A561">
        <v>202108</v>
      </c>
      <c r="B561">
        <v>2.9100000000000001E-2</v>
      </c>
      <c r="C561" s="15">
        <v>-9.2625000000000034E-3</v>
      </c>
    </row>
    <row r="562" spans="1:3" x14ac:dyDescent="0.25">
      <c r="A562">
        <v>202109</v>
      </c>
      <c r="B562">
        <v>-4.3700000000000003E-2</v>
      </c>
      <c r="C562" s="15">
        <v>9.9750000000000047E-3</v>
      </c>
    </row>
    <row r="563" spans="1:3" x14ac:dyDescent="0.25">
      <c r="A563">
        <v>202110</v>
      </c>
      <c r="B563">
        <v>6.6500000000000004E-2</v>
      </c>
      <c r="C563" s="15">
        <v>3.5849999999999993E-2</v>
      </c>
    </row>
    <row r="564" spans="1:3" x14ac:dyDescent="0.25">
      <c r="A564">
        <v>202111</v>
      </c>
      <c r="B564">
        <v>-1.55E-2</v>
      </c>
      <c r="C564" s="15">
        <v>-2.4675000000000002E-2</v>
      </c>
    </row>
    <row r="565" spans="1:3" x14ac:dyDescent="0.25">
      <c r="A565">
        <v>202112</v>
      </c>
      <c r="B565">
        <v>3.1E-2</v>
      </c>
      <c r="C565" s="15">
        <v>-2.3650000000000011E-2</v>
      </c>
    </row>
    <row r="566" spans="1:3" x14ac:dyDescent="0.25">
      <c r="A566">
        <v>202201</v>
      </c>
      <c r="B566">
        <v>-6.25E-2</v>
      </c>
      <c r="C566" s="15">
        <v>-2.475000000000005E-3</v>
      </c>
    </row>
    <row r="567" spans="1:3" x14ac:dyDescent="0.25">
      <c r="A567">
        <v>202202</v>
      </c>
      <c r="B567">
        <v>-2.29E-2</v>
      </c>
      <c r="C567" s="15">
        <v>5.5612500000000009E-2</v>
      </c>
    </row>
    <row r="568" spans="1:3" x14ac:dyDescent="0.25">
      <c r="A568">
        <v>202203</v>
      </c>
      <c r="B568">
        <v>3.0600000000000002E-2</v>
      </c>
      <c r="C568" s="15">
        <v>3.9462500000000005E-2</v>
      </c>
    </row>
    <row r="569" spans="1:3" x14ac:dyDescent="0.25">
      <c r="A569">
        <v>202204</v>
      </c>
      <c r="B569">
        <v>-9.4600000000000004E-2</v>
      </c>
      <c r="C569" s="15">
        <v>-1.3812500000000012E-2</v>
      </c>
    </row>
    <row r="570" spans="1:3" x14ac:dyDescent="0.25">
      <c r="A570">
        <v>202205</v>
      </c>
      <c r="B570">
        <v>-3.4000000000000002E-3</v>
      </c>
      <c r="C570" s="15">
        <v>1.4674999999999997E-2</v>
      </c>
    </row>
    <row r="571" spans="1:3" x14ac:dyDescent="0.25">
      <c r="A571">
        <v>202206</v>
      </c>
      <c r="B571">
        <v>-8.4399999999999989E-2</v>
      </c>
      <c r="C571" s="15">
        <v>-8.9499999999999857E-3</v>
      </c>
    </row>
    <row r="572" spans="1:3" x14ac:dyDescent="0.25">
      <c r="A572">
        <v>202207</v>
      </c>
      <c r="B572">
        <v>9.5700000000000007E-2</v>
      </c>
      <c r="C572" s="15">
        <v>-1.9537500000000013E-2</v>
      </c>
    </row>
    <row r="573" spans="1:3" x14ac:dyDescent="0.25">
      <c r="A573">
        <v>202208</v>
      </c>
      <c r="B573">
        <v>-3.7699999999999997E-2</v>
      </c>
      <c r="C573" s="15">
        <v>3.3212500000000006E-2</v>
      </c>
    </row>
    <row r="574" spans="1:3" x14ac:dyDescent="0.25">
      <c r="A574">
        <v>202209</v>
      </c>
      <c r="B574">
        <v>-9.35E-2</v>
      </c>
      <c r="C574" s="15">
        <v>1.8875000000000003E-3</v>
      </c>
    </row>
    <row r="575" spans="1:3" x14ac:dyDescent="0.25">
      <c r="A575">
        <v>202210</v>
      </c>
      <c r="B575">
        <v>7.8299999999999995E-2</v>
      </c>
      <c r="C575" s="15">
        <v>1.3762500000000011E-2</v>
      </c>
    </row>
    <row r="576" spans="1:3" x14ac:dyDescent="0.25">
      <c r="A576">
        <v>202211</v>
      </c>
      <c r="B576">
        <v>4.6100000000000002E-2</v>
      </c>
      <c r="C576" s="15">
        <v>1.3149999999999995E-2</v>
      </c>
    </row>
    <row r="577" spans="1:3" x14ac:dyDescent="0.25">
      <c r="A577">
        <v>202212</v>
      </c>
      <c r="B577">
        <v>-6.4100000000000004E-2</v>
      </c>
      <c r="C577" s="15">
        <v>3.5250000000000004E-2</v>
      </c>
    </row>
    <row r="578" spans="1:3" x14ac:dyDescent="0.25">
      <c r="A578">
        <v>202301</v>
      </c>
      <c r="B578">
        <v>6.6400000000000001E-2</v>
      </c>
      <c r="C578" s="15">
        <v>-5.5050000000000002E-2</v>
      </c>
    </row>
    <row r="579" spans="1:3" x14ac:dyDescent="0.25">
      <c r="A579">
        <v>202302</v>
      </c>
      <c r="B579">
        <v>-2.5899999999999999E-2</v>
      </c>
      <c r="C579" s="15">
        <v>-2.6650000000000004E-2</v>
      </c>
    </row>
    <row r="580" spans="1:3" x14ac:dyDescent="0.25">
      <c r="A580">
        <v>202303</v>
      </c>
      <c r="B580">
        <v>2.5099999999999997E-2</v>
      </c>
      <c r="C580" s="15">
        <v>-5.9249999999999962E-3</v>
      </c>
    </row>
    <row r="581" spans="1:3" x14ac:dyDescent="0.25">
      <c r="A581">
        <v>202304</v>
      </c>
      <c r="B581">
        <v>6.0999999999999995E-3</v>
      </c>
      <c r="C581" s="15">
        <v>2.8287499999999997E-2</v>
      </c>
    </row>
    <row r="582" spans="1:3" x14ac:dyDescent="0.25">
      <c r="A582">
        <v>202305</v>
      </c>
      <c r="B582">
        <v>3.4999999999999996E-3</v>
      </c>
      <c r="C582" s="15">
        <v>-2.3774999999999991E-2</v>
      </c>
    </row>
    <row r="583" spans="1:3" x14ac:dyDescent="0.25">
      <c r="A583">
        <v>202306</v>
      </c>
      <c r="B583">
        <v>6.4699999999999994E-2</v>
      </c>
      <c r="C583" s="15">
        <v>7.5125000000000053E-3</v>
      </c>
    </row>
    <row r="584" spans="1:3" x14ac:dyDescent="0.25">
      <c r="A584">
        <v>202307</v>
      </c>
      <c r="B584">
        <v>3.2099999999999997E-2</v>
      </c>
      <c r="C584" s="15">
        <v>2.1274999999999999E-2</v>
      </c>
    </row>
    <row r="585" spans="1:3" x14ac:dyDescent="0.25">
      <c r="A585">
        <v>202308</v>
      </c>
      <c r="B585">
        <v>-2.3900000000000001E-2</v>
      </c>
      <c r="C585" s="15">
        <v>2.35625E-2</v>
      </c>
    </row>
    <row r="586" spans="1:3" x14ac:dyDescent="0.25">
      <c r="A586">
        <v>202309</v>
      </c>
      <c r="B586">
        <v>-5.2400000000000002E-2</v>
      </c>
      <c r="C586" s="15">
        <v>-2.3124999999999951E-3</v>
      </c>
    </row>
    <row r="587" spans="1:3" x14ac:dyDescent="0.25">
      <c r="A587">
        <v>202310</v>
      </c>
      <c r="B587">
        <v>-3.1800000000000002E-2</v>
      </c>
      <c r="C587" s="15">
        <v>7.1750000000000008E-3</v>
      </c>
    </row>
    <row r="588" spans="1:3" x14ac:dyDescent="0.25">
      <c r="A588">
        <v>202311</v>
      </c>
      <c r="B588">
        <v>8.8300000000000003E-2</v>
      </c>
      <c r="C588" s="15">
        <v>4.6575000000000012E-2</v>
      </c>
    </row>
    <row r="589" spans="1:3" x14ac:dyDescent="0.25">
      <c r="A589">
        <v>202312</v>
      </c>
      <c r="B589">
        <v>4.87E-2</v>
      </c>
      <c r="C589" s="15">
        <v>4.111250000000001E-2</v>
      </c>
    </row>
    <row r="590" spans="1:3" x14ac:dyDescent="0.25">
      <c r="A590">
        <v>202401</v>
      </c>
      <c r="B590">
        <v>7.3000000000000001E-3</v>
      </c>
      <c r="C590" s="15">
        <v>-7.0250000000000035E-3</v>
      </c>
    </row>
    <row r="591" spans="1:3" x14ac:dyDescent="0.25">
      <c r="A591">
        <v>202402</v>
      </c>
      <c r="B591">
        <v>5.0700000000000002E-2</v>
      </c>
      <c r="C591" s="15">
        <v>4.3800000000000006E-2</v>
      </c>
    </row>
    <row r="592" spans="1:3" x14ac:dyDescent="0.25">
      <c r="A592">
        <v>202403</v>
      </c>
      <c r="B592">
        <v>2.8399999999999998E-2</v>
      </c>
      <c r="C592" s="15">
        <v>1.9600000000000006E-2</v>
      </c>
    </row>
    <row r="593" spans="1:3" x14ac:dyDescent="0.25">
      <c r="A593">
        <v>202404</v>
      </c>
      <c r="B593">
        <v>-4.6500000000000007E-2</v>
      </c>
      <c r="C593" s="15">
        <v>-2.8374999999999997E-2</v>
      </c>
    </row>
    <row r="594" spans="1:3" x14ac:dyDescent="0.25">
      <c r="A594">
        <v>202405</v>
      </c>
      <c r="B594">
        <v>4.3299999999999998E-2</v>
      </c>
      <c r="C594" s="15">
        <v>1.1512499999999995E-2</v>
      </c>
    </row>
    <row r="595" spans="1:3" x14ac:dyDescent="0.25">
      <c r="A595">
        <v>202406</v>
      </c>
      <c r="B595">
        <v>2.7999999999999997E-2</v>
      </c>
      <c r="C595" s="15">
        <v>8.5250000000000013E-3</v>
      </c>
    </row>
    <row r="596" spans="1:3" x14ac:dyDescent="0.25">
      <c r="A596">
        <v>202407</v>
      </c>
      <c r="B596">
        <v>1.2199999999999999E-2</v>
      </c>
      <c r="C596" s="15">
        <v>5.8249999999999968E-3</v>
      </c>
    </row>
    <row r="597" spans="1:3" x14ac:dyDescent="0.25">
      <c r="A597">
        <v>202408</v>
      </c>
      <c r="B597">
        <v>1.6E-2</v>
      </c>
      <c r="C597" s="15">
        <v>1.7500000000000328E-4</v>
      </c>
    </row>
    <row r="598" spans="1:3" x14ac:dyDescent="0.25">
      <c r="A598">
        <v>202409</v>
      </c>
      <c r="B598">
        <v>1.72E-2</v>
      </c>
      <c r="C598" s="15">
        <v>1.5875000000000004E-2</v>
      </c>
    </row>
    <row r="599" spans="1:3" x14ac:dyDescent="0.25">
      <c r="A599">
        <v>202410</v>
      </c>
      <c r="B599">
        <v>-0.01</v>
      </c>
      <c r="C599" s="15">
        <v>1.7350000000000001E-2</v>
      </c>
    </row>
    <row r="600" spans="1:3" x14ac:dyDescent="0.25">
      <c r="A600">
        <v>202411</v>
      </c>
      <c r="B600">
        <v>6.4899999999999999E-2</v>
      </c>
      <c r="C600" s="15">
        <v>5.1875000000000115E-3</v>
      </c>
    </row>
    <row r="601" spans="1:3" x14ac:dyDescent="0.25">
      <c r="A601">
        <v>202412</v>
      </c>
      <c r="B601">
        <v>-3.1699999999999999E-2</v>
      </c>
      <c r="C601" s="12">
        <v>-1.5125000000000006E-2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B1F7F-D49C-4A02-A451-5AA2B08CE5D8}">
  <dimension ref="A1:E601"/>
  <sheetViews>
    <sheetView workbookViewId="0">
      <selection activeCell="E9" sqref="E9"/>
    </sheetView>
  </sheetViews>
  <sheetFormatPr defaultRowHeight="15" x14ac:dyDescent="0.25"/>
  <cols>
    <col min="4" max="4" width="29" bestFit="1" customWidth="1"/>
  </cols>
  <sheetData>
    <row r="1" spans="1:5" x14ac:dyDescent="0.25">
      <c r="A1" s="1" t="s">
        <v>6</v>
      </c>
      <c r="B1" s="1" t="s">
        <v>7</v>
      </c>
      <c r="D1" t="s">
        <v>84</v>
      </c>
      <c r="E1" s="12">
        <f>'Single Factor Regression'!G21</f>
        <v>2.8145739616877294E-3</v>
      </c>
    </row>
    <row r="2" spans="1:5" x14ac:dyDescent="0.25">
      <c r="A2">
        <v>197501</v>
      </c>
      <c r="B2">
        <v>0.1366</v>
      </c>
      <c r="D2" t="s">
        <v>85</v>
      </c>
      <c r="E2">
        <f>'Single Factor Regression'!G22</f>
        <v>-1.5310680315753799E-3</v>
      </c>
    </row>
    <row r="3" spans="1:5" x14ac:dyDescent="0.25">
      <c r="A3">
        <v>197502</v>
      </c>
      <c r="B3">
        <v>5.5599999999999997E-2</v>
      </c>
      <c r="D3" t="s">
        <v>86</v>
      </c>
      <c r="E3" s="12">
        <f>'Single Factor Regression'!G26</f>
        <v>2.7474353447945476E-2</v>
      </c>
    </row>
    <row r="4" spans="1:5" x14ac:dyDescent="0.25">
      <c r="A4">
        <v>197503</v>
      </c>
      <c r="B4">
        <v>2.6600000000000002E-2</v>
      </c>
      <c r="D4" t="s">
        <v>90</v>
      </c>
      <c r="E4">
        <f>E3^2</f>
        <v>7.5484009738263343E-4</v>
      </c>
    </row>
    <row r="5" spans="1:5" x14ac:dyDescent="0.25">
      <c r="A5">
        <v>197504</v>
      </c>
      <c r="B5">
        <v>4.2300000000000004E-2</v>
      </c>
      <c r="D5" t="s">
        <v>87</v>
      </c>
      <c r="E5">
        <f>AVERAGE(B2:B601)</f>
        <v>7.423333333333333E-3</v>
      </c>
    </row>
    <row r="6" spans="1:5" x14ac:dyDescent="0.25">
      <c r="A6">
        <v>197505</v>
      </c>
      <c r="B6">
        <v>5.1900000000000002E-2</v>
      </c>
      <c r="D6" t="s">
        <v>88</v>
      </c>
      <c r="E6">
        <f>_xlfn.STDEV.P(B2:B601)</f>
        <v>4.5093109106479734E-2</v>
      </c>
    </row>
    <row r="7" spans="1:5" x14ac:dyDescent="0.25">
      <c r="A7">
        <v>197506</v>
      </c>
      <c r="B7">
        <v>4.8300000000000003E-2</v>
      </c>
      <c r="D7" t="s">
        <v>89</v>
      </c>
      <c r="E7">
        <f>E6^2</f>
        <v>2.0333884888888857E-3</v>
      </c>
    </row>
    <row r="8" spans="1:5" x14ac:dyDescent="0.25">
      <c r="A8">
        <v>197507</v>
      </c>
      <c r="B8">
        <v>-6.59E-2</v>
      </c>
    </row>
    <row r="9" spans="1:5" x14ac:dyDescent="0.25">
      <c r="A9">
        <v>197508</v>
      </c>
      <c r="B9">
        <v>-2.8500000000000001E-2</v>
      </c>
      <c r="D9" t="s">
        <v>91</v>
      </c>
      <c r="E9" s="12">
        <f>(E1/E4)/(E5/E7)</f>
        <v>1.0213606034032938</v>
      </c>
    </row>
    <row r="10" spans="1:5" x14ac:dyDescent="0.25">
      <c r="A10">
        <v>197509</v>
      </c>
      <c r="B10">
        <v>-4.2599999999999999E-2</v>
      </c>
      <c r="D10" t="s">
        <v>92</v>
      </c>
      <c r="E10" s="12">
        <f>E9/(1+(1-E2)*E9)</f>
        <v>0.50489312182646506</v>
      </c>
    </row>
    <row r="11" spans="1:5" x14ac:dyDescent="0.25">
      <c r="A11">
        <v>197510</v>
      </c>
      <c r="B11">
        <v>5.3099999999999994E-2</v>
      </c>
      <c r="D11" t="s">
        <v>93</v>
      </c>
      <c r="E11" s="12">
        <f>1-E10</f>
        <v>0.49510687817353494</v>
      </c>
    </row>
    <row r="12" spans="1:5" x14ac:dyDescent="0.25">
      <c r="A12">
        <v>197511</v>
      </c>
      <c r="B12">
        <v>2.64E-2</v>
      </c>
    </row>
    <row r="13" spans="1:5" x14ac:dyDescent="0.25">
      <c r="A13">
        <v>197512</v>
      </c>
      <c r="B13">
        <v>-1.6E-2</v>
      </c>
    </row>
    <row r="14" spans="1:5" x14ac:dyDescent="0.25">
      <c r="A14">
        <v>197601</v>
      </c>
      <c r="B14">
        <v>0.1216</v>
      </c>
    </row>
    <row r="15" spans="1:5" x14ac:dyDescent="0.25">
      <c r="A15">
        <v>197602</v>
      </c>
      <c r="B15">
        <v>3.2000000000000002E-3</v>
      </c>
    </row>
    <row r="16" spans="1:5" x14ac:dyDescent="0.25">
      <c r="A16">
        <v>197603</v>
      </c>
      <c r="B16">
        <v>2.3199999999999998E-2</v>
      </c>
    </row>
    <row r="17" spans="1:2" x14ac:dyDescent="0.25">
      <c r="A17">
        <v>197604</v>
      </c>
      <c r="B17">
        <v>-1.49E-2</v>
      </c>
    </row>
    <row r="18" spans="1:2" x14ac:dyDescent="0.25">
      <c r="A18">
        <v>197605</v>
      </c>
      <c r="B18">
        <v>-1.34E-2</v>
      </c>
    </row>
    <row r="19" spans="1:2" x14ac:dyDescent="0.25">
      <c r="A19">
        <v>197606</v>
      </c>
      <c r="B19">
        <v>4.0500000000000001E-2</v>
      </c>
    </row>
    <row r="20" spans="1:2" x14ac:dyDescent="0.25">
      <c r="A20">
        <v>197607</v>
      </c>
      <c r="B20">
        <v>-1.0700000000000001E-2</v>
      </c>
    </row>
    <row r="21" spans="1:2" x14ac:dyDescent="0.25">
      <c r="A21">
        <v>197608</v>
      </c>
      <c r="B21">
        <v>-5.6000000000000008E-3</v>
      </c>
    </row>
    <row r="22" spans="1:2" x14ac:dyDescent="0.25">
      <c r="A22">
        <v>197609</v>
      </c>
      <c r="B22">
        <v>2.07E-2</v>
      </c>
    </row>
    <row r="23" spans="1:2" x14ac:dyDescent="0.25">
      <c r="A23">
        <v>197610</v>
      </c>
      <c r="B23">
        <v>-2.4199999999999999E-2</v>
      </c>
    </row>
    <row r="24" spans="1:2" x14ac:dyDescent="0.25">
      <c r="A24">
        <v>197611</v>
      </c>
      <c r="B24">
        <v>3.5999999999999999E-3</v>
      </c>
    </row>
    <row r="25" spans="1:2" x14ac:dyDescent="0.25">
      <c r="A25">
        <v>197612</v>
      </c>
      <c r="B25">
        <v>5.6500000000000002E-2</v>
      </c>
    </row>
    <row r="26" spans="1:2" x14ac:dyDescent="0.25">
      <c r="A26">
        <v>197701</v>
      </c>
      <c r="B26">
        <v>-4.0500000000000001E-2</v>
      </c>
    </row>
    <row r="27" spans="1:2" x14ac:dyDescent="0.25">
      <c r="A27">
        <v>197702</v>
      </c>
      <c r="B27">
        <v>-1.9400000000000001E-2</v>
      </c>
    </row>
    <row r="28" spans="1:2" x14ac:dyDescent="0.25">
      <c r="A28">
        <v>197703</v>
      </c>
      <c r="B28">
        <v>-1.37E-2</v>
      </c>
    </row>
    <row r="29" spans="1:2" x14ac:dyDescent="0.25">
      <c r="A29">
        <v>197704</v>
      </c>
      <c r="B29">
        <v>1.5E-3</v>
      </c>
    </row>
    <row r="30" spans="1:2" x14ac:dyDescent="0.25">
      <c r="A30">
        <v>197705</v>
      </c>
      <c r="B30">
        <v>-1.4499999999999999E-2</v>
      </c>
    </row>
    <row r="31" spans="1:2" x14ac:dyDescent="0.25">
      <c r="A31">
        <v>197706</v>
      </c>
      <c r="B31">
        <v>4.7100000000000003E-2</v>
      </c>
    </row>
    <row r="32" spans="1:2" x14ac:dyDescent="0.25">
      <c r="A32">
        <v>197707</v>
      </c>
      <c r="B32">
        <v>-1.6899999999999998E-2</v>
      </c>
    </row>
    <row r="33" spans="1:2" x14ac:dyDescent="0.25">
      <c r="A33">
        <v>197708</v>
      </c>
      <c r="B33">
        <v>-1.7500000000000002E-2</v>
      </c>
    </row>
    <row r="34" spans="1:2" x14ac:dyDescent="0.25">
      <c r="A34">
        <v>197709</v>
      </c>
      <c r="B34">
        <v>-2.7000000000000001E-3</v>
      </c>
    </row>
    <row r="35" spans="1:2" x14ac:dyDescent="0.25">
      <c r="A35">
        <v>197710</v>
      </c>
      <c r="B35">
        <v>-4.3799999999999999E-2</v>
      </c>
    </row>
    <row r="36" spans="1:2" x14ac:dyDescent="0.25">
      <c r="A36">
        <v>197711</v>
      </c>
      <c r="B36">
        <v>0.04</v>
      </c>
    </row>
    <row r="37" spans="1:2" x14ac:dyDescent="0.25">
      <c r="A37">
        <v>197712</v>
      </c>
      <c r="B37">
        <v>2.7000000000000001E-3</v>
      </c>
    </row>
    <row r="38" spans="1:2" x14ac:dyDescent="0.25">
      <c r="A38">
        <v>197801</v>
      </c>
      <c r="B38">
        <v>-6.0100000000000001E-2</v>
      </c>
    </row>
    <row r="39" spans="1:2" x14ac:dyDescent="0.25">
      <c r="A39">
        <v>197802</v>
      </c>
      <c r="B39">
        <v>-1.38E-2</v>
      </c>
    </row>
    <row r="40" spans="1:2" x14ac:dyDescent="0.25">
      <c r="A40">
        <v>197803</v>
      </c>
      <c r="B40">
        <v>2.8500000000000001E-2</v>
      </c>
    </row>
    <row r="41" spans="1:2" x14ac:dyDescent="0.25">
      <c r="A41">
        <v>197804</v>
      </c>
      <c r="B41">
        <v>7.8799999999999995E-2</v>
      </c>
    </row>
    <row r="42" spans="1:2" x14ac:dyDescent="0.25">
      <c r="A42">
        <v>197805</v>
      </c>
      <c r="B42">
        <v>1.7600000000000001E-2</v>
      </c>
    </row>
    <row r="43" spans="1:2" x14ac:dyDescent="0.25">
      <c r="A43">
        <v>197806</v>
      </c>
      <c r="B43">
        <v>-1.6899999999999998E-2</v>
      </c>
    </row>
    <row r="44" spans="1:2" x14ac:dyDescent="0.25">
      <c r="A44">
        <v>197807</v>
      </c>
      <c r="B44">
        <v>5.1100000000000007E-2</v>
      </c>
    </row>
    <row r="45" spans="1:2" x14ac:dyDescent="0.25">
      <c r="A45">
        <v>197808</v>
      </c>
      <c r="B45">
        <v>3.7499999999999999E-2</v>
      </c>
    </row>
    <row r="46" spans="1:2" x14ac:dyDescent="0.25">
      <c r="A46">
        <v>197809</v>
      </c>
      <c r="B46">
        <v>-1.43E-2</v>
      </c>
    </row>
    <row r="47" spans="1:2" x14ac:dyDescent="0.25">
      <c r="A47">
        <v>197810</v>
      </c>
      <c r="B47">
        <v>-0.1191</v>
      </c>
    </row>
    <row r="48" spans="1:2" x14ac:dyDescent="0.25">
      <c r="A48">
        <v>197811</v>
      </c>
      <c r="B48">
        <v>2.7099999999999999E-2</v>
      </c>
    </row>
    <row r="49" spans="1:2" x14ac:dyDescent="0.25">
      <c r="A49">
        <v>197812</v>
      </c>
      <c r="B49">
        <v>8.8000000000000005E-3</v>
      </c>
    </row>
    <row r="50" spans="1:2" x14ac:dyDescent="0.25">
      <c r="A50">
        <v>197901</v>
      </c>
      <c r="B50">
        <v>4.2300000000000004E-2</v>
      </c>
    </row>
    <row r="51" spans="1:2" x14ac:dyDescent="0.25">
      <c r="A51">
        <v>197902</v>
      </c>
      <c r="B51">
        <v>-3.56E-2</v>
      </c>
    </row>
    <row r="52" spans="1:2" x14ac:dyDescent="0.25">
      <c r="A52">
        <v>197903</v>
      </c>
      <c r="B52">
        <v>5.6799999999999996E-2</v>
      </c>
    </row>
    <row r="53" spans="1:2" x14ac:dyDescent="0.25">
      <c r="A53">
        <v>197904</v>
      </c>
      <c r="B53">
        <v>-5.9999999999999995E-4</v>
      </c>
    </row>
    <row r="54" spans="1:2" x14ac:dyDescent="0.25">
      <c r="A54">
        <v>197905</v>
      </c>
      <c r="B54">
        <v>-2.2099999999999998E-2</v>
      </c>
    </row>
    <row r="55" spans="1:2" x14ac:dyDescent="0.25">
      <c r="A55">
        <v>197906</v>
      </c>
      <c r="B55">
        <v>3.85E-2</v>
      </c>
    </row>
    <row r="56" spans="1:2" x14ac:dyDescent="0.25">
      <c r="A56">
        <v>197907</v>
      </c>
      <c r="B56">
        <v>8.199999999999999E-3</v>
      </c>
    </row>
    <row r="57" spans="1:2" x14ac:dyDescent="0.25">
      <c r="A57">
        <v>197908</v>
      </c>
      <c r="B57">
        <v>5.5300000000000002E-2</v>
      </c>
    </row>
    <row r="58" spans="1:2" x14ac:dyDescent="0.25">
      <c r="A58">
        <v>197909</v>
      </c>
      <c r="B58">
        <v>-8.199999999999999E-3</v>
      </c>
    </row>
    <row r="59" spans="1:2" x14ac:dyDescent="0.25">
      <c r="A59">
        <v>197910</v>
      </c>
      <c r="B59">
        <v>-8.1000000000000003E-2</v>
      </c>
    </row>
    <row r="60" spans="1:2" x14ac:dyDescent="0.25">
      <c r="A60">
        <v>197911</v>
      </c>
      <c r="B60">
        <v>5.21E-2</v>
      </c>
    </row>
    <row r="61" spans="1:2" x14ac:dyDescent="0.25">
      <c r="A61">
        <v>197912</v>
      </c>
      <c r="B61">
        <v>1.7899999999999999E-2</v>
      </c>
    </row>
    <row r="62" spans="1:2" x14ac:dyDescent="0.25">
      <c r="A62">
        <v>198001</v>
      </c>
      <c r="B62">
        <v>5.5099999999999996E-2</v>
      </c>
    </row>
    <row r="63" spans="1:2" x14ac:dyDescent="0.25">
      <c r="A63">
        <v>198002</v>
      </c>
      <c r="B63">
        <v>-1.2199999999999999E-2</v>
      </c>
    </row>
    <row r="64" spans="1:2" x14ac:dyDescent="0.25">
      <c r="A64">
        <v>198003</v>
      </c>
      <c r="B64">
        <v>-0.129</v>
      </c>
    </row>
    <row r="65" spans="1:2" x14ac:dyDescent="0.25">
      <c r="A65">
        <v>198004</v>
      </c>
      <c r="B65">
        <v>3.9699999999999999E-2</v>
      </c>
    </row>
    <row r="66" spans="1:2" x14ac:dyDescent="0.25">
      <c r="A66">
        <v>198005</v>
      </c>
      <c r="B66">
        <v>5.2600000000000001E-2</v>
      </c>
    </row>
    <row r="67" spans="1:2" x14ac:dyDescent="0.25">
      <c r="A67">
        <v>198006</v>
      </c>
      <c r="B67">
        <v>3.0600000000000002E-2</v>
      </c>
    </row>
    <row r="68" spans="1:2" x14ac:dyDescent="0.25">
      <c r="A68">
        <v>198007</v>
      </c>
      <c r="B68">
        <v>6.4899999999999999E-2</v>
      </c>
    </row>
    <row r="69" spans="1:2" x14ac:dyDescent="0.25">
      <c r="A69">
        <v>198008</v>
      </c>
      <c r="B69">
        <v>1.8000000000000002E-2</v>
      </c>
    </row>
    <row r="70" spans="1:2" x14ac:dyDescent="0.25">
      <c r="A70">
        <v>198009</v>
      </c>
      <c r="B70">
        <v>2.1899999999999999E-2</v>
      </c>
    </row>
    <row r="71" spans="1:2" x14ac:dyDescent="0.25">
      <c r="A71">
        <v>198010</v>
      </c>
      <c r="B71">
        <v>1.06E-2</v>
      </c>
    </row>
    <row r="72" spans="1:2" x14ac:dyDescent="0.25">
      <c r="A72">
        <v>198011</v>
      </c>
      <c r="B72">
        <v>9.5899999999999999E-2</v>
      </c>
    </row>
    <row r="73" spans="1:2" x14ac:dyDescent="0.25">
      <c r="A73">
        <v>198012</v>
      </c>
      <c r="B73">
        <v>-4.5199999999999997E-2</v>
      </c>
    </row>
    <row r="74" spans="1:2" x14ac:dyDescent="0.25">
      <c r="A74">
        <v>198101</v>
      </c>
      <c r="B74">
        <v>-5.04E-2</v>
      </c>
    </row>
    <row r="75" spans="1:2" x14ac:dyDescent="0.25">
      <c r="A75">
        <v>198102</v>
      </c>
      <c r="B75">
        <v>5.6999999999999993E-3</v>
      </c>
    </row>
    <row r="76" spans="1:2" x14ac:dyDescent="0.25">
      <c r="A76">
        <v>198103</v>
      </c>
      <c r="B76">
        <v>3.56E-2</v>
      </c>
    </row>
    <row r="77" spans="1:2" x14ac:dyDescent="0.25">
      <c r="A77">
        <v>198104</v>
      </c>
      <c r="B77">
        <v>-2.1099999999999997E-2</v>
      </c>
    </row>
    <row r="78" spans="1:2" x14ac:dyDescent="0.25">
      <c r="A78">
        <v>198105</v>
      </c>
      <c r="B78">
        <v>1.1000000000000001E-3</v>
      </c>
    </row>
    <row r="79" spans="1:2" x14ac:dyDescent="0.25">
      <c r="A79">
        <v>198106</v>
      </c>
      <c r="B79">
        <v>-2.3599999999999999E-2</v>
      </c>
    </row>
    <row r="80" spans="1:2" x14ac:dyDescent="0.25">
      <c r="A80">
        <v>198107</v>
      </c>
      <c r="B80">
        <v>-1.54E-2</v>
      </c>
    </row>
    <row r="81" spans="1:2" x14ac:dyDescent="0.25">
      <c r="A81">
        <v>198108</v>
      </c>
      <c r="B81">
        <v>-7.0400000000000004E-2</v>
      </c>
    </row>
    <row r="82" spans="1:2" x14ac:dyDescent="0.25">
      <c r="A82">
        <v>198109</v>
      </c>
      <c r="B82">
        <v>-7.17E-2</v>
      </c>
    </row>
    <row r="83" spans="1:2" x14ac:dyDescent="0.25">
      <c r="A83">
        <v>198110</v>
      </c>
      <c r="B83">
        <v>4.9200000000000001E-2</v>
      </c>
    </row>
    <row r="84" spans="1:2" x14ac:dyDescent="0.25">
      <c r="A84">
        <v>198111</v>
      </c>
      <c r="B84">
        <v>3.3599999999999998E-2</v>
      </c>
    </row>
    <row r="85" spans="1:2" x14ac:dyDescent="0.25">
      <c r="A85">
        <v>198112</v>
      </c>
      <c r="B85">
        <v>-3.6499999999999998E-2</v>
      </c>
    </row>
    <row r="86" spans="1:2" x14ac:dyDescent="0.25">
      <c r="A86">
        <v>198201</v>
      </c>
      <c r="B86">
        <v>-3.2400000000000005E-2</v>
      </c>
    </row>
    <row r="87" spans="1:2" x14ac:dyDescent="0.25">
      <c r="A87">
        <v>198202</v>
      </c>
      <c r="B87">
        <v>-5.8600000000000006E-2</v>
      </c>
    </row>
    <row r="88" spans="1:2" x14ac:dyDescent="0.25">
      <c r="A88">
        <v>198203</v>
      </c>
      <c r="B88">
        <v>-1.8700000000000001E-2</v>
      </c>
    </row>
    <row r="89" spans="1:2" x14ac:dyDescent="0.25">
      <c r="A89">
        <v>198204</v>
      </c>
      <c r="B89">
        <v>3.27E-2</v>
      </c>
    </row>
    <row r="90" spans="1:2" x14ac:dyDescent="0.25">
      <c r="A90">
        <v>198205</v>
      </c>
      <c r="B90">
        <v>-3.9900000000000005E-2</v>
      </c>
    </row>
    <row r="91" spans="1:2" x14ac:dyDescent="0.25">
      <c r="A91">
        <v>198206</v>
      </c>
      <c r="B91">
        <v>-3.0899999999999997E-2</v>
      </c>
    </row>
    <row r="92" spans="1:2" x14ac:dyDescent="0.25">
      <c r="A92">
        <v>198207</v>
      </c>
      <c r="B92">
        <v>-3.1899999999999998E-2</v>
      </c>
    </row>
    <row r="93" spans="1:2" x14ac:dyDescent="0.25">
      <c r="A93">
        <v>198208</v>
      </c>
      <c r="B93">
        <v>0.1114</v>
      </c>
    </row>
    <row r="94" spans="1:2" x14ac:dyDescent="0.25">
      <c r="A94">
        <v>198209</v>
      </c>
      <c r="B94">
        <v>1.29E-2</v>
      </c>
    </row>
    <row r="95" spans="1:2" x14ac:dyDescent="0.25">
      <c r="A95">
        <v>198210</v>
      </c>
      <c r="B95">
        <v>0.113</v>
      </c>
    </row>
    <row r="96" spans="1:2" x14ac:dyDescent="0.25">
      <c r="A96">
        <v>198211</v>
      </c>
      <c r="B96">
        <v>4.6699999999999998E-2</v>
      </c>
    </row>
    <row r="97" spans="1:2" x14ac:dyDescent="0.25">
      <c r="A97">
        <v>198212</v>
      </c>
      <c r="B97">
        <v>5.5000000000000005E-3</v>
      </c>
    </row>
    <row r="98" spans="1:2" x14ac:dyDescent="0.25">
      <c r="A98">
        <v>198301</v>
      </c>
      <c r="B98">
        <v>3.6000000000000004E-2</v>
      </c>
    </row>
    <row r="99" spans="1:2" x14ac:dyDescent="0.25">
      <c r="A99">
        <v>198302</v>
      </c>
      <c r="B99">
        <v>2.5899999999999999E-2</v>
      </c>
    </row>
    <row r="100" spans="1:2" x14ac:dyDescent="0.25">
      <c r="A100">
        <v>198303</v>
      </c>
      <c r="B100">
        <v>2.8199999999999999E-2</v>
      </c>
    </row>
    <row r="101" spans="1:2" x14ac:dyDescent="0.25">
      <c r="A101">
        <v>198304</v>
      </c>
      <c r="B101">
        <v>6.6699999999999995E-2</v>
      </c>
    </row>
    <row r="102" spans="1:2" x14ac:dyDescent="0.25">
      <c r="A102">
        <v>198305</v>
      </c>
      <c r="B102">
        <v>5.1999999999999998E-3</v>
      </c>
    </row>
    <row r="103" spans="1:2" x14ac:dyDescent="0.25">
      <c r="A103">
        <v>198306</v>
      </c>
      <c r="B103">
        <v>3.0699999999999998E-2</v>
      </c>
    </row>
    <row r="104" spans="1:2" x14ac:dyDescent="0.25">
      <c r="A104">
        <v>198307</v>
      </c>
      <c r="B104">
        <v>-4.07E-2</v>
      </c>
    </row>
    <row r="105" spans="1:2" x14ac:dyDescent="0.25">
      <c r="A105">
        <v>198308</v>
      </c>
      <c r="B105">
        <v>-5.0000000000000001E-3</v>
      </c>
    </row>
    <row r="106" spans="1:2" x14ac:dyDescent="0.25">
      <c r="A106">
        <v>198309</v>
      </c>
      <c r="B106">
        <v>9.1000000000000004E-3</v>
      </c>
    </row>
    <row r="107" spans="1:2" x14ac:dyDescent="0.25">
      <c r="A107">
        <v>198310</v>
      </c>
      <c r="B107">
        <v>-3.44E-2</v>
      </c>
    </row>
    <row r="108" spans="1:2" x14ac:dyDescent="0.25">
      <c r="A108">
        <v>198311</v>
      </c>
      <c r="B108">
        <v>2.1600000000000001E-2</v>
      </c>
    </row>
    <row r="109" spans="1:2" x14ac:dyDescent="0.25">
      <c r="A109">
        <v>198312</v>
      </c>
      <c r="B109">
        <v>-1.78E-2</v>
      </c>
    </row>
    <row r="110" spans="1:2" x14ac:dyDescent="0.25">
      <c r="A110">
        <v>198401</v>
      </c>
      <c r="B110">
        <v>-1.9199999999999998E-2</v>
      </c>
    </row>
    <row r="111" spans="1:2" x14ac:dyDescent="0.25">
      <c r="A111">
        <v>198402</v>
      </c>
      <c r="B111">
        <v>-4.82E-2</v>
      </c>
    </row>
    <row r="112" spans="1:2" x14ac:dyDescent="0.25">
      <c r="A112">
        <v>198403</v>
      </c>
      <c r="B112">
        <v>6.3E-3</v>
      </c>
    </row>
    <row r="113" spans="1:2" x14ac:dyDescent="0.25">
      <c r="A113">
        <v>198404</v>
      </c>
      <c r="B113">
        <v>-5.1000000000000004E-3</v>
      </c>
    </row>
    <row r="114" spans="1:2" x14ac:dyDescent="0.25">
      <c r="A114">
        <v>198405</v>
      </c>
      <c r="B114">
        <v>-5.9699999999999996E-2</v>
      </c>
    </row>
    <row r="115" spans="1:2" x14ac:dyDescent="0.25">
      <c r="A115">
        <v>198406</v>
      </c>
      <c r="B115">
        <v>1.8200000000000001E-2</v>
      </c>
    </row>
    <row r="116" spans="1:2" x14ac:dyDescent="0.25">
      <c r="A116">
        <v>198407</v>
      </c>
      <c r="B116">
        <v>-2.7400000000000001E-2</v>
      </c>
    </row>
    <row r="117" spans="1:2" x14ac:dyDescent="0.25">
      <c r="A117">
        <v>198408</v>
      </c>
      <c r="B117">
        <v>0.10279999999999999</v>
      </c>
    </row>
    <row r="118" spans="1:2" x14ac:dyDescent="0.25">
      <c r="A118">
        <v>198409</v>
      </c>
      <c r="B118">
        <v>-8.0000000000000002E-3</v>
      </c>
    </row>
    <row r="119" spans="1:2" x14ac:dyDescent="0.25">
      <c r="A119">
        <v>198410</v>
      </c>
      <c r="B119">
        <v>-8.3999999999999995E-3</v>
      </c>
    </row>
    <row r="120" spans="1:2" x14ac:dyDescent="0.25">
      <c r="A120">
        <v>198411</v>
      </c>
      <c r="B120">
        <v>-1.7600000000000001E-2</v>
      </c>
    </row>
    <row r="121" spans="1:2" x14ac:dyDescent="0.25">
      <c r="A121">
        <v>198412</v>
      </c>
      <c r="B121">
        <v>1.84E-2</v>
      </c>
    </row>
    <row r="122" spans="1:2" x14ac:dyDescent="0.25">
      <c r="A122">
        <v>198501</v>
      </c>
      <c r="B122">
        <v>7.9899999999999999E-2</v>
      </c>
    </row>
    <row r="123" spans="1:2" x14ac:dyDescent="0.25">
      <c r="A123">
        <v>198502</v>
      </c>
      <c r="B123">
        <v>1.2199999999999999E-2</v>
      </c>
    </row>
    <row r="124" spans="1:2" x14ac:dyDescent="0.25">
      <c r="A124">
        <v>198503</v>
      </c>
      <c r="B124">
        <v>-8.3999999999999995E-3</v>
      </c>
    </row>
    <row r="125" spans="1:2" x14ac:dyDescent="0.25">
      <c r="A125">
        <v>198504</v>
      </c>
      <c r="B125">
        <v>-9.5999999999999992E-3</v>
      </c>
    </row>
    <row r="126" spans="1:2" x14ac:dyDescent="0.25">
      <c r="A126">
        <v>198505</v>
      </c>
      <c r="B126">
        <v>5.0900000000000001E-2</v>
      </c>
    </row>
    <row r="127" spans="1:2" x14ac:dyDescent="0.25">
      <c r="A127">
        <v>198506</v>
      </c>
      <c r="B127">
        <v>1.2699999999999999E-2</v>
      </c>
    </row>
    <row r="128" spans="1:2" x14ac:dyDescent="0.25">
      <c r="A128">
        <v>198507</v>
      </c>
      <c r="B128">
        <v>-7.4000000000000003E-3</v>
      </c>
    </row>
    <row r="129" spans="1:2" x14ac:dyDescent="0.25">
      <c r="A129">
        <v>198508</v>
      </c>
      <c r="B129">
        <v>-1.0200000000000001E-2</v>
      </c>
    </row>
    <row r="130" spans="1:2" x14ac:dyDescent="0.25">
      <c r="A130">
        <v>198509</v>
      </c>
      <c r="B130">
        <v>-4.5400000000000003E-2</v>
      </c>
    </row>
    <row r="131" spans="1:2" x14ac:dyDescent="0.25">
      <c r="A131">
        <v>198510</v>
      </c>
      <c r="B131">
        <v>4.0199999999999993E-2</v>
      </c>
    </row>
    <row r="132" spans="1:2" x14ac:dyDescent="0.25">
      <c r="A132">
        <v>198511</v>
      </c>
      <c r="B132">
        <v>6.480000000000001E-2</v>
      </c>
    </row>
    <row r="133" spans="1:2" x14ac:dyDescent="0.25">
      <c r="A133">
        <v>198512</v>
      </c>
      <c r="B133">
        <v>3.8800000000000001E-2</v>
      </c>
    </row>
    <row r="134" spans="1:2" x14ac:dyDescent="0.25">
      <c r="A134">
        <v>198601</v>
      </c>
      <c r="B134">
        <v>6.5000000000000006E-3</v>
      </c>
    </row>
    <row r="135" spans="1:2" x14ac:dyDescent="0.25">
      <c r="A135">
        <v>198602</v>
      </c>
      <c r="B135">
        <v>7.1300000000000002E-2</v>
      </c>
    </row>
    <row r="136" spans="1:2" x14ac:dyDescent="0.25">
      <c r="A136">
        <v>198603</v>
      </c>
      <c r="B136">
        <v>4.8799999999999996E-2</v>
      </c>
    </row>
    <row r="137" spans="1:2" x14ac:dyDescent="0.25">
      <c r="A137">
        <v>198604</v>
      </c>
      <c r="B137">
        <v>-1.3100000000000001E-2</v>
      </c>
    </row>
    <row r="138" spans="1:2" x14ac:dyDescent="0.25">
      <c r="A138">
        <v>198605</v>
      </c>
      <c r="B138">
        <v>4.6199999999999998E-2</v>
      </c>
    </row>
    <row r="139" spans="1:2" x14ac:dyDescent="0.25">
      <c r="A139">
        <v>198606</v>
      </c>
      <c r="B139">
        <v>1.03E-2</v>
      </c>
    </row>
    <row r="140" spans="1:2" x14ac:dyDescent="0.25">
      <c r="A140">
        <v>198607</v>
      </c>
      <c r="B140">
        <v>-6.4500000000000002E-2</v>
      </c>
    </row>
    <row r="141" spans="1:2" x14ac:dyDescent="0.25">
      <c r="A141">
        <v>198608</v>
      </c>
      <c r="B141">
        <v>6.0700000000000004E-2</v>
      </c>
    </row>
    <row r="142" spans="1:2" x14ac:dyDescent="0.25">
      <c r="A142">
        <v>198609</v>
      </c>
      <c r="B142">
        <v>-8.5999999999999993E-2</v>
      </c>
    </row>
    <row r="143" spans="1:2" x14ac:dyDescent="0.25">
      <c r="A143">
        <v>198610</v>
      </c>
      <c r="B143">
        <v>4.6600000000000003E-2</v>
      </c>
    </row>
    <row r="144" spans="1:2" x14ac:dyDescent="0.25">
      <c r="A144">
        <v>198611</v>
      </c>
      <c r="B144">
        <v>1.1699999999999999E-2</v>
      </c>
    </row>
    <row r="145" spans="1:2" x14ac:dyDescent="0.25">
      <c r="A145">
        <v>198612</v>
      </c>
      <c r="B145">
        <v>-3.27E-2</v>
      </c>
    </row>
    <row r="146" spans="1:2" x14ac:dyDescent="0.25">
      <c r="A146">
        <v>198701</v>
      </c>
      <c r="B146">
        <v>0.12470000000000001</v>
      </c>
    </row>
    <row r="147" spans="1:2" x14ac:dyDescent="0.25">
      <c r="A147">
        <v>198702</v>
      </c>
      <c r="B147">
        <v>4.3899999999999995E-2</v>
      </c>
    </row>
    <row r="148" spans="1:2" x14ac:dyDescent="0.25">
      <c r="A148">
        <v>198703</v>
      </c>
      <c r="B148">
        <v>1.6399999999999998E-2</v>
      </c>
    </row>
    <row r="149" spans="1:2" x14ac:dyDescent="0.25">
      <c r="A149">
        <v>198704</v>
      </c>
      <c r="B149">
        <v>-2.1099999999999997E-2</v>
      </c>
    </row>
    <row r="150" spans="1:2" x14ac:dyDescent="0.25">
      <c r="A150">
        <v>198705</v>
      </c>
      <c r="B150">
        <v>1.1000000000000001E-3</v>
      </c>
    </row>
    <row r="151" spans="1:2" x14ac:dyDescent="0.25">
      <c r="A151">
        <v>198706</v>
      </c>
      <c r="B151">
        <v>3.9399999999999998E-2</v>
      </c>
    </row>
    <row r="152" spans="1:2" x14ac:dyDescent="0.25">
      <c r="A152">
        <v>198707</v>
      </c>
      <c r="B152">
        <v>3.85E-2</v>
      </c>
    </row>
    <row r="153" spans="1:2" x14ac:dyDescent="0.25">
      <c r="A153">
        <v>198708</v>
      </c>
      <c r="B153">
        <v>3.5200000000000002E-2</v>
      </c>
    </row>
    <row r="154" spans="1:2" x14ac:dyDescent="0.25">
      <c r="A154">
        <v>198709</v>
      </c>
      <c r="B154">
        <v>-2.5899999999999999E-2</v>
      </c>
    </row>
    <row r="155" spans="1:2" x14ac:dyDescent="0.25">
      <c r="A155">
        <v>198710</v>
      </c>
      <c r="B155">
        <v>-0.2324</v>
      </c>
    </row>
    <row r="156" spans="1:2" x14ac:dyDescent="0.25">
      <c r="A156">
        <v>198711</v>
      </c>
      <c r="B156">
        <v>-7.7699999999999991E-2</v>
      </c>
    </row>
    <row r="157" spans="1:2" x14ac:dyDescent="0.25">
      <c r="A157">
        <v>198712</v>
      </c>
      <c r="B157">
        <v>6.8099999999999994E-2</v>
      </c>
    </row>
    <row r="158" spans="1:2" x14ac:dyDescent="0.25">
      <c r="A158">
        <v>198801</v>
      </c>
      <c r="B158">
        <v>4.2099999999999999E-2</v>
      </c>
    </row>
    <row r="159" spans="1:2" x14ac:dyDescent="0.25">
      <c r="A159">
        <v>198802</v>
      </c>
      <c r="B159">
        <v>4.7500000000000001E-2</v>
      </c>
    </row>
    <row r="160" spans="1:2" x14ac:dyDescent="0.25">
      <c r="A160">
        <v>198803</v>
      </c>
      <c r="B160">
        <v>-2.2700000000000001E-2</v>
      </c>
    </row>
    <row r="161" spans="1:2" x14ac:dyDescent="0.25">
      <c r="A161">
        <v>198804</v>
      </c>
      <c r="B161">
        <v>5.6000000000000008E-3</v>
      </c>
    </row>
    <row r="162" spans="1:2" x14ac:dyDescent="0.25">
      <c r="A162">
        <v>198805</v>
      </c>
      <c r="B162">
        <v>-2.8999999999999998E-3</v>
      </c>
    </row>
    <row r="163" spans="1:2" x14ac:dyDescent="0.25">
      <c r="A163">
        <v>198806</v>
      </c>
      <c r="B163">
        <v>4.7899999999999998E-2</v>
      </c>
    </row>
    <row r="164" spans="1:2" x14ac:dyDescent="0.25">
      <c r="A164">
        <v>198807</v>
      </c>
      <c r="B164">
        <v>-1.2500000000000001E-2</v>
      </c>
    </row>
    <row r="165" spans="1:2" x14ac:dyDescent="0.25">
      <c r="A165">
        <v>198808</v>
      </c>
      <c r="B165">
        <v>-3.3099999999999997E-2</v>
      </c>
    </row>
    <row r="166" spans="1:2" x14ac:dyDescent="0.25">
      <c r="A166">
        <v>198809</v>
      </c>
      <c r="B166">
        <v>3.3000000000000002E-2</v>
      </c>
    </row>
    <row r="167" spans="1:2" x14ac:dyDescent="0.25">
      <c r="A167">
        <v>198810</v>
      </c>
      <c r="B167">
        <v>1.15E-2</v>
      </c>
    </row>
    <row r="168" spans="1:2" x14ac:dyDescent="0.25">
      <c r="A168">
        <v>198811</v>
      </c>
      <c r="B168">
        <v>-2.29E-2</v>
      </c>
    </row>
    <row r="169" spans="1:2" x14ac:dyDescent="0.25">
      <c r="A169">
        <v>198812</v>
      </c>
      <c r="B169">
        <v>1.49E-2</v>
      </c>
    </row>
    <row r="170" spans="1:2" x14ac:dyDescent="0.25">
      <c r="A170">
        <v>198901</v>
      </c>
      <c r="B170">
        <v>6.0999999999999999E-2</v>
      </c>
    </row>
    <row r="171" spans="1:2" x14ac:dyDescent="0.25">
      <c r="A171">
        <v>198902</v>
      </c>
      <c r="B171">
        <v>-2.2499999999999999E-2</v>
      </c>
    </row>
    <row r="172" spans="1:2" x14ac:dyDescent="0.25">
      <c r="A172">
        <v>198903</v>
      </c>
      <c r="B172">
        <v>1.5700000000000002E-2</v>
      </c>
    </row>
    <row r="173" spans="1:2" x14ac:dyDescent="0.25">
      <c r="A173">
        <v>198904</v>
      </c>
      <c r="B173">
        <v>4.3299999999999998E-2</v>
      </c>
    </row>
    <row r="174" spans="1:2" x14ac:dyDescent="0.25">
      <c r="A174">
        <v>198905</v>
      </c>
      <c r="B174">
        <v>3.3500000000000002E-2</v>
      </c>
    </row>
    <row r="175" spans="1:2" x14ac:dyDescent="0.25">
      <c r="A175">
        <v>198906</v>
      </c>
      <c r="B175">
        <v>-1.3500000000000002E-2</v>
      </c>
    </row>
    <row r="176" spans="1:2" x14ac:dyDescent="0.25">
      <c r="A176">
        <v>198907</v>
      </c>
      <c r="B176">
        <v>7.2000000000000008E-2</v>
      </c>
    </row>
    <row r="177" spans="1:2" x14ac:dyDescent="0.25">
      <c r="A177">
        <v>198908</v>
      </c>
      <c r="B177">
        <v>1.44E-2</v>
      </c>
    </row>
    <row r="178" spans="1:2" x14ac:dyDescent="0.25">
      <c r="A178">
        <v>198909</v>
      </c>
      <c r="B178">
        <v>-7.6E-3</v>
      </c>
    </row>
    <row r="179" spans="1:2" x14ac:dyDescent="0.25">
      <c r="A179">
        <v>198910</v>
      </c>
      <c r="B179">
        <v>-3.6699999999999997E-2</v>
      </c>
    </row>
    <row r="180" spans="1:2" x14ac:dyDescent="0.25">
      <c r="A180">
        <v>198911</v>
      </c>
      <c r="B180">
        <v>1.03E-2</v>
      </c>
    </row>
    <row r="181" spans="1:2" x14ac:dyDescent="0.25">
      <c r="A181">
        <v>198912</v>
      </c>
      <c r="B181">
        <v>1.1599999999999999E-2</v>
      </c>
    </row>
    <row r="182" spans="1:2" x14ac:dyDescent="0.25">
      <c r="A182">
        <v>199001</v>
      </c>
      <c r="B182">
        <v>-7.85E-2</v>
      </c>
    </row>
    <row r="183" spans="1:2" x14ac:dyDescent="0.25">
      <c r="A183">
        <v>199002</v>
      </c>
      <c r="B183">
        <v>1.11E-2</v>
      </c>
    </row>
    <row r="184" spans="1:2" x14ac:dyDescent="0.25">
      <c r="A184">
        <v>199003</v>
      </c>
      <c r="B184">
        <v>1.83E-2</v>
      </c>
    </row>
    <row r="185" spans="1:2" x14ac:dyDescent="0.25">
      <c r="A185">
        <v>199004</v>
      </c>
      <c r="B185">
        <v>-3.3599999999999998E-2</v>
      </c>
    </row>
    <row r="186" spans="1:2" x14ac:dyDescent="0.25">
      <c r="A186">
        <v>199005</v>
      </c>
      <c r="B186">
        <v>8.4199999999999997E-2</v>
      </c>
    </row>
    <row r="187" spans="1:2" x14ac:dyDescent="0.25">
      <c r="A187">
        <v>199006</v>
      </c>
      <c r="B187">
        <v>-1.09E-2</v>
      </c>
    </row>
    <row r="188" spans="1:2" x14ac:dyDescent="0.25">
      <c r="A188">
        <v>199007</v>
      </c>
      <c r="B188">
        <v>-1.9E-2</v>
      </c>
    </row>
    <row r="189" spans="1:2" x14ac:dyDescent="0.25">
      <c r="A189">
        <v>199008</v>
      </c>
      <c r="B189">
        <v>-0.10150000000000001</v>
      </c>
    </row>
    <row r="190" spans="1:2" x14ac:dyDescent="0.25">
      <c r="A190">
        <v>199009</v>
      </c>
      <c r="B190">
        <v>-6.1200000000000004E-2</v>
      </c>
    </row>
    <row r="191" spans="1:2" x14ac:dyDescent="0.25">
      <c r="A191">
        <v>199010</v>
      </c>
      <c r="B191">
        <v>-1.9199999999999998E-2</v>
      </c>
    </row>
    <row r="192" spans="1:2" x14ac:dyDescent="0.25">
      <c r="A192">
        <v>199011</v>
      </c>
      <c r="B192">
        <v>6.3500000000000001E-2</v>
      </c>
    </row>
    <row r="193" spans="1:2" x14ac:dyDescent="0.25">
      <c r="A193">
        <v>199012</v>
      </c>
      <c r="B193">
        <v>2.46E-2</v>
      </c>
    </row>
    <row r="194" spans="1:2" x14ac:dyDescent="0.25">
      <c r="A194">
        <v>199101</v>
      </c>
      <c r="B194">
        <v>4.6900000000000004E-2</v>
      </c>
    </row>
    <row r="195" spans="1:2" x14ac:dyDescent="0.25">
      <c r="A195">
        <v>199102</v>
      </c>
      <c r="B195">
        <v>7.1900000000000006E-2</v>
      </c>
    </row>
    <row r="196" spans="1:2" x14ac:dyDescent="0.25">
      <c r="A196">
        <v>199103</v>
      </c>
      <c r="B196">
        <v>2.6499999999999999E-2</v>
      </c>
    </row>
    <row r="197" spans="1:2" x14ac:dyDescent="0.25">
      <c r="A197">
        <v>199104</v>
      </c>
      <c r="B197">
        <v>-2.8000000000000004E-3</v>
      </c>
    </row>
    <row r="198" spans="1:2" x14ac:dyDescent="0.25">
      <c r="A198">
        <v>199105</v>
      </c>
      <c r="B198">
        <v>3.6499999999999998E-2</v>
      </c>
    </row>
    <row r="199" spans="1:2" x14ac:dyDescent="0.25">
      <c r="A199">
        <v>199106</v>
      </c>
      <c r="B199">
        <v>-4.9400000000000006E-2</v>
      </c>
    </row>
    <row r="200" spans="1:2" x14ac:dyDescent="0.25">
      <c r="A200">
        <v>199107</v>
      </c>
      <c r="B200">
        <v>4.24E-2</v>
      </c>
    </row>
    <row r="201" spans="1:2" x14ac:dyDescent="0.25">
      <c r="A201">
        <v>199108</v>
      </c>
      <c r="B201">
        <v>2.3199999999999998E-2</v>
      </c>
    </row>
    <row r="202" spans="1:2" x14ac:dyDescent="0.25">
      <c r="A202">
        <v>199109</v>
      </c>
      <c r="B202">
        <v>-1.5900000000000001E-2</v>
      </c>
    </row>
    <row r="203" spans="1:2" x14ac:dyDescent="0.25">
      <c r="A203">
        <v>199110</v>
      </c>
      <c r="B203">
        <v>1.29E-2</v>
      </c>
    </row>
    <row r="204" spans="1:2" x14ac:dyDescent="0.25">
      <c r="A204">
        <v>199111</v>
      </c>
      <c r="B204">
        <v>-4.1900000000000007E-2</v>
      </c>
    </row>
    <row r="205" spans="1:2" x14ac:dyDescent="0.25">
      <c r="A205">
        <v>199112</v>
      </c>
      <c r="B205">
        <v>0.1084</v>
      </c>
    </row>
    <row r="206" spans="1:2" x14ac:dyDescent="0.25">
      <c r="A206">
        <v>199201</v>
      </c>
      <c r="B206">
        <v>-5.8999999999999999E-3</v>
      </c>
    </row>
    <row r="207" spans="1:2" x14ac:dyDescent="0.25">
      <c r="A207">
        <v>199202</v>
      </c>
      <c r="B207">
        <v>1.09E-2</v>
      </c>
    </row>
    <row r="208" spans="1:2" x14ac:dyDescent="0.25">
      <c r="A208">
        <v>199203</v>
      </c>
      <c r="B208">
        <v>-2.6600000000000002E-2</v>
      </c>
    </row>
    <row r="209" spans="1:2" x14ac:dyDescent="0.25">
      <c r="A209">
        <v>199204</v>
      </c>
      <c r="B209">
        <v>1.0700000000000001E-2</v>
      </c>
    </row>
    <row r="210" spans="1:2" x14ac:dyDescent="0.25">
      <c r="A210">
        <v>199205</v>
      </c>
      <c r="B210">
        <v>3.0000000000000001E-3</v>
      </c>
    </row>
    <row r="211" spans="1:2" x14ac:dyDescent="0.25">
      <c r="A211">
        <v>199206</v>
      </c>
      <c r="B211">
        <v>-2.3399999999999997E-2</v>
      </c>
    </row>
    <row r="212" spans="1:2" x14ac:dyDescent="0.25">
      <c r="A212">
        <v>199207</v>
      </c>
      <c r="B212">
        <v>3.7699999999999997E-2</v>
      </c>
    </row>
    <row r="213" spans="1:2" x14ac:dyDescent="0.25">
      <c r="A213">
        <v>199208</v>
      </c>
      <c r="B213">
        <v>-2.3799999999999998E-2</v>
      </c>
    </row>
    <row r="214" spans="1:2" x14ac:dyDescent="0.25">
      <c r="A214">
        <v>199209</v>
      </c>
      <c r="B214">
        <v>1.1899999999999999E-2</v>
      </c>
    </row>
    <row r="215" spans="1:2" x14ac:dyDescent="0.25">
      <c r="A215">
        <v>199210</v>
      </c>
      <c r="B215">
        <v>1.0200000000000001E-2</v>
      </c>
    </row>
    <row r="216" spans="1:2" x14ac:dyDescent="0.25">
      <c r="A216">
        <v>199211</v>
      </c>
      <c r="B216">
        <v>4.1299999999999996E-2</v>
      </c>
    </row>
    <row r="217" spans="1:2" x14ac:dyDescent="0.25">
      <c r="A217">
        <v>199212</v>
      </c>
      <c r="B217">
        <v>1.5300000000000001E-2</v>
      </c>
    </row>
    <row r="218" spans="1:2" x14ac:dyDescent="0.25">
      <c r="A218">
        <v>199301</v>
      </c>
      <c r="B218">
        <v>9.300000000000001E-3</v>
      </c>
    </row>
    <row r="219" spans="1:2" x14ac:dyDescent="0.25">
      <c r="A219">
        <v>199302</v>
      </c>
      <c r="B219">
        <v>1.1999999999999999E-3</v>
      </c>
    </row>
    <row r="220" spans="1:2" x14ac:dyDescent="0.25">
      <c r="A220">
        <v>199303</v>
      </c>
      <c r="B220">
        <v>2.3E-2</v>
      </c>
    </row>
    <row r="221" spans="1:2" x14ac:dyDescent="0.25">
      <c r="A221">
        <v>199304</v>
      </c>
      <c r="B221">
        <v>-3.0499999999999999E-2</v>
      </c>
    </row>
    <row r="222" spans="1:2" x14ac:dyDescent="0.25">
      <c r="A222">
        <v>199305</v>
      </c>
      <c r="B222">
        <v>2.8900000000000002E-2</v>
      </c>
    </row>
    <row r="223" spans="1:2" x14ac:dyDescent="0.25">
      <c r="A223">
        <v>199306</v>
      </c>
      <c r="B223">
        <v>3.0999999999999999E-3</v>
      </c>
    </row>
    <row r="224" spans="1:2" x14ac:dyDescent="0.25">
      <c r="A224">
        <v>199307</v>
      </c>
      <c r="B224">
        <v>-3.4000000000000002E-3</v>
      </c>
    </row>
    <row r="225" spans="1:2" x14ac:dyDescent="0.25">
      <c r="A225">
        <v>199308</v>
      </c>
      <c r="B225">
        <v>3.7100000000000001E-2</v>
      </c>
    </row>
    <row r="226" spans="1:2" x14ac:dyDescent="0.25">
      <c r="A226">
        <v>199309</v>
      </c>
      <c r="B226">
        <v>-1.1999999999999999E-3</v>
      </c>
    </row>
    <row r="227" spans="1:2" x14ac:dyDescent="0.25">
      <c r="A227">
        <v>199310</v>
      </c>
      <c r="B227">
        <v>1.41E-2</v>
      </c>
    </row>
    <row r="228" spans="1:2" x14ac:dyDescent="0.25">
      <c r="A228">
        <v>199311</v>
      </c>
      <c r="B228">
        <v>-1.89E-2</v>
      </c>
    </row>
    <row r="229" spans="1:2" x14ac:dyDescent="0.25">
      <c r="A229">
        <v>199312</v>
      </c>
      <c r="B229">
        <v>1.6500000000000001E-2</v>
      </c>
    </row>
    <row r="230" spans="1:2" x14ac:dyDescent="0.25">
      <c r="A230">
        <v>199401</v>
      </c>
      <c r="B230">
        <v>2.87E-2</v>
      </c>
    </row>
    <row r="231" spans="1:2" x14ac:dyDescent="0.25">
      <c r="A231">
        <v>199402</v>
      </c>
      <c r="B231">
        <v>-2.5499999999999998E-2</v>
      </c>
    </row>
    <row r="232" spans="1:2" x14ac:dyDescent="0.25">
      <c r="A232">
        <v>199403</v>
      </c>
      <c r="B232">
        <v>-4.7800000000000002E-2</v>
      </c>
    </row>
    <row r="233" spans="1:2" x14ac:dyDescent="0.25">
      <c r="A233">
        <v>199404</v>
      </c>
      <c r="B233">
        <v>6.8000000000000005E-3</v>
      </c>
    </row>
    <row r="234" spans="1:2" x14ac:dyDescent="0.25">
      <c r="A234">
        <v>199405</v>
      </c>
      <c r="B234">
        <v>5.7999999999999996E-3</v>
      </c>
    </row>
    <row r="235" spans="1:2" x14ac:dyDescent="0.25">
      <c r="A235">
        <v>199406</v>
      </c>
      <c r="B235">
        <v>-3.0299999999999997E-2</v>
      </c>
    </row>
    <row r="236" spans="1:2" x14ac:dyDescent="0.25">
      <c r="A236">
        <v>199407</v>
      </c>
      <c r="B236">
        <v>2.8199999999999999E-2</v>
      </c>
    </row>
    <row r="237" spans="1:2" x14ac:dyDescent="0.25">
      <c r="A237">
        <v>199408</v>
      </c>
      <c r="B237">
        <v>4.0099999999999997E-2</v>
      </c>
    </row>
    <row r="238" spans="1:2" x14ac:dyDescent="0.25">
      <c r="A238">
        <v>199409</v>
      </c>
      <c r="B238">
        <v>-2.3099999999999999E-2</v>
      </c>
    </row>
    <row r="239" spans="1:2" x14ac:dyDescent="0.25">
      <c r="A239">
        <v>199410</v>
      </c>
      <c r="B239">
        <v>1.34E-2</v>
      </c>
    </row>
    <row r="240" spans="1:2" x14ac:dyDescent="0.25">
      <c r="A240">
        <v>199411</v>
      </c>
      <c r="B240">
        <v>-4.0399999999999998E-2</v>
      </c>
    </row>
    <row r="241" spans="1:2" x14ac:dyDescent="0.25">
      <c r="A241">
        <v>199412</v>
      </c>
      <c r="B241">
        <v>8.6E-3</v>
      </c>
    </row>
    <row r="242" spans="1:2" x14ac:dyDescent="0.25">
      <c r="A242">
        <v>199501</v>
      </c>
      <c r="B242">
        <v>1.8000000000000002E-2</v>
      </c>
    </row>
    <row r="243" spans="1:2" x14ac:dyDescent="0.25">
      <c r="A243">
        <v>199502</v>
      </c>
      <c r="B243">
        <v>3.6299999999999999E-2</v>
      </c>
    </row>
    <row r="244" spans="1:2" x14ac:dyDescent="0.25">
      <c r="A244">
        <v>199503</v>
      </c>
      <c r="B244">
        <v>2.1899999999999999E-2</v>
      </c>
    </row>
    <row r="245" spans="1:2" x14ac:dyDescent="0.25">
      <c r="A245">
        <v>199504</v>
      </c>
      <c r="B245">
        <v>2.1099999999999997E-2</v>
      </c>
    </row>
    <row r="246" spans="1:2" x14ac:dyDescent="0.25">
      <c r="A246">
        <v>199505</v>
      </c>
      <c r="B246">
        <v>2.8999999999999998E-2</v>
      </c>
    </row>
    <row r="247" spans="1:2" x14ac:dyDescent="0.25">
      <c r="A247">
        <v>199506</v>
      </c>
      <c r="B247">
        <v>2.7200000000000002E-2</v>
      </c>
    </row>
    <row r="248" spans="1:2" x14ac:dyDescent="0.25">
      <c r="A248">
        <v>199507</v>
      </c>
      <c r="B248">
        <v>3.7200000000000004E-2</v>
      </c>
    </row>
    <row r="249" spans="1:2" x14ac:dyDescent="0.25">
      <c r="A249">
        <v>199508</v>
      </c>
      <c r="B249">
        <v>5.5000000000000005E-3</v>
      </c>
    </row>
    <row r="250" spans="1:2" x14ac:dyDescent="0.25">
      <c r="A250">
        <v>199509</v>
      </c>
      <c r="B250">
        <v>3.3500000000000002E-2</v>
      </c>
    </row>
    <row r="251" spans="1:2" x14ac:dyDescent="0.25">
      <c r="A251">
        <v>199510</v>
      </c>
      <c r="B251">
        <v>-1.52E-2</v>
      </c>
    </row>
    <row r="252" spans="1:2" x14ac:dyDescent="0.25">
      <c r="A252">
        <v>199511</v>
      </c>
      <c r="B252">
        <v>3.9599999999999996E-2</v>
      </c>
    </row>
    <row r="253" spans="1:2" x14ac:dyDescent="0.25">
      <c r="A253">
        <v>199512</v>
      </c>
      <c r="B253">
        <v>1.03E-2</v>
      </c>
    </row>
    <row r="254" spans="1:2" x14ac:dyDescent="0.25">
      <c r="A254">
        <v>199601</v>
      </c>
      <c r="B254">
        <v>2.2599999999999999E-2</v>
      </c>
    </row>
    <row r="255" spans="1:2" x14ac:dyDescent="0.25">
      <c r="A255">
        <v>199602</v>
      </c>
      <c r="B255">
        <v>1.3300000000000001E-2</v>
      </c>
    </row>
    <row r="256" spans="1:2" x14ac:dyDescent="0.25">
      <c r="A256">
        <v>199603</v>
      </c>
      <c r="B256">
        <v>7.3000000000000001E-3</v>
      </c>
    </row>
    <row r="257" spans="1:2" x14ac:dyDescent="0.25">
      <c r="A257">
        <v>199604</v>
      </c>
      <c r="B257">
        <v>2.06E-2</v>
      </c>
    </row>
    <row r="258" spans="1:2" x14ac:dyDescent="0.25">
      <c r="A258">
        <v>199605</v>
      </c>
      <c r="B258">
        <v>2.3599999999999999E-2</v>
      </c>
    </row>
    <row r="259" spans="1:2" x14ac:dyDescent="0.25">
      <c r="A259">
        <v>199606</v>
      </c>
      <c r="B259">
        <v>-1.1399999999999999E-2</v>
      </c>
    </row>
    <row r="260" spans="1:2" x14ac:dyDescent="0.25">
      <c r="A260">
        <v>199607</v>
      </c>
      <c r="B260">
        <v>-5.9699999999999996E-2</v>
      </c>
    </row>
    <row r="261" spans="1:2" x14ac:dyDescent="0.25">
      <c r="A261">
        <v>199608</v>
      </c>
      <c r="B261">
        <v>2.7699999999999999E-2</v>
      </c>
    </row>
    <row r="262" spans="1:2" x14ac:dyDescent="0.25">
      <c r="A262">
        <v>199609</v>
      </c>
      <c r="B262">
        <v>5.0099999999999999E-2</v>
      </c>
    </row>
    <row r="263" spans="1:2" x14ac:dyDescent="0.25">
      <c r="A263">
        <v>199610</v>
      </c>
      <c r="B263">
        <v>8.6E-3</v>
      </c>
    </row>
    <row r="264" spans="1:2" x14ac:dyDescent="0.25">
      <c r="A264">
        <v>199611</v>
      </c>
      <c r="B264">
        <v>6.25E-2</v>
      </c>
    </row>
    <row r="265" spans="1:2" x14ac:dyDescent="0.25">
      <c r="A265">
        <v>199612</v>
      </c>
      <c r="B265">
        <v>-1.7000000000000001E-2</v>
      </c>
    </row>
    <row r="266" spans="1:2" x14ac:dyDescent="0.25">
      <c r="A266">
        <v>199701</v>
      </c>
      <c r="B266">
        <v>4.99E-2</v>
      </c>
    </row>
    <row r="267" spans="1:2" x14ac:dyDescent="0.25">
      <c r="A267">
        <v>199702</v>
      </c>
      <c r="B267">
        <v>-4.8999999999999998E-3</v>
      </c>
    </row>
    <row r="268" spans="1:2" x14ac:dyDescent="0.25">
      <c r="A268">
        <v>199703</v>
      </c>
      <c r="B268">
        <v>-5.0300000000000004E-2</v>
      </c>
    </row>
    <row r="269" spans="1:2" x14ac:dyDescent="0.25">
      <c r="A269">
        <v>199704</v>
      </c>
      <c r="B269">
        <v>4.0399999999999998E-2</v>
      </c>
    </row>
    <row r="270" spans="1:2" x14ac:dyDescent="0.25">
      <c r="A270">
        <v>199705</v>
      </c>
      <c r="B270">
        <v>6.7400000000000002E-2</v>
      </c>
    </row>
    <row r="271" spans="1:2" x14ac:dyDescent="0.25">
      <c r="A271">
        <v>199706</v>
      </c>
      <c r="B271">
        <v>4.0999999999999995E-2</v>
      </c>
    </row>
    <row r="272" spans="1:2" x14ac:dyDescent="0.25">
      <c r="A272">
        <v>199707</v>
      </c>
      <c r="B272">
        <v>7.3300000000000004E-2</v>
      </c>
    </row>
    <row r="273" spans="1:2" x14ac:dyDescent="0.25">
      <c r="A273">
        <v>199708</v>
      </c>
      <c r="B273">
        <v>-4.1500000000000002E-2</v>
      </c>
    </row>
    <row r="274" spans="1:2" x14ac:dyDescent="0.25">
      <c r="A274">
        <v>199709</v>
      </c>
      <c r="B274">
        <v>5.3499999999999999E-2</v>
      </c>
    </row>
    <row r="275" spans="1:2" x14ac:dyDescent="0.25">
      <c r="A275">
        <v>199710</v>
      </c>
      <c r="B275">
        <v>-3.7999999999999999E-2</v>
      </c>
    </row>
    <row r="276" spans="1:2" x14ac:dyDescent="0.25">
      <c r="A276">
        <v>199711</v>
      </c>
      <c r="B276">
        <v>2.98E-2</v>
      </c>
    </row>
    <row r="277" spans="1:2" x14ac:dyDescent="0.25">
      <c r="A277">
        <v>199712</v>
      </c>
      <c r="B277">
        <v>1.32E-2</v>
      </c>
    </row>
    <row r="278" spans="1:2" x14ac:dyDescent="0.25">
      <c r="A278">
        <v>199801</v>
      </c>
      <c r="B278">
        <v>1.5E-3</v>
      </c>
    </row>
    <row r="279" spans="1:2" x14ac:dyDescent="0.25">
      <c r="A279">
        <v>199802</v>
      </c>
      <c r="B279">
        <v>7.0400000000000004E-2</v>
      </c>
    </row>
    <row r="280" spans="1:2" x14ac:dyDescent="0.25">
      <c r="A280">
        <v>199803</v>
      </c>
      <c r="B280">
        <v>4.7599999999999996E-2</v>
      </c>
    </row>
    <row r="281" spans="1:2" x14ac:dyDescent="0.25">
      <c r="A281">
        <v>199804</v>
      </c>
      <c r="B281">
        <v>7.3000000000000001E-3</v>
      </c>
    </row>
    <row r="282" spans="1:2" x14ac:dyDescent="0.25">
      <c r="A282">
        <v>199805</v>
      </c>
      <c r="B282">
        <v>-3.0699999999999998E-2</v>
      </c>
    </row>
    <row r="283" spans="1:2" x14ac:dyDescent="0.25">
      <c r="A283">
        <v>199806</v>
      </c>
      <c r="B283">
        <v>3.1800000000000002E-2</v>
      </c>
    </row>
    <row r="284" spans="1:2" x14ac:dyDescent="0.25">
      <c r="A284">
        <v>199807</v>
      </c>
      <c r="B284">
        <v>-2.46E-2</v>
      </c>
    </row>
    <row r="285" spans="1:2" x14ac:dyDescent="0.25">
      <c r="A285">
        <v>199808</v>
      </c>
      <c r="B285">
        <v>-0.16079999999999997</v>
      </c>
    </row>
    <row r="286" spans="1:2" x14ac:dyDescent="0.25">
      <c r="A286">
        <v>199809</v>
      </c>
      <c r="B286">
        <v>6.1500000000000006E-2</v>
      </c>
    </row>
    <row r="287" spans="1:2" x14ac:dyDescent="0.25">
      <c r="A287">
        <v>199810</v>
      </c>
      <c r="B287">
        <v>7.1300000000000002E-2</v>
      </c>
    </row>
    <row r="288" spans="1:2" x14ac:dyDescent="0.25">
      <c r="A288">
        <v>199811</v>
      </c>
      <c r="B288">
        <v>6.0999999999999999E-2</v>
      </c>
    </row>
    <row r="289" spans="1:2" x14ac:dyDescent="0.25">
      <c r="A289">
        <v>199812</v>
      </c>
      <c r="B289">
        <v>6.1600000000000002E-2</v>
      </c>
    </row>
    <row r="290" spans="1:2" x14ac:dyDescent="0.25">
      <c r="A290">
        <v>199901</v>
      </c>
      <c r="B290">
        <v>3.5000000000000003E-2</v>
      </c>
    </row>
    <row r="291" spans="1:2" x14ac:dyDescent="0.25">
      <c r="A291">
        <v>199902</v>
      </c>
      <c r="B291">
        <v>-4.0800000000000003E-2</v>
      </c>
    </row>
    <row r="292" spans="1:2" x14ac:dyDescent="0.25">
      <c r="A292">
        <v>199903</v>
      </c>
      <c r="B292">
        <v>3.4500000000000003E-2</v>
      </c>
    </row>
    <row r="293" spans="1:2" x14ac:dyDescent="0.25">
      <c r="A293">
        <v>199904</v>
      </c>
      <c r="B293">
        <v>4.3299999999999998E-2</v>
      </c>
    </row>
    <row r="294" spans="1:2" x14ac:dyDescent="0.25">
      <c r="A294">
        <v>199905</v>
      </c>
      <c r="B294">
        <v>-2.46E-2</v>
      </c>
    </row>
    <row r="295" spans="1:2" x14ac:dyDescent="0.25">
      <c r="A295">
        <v>199906</v>
      </c>
      <c r="B295">
        <v>4.7699999999999992E-2</v>
      </c>
    </row>
    <row r="296" spans="1:2" x14ac:dyDescent="0.25">
      <c r="A296">
        <v>199907</v>
      </c>
      <c r="B296">
        <v>-3.49E-2</v>
      </c>
    </row>
    <row r="297" spans="1:2" x14ac:dyDescent="0.25">
      <c r="A297">
        <v>199908</v>
      </c>
      <c r="B297">
        <v>-1.38E-2</v>
      </c>
    </row>
    <row r="298" spans="1:2" x14ac:dyDescent="0.25">
      <c r="A298">
        <v>199909</v>
      </c>
      <c r="B298">
        <v>-2.7900000000000001E-2</v>
      </c>
    </row>
    <row r="299" spans="1:2" x14ac:dyDescent="0.25">
      <c r="A299">
        <v>199910</v>
      </c>
      <c r="B299">
        <v>6.1200000000000004E-2</v>
      </c>
    </row>
    <row r="300" spans="1:2" x14ac:dyDescent="0.25">
      <c r="A300">
        <v>199911</v>
      </c>
      <c r="B300">
        <v>3.3700000000000001E-2</v>
      </c>
    </row>
    <row r="301" spans="1:2" x14ac:dyDescent="0.25">
      <c r="A301">
        <v>199912</v>
      </c>
      <c r="B301">
        <v>7.7199999999999991E-2</v>
      </c>
    </row>
    <row r="302" spans="1:2" x14ac:dyDescent="0.25">
      <c r="A302">
        <v>200001</v>
      </c>
      <c r="B302">
        <v>-4.7400000000000005E-2</v>
      </c>
    </row>
    <row r="303" spans="1:2" x14ac:dyDescent="0.25">
      <c r="A303">
        <v>200002</v>
      </c>
      <c r="B303">
        <v>2.4500000000000001E-2</v>
      </c>
    </row>
    <row r="304" spans="1:2" x14ac:dyDescent="0.25">
      <c r="A304">
        <v>200003</v>
      </c>
      <c r="B304">
        <v>5.2000000000000005E-2</v>
      </c>
    </row>
    <row r="305" spans="1:2" x14ac:dyDescent="0.25">
      <c r="A305">
        <v>200004</v>
      </c>
      <c r="B305">
        <v>-6.4000000000000001E-2</v>
      </c>
    </row>
    <row r="306" spans="1:2" x14ac:dyDescent="0.25">
      <c r="A306">
        <v>200005</v>
      </c>
      <c r="B306">
        <v>-4.4199999999999996E-2</v>
      </c>
    </row>
    <row r="307" spans="1:2" x14ac:dyDescent="0.25">
      <c r="A307">
        <v>200006</v>
      </c>
      <c r="B307">
        <v>4.6399999999999997E-2</v>
      </c>
    </row>
    <row r="308" spans="1:2" x14ac:dyDescent="0.25">
      <c r="A308">
        <v>200007</v>
      </c>
      <c r="B308">
        <v>-2.5099999999999997E-2</v>
      </c>
    </row>
    <row r="309" spans="1:2" x14ac:dyDescent="0.25">
      <c r="A309">
        <v>200008</v>
      </c>
      <c r="B309">
        <v>7.0300000000000001E-2</v>
      </c>
    </row>
    <row r="310" spans="1:2" x14ac:dyDescent="0.25">
      <c r="A310">
        <v>200009</v>
      </c>
      <c r="B310">
        <v>-5.45E-2</v>
      </c>
    </row>
    <row r="311" spans="1:2" x14ac:dyDescent="0.25">
      <c r="A311">
        <v>200010</v>
      </c>
      <c r="B311">
        <v>-2.76E-2</v>
      </c>
    </row>
    <row r="312" spans="1:2" x14ac:dyDescent="0.25">
      <c r="A312">
        <v>200011</v>
      </c>
      <c r="B312">
        <v>-0.1072</v>
      </c>
    </row>
    <row r="313" spans="1:2" x14ac:dyDescent="0.25">
      <c r="A313">
        <v>200012</v>
      </c>
      <c r="B313">
        <v>1.1899999999999999E-2</v>
      </c>
    </row>
    <row r="314" spans="1:2" x14ac:dyDescent="0.25">
      <c r="A314">
        <v>200101</v>
      </c>
      <c r="B314">
        <v>3.1300000000000001E-2</v>
      </c>
    </row>
    <row r="315" spans="1:2" x14ac:dyDescent="0.25">
      <c r="A315">
        <v>200102</v>
      </c>
      <c r="B315">
        <v>-0.10050000000000001</v>
      </c>
    </row>
    <row r="316" spans="1:2" x14ac:dyDescent="0.25">
      <c r="A316">
        <v>200103</v>
      </c>
      <c r="B316">
        <v>-7.2599999999999998E-2</v>
      </c>
    </row>
    <row r="317" spans="1:2" x14ac:dyDescent="0.25">
      <c r="A317">
        <v>200104</v>
      </c>
      <c r="B317">
        <v>7.9399999999999998E-2</v>
      </c>
    </row>
    <row r="318" spans="1:2" x14ac:dyDescent="0.25">
      <c r="A318">
        <v>200105</v>
      </c>
      <c r="B318">
        <v>7.1999999999999998E-3</v>
      </c>
    </row>
    <row r="319" spans="1:2" x14ac:dyDescent="0.25">
      <c r="A319">
        <v>200106</v>
      </c>
      <c r="B319">
        <v>-1.9400000000000001E-2</v>
      </c>
    </row>
    <row r="320" spans="1:2" x14ac:dyDescent="0.25">
      <c r="A320">
        <v>200107</v>
      </c>
      <c r="B320">
        <v>-2.1299999999999999E-2</v>
      </c>
    </row>
    <row r="321" spans="1:2" x14ac:dyDescent="0.25">
      <c r="A321">
        <v>200108</v>
      </c>
      <c r="B321">
        <v>-6.4600000000000005E-2</v>
      </c>
    </row>
    <row r="322" spans="1:2" x14ac:dyDescent="0.25">
      <c r="A322">
        <v>200109</v>
      </c>
      <c r="B322">
        <v>-9.2499999999999999E-2</v>
      </c>
    </row>
    <row r="323" spans="1:2" x14ac:dyDescent="0.25">
      <c r="A323">
        <v>200110</v>
      </c>
      <c r="B323">
        <v>2.46E-2</v>
      </c>
    </row>
    <row r="324" spans="1:2" x14ac:dyDescent="0.25">
      <c r="A324">
        <v>200111</v>
      </c>
      <c r="B324">
        <v>7.5399999999999995E-2</v>
      </c>
    </row>
    <row r="325" spans="1:2" x14ac:dyDescent="0.25">
      <c r="A325">
        <v>200112</v>
      </c>
      <c r="B325">
        <v>1.6E-2</v>
      </c>
    </row>
    <row r="326" spans="1:2" x14ac:dyDescent="0.25">
      <c r="A326">
        <v>200201</v>
      </c>
      <c r="B326">
        <v>-1.44E-2</v>
      </c>
    </row>
    <row r="327" spans="1:2" x14ac:dyDescent="0.25">
      <c r="A327">
        <v>200202</v>
      </c>
      <c r="B327">
        <v>-2.29E-2</v>
      </c>
    </row>
    <row r="328" spans="1:2" x14ac:dyDescent="0.25">
      <c r="A328">
        <v>200203</v>
      </c>
      <c r="B328">
        <v>4.24E-2</v>
      </c>
    </row>
    <row r="329" spans="1:2" x14ac:dyDescent="0.25">
      <c r="A329">
        <v>200204</v>
      </c>
      <c r="B329">
        <v>-5.2000000000000005E-2</v>
      </c>
    </row>
    <row r="330" spans="1:2" x14ac:dyDescent="0.25">
      <c r="A330">
        <v>200205</v>
      </c>
      <c r="B330">
        <v>-1.38E-2</v>
      </c>
    </row>
    <row r="331" spans="1:2" x14ac:dyDescent="0.25">
      <c r="A331">
        <v>200206</v>
      </c>
      <c r="B331">
        <v>-7.2099999999999997E-2</v>
      </c>
    </row>
    <row r="332" spans="1:2" x14ac:dyDescent="0.25">
      <c r="A332">
        <v>200207</v>
      </c>
      <c r="B332">
        <v>-8.1799999999999998E-2</v>
      </c>
    </row>
    <row r="333" spans="1:2" x14ac:dyDescent="0.25">
      <c r="A333">
        <v>200208</v>
      </c>
      <c r="B333">
        <v>5.0000000000000001E-3</v>
      </c>
    </row>
    <row r="334" spans="1:2" x14ac:dyDescent="0.25">
      <c r="A334">
        <v>200209</v>
      </c>
      <c r="B334">
        <v>-0.10349999999999999</v>
      </c>
    </row>
    <row r="335" spans="1:2" x14ac:dyDescent="0.25">
      <c r="A335">
        <v>200210</v>
      </c>
      <c r="B335">
        <v>7.8399999999999997E-2</v>
      </c>
    </row>
    <row r="336" spans="1:2" x14ac:dyDescent="0.25">
      <c r="A336">
        <v>200211</v>
      </c>
      <c r="B336">
        <v>5.96E-2</v>
      </c>
    </row>
    <row r="337" spans="1:2" x14ac:dyDescent="0.25">
      <c r="A337">
        <v>200212</v>
      </c>
      <c r="B337">
        <v>-5.7599999999999998E-2</v>
      </c>
    </row>
    <row r="338" spans="1:2" x14ac:dyDescent="0.25">
      <c r="A338">
        <v>200301</v>
      </c>
      <c r="B338">
        <v>-2.5699999999999997E-2</v>
      </c>
    </row>
    <row r="339" spans="1:2" x14ac:dyDescent="0.25">
      <c r="A339">
        <v>200302</v>
      </c>
      <c r="B339">
        <v>-1.8799999999999997E-2</v>
      </c>
    </row>
    <row r="340" spans="1:2" x14ac:dyDescent="0.25">
      <c r="A340">
        <v>200303</v>
      </c>
      <c r="B340">
        <v>1.09E-2</v>
      </c>
    </row>
    <row r="341" spans="1:2" x14ac:dyDescent="0.25">
      <c r="A341">
        <v>200304</v>
      </c>
      <c r="B341">
        <v>8.2200000000000009E-2</v>
      </c>
    </row>
    <row r="342" spans="1:2" x14ac:dyDescent="0.25">
      <c r="A342">
        <v>200305</v>
      </c>
      <c r="B342">
        <v>6.0499999999999998E-2</v>
      </c>
    </row>
    <row r="343" spans="1:2" x14ac:dyDescent="0.25">
      <c r="A343">
        <v>200306</v>
      </c>
      <c r="B343">
        <v>1.4199999999999999E-2</v>
      </c>
    </row>
    <row r="344" spans="1:2" x14ac:dyDescent="0.25">
      <c r="A344">
        <v>200307</v>
      </c>
      <c r="B344">
        <v>2.35E-2</v>
      </c>
    </row>
    <row r="345" spans="1:2" x14ac:dyDescent="0.25">
      <c r="A345">
        <v>200308</v>
      </c>
      <c r="B345">
        <v>2.3399999999999997E-2</v>
      </c>
    </row>
    <row r="346" spans="1:2" x14ac:dyDescent="0.25">
      <c r="A346">
        <v>200309</v>
      </c>
      <c r="B346">
        <v>-1.24E-2</v>
      </c>
    </row>
    <row r="347" spans="1:2" x14ac:dyDescent="0.25">
      <c r="A347">
        <v>200310</v>
      </c>
      <c r="B347">
        <v>6.08E-2</v>
      </c>
    </row>
    <row r="348" spans="1:2" x14ac:dyDescent="0.25">
      <c r="A348">
        <v>200311</v>
      </c>
      <c r="B348">
        <v>1.3500000000000002E-2</v>
      </c>
    </row>
    <row r="349" spans="1:2" x14ac:dyDescent="0.25">
      <c r="A349">
        <v>200312</v>
      </c>
      <c r="B349">
        <v>4.2900000000000001E-2</v>
      </c>
    </row>
    <row r="350" spans="1:2" x14ac:dyDescent="0.25">
      <c r="A350">
        <v>200401</v>
      </c>
      <c r="B350">
        <v>2.1499999999999998E-2</v>
      </c>
    </row>
    <row r="351" spans="1:2" x14ac:dyDescent="0.25">
      <c r="A351">
        <v>200402</v>
      </c>
      <c r="B351">
        <v>1.3999999999999999E-2</v>
      </c>
    </row>
    <row r="352" spans="1:2" x14ac:dyDescent="0.25">
      <c r="A352">
        <v>200403</v>
      </c>
      <c r="B352">
        <v>-1.32E-2</v>
      </c>
    </row>
    <row r="353" spans="1:2" x14ac:dyDescent="0.25">
      <c r="A353">
        <v>200404</v>
      </c>
      <c r="B353">
        <v>-1.83E-2</v>
      </c>
    </row>
    <row r="354" spans="1:2" x14ac:dyDescent="0.25">
      <c r="A354">
        <v>200405</v>
      </c>
      <c r="B354">
        <v>1.1699999999999999E-2</v>
      </c>
    </row>
    <row r="355" spans="1:2" x14ac:dyDescent="0.25">
      <c r="A355">
        <v>200406</v>
      </c>
      <c r="B355">
        <v>1.8600000000000002E-2</v>
      </c>
    </row>
    <row r="356" spans="1:2" x14ac:dyDescent="0.25">
      <c r="A356">
        <v>200407</v>
      </c>
      <c r="B356">
        <v>-4.0599999999999997E-2</v>
      </c>
    </row>
    <row r="357" spans="1:2" x14ac:dyDescent="0.25">
      <c r="A357">
        <v>200408</v>
      </c>
      <c r="B357">
        <v>8.0000000000000004E-4</v>
      </c>
    </row>
    <row r="358" spans="1:2" x14ac:dyDescent="0.25">
      <c r="A358">
        <v>200409</v>
      </c>
      <c r="B358">
        <v>1.6E-2</v>
      </c>
    </row>
    <row r="359" spans="1:2" x14ac:dyDescent="0.25">
      <c r="A359">
        <v>200410</v>
      </c>
      <c r="B359">
        <v>1.43E-2</v>
      </c>
    </row>
    <row r="360" spans="1:2" x14ac:dyDescent="0.25">
      <c r="A360">
        <v>200411</v>
      </c>
      <c r="B360">
        <v>4.5400000000000003E-2</v>
      </c>
    </row>
    <row r="361" spans="1:2" x14ac:dyDescent="0.25">
      <c r="A361">
        <v>200412</v>
      </c>
      <c r="B361">
        <v>3.4300000000000004E-2</v>
      </c>
    </row>
    <row r="362" spans="1:2" x14ac:dyDescent="0.25">
      <c r="A362">
        <v>200501</v>
      </c>
      <c r="B362">
        <v>-2.76E-2</v>
      </c>
    </row>
    <row r="363" spans="1:2" x14ac:dyDescent="0.25">
      <c r="A363">
        <v>200502</v>
      </c>
      <c r="B363">
        <v>1.89E-2</v>
      </c>
    </row>
    <row r="364" spans="1:2" x14ac:dyDescent="0.25">
      <c r="A364">
        <v>200503</v>
      </c>
      <c r="B364">
        <v>-1.9699999999999999E-2</v>
      </c>
    </row>
    <row r="365" spans="1:2" x14ac:dyDescent="0.25">
      <c r="A365">
        <v>200504</v>
      </c>
      <c r="B365">
        <v>-2.6099999999999998E-2</v>
      </c>
    </row>
    <row r="366" spans="1:2" x14ac:dyDescent="0.25">
      <c r="A366">
        <v>200505</v>
      </c>
      <c r="B366">
        <v>3.6499999999999998E-2</v>
      </c>
    </row>
    <row r="367" spans="1:2" x14ac:dyDescent="0.25">
      <c r="A367">
        <v>200506</v>
      </c>
      <c r="B367">
        <v>5.6999999999999993E-3</v>
      </c>
    </row>
    <row r="368" spans="1:2" x14ac:dyDescent="0.25">
      <c r="A368">
        <v>200507</v>
      </c>
      <c r="B368">
        <v>3.9199999999999999E-2</v>
      </c>
    </row>
    <row r="369" spans="1:2" x14ac:dyDescent="0.25">
      <c r="A369">
        <v>200508</v>
      </c>
      <c r="B369">
        <v>-1.2199999999999999E-2</v>
      </c>
    </row>
    <row r="370" spans="1:2" x14ac:dyDescent="0.25">
      <c r="A370">
        <v>200509</v>
      </c>
      <c r="B370">
        <v>4.8999999999999998E-3</v>
      </c>
    </row>
    <row r="371" spans="1:2" x14ac:dyDescent="0.25">
      <c r="A371">
        <v>200510</v>
      </c>
      <c r="B371">
        <v>-2.0199999999999999E-2</v>
      </c>
    </row>
    <row r="372" spans="1:2" x14ac:dyDescent="0.25">
      <c r="A372">
        <v>200511</v>
      </c>
      <c r="B372">
        <v>3.61E-2</v>
      </c>
    </row>
    <row r="373" spans="1:2" x14ac:dyDescent="0.25">
      <c r="A373">
        <v>200512</v>
      </c>
      <c r="B373">
        <v>-2.5000000000000001E-3</v>
      </c>
    </row>
    <row r="374" spans="1:2" x14ac:dyDescent="0.25">
      <c r="A374">
        <v>200601</v>
      </c>
      <c r="B374">
        <v>3.04E-2</v>
      </c>
    </row>
    <row r="375" spans="1:2" x14ac:dyDescent="0.25">
      <c r="A375">
        <v>200602</v>
      </c>
      <c r="B375">
        <v>-3.0000000000000001E-3</v>
      </c>
    </row>
    <row r="376" spans="1:2" x14ac:dyDescent="0.25">
      <c r="A376">
        <v>200603</v>
      </c>
      <c r="B376">
        <v>1.46E-2</v>
      </c>
    </row>
    <row r="377" spans="1:2" x14ac:dyDescent="0.25">
      <c r="A377">
        <v>200604</v>
      </c>
      <c r="B377">
        <v>7.3000000000000001E-3</v>
      </c>
    </row>
    <row r="378" spans="1:2" x14ac:dyDescent="0.25">
      <c r="A378">
        <v>200605</v>
      </c>
      <c r="B378">
        <v>-3.5699999999999996E-2</v>
      </c>
    </row>
    <row r="379" spans="1:2" x14ac:dyDescent="0.25">
      <c r="A379">
        <v>200606</v>
      </c>
      <c r="B379">
        <v>-3.4999999999999996E-3</v>
      </c>
    </row>
    <row r="380" spans="1:2" x14ac:dyDescent="0.25">
      <c r="A380">
        <v>200607</v>
      </c>
      <c r="B380">
        <v>-7.8000000000000005E-3</v>
      </c>
    </row>
    <row r="381" spans="1:2" x14ac:dyDescent="0.25">
      <c r="A381">
        <v>200608</v>
      </c>
      <c r="B381">
        <v>2.0299999999999999E-2</v>
      </c>
    </row>
    <row r="382" spans="1:2" x14ac:dyDescent="0.25">
      <c r="A382">
        <v>200609</v>
      </c>
      <c r="B382">
        <v>1.84E-2</v>
      </c>
    </row>
    <row r="383" spans="1:2" x14ac:dyDescent="0.25">
      <c r="A383">
        <v>200610</v>
      </c>
      <c r="B383">
        <v>3.2300000000000002E-2</v>
      </c>
    </row>
    <row r="384" spans="1:2" x14ac:dyDescent="0.25">
      <c r="A384">
        <v>200611</v>
      </c>
      <c r="B384">
        <v>1.7100000000000001E-2</v>
      </c>
    </row>
    <row r="385" spans="1:2" x14ac:dyDescent="0.25">
      <c r="A385">
        <v>200612</v>
      </c>
      <c r="B385">
        <v>8.6999999999999994E-3</v>
      </c>
    </row>
    <row r="386" spans="1:2" x14ac:dyDescent="0.25">
      <c r="A386">
        <v>200701</v>
      </c>
      <c r="B386">
        <v>1.3999999999999999E-2</v>
      </c>
    </row>
    <row r="387" spans="1:2" x14ac:dyDescent="0.25">
      <c r="A387">
        <v>200702</v>
      </c>
      <c r="B387">
        <v>-1.9599999999999999E-2</v>
      </c>
    </row>
    <row r="388" spans="1:2" x14ac:dyDescent="0.25">
      <c r="A388">
        <v>200703</v>
      </c>
      <c r="B388">
        <v>6.8000000000000005E-3</v>
      </c>
    </row>
    <row r="389" spans="1:2" x14ac:dyDescent="0.25">
      <c r="A389">
        <v>200704</v>
      </c>
      <c r="B389">
        <v>3.49E-2</v>
      </c>
    </row>
    <row r="390" spans="1:2" x14ac:dyDescent="0.25">
      <c r="A390">
        <v>200705</v>
      </c>
      <c r="B390">
        <v>3.2400000000000005E-2</v>
      </c>
    </row>
    <row r="391" spans="1:2" x14ac:dyDescent="0.25">
      <c r="A391">
        <v>200706</v>
      </c>
      <c r="B391">
        <v>-1.9599999999999999E-2</v>
      </c>
    </row>
    <row r="392" spans="1:2" x14ac:dyDescent="0.25">
      <c r="A392">
        <v>200707</v>
      </c>
      <c r="B392">
        <v>-3.73E-2</v>
      </c>
    </row>
    <row r="393" spans="1:2" x14ac:dyDescent="0.25">
      <c r="A393">
        <v>200708</v>
      </c>
      <c r="B393">
        <v>9.1999999999999998E-3</v>
      </c>
    </row>
    <row r="394" spans="1:2" x14ac:dyDescent="0.25">
      <c r="A394">
        <v>200709</v>
      </c>
      <c r="B394">
        <v>3.2199999999999999E-2</v>
      </c>
    </row>
    <row r="395" spans="1:2" x14ac:dyDescent="0.25">
      <c r="A395">
        <v>200710</v>
      </c>
      <c r="B395">
        <v>1.8000000000000002E-2</v>
      </c>
    </row>
    <row r="396" spans="1:2" x14ac:dyDescent="0.25">
      <c r="A396">
        <v>200711</v>
      </c>
      <c r="B396">
        <v>-4.8300000000000003E-2</v>
      </c>
    </row>
    <row r="397" spans="1:2" x14ac:dyDescent="0.25">
      <c r="A397">
        <v>200712</v>
      </c>
      <c r="B397">
        <v>-8.6999999999999994E-3</v>
      </c>
    </row>
    <row r="398" spans="1:2" x14ac:dyDescent="0.25">
      <c r="A398">
        <v>200801</v>
      </c>
      <c r="B398">
        <v>-6.3600000000000004E-2</v>
      </c>
    </row>
    <row r="399" spans="1:2" x14ac:dyDescent="0.25">
      <c r="A399">
        <v>200802</v>
      </c>
      <c r="B399">
        <v>-3.0899999999999997E-2</v>
      </c>
    </row>
    <row r="400" spans="1:2" x14ac:dyDescent="0.25">
      <c r="A400">
        <v>200803</v>
      </c>
      <c r="B400">
        <v>-9.300000000000001E-3</v>
      </c>
    </row>
    <row r="401" spans="1:2" x14ac:dyDescent="0.25">
      <c r="A401">
        <v>200804</v>
      </c>
      <c r="B401">
        <v>4.5999999999999999E-2</v>
      </c>
    </row>
    <row r="402" spans="1:2" x14ac:dyDescent="0.25">
      <c r="A402">
        <v>200805</v>
      </c>
      <c r="B402">
        <v>1.8600000000000002E-2</v>
      </c>
    </row>
    <row r="403" spans="1:2" x14ac:dyDescent="0.25">
      <c r="A403">
        <v>200806</v>
      </c>
      <c r="B403">
        <v>-8.4399999999999989E-2</v>
      </c>
    </row>
    <row r="404" spans="1:2" x14ac:dyDescent="0.25">
      <c r="A404">
        <v>200807</v>
      </c>
      <c r="B404">
        <v>-7.7000000000000002E-3</v>
      </c>
    </row>
    <row r="405" spans="1:2" x14ac:dyDescent="0.25">
      <c r="A405">
        <v>200808</v>
      </c>
      <c r="B405">
        <v>1.5300000000000001E-2</v>
      </c>
    </row>
    <row r="406" spans="1:2" x14ac:dyDescent="0.25">
      <c r="A406">
        <v>200809</v>
      </c>
      <c r="B406">
        <v>-9.2399999999999996E-2</v>
      </c>
    </row>
    <row r="407" spans="1:2" x14ac:dyDescent="0.25">
      <c r="A407">
        <v>200810</v>
      </c>
      <c r="B407">
        <v>-0.17230000000000001</v>
      </c>
    </row>
    <row r="408" spans="1:2" x14ac:dyDescent="0.25">
      <c r="A408">
        <v>200811</v>
      </c>
      <c r="B408">
        <v>-7.8600000000000003E-2</v>
      </c>
    </row>
    <row r="409" spans="1:2" x14ac:dyDescent="0.25">
      <c r="A409">
        <v>200812</v>
      </c>
      <c r="B409">
        <v>1.7399999999999999E-2</v>
      </c>
    </row>
    <row r="410" spans="1:2" x14ac:dyDescent="0.25">
      <c r="A410">
        <v>200901</v>
      </c>
      <c r="B410">
        <v>-8.1199999999999994E-2</v>
      </c>
    </row>
    <row r="411" spans="1:2" x14ac:dyDescent="0.25">
      <c r="A411">
        <v>200902</v>
      </c>
      <c r="B411">
        <v>-0.10099999999999999</v>
      </c>
    </row>
    <row r="412" spans="1:2" x14ac:dyDescent="0.25">
      <c r="A412">
        <v>200903</v>
      </c>
      <c r="B412">
        <v>8.9499999999999996E-2</v>
      </c>
    </row>
    <row r="413" spans="1:2" x14ac:dyDescent="0.25">
      <c r="A413">
        <v>200904</v>
      </c>
      <c r="B413">
        <v>0.1018</v>
      </c>
    </row>
    <row r="414" spans="1:2" x14ac:dyDescent="0.25">
      <c r="A414">
        <v>200905</v>
      </c>
      <c r="B414">
        <v>5.21E-2</v>
      </c>
    </row>
    <row r="415" spans="1:2" x14ac:dyDescent="0.25">
      <c r="A415">
        <v>200906</v>
      </c>
      <c r="B415">
        <v>4.3E-3</v>
      </c>
    </row>
    <row r="416" spans="1:2" x14ac:dyDescent="0.25">
      <c r="A416">
        <v>200907</v>
      </c>
      <c r="B416">
        <v>7.7199999999999991E-2</v>
      </c>
    </row>
    <row r="417" spans="1:2" x14ac:dyDescent="0.25">
      <c r="A417">
        <v>200908</v>
      </c>
      <c r="B417">
        <v>3.3300000000000003E-2</v>
      </c>
    </row>
    <row r="418" spans="1:2" x14ac:dyDescent="0.25">
      <c r="A418">
        <v>200909</v>
      </c>
      <c r="B418">
        <v>4.0800000000000003E-2</v>
      </c>
    </row>
    <row r="419" spans="1:2" x14ac:dyDescent="0.25">
      <c r="A419">
        <v>200910</v>
      </c>
      <c r="B419">
        <v>-2.5899999999999999E-2</v>
      </c>
    </row>
    <row r="420" spans="1:2" x14ac:dyDescent="0.25">
      <c r="A420">
        <v>200911</v>
      </c>
      <c r="B420">
        <v>5.5599999999999997E-2</v>
      </c>
    </row>
    <row r="421" spans="1:2" x14ac:dyDescent="0.25">
      <c r="A421">
        <v>200912</v>
      </c>
      <c r="B421">
        <v>2.75E-2</v>
      </c>
    </row>
    <row r="422" spans="1:2" x14ac:dyDescent="0.25">
      <c r="A422">
        <v>201001</v>
      </c>
      <c r="B422">
        <v>-3.3599999999999998E-2</v>
      </c>
    </row>
    <row r="423" spans="1:2" x14ac:dyDescent="0.25">
      <c r="A423">
        <v>201002</v>
      </c>
      <c r="B423">
        <v>3.4000000000000002E-2</v>
      </c>
    </row>
    <row r="424" spans="1:2" x14ac:dyDescent="0.25">
      <c r="A424">
        <v>201003</v>
      </c>
      <c r="B424">
        <v>6.3099999999999989E-2</v>
      </c>
    </row>
    <row r="425" spans="1:2" x14ac:dyDescent="0.25">
      <c r="A425">
        <v>201004</v>
      </c>
      <c r="B425">
        <v>0.02</v>
      </c>
    </row>
    <row r="426" spans="1:2" x14ac:dyDescent="0.25">
      <c r="A426">
        <v>201005</v>
      </c>
      <c r="B426">
        <v>-7.8899999999999998E-2</v>
      </c>
    </row>
    <row r="427" spans="1:2" x14ac:dyDescent="0.25">
      <c r="A427">
        <v>201006</v>
      </c>
      <c r="B427">
        <v>-5.57E-2</v>
      </c>
    </row>
    <row r="428" spans="1:2" x14ac:dyDescent="0.25">
      <c r="A428">
        <v>201007</v>
      </c>
      <c r="B428">
        <v>6.93E-2</v>
      </c>
    </row>
    <row r="429" spans="1:2" x14ac:dyDescent="0.25">
      <c r="A429">
        <v>201008</v>
      </c>
      <c r="B429">
        <v>-4.7699999999999992E-2</v>
      </c>
    </row>
    <row r="430" spans="1:2" x14ac:dyDescent="0.25">
      <c r="A430">
        <v>201009</v>
      </c>
      <c r="B430">
        <v>9.5399999999999985E-2</v>
      </c>
    </row>
    <row r="431" spans="1:2" x14ac:dyDescent="0.25">
      <c r="A431">
        <v>201010</v>
      </c>
      <c r="B431">
        <v>3.8800000000000001E-2</v>
      </c>
    </row>
    <row r="432" spans="1:2" x14ac:dyDescent="0.25">
      <c r="A432">
        <v>201011</v>
      </c>
      <c r="B432">
        <v>6.0000000000000001E-3</v>
      </c>
    </row>
    <row r="433" spans="1:2" x14ac:dyDescent="0.25">
      <c r="A433">
        <v>201012</v>
      </c>
      <c r="B433">
        <v>6.8199999999999997E-2</v>
      </c>
    </row>
    <row r="434" spans="1:2" x14ac:dyDescent="0.25">
      <c r="A434">
        <v>201101</v>
      </c>
      <c r="B434">
        <v>1.9900000000000001E-2</v>
      </c>
    </row>
    <row r="435" spans="1:2" x14ac:dyDescent="0.25">
      <c r="A435">
        <v>201102</v>
      </c>
      <c r="B435">
        <v>3.49E-2</v>
      </c>
    </row>
    <row r="436" spans="1:2" x14ac:dyDescent="0.25">
      <c r="A436">
        <v>201103</v>
      </c>
      <c r="B436">
        <v>4.5999999999999999E-3</v>
      </c>
    </row>
    <row r="437" spans="1:2" x14ac:dyDescent="0.25">
      <c r="A437">
        <v>201104</v>
      </c>
      <c r="B437">
        <v>2.8999999999999998E-2</v>
      </c>
    </row>
    <row r="438" spans="1:2" x14ac:dyDescent="0.25">
      <c r="A438">
        <v>201105</v>
      </c>
      <c r="B438">
        <v>-1.2699999999999999E-2</v>
      </c>
    </row>
    <row r="439" spans="1:2" x14ac:dyDescent="0.25">
      <c r="A439">
        <v>201106</v>
      </c>
      <c r="B439">
        <v>-1.7500000000000002E-2</v>
      </c>
    </row>
    <row r="440" spans="1:2" x14ac:dyDescent="0.25">
      <c r="A440">
        <v>201107</v>
      </c>
      <c r="B440">
        <v>-2.35E-2</v>
      </c>
    </row>
    <row r="441" spans="1:2" x14ac:dyDescent="0.25">
      <c r="A441">
        <v>201108</v>
      </c>
      <c r="B441">
        <v>-5.9900000000000002E-2</v>
      </c>
    </row>
    <row r="442" spans="1:2" x14ac:dyDescent="0.25">
      <c r="A442">
        <v>201109</v>
      </c>
      <c r="B442">
        <v>-7.5899999999999995E-2</v>
      </c>
    </row>
    <row r="443" spans="1:2" x14ac:dyDescent="0.25">
      <c r="A443">
        <v>201110</v>
      </c>
      <c r="B443">
        <v>0.11349999999999999</v>
      </c>
    </row>
    <row r="444" spans="1:2" x14ac:dyDescent="0.25">
      <c r="A444">
        <v>201111</v>
      </c>
      <c r="B444">
        <v>-2.8000000000000004E-3</v>
      </c>
    </row>
    <row r="445" spans="1:2" x14ac:dyDescent="0.25">
      <c r="A445">
        <v>201112</v>
      </c>
      <c r="B445">
        <v>7.4000000000000003E-3</v>
      </c>
    </row>
    <row r="446" spans="1:2" x14ac:dyDescent="0.25">
      <c r="A446">
        <v>201201</v>
      </c>
      <c r="B446">
        <v>5.0499999999999996E-2</v>
      </c>
    </row>
    <row r="447" spans="1:2" x14ac:dyDescent="0.25">
      <c r="A447">
        <v>201202</v>
      </c>
      <c r="B447">
        <v>4.4199999999999996E-2</v>
      </c>
    </row>
    <row r="448" spans="1:2" x14ac:dyDescent="0.25">
      <c r="A448">
        <v>201203</v>
      </c>
      <c r="B448">
        <v>3.1099999999999999E-2</v>
      </c>
    </row>
    <row r="449" spans="1:2" x14ac:dyDescent="0.25">
      <c r="A449">
        <v>201204</v>
      </c>
      <c r="B449">
        <v>-8.5000000000000006E-3</v>
      </c>
    </row>
    <row r="450" spans="1:2" x14ac:dyDescent="0.25">
      <c r="A450">
        <v>201205</v>
      </c>
      <c r="B450">
        <v>-6.1900000000000004E-2</v>
      </c>
    </row>
    <row r="451" spans="1:2" x14ac:dyDescent="0.25">
      <c r="A451">
        <v>201206</v>
      </c>
      <c r="B451">
        <v>3.8900000000000004E-2</v>
      </c>
    </row>
    <row r="452" spans="1:2" x14ac:dyDescent="0.25">
      <c r="A452">
        <v>201207</v>
      </c>
      <c r="B452">
        <v>7.9000000000000008E-3</v>
      </c>
    </row>
    <row r="453" spans="1:2" x14ac:dyDescent="0.25">
      <c r="A453">
        <v>201208</v>
      </c>
      <c r="B453">
        <v>2.5499999999999998E-2</v>
      </c>
    </row>
    <row r="454" spans="1:2" x14ac:dyDescent="0.25">
      <c r="A454">
        <v>201209</v>
      </c>
      <c r="B454">
        <v>2.7300000000000001E-2</v>
      </c>
    </row>
    <row r="455" spans="1:2" x14ac:dyDescent="0.25">
      <c r="A455">
        <v>201210</v>
      </c>
      <c r="B455">
        <v>-1.7600000000000001E-2</v>
      </c>
    </row>
    <row r="456" spans="1:2" x14ac:dyDescent="0.25">
      <c r="A456">
        <v>201211</v>
      </c>
      <c r="B456">
        <v>7.8000000000000005E-3</v>
      </c>
    </row>
    <row r="457" spans="1:2" x14ac:dyDescent="0.25">
      <c r="A457">
        <v>201212</v>
      </c>
      <c r="B457">
        <v>1.18E-2</v>
      </c>
    </row>
    <row r="458" spans="1:2" x14ac:dyDescent="0.25">
      <c r="A458">
        <v>201301</v>
      </c>
      <c r="B458">
        <v>5.57E-2</v>
      </c>
    </row>
    <row r="459" spans="1:2" x14ac:dyDescent="0.25">
      <c r="A459">
        <v>201302</v>
      </c>
      <c r="B459">
        <v>1.29E-2</v>
      </c>
    </row>
    <row r="460" spans="1:2" x14ac:dyDescent="0.25">
      <c r="A460">
        <v>201303</v>
      </c>
      <c r="B460">
        <v>4.0300000000000002E-2</v>
      </c>
    </row>
    <row r="461" spans="1:2" x14ac:dyDescent="0.25">
      <c r="A461">
        <v>201304</v>
      </c>
      <c r="B461">
        <v>1.55E-2</v>
      </c>
    </row>
    <row r="462" spans="1:2" x14ac:dyDescent="0.25">
      <c r="A462">
        <v>201305</v>
      </c>
      <c r="B462">
        <v>2.7999999999999997E-2</v>
      </c>
    </row>
    <row r="463" spans="1:2" x14ac:dyDescent="0.25">
      <c r="A463">
        <v>201306</v>
      </c>
      <c r="B463">
        <v>-1.2E-2</v>
      </c>
    </row>
    <row r="464" spans="1:2" x14ac:dyDescent="0.25">
      <c r="A464">
        <v>201307</v>
      </c>
      <c r="B464">
        <v>5.6500000000000002E-2</v>
      </c>
    </row>
    <row r="465" spans="1:2" x14ac:dyDescent="0.25">
      <c r="A465">
        <v>201308</v>
      </c>
      <c r="B465">
        <v>-2.7099999999999999E-2</v>
      </c>
    </row>
    <row r="466" spans="1:2" x14ac:dyDescent="0.25">
      <c r="A466">
        <v>201309</v>
      </c>
      <c r="B466">
        <v>3.7699999999999997E-2</v>
      </c>
    </row>
    <row r="467" spans="1:2" x14ac:dyDescent="0.25">
      <c r="A467">
        <v>201310</v>
      </c>
      <c r="B467">
        <v>4.1799999999999997E-2</v>
      </c>
    </row>
    <row r="468" spans="1:2" x14ac:dyDescent="0.25">
      <c r="A468">
        <v>201311</v>
      </c>
      <c r="B468">
        <v>3.1300000000000001E-2</v>
      </c>
    </row>
    <row r="469" spans="1:2" x14ac:dyDescent="0.25">
      <c r="A469">
        <v>201312</v>
      </c>
      <c r="B469">
        <v>2.81E-2</v>
      </c>
    </row>
    <row r="470" spans="1:2" x14ac:dyDescent="0.25">
      <c r="A470">
        <v>201401</v>
      </c>
      <c r="B470">
        <v>-3.32E-2</v>
      </c>
    </row>
    <row r="471" spans="1:2" x14ac:dyDescent="0.25">
      <c r="A471">
        <v>201402</v>
      </c>
      <c r="B471">
        <v>4.6500000000000007E-2</v>
      </c>
    </row>
    <row r="472" spans="1:2" x14ac:dyDescent="0.25">
      <c r="A472">
        <v>201403</v>
      </c>
      <c r="B472">
        <v>4.3E-3</v>
      </c>
    </row>
    <row r="473" spans="1:2" x14ac:dyDescent="0.25">
      <c r="A473">
        <v>201404</v>
      </c>
      <c r="B473">
        <v>-1.9E-3</v>
      </c>
    </row>
    <row r="474" spans="1:2" x14ac:dyDescent="0.25">
      <c r="A474">
        <v>201405</v>
      </c>
      <c r="B474">
        <v>2.06E-2</v>
      </c>
    </row>
    <row r="475" spans="1:2" x14ac:dyDescent="0.25">
      <c r="A475">
        <v>201406</v>
      </c>
      <c r="B475">
        <v>2.6099999999999998E-2</v>
      </c>
    </row>
    <row r="476" spans="1:2" x14ac:dyDescent="0.25">
      <c r="A476">
        <v>201407</v>
      </c>
      <c r="B476">
        <v>-2.0400000000000001E-2</v>
      </c>
    </row>
    <row r="477" spans="1:2" x14ac:dyDescent="0.25">
      <c r="A477">
        <v>201408</v>
      </c>
      <c r="B477">
        <v>4.24E-2</v>
      </c>
    </row>
    <row r="478" spans="1:2" x14ac:dyDescent="0.25">
      <c r="A478">
        <v>201409</v>
      </c>
      <c r="B478">
        <v>-1.9699999999999999E-2</v>
      </c>
    </row>
    <row r="479" spans="1:2" x14ac:dyDescent="0.25">
      <c r="A479">
        <v>201410</v>
      </c>
      <c r="B479">
        <v>2.52E-2</v>
      </c>
    </row>
    <row r="480" spans="1:2" x14ac:dyDescent="0.25">
      <c r="A480">
        <v>201411</v>
      </c>
      <c r="B480">
        <v>2.5499999999999998E-2</v>
      </c>
    </row>
    <row r="481" spans="1:2" x14ac:dyDescent="0.25">
      <c r="A481">
        <v>201412</v>
      </c>
      <c r="B481">
        <v>-5.9999999999999995E-4</v>
      </c>
    </row>
    <row r="482" spans="1:2" x14ac:dyDescent="0.25">
      <c r="A482">
        <v>201501</v>
      </c>
      <c r="B482">
        <v>-3.1099999999999999E-2</v>
      </c>
    </row>
    <row r="483" spans="1:2" x14ac:dyDescent="0.25">
      <c r="A483">
        <v>201502</v>
      </c>
      <c r="B483">
        <v>6.13E-2</v>
      </c>
    </row>
    <row r="484" spans="1:2" x14ac:dyDescent="0.25">
      <c r="A484">
        <v>201503</v>
      </c>
      <c r="B484">
        <v>-1.1200000000000002E-2</v>
      </c>
    </row>
    <row r="485" spans="1:2" x14ac:dyDescent="0.25">
      <c r="A485">
        <v>201504</v>
      </c>
      <c r="B485">
        <v>5.8999999999999999E-3</v>
      </c>
    </row>
    <row r="486" spans="1:2" x14ac:dyDescent="0.25">
      <c r="A486">
        <v>201505</v>
      </c>
      <c r="B486">
        <v>1.3600000000000001E-2</v>
      </c>
    </row>
    <row r="487" spans="1:2" x14ac:dyDescent="0.25">
      <c r="A487">
        <v>201506</v>
      </c>
      <c r="B487">
        <v>-1.5300000000000001E-2</v>
      </c>
    </row>
    <row r="488" spans="1:2" x14ac:dyDescent="0.25">
      <c r="A488">
        <v>201507</v>
      </c>
      <c r="B488">
        <v>1.54E-2</v>
      </c>
    </row>
    <row r="489" spans="1:2" x14ac:dyDescent="0.25">
      <c r="A489">
        <v>201508</v>
      </c>
      <c r="B489">
        <v>-6.0400000000000002E-2</v>
      </c>
    </row>
    <row r="490" spans="1:2" x14ac:dyDescent="0.25">
      <c r="A490">
        <v>201509</v>
      </c>
      <c r="B490">
        <v>-3.0699999999999998E-2</v>
      </c>
    </row>
    <row r="491" spans="1:2" x14ac:dyDescent="0.25">
      <c r="A491">
        <v>201510</v>
      </c>
      <c r="B491">
        <v>7.7499999999999999E-2</v>
      </c>
    </row>
    <row r="492" spans="1:2" x14ac:dyDescent="0.25">
      <c r="A492">
        <v>201511</v>
      </c>
      <c r="B492">
        <v>5.6999999999999993E-3</v>
      </c>
    </row>
    <row r="493" spans="1:2" x14ac:dyDescent="0.25">
      <c r="A493">
        <v>201512</v>
      </c>
      <c r="B493">
        <v>-2.1700000000000001E-2</v>
      </c>
    </row>
    <row r="494" spans="1:2" x14ac:dyDescent="0.25">
      <c r="A494">
        <v>201601</v>
      </c>
      <c r="B494">
        <v>-5.7699999999999994E-2</v>
      </c>
    </row>
    <row r="495" spans="1:2" x14ac:dyDescent="0.25">
      <c r="A495">
        <v>201602</v>
      </c>
      <c r="B495">
        <v>-7.000000000000001E-4</v>
      </c>
    </row>
    <row r="496" spans="1:2" x14ac:dyDescent="0.25">
      <c r="A496">
        <v>201603</v>
      </c>
      <c r="B496">
        <v>6.9599999999999995E-2</v>
      </c>
    </row>
    <row r="497" spans="1:2" x14ac:dyDescent="0.25">
      <c r="A497">
        <v>201604</v>
      </c>
      <c r="B497">
        <v>9.1000000000000004E-3</v>
      </c>
    </row>
    <row r="498" spans="1:2" x14ac:dyDescent="0.25">
      <c r="A498">
        <v>201605</v>
      </c>
      <c r="B498">
        <v>1.78E-2</v>
      </c>
    </row>
    <row r="499" spans="1:2" x14ac:dyDescent="0.25">
      <c r="A499">
        <v>201606</v>
      </c>
      <c r="B499">
        <v>-5.0000000000000001E-4</v>
      </c>
    </row>
    <row r="500" spans="1:2" x14ac:dyDescent="0.25">
      <c r="A500">
        <v>201607</v>
      </c>
      <c r="B500">
        <v>3.95E-2</v>
      </c>
    </row>
    <row r="501" spans="1:2" x14ac:dyDescent="0.25">
      <c r="A501">
        <v>201608</v>
      </c>
      <c r="B501">
        <v>4.8999999999999998E-3</v>
      </c>
    </row>
    <row r="502" spans="1:2" x14ac:dyDescent="0.25">
      <c r="A502">
        <v>201609</v>
      </c>
      <c r="B502">
        <v>2.5000000000000001E-3</v>
      </c>
    </row>
    <row r="503" spans="1:2" x14ac:dyDescent="0.25">
      <c r="A503">
        <v>201610</v>
      </c>
      <c r="B503">
        <v>-2.0199999999999999E-2</v>
      </c>
    </row>
    <row r="504" spans="1:2" x14ac:dyDescent="0.25">
      <c r="A504">
        <v>201611</v>
      </c>
      <c r="B504">
        <v>4.8600000000000004E-2</v>
      </c>
    </row>
    <row r="505" spans="1:2" x14ac:dyDescent="0.25">
      <c r="A505">
        <v>201612</v>
      </c>
      <c r="B505">
        <v>1.8200000000000001E-2</v>
      </c>
    </row>
    <row r="506" spans="1:2" x14ac:dyDescent="0.25">
      <c r="A506">
        <v>201701</v>
      </c>
      <c r="B506">
        <v>1.9400000000000001E-2</v>
      </c>
    </row>
    <row r="507" spans="1:2" x14ac:dyDescent="0.25">
      <c r="A507">
        <v>201702</v>
      </c>
      <c r="B507">
        <v>3.5699999999999996E-2</v>
      </c>
    </row>
    <row r="508" spans="1:2" x14ac:dyDescent="0.25">
      <c r="A508">
        <v>201703</v>
      </c>
      <c r="B508">
        <v>1.7000000000000001E-3</v>
      </c>
    </row>
    <row r="509" spans="1:2" x14ac:dyDescent="0.25">
      <c r="A509">
        <v>201704</v>
      </c>
      <c r="B509">
        <v>1.09E-2</v>
      </c>
    </row>
    <row r="510" spans="1:2" x14ac:dyDescent="0.25">
      <c r="A510">
        <v>201705</v>
      </c>
      <c r="B510">
        <v>1.06E-2</v>
      </c>
    </row>
    <row r="511" spans="1:2" x14ac:dyDescent="0.25">
      <c r="A511">
        <v>201706</v>
      </c>
      <c r="B511">
        <v>7.8000000000000005E-3</v>
      </c>
    </row>
    <row r="512" spans="1:2" x14ac:dyDescent="0.25">
      <c r="A512">
        <v>201707</v>
      </c>
      <c r="B512">
        <v>1.8700000000000001E-2</v>
      </c>
    </row>
    <row r="513" spans="1:2" x14ac:dyDescent="0.25">
      <c r="A513">
        <v>201708</v>
      </c>
      <c r="B513">
        <v>1.6000000000000001E-3</v>
      </c>
    </row>
    <row r="514" spans="1:2" x14ac:dyDescent="0.25">
      <c r="A514">
        <v>201709</v>
      </c>
      <c r="B514">
        <v>2.5099999999999997E-2</v>
      </c>
    </row>
    <row r="515" spans="1:2" x14ac:dyDescent="0.25">
      <c r="A515">
        <v>201710</v>
      </c>
      <c r="B515">
        <v>2.2499999999999999E-2</v>
      </c>
    </row>
    <row r="516" spans="1:2" x14ac:dyDescent="0.25">
      <c r="A516">
        <v>201711</v>
      </c>
      <c r="B516">
        <v>3.1200000000000002E-2</v>
      </c>
    </row>
    <row r="517" spans="1:2" x14ac:dyDescent="0.25">
      <c r="A517">
        <v>201712</v>
      </c>
      <c r="B517">
        <v>1.06E-2</v>
      </c>
    </row>
    <row r="518" spans="1:2" x14ac:dyDescent="0.25">
      <c r="A518">
        <v>201801</v>
      </c>
      <c r="B518">
        <v>5.57E-2</v>
      </c>
    </row>
    <row r="519" spans="1:2" x14ac:dyDescent="0.25">
      <c r="A519">
        <v>201802</v>
      </c>
      <c r="B519">
        <v>-3.6499999999999998E-2</v>
      </c>
    </row>
    <row r="520" spans="1:2" x14ac:dyDescent="0.25">
      <c r="A520">
        <v>201803</v>
      </c>
      <c r="B520">
        <v>-2.35E-2</v>
      </c>
    </row>
    <row r="521" spans="1:2" x14ac:dyDescent="0.25">
      <c r="A521">
        <v>201804</v>
      </c>
      <c r="B521">
        <v>2.8999999999999998E-3</v>
      </c>
    </row>
    <row r="522" spans="1:2" x14ac:dyDescent="0.25">
      <c r="A522">
        <v>201805</v>
      </c>
      <c r="B522">
        <v>2.6499999999999999E-2</v>
      </c>
    </row>
    <row r="523" spans="1:2" x14ac:dyDescent="0.25">
      <c r="A523">
        <v>201806</v>
      </c>
      <c r="B523">
        <v>4.7999999999999996E-3</v>
      </c>
    </row>
    <row r="524" spans="1:2" x14ac:dyDescent="0.25">
      <c r="A524">
        <v>201807</v>
      </c>
      <c r="B524">
        <v>3.1899999999999998E-2</v>
      </c>
    </row>
    <row r="525" spans="1:2" x14ac:dyDescent="0.25">
      <c r="A525">
        <v>201808</v>
      </c>
      <c r="B525">
        <v>3.44E-2</v>
      </c>
    </row>
    <row r="526" spans="1:2" x14ac:dyDescent="0.25">
      <c r="A526">
        <v>201809</v>
      </c>
      <c r="B526">
        <v>5.9999999999999995E-4</v>
      </c>
    </row>
    <row r="527" spans="1:2" x14ac:dyDescent="0.25">
      <c r="A527">
        <v>201810</v>
      </c>
      <c r="B527">
        <v>-7.6799999999999993E-2</v>
      </c>
    </row>
    <row r="528" spans="1:2" x14ac:dyDescent="0.25">
      <c r="A528">
        <v>201811</v>
      </c>
      <c r="B528">
        <v>1.6899999999999998E-2</v>
      </c>
    </row>
    <row r="529" spans="1:2" x14ac:dyDescent="0.25">
      <c r="A529">
        <v>201812</v>
      </c>
      <c r="B529">
        <v>-9.5700000000000007E-2</v>
      </c>
    </row>
    <row r="530" spans="1:2" x14ac:dyDescent="0.25">
      <c r="A530">
        <v>201901</v>
      </c>
      <c r="B530">
        <v>8.4000000000000005E-2</v>
      </c>
    </row>
    <row r="531" spans="1:2" x14ac:dyDescent="0.25">
      <c r="A531">
        <v>201902</v>
      </c>
      <c r="B531">
        <v>3.4000000000000002E-2</v>
      </c>
    </row>
    <row r="532" spans="1:2" x14ac:dyDescent="0.25">
      <c r="A532">
        <v>201903</v>
      </c>
      <c r="B532">
        <v>1.1000000000000001E-2</v>
      </c>
    </row>
    <row r="533" spans="1:2" x14ac:dyDescent="0.25">
      <c r="A533">
        <v>201904</v>
      </c>
      <c r="B533">
        <v>3.9699999999999999E-2</v>
      </c>
    </row>
    <row r="534" spans="1:2" x14ac:dyDescent="0.25">
      <c r="A534">
        <v>201905</v>
      </c>
      <c r="B534">
        <v>-6.9400000000000003E-2</v>
      </c>
    </row>
    <row r="535" spans="1:2" x14ac:dyDescent="0.25">
      <c r="A535">
        <v>201906</v>
      </c>
      <c r="B535">
        <v>6.93E-2</v>
      </c>
    </row>
    <row r="536" spans="1:2" x14ac:dyDescent="0.25">
      <c r="A536">
        <v>201907</v>
      </c>
      <c r="B536">
        <v>1.1899999999999999E-2</v>
      </c>
    </row>
    <row r="537" spans="1:2" x14ac:dyDescent="0.25">
      <c r="A537">
        <v>201908</v>
      </c>
      <c r="B537">
        <v>-2.58E-2</v>
      </c>
    </row>
    <row r="538" spans="1:2" x14ac:dyDescent="0.25">
      <c r="A538">
        <v>201909</v>
      </c>
      <c r="B538">
        <v>1.43E-2</v>
      </c>
    </row>
    <row r="539" spans="1:2" x14ac:dyDescent="0.25">
      <c r="A539">
        <v>201910</v>
      </c>
      <c r="B539">
        <v>2.06E-2</v>
      </c>
    </row>
    <row r="540" spans="1:2" x14ac:dyDescent="0.25">
      <c r="A540">
        <v>201911</v>
      </c>
      <c r="B540">
        <v>3.8800000000000001E-2</v>
      </c>
    </row>
    <row r="541" spans="1:2" x14ac:dyDescent="0.25">
      <c r="A541">
        <v>201912</v>
      </c>
      <c r="B541">
        <v>2.7699999999999999E-2</v>
      </c>
    </row>
    <row r="542" spans="1:2" x14ac:dyDescent="0.25">
      <c r="A542">
        <v>202001</v>
      </c>
      <c r="B542">
        <v>-1.1000000000000001E-3</v>
      </c>
    </row>
    <row r="543" spans="1:2" x14ac:dyDescent="0.25">
      <c r="A543">
        <v>202002</v>
      </c>
      <c r="B543">
        <v>-8.1300000000000011E-2</v>
      </c>
    </row>
    <row r="544" spans="1:2" x14ac:dyDescent="0.25">
      <c r="A544">
        <v>202003</v>
      </c>
      <c r="B544">
        <v>-0.13390000000000002</v>
      </c>
    </row>
    <row r="545" spans="1:2" x14ac:dyDescent="0.25">
      <c r="A545">
        <v>202004</v>
      </c>
      <c r="B545">
        <v>0.13650000000000001</v>
      </c>
    </row>
    <row r="546" spans="1:2" x14ac:dyDescent="0.25">
      <c r="A546">
        <v>202005</v>
      </c>
      <c r="B546">
        <v>5.5800000000000002E-2</v>
      </c>
    </row>
    <row r="547" spans="1:2" x14ac:dyDescent="0.25">
      <c r="A547">
        <v>202006</v>
      </c>
      <c r="B547">
        <v>2.46E-2</v>
      </c>
    </row>
    <row r="548" spans="1:2" x14ac:dyDescent="0.25">
      <c r="A548">
        <v>202007</v>
      </c>
      <c r="B548">
        <v>5.7699999999999994E-2</v>
      </c>
    </row>
    <row r="549" spans="1:2" x14ac:dyDescent="0.25">
      <c r="A549">
        <v>202008</v>
      </c>
      <c r="B549">
        <v>7.6299999999999993E-2</v>
      </c>
    </row>
    <row r="550" spans="1:2" x14ac:dyDescent="0.25">
      <c r="A550">
        <v>202009</v>
      </c>
      <c r="B550">
        <v>-3.6299999999999999E-2</v>
      </c>
    </row>
    <row r="551" spans="1:2" x14ac:dyDescent="0.25">
      <c r="A551">
        <v>202010</v>
      </c>
      <c r="B551">
        <v>-2.1000000000000001E-2</v>
      </c>
    </row>
    <row r="552" spans="1:2" x14ac:dyDescent="0.25">
      <c r="A552">
        <v>202011</v>
      </c>
      <c r="B552">
        <v>0.12470000000000001</v>
      </c>
    </row>
    <row r="553" spans="1:2" x14ac:dyDescent="0.25">
      <c r="A553">
        <v>202012</v>
      </c>
      <c r="B553">
        <v>4.6300000000000001E-2</v>
      </c>
    </row>
    <row r="554" spans="1:2" x14ac:dyDescent="0.25">
      <c r="A554">
        <v>202101</v>
      </c>
      <c r="B554">
        <v>-2.9999999999999997E-4</v>
      </c>
    </row>
    <row r="555" spans="1:2" x14ac:dyDescent="0.25">
      <c r="A555">
        <v>202102</v>
      </c>
      <c r="B555">
        <v>2.7799999999999998E-2</v>
      </c>
    </row>
    <row r="556" spans="1:2" x14ac:dyDescent="0.25">
      <c r="A556">
        <v>202103</v>
      </c>
      <c r="B556">
        <v>3.0800000000000001E-2</v>
      </c>
    </row>
    <row r="557" spans="1:2" x14ac:dyDescent="0.25">
      <c r="A557">
        <v>202104</v>
      </c>
      <c r="B557">
        <v>4.9299999999999997E-2</v>
      </c>
    </row>
    <row r="558" spans="1:2" x14ac:dyDescent="0.25">
      <c r="A558">
        <v>202105</v>
      </c>
      <c r="B558">
        <v>2.8999999999999998E-3</v>
      </c>
    </row>
    <row r="559" spans="1:2" x14ac:dyDescent="0.25">
      <c r="A559">
        <v>202106</v>
      </c>
      <c r="B559">
        <v>2.75E-2</v>
      </c>
    </row>
    <row r="560" spans="1:2" x14ac:dyDescent="0.25">
      <c r="A560">
        <v>202107</v>
      </c>
      <c r="B560">
        <v>1.2699999999999999E-2</v>
      </c>
    </row>
    <row r="561" spans="1:2" x14ac:dyDescent="0.25">
      <c r="A561">
        <v>202108</v>
      </c>
      <c r="B561">
        <v>2.9100000000000001E-2</v>
      </c>
    </row>
    <row r="562" spans="1:2" x14ac:dyDescent="0.25">
      <c r="A562">
        <v>202109</v>
      </c>
      <c r="B562">
        <v>-4.3700000000000003E-2</v>
      </c>
    </row>
    <row r="563" spans="1:2" x14ac:dyDescent="0.25">
      <c r="A563">
        <v>202110</v>
      </c>
      <c r="B563">
        <v>6.6500000000000004E-2</v>
      </c>
    </row>
    <row r="564" spans="1:2" x14ac:dyDescent="0.25">
      <c r="A564">
        <v>202111</v>
      </c>
      <c r="B564">
        <v>-1.55E-2</v>
      </c>
    </row>
    <row r="565" spans="1:2" x14ac:dyDescent="0.25">
      <c r="A565">
        <v>202112</v>
      </c>
      <c r="B565">
        <v>3.1E-2</v>
      </c>
    </row>
    <row r="566" spans="1:2" x14ac:dyDescent="0.25">
      <c r="A566">
        <v>202201</v>
      </c>
      <c r="B566">
        <v>-6.25E-2</v>
      </c>
    </row>
    <row r="567" spans="1:2" x14ac:dyDescent="0.25">
      <c r="A567">
        <v>202202</v>
      </c>
      <c r="B567">
        <v>-2.29E-2</v>
      </c>
    </row>
    <row r="568" spans="1:2" x14ac:dyDescent="0.25">
      <c r="A568">
        <v>202203</v>
      </c>
      <c r="B568">
        <v>3.0600000000000002E-2</v>
      </c>
    </row>
    <row r="569" spans="1:2" x14ac:dyDescent="0.25">
      <c r="A569">
        <v>202204</v>
      </c>
      <c r="B569">
        <v>-9.4600000000000004E-2</v>
      </c>
    </row>
    <row r="570" spans="1:2" x14ac:dyDescent="0.25">
      <c r="A570">
        <v>202205</v>
      </c>
      <c r="B570">
        <v>-3.4000000000000002E-3</v>
      </c>
    </row>
    <row r="571" spans="1:2" x14ac:dyDescent="0.25">
      <c r="A571">
        <v>202206</v>
      </c>
      <c r="B571">
        <v>-8.4399999999999989E-2</v>
      </c>
    </row>
    <row r="572" spans="1:2" x14ac:dyDescent="0.25">
      <c r="A572">
        <v>202207</v>
      </c>
      <c r="B572">
        <v>9.5700000000000007E-2</v>
      </c>
    </row>
    <row r="573" spans="1:2" x14ac:dyDescent="0.25">
      <c r="A573">
        <v>202208</v>
      </c>
      <c r="B573">
        <v>-3.7699999999999997E-2</v>
      </c>
    </row>
    <row r="574" spans="1:2" x14ac:dyDescent="0.25">
      <c r="A574">
        <v>202209</v>
      </c>
      <c r="B574">
        <v>-9.35E-2</v>
      </c>
    </row>
    <row r="575" spans="1:2" x14ac:dyDescent="0.25">
      <c r="A575">
        <v>202210</v>
      </c>
      <c r="B575">
        <v>7.8299999999999995E-2</v>
      </c>
    </row>
    <row r="576" spans="1:2" x14ac:dyDescent="0.25">
      <c r="A576">
        <v>202211</v>
      </c>
      <c r="B576">
        <v>4.6100000000000002E-2</v>
      </c>
    </row>
    <row r="577" spans="1:2" x14ac:dyDescent="0.25">
      <c r="A577">
        <v>202212</v>
      </c>
      <c r="B577">
        <v>-6.4100000000000004E-2</v>
      </c>
    </row>
    <row r="578" spans="1:2" x14ac:dyDescent="0.25">
      <c r="A578">
        <v>202301</v>
      </c>
      <c r="B578">
        <v>6.6400000000000001E-2</v>
      </c>
    </row>
    <row r="579" spans="1:2" x14ac:dyDescent="0.25">
      <c r="A579">
        <v>202302</v>
      </c>
      <c r="B579">
        <v>-2.5899999999999999E-2</v>
      </c>
    </row>
    <row r="580" spans="1:2" x14ac:dyDescent="0.25">
      <c r="A580">
        <v>202303</v>
      </c>
      <c r="B580">
        <v>2.5099999999999997E-2</v>
      </c>
    </row>
    <row r="581" spans="1:2" x14ac:dyDescent="0.25">
      <c r="A581">
        <v>202304</v>
      </c>
      <c r="B581">
        <v>6.0999999999999995E-3</v>
      </c>
    </row>
    <row r="582" spans="1:2" x14ac:dyDescent="0.25">
      <c r="A582">
        <v>202305</v>
      </c>
      <c r="B582">
        <v>3.4999999999999996E-3</v>
      </c>
    </row>
    <row r="583" spans="1:2" x14ac:dyDescent="0.25">
      <c r="A583">
        <v>202306</v>
      </c>
      <c r="B583">
        <v>6.4699999999999994E-2</v>
      </c>
    </row>
    <row r="584" spans="1:2" x14ac:dyDescent="0.25">
      <c r="A584">
        <v>202307</v>
      </c>
      <c r="B584">
        <v>3.2099999999999997E-2</v>
      </c>
    </row>
    <row r="585" spans="1:2" x14ac:dyDescent="0.25">
      <c r="A585">
        <v>202308</v>
      </c>
      <c r="B585">
        <v>-2.3900000000000001E-2</v>
      </c>
    </row>
    <row r="586" spans="1:2" x14ac:dyDescent="0.25">
      <c r="A586">
        <v>202309</v>
      </c>
      <c r="B586">
        <v>-5.2400000000000002E-2</v>
      </c>
    </row>
    <row r="587" spans="1:2" x14ac:dyDescent="0.25">
      <c r="A587">
        <v>202310</v>
      </c>
      <c r="B587">
        <v>-3.1800000000000002E-2</v>
      </c>
    </row>
    <row r="588" spans="1:2" x14ac:dyDescent="0.25">
      <c r="A588">
        <v>202311</v>
      </c>
      <c r="B588">
        <v>8.8300000000000003E-2</v>
      </c>
    </row>
    <row r="589" spans="1:2" x14ac:dyDescent="0.25">
      <c r="A589">
        <v>202312</v>
      </c>
      <c r="B589">
        <v>4.87E-2</v>
      </c>
    </row>
    <row r="590" spans="1:2" x14ac:dyDescent="0.25">
      <c r="A590">
        <v>202401</v>
      </c>
      <c r="B590">
        <v>7.3000000000000001E-3</v>
      </c>
    </row>
    <row r="591" spans="1:2" x14ac:dyDescent="0.25">
      <c r="A591">
        <v>202402</v>
      </c>
      <c r="B591">
        <v>5.0700000000000002E-2</v>
      </c>
    </row>
    <row r="592" spans="1:2" x14ac:dyDescent="0.25">
      <c r="A592">
        <v>202403</v>
      </c>
      <c r="B592">
        <v>2.8399999999999998E-2</v>
      </c>
    </row>
    <row r="593" spans="1:2" x14ac:dyDescent="0.25">
      <c r="A593">
        <v>202404</v>
      </c>
      <c r="B593">
        <v>-4.6500000000000007E-2</v>
      </c>
    </row>
    <row r="594" spans="1:2" x14ac:dyDescent="0.25">
      <c r="A594">
        <v>202405</v>
      </c>
      <c r="B594">
        <v>4.3299999999999998E-2</v>
      </c>
    </row>
    <row r="595" spans="1:2" x14ac:dyDescent="0.25">
      <c r="A595">
        <v>202406</v>
      </c>
      <c r="B595">
        <v>2.7999999999999997E-2</v>
      </c>
    </row>
    <row r="596" spans="1:2" x14ac:dyDescent="0.25">
      <c r="A596">
        <v>202407</v>
      </c>
      <c r="B596">
        <v>1.2199999999999999E-2</v>
      </c>
    </row>
    <row r="597" spans="1:2" x14ac:dyDescent="0.25">
      <c r="A597">
        <v>202408</v>
      </c>
      <c r="B597">
        <v>1.6E-2</v>
      </c>
    </row>
    <row r="598" spans="1:2" x14ac:dyDescent="0.25">
      <c r="A598">
        <v>202409</v>
      </c>
      <c r="B598">
        <v>1.72E-2</v>
      </c>
    </row>
    <row r="599" spans="1:2" x14ac:dyDescent="0.25">
      <c r="A599">
        <v>202410</v>
      </c>
      <c r="B599">
        <v>-0.01</v>
      </c>
    </row>
    <row r="600" spans="1:2" x14ac:dyDescent="0.25">
      <c r="A600">
        <v>202411</v>
      </c>
      <c r="B600">
        <v>6.4899999999999999E-2</v>
      </c>
    </row>
    <row r="601" spans="1:2" x14ac:dyDescent="0.25">
      <c r="A601">
        <v>202412</v>
      </c>
      <c r="B601">
        <v>-3.1699999999999999E-2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D5894-D6AD-49A5-B2F0-0599D31AF353}">
  <dimension ref="A1:M601"/>
  <sheetViews>
    <sheetView workbookViewId="0">
      <selection activeCell="M2" sqref="M2"/>
    </sheetView>
  </sheetViews>
  <sheetFormatPr defaultRowHeight="15" x14ac:dyDescent="0.25"/>
  <cols>
    <col min="9" max="9" width="11.85546875" bestFit="1" customWidth="1"/>
  </cols>
  <sheetData>
    <row r="1" spans="1:13" ht="15.75" thickBot="1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G1" s="1" t="s">
        <v>52</v>
      </c>
      <c r="J1" t="s">
        <v>94</v>
      </c>
      <c r="K1" t="s">
        <v>95</v>
      </c>
      <c r="L1" t="s">
        <v>96</v>
      </c>
      <c r="M1" t="s">
        <v>97</v>
      </c>
    </row>
    <row r="2" spans="1:13" ht="15.75" thickTop="1" x14ac:dyDescent="0.25">
      <c r="A2">
        <v>197501</v>
      </c>
      <c r="B2">
        <v>0.1366</v>
      </c>
      <c r="C2">
        <v>0.1114</v>
      </c>
      <c r="D2">
        <v>8.2799999999999999E-2</v>
      </c>
      <c r="E2">
        <v>-0.13819999999999999</v>
      </c>
      <c r="G2" s="14">
        <v>-2.1074999999999983E-2</v>
      </c>
      <c r="I2" t="s">
        <v>98</v>
      </c>
      <c r="J2">
        <f>CORREL($G$2:$G$601,B2:B601)</f>
        <v>-2.5171021773310394E-3</v>
      </c>
      <c r="K2">
        <f t="shared" ref="K2:M2" si="0">CORREL($G$2:$G$601,C2:C601)</f>
        <v>8.379277074714736E-2</v>
      </c>
      <c r="L2">
        <f t="shared" si="0"/>
        <v>-0.19326058093962928</v>
      </c>
      <c r="M2">
        <f t="shared" si="0"/>
        <v>0.70050533119251313</v>
      </c>
    </row>
    <row r="3" spans="1:13" x14ac:dyDescent="0.25">
      <c r="A3">
        <v>197502</v>
      </c>
      <c r="B3">
        <v>5.5599999999999997E-2</v>
      </c>
      <c r="C3">
        <v>1.6000000000000001E-3</v>
      </c>
      <c r="D3">
        <v>-4.4500000000000005E-2</v>
      </c>
      <c r="E3">
        <v>-6.0999999999999995E-3</v>
      </c>
      <c r="G3" s="15">
        <v>7.7500000000000485E-4</v>
      </c>
    </row>
    <row r="4" spans="1:13" x14ac:dyDescent="0.25">
      <c r="A4">
        <v>197503</v>
      </c>
      <c r="B4">
        <v>2.6600000000000002E-2</v>
      </c>
      <c r="C4">
        <v>3.7900000000000003E-2</v>
      </c>
      <c r="D4">
        <v>2.3799999999999998E-2</v>
      </c>
      <c r="E4">
        <v>-2.0400000000000001E-2</v>
      </c>
      <c r="G4" s="15">
        <v>-1.5674999999999994E-2</v>
      </c>
    </row>
    <row r="5" spans="1:13" x14ac:dyDescent="0.25">
      <c r="A5">
        <v>197504</v>
      </c>
      <c r="B5">
        <v>4.2300000000000004E-2</v>
      </c>
      <c r="C5">
        <v>-6.5000000000000006E-3</v>
      </c>
      <c r="D5">
        <v>-1.1399999999999999E-2</v>
      </c>
      <c r="E5">
        <v>1.38E-2</v>
      </c>
      <c r="G5" s="15">
        <v>2.0937499999999998E-2</v>
      </c>
    </row>
    <row r="6" spans="1:13" x14ac:dyDescent="0.25">
      <c r="A6">
        <v>197505</v>
      </c>
      <c r="B6">
        <v>5.1900000000000002E-2</v>
      </c>
      <c r="C6">
        <v>3.8300000000000001E-2</v>
      </c>
      <c r="D6">
        <v>-4.0999999999999995E-2</v>
      </c>
      <c r="E6">
        <v>-5.7999999999999996E-3</v>
      </c>
      <c r="G6" s="15">
        <v>-9.73750000000001E-3</v>
      </c>
    </row>
    <row r="7" spans="1:13" x14ac:dyDescent="0.25">
      <c r="A7">
        <v>197506</v>
      </c>
      <c r="B7">
        <v>4.8300000000000003E-2</v>
      </c>
      <c r="C7">
        <v>8.6999999999999994E-3</v>
      </c>
      <c r="D7">
        <v>1.38E-2</v>
      </c>
      <c r="E7">
        <v>4.0000000000000002E-4</v>
      </c>
      <c r="G7" s="15">
        <v>4.5374999999999999E-3</v>
      </c>
    </row>
    <row r="8" spans="1:13" x14ac:dyDescent="0.25">
      <c r="A8">
        <v>197507</v>
      </c>
      <c r="B8">
        <v>-6.59E-2</v>
      </c>
      <c r="C8">
        <v>2.7000000000000003E-2</v>
      </c>
      <c r="D8">
        <v>1.6899999999999998E-2</v>
      </c>
      <c r="E8">
        <v>4.1999999999999997E-3</v>
      </c>
      <c r="G8" s="15">
        <v>1.5187499999999993E-2</v>
      </c>
    </row>
    <row r="9" spans="1:13" x14ac:dyDescent="0.25">
      <c r="A9">
        <v>197508</v>
      </c>
      <c r="B9">
        <v>-2.8500000000000001E-2</v>
      </c>
      <c r="C9">
        <v>-3.2500000000000001E-2</v>
      </c>
      <c r="D9">
        <v>-9.4999999999999998E-3</v>
      </c>
      <c r="E9">
        <v>-1E-3</v>
      </c>
      <c r="G9" s="15">
        <v>-1.8612499999999997E-2</v>
      </c>
    </row>
    <row r="10" spans="1:13" x14ac:dyDescent="0.25">
      <c r="A10">
        <v>197509</v>
      </c>
      <c r="B10">
        <v>-4.2599999999999999E-2</v>
      </c>
      <c r="C10">
        <v>-1E-3</v>
      </c>
      <c r="D10">
        <v>3.9000000000000003E-3</v>
      </c>
      <c r="E10">
        <v>4.0999999999999995E-3</v>
      </c>
      <c r="G10" s="15">
        <v>1.8087499999999996E-2</v>
      </c>
    </row>
    <row r="11" spans="1:13" x14ac:dyDescent="0.25">
      <c r="A11">
        <v>197510</v>
      </c>
      <c r="B11">
        <v>5.3099999999999994E-2</v>
      </c>
      <c r="C11">
        <v>-4.0300000000000002E-2</v>
      </c>
      <c r="D11">
        <v>2.8000000000000004E-3</v>
      </c>
      <c r="E11">
        <v>-1.6000000000000001E-3</v>
      </c>
      <c r="G11" s="15">
        <v>-1.0224999999999998E-2</v>
      </c>
    </row>
    <row r="12" spans="1:13" x14ac:dyDescent="0.25">
      <c r="A12">
        <v>197511</v>
      </c>
      <c r="B12">
        <v>2.64E-2</v>
      </c>
      <c r="C12">
        <v>-1.2E-2</v>
      </c>
      <c r="D12">
        <v>2.0299999999999999E-2</v>
      </c>
      <c r="E12">
        <v>-4.5000000000000005E-3</v>
      </c>
      <c r="G12" s="15">
        <v>1.0475000000000002E-2</v>
      </c>
    </row>
    <row r="13" spans="1:13" x14ac:dyDescent="0.25">
      <c r="A13">
        <v>197512</v>
      </c>
      <c r="B13">
        <v>-1.6E-2</v>
      </c>
      <c r="C13">
        <v>-7.8000000000000005E-3</v>
      </c>
      <c r="D13">
        <v>1.6899999999999998E-2</v>
      </c>
      <c r="E13">
        <v>-1.1000000000000001E-3</v>
      </c>
      <c r="G13" s="15">
        <v>1.1749999999999998E-3</v>
      </c>
    </row>
    <row r="14" spans="1:13" x14ac:dyDescent="0.25">
      <c r="A14">
        <v>197601</v>
      </c>
      <c r="B14">
        <v>0.1216</v>
      </c>
      <c r="C14">
        <v>4.8099999999999997E-2</v>
      </c>
      <c r="D14">
        <v>8.6300000000000002E-2</v>
      </c>
      <c r="E14">
        <v>4.4500000000000005E-2</v>
      </c>
      <c r="G14" s="15">
        <v>1.5012499999999984E-2</v>
      </c>
    </row>
    <row r="15" spans="1:13" x14ac:dyDescent="0.25">
      <c r="A15">
        <v>197602</v>
      </c>
      <c r="B15">
        <v>3.2000000000000002E-3</v>
      </c>
      <c r="C15">
        <v>7.0599999999999996E-2</v>
      </c>
      <c r="D15">
        <v>5.8700000000000002E-2</v>
      </c>
      <c r="E15">
        <v>3.8E-3</v>
      </c>
      <c r="G15" s="15">
        <v>1.9287499999999999E-2</v>
      </c>
    </row>
    <row r="16" spans="1:13" x14ac:dyDescent="0.25">
      <c r="A16">
        <v>197603</v>
      </c>
      <c r="B16">
        <v>2.3199999999999998E-2</v>
      </c>
      <c r="C16">
        <v>-1.1599999999999999E-2</v>
      </c>
      <c r="D16">
        <v>-1.1999999999999999E-3</v>
      </c>
      <c r="E16">
        <v>1.5E-3</v>
      </c>
      <c r="G16" s="15">
        <v>-1.3275000000000002E-2</v>
      </c>
    </row>
    <row r="17" spans="1:7" x14ac:dyDescent="0.25">
      <c r="A17">
        <v>197604</v>
      </c>
      <c r="B17">
        <v>-1.49E-2</v>
      </c>
      <c r="C17">
        <v>-1.1000000000000001E-3</v>
      </c>
      <c r="D17">
        <v>-1.6000000000000001E-3</v>
      </c>
      <c r="E17">
        <v>5.8999999999999999E-3</v>
      </c>
      <c r="G17" s="15">
        <v>3.0125000000000013E-3</v>
      </c>
    </row>
    <row r="18" spans="1:7" x14ac:dyDescent="0.25">
      <c r="A18">
        <v>197605</v>
      </c>
      <c r="B18">
        <v>-1.34E-2</v>
      </c>
      <c r="C18">
        <v>-1.23E-2</v>
      </c>
      <c r="D18">
        <v>-1.3600000000000001E-2</v>
      </c>
      <c r="E18">
        <v>-1.1200000000000002E-2</v>
      </c>
      <c r="G18" s="15">
        <v>-1.99375E-2</v>
      </c>
    </row>
    <row r="19" spans="1:7" x14ac:dyDescent="0.25">
      <c r="A19">
        <v>197606</v>
      </c>
      <c r="B19">
        <v>4.0500000000000001E-2</v>
      </c>
      <c r="C19">
        <v>-1.32E-2</v>
      </c>
      <c r="D19">
        <v>7.0999999999999995E-3</v>
      </c>
      <c r="E19">
        <v>-4.1999999999999997E-3</v>
      </c>
      <c r="G19" s="15">
        <v>-2.9850000000000002E-2</v>
      </c>
    </row>
    <row r="20" spans="1:7" x14ac:dyDescent="0.25">
      <c r="A20">
        <v>197607</v>
      </c>
      <c r="B20">
        <v>-1.0700000000000001E-2</v>
      </c>
      <c r="C20">
        <v>2.8999999999999998E-3</v>
      </c>
      <c r="D20">
        <v>1.7299999999999999E-2</v>
      </c>
      <c r="E20">
        <v>-1.2999999999999999E-3</v>
      </c>
      <c r="G20" s="15">
        <v>-8.5000000000000023E-3</v>
      </c>
    </row>
    <row r="21" spans="1:7" x14ac:dyDescent="0.25">
      <c r="A21">
        <v>197608</v>
      </c>
      <c r="B21">
        <v>-5.6000000000000008E-3</v>
      </c>
      <c r="C21">
        <v>-0.02</v>
      </c>
      <c r="D21">
        <v>8.1000000000000013E-3</v>
      </c>
      <c r="E21">
        <v>-8.5000000000000006E-3</v>
      </c>
      <c r="G21" s="15">
        <v>-1.7462499999999995E-2</v>
      </c>
    </row>
    <row r="22" spans="1:7" x14ac:dyDescent="0.25">
      <c r="A22">
        <v>197609</v>
      </c>
      <c r="B22">
        <v>2.07E-2</v>
      </c>
      <c r="C22">
        <v>-2.0000000000000001E-4</v>
      </c>
      <c r="D22">
        <v>-2.8999999999999998E-3</v>
      </c>
      <c r="E22">
        <v>2.2000000000000001E-3</v>
      </c>
      <c r="G22" s="15">
        <v>1.1912500000000003E-2</v>
      </c>
    </row>
    <row r="23" spans="1:7" x14ac:dyDescent="0.25">
      <c r="A23">
        <v>197610</v>
      </c>
      <c r="B23">
        <v>-2.4199999999999999E-2</v>
      </c>
      <c r="C23">
        <v>2.2000000000000001E-3</v>
      </c>
      <c r="D23">
        <v>-1.8E-3</v>
      </c>
      <c r="E23">
        <v>-4.4000000000000003E-3</v>
      </c>
      <c r="G23" s="15">
        <v>4.3000000000000017E-3</v>
      </c>
    </row>
    <row r="24" spans="1:7" x14ac:dyDescent="0.25">
      <c r="A24">
        <v>197611</v>
      </c>
      <c r="B24">
        <v>3.5999999999999999E-3</v>
      </c>
      <c r="C24">
        <v>2.3199999999999998E-2</v>
      </c>
      <c r="D24">
        <v>1.5100000000000001E-2</v>
      </c>
      <c r="E24">
        <v>2.9100000000000001E-2</v>
      </c>
      <c r="G24" s="15">
        <v>8.6875000000000025E-3</v>
      </c>
    </row>
    <row r="25" spans="1:7" x14ac:dyDescent="0.25">
      <c r="A25">
        <v>197612</v>
      </c>
      <c r="B25">
        <v>5.6500000000000002E-2</v>
      </c>
      <c r="C25">
        <v>3.0299999999999997E-2</v>
      </c>
      <c r="D25">
        <v>2.2700000000000001E-2</v>
      </c>
      <c r="E25">
        <v>7.3000000000000001E-3</v>
      </c>
      <c r="G25" s="15">
        <v>9.262499999999993E-3</v>
      </c>
    </row>
    <row r="26" spans="1:7" x14ac:dyDescent="0.25">
      <c r="A26">
        <v>197701</v>
      </c>
      <c r="B26">
        <v>-4.0500000000000001E-2</v>
      </c>
      <c r="C26">
        <v>4.7599999999999996E-2</v>
      </c>
      <c r="D26">
        <v>4.2699999999999995E-2</v>
      </c>
      <c r="E26">
        <v>0.04</v>
      </c>
      <c r="G26" s="15">
        <v>2.2324999999999998E-2</v>
      </c>
    </row>
    <row r="27" spans="1:7" x14ac:dyDescent="0.25">
      <c r="A27">
        <v>197702</v>
      </c>
      <c r="B27">
        <v>-1.9400000000000001E-2</v>
      </c>
      <c r="C27">
        <v>1.04E-2</v>
      </c>
      <c r="D27">
        <v>4.6999999999999993E-3</v>
      </c>
      <c r="E27">
        <v>3.5999999999999999E-3</v>
      </c>
      <c r="G27" s="15">
        <v>-6.0374999999999995E-3</v>
      </c>
    </row>
    <row r="28" spans="1:7" x14ac:dyDescent="0.25">
      <c r="A28">
        <v>197703</v>
      </c>
      <c r="B28">
        <v>-1.37E-2</v>
      </c>
      <c r="C28">
        <v>0.01</v>
      </c>
      <c r="D28">
        <v>1.09E-2</v>
      </c>
      <c r="E28">
        <v>5.5000000000000005E-3</v>
      </c>
      <c r="G28" s="15">
        <v>9.2749999999999985E-3</v>
      </c>
    </row>
    <row r="29" spans="1:7" x14ac:dyDescent="0.25">
      <c r="A29">
        <v>197704</v>
      </c>
      <c r="B29">
        <v>1.5E-3</v>
      </c>
      <c r="C29">
        <v>-1.1999999999999999E-3</v>
      </c>
      <c r="D29">
        <v>3.3799999999999997E-2</v>
      </c>
      <c r="E29">
        <v>4.2099999999999999E-2</v>
      </c>
      <c r="G29" s="15">
        <v>3.2962499999999999E-2</v>
      </c>
    </row>
    <row r="30" spans="1:7" x14ac:dyDescent="0.25">
      <c r="A30">
        <v>197705</v>
      </c>
      <c r="B30">
        <v>-1.4499999999999999E-2</v>
      </c>
      <c r="C30">
        <v>1.18E-2</v>
      </c>
      <c r="D30">
        <v>8.5000000000000006E-3</v>
      </c>
      <c r="E30">
        <v>2.0299999999999999E-2</v>
      </c>
      <c r="G30" s="15">
        <v>1.8187500000000002E-2</v>
      </c>
    </row>
    <row r="31" spans="1:7" x14ac:dyDescent="0.25">
      <c r="A31">
        <v>197706</v>
      </c>
      <c r="B31">
        <v>4.7100000000000003E-2</v>
      </c>
      <c r="C31">
        <v>2.0899999999999998E-2</v>
      </c>
      <c r="D31">
        <v>-7.4000000000000003E-3</v>
      </c>
      <c r="E31">
        <v>1.66E-2</v>
      </c>
      <c r="G31" s="15">
        <v>1.2812499999999998E-2</v>
      </c>
    </row>
    <row r="32" spans="1:7" x14ac:dyDescent="0.25">
      <c r="A32">
        <v>197707</v>
      </c>
      <c r="B32">
        <v>-1.6899999999999998E-2</v>
      </c>
      <c r="C32">
        <v>2.1600000000000001E-2</v>
      </c>
      <c r="D32">
        <v>-5.6000000000000008E-3</v>
      </c>
      <c r="E32">
        <v>3.2000000000000002E-3</v>
      </c>
      <c r="G32" s="15">
        <v>8.9249999999999954E-3</v>
      </c>
    </row>
    <row r="33" spans="1:7" x14ac:dyDescent="0.25">
      <c r="A33">
        <v>197708</v>
      </c>
      <c r="B33">
        <v>-1.7500000000000002E-2</v>
      </c>
      <c r="C33">
        <v>1.4800000000000001E-2</v>
      </c>
      <c r="D33">
        <v>-2.7000000000000003E-2</v>
      </c>
      <c r="E33">
        <v>-1.7000000000000001E-2</v>
      </c>
      <c r="G33" s="15">
        <v>-2.0049999999999998E-2</v>
      </c>
    </row>
    <row r="34" spans="1:7" x14ac:dyDescent="0.25">
      <c r="A34">
        <v>197709</v>
      </c>
      <c r="B34">
        <v>-2.7000000000000001E-3</v>
      </c>
      <c r="C34">
        <v>1.34E-2</v>
      </c>
      <c r="D34">
        <v>-5.1999999999999998E-3</v>
      </c>
      <c r="E34">
        <v>0.02</v>
      </c>
      <c r="G34" s="15">
        <v>1.9587500000000001E-2</v>
      </c>
    </row>
    <row r="35" spans="1:7" x14ac:dyDescent="0.25">
      <c r="A35">
        <v>197710</v>
      </c>
      <c r="B35">
        <v>-4.3799999999999999E-2</v>
      </c>
      <c r="C35">
        <v>1.2500000000000001E-2</v>
      </c>
      <c r="D35">
        <v>1.7500000000000002E-2</v>
      </c>
      <c r="E35">
        <v>-8.0000000000000004E-4</v>
      </c>
      <c r="G35" s="15">
        <v>1.0874999999999913E-3</v>
      </c>
    </row>
    <row r="36" spans="1:7" x14ac:dyDescent="0.25">
      <c r="A36">
        <v>197711</v>
      </c>
      <c r="B36">
        <v>0.04</v>
      </c>
      <c r="C36">
        <v>3.73E-2</v>
      </c>
      <c r="D36">
        <v>2.5999999999999999E-3</v>
      </c>
      <c r="E36">
        <v>2.0099999999999996E-2</v>
      </c>
      <c r="G36" s="15">
        <v>6.3874999999999973E-3</v>
      </c>
    </row>
    <row r="37" spans="1:7" x14ac:dyDescent="0.25">
      <c r="A37">
        <v>197712</v>
      </c>
      <c r="B37">
        <v>2.7000000000000001E-3</v>
      </c>
      <c r="C37">
        <v>1.32E-2</v>
      </c>
      <c r="D37">
        <v>-2.8999999999999998E-3</v>
      </c>
      <c r="E37">
        <v>1.5800000000000002E-2</v>
      </c>
      <c r="G37" s="15">
        <v>-5.7499999999999999E-3</v>
      </c>
    </row>
    <row r="38" spans="1:7" x14ac:dyDescent="0.25">
      <c r="A38">
        <v>197801</v>
      </c>
      <c r="B38">
        <v>-6.0100000000000001E-2</v>
      </c>
      <c r="C38">
        <v>2.2400000000000003E-2</v>
      </c>
      <c r="D38">
        <v>3.3599999999999998E-2</v>
      </c>
      <c r="E38">
        <v>-6.6E-3</v>
      </c>
      <c r="G38" s="15">
        <v>1.2587499999999995E-2</v>
      </c>
    </row>
    <row r="39" spans="1:7" x14ac:dyDescent="0.25">
      <c r="A39">
        <v>197802</v>
      </c>
      <c r="B39">
        <v>-1.38E-2</v>
      </c>
      <c r="C39">
        <v>3.5900000000000001E-2</v>
      </c>
      <c r="D39">
        <v>8.3000000000000001E-3</v>
      </c>
      <c r="E39">
        <v>1.9699999999999999E-2</v>
      </c>
      <c r="G39" s="15">
        <v>1.0750000000000003E-2</v>
      </c>
    </row>
    <row r="40" spans="1:7" x14ac:dyDescent="0.25">
      <c r="A40">
        <v>197803</v>
      </c>
      <c r="B40">
        <v>2.8500000000000001E-2</v>
      </c>
      <c r="C40">
        <v>3.49E-2</v>
      </c>
      <c r="D40">
        <v>1.18E-2</v>
      </c>
      <c r="E40">
        <v>1.37E-2</v>
      </c>
      <c r="G40" s="15">
        <v>-2.7375000000000038E-3</v>
      </c>
    </row>
    <row r="41" spans="1:7" x14ac:dyDescent="0.25">
      <c r="A41">
        <v>197804</v>
      </c>
      <c r="B41">
        <v>7.8799999999999995E-2</v>
      </c>
      <c r="C41">
        <v>4.5000000000000005E-3</v>
      </c>
      <c r="D41">
        <v>-3.5400000000000001E-2</v>
      </c>
      <c r="E41">
        <v>8.6E-3</v>
      </c>
      <c r="G41" s="15">
        <v>-2.8212499999999988E-2</v>
      </c>
    </row>
    <row r="42" spans="1:7" x14ac:dyDescent="0.25">
      <c r="A42">
        <v>197805</v>
      </c>
      <c r="B42">
        <v>1.7600000000000001E-2</v>
      </c>
      <c r="C42">
        <v>4.5599999999999995E-2</v>
      </c>
      <c r="D42">
        <v>-5.1999999999999998E-3</v>
      </c>
      <c r="E42">
        <v>2.8300000000000002E-2</v>
      </c>
      <c r="G42" s="15">
        <v>1.7000000000000001E-3</v>
      </c>
    </row>
    <row r="43" spans="1:7" x14ac:dyDescent="0.25">
      <c r="A43">
        <v>197806</v>
      </c>
      <c r="B43">
        <v>-1.6899999999999998E-2</v>
      </c>
      <c r="C43">
        <v>1.66E-2</v>
      </c>
      <c r="D43">
        <v>5.6999999999999993E-3</v>
      </c>
      <c r="E43">
        <v>2.7400000000000001E-2</v>
      </c>
      <c r="G43" s="15">
        <v>2.0250000000000001E-2</v>
      </c>
    </row>
    <row r="44" spans="1:7" x14ac:dyDescent="0.25">
      <c r="A44">
        <v>197807</v>
      </c>
      <c r="B44">
        <v>5.1100000000000007E-2</v>
      </c>
      <c r="C44">
        <v>2.3E-3</v>
      </c>
      <c r="D44">
        <v>-1.15E-2</v>
      </c>
      <c r="E44">
        <v>4.1700000000000001E-2</v>
      </c>
      <c r="G44" s="15">
        <v>8.3749999999999797E-4</v>
      </c>
    </row>
    <row r="45" spans="1:7" x14ac:dyDescent="0.25">
      <c r="A45">
        <v>197808</v>
      </c>
      <c r="B45">
        <v>3.7499999999999999E-2</v>
      </c>
      <c r="C45">
        <v>5.0599999999999999E-2</v>
      </c>
      <c r="D45">
        <v>-5.1000000000000004E-3</v>
      </c>
      <c r="E45">
        <v>2.8300000000000002E-2</v>
      </c>
      <c r="G45" s="15">
        <v>2.3599999999999996E-2</v>
      </c>
    </row>
    <row r="46" spans="1:7" x14ac:dyDescent="0.25">
      <c r="A46">
        <v>197809</v>
      </c>
      <c r="B46">
        <v>-1.43E-2</v>
      </c>
      <c r="C46">
        <v>-4.3E-3</v>
      </c>
      <c r="D46">
        <v>1.89E-2</v>
      </c>
      <c r="E46">
        <v>-3.1400000000000004E-2</v>
      </c>
      <c r="G46" s="15">
        <v>-2.1137499999999997E-2</v>
      </c>
    </row>
    <row r="47" spans="1:7" x14ac:dyDescent="0.25">
      <c r="A47">
        <v>197810</v>
      </c>
      <c r="B47">
        <v>-0.1191</v>
      </c>
      <c r="C47">
        <v>-9.8599999999999993E-2</v>
      </c>
      <c r="D47">
        <v>1.38E-2</v>
      </c>
      <c r="E47">
        <v>-8.4600000000000009E-2</v>
      </c>
      <c r="G47" s="15">
        <v>-3.0237500000000014E-2</v>
      </c>
    </row>
    <row r="48" spans="1:7" x14ac:dyDescent="0.25">
      <c r="A48">
        <v>197811</v>
      </c>
      <c r="B48">
        <v>2.7099999999999999E-2</v>
      </c>
      <c r="C48">
        <v>2.9700000000000001E-2</v>
      </c>
      <c r="D48">
        <v>-2.1499999999999998E-2</v>
      </c>
      <c r="E48">
        <v>5.45E-2</v>
      </c>
      <c r="G48" s="15">
        <v>1.3162499999999997E-2</v>
      </c>
    </row>
    <row r="49" spans="1:7" x14ac:dyDescent="0.25">
      <c r="A49">
        <v>197812</v>
      </c>
      <c r="B49">
        <v>8.8000000000000005E-3</v>
      </c>
      <c r="C49">
        <v>1.29E-2</v>
      </c>
      <c r="D49">
        <v>-2.1299999999999999E-2</v>
      </c>
      <c r="E49">
        <v>3.0299999999999997E-2</v>
      </c>
      <c r="G49" s="15">
        <v>1.2487500000000002E-2</v>
      </c>
    </row>
    <row r="50" spans="1:7" x14ac:dyDescent="0.25">
      <c r="A50">
        <v>197901</v>
      </c>
      <c r="B50">
        <v>4.2300000000000004E-2</v>
      </c>
      <c r="C50">
        <v>3.6200000000000003E-2</v>
      </c>
      <c r="D50">
        <v>2.1899999999999999E-2</v>
      </c>
      <c r="E50">
        <v>-1.3600000000000001E-2</v>
      </c>
      <c r="G50" s="15">
        <v>-1.2200000000000003E-2</v>
      </c>
    </row>
    <row r="51" spans="1:7" x14ac:dyDescent="0.25">
      <c r="A51">
        <v>197902</v>
      </c>
      <c r="B51">
        <v>-3.56E-2</v>
      </c>
      <c r="C51">
        <v>4.5000000000000005E-3</v>
      </c>
      <c r="D51">
        <v>1.1699999999999999E-2</v>
      </c>
      <c r="E51">
        <v>-1.06E-2</v>
      </c>
      <c r="G51" s="15">
        <v>-1.3912500000000001E-2</v>
      </c>
    </row>
    <row r="52" spans="1:7" x14ac:dyDescent="0.25">
      <c r="A52">
        <v>197903</v>
      </c>
      <c r="B52">
        <v>5.6799999999999996E-2</v>
      </c>
      <c r="C52">
        <v>3.2599999999999997E-2</v>
      </c>
      <c r="D52">
        <v>-7.0999999999999995E-3</v>
      </c>
      <c r="E52">
        <v>2.9300000000000003E-2</v>
      </c>
      <c r="G52" s="15">
        <v>2.6425000000000004E-2</v>
      </c>
    </row>
    <row r="53" spans="1:7" x14ac:dyDescent="0.25">
      <c r="A53">
        <v>197904</v>
      </c>
      <c r="B53">
        <v>-5.9999999999999995E-4</v>
      </c>
      <c r="C53">
        <v>2.1499999999999998E-2</v>
      </c>
      <c r="D53">
        <v>1.1200000000000002E-2</v>
      </c>
      <c r="E53">
        <v>8.1000000000000013E-3</v>
      </c>
      <c r="G53" s="15">
        <v>7.112499999999999E-3</v>
      </c>
    </row>
    <row r="54" spans="1:7" x14ac:dyDescent="0.25">
      <c r="A54">
        <v>197905</v>
      </c>
      <c r="B54">
        <v>-2.2099999999999998E-2</v>
      </c>
      <c r="C54">
        <v>2.0999999999999999E-3</v>
      </c>
      <c r="D54">
        <v>1.3100000000000001E-2</v>
      </c>
      <c r="E54">
        <v>-5.4000000000000003E-3</v>
      </c>
      <c r="G54" s="15">
        <v>-3.8750000000000034E-3</v>
      </c>
    </row>
    <row r="55" spans="1:7" x14ac:dyDescent="0.25">
      <c r="A55">
        <v>197906</v>
      </c>
      <c r="B55">
        <v>3.85E-2</v>
      </c>
      <c r="C55">
        <v>1.1699999999999999E-2</v>
      </c>
      <c r="D55">
        <v>1.44E-2</v>
      </c>
      <c r="E55">
        <v>8.3999999999999995E-3</v>
      </c>
      <c r="G55" s="15">
        <v>1.7600000000000011E-2</v>
      </c>
    </row>
    <row r="56" spans="1:7" x14ac:dyDescent="0.25">
      <c r="A56">
        <v>197907</v>
      </c>
      <c r="B56">
        <v>8.199999999999999E-3</v>
      </c>
      <c r="C56">
        <v>1.2800000000000001E-2</v>
      </c>
      <c r="D56">
        <v>1.8600000000000002E-2</v>
      </c>
      <c r="E56">
        <v>-1.0700000000000001E-2</v>
      </c>
      <c r="G56" s="15">
        <v>1.2500000000000011E-3</v>
      </c>
    </row>
    <row r="57" spans="1:7" x14ac:dyDescent="0.25">
      <c r="A57">
        <v>197908</v>
      </c>
      <c r="B57">
        <v>5.5300000000000002E-2</v>
      </c>
      <c r="C57">
        <v>2.0499999999999997E-2</v>
      </c>
      <c r="D57">
        <v>-1.5800000000000002E-2</v>
      </c>
      <c r="E57">
        <v>-2E-3</v>
      </c>
      <c r="G57" s="15">
        <v>2.2749999999999992E-3</v>
      </c>
    </row>
    <row r="58" spans="1:7" x14ac:dyDescent="0.25">
      <c r="A58">
        <v>197909</v>
      </c>
      <c r="B58">
        <v>-8.199999999999999E-3</v>
      </c>
      <c r="C58">
        <v>-2.7000000000000001E-3</v>
      </c>
      <c r="D58">
        <v>-9.0000000000000011E-3</v>
      </c>
      <c r="E58">
        <v>5.28E-2</v>
      </c>
      <c r="G58" s="15">
        <v>2.8187499999999997E-2</v>
      </c>
    </row>
    <row r="59" spans="1:7" x14ac:dyDescent="0.25">
      <c r="A59">
        <v>197910</v>
      </c>
      <c r="B59">
        <v>-8.1000000000000003E-2</v>
      </c>
      <c r="C59">
        <v>-3.3700000000000001E-2</v>
      </c>
      <c r="D59">
        <v>-1.84E-2</v>
      </c>
      <c r="E59">
        <v>2.0099999999999996E-2</v>
      </c>
      <c r="G59" s="15">
        <v>-7.0874999999999966E-3</v>
      </c>
    </row>
    <row r="60" spans="1:7" x14ac:dyDescent="0.25">
      <c r="A60">
        <v>197911</v>
      </c>
      <c r="B60">
        <v>5.21E-2</v>
      </c>
      <c r="C60">
        <v>2.87E-2</v>
      </c>
      <c r="D60">
        <v>-3.2899999999999999E-2</v>
      </c>
      <c r="E60">
        <v>8.14E-2</v>
      </c>
      <c r="G60" s="15">
        <v>1.99125E-2</v>
      </c>
    </row>
    <row r="61" spans="1:7" x14ac:dyDescent="0.25">
      <c r="A61">
        <v>197912</v>
      </c>
      <c r="B61">
        <v>1.7899999999999999E-2</v>
      </c>
      <c r="C61">
        <v>4.1700000000000001E-2</v>
      </c>
      <c r="D61">
        <v>-2.1000000000000001E-2</v>
      </c>
      <c r="E61">
        <v>4.7800000000000002E-2</v>
      </c>
      <c r="G61" s="15">
        <v>4.2262500000000001E-2</v>
      </c>
    </row>
    <row r="62" spans="1:7" x14ac:dyDescent="0.25">
      <c r="A62">
        <v>198001</v>
      </c>
      <c r="B62">
        <v>5.5099999999999996E-2</v>
      </c>
      <c r="C62">
        <v>1.6200000000000003E-2</v>
      </c>
      <c r="D62">
        <v>1.7500000000000002E-2</v>
      </c>
      <c r="E62">
        <v>7.5499999999999998E-2</v>
      </c>
      <c r="G62" s="15">
        <v>3.4500000000000003E-2</v>
      </c>
    </row>
    <row r="63" spans="1:7" x14ac:dyDescent="0.25">
      <c r="A63">
        <v>198002</v>
      </c>
      <c r="B63">
        <v>-1.2199999999999999E-2</v>
      </c>
      <c r="C63">
        <v>-1.8500000000000003E-2</v>
      </c>
      <c r="D63">
        <v>6.0999999999999995E-3</v>
      </c>
      <c r="E63">
        <v>7.8799999999999995E-2</v>
      </c>
      <c r="G63" s="15">
        <v>4.1250000000000002E-2</v>
      </c>
    </row>
    <row r="64" spans="1:7" x14ac:dyDescent="0.25">
      <c r="A64">
        <v>198003</v>
      </c>
      <c r="B64">
        <v>-0.129</v>
      </c>
      <c r="C64">
        <v>-6.6400000000000001E-2</v>
      </c>
      <c r="D64">
        <v>-1.01E-2</v>
      </c>
      <c r="E64">
        <v>-9.5500000000000002E-2</v>
      </c>
      <c r="G64" s="15">
        <v>-7.1649999999999991E-2</v>
      </c>
    </row>
    <row r="65" spans="1:7" x14ac:dyDescent="0.25">
      <c r="A65">
        <v>198004</v>
      </c>
      <c r="B65">
        <v>3.9699999999999999E-2</v>
      </c>
      <c r="C65">
        <v>1.0500000000000001E-2</v>
      </c>
      <c r="D65">
        <v>1.06E-2</v>
      </c>
      <c r="E65">
        <v>-4.3E-3</v>
      </c>
      <c r="G65" s="15">
        <v>-1.3225000000000004E-2</v>
      </c>
    </row>
    <row r="66" spans="1:7" x14ac:dyDescent="0.25">
      <c r="A66">
        <v>198005</v>
      </c>
      <c r="B66">
        <v>5.2600000000000001E-2</v>
      </c>
      <c r="C66">
        <v>2.1299999999999999E-2</v>
      </c>
      <c r="D66">
        <v>3.8E-3</v>
      </c>
      <c r="E66">
        <v>-1.1200000000000002E-2</v>
      </c>
      <c r="G66" s="15">
        <v>-2.1125000000000033E-3</v>
      </c>
    </row>
    <row r="67" spans="1:7" x14ac:dyDescent="0.25">
      <c r="A67">
        <v>198006</v>
      </c>
      <c r="B67">
        <v>3.0600000000000002E-2</v>
      </c>
      <c r="C67">
        <v>1.66E-2</v>
      </c>
      <c r="D67">
        <v>-7.6E-3</v>
      </c>
      <c r="E67">
        <v>1.6200000000000003E-2</v>
      </c>
      <c r="G67" s="15">
        <v>1.8975000000000002E-2</v>
      </c>
    </row>
    <row r="68" spans="1:7" x14ac:dyDescent="0.25">
      <c r="A68">
        <v>198007</v>
      </c>
      <c r="B68">
        <v>6.4899999999999999E-2</v>
      </c>
      <c r="C68">
        <v>4.1399999999999999E-2</v>
      </c>
      <c r="D68">
        <v>-6.4100000000000004E-2</v>
      </c>
      <c r="E68">
        <v>3.9000000000000003E-3</v>
      </c>
      <c r="G68" s="15">
        <v>1.0037500000000005E-2</v>
      </c>
    </row>
    <row r="69" spans="1:7" x14ac:dyDescent="0.25">
      <c r="A69">
        <v>198008</v>
      </c>
      <c r="B69">
        <v>1.8000000000000002E-2</v>
      </c>
      <c r="C69">
        <v>3.9199999999999999E-2</v>
      </c>
      <c r="D69">
        <v>-2.6000000000000002E-2</v>
      </c>
      <c r="E69">
        <v>3.2099999999999997E-2</v>
      </c>
      <c r="G69" s="15">
        <v>7.562500000000005E-3</v>
      </c>
    </row>
    <row r="70" spans="1:7" x14ac:dyDescent="0.25">
      <c r="A70">
        <v>198009</v>
      </c>
      <c r="B70">
        <v>2.1899999999999999E-2</v>
      </c>
      <c r="C70">
        <v>9.7999999999999997E-3</v>
      </c>
      <c r="D70">
        <v>-4.5899999999999996E-2</v>
      </c>
      <c r="E70">
        <v>5.3899999999999997E-2</v>
      </c>
      <c r="G70" s="15">
        <v>3.3200000000000007E-2</v>
      </c>
    </row>
    <row r="71" spans="1:7" x14ac:dyDescent="0.25">
      <c r="A71">
        <v>198010</v>
      </c>
      <c r="B71">
        <v>1.06E-2</v>
      </c>
      <c r="C71">
        <v>2.4700000000000003E-2</v>
      </c>
      <c r="D71">
        <v>-2.76E-2</v>
      </c>
      <c r="E71">
        <v>7.2999999999999995E-2</v>
      </c>
      <c r="G71" s="15">
        <v>2.5325E-2</v>
      </c>
    </row>
    <row r="72" spans="1:7" x14ac:dyDescent="0.25">
      <c r="A72">
        <v>198011</v>
      </c>
      <c r="B72">
        <v>9.5899999999999999E-2</v>
      </c>
      <c r="C72">
        <v>-3.3599999999999998E-2</v>
      </c>
      <c r="D72">
        <v>-8.3299999999999999E-2</v>
      </c>
      <c r="E72">
        <v>0.1522</v>
      </c>
      <c r="G72" s="15">
        <v>5.4687499999999986E-2</v>
      </c>
    </row>
    <row r="73" spans="1:7" x14ac:dyDescent="0.25">
      <c r="A73">
        <v>198012</v>
      </c>
      <c r="B73">
        <v>-4.5199999999999997E-2</v>
      </c>
      <c r="C73">
        <v>-2.5999999999999999E-3</v>
      </c>
      <c r="D73">
        <v>2.7900000000000001E-2</v>
      </c>
      <c r="E73">
        <v>-6.6799999999999998E-2</v>
      </c>
      <c r="G73" s="15">
        <v>-4.6950000000000006E-2</v>
      </c>
    </row>
    <row r="74" spans="1:7" x14ac:dyDescent="0.25">
      <c r="A74">
        <v>198101</v>
      </c>
      <c r="B74">
        <v>-5.04E-2</v>
      </c>
      <c r="C74">
        <v>2.92E-2</v>
      </c>
      <c r="D74">
        <v>6.7199999999999996E-2</v>
      </c>
      <c r="E74">
        <v>-7.9500000000000001E-2</v>
      </c>
      <c r="G74" s="15">
        <v>-5.2462499999999995E-2</v>
      </c>
    </row>
    <row r="75" spans="1:7" x14ac:dyDescent="0.25">
      <c r="A75">
        <v>198102</v>
      </c>
      <c r="B75">
        <v>5.6999999999999993E-3</v>
      </c>
      <c r="C75">
        <v>-3.4000000000000002E-3</v>
      </c>
      <c r="D75">
        <v>1.0200000000000001E-2</v>
      </c>
      <c r="E75">
        <v>-1.3500000000000002E-2</v>
      </c>
      <c r="G75" s="15">
        <v>-2.5712500000000006E-2</v>
      </c>
    </row>
    <row r="76" spans="1:7" x14ac:dyDescent="0.25">
      <c r="A76">
        <v>198103</v>
      </c>
      <c r="B76">
        <v>3.56E-2</v>
      </c>
      <c r="C76">
        <v>3.5400000000000001E-2</v>
      </c>
      <c r="D76">
        <v>6.4000000000000003E-3</v>
      </c>
      <c r="E76">
        <v>7.4000000000000003E-3</v>
      </c>
      <c r="G76" s="15">
        <v>-3.8324999999999998E-2</v>
      </c>
    </row>
    <row r="77" spans="1:7" x14ac:dyDescent="0.25">
      <c r="A77">
        <v>198104</v>
      </c>
      <c r="B77">
        <v>-2.1099999999999997E-2</v>
      </c>
      <c r="C77">
        <v>4.4000000000000004E-2</v>
      </c>
      <c r="D77">
        <v>2.2799999999999997E-2</v>
      </c>
      <c r="E77">
        <v>-9.1000000000000004E-3</v>
      </c>
      <c r="G77" s="15">
        <v>-2.1662500000000001E-2</v>
      </c>
    </row>
    <row r="78" spans="1:7" x14ac:dyDescent="0.25">
      <c r="A78">
        <v>198105</v>
      </c>
      <c r="B78">
        <v>1.1000000000000001E-3</v>
      </c>
      <c r="C78">
        <v>0.02</v>
      </c>
      <c r="D78">
        <v>-4.1999999999999997E-3</v>
      </c>
      <c r="E78">
        <v>3.7000000000000005E-2</v>
      </c>
      <c r="G78" s="15">
        <v>7.4999999999998679E-5</v>
      </c>
    </row>
    <row r="79" spans="1:7" x14ac:dyDescent="0.25">
      <c r="A79">
        <v>198106</v>
      </c>
      <c r="B79">
        <v>-2.3599999999999999E-2</v>
      </c>
      <c r="C79">
        <v>-8.3000000000000001E-3</v>
      </c>
      <c r="D79">
        <v>5.1299999999999998E-2</v>
      </c>
      <c r="E79">
        <v>-5.8099999999999999E-2</v>
      </c>
      <c r="G79" s="15">
        <v>-3.0237499999999994E-2</v>
      </c>
    </row>
    <row r="80" spans="1:7" x14ac:dyDescent="0.25">
      <c r="A80">
        <v>198107</v>
      </c>
      <c r="B80">
        <v>-1.54E-2</v>
      </c>
      <c r="C80">
        <v>-2.1899999999999999E-2</v>
      </c>
      <c r="D80">
        <v>-5.0000000000000001E-3</v>
      </c>
      <c r="E80">
        <v>-2.4500000000000001E-2</v>
      </c>
      <c r="G80" s="15">
        <v>-2.37875E-2</v>
      </c>
    </row>
    <row r="81" spans="1:7" x14ac:dyDescent="0.25">
      <c r="A81">
        <v>198108</v>
      </c>
      <c r="B81">
        <v>-7.0400000000000004E-2</v>
      </c>
      <c r="C81">
        <v>-1.95E-2</v>
      </c>
      <c r="D81">
        <v>4.7599999999999996E-2</v>
      </c>
      <c r="E81">
        <v>-1.15E-2</v>
      </c>
      <c r="G81" s="15">
        <v>-1.575E-3</v>
      </c>
    </row>
    <row r="82" spans="1:7" x14ac:dyDescent="0.25">
      <c r="A82">
        <v>198109</v>
      </c>
      <c r="B82">
        <v>-7.17E-2</v>
      </c>
      <c r="C82">
        <v>-2.6499999999999999E-2</v>
      </c>
      <c r="D82">
        <v>5.1699999999999996E-2</v>
      </c>
      <c r="E82">
        <v>1.95E-2</v>
      </c>
      <c r="G82" s="15">
        <v>7.6499999999999971E-3</v>
      </c>
    </row>
    <row r="83" spans="1:7" x14ac:dyDescent="0.25">
      <c r="A83">
        <v>198110</v>
      </c>
      <c r="B83">
        <v>4.9200000000000001E-2</v>
      </c>
      <c r="C83">
        <v>2.23E-2</v>
      </c>
      <c r="D83">
        <v>-4.2099999999999999E-2</v>
      </c>
      <c r="E83">
        <v>4.0099999999999997E-2</v>
      </c>
      <c r="G83" s="15">
        <v>2.4650000000000005E-2</v>
      </c>
    </row>
    <row r="84" spans="1:7" x14ac:dyDescent="0.25">
      <c r="A84">
        <v>198111</v>
      </c>
      <c r="B84">
        <v>3.3599999999999998E-2</v>
      </c>
      <c r="C84">
        <v>-1.03E-2</v>
      </c>
      <c r="D84">
        <v>1.83E-2</v>
      </c>
      <c r="E84">
        <v>-2.7000000000000001E-3</v>
      </c>
      <c r="G84" s="15">
        <v>3.3500000000000058E-3</v>
      </c>
    </row>
    <row r="85" spans="1:7" x14ac:dyDescent="0.25">
      <c r="A85">
        <v>198112</v>
      </c>
      <c r="B85">
        <v>-3.6499999999999998E-2</v>
      </c>
      <c r="C85">
        <v>1.2E-2</v>
      </c>
      <c r="D85">
        <v>8.1000000000000013E-3</v>
      </c>
      <c r="E85">
        <v>1.3000000000000001E-2</v>
      </c>
      <c r="G85" s="15">
        <v>3.425000000000001E-3</v>
      </c>
    </row>
    <row r="86" spans="1:7" x14ac:dyDescent="0.25">
      <c r="A86">
        <v>198201</v>
      </c>
      <c r="B86">
        <v>-3.2400000000000005E-2</v>
      </c>
      <c r="C86">
        <v>-1.2800000000000001E-2</v>
      </c>
      <c r="D86">
        <v>3.1899999999999998E-2</v>
      </c>
      <c r="E86">
        <v>1.72E-2</v>
      </c>
      <c r="G86" s="15">
        <v>3.9974999999999997E-2</v>
      </c>
    </row>
    <row r="87" spans="1:7" x14ac:dyDescent="0.25">
      <c r="A87">
        <v>198202</v>
      </c>
      <c r="B87">
        <v>-5.8600000000000006E-2</v>
      </c>
      <c r="C87">
        <v>4.4000000000000003E-3</v>
      </c>
      <c r="D87">
        <v>6.0499999999999998E-2</v>
      </c>
      <c r="E87">
        <v>4.8799999999999996E-2</v>
      </c>
      <c r="G87" s="15">
        <v>4.0887500000000007E-2</v>
      </c>
    </row>
    <row r="88" spans="1:7" x14ac:dyDescent="0.25">
      <c r="A88">
        <v>198203</v>
      </c>
      <c r="B88">
        <v>-1.8700000000000001E-2</v>
      </c>
      <c r="C88">
        <v>-2.0999999999999999E-3</v>
      </c>
      <c r="D88">
        <v>3.8100000000000002E-2</v>
      </c>
      <c r="E88">
        <v>2.9600000000000001E-2</v>
      </c>
      <c r="G88" s="15">
        <v>3.4162499999999998E-2</v>
      </c>
    </row>
    <row r="89" spans="1:7" x14ac:dyDescent="0.25">
      <c r="A89">
        <v>198204</v>
      </c>
      <c r="B89">
        <v>3.27E-2</v>
      </c>
      <c r="C89">
        <v>1.47E-2</v>
      </c>
      <c r="D89">
        <v>-2.7000000000000003E-2</v>
      </c>
      <c r="E89">
        <v>-4.0000000000000001E-3</v>
      </c>
      <c r="G89" s="15">
        <v>1.7199999999999993E-2</v>
      </c>
    </row>
    <row r="90" spans="1:7" x14ac:dyDescent="0.25">
      <c r="A90">
        <v>198205</v>
      </c>
      <c r="B90">
        <v>-3.9900000000000005E-2</v>
      </c>
      <c r="C90">
        <v>5.1999999999999998E-3</v>
      </c>
      <c r="D90">
        <v>1.7500000000000002E-2</v>
      </c>
      <c r="E90">
        <v>2.5000000000000001E-2</v>
      </c>
      <c r="G90" s="15">
        <v>1.9750000000000007E-2</v>
      </c>
    </row>
    <row r="91" spans="1:7" x14ac:dyDescent="0.25">
      <c r="A91">
        <v>198206</v>
      </c>
      <c r="B91">
        <v>-3.0899999999999997E-2</v>
      </c>
      <c r="C91">
        <v>-4.0000000000000001E-3</v>
      </c>
      <c r="D91">
        <v>1.5300000000000001E-2</v>
      </c>
      <c r="E91">
        <v>4.9599999999999998E-2</v>
      </c>
      <c r="G91" s="15">
        <v>2.9612499999999996E-2</v>
      </c>
    </row>
    <row r="92" spans="1:7" x14ac:dyDescent="0.25">
      <c r="A92">
        <v>198207</v>
      </c>
      <c r="B92">
        <v>-3.1899999999999998E-2</v>
      </c>
      <c r="C92">
        <v>8.3000000000000001E-3</v>
      </c>
      <c r="D92">
        <v>8.9999999999999998E-4</v>
      </c>
      <c r="E92">
        <v>4.4500000000000005E-2</v>
      </c>
      <c r="G92" s="15">
        <v>2.9037500000000001E-2</v>
      </c>
    </row>
    <row r="93" spans="1:7" x14ac:dyDescent="0.25">
      <c r="A93">
        <v>198208</v>
      </c>
      <c r="B93">
        <v>0.1114</v>
      </c>
      <c r="C93">
        <v>-4.1399999999999999E-2</v>
      </c>
      <c r="D93">
        <v>9.4999999999999998E-3</v>
      </c>
      <c r="E93">
        <v>-3.5200000000000002E-2</v>
      </c>
      <c r="G93" s="15">
        <v>-3.0475000000000002E-2</v>
      </c>
    </row>
    <row r="94" spans="1:7" x14ac:dyDescent="0.25">
      <c r="A94">
        <v>198209</v>
      </c>
      <c r="B94">
        <v>1.29E-2</v>
      </c>
      <c r="C94">
        <v>2.9500000000000002E-2</v>
      </c>
      <c r="D94">
        <v>2.8000000000000004E-3</v>
      </c>
      <c r="E94">
        <v>4.1900000000000007E-2</v>
      </c>
      <c r="G94" s="15">
        <v>3.9837499999999998E-2</v>
      </c>
    </row>
    <row r="95" spans="1:7" x14ac:dyDescent="0.25">
      <c r="A95">
        <v>198210</v>
      </c>
      <c r="B95">
        <v>0.113</v>
      </c>
      <c r="C95">
        <v>2.3399999999999997E-2</v>
      </c>
      <c r="D95">
        <v>-3.6600000000000001E-2</v>
      </c>
      <c r="E95">
        <v>1.8E-3</v>
      </c>
      <c r="G95" s="15">
        <v>-1.3237499999999985E-2</v>
      </c>
    </row>
    <row r="96" spans="1:7" x14ac:dyDescent="0.25">
      <c r="A96">
        <v>198211</v>
      </c>
      <c r="B96">
        <v>4.6699999999999998E-2</v>
      </c>
      <c r="C96">
        <v>4.6699999999999998E-2</v>
      </c>
      <c r="D96">
        <v>-1.8700000000000001E-2</v>
      </c>
      <c r="E96">
        <v>5.9500000000000004E-2</v>
      </c>
      <c r="G96" s="15">
        <v>1.2062499999999997E-2</v>
      </c>
    </row>
    <row r="97" spans="1:7" x14ac:dyDescent="0.25">
      <c r="A97">
        <v>198212</v>
      </c>
      <c r="B97">
        <v>5.5000000000000005E-3</v>
      </c>
      <c r="C97">
        <v>-2.2000000000000001E-3</v>
      </c>
      <c r="D97">
        <v>-2.0000000000000001E-4</v>
      </c>
      <c r="E97">
        <v>4.0000000000000002E-4</v>
      </c>
      <c r="G97" s="15">
        <v>-1.3200000000000002E-2</v>
      </c>
    </row>
    <row r="98" spans="1:7" x14ac:dyDescent="0.25">
      <c r="A98">
        <v>198301</v>
      </c>
      <c r="B98">
        <v>3.6000000000000004E-2</v>
      </c>
      <c r="C98">
        <v>2.7300000000000001E-2</v>
      </c>
      <c r="D98">
        <v>-7.4999999999999997E-3</v>
      </c>
      <c r="E98">
        <v>-1.7299999999999999E-2</v>
      </c>
      <c r="G98" s="15">
        <v>-3.0174999999999993E-2</v>
      </c>
    </row>
    <row r="99" spans="1:7" x14ac:dyDescent="0.25">
      <c r="A99">
        <v>198302</v>
      </c>
      <c r="B99">
        <v>2.5899999999999999E-2</v>
      </c>
      <c r="C99">
        <v>3.27E-2</v>
      </c>
      <c r="D99">
        <v>6.9999999999999993E-3</v>
      </c>
      <c r="E99">
        <v>3.7699999999999997E-2</v>
      </c>
      <c r="G99" s="15">
        <v>3.1949999999999999E-2</v>
      </c>
    </row>
    <row r="100" spans="1:7" x14ac:dyDescent="0.25">
      <c r="A100">
        <v>198303</v>
      </c>
      <c r="B100">
        <v>2.8199999999999999E-2</v>
      </c>
      <c r="C100">
        <v>1.7299999999999999E-2</v>
      </c>
      <c r="D100">
        <v>2.0199999999999999E-2</v>
      </c>
      <c r="E100">
        <v>9.1999999999999998E-3</v>
      </c>
      <c r="G100" s="15">
        <v>4.0624999999999967E-3</v>
      </c>
    </row>
    <row r="101" spans="1:7" x14ac:dyDescent="0.25">
      <c r="A101">
        <v>198304</v>
      </c>
      <c r="B101">
        <v>6.6699999999999995E-2</v>
      </c>
      <c r="C101">
        <v>5.0000000000000001E-3</v>
      </c>
      <c r="D101">
        <v>4.8999999999999998E-3</v>
      </c>
      <c r="E101">
        <v>1.72E-2</v>
      </c>
      <c r="G101" s="15">
        <v>1.8837500000000007E-2</v>
      </c>
    </row>
    <row r="102" spans="1:7" x14ac:dyDescent="0.25">
      <c r="A102">
        <v>198305</v>
      </c>
      <c r="B102">
        <v>5.1999999999999998E-3</v>
      </c>
      <c r="C102">
        <v>6.2400000000000004E-2</v>
      </c>
      <c r="D102">
        <v>-1.3999999999999999E-2</v>
      </c>
      <c r="E102">
        <v>-1.5600000000000001E-2</v>
      </c>
      <c r="G102" s="15">
        <v>-1.0274999999999999E-2</v>
      </c>
    </row>
    <row r="103" spans="1:7" x14ac:dyDescent="0.25">
      <c r="A103">
        <v>198306</v>
      </c>
      <c r="B103">
        <v>3.0699999999999998E-2</v>
      </c>
      <c r="C103">
        <v>9.4999999999999998E-3</v>
      </c>
      <c r="D103">
        <v>-3.9E-2</v>
      </c>
      <c r="E103">
        <v>1.8000000000000002E-2</v>
      </c>
      <c r="G103" s="15">
        <v>2.8937500000000001E-2</v>
      </c>
    </row>
    <row r="104" spans="1:7" x14ac:dyDescent="0.25">
      <c r="A104">
        <v>198307</v>
      </c>
      <c r="B104">
        <v>-4.07E-2</v>
      </c>
      <c r="C104">
        <v>1.4999999999999999E-2</v>
      </c>
      <c r="D104">
        <v>5.62E-2</v>
      </c>
      <c r="E104">
        <v>-3.1300000000000001E-2</v>
      </c>
      <c r="G104" s="15">
        <v>-2.1062500000000001E-2</v>
      </c>
    </row>
    <row r="105" spans="1:7" x14ac:dyDescent="0.25">
      <c r="A105">
        <v>198308</v>
      </c>
      <c r="B105">
        <v>-5.0000000000000001E-3</v>
      </c>
      <c r="C105">
        <v>-4.2800000000000005E-2</v>
      </c>
      <c r="D105">
        <v>5.5399999999999998E-2</v>
      </c>
      <c r="E105">
        <v>-5.8799999999999998E-2</v>
      </c>
      <c r="G105" s="15">
        <v>-5.4962499999999997E-2</v>
      </c>
    </row>
    <row r="106" spans="1:7" x14ac:dyDescent="0.25">
      <c r="A106">
        <v>198309</v>
      </c>
      <c r="B106">
        <v>9.1000000000000004E-3</v>
      </c>
      <c r="C106">
        <v>6.0999999999999995E-3</v>
      </c>
      <c r="D106">
        <v>1.01E-2</v>
      </c>
      <c r="E106">
        <v>-2.9999999999999997E-4</v>
      </c>
      <c r="G106" s="15">
        <v>6.4874999999999985E-3</v>
      </c>
    </row>
    <row r="107" spans="1:7" x14ac:dyDescent="0.25">
      <c r="A107">
        <v>198310</v>
      </c>
      <c r="B107">
        <v>-3.44E-2</v>
      </c>
      <c r="C107">
        <v>-3.5699999999999996E-2</v>
      </c>
      <c r="D107">
        <v>4.9699999999999994E-2</v>
      </c>
      <c r="E107">
        <v>-4.5199999999999997E-2</v>
      </c>
      <c r="G107" s="15">
        <v>-2.6775E-2</v>
      </c>
    </row>
    <row r="108" spans="1:7" x14ac:dyDescent="0.25">
      <c r="A108">
        <v>198311</v>
      </c>
      <c r="B108">
        <v>2.1600000000000001E-2</v>
      </c>
      <c r="C108">
        <v>2.0099999999999996E-2</v>
      </c>
      <c r="D108">
        <v>-7.1999999999999998E-3</v>
      </c>
      <c r="E108">
        <v>-1.2999999999999999E-3</v>
      </c>
      <c r="G108" s="15">
        <v>1.2650000000000008E-2</v>
      </c>
    </row>
    <row r="109" spans="1:7" x14ac:dyDescent="0.25">
      <c r="A109">
        <v>198312</v>
      </c>
      <c r="B109">
        <v>-1.78E-2</v>
      </c>
      <c r="C109">
        <v>-2.7000000000000001E-3</v>
      </c>
      <c r="D109">
        <v>1.7299999999999999E-2</v>
      </c>
      <c r="E109">
        <v>8.3999999999999995E-3</v>
      </c>
      <c r="G109" s="15">
        <v>-8.1625000000000031E-3</v>
      </c>
    </row>
    <row r="110" spans="1:7" x14ac:dyDescent="0.25">
      <c r="A110">
        <v>198401</v>
      </c>
      <c r="B110">
        <v>-1.9199999999999998E-2</v>
      </c>
      <c r="C110">
        <v>-3.8E-3</v>
      </c>
      <c r="D110">
        <v>7.5800000000000006E-2</v>
      </c>
      <c r="E110">
        <v>-2.5600000000000001E-2</v>
      </c>
      <c r="G110" s="15">
        <v>-2.955E-2</v>
      </c>
    </row>
    <row r="111" spans="1:7" x14ac:dyDescent="0.25">
      <c r="A111">
        <v>198402</v>
      </c>
      <c r="B111">
        <v>-4.82E-2</v>
      </c>
      <c r="C111">
        <v>-1.6899999999999998E-2</v>
      </c>
      <c r="D111">
        <v>3.3300000000000003E-2</v>
      </c>
      <c r="E111">
        <v>2.2000000000000001E-3</v>
      </c>
      <c r="G111" s="15">
        <v>-2.4649999999999991E-2</v>
      </c>
    </row>
    <row r="112" spans="1:7" x14ac:dyDescent="0.25">
      <c r="A112">
        <v>198403</v>
      </c>
      <c r="B112">
        <v>6.3E-3</v>
      </c>
      <c r="C112">
        <v>7.000000000000001E-4</v>
      </c>
      <c r="D112">
        <v>4.5999999999999999E-3</v>
      </c>
      <c r="E112">
        <v>1.0700000000000001E-2</v>
      </c>
      <c r="G112" s="15">
        <v>1.6375000000000001E-3</v>
      </c>
    </row>
    <row r="113" spans="1:7" x14ac:dyDescent="0.25">
      <c r="A113">
        <v>198404</v>
      </c>
      <c r="B113">
        <v>-5.1000000000000004E-3</v>
      </c>
      <c r="C113">
        <v>-1.1599999999999999E-2</v>
      </c>
      <c r="D113">
        <v>1.2E-2</v>
      </c>
      <c r="E113">
        <v>2.07E-2</v>
      </c>
      <c r="G113" s="15">
        <v>1.16875E-2</v>
      </c>
    </row>
    <row r="114" spans="1:7" x14ac:dyDescent="0.25">
      <c r="A114">
        <v>198405</v>
      </c>
      <c r="B114">
        <v>-5.9699999999999996E-2</v>
      </c>
      <c r="C114">
        <v>5.9999999999999995E-4</v>
      </c>
      <c r="D114">
        <v>3.0999999999999999E-3</v>
      </c>
      <c r="E114">
        <v>1.5100000000000001E-2</v>
      </c>
      <c r="G114" s="15">
        <v>6.300000000000007E-3</v>
      </c>
    </row>
    <row r="115" spans="1:7" x14ac:dyDescent="0.25">
      <c r="A115">
        <v>198406</v>
      </c>
      <c r="B115">
        <v>1.8200000000000001E-2</v>
      </c>
      <c r="C115">
        <v>-3.0000000000000001E-3</v>
      </c>
      <c r="D115">
        <v>-2.6600000000000002E-2</v>
      </c>
      <c r="E115">
        <v>-6.9999999999999993E-3</v>
      </c>
      <c r="G115" s="15">
        <v>1.3524999999999999E-2</v>
      </c>
    </row>
    <row r="116" spans="1:7" x14ac:dyDescent="0.25">
      <c r="A116">
        <v>198407</v>
      </c>
      <c r="B116">
        <v>-2.7400000000000001E-2</v>
      </c>
      <c r="C116">
        <v>-2.2099999999999998E-2</v>
      </c>
      <c r="D116">
        <v>3.5999999999999999E-3</v>
      </c>
      <c r="E116">
        <v>2.8500000000000001E-2</v>
      </c>
      <c r="G116" s="15">
        <v>-9.1874999999999978E-3</v>
      </c>
    </row>
    <row r="117" spans="1:7" x14ac:dyDescent="0.25">
      <c r="A117">
        <v>198408</v>
      </c>
      <c r="B117">
        <v>0.10279999999999999</v>
      </c>
      <c r="C117">
        <v>-2.3999999999999998E-3</v>
      </c>
      <c r="D117">
        <v>-1.8200000000000001E-2</v>
      </c>
      <c r="E117">
        <v>-5.5899999999999998E-2</v>
      </c>
      <c r="G117" s="15">
        <v>-2.7249999999999996E-2</v>
      </c>
    </row>
    <row r="118" spans="1:7" x14ac:dyDescent="0.25">
      <c r="A118">
        <v>198409</v>
      </c>
      <c r="B118">
        <v>-8.0000000000000002E-3</v>
      </c>
      <c r="C118">
        <v>1.7000000000000001E-3</v>
      </c>
      <c r="D118">
        <v>5.28E-2</v>
      </c>
      <c r="E118">
        <v>3.6200000000000003E-2</v>
      </c>
      <c r="G118" s="15">
        <v>1.50125E-2</v>
      </c>
    </row>
    <row r="119" spans="1:7" x14ac:dyDescent="0.25">
      <c r="A119">
        <v>198410</v>
      </c>
      <c r="B119">
        <v>-8.3999999999999995E-3</v>
      </c>
      <c r="C119">
        <v>-1.23E-2</v>
      </c>
      <c r="D119">
        <v>4.5000000000000005E-3</v>
      </c>
      <c r="E119">
        <v>3.1600000000000003E-2</v>
      </c>
      <c r="G119" s="15">
        <v>2.8200000000000003E-2</v>
      </c>
    </row>
    <row r="120" spans="1:7" x14ac:dyDescent="0.25">
      <c r="A120">
        <v>198411</v>
      </c>
      <c r="B120">
        <v>-1.7600000000000001E-2</v>
      </c>
      <c r="C120">
        <v>-6.5000000000000006E-3</v>
      </c>
      <c r="D120">
        <v>4.0599999999999997E-2</v>
      </c>
      <c r="E120">
        <v>1.6399999999999998E-2</v>
      </c>
      <c r="G120" s="15">
        <v>5.5000000000000188E-4</v>
      </c>
    </row>
    <row r="121" spans="1:7" x14ac:dyDescent="0.25">
      <c r="A121">
        <v>198412</v>
      </c>
      <c r="B121">
        <v>1.84E-2</v>
      </c>
      <c r="C121">
        <v>-5.6000000000000008E-3</v>
      </c>
      <c r="D121">
        <v>-2.5999999999999999E-3</v>
      </c>
      <c r="E121">
        <v>1.49E-2</v>
      </c>
      <c r="G121" s="15">
        <v>1.9487499999999998E-2</v>
      </c>
    </row>
    <row r="122" spans="1:7" x14ac:dyDescent="0.25">
      <c r="A122">
        <v>198501</v>
      </c>
      <c r="B122">
        <v>7.9899999999999999E-2</v>
      </c>
      <c r="C122">
        <v>3.3099999999999997E-2</v>
      </c>
      <c r="D122">
        <v>-5.3499999999999999E-2</v>
      </c>
      <c r="E122">
        <v>-6.8199999999999997E-2</v>
      </c>
      <c r="G122" s="15">
        <v>-5.4375000000000007E-2</v>
      </c>
    </row>
    <row r="123" spans="1:7" x14ac:dyDescent="0.25">
      <c r="A123">
        <v>198502</v>
      </c>
      <c r="B123">
        <v>1.2199999999999999E-2</v>
      </c>
      <c r="C123">
        <v>7.9000000000000008E-3</v>
      </c>
      <c r="D123">
        <v>-1E-3</v>
      </c>
      <c r="E123">
        <v>1.8799999999999997E-2</v>
      </c>
      <c r="G123" s="15">
        <v>2.0912500000000001E-2</v>
      </c>
    </row>
    <row r="124" spans="1:7" x14ac:dyDescent="0.25">
      <c r="A124">
        <v>198503</v>
      </c>
      <c r="B124">
        <v>-8.3999999999999995E-3</v>
      </c>
      <c r="C124">
        <v>-1.0800000000000001E-2</v>
      </c>
      <c r="D124">
        <v>4.07E-2</v>
      </c>
      <c r="E124">
        <v>1.5800000000000002E-2</v>
      </c>
      <c r="G124" s="15">
        <v>2.6749999999999994E-3</v>
      </c>
    </row>
    <row r="125" spans="1:7" x14ac:dyDescent="0.25">
      <c r="A125">
        <v>198504</v>
      </c>
      <c r="B125">
        <v>-9.5999999999999992E-3</v>
      </c>
      <c r="C125">
        <v>1.4000000000000002E-3</v>
      </c>
      <c r="D125">
        <v>3.7200000000000004E-2</v>
      </c>
      <c r="E125">
        <v>3.04E-2</v>
      </c>
      <c r="G125" s="15">
        <v>-3.1125000000000007E-3</v>
      </c>
    </row>
    <row r="126" spans="1:7" x14ac:dyDescent="0.25">
      <c r="A126">
        <v>198505</v>
      </c>
      <c r="B126">
        <v>5.0900000000000001E-2</v>
      </c>
      <c r="C126">
        <v>-2.2200000000000001E-2</v>
      </c>
      <c r="D126">
        <v>-9.5999999999999992E-3</v>
      </c>
      <c r="E126">
        <v>3.9900000000000005E-2</v>
      </c>
      <c r="G126" s="15">
        <v>3.418750000000001E-2</v>
      </c>
    </row>
    <row r="127" spans="1:7" x14ac:dyDescent="0.25">
      <c r="A127">
        <v>198506</v>
      </c>
      <c r="B127">
        <v>1.2699999999999999E-2</v>
      </c>
      <c r="C127">
        <v>5.1999999999999998E-3</v>
      </c>
      <c r="D127">
        <v>3.8E-3</v>
      </c>
      <c r="E127">
        <v>3.5699999999999996E-2</v>
      </c>
      <c r="G127" s="15">
        <v>1.6899999999999998E-2</v>
      </c>
    </row>
    <row r="128" spans="1:7" x14ac:dyDescent="0.25">
      <c r="A128">
        <v>198507</v>
      </c>
      <c r="B128">
        <v>-7.4000000000000003E-3</v>
      </c>
      <c r="C128">
        <v>2.8399999999999998E-2</v>
      </c>
      <c r="D128">
        <v>-1.6200000000000003E-2</v>
      </c>
      <c r="E128">
        <v>-3.9100000000000003E-2</v>
      </c>
      <c r="G128" s="15">
        <v>-4.9299999999999997E-2</v>
      </c>
    </row>
    <row r="129" spans="1:7" x14ac:dyDescent="0.25">
      <c r="A129">
        <v>198508</v>
      </c>
      <c r="B129">
        <v>-1.0200000000000001E-2</v>
      </c>
      <c r="C129">
        <v>-3.0000000000000001E-3</v>
      </c>
      <c r="D129">
        <v>2.3199999999999998E-2</v>
      </c>
      <c r="E129">
        <v>1.8500000000000003E-2</v>
      </c>
      <c r="G129" s="15">
        <v>1.5162500000000001E-2</v>
      </c>
    </row>
    <row r="130" spans="1:7" x14ac:dyDescent="0.25">
      <c r="A130">
        <v>198509</v>
      </c>
      <c r="B130">
        <v>-4.5400000000000003E-2</v>
      </c>
      <c r="C130">
        <v>-1.5900000000000001E-2</v>
      </c>
      <c r="D130">
        <v>1.29E-2</v>
      </c>
      <c r="E130">
        <v>1.5100000000000001E-2</v>
      </c>
      <c r="G130" s="15">
        <v>3.7124999999999936E-3</v>
      </c>
    </row>
    <row r="131" spans="1:7" x14ac:dyDescent="0.25">
      <c r="A131">
        <v>198510</v>
      </c>
      <c r="B131">
        <v>4.0199999999999993E-2</v>
      </c>
      <c r="C131">
        <v>-1.5100000000000001E-2</v>
      </c>
      <c r="D131">
        <v>7.4999999999999997E-3</v>
      </c>
      <c r="E131">
        <v>4.8799999999999996E-2</v>
      </c>
      <c r="G131" s="15">
        <v>3.9925000000000002E-2</v>
      </c>
    </row>
    <row r="132" spans="1:7" x14ac:dyDescent="0.25">
      <c r="A132">
        <v>198511</v>
      </c>
      <c r="B132">
        <v>6.480000000000001E-2</v>
      </c>
      <c r="C132">
        <v>2.5000000000000001E-3</v>
      </c>
      <c r="D132">
        <v>-2.8500000000000001E-2</v>
      </c>
      <c r="E132">
        <v>-4.6999999999999993E-3</v>
      </c>
      <c r="G132" s="15">
        <v>-4.9999999999998657E-4</v>
      </c>
    </row>
    <row r="133" spans="1:7" x14ac:dyDescent="0.25">
      <c r="A133">
        <v>198512</v>
      </c>
      <c r="B133">
        <v>3.8800000000000001E-2</v>
      </c>
      <c r="C133">
        <v>-5.1000000000000004E-3</v>
      </c>
      <c r="D133">
        <v>-1.54E-2</v>
      </c>
      <c r="E133">
        <v>-2.3E-3</v>
      </c>
      <c r="G133" s="15">
        <v>-2.2625000000000006E-3</v>
      </c>
    </row>
    <row r="134" spans="1:7" x14ac:dyDescent="0.25">
      <c r="A134">
        <v>198601</v>
      </c>
      <c r="B134">
        <v>6.5000000000000006E-3</v>
      </c>
      <c r="C134">
        <v>1.21E-2</v>
      </c>
      <c r="D134">
        <v>4.4000000000000003E-3</v>
      </c>
      <c r="E134">
        <v>0.03</v>
      </c>
      <c r="G134" s="15">
        <v>-8.5124999999999992E-3</v>
      </c>
    </row>
    <row r="135" spans="1:7" x14ac:dyDescent="0.25">
      <c r="A135">
        <v>198602</v>
      </c>
      <c r="B135">
        <v>7.1300000000000002E-2</v>
      </c>
      <c r="C135">
        <v>-5.4000000000000003E-3</v>
      </c>
      <c r="D135">
        <v>-7.1999999999999998E-3</v>
      </c>
      <c r="E135">
        <v>2.76E-2</v>
      </c>
      <c r="G135" s="15">
        <v>3.3475000000000005E-2</v>
      </c>
    </row>
    <row r="136" spans="1:7" x14ac:dyDescent="0.25">
      <c r="A136">
        <v>198603</v>
      </c>
      <c r="B136">
        <v>4.8799999999999996E-2</v>
      </c>
      <c r="C136">
        <v>-5.8999999999999999E-3</v>
      </c>
      <c r="D136">
        <v>-3.9000000000000003E-3</v>
      </c>
      <c r="E136">
        <v>2.41E-2</v>
      </c>
      <c r="G136" s="15">
        <v>2.5450000000000007E-2</v>
      </c>
    </row>
    <row r="137" spans="1:7" x14ac:dyDescent="0.25">
      <c r="A137">
        <v>198604</v>
      </c>
      <c r="B137">
        <v>-1.3100000000000001E-2</v>
      </c>
      <c r="C137">
        <v>2.7799999999999998E-2</v>
      </c>
      <c r="D137">
        <v>-2.87E-2</v>
      </c>
      <c r="E137">
        <v>-3.7000000000000002E-3</v>
      </c>
      <c r="G137" s="15">
        <v>5.6250000000000033E-3</v>
      </c>
    </row>
    <row r="138" spans="1:7" x14ac:dyDescent="0.25">
      <c r="A138">
        <v>198605</v>
      </c>
      <c r="B138">
        <v>4.6199999999999998E-2</v>
      </c>
      <c r="C138">
        <v>-1.3500000000000002E-2</v>
      </c>
      <c r="D138">
        <v>-2.0999999999999999E-3</v>
      </c>
      <c r="E138">
        <v>2.0499999999999997E-2</v>
      </c>
      <c r="G138" s="15">
        <v>1.9599999999999999E-2</v>
      </c>
    </row>
    <row r="139" spans="1:7" x14ac:dyDescent="0.25">
      <c r="A139">
        <v>198606</v>
      </c>
      <c r="B139">
        <v>1.03E-2</v>
      </c>
      <c r="C139">
        <v>-9.5999999999999992E-3</v>
      </c>
      <c r="D139">
        <v>1.2800000000000001E-2</v>
      </c>
      <c r="E139">
        <v>5.0700000000000002E-2</v>
      </c>
      <c r="G139" s="15">
        <v>3.2475000000000004E-2</v>
      </c>
    </row>
    <row r="140" spans="1:7" x14ac:dyDescent="0.25">
      <c r="A140">
        <v>198607</v>
      </c>
      <c r="B140">
        <v>-6.4500000000000002E-2</v>
      </c>
      <c r="C140">
        <v>-3.3599999999999998E-2</v>
      </c>
      <c r="D140">
        <v>4.7E-2</v>
      </c>
      <c r="E140">
        <v>1.83E-2</v>
      </c>
      <c r="G140" s="15">
        <v>-1.4912499999999995E-2</v>
      </c>
    </row>
    <row r="141" spans="1:7" x14ac:dyDescent="0.25">
      <c r="A141">
        <v>198608</v>
      </c>
      <c r="B141">
        <v>6.0700000000000004E-2</v>
      </c>
      <c r="C141">
        <v>-4.1700000000000001E-2</v>
      </c>
      <c r="D141">
        <v>3.5099999999999999E-2</v>
      </c>
      <c r="E141">
        <v>-5.28E-2</v>
      </c>
      <c r="G141" s="15">
        <v>-4.7750000000000001E-2</v>
      </c>
    </row>
    <row r="142" spans="1:7" x14ac:dyDescent="0.25">
      <c r="A142">
        <v>198609</v>
      </c>
      <c r="B142">
        <v>-8.5999999999999993E-2</v>
      </c>
      <c r="C142">
        <v>2.3599999999999999E-2</v>
      </c>
      <c r="D142">
        <v>3.2199999999999999E-2</v>
      </c>
      <c r="E142">
        <v>-5.79E-2</v>
      </c>
      <c r="G142" s="15">
        <v>-6.1512499999999998E-2</v>
      </c>
    </row>
    <row r="143" spans="1:7" x14ac:dyDescent="0.25">
      <c r="A143">
        <v>198610</v>
      </c>
      <c r="B143">
        <v>4.6600000000000003E-2</v>
      </c>
      <c r="C143">
        <v>-2.5000000000000001E-2</v>
      </c>
      <c r="D143">
        <v>-1.4199999999999999E-2</v>
      </c>
      <c r="E143">
        <v>4.4600000000000001E-2</v>
      </c>
      <c r="G143" s="15">
        <v>3.8574999999999984E-2</v>
      </c>
    </row>
    <row r="144" spans="1:7" x14ac:dyDescent="0.25">
      <c r="A144">
        <v>198611</v>
      </c>
      <c r="B144">
        <v>1.1699999999999999E-2</v>
      </c>
      <c r="C144">
        <v>-1.9099999999999999E-2</v>
      </c>
      <c r="D144">
        <v>-7.000000000000001E-4</v>
      </c>
      <c r="E144">
        <v>-2.5999999999999999E-3</v>
      </c>
      <c r="G144" s="15">
        <v>2.05375E-2</v>
      </c>
    </row>
    <row r="145" spans="1:7" x14ac:dyDescent="0.25">
      <c r="A145">
        <v>198612</v>
      </c>
      <c r="B145">
        <v>-3.27E-2</v>
      </c>
      <c r="C145">
        <v>1.2999999999999999E-3</v>
      </c>
      <c r="D145">
        <v>3.5999999999999999E-3</v>
      </c>
      <c r="E145">
        <v>3.4999999999999996E-3</v>
      </c>
      <c r="G145" s="15">
        <v>-1.0449999999999994E-2</v>
      </c>
    </row>
    <row r="146" spans="1:7" x14ac:dyDescent="0.25">
      <c r="A146">
        <v>198701</v>
      </c>
      <c r="B146">
        <v>0.12470000000000001</v>
      </c>
      <c r="C146">
        <v>-1.8100000000000002E-2</v>
      </c>
      <c r="D146">
        <v>-3.1600000000000003E-2</v>
      </c>
      <c r="E146">
        <v>2.2000000000000002E-2</v>
      </c>
      <c r="G146" s="15">
        <v>1.2025000000000008E-2</v>
      </c>
    </row>
    <row r="147" spans="1:7" x14ac:dyDescent="0.25">
      <c r="A147">
        <v>198702</v>
      </c>
      <c r="B147">
        <v>4.3899999999999995E-2</v>
      </c>
      <c r="C147">
        <v>3.49E-2</v>
      </c>
      <c r="D147">
        <v>-5.91E-2</v>
      </c>
      <c r="E147">
        <v>-2.07E-2</v>
      </c>
      <c r="G147" s="15">
        <v>-3.3812499999999995E-2</v>
      </c>
    </row>
    <row r="148" spans="1:7" x14ac:dyDescent="0.25">
      <c r="A148">
        <v>198703</v>
      </c>
      <c r="B148">
        <v>1.6399999999999998E-2</v>
      </c>
      <c r="C148">
        <v>4.5000000000000005E-3</v>
      </c>
      <c r="D148">
        <v>1.61E-2</v>
      </c>
      <c r="E148">
        <v>1.6799999999999999E-2</v>
      </c>
      <c r="G148" s="15">
        <v>2.9437500000000002E-2</v>
      </c>
    </row>
    <row r="149" spans="1:7" x14ac:dyDescent="0.25">
      <c r="A149">
        <v>198704</v>
      </c>
      <c r="B149">
        <v>-2.1099999999999997E-2</v>
      </c>
      <c r="C149">
        <v>-1.6899999999999998E-2</v>
      </c>
      <c r="D149">
        <v>-3.9000000000000003E-3</v>
      </c>
      <c r="E149">
        <v>2.2000000000000001E-3</v>
      </c>
      <c r="G149" s="15">
        <v>-2.5374999999999998E-3</v>
      </c>
    </row>
    <row r="150" spans="1:7" x14ac:dyDescent="0.25">
      <c r="A150">
        <v>198705</v>
      </c>
      <c r="B150">
        <v>1.1000000000000001E-3</v>
      </c>
      <c r="C150">
        <v>-5.0000000000000001E-3</v>
      </c>
      <c r="D150">
        <v>2.3E-3</v>
      </c>
      <c r="E150">
        <v>-7.4000000000000003E-3</v>
      </c>
      <c r="G150" s="15">
        <v>1.0749999999999987E-3</v>
      </c>
    </row>
    <row r="151" spans="1:7" x14ac:dyDescent="0.25">
      <c r="A151">
        <v>198706</v>
      </c>
      <c r="B151">
        <v>3.9399999999999998E-2</v>
      </c>
      <c r="C151">
        <v>-2.12E-2</v>
      </c>
      <c r="D151">
        <v>1.04E-2</v>
      </c>
      <c r="E151">
        <v>-2.5000000000000001E-3</v>
      </c>
      <c r="G151" s="15">
        <v>-2.1600000000000008E-2</v>
      </c>
    </row>
    <row r="152" spans="1:7" x14ac:dyDescent="0.25">
      <c r="A152">
        <v>198707</v>
      </c>
      <c r="B152">
        <v>3.85E-2</v>
      </c>
      <c r="C152">
        <v>-6.8999999999999999E-3</v>
      </c>
      <c r="D152">
        <v>6.8000000000000005E-3</v>
      </c>
      <c r="E152">
        <v>2.7200000000000002E-2</v>
      </c>
      <c r="G152" s="15">
        <v>3.9575000000000013E-2</v>
      </c>
    </row>
    <row r="153" spans="1:7" x14ac:dyDescent="0.25">
      <c r="A153">
        <v>198708</v>
      </c>
      <c r="B153">
        <v>3.5200000000000002E-2</v>
      </c>
      <c r="C153">
        <v>-7.7000000000000002E-3</v>
      </c>
      <c r="D153">
        <v>-9.300000000000001E-3</v>
      </c>
      <c r="E153">
        <v>-8.6E-3</v>
      </c>
      <c r="G153" s="15">
        <v>-7.1375000000000015E-3</v>
      </c>
    </row>
    <row r="154" spans="1:7" x14ac:dyDescent="0.25">
      <c r="A154">
        <v>198709</v>
      </c>
      <c r="B154">
        <v>-2.5899999999999999E-2</v>
      </c>
      <c r="C154">
        <v>5.4000000000000003E-3</v>
      </c>
      <c r="D154">
        <v>2.7000000000000001E-3</v>
      </c>
      <c r="E154">
        <v>7.7000000000000002E-3</v>
      </c>
      <c r="G154" s="15">
        <v>1.0687499999999999E-2</v>
      </c>
    </row>
    <row r="155" spans="1:7" x14ac:dyDescent="0.25">
      <c r="A155">
        <v>198710</v>
      </c>
      <c r="B155">
        <v>-0.2324</v>
      </c>
      <c r="C155">
        <v>-8.43E-2</v>
      </c>
      <c r="D155">
        <v>4.24E-2</v>
      </c>
      <c r="E155">
        <v>-7.8600000000000003E-2</v>
      </c>
      <c r="G155" s="15">
        <v>-1.8524999999999958E-2</v>
      </c>
    </row>
    <row r="156" spans="1:7" x14ac:dyDescent="0.25">
      <c r="A156">
        <v>198711</v>
      </c>
      <c r="B156">
        <v>-7.7699999999999991E-2</v>
      </c>
      <c r="C156">
        <v>2.7200000000000002E-2</v>
      </c>
      <c r="D156">
        <v>2.9500000000000002E-2</v>
      </c>
      <c r="E156">
        <v>-1.1699999999999999E-2</v>
      </c>
      <c r="G156" s="15">
        <v>1.6699999999999993E-2</v>
      </c>
    </row>
    <row r="157" spans="1:7" x14ac:dyDescent="0.25">
      <c r="A157">
        <v>198712</v>
      </c>
      <c r="B157">
        <v>6.8099999999999994E-2</v>
      </c>
      <c r="C157">
        <v>1.2999999999999999E-3</v>
      </c>
      <c r="D157">
        <v>-4.4299999999999999E-2</v>
      </c>
      <c r="E157">
        <v>5.8700000000000002E-2</v>
      </c>
      <c r="G157" s="15">
        <v>2.3662500000000003E-2</v>
      </c>
    </row>
    <row r="158" spans="1:7" x14ac:dyDescent="0.25">
      <c r="A158">
        <v>198801</v>
      </c>
      <c r="B158">
        <v>4.2099999999999999E-2</v>
      </c>
      <c r="C158">
        <v>-7.1999999999999998E-3</v>
      </c>
      <c r="D158">
        <v>5.0099999999999999E-2</v>
      </c>
      <c r="E158">
        <v>-7.2400000000000006E-2</v>
      </c>
      <c r="G158" s="15">
        <v>-4.8624999999999995E-2</v>
      </c>
    </row>
    <row r="159" spans="1:7" x14ac:dyDescent="0.25">
      <c r="A159">
        <v>198802</v>
      </c>
      <c r="B159">
        <v>4.7500000000000001E-2</v>
      </c>
      <c r="C159">
        <v>3.3399999999999999E-2</v>
      </c>
      <c r="D159">
        <v>-1.7100000000000001E-2</v>
      </c>
      <c r="E159">
        <v>-1.47E-2</v>
      </c>
      <c r="G159" s="15">
        <v>-7.0500000000000007E-3</v>
      </c>
    </row>
    <row r="160" spans="1:7" x14ac:dyDescent="0.25">
      <c r="A160">
        <v>198803</v>
      </c>
      <c r="B160">
        <v>-2.2700000000000001E-2</v>
      </c>
      <c r="C160">
        <v>6.1500000000000006E-2</v>
      </c>
      <c r="D160">
        <v>7.3000000000000001E-3</v>
      </c>
      <c r="E160">
        <v>5.7999999999999996E-3</v>
      </c>
      <c r="G160" s="15">
        <v>5.012499999999997E-3</v>
      </c>
    </row>
    <row r="161" spans="1:7" x14ac:dyDescent="0.25">
      <c r="A161">
        <v>198804</v>
      </c>
      <c r="B161">
        <v>5.6000000000000008E-3</v>
      </c>
      <c r="C161">
        <v>0.01</v>
      </c>
      <c r="D161">
        <v>1.67E-2</v>
      </c>
      <c r="E161">
        <v>2.2400000000000003E-2</v>
      </c>
      <c r="G161" s="15">
        <v>6.5625000000000041E-3</v>
      </c>
    </row>
    <row r="162" spans="1:7" x14ac:dyDescent="0.25">
      <c r="A162">
        <v>198805</v>
      </c>
      <c r="B162">
        <v>-2.8999999999999998E-3</v>
      </c>
      <c r="C162">
        <v>-2.6000000000000002E-2</v>
      </c>
      <c r="D162">
        <v>2.4199999999999999E-2</v>
      </c>
      <c r="E162">
        <v>6.3E-3</v>
      </c>
      <c r="G162" s="15">
        <v>-1.0749999999999999E-2</v>
      </c>
    </row>
    <row r="163" spans="1:7" x14ac:dyDescent="0.25">
      <c r="A163">
        <v>198806</v>
      </c>
      <c r="B163">
        <v>4.7899999999999998E-2</v>
      </c>
      <c r="C163">
        <v>2.1099999999999997E-2</v>
      </c>
      <c r="D163">
        <v>-1.24E-2</v>
      </c>
      <c r="E163">
        <v>-2.9300000000000003E-2</v>
      </c>
      <c r="G163" s="15">
        <v>-1.5087499999999997E-2</v>
      </c>
    </row>
    <row r="164" spans="1:7" x14ac:dyDescent="0.25">
      <c r="A164">
        <v>198807</v>
      </c>
      <c r="B164">
        <v>-1.2500000000000001E-2</v>
      </c>
      <c r="C164">
        <v>-2.5000000000000001E-3</v>
      </c>
      <c r="D164">
        <v>2.2200000000000001E-2</v>
      </c>
      <c r="E164">
        <v>6.6E-3</v>
      </c>
      <c r="G164" s="15">
        <v>-3.2749999999999993E-3</v>
      </c>
    </row>
    <row r="165" spans="1:7" x14ac:dyDescent="0.25">
      <c r="A165">
        <v>198808</v>
      </c>
      <c r="B165">
        <v>-3.3099999999999997E-2</v>
      </c>
      <c r="C165">
        <v>4.0000000000000002E-4</v>
      </c>
      <c r="D165">
        <v>2.1499999999999998E-2</v>
      </c>
      <c r="E165">
        <v>3.4999999999999996E-3</v>
      </c>
      <c r="G165" s="15">
        <v>-8.437500000000004E-3</v>
      </c>
    </row>
    <row r="166" spans="1:7" x14ac:dyDescent="0.25">
      <c r="A166">
        <v>198809</v>
      </c>
      <c r="B166">
        <v>3.3000000000000002E-2</v>
      </c>
      <c r="C166">
        <v>-1.3100000000000001E-2</v>
      </c>
      <c r="D166">
        <v>-7.4999999999999997E-3</v>
      </c>
      <c r="E166">
        <v>2.7000000000000001E-3</v>
      </c>
      <c r="G166" s="15">
        <v>-2.6649999999999997E-2</v>
      </c>
    </row>
    <row r="167" spans="1:7" x14ac:dyDescent="0.25">
      <c r="A167">
        <v>198810</v>
      </c>
      <c r="B167">
        <v>1.15E-2</v>
      </c>
      <c r="C167">
        <v>-2.9300000000000003E-2</v>
      </c>
      <c r="D167">
        <v>2.0499999999999997E-2</v>
      </c>
      <c r="E167">
        <v>1.3300000000000001E-2</v>
      </c>
      <c r="G167" s="15">
        <v>2.3474999999999996E-2</v>
      </c>
    </row>
    <row r="168" spans="1:7" x14ac:dyDescent="0.25">
      <c r="A168">
        <v>198811</v>
      </c>
      <c r="B168">
        <v>-2.29E-2</v>
      </c>
      <c r="C168">
        <v>-1.72E-2</v>
      </c>
      <c r="D168">
        <v>1.41E-2</v>
      </c>
      <c r="E168">
        <v>3.3E-3</v>
      </c>
      <c r="G168" s="15">
        <v>-2.7125000000000031E-3</v>
      </c>
    </row>
    <row r="169" spans="1:7" x14ac:dyDescent="0.25">
      <c r="A169">
        <v>198812</v>
      </c>
      <c r="B169">
        <v>1.49E-2</v>
      </c>
      <c r="C169">
        <v>1.95E-2</v>
      </c>
      <c r="D169">
        <v>-1.6899999999999998E-2</v>
      </c>
      <c r="E169">
        <v>4.8999999999999998E-3</v>
      </c>
      <c r="G169" s="15">
        <v>7.4124999999999955E-3</v>
      </c>
    </row>
    <row r="170" spans="1:7" x14ac:dyDescent="0.25">
      <c r="A170">
        <v>198901</v>
      </c>
      <c r="B170">
        <v>6.0999999999999999E-2</v>
      </c>
      <c r="C170">
        <v>-2.23E-2</v>
      </c>
      <c r="D170">
        <v>6.0000000000000001E-3</v>
      </c>
      <c r="E170">
        <v>-1.6000000000000001E-3</v>
      </c>
      <c r="G170" s="15">
        <v>-5.7749999999999885E-3</v>
      </c>
    </row>
    <row r="171" spans="1:7" x14ac:dyDescent="0.25">
      <c r="A171">
        <v>198902</v>
      </c>
      <c r="B171">
        <v>-2.2499999999999999E-2</v>
      </c>
      <c r="C171">
        <v>2.8199999999999999E-2</v>
      </c>
      <c r="D171">
        <v>1.01E-2</v>
      </c>
      <c r="E171">
        <v>9.8999999999999991E-3</v>
      </c>
      <c r="G171" s="15">
        <v>-5.5375000000000025E-3</v>
      </c>
    </row>
    <row r="172" spans="1:7" x14ac:dyDescent="0.25">
      <c r="A172">
        <v>198903</v>
      </c>
      <c r="B172">
        <v>1.5700000000000002E-2</v>
      </c>
      <c r="C172">
        <v>6.7000000000000002E-3</v>
      </c>
      <c r="D172">
        <v>5.7999999999999996E-3</v>
      </c>
      <c r="E172">
        <v>3.5099999999999999E-2</v>
      </c>
      <c r="G172" s="15">
        <v>5.2999999999999992E-3</v>
      </c>
    </row>
    <row r="173" spans="1:7" x14ac:dyDescent="0.25">
      <c r="A173">
        <v>198904</v>
      </c>
      <c r="B173">
        <v>4.3299999999999998E-2</v>
      </c>
      <c r="C173">
        <v>-6.8000000000000005E-3</v>
      </c>
      <c r="D173">
        <v>-1.4199999999999999E-2</v>
      </c>
      <c r="E173">
        <v>1.77E-2</v>
      </c>
      <c r="G173" s="15">
        <v>4.500000000000004E-3</v>
      </c>
    </row>
    <row r="174" spans="1:7" x14ac:dyDescent="0.25">
      <c r="A174">
        <v>198905</v>
      </c>
      <c r="B174">
        <v>3.3500000000000002E-2</v>
      </c>
      <c r="C174">
        <v>-5.0000000000000001E-4</v>
      </c>
      <c r="D174">
        <v>-8.8000000000000005E-3</v>
      </c>
      <c r="E174">
        <v>1.52E-2</v>
      </c>
      <c r="G174" s="15">
        <v>2.0050000000000002E-2</v>
      </c>
    </row>
    <row r="175" spans="1:7" x14ac:dyDescent="0.25">
      <c r="A175">
        <v>198906</v>
      </c>
      <c r="B175">
        <v>-1.3500000000000002E-2</v>
      </c>
      <c r="C175">
        <v>-1.0200000000000001E-2</v>
      </c>
      <c r="D175">
        <v>2.2499999999999999E-2</v>
      </c>
      <c r="E175">
        <v>4.3E-3</v>
      </c>
      <c r="G175" s="15">
        <v>-1.2012499999999999E-2</v>
      </c>
    </row>
    <row r="176" spans="1:7" x14ac:dyDescent="0.25">
      <c r="A176">
        <v>198907</v>
      </c>
      <c r="B176">
        <v>7.2000000000000008E-2</v>
      </c>
      <c r="C176">
        <v>-4.1399999999999999E-2</v>
      </c>
      <c r="D176">
        <v>-2.7900000000000001E-2</v>
      </c>
      <c r="E176">
        <v>5.4100000000000002E-2</v>
      </c>
      <c r="G176" s="15">
        <v>3.4637499999999995E-2</v>
      </c>
    </row>
    <row r="177" spans="1:7" x14ac:dyDescent="0.25">
      <c r="A177">
        <v>198908</v>
      </c>
      <c r="B177">
        <v>1.44E-2</v>
      </c>
      <c r="C177">
        <v>5.6000000000000008E-3</v>
      </c>
      <c r="D177">
        <v>6.0000000000000001E-3</v>
      </c>
      <c r="E177">
        <v>-1.1999999999999999E-3</v>
      </c>
      <c r="G177" s="15">
        <v>-2.5749999999999999E-2</v>
      </c>
    </row>
    <row r="178" spans="1:7" x14ac:dyDescent="0.25">
      <c r="A178">
        <v>198909</v>
      </c>
      <c r="B178">
        <v>-7.6E-3</v>
      </c>
      <c r="C178">
        <v>3.2000000000000002E-3</v>
      </c>
      <c r="D178">
        <v>-1.2699999999999999E-2</v>
      </c>
      <c r="E178">
        <v>3.4000000000000002E-2</v>
      </c>
      <c r="G178" s="15">
        <v>7.5750000000000001E-3</v>
      </c>
    </row>
    <row r="179" spans="1:7" x14ac:dyDescent="0.25">
      <c r="A179">
        <v>198910</v>
      </c>
      <c r="B179">
        <v>-3.6699999999999997E-2</v>
      </c>
      <c r="C179">
        <v>-3.2300000000000002E-2</v>
      </c>
      <c r="D179">
        <v>-1.11E-2</v>
      </c>
      <c r="E179">
        <v>1.32E-2</v>
      </c>
      <c r="G179" s="15">
        <v>-1.7974999999999994E-2</v>
      </c>
    </row>
    <row r="180" spans="1:7" x14ac:dyDescent="0.25">
      <c r="A180">
        <v>198911</v>
      </c>
      <c r="B180">
        <v>1.03E-2</v>
      </c>
      <c r="C180">
        <v>-1.24E-2</v>
      </c>
      <c r="D180">
        <v>-1.09E-2</v>
      </c>
      <c r="E180">
        <v>2.6000000000000002E-2</v>
      </c>
      <c r="G180" s="15">
        <v>-1.2949999999999995E-2</v>
      </c>
    </row>
    <row r="181" spans="1:7" x14ac:dyDescent="0.25">
      <c r="A181">
        <v>198912</v>
      </c>
      <c r="B181">
        <v>1.1599999999999999E-2</v>
      </c>
      <c r="C181">
        <v>-2.3599999999999999E-2</v>
      </c>
      <c r="D181">
        <v>1.6000000000000001E-3</v>
      </c>
      <c r="E181">
        <v>2.7999999999999997E-2</v>
      </c>
      <c r="G181" s="15">
        <v>6.8750000000000581E-4</v>
      </c>
    </row>
    <row r="182" spans="1:7" x14ac:dyDescent="0.25">
      <c r="A182">
        <v>199001</v>
      </c>
      <c r="B182">
        <v>-7.85E-2</v>
      </c>
      <c r="C182">
        <v>-1.24E-2</v>
      </c>
      <c r="D182">
        <v>8.5000000000000006E-3</v>
      </c>
      <c r="E182">
        <v>-3.27E-2</v>
      </c>
      <c r="G182" s="15">
        <v>-3.3874999999999947E-3</v>
      </c>
    </row>
    <row r="183" spans="1:7" x14ac:dyDescent="0.25">
      <c r="A183">
        <v>199002</v>
      </c>
      <c r="B183">
        <v>1.11E-2</v>
      </c>
      <c r="C183">
        <v>9.8999999999999991E-3</v>
      </c>
      <c r="D183">
        <v>6.4000000000000003E-3</v>
      </c>
      <c r="E183">
        <v>-5.5000000000000005E-3</v>
      </c>
      <c r="G183" s="15">
        <v>-2.5512500000000004E-2</v>
      </c>
    </row>
    <row r="184" spans="1:7" x14ac:dyDescent="0.25">
      <c r="A184">
        <v>199003</v>
      </c>
      <c r="B184">
        <v>1.83E-2</v>
      </c>
      <c r="C184">
        <v>1.4999999999999999E-2</v>
      </c>
      <c r="D184">
        <v>-2.92E-2</v>
      </c>
      <c r="E184">
        <v>1.8000000000000002E-2</v>
      </c>
      <c r="G184" s="15">
        <v>-1.1525000000000001E-2</v>
      </c>
    </row>
    <row r="185" spans="1:7" x14ac:dyDescent="0.25">
      <c r="A185">
        <v>199004</v>
      </c>
      <c r="B185">
        <v>-3.3599999999999998E-2</v>
      </c>
      <c r="C185">
        <v>-4.5999999999999999E-3</v>
      </c>
      <c r="D185">
        <v>-2.5899999999999999E-2</v>
      </c>
      <c r="E185">
        <v>2.3900000000000001E-2</v>
      </c>
      <c r="G185" s="15">
        <v>1.1187499999999996E-2</v>
      </c>
    </row>
    <row r="186" spans="1:7" x14ac:dyDescent="0.25">
      <c r="A186">
        <v>199005</v>
      </c>
      <c r="B186">
        <v>8.4199999999999997E-2</v>
      </c>
      <c r="C186">
        <v>-2.53E-2</v>
      </c>
      <c r="D186">
        <v>-3.8300000000000001E-2</v>
      </c>
      <c r="E186">
        <v>3.0299999999999997E-2</v>
      </c>
      <c r="G186" s="15">
        <v>1.1724999999999985E-2</v>
      </c>
    </row>
    <row r="187" spans="1:7" x14ac:dyDescent="0.25">
      <c r="A187">
        <v>199006</v>
      </c>
      <c r="B187">
        <v>-1.09E-2</v>
      </c>
      <c r="C187">
        <v>1.3999999999999999E-2</v>
      </c>
      <c r="D187">
        <v>-1.9299999999999998E-2</v>
      </c>
      <c r="E187">
        <v>2.4E-2</v>
      </c>
      <c r="G187" s="15">
        <v>1.75125E-2</v>
      </c>
    </row>
    <row r="188" spans="1:7" x14ac:dyDescent="0.25">
      <c r="A188">
        <v>199007</v>
      </c>
      <c r="B188">
        <v>-1.9E-2</v>
      </c>
      <c r="C188">
        <v>-3.1200000000000002E-2</v>
      </c>
      <c r="D188">
        <v>-2.9999999999999997E-4</v>
      </c>
      <c r="E188">
        <v>6.0999999999999999E-2</v>
      </c>
      <c r="G188" s="15">
        <v>3.0724999999999999E-2</v>
      </c>
    </row>
    <row r="189" spans="1:7" x14ac:dyDescent="0.25">
      <c r="A189">
        <v>199008</v>
      </c>
      <c r="B189">
        <v>-0.10150000000000001</v>
      </c>
      <c r="C189">
        <v>-3.5699999999999996E-2</v>
      </c>
      <c r="D189">
        <v>1.6399999999999998E-2</v>
      </c>
      <c r="E189">
        <v>1.8799999999999997E-2</v>
      </c>
      <c r="G189" s="15">
        <v>2.3500000000000007E-2</v>
      </c>
    </row>
    <row r="190" spans="1:7" x14ac:dyDescent="0.25">
      <c r="A190">
        <v>199009</v>
      </c>
      <c r="B190">
        <v>-6.1200000000000004E-2</v>
      </c>
      <c r="C190">
        <v>-3.6499999999999998E-2</v>
      </c>
      <c r="D190">
        <v>6.4000000000000003E-3</v>
      </c>
      <c r="E190">
        <v>5.7800000000000004E-2</v>
      </c>
      <c r="G190" s="15">
        <v>4.6137500000000019E-2</v>
      </c>
    </row>
    <row r="191" spans="1:7" x14ac:dyDescent="0.25">
      <c r="A191">
        <v>199010</v>
      </c>
      <c r="B191">
        <v>-1.9199999999999998E-2</v>
      </c>
      <c r="C191">
        <v>-5.57E-2</v>
      </c>
      <c r="D191">
        <v>1E-3</v>
      </c>
      <c r="E191">
        <v>6.7099999999999993E-2</v>
      </c>
      <c r="G191" s="15">
        <v>2.8900000000000002E-2</v>
      </c>
    </row>
    <row r="192" spans="1:7" x14ac:dyDescent="0.25">
      <c r="A192">
        <v>199011</v>
      </c>
      <c r="B192">
        <v>6.3500000000000001E-2</v>
      </c>
      <c r="C192">
        <v>4.3E-3</v>
      </c>
      <c r="D192">
        <v>-3.1E-2</v>
      </c>
      <c r="E192">
        <v>-5.4800000000000001E-2</v>
      </c>
      <c r="G192" s="15">
        <v>-4.9550000000000011E-2</v>
      </c>
    </row>
    <row r="193" spans="1:7" x14ac:dyDescent="0.25">
      <c r="A193">
        <v>199012</v>
      </c>
      <c r="B193">
        <v>2.46E-2</v>
      </c>
      <c r="C193">
        <v>8.1000000000000013E-3</v>
      </c>
      <c r="D193">
        <v>-1.7000000000000001E-2</v>
      </c>
      <c r="E193">
        <v>2.8999999999999998E-3</v>
      </c>
      <c r="G193" s="15">
        <v>-2.5737499999999996E-2</v>
      </c>
    </row>
    <row r="194" spans="1:7" x14ac:dyDescent="0.25">
      <c r="A194">
        <v>199101</v>
      </c>
      <c r="B194">
        <v>4.6900000000000004E-2</v>
      </c>
      <c r="C194">
        <v>3.8100000000000002E-2</v>
      </c>
      <c r="D194">
        <v>-1.6E-2</v>
      </c>
      <c r="E194">
        <v>-6.4500000000000002E-2</v>
      </c>
      <c r="G194" s="15">
        <v>-1.0249999999999995E-2</v>
      </c>
    </row>
    <row r="195" spans="1:7" x14ac:dyDescent="0.25">
      <c r="A195">
        <v>199102</v>
      </c>
      <c r="B195">
        <v>7.1900000000000006E-2</v>
      </c>
      <c r="C195">
        <v>3.95E-2</v>
      </c>
      <c r="D195">
        <v>-5.7999999999999996E-3</v>
      </c>
      <c r="E195">
        <v>-4.6100000000000002E-2</v>
      </c>
      <c r="G195" s="15">
        <v>-2.5374999999999981E-3</v>
      </c>
    </row>
    <row r="196" spans="1:7" x14ac:dyDescent="0.25">
      <c r="A196">
        <v>199103</v>
      </c>
      <c r="B196">
        <v>2.6499999999999999E-2</v>
      </c>
      <c r="C196">
        <v>3.9300000000000002E-2</v>
      </c>
      <c r="D196">
        <v>-1.3899999999999999E-2</v>
      </c>
      <c r="E196">
        <v>2.87E-2</v>
      </c>
      <c r="G196" s="15">
        <v>1.4287500000000002E-2</v>
      </c>
    </row>
    <row r="197" spans="1:7" x14ac:dyDescent="0.25">
      <c r="A197">
        <v>199104</v>
      </c>
      <c r="B197">
        <v>-2.8000000000000004E-3</v>
      </c>
      <c r="C197">
        <v>4.7999999999999996E-3</v>
      </c>
      <c r="D197">
        <v>1.4999999999999999E-2</v>
      </c>
      <c r="E197">
        <v>-2.3599999999999999E-2</v>
      </c>
      <c r="G197" s="15">
        <v>-7.9874999999999998E-3</v>
      </c>
    </row>
    <row r="198" spans="1:7" x14ac:dyDescent="0.25">
      <c r="A198">
        <v>199105</v>
      </c>
      <c r="B198">
        <v>3.6499999999999998E-2</v>
      </c>
      <c r="C198">
        <v>-4.0000000000000001E-3</v>
      </c>
      <c r="D198">
        <v>-5.1999999999999998E-3</v>
      </c>
      <c r="E198">
        <v>-1.1000000000000001E-3</v>
      </c>
      <c r="G198" s="15">
        <v>-1.4912500000000002E-2</v>
      </c>
    </row>
    <row r="199" spans="1:7" x14ac:dyDescent="0.25">
      <c r="A199">
        <v>199106</v>
      </c>
      <c r="B199">
        <v>-4.9400000000000006E-2</v>
      </c>
      <c r="C199">
        <v>1.2999999999999999E-3</v>
      </c>
      <c r="D199">
        <v>1.15E-2</v>
      </c>
      <c r="E199">
        <v>4.6999999999999993E-3</v>
      </c>
      <c r="G199" s="15">
        <v>-9.4500000000000035E-3</v>
      </c>
    </row>
    <row r="200" spans="1:7" x14ac:dyDescent="0.25">
      <c r="A200">
        <v>199107</v>
      </c>
      <c r="B200">
        <v>4.24E-2</v>
      </c>
      <c r="C200">
        <v>-9.1999999999999998E-3</v>
      </c>
      <c r="D200">
        <v>-1.32E-2</v>
      </c>
      <c r="E200">
        <v>4.3200000000000002E-2</v>
      </c>
      <c r="G200" s="15">
        <v>2.8150000000000001E-2</v>
      </c>
    </row>
    <row r="201" spans="1:7" x14ac:dyDescent="0.25">
      <c r="A201">
        <v>199108</v>
      </c>
      <c r="B201">
        <v>2.3199999999999998E-2</v>
      </c>
      <c r="C201">
        <v>1.5800000000000002E-2</v>
      </c>
      <c r="D201">
        <v>-7.8000000000000005E-3</v>
      </c>
      <c r="E201">
        <v>1.5700000000000002E-2</v>
      </c>
      <c r="G201" s="15">
        <v>3.4362499999999997E-2</v>
      </c>
    </row>
    <row r="202" spans="1:7" x14ac:dyDescent="0.25">
      <c r="A202">
        <v>199109</v>
      </c>
      <c r="B202">
        <v>-1.5900000000000001E-2</v>
      </c>
      <c r="C202">
        <v>1.6399999999999998E-2</v>
      </c>
      <c r="D202">
        <v>-1.0800000000000001E-2</v>
      </c>
      <c r="E202">
        <v>1.7899999999999999E-2</v>
      </c>
      <c r="G202" s="15">
        <v>-1.39875E-2</v>
      </c>
    </row>
    <row r="203" spans="1:7" x14ac:dyDescent="0.25">
      <c r="A203">
        <v>199110</v>
      </c>
      <c r="B203">
        <v>1.29E-2</v>
      </c>
      <c r="C203">
        <v>8.1000000000000013E-3</v>
      </c>
      <c r="D203">
        <v>-4.6999999999999993E-3</v>
      </c>
      <c r="E203">
        <v>3.0600000000000002E-2</v>
      </c>
      <c r="G203" s="15">
        <v>-1.4125E-2</v>
      </c>
    </row>
    <row r="204" spans="1:7" x14ac:dyDescent="0.25">
      <c r="A204">
        <v>199111</v>
      </c>
      <c r="B204">
        <v>-4.1900000000000007E-2</v>
      </c>
      <c r="C204">
        <v>-5.0000000000000001E-3</v>
      </c>
      <c r="D204">
        <v>-1.89E-2</v>
      </c>
      <c r="E204">
        <v>1.1399999999999999E-2</v>
      </c>
      <c r="G204" s="15">
        <v>8.199999999999999E-3</v>
      </c>
    </row>
    <row r="205" spans="1:7" x14ac:dyDescent="0.25">
      <c r="A205">
        <v>199112</v>
      </c>
      <c r="B205">
        <v>0.1084</v>
      </c>
      <c r="C205">
        <v>-2.2400000000000003E-2</v>
      </c>
      <c r="D205">
        <v>-4.1700000000000001E-2</v>
      </c>
      <c r="E205">
        <v>8.1900000000000001E-2</v>
      </c>
      <c r="G205" s="15">
        <v>6.1462499999999975E-2</v>
      </c>
    </row>
    <row r="206" spans="1:7" x14ac:dyDescent="0.25">
      <c r="A206">
        <v>199201</v>
      </c>
      <c r="B206">
        <v>-5.8999999999999999E-3</v>
      </c>
      <c r="C206">
        <v>8.4600000000000009E-2</v>
      </c>
      <c r="D206">
        <v>4.7100000000000003E-2</v>
      </c>
      <c r="E206">
        <v>-2.4900000000000002E-2</v>
      </c>
      <c r="G206" s="15">
        <v>-7.7000000000000037E-3</v>
      </c>
    </row>
    <row r="207" spans="1:7" x14ac:dyDescent="0.25">
      <c r="A207">
        <v>199202</v>
      </c>
      <c r="B207">
        <v>1.09E-2</v>
      </c>
      <c r="C207">
        <v>8.6999999999999994E-3</v>
      </c>
      <c r="D207">
        <v>6.4699999999999994E-2</v>
      </c>
      <c r="E207">
        <v>-5.3E-3</v>
      </c>
      <c r="G207" s="15">
        <v>-1.9287499999999999E-2</v>
      </c>
    </row>
    <row r="208" spans="1:7" x14ac:dyDescent="0.25">
      <c r="A208">
        <v>199203</v>
      </c>
      <c r="B208">
        <v>-2.6600000000000002E-2</v>
      </c>
      <c r="C208">
        <v>-1.04E-2</v>
      </c>
      <c r="D208">
        <v>3.56E-2</v>
      </c>
      <c r="E208">
        <v>-2.8999999999999998E-3</v>
      </c>
      <c r="G208" s="15">
        <v>-2.9374999999999957E-3</v>
      </c>
    </row>
    <row r="209" spans="1:7" x14ac:dyDescent="0.25">
      <c r="A209">
        <v>199204</v>
      </c>
      <c r="B209">
        <v>1.0700000000000001E-2</v>
      </c>
      <c r="C209">
        <v>-6.0599999999999994E-2</v>
      </c>
      <c r="D209">
        <v>4.3400000000000001E-2</v>
      </c>
      <c r="E209">
        <v>-2.58E-2</v>
      </c>
      <c r="G209" s="15">
        <v>-1.3837500000000001E-2</v>
      </c>
    </row>
    <row r="210" spans="1:7" x14ac:dyDescent="0.25">
      <c r="A210">
        <v>199205</v>
      </c>
      <c r="B210">
        <v>3.0000000000000001E-3</v>
      </c>
      <c r="C210">
        <v>4.0999999999999995E-3</v>
      </c>
      <c r="D210">
        <v>1.1899999999999999E-2</v>
      </c>
      <c r="E210">
        <v>2.0999999999999999E-3</v>
      </c>
      <c r="G210" s="15">
        <v>-1.9375E-2</v>
      </c>
    </row>
    <row r="211" spans="1:7" x14ac:dyDescent="0.25">
      <c r="A211">
        <v>199206</v>
      </c>
      <c r="B211">
        <v>-2.3399999999999997E-2</v>
      </c>
      <c r="C211">
        <v>-3.0699999999999998E-2</v>
      </c>
      <c r="D211">
        <v>3.2400000000000005E-2</v>
      </c>
      <c r="E211">
        <v>-5.7999999999999996E-3</v>
      </c>
      <c r="G211" s="15">
        <v>-2.5487500000000003E-2</v>
      </c>
    </row>
    <row r="212" spans="1:7" x14ac:dyDescent="0.25">
      <c r="A212">
        <v>199207</v>
      </c>
      <c r="B212">
        <v>3.7699999999999997E-2</v>
      </c>
      <c r="C212">
        <v>-4.6999999999999993E-3</v>
      </c>
      <c r="D212">
        <v>-5.6000000000000008E-3</v>
      </c>
      <c r="E212">
        <v>1.5600000000000001E-2</v>
      </c>
      <c r="G212" s="15">
        <v>1.3587500000000002E-2</v>
      </c>
    </row>
    <row r="213" spans="1:7" x14ac:dyDescent="0.25">
      <c r="A213">
        <v>199208</v>
      </c>
      <c r="B213">
        <v>-2.3799999999999998E-2</v>
      </c>
      <c r="C213">
        <v>-1.2999999999999999E-3</v>
      </c>
      <c r="D213">
        <v>-1.1000000000000001E-2</v>
      </c>
      <c r="E213">
        <v>-5.1000000000000004E-3</v>
      </c>
      <c r="G213" s="15">
        <v>-7.6874999999999999E-3</v>
      </c>
    </row>
    <row r="214" spans="1:7" x14ac:dyDescent="0.25">
      <c r="A214">
        <v>199209</v>
      </c>
      <c r="B214">
        <v>1.1899999999999999E-2</v>
      </c>
      <c r="C214">
        <v>5.4000000000000003E-3</v>
      </c>
      <c r="D214">
        <v>-2.5999999999999999E-3</v>
      </c>
      <c r="E214">
        <v>1.49E-2</v>
      </c>
      <c r="G214" s="15">
        <v>9.9624999999999957E-3</v>
      </c>
    </row>
    <row r="215" spans="1:7" x14ac:dyDescent="0.25">
      <c r="A215">
        <v>199210</v>
      </c>
      <c r="B215">
        <v>1.0200000000000001E-2</v>
      </c>
      <c r="C215">
        <v>2.0899999999999998E-2</v>
      </c>
      <c r="D215">
        <v>-1.9799999999999998E-2</v>
      </c>
      <c r="E215">
        <v>2.4799999999999999E-2</v>
      </c>
      <c r="G215" s="15">
        <v>-3.4625000000000012E-3</v>
      </c>
    </row>
    <row r="216" spans="1:7" x14ac:dyDescent="0.25">
      <c r="A216">
        <v>199211</v>
      </c>
      <c r="B216">
        <v>4.1299999999999996E-2</v>
      </c>
      <c r="C216">
        <v>3.7599999999999995E-2</v>
      </c>
      <c r="D216">
        <v>-1.3500000000000002E-2</v>
      </c>
      <c r="E216">
        <v>-1.5E-3</v>
      </c>
      <c r="G216" s="15">
        <v>3.1849999999999996E-2</v>
      </c>
    </row>
    <row r="217" spans="1:7" x14ac:dyDescent="0.25">
      <c r="A217">
        <v>199212</v>
      </c>
      <c r="B217">
        <v>1.5300000000000001E-2</v>
      </c>
      <c r="C217">
        <v>1.6899999999999998E-2</v>
      </c>
      <c r="D217">
        <v>2.6200000000000001E-2</v>
      </c>
      <c r="E217">
        <v>4.3099999999999999E-2</v>
      </c>
      <c r="G217" s="15">
        <v>3.3499999999999988E-3</v>
      </c>
    </row>
    <row r="218" spans="1:7" x14ac:dyDescent="0.25">
      <c r="A218">
        <v>199301</v>
      </c>
      <c r="B218">
        <v>9.300000000000001E-3</v>
      </c>
      <c r="C218">
        <v>1.89E-2</v>
      </c>
      <c r="D218">
        <v>5.9400000000000001E-2</v>
      </c>
      <c r="E218">
        <v>4.8300000000000003E-2</v>
      </c>
      <c r="G218" s="15">
        <v>4.8325E-2</v>
      </c>
    </row>
    <row r="219" spans="1:7" x14ac:dyDescent="0.25">
      <c r="A219">
        <v>199302</v>
      </c>
      <c r="B219">
        <v>1.1999999999999999E-3</v>
      </c>
      <c r="C219">
        <v>-3.4799999999999998E-2</v>
      </c>
      <c r="D219">
        <v>6.4199999999999993E-2</v>
      </c>
      <c r="E219">
        <v>3.1400000000000004E-2</v>
      </c>
      <c r="G219" s="15">
        <v>1.6987499999999996E-2</v>
      </c>
    </row>
    <row r="220" spans="1:7" x14ac:dyDescent="0.25">
      <c r="A220">
        <v>199303</v>
      </c>
      <c r="B220">
        <v>2.3E-2</v>
      </c>
      <c r="C220">
        <v>2.3999999999999998E-3</v>
      </c>
      <c r="D220">
        <v>1.18E-2</v>
      </c>
      <c r="E220">
        <v>3.73E-2</v>
      </c>
      <c r="G220" s="15">
        <v>-4.2625000000000024E-3</v>
      </c>
    </row>
    <row r="221" spans="1:7" x14ac:dyDescent="0.25">
      <c r="A221">
        <v>199304</v>
      </c>
      <c r="B221">
        <v>-3.0499999999999999E-2</v>
      </c>
      <c r="C221">
        <v>-6.7000000000000002E-3</v>
      </c>
      <c r="D221">
        <v>2.4900000000000002E-2</v>
      </c>
      <c r="E221">
        <v>3.8E-3</v>
      </c>
      <c r="G221" s="15">
        <v>1.5125000000000001E-2</v>
      </c>
    </row>
    <row r="222" spans="1:7" x14ac:dyDescent="0.25">
      <c r="A222">
        <v>199305</v>
      </c>
      <c r="B222">
        <v>2.8900000000000002E-2</v>
      </c>
      <c r="C222">
        <v>2.0400000000000001E-2</v>
      </c>
      <c r="D222">
        <v>-3.4200000000000001E-2</v>
      </c>
      <c r="E222">
        <v>2.2000000000000001E-3</v>
      </c>
      <c r="G222" s="15">
        <v>-3.9375000000000104E-3</v>
      </c>
    </row>
    <row r="223" spans="1:7" x14ac:dyDescent="0.25">
      <c r="A223">
        <v>199306</v>
      </c>
      <c r="B223">
        <v>3.0999999999999999E-3</v>
      </c>
      <c r="C223">
        <v>-2.8999999999999998E-3</v>
      </c>
      <c r="D223">
        <v>2.75E-2</v>
      </c>
      <c r="E223">
        <v>4.5499999999999999E-2</v>
      </c>
      <c r="G223" s="15">
        <v>2.1925E-2</v>
      </c>
    </row>
    <row r="224" spans="1:7" x14ac:dyDescent="0.25">
      <c r="A224">
        <v>199307</v>
      </c>
      <c r="B224">
        <v>-3.4000000000000002E-3</v>
      </c>
      <c r="C224">
        <v>9.5999999999999992E-3</v>
      </c>
      <c r="D224">
        <v>2.8500000000000001E-2</v>
      </c>
      <c r="E224">
        <v>3.1600000000000003E-2</v>
      </c>
      <c r="G224" s="15">
        <v>2.4187500000000001E-2</v>
      </c>
    </row>
    <row r="225" spans="1:7" x14ac:dyDescent="0.25">
      <c r="A225">
        <v>199308</v>
      </c>
      <c r="B225">
        <v>3.7100000000000001E-2</v>
      </c>
      <c r="C225">
        <v>1.2999999999999999E-3</v>
      </c>
      <c r="D225">
        <v>1.2999999999999999E-3</v>
      </c>
      <c r="E225">
        <v>2.6499999999999999E-2</v>
      </c>
      <c r="G225" s="15">
        <v>1.2124999999999993E-2</v>
      </c>
    </row>
    <row r="226" spans="1:7" x14ac:dyDescent="0.25">
      <c r="A226">
        <v>199309</v>
      </c>
      <c r="B226">
        <v>-1.1999999999999999E-3</v>
      </c>
      <c r="C226">
        <v>3.04E-2</v>
      </c>
      <c r="D226">
        <v>-3.0999999999999999E-3</v>
      </c>
      <c r="E226">
        <v>3.3700000000000001E-2</v>
      </c>
      <c r="G226" s="15">
        <v>-4.7249999999999948E-3</v>
      </c>
    </row>
    <row r="227" spans="1:7" x14ac:dyDescent="0.25">
      <c r="A227">
        <v>199310</v>
      </c>
      <c r="B227">
        <v>1.41E-2</v>
      </c>
      <c r="C227">
        <v>2.0299999999999999E-2</v>
      </c>
      <c r="D227">
        <v>-2.76E-2</v>
      </c>
      <c r="E227">
        <v>-2.7200000000000002E-2</v>
      </c>
      <c r="G227" s="15">
        <v>-1.2625000000000004E-2</v>
      </c>
    </row>
    <row r="228" spans="1:7" x14ac:dyDescent="0.25">
      <c r="A228">
        <v>199311</v>
      </c>
      <c r="B228">
        <v>-1.89E-2</v>
      </c>
      <c r="C228">
        <v>-1.2500000000000001E-2</v>
      </c>
      <c r="D228">
        <v>-7.4000000000000003E-3</v>
      </c>
      <c r="E228">
        <v>-4.7400000000000005E-2</v>
      </c>
      <c r="G228" s="15">
        <v>-2.2475000000000002E-2</v>
      </c>
    </row>
    <row r="229" spans="1:7" x14ac:dyDescent="0.25">
      <c r="A229">
        <v>199312</v>
      </c>
      <c r="B229">
        <v>1.6500000000000001E-2</v>
      </c>
      <c r="C229">
        <v>1.23E-2</v>
      </c>
      <c r="D229">
        <v>3.2000000000000002E-3</v>
      </c>
      <c r="E229">
        <v>2.3599999999999999E-2</v>
      </c>
      <c r="G229" s="15">
        <v>1.9137500000000002E-2</v>
      </c>
    </row>
    <row r="230" spans="1:7" x14ac:dyDescent="0.25">
      <c r="A230">
        <v>199401</v>
      </c>
      <c r="B230">
        <v>2.87E-2</v>
      </c>
      <c r="C230">
        <v>3.4000000000000002E-3</v>
      </c>
      <c r="D230">
        <v>1.15E-2</v>
      </c>
      <c r="E230">
        <v>0</v>
      </c>
      <c r="G230" s="15">
        <v>-1.6250000000000292E-4</v>
      </c>
    </row>
    <row r="231" spans="1:7" x14ac:dyDescent="0.25">
      <c r="A231">
        <v>199402</v>
      </c>
      <c r="B231">
        <v>-2.5499999999999998E-2</v>
      </c>
      <c r="C231">
        <v>2.7999999999999997E-2</v>
      </c>
      <c r="D231">
        <v>-1.54E-2</v>
      </c>
      <c r="E231">
        <v>-3.0000000000000001E-3</v>
      </c>
      <c r="G231" s="15">
        <v>9.6874999999999965E-3</v>
      </c>
    </row>
    <row r="232" spans="1:7" x14ac:dyDescent="0.25">
      <c r="A232">
        <v>199403</v>
      </c>
      <c r="B232">
        <v>-4.7800000000000002E-2</v>
      </c>
      <c r="C232">
        <v>-1.0800000000000001E-2</v>
      </c>
      <c r="D232">
        <v>1.6E-2</v>
      </c>
      <c r="E232">
        <v>-1.2699999999999999E-2</v>
      </c>
      <c r="G232" s="15">
        <v>1.9125000000000045E-3</v>
      </c>
    </row>
    <row r="233" spans="1:7" x14ac:dyDescent="0.25">
      <c r="A233">
        <v>199404</v>
      </c>
      <c r="B233">
        <v>6.8000000000000005E-3</v>
      </c>
      <c r="C233">
        <v>-9.300000000000001E-3</v>
      </c>
      <c r="D233">
        <v>1.66E-2</v>
      </c>
      <c r="E233">
        <v>3.9000000000000003E-3</v>
      </c>
      <c r="G233" s="15">
        <v>-3.39625E-2</v>
      </c>
    </row>
    <row r="234" spans="1:7" x14ac:dyDescent="0.25">
      <c r="A234">
        <v>199405</v>
      </c>
      <c r="B234">
        <v>5.7999999999999996E-3</v>
      </c>
      <c r="C234">
        <v>-2.1499999999999998E-2</v>
      </c>
      <c r="D234">
        <v>6.7000000000000002E-3</v>
      </c>
      <c r="E234">
        <v>-2.1899999999999999E-2</v>
      </c>
      <c r="G234" s="15">
        <v>1.7712500000000003E-2</v>
      </c>
    </row>
    <row r="235" spans="1:7" x14ac:dyDescent="0.25">
      <c r="A235">
        <v>199406</v>
      </c>
      <c r="B235">
        <v>-3.0299999999999997E-2</v>
      </c>
      <c r="C235">
        <v>-4.0999999999999995E-3</v>
      </c>
      <c r="D235">
        <v>1.67E-2</v>
      </c>
      <c r="E235">
        <v>-8.6999999999999994E-3</v>
      </c>
      <c r="G235" s="15">
        <v>5.9874999999999998E-3</v>
      </c>
    </row>
    <row r="236" spans="1:7" x14ac:dyDescent="0.25">
      <c r="A236">
        <v>199407</v>
      </c>
      <c r="B236">
        <v>2.8199999999999999E-2</v>
      </c>
      <c r="C236">
        <v>-1.8100000000000002E-2</v>
      </c>
      <c r="D236">
        <v>5.7999999999999996E-3</v>
      </c>
      <c r="E236">
        <v>1.8E-3</v>
      </c>
      <c r="G236" s="15">
        <v>6.4874999999999967E-3</v>
      </c>
    </row>
    <row r="237" spans="1:7" x14ac:dyDescent="0.25">
      <c r="A237">
        <v>199408</v>
      </c>
      <c r="B237">
        <v>4.0099999999999997E-2</v>
      </c>
      <c r="C237">
        <v>1.4499999999999999E-2</v>
      </c>
      <c r="D237">
        <v>-2.5099999999999997E-2</v>
      </c>
      <c r="E237">
        <v>1.55E-2</v>
      </c>
      <c r="G237" s="15">
        <v>1.0950000000000001E-2</v>
      </c>
    </row>
    <row r="238" spans="1:7" x14ac:dyDescent="0.25">
      <c r="A238">
        <v>199409</v>
      </c>
      <c r="B238">
        <v>-2.3099999999999999E-2</v>
      </c>
      <c r="C238">
        <v>3.1400000000000004E-2</v>
      </c>
      <c r="D238">
        <v>-1.89E-2</v>
      </c>
      <c r="E238">
        <v>1.3100000000000001E-2</v>
      </c>
      <c r="G238" s="15">
        <v>8.4874999999999985E-3</v>
      </c>
    </row>
    <row r="239" spans="1:7" x14ac:dyDescent="0.25">
      <c r="A239">
        <v>199410</v>
      </c>
      <c r="B239">
        <v>1.34E-2</v>
      </c>
      <c r="C239">
        <v>-2.2400000000000003E-2</v>
      </c>
      <c r="D239">
        <v>-1.6200000000000003E-2</v>
      </c>
      <c r="E239">
        <v>1.49E-2</v>
      </c>
      <c r="G239" s="15">
        <v>-1.55625E-2</v>
      </c>
    </row>
    <row r="240" spans="1:7" x14ac:dyDescent="0.25">
      <c r="A240">
        <v>199411</v>
      </c>
      <c r="B240">
        <v>-4.0399999999999998E-2</v>
      </c>
      <c r="C240">
        <v>2.5000000000000001E-3</v>
      </c>
      <c r="D240">
        <v>-6.9999999999999993E-3</v>
      </c>
      <c r="E240">
        <v>-1.8E-3</v>
      </c>
      <c r="G240" s="15">
        <v>-7.8374999999999972E-3</v>
      </c>
    </row>
    <row r="241" spans="1:7" x14ac:dyDescent="0.25">
      <c r="A241">
        <v>199412</v>
      </c>
      <c r="B241">
        <v>8.6E-3</v>
      </c>
      <c r="C241">
        <v>2.2000000000000001E-3</v>
      </c>
      <c r="D241">
        <v>-1.2999999999999999E-3</v>
      </c>
      <c r="E241">
        <v>3.4799999999999998E-2</v>
      </c>
      <c r="G241" s="15">
        <v>7.8875000000000021E-3</v>
      </c>
    </row>
    <row r="242" spans="1:7" x14ac:dyDescent="0.25">
      <c r="A242">
        <v>199501</v>
      </c>
      <c r="B242">
        <v>1.8000000000000002E-2</v>
      </c>
      <c r="C242">
        <v>-3.5000000000000003E-2</v>
      </c>
      <c r="D242">
        <v>2.5699999999999997E-2</v>
      </c>
      <c r="E242">
        <v>-1.8100000000000002E-2</v>
      </c>
      <c r="G242" s="15">
        <v>1.0199999999999999E-2</v>
      </c>
    </row>
    <row r="243" spans="1:7" x14ac:dyDescent="0.25">
      <c r="A243">
        <v>199502</v>
      </c>
      <c r="B243">
        <v>3.6299999999999999E-2</v>
      </c>
      <c r="C243">
        <v>-6.6E-3</v>
      </c>
      <c r="D243">
        <v>1.0800000000000001E-2</v>
      </c>
      <c r="E243">
        <v>-3.9000000000000003E-3</v>
      </c>
      <c r="G243" s="15">
        <v>7.7499999999999791E-4</v>
      </c>
    </row>
    <row r="244" spans="1:7" x14ac:dyDescent="0.25">
      <c r="A244">
        <v>199503</v>
      </c>
      <c r="B244">
        <v>2.1899999999999999E-2</v>
      </c>
      <c r="C244">
        <v>-1.6000000000000001E-3</v>
      </c>
      <c r="D244">
        <v>-2.1499999999999998E-2</v>
      </c>
      <c r="E244">
        <v>4.3E-3</v>
      </c>
      <c r="G244" s="15">
        <v>-3.8875000000000055E-3</v>
      </c>
    </row>
    <row r="245" spans="1:7" x14ac:dyDescent="0.25">
      <c r="A245">
        <v>199504</v>
      </c>
      <c r="B245">
        <v>2.1099999999999997E-2</v>
      </c>
      <c r="C245">
        <v>-4.8999999999999998E-3</v>
      </c>
      <c r="D245">
        <v>1.7100000000000001E-2</v>
      </c>
      <c r="E245">
        <v>1.7899999999999999E-2</v>
      </c>
      <c r="G245" s="15">
        <v>2.8937499999999998E-2</v>
      </c>
    </row>
    <row r="246" spans="1:7" x14ac:dyDescent="0.25">
      <c r="A246">
        <v>199505</v>
      </c>
      <c r="B246">
        <v>2.8999999999999998E-2</v>
      </c>
      <c r="C246">
        <v>-2.5499999999999998E-2</v>
      </c>
      <c r="D246">
        <v>2.29E-2</v>
      </c>
      <c r="E246">
        <v>-4.1999999999999997E-3</v>
      </c>
      <c r="G246" s="15">
        <v>1.4725000000000005E-2</v>
      </c>
    </row>
    <row r="247" spans="1:7" x14ac:dyDescent="0.25">
      <c r="A247">
        <v>199506</v>
      </c>
      <c r="B247">
        <v>2.7200000000000002E-2</v>
      </c>
      <c r="C247">
        <v>3.1800000000000002E-2</v>
      </c>
      <c r="D247">
        <v>-2.5399999999999999E-2</v>
      </c>
      <c r="E247">
        <v>2.9300000000000003E-2</v>
      </c>
      <c r="G247" s="15">
        <v>-7.5999999999999956E-3</v>
      </c>
    </row>
    <row r="248" spans="1:7" x14ac:dyDescent="0.25">
      <c r="A248">
        <v>199507</v>
      </c>
      <c r="B248">
        <v>3.7200000000000004E-2</v>
      </c>
      <c r="C248">
        <v>2.07E-2</v>
      </c>
      <c r="D248">
        <v>-1.6200000000000003E-2</v>
      </c>
      <c r="E248">
        <v>2.5600000000000001E-2</v>
      </c>
      <c r="G248" s="15">
        <v>-9.324999999999993E-3</v>
      </c>
    </row>
    <row r="249" spans="1:7" x14ac:dyDescent="0.25">
      <c r="A249">
        <v>199508</v>
      </c>
      <c r="B249">
        <v>5.5000000000000005E-3</v>
      </c>
      <c r="C249">
        <v>1.3500000000000002E-2</v>
      </c>
      <c r="D249">
        <v>2.7900000000000001E-2</v>
      </c>
      <c r="E249">
        <v>1.6000000000000001E-3</v>
      </c>
      <c r="G249" s="15">
        <v>1.0125E-2</v>
      </c>
    </row>
    <row r="250" spans="1:7" x14ac:dyDescent="0.25">
      <c r="A250">
        <v>199509</v>
      </c>
      <c r="B250">
        <v>3.3500000000000002E-2</v>
      </c>
      <c r="C250">
        <v>-2.2000000000000002E-2</v>
      </c>
      <c r="D250">
        <v>-4.0000000000000002E-4</v>
      </c>
      <c r="E250">
        <v>2.8999999999999998E-2</v>
      </c>
      <c r="G250" s="15">
        <v>2.10125E-2</v>
      </c>
    </row>
    <row r="251" spans="1:7" x14ac:dyDescent="0.25">
      <c r="A251">
        <v>199510</v>
      </c>
      <c r="B251">
        <v>-1.52E-2</v>
      </c>
      <c r="C251">
        <v>-3.78E-2</v>
      </c>
      <c r="D251">
        <v>-5.0000000000000001E-3</v>
      </c>
      <c r="E251">
        <v>4.1599999999999998E-2</v>
      </c>
      <c r="G251" s="15">
        <v>4.7587499999999998E-2</v>
      </c>
    </row>
    <row r="252" spans="1:7" x14ac:dyDescent="0.25">
      <c r="A252">
        <v>199511</v>
      </c>
      <c r="B252">
        <v>3.9599999999999996E-2</v>
      </c>
      <c r="C252">
        <v>-1.09E-2</v>
      </c>
      <c r="D252">
        <v>5.1000000000000004E-3</v>
      </c>
      <c r="E252">
        <v>-6.8000000000000005E-3</v>
      </c>
      <c r="G252" s="15">
        <v>-1.4774999999999996E-2</v>
      </c>
    </row>
    <row r="253" spans="1:7" x14ac:dyDescent="0.25">
      <c r="A253">
        <v>199512</v>
      </c>
      <c r="B253">
        <v>1.03E-2</v>
      </c>
      <c r="C253">
        <v>6.9999999999999993E-3</v>
      </c>
      <c r="D253">
        <v>2.2000000000000001E-3</v>
      </c>
      <c r="E253">
        <v>2.52E-2</v>
      </c>
      <c r="G253" s="15">
        <v>-2.7999999999999987E-3</v>
      </c>
    </row>
    <row r="254" spans="1:7" x14ac:dyDescent="0.25">
      <c r="A254">
        <v>199601</v>
      </c>
      <c r="B254">
        <v>2.2599999999999999E-2</v>
      </c>
      <c r="C254">
        <v>-2.7300000000000001E-2</v>
      </c>
      <c r="D254">
        <v>3.8E-3</v>
      </c>
      <c r="E254">
        <v>5.4000000000000003E-3</v>
      </c>
      <c r="G254" s="15">
        <v>8.4000000000000082E-3</v>
      </c>
    </row>
    <row r="255" spans="1:7" x14ac:dyDescent="0.25">
      <c r="A255">
        <v>199602</v>
      </c>
      <c r="B255">
        <v>1.3300000000000001E-2</v>
      </c>
      <c r="C255">
        <v>1.7899999999999999E-2</v>
      </c>
      <c r="D255">
        <v>-1.0800000000000001E-2</v>
      </c>
      <c r="E255">
        <v>5.8999999999999999E-3</v>
      </c>
      <c r="G255" s="15">
        <v>8.9999999999999941E-3</v>
      </c>
    </row>
    <row r="256" spans="1:7" x14ac:dyDescent="0.25">
      <c r="A256">
        <v>199603</v>
      </c>
      <c r="B256">
        <v>7.3000000000000001E-3</v>
      </c>
      <c r="C256">
        <v>1.49E-2</v>
      </c>
      <c r="D256">
        <v>3.4999999999999996E-3</v>
      </c>
      <c r="E256">
        <v>-1.84E-2</v>
      </c>
      <c r="G256" s="15">
        <v>-3.9737500000000002E-2</v>
      </c>
    </row>
    <row r="257" spans="1:7" x14ac:dyDescent="0.25">
      <c r="A257">
        <v>199604</v>
      </c>
      <c r="B257">
        <v>2.06E-2</v>
      </c>
      <c r="C257">
        <v>5.2300000000000006E-2</v>
      </c>
      <c r="D257">
        <v>-4.0199999999999993E-2</v>
      </c>
      <c r="E257">
        <v>-8.8000000000000005E-3</v>
      </c>
      <c r="G257" s="15">
        <v>-3.2875000000000001E-2</v>
      </c>
    </row>
    <row r="258" spans="1:7" x14ac:dyDescent="0.25">
      <c r="A258">
        <v>199605</v>
      </c>
      <c r="B258">
        <v>2.3599999999999999E-2</v>
      </c>
      <c r="C258">
        <v>3.1699999999999999E-2</v>
      </c>
      <c r="D258">
        <v>-8.3000000000000001E-3</v>
      </c>
      <c r="E258">
        <v>1.54E-2</v>
      </c>
      <c r="G258" s="15">
        <v>3.0125000000000048E-3</v>
      </c>
    </row>
    <row r="259" spans="1:7" x14ac:dyDescent="0.25">
      <c r="A259">
        <v>199606</v>
      </c>
      <c r="B259">
        <v>-1.1399999999999999E-2</v>
      </c>
      <c r="C259">
        <v>-4.0099999999999997E-2</v>
      </c>
      <c r="D259">
        <v>2.35E-2</v>
      </c>
      <c r="E259">
        <v>9.7999999999999997E-3</v>
      </c>
      <c r="G259" s="15">
        <v>-1.7949999999999997E-2</v>
      </c>
    </row>
    <row r="260" spans="1:7" x14ac:dyDescent="0.25">
      <c r="A260">
        <v>199607</v>
      </c>
      <c r="B260">
        <v>-5.9699999999999996E-2</v>
      </c>
      <c r="C260">
        <v>-4.3099999999999999E-2</v>
      </c>
      <c r="D260">
        <v>5.1399999999999994E-2</v>
      </c>
      <c r="E260">
        <v>-1.6000000000000001E-3</v>
      </c>
      <c r="G260" s="15">
        <v>1.44875E-2</v>
      </c>
    </row>
    <row r="261" spans="1:7" x14ac:dyDescent="0.25">
      <c r="A261">
        <v>199608</v>
      </c>
      <c r="B261">
        <v>2.7699999999999999E-2</v>
      </c>
      <c r="C261">
        <v>2.4399999999999998E-2</v>
      </c>
      <c r="D261">
        <v>-7.4000000000000003E-3</v>
      </c>
      <c r="E261">
        <v>1E-4</v>
      </c>
      <c r="G261" s="15">
        <v>-7.7750000000000041E-3</v>
      </c>
    </row>
    <row r="262" spans="1:7" x14ac:dyDescent="0.25">
      <c r="A262">
        <v>199609</v>
      </c>
      <c r="B262">
        <v>5.0099999999999999E-2</v>
      </c>
      <c r="C262">
        <v>-9.7999999999999997E-3</v>
      </c>
      <c r="D262">
        <v>-2.7200000000000002E-2</v>
      </c>
      <c r="E262">
        <v>2.7000000000000003E-2</v>
      </c>
      <c r="G262" s="15">
        <v>1.9049999999999997E-2</v>
      </c>
    </row>
    <row r="263" spans="1:7" x14ac:dyDescent="0.25">
      <c r="A263">
        <v>199610</v>
      </c>
      <c r="B263">
        <v>8.6E-3</v>
      </c>
      <c r="C263">
        <v>-4.4400000000000002E-2</v>
      </c>
      <c r="D263">
        <v>4.9400000000000006E-2</v>
      </c>
      <c r="E263">
        <v>3.7900000000000003E-2</v>
      </c>
      <c r="G263" s="15">
        <v>1.30375E-2</v>
      </c>
    </row>
    <row r="264" spans="1:7" x14ac:dyDescent="0.25">
      <c r="A264">
        <v>199611</v>
      </c>
      <c r="B264">
        <v>6.25E-2</v>
      </c>
      <c r="C264">
        <v>-4.0199999999999993E-2</v>
      </c>
      <c r="D264">
        <v>1.3899999999999999E-2</v>
      </c>
      <c r="E264">
        <v>-2.3700000000000002E-2</v>
      </c>
      <c r="G264" s="15">
        <v>-1.0825000000000001E-2</v>
      </c>
    </row>
    <row r="265" spans="1:7" x14ac:dyDescent="0.25">
      <c r="A265">
        <v>199612</v>
      </c>
      <c r="B265">
        <v>-1.7000000000000001E-2</v>
      </c>
      <c r="C265">
        <v>3.1600000000000003E-2</v>
      </c>
      <c r="D265">
        <v>1.3100000000000001E-2</v>
      </c>
      <c r="E265">
        <v>6.3E-3</v>
      </c>
      <c r="G265" s="15">
        <v>-1.2125000000000018E-3</v>
      </c>
    </row>
    <row r="266" spans="1:7" x14ac:dyDescent="0.25">
      <c r="A266">
        <v>199701</v>
      </c>
      <c r="B266">
        <v>4.99E-2</v>
      </c>
      <c r="C266">
        <v>-1.95E-2</v>
      </c>
      <c r="D266">
        <v>-1.4199999999999999E-2</v>
      </c>
      <c r="E266">
        <v>1.9599999999999999E-2</v>
      </c>
      <c r="G266" s="15">
        <v>3.4487499999999997E-2</v>
      </c>
    </row>
    <row r="267" spans="1:7" x14ac:dyDescent="0.25">
      <c r="A267">
        <v>199702</v>
      </c>
      <c r="B267">
        <v>-4.8999999999999998E-3</v>
      </c>
      <c r="C267">
        <v>-3.2199999999999999E-2</v>
      </c>
      <c r="D267">
        <v>5.67E-2</v>
      </c>
      <c r="E267">
        <v>-2.1299999999999999E-2</v>
      </c>
      <c r="G267" s="15">
        <v>-2.9399999999999999E-2</v>
      </c>
    </row>
    <row r="268" spans="1:7" x14ac:dyDescent="0.25">
      <c r="A268">
        <v>199703</v>
      </c>
      <c r="B268">
        <v>-5.0300000000000004E-2</v>
      </c>
      <c r="C268">
        <v>-3.5999999999999999E-3</v>
      </c>
      <c r="D268">
        <v>3.39E-2</v>
      </c>
      <c r="E268">
        <v>9.0000000000000011E-3</v>
      </c>
      <c r="G268" s="15">
        <v>1.2124999999999983E-3</v>
      </c>
    </row>
    <row r="269" spans="1:7" x14ac:dyDescent="0.25">
      <c r="A269">
        <v>199704</v>
      </c>
      <c r="B269">
        <v>4.0399999999999998E-2</v>
      </c>
      <c r="C269">
        <v>-5.7699999999999994E-2</v>
      </c>
      <c r="D269">
        <v>7.000000000000001E-4</v>
      </c>
      <c r="E269">
        <v>4.8399999999999999E-2</v>
      </c>
      <c r="G269" s="15">
        <v>2.7500000000000004E-2</v>
      </c>
    </row>
    <row r="270" spans="1:7" x14ac:dyDescent="0.25">
      <c r="A270">
        <v>199705</v>
      </c>
      <c r="B270">
        <v>6.7400000000000002E-2</v>
      </c>
      <c r="C270">
        <v>5.1900000000000002E-2</v>
      </c>
      <c r="D270">
        <v>-4.1299999999999996E-2</v>
      </c>
      <c r="E270">
        <v>-5.1699999999999996E-2</v>
      </c>
      <c r="G270" s="15">
        <v>1.287499999999997E-3</v>
      </c>
    </row>
    <row r="271" spans="1:7" x14ac:dyDescent="0.25">
      <c r="A271">
        <v>199706</v>
      </c>
      <c r="B271">
        <v>4.0999999999999995E-2</v>
      </c>
      <c r="C271">
        <v>1.2199999999999999E-2</v>
      </c>
      <c r="D271">
        <v>1.5800000000000002E-2</v>
      </c>
      <c r="E271">
        <v>2.6000000000000002E-2</v>
      </c>
      <c r="G271" s="15">
        <v>6.7499999999999991E-3</v>
      </c>
    </row>
    <row r="272" spans="1:7" x14ac:dyDescent="0.25">
      <c r="A272">
        <v>199707</v>
      </c>
      <c r="B272">
        <v>7.3300000000000004E-2</v>
      </c>
      <c r="C272">
        <v>-2.7400000000000001E-2</v>
      </c>
      <c r="D272">
        <v>2.5999999999999999E-3</v>
      </c>
      <c r="E272">
        <v>3.7699999999999997E-2</v>
      </c>
      <c r="G272" s="15">
        <v>3.3000000000000008E-2</v>
      </c>
    </row>
    <row r="273" spans="1:7" x14ac:dyDescent="0.25">
      <c r="A273">
        <v>199708</v>
      </c>
      <c r="B273">
        <v>-4.1500000000000002E-2</v>
      </c>
      <c r="C273">
        <v>7.2800000000000004E-2</v>
      </c>
      <c r="D273">
        <v>1.18E-2</v>
      </c>
      <c r="E273">
        <v>-2.5600000000000001E-2</v>
      </c>
      <c r="G273" s="15">
        <v>-1.8837499999999997E-2</v>
      </c>
    </row>
    <row r="274" spans="1:7" x14ac:dyDescent="0.25">
      <c r="A274">
        <v>199709</v>
      </c>
      <c r="B274">
        <v>5.3499999999999999E-2</v>
      </c>
      <c r="C274">
        <v>2.53E-2</v>
      </c>
      <c r="D274">
        <v>3.7000000000000002E-3</v>
      </c>
      <c r="E274">
        <v>1.47E-2</v>
      </c>
      <c r="G274" s="15">
        <v>1.4374999999999999E-2</v>
      </c>
    </row>
    <row r="275" spans="1:7" x14ac:dyDescent="0.25">
      <c r="A275">
        <v>199710</v>
      </c>
      <c r="B275">
        <v>-3.7999999999999999E-2</v>
      </c>
      <c r="C275">
        <v>-7.3000000000000001E-3</v>
      </c>
      <c r="D275">
        <v>2.2700000000000001E-2</v>
      </c>
      <c r="E275">
        <v>-5.6999999999999993E-3</v>
      </c>
      <c r="G275" s="15">
        <v>-3.4999999999999615E-4</v>
      </c>
    </row>
    <row r="276" spans="1:7" x14ac:dyDescent="0.25">
      <c r="A276">
        <v>199711</v>
      </c>
      <c r="B276">
        <v>2.98E-2</v>
      </c>
      <c r="C276">
        <v>-5.1200000000000002E-2</v>
      </c>
      <c r="D276">
        <v>1.2E-2</v>
      </c>
      <c r="E276">
        <v>3.3E-3</v>
      </c>
      <c r="G276" s="15">
        <v>-1.805E-2</v>
      </c>
    </row>
    <row r="277" spans="1:7" x14ac:dyDescent="0.25">
      <c r="A277">
        <v>199712</v>
      </c>
      <c r="B277">
        <v>1.32E-2</v>
      </c>
      <c r="C277">
        <v>-2.4799999999999999E-2</v>
      </c>
      <c r="D277">
        <v>3.8399999999999997E-2</v>
      </c>
      <c r="E277">
        <v>3.9800000000000002E-2</v>
      </c>
      <c r="G277" s="15">
        <v>1.1775000000000001E-2</v>
      </c>
    </row>
    <row r="278" spans="1:7" x14ac:dyDescent="0.25">
      <c r="A278">
        <v>199801</v>
      </c>
      <c r="B278">
        <v>1.5E-3</v>
      </c>
      <c r="C278">
        <v>-1.0700000000000001E-2</v>
      </c>
      <c r="D278">
        <v>-1.6299999999999999E-2</v>
      </c>
      <c r="E278">
        <v>1.4000000000000002E-3</v>
      </c>
      <c r="G278" s="15">
        <v>7.4499999999999992E-3</v>
      </c>
    </row>
    <row r="279" spans="1:7" x14ac:dyDescent="0.25">
      <c r="A279">
        <v>199802</v>
      </c>
      <c r="B279">
        <v>7.0400000000000004E-2</v>
      </c>
      <c r="C279">
        <v>3.2000000000000002E-3</v>
      </c>
      <c r="D279">
        <v>-8.5000000000000006E-3</v>
      </c>
      <c r="E279">
        <v>-1.1200000000000002E-2</v>
      </c>
      <c r="G279" s="15">
        <v>6.525000000000003E-3</v>
      </c>
    </row>
    <row r="280" spans="1:7" x14ac:dyDescent="0.25">
      <c r="A280">
        <v>199803</v>
      </c>
      <c r="B280">
        <v>4.7599999999999996E-2</v>
      </c>
      <c r="C280">
        <v>-1.1399999999999999E-2</v>
      </c>
      <c r="D280">
        <v>1.3899999999999999E-2</v>
      </c>
      <c r="E280">
        <v>2.1499999999999998E-2</v>
      </c>
      <c r="G280" s="15">
        <v>-9.1125000000000025E-3</v>
      </c>
    </row>
    <row r="281" spans="1:7" x14ac:dyDescent="0.25">
      <c r="A281">
        <v>199804</v>
      </c>
      <c r="B281">
        <v>7.3000000000000001E-3</v>
      </c>
      <c r="C281">
        <v>7.000000000000001E-4</v>
      </c>
      <c r="D281">
        <v>9.3999999999999986E-3</v>
      </c>
      <c r="E281">
        <v>7.4000000000000003E-3</v>
      </c>
      <c r="G281" s="15">
        <v>7.2499999999999995E-4</v>
      </c>
    </row>
    <row r="282" spans="1:7" x14ac:dyDescent="0.25">
      <c r="A282">
        <v>199805</v>
      </c>
      <c r="B282">
        <v>-3.0699999999999998E-2</v>
      </c>
      <c r="C282">
        <v>-3.3799999999999997E-2</v>
      </c>
      <c r="D282">
        <v>3.44E-2</v>
      </c>
      <c r="E282">
        <v>1.8200000000000001E-2</v>
      </c>
      <c r="G282" s="15">
        <v>3.3900000000000007E-2</v>
      </c>
    </row>
    <row r="283" spans="1:7" x14ac:dyDescent="0.25">
      <c r="A283">
        <v>199806</v>
      </c>
      <c r="B283">
        <v>3.1800000000000002E-2</v>
      </c>
      <c r="C283">
        <v>-3.2099999999999997E-2</v>
      </c>
      <c r="D283">
        <v>-1.9599999999999999E-2</v>
      </c>
      <c r="E283">
        <v>7.2800000000000004E-2</v>
      </c>
      <c r="G283" s="15">
        <v>5.1837500000000009E-2</v>
      </c>
    </row>
    <row r="284" spans="1:7" x14ac:dyDescent="0.25">
      <c r="A284">
        <v>199807</v>
      </c>
      <c r="B284">
        <v>-2.46E-2</v>
      </c>
      <c r="C284">
        <v>-4.9100000000000005E-2</v>
      </c>
      <c r="D284">
        <v>-1.78E-2</v>
      </c>
      <c r="E284">
        <v>3.6900000000000002E-2</v>
      </c>
      <c r="G284" s="15">
        <v>3.7462499999999996E-2</v>
      </c>
    </row>
    <row r="285" spans="1:7" x14ac:dyDescent="0.25">
      <c r="A285">
        <v>199808</v>
      </c>
      <c r="B285">
        <v>-0.16079999999999997</v>
      </c>
      <c r="C285">
        <v>-5.6900000000000006E-2</v>
      </c>
      <c r="D285">
        <v>3.5299999999999998E-2</v>
      </c>
      <c r="E285">
        <v>1.84E-2</v>
      </c>
      <c r="G285" s="15">
        <v>3.1962499999999977E-2</v>
      </c>
    </row>
    <row r="286" spans="1:7" x14ac:dyDescent="0.25">
      <c r="A286">
        <v>199809</v>
      </c>
      <c r="B286">
        <v>6.1500000000000006E-2</v>
      </c>
      <c r="C286">
        <v>8.9999999999999998E-4</v>
      </c>
      <c r="D286">
        <v>-3.4200000000000001E-2</v>
      </c>
      <c r="E286">
        <v>-8.1000000000000013E-3</v>
      </c>
      <c r="G286" s="15">
        <v>-4.9450000000000001E-2</v>
      </c>
    </row>
    <row r="287" spans="1:7" x14ac:dyDescent="0.25">
      <c r="A287">
        <v>199810</v>
      </c>
      <c r="B287">
        <v>7.1300000000000002E-2</v>
      </c>
      <c r="C287">
        <v>-3.1200000000000002E-2</v>
      </c>
      <c r="D287">
        <v>-2.23E-2</v>
      </c>
      <c r="E287">
        <v>-5.3699999999999998E-2</v>
      </c>
      <c r="G287" s="15">
        <v>2.8375000000000004E-2</v>
      </c>
    </row>
    <row r="288" spans="1:7" x14ac:dyDescent="0.25">
      <c r="A288">
        <v>199811</v>
      </c>
      <c r="B288">
        <v>6.0999999999999999E-2</v>
      </c>
      <c r="C288">
        <v>1.23E-2</v>
      </c>
      <c r="D288">
        <v>-3.2500000000000001E-2</v>
      </c>
      <c r="E288">
        <v>1.2E-2</v>
      </c>
      <c r="G288" s="15">
        <v>3.6000000000000004E-2</v>
      </c>
    </row>
    <row r="289" spans="1:7" x14ac:dyDescent="0.25">
      <c r="A289">
        <v>199812</v>
      </c>
      <c r="B289">
        <v>6.1600000000000002E-2</v>
      </c>
      <c r="C289">
        <v>-5.0000000000000001E-3</v>
      </c>
      <c r="D289">
        <v>-4.1900000000000007E-2</v>
      </c>
      <c r="E289">
        <v>8.9200000000000002E-2</v>
      </c>
      <c r="G289" s="15">
        <v>6.3887500000000014E-2</v>
      </c>
    </row>
    <row r="290" spans="1:7" x14ac:dyDescent="0.25">
      <c r="A290">
        <v>199901</v>
      </c>
      <c r="B290">
        <v>3.5000000000000003E-2</v>
      </c>
      <c r="C290">
        <v>7.4999999999999997E-3</v>
      </c>
      <c r="D290">
        <v>-4.5999999999999999E-2</v>
      </c>
      <c r="E290">
        <v>3.0299999999999997E-2</v>
      </c>
      <c r="G290" s="15">
        <v>3.6712500000000002E-2</v>
      </c>
    </row>
    <row r="291" spans="1:7" x14ac:dyDescent="0.25">
      <c r="A291">
        <v>199902</v>
      </c>
      <c r="B291">
        <v>-4.0800000000000003E-2</v>
      </c>
      <c r="C291">
        <v>-6.08E-2</v>
      </c>
      <c r="D291">
        <v>1.9199999999999998E-2</v>
      </c>
      <c r="E291">
        <v>-1E-3</v>
      </c>
      <c r="G291" s="15">
        <v>-6.912500000000002E-3</v>
      </c>
    </row>
    <row r="292" spans="1:7" x14ac:dyDescent="0.25">
      <c r="A292">
        <v>199903</v>
      </c>
      <c r="B292">
        <v>3.4500000000000003E-2</v>
      </c>
      <c r="C292">
        <v>-3.7999999999999999E-2</v>
      </c>
      <c r="D292">
        <v>-2.7400000000000001E-2</v>
      </c>
      <c r="E292">
        <v>-1.2699999999999999E-2</v>
      </c>
      <c r="G292" s="15">
        <v>1.3537499999999997E-2</v>
      </c>
    </row>
    <row r="293" spans="1:7" x14ac:dyDescent="0.25">
      <c r="A293">
        <v>199904</v>
      </c>
      <c r="B293">
        <v>4.3299999999999998E-2</v>
      </c>
      <c r="C293">
        <v>3.9100000000000003E-2</v>
      </c>
      <c r="D293">
        <v>2.46E-2</v>
      </c>
      <c r="E293">
        <v>-9.0399999999999994E-2</v>
      </c>
      <c r="G293" s="15">
        <v>-9.9162500000000028E-2</v>
      </c>
    </row>
    <row r="294" spans="1:7" x14ac:dyDescent="0.25">
      <c r="A294">
        <v>199905</v>
      </c>
      <c r="B294">
        <v>-2.46E-2</v>
      </c>
      <c r="C294">
        <v>3.3399999999999999E-2</v>
      </c>
      <c r="D294">
        <v>2.35E-2</v>
      </c>
      <c r="E294">
        <v>-5.1900000000000002E-2</v>
      </c>
      <c r="G294" s="15">
        <v>6.2500000000000402E-4</v>
      </c>
    </row>
    <row r="295" spans="1:7" x14ac:dyDescent="0.25">
      <c r="A295">
        <v>199906</v>
      </c>
      <c r="B295">
        <v>4.7699999999999992E-2</v>
      </c>
      <c r="C295">
        <v>3.1E-2</v>
      </c>
      <c r="D295">
        <v>-3.1899999999999998E-2</v>
      </c>
      <c r="E295">
        <v>5.0599999999999999E-2</v>
      </c>
      <c r="G295" s="15">
        <v>1.5475000000000003E-2</v>
      </c>
    </row>
    <row r="296" spans="1:7" x14ac:dyDescent="0.25">
      <c r="A296">
        <v>199907</v>
      </c>
      <c r="B296">
        <v>-3.49E-2</v>
      </c>
      <c r="C296">
        <v>2.6000000000000002E-2</v>
      </c>
      <c r="D296">
        <v>-4.4000000000000003E-3</v>
      </c>
      <c r="E296">
        <v>1.66E-2</v>
      </c>
      <c r="G296" s="15">
        <v>6.1250000000000054E-3</v>
      </c>
    </row>
    <row r="297" spans="1:7" x14ac:dyDescent="0.25">
      <c r="A297">
        <v>199908</v>
      </c>
      <c r="B297">
        <v>-1.38E-2</v>
      </c>
      <c r="C297">
        <v>-9.3999999999999986E-3</v>
      </c>
      <c r="D297">
        <v>-1.8700000000000001E-2</v>
      </c>
      <c r="E297">
        <v>3.1200000000000002E-2</v>
      </c>
      <c r="G297" s="15">
        <v>4.4075000000000003E-2</v>
      </c>
    </row>
    <row r="298" spans="1:7" x14ac:dyDescent="0.25">
      <c r="A298">
        <v>199909</v>
      </c>
      <c r="B298">
        <v>-2.7900000000000001E-2</v>
      </c>
      <c r="C298">
        <v>3.4099999999999998E-2</v>
      </c>
      <c r="D298">
        <v>-3.49E-2</v>
      </c>
      <c r="E298">
        <v>6.4699999999999994E-2</v>
      </c>
      <c r="G298" s="15">
        <v>3.2274999999999998E-2</v>
      </c>
    </row>
    <row r="299" spans="1:7" x14ac:dyDescent="0.25">
      <c r="A299">
        <v>199910</v>
      </c>
      <c r="B299">
        <v>6.1200000000000004E-2</v>
      </c>
      <c r="C299">
        <v>-6.6400000000000001E-2</v>
      </c>
      <c r="D299">
        <v>-3.3700000000000001E-2</v>
      </c>
      <c r="E299">
        <v>5.5E-2</v>
      </c>
      <c r="G299" s="15">
        <v>-1.5475000000000003E-2</v>
      </c>
    </row>
    <row r="300" spans="1:7" x14ac:dyDescent="0.25">
      <c r="A300">
        <v>199911</v>
      </c>
      <c r="B300">
        <v>3.3700000000000001E-2</v>
      </c>
      <c r="C300">
        <v>7.2099999999999997E-2</v>
      </c>
      <c r="D300">
        <v>-6.1200000000000004E-2</v>
      </c>
      <c r="E300">
        <v>5.6399999999999999E-2</v>
      </c>
      <c r="G300" s="15">
        <v>5.9925000000000006E-2</v>
      </c>
    </row>
    <row r="301" spans="1:7" x14ac:dyDescent="0.25">
      <c r="A301">
        <v>199912</v>
      </c>
      <c r="B301">
        <v>7.7199999999999991E-2</v>
      </c>
      <c r="C301">
        <v>7.0300000000000001E-2</v>
      </c>
      <c r="D301">
        <v>-8.3299999999999999E-2</v>
      </c>
      <c r="E301">
        <v>0.13220000000000001</v>
      </c>
      <c r="G301" s="15">
        <v>0.10008750000000001</v>
      </c>
    </row>
    <row r="302" spans="1:7" x14ac:dyDescent="0.25">
      <c r="A302">
        <v>200001</v>
      </c>
      <c r="B302">
        <v>-4.7400000000000005E-2</v>
      </c>
      <c r="C302">
        <v>5.7699999999999994E-2</v>
      </c>
      <c r="D302">
        <v>-1.8799999999999997E-2</v>
      </c>
      <c r="E302">
        <v>1.9199999999999998E-2</v>
      </c>
      <c r="G302" s="15">
        <v>5.7999999999999927E-3</v>
      </c>
    </row>
    <row r="303" spans="1:7" x14ac:dyDescent="0.25">
      <c r="A303">
        <v>200002</v>
      </c>
      <c r="B303">
        <v>2.4500000000000001E-2</v>
      </c>
      <c r="C303">
        <v>0.21359999999999998</v>
      </c>
      <c r="D303">
        <v>-9.5899999999999999E-2</v>
      </c>
      <c r="E303">
        <v>0.182</v>
      </c>
      <c r="G303" s="15">
        <v>7.0037499999999989E-2</v>
      </c>
    </row>
    <row r="304" spans="1:7" x14ac:dyDescent="0.25">
      <c r="A304">
        <v>200003</v>
      </c>
      <c r="B304">
        <v>5.2000000000000005E-2</v>
      </c>
      <c r="C304">
        <v>-0.17199999999999999</v>
      </c>
      <c r="D304">
        <v>8.1300000000000011E-2</v>
      </c>
      <c r="E304">
        <v>-6.83E-2</v>
      </c>
      <c r="G304" s="15">
        <v>-2.2574999999999984E-2</v>
      </c>
    </row>
    <row r="305" spans="1:7" x14ac:dyDescent="0.25">
      <c r="A305">
        <v>200004</v>
      </c>
      <c r="B305">
        <v>-6.4000000000000001E-2</v>
      </c>
      <c r="C305">
        <v>-6.6799999999999998E-2</v>
      </c>
      <c r="D305">
        <v>7.2599999999999998E-2</v>
      </c>
      <c r="E305">
        <v>-8.3900000000000002E-2</v>
      </c>
      <c r="G305" s="15">
        <v>-3.1037499999999996E-2</v>
      </c>
    </row>
    <row r="306" spans="1:7" x14ac:dyDescent="0.25">
      <c r="A306">
        <v>200005</v>
      </c>
      <c r="B306">
        <v>-4.4199999999999996E-2</v>
      </c>
      <c r="C306">
        <v>-6.0499999999999998E-2</v>
      </c>
      <c r="D306">
        <v>4.7500000000000001E-2</v>
      </c>
      <c r="E306">
        <v>-8.9800000000000005E-2</v>
      </c>
      <c r="G306" s="15">
        <v>-1.3624999999999995E-2</v>
      </c>
    </row>
    <row r="307" spans="1:7" x14ac:dyDescent="0.25">
      <c r="A307">
        <v>200006</v>
      </c>
      <c r="B307">
        <v>4.6399999999999997E-2</v>
      </c>
      <c r="C307">
        <v>0.12839999999999999</v>
      </c>
      <c r="D307">
        <v>-8.4199999999999997E-2</v>
      </c>
      <c r="E307">
        <v>0.16600000000000001</v>
      </c>
      <c r="G307" s="15">
        <v>6.7375000000000004E-2</v>
      </c>
    </row>
    <row r="308" spans="1:7" x14ac:dyDescent="0.25">
      <c r="A308">
        <v>200007</v>
      </c>
      <c r="B308">
        <v>-2.5099999999999997E-2</v>
      </c>
      <c r="C308">
        <v>-3.0699999999999998E-2</v>
      </c>
      <c r="D308">
        <v>8.3100000000000007E-2</v>
      </c>
      <c r="E308">
        <v>-5.0000000000000001E-4</v>
      </c>
      <c r="G308" s="15">
        <v>-3.5462499999999994E-2</v>
      </c>
    </row>
    <row r="309" spans="1:7" x14ac:dyDescent="0.25">
      <c r="A309">
        <v>200008</v>
      </c>
      <c r="B309">
        <v>7.0300000000000001E-2</v>
      </c>
      <c r="C309">
        <v>-6.0999999999999995E-3</v>
      </c>
      <c r="D309">
        <v>-1.3899999999999999E-2</v>
      </c>
      <c r="E309">
        <v>5.7300000000000004E-2</v>
      </c>
      <c r="G309" s="15">
        <v>6.1762499999999998E-2</v>
      </c>
    </row>
    <row r="310" spans="1:7" x14ac:dyDescent="0.25">
      <c r="A310">
        <v>200009</v>
      </c>
      <c r="B310">
        <v>-5.45E-2</v>
      </c>
      <c r="C310">
        <v>-1.8200000000000001E-2</v>
      </c>
      <c r="D310">
        <v>7.17E-2</v>
      </c>
      <c r="E310">
        <v>1.9699999999999999E-2</v>
      </c>
      <c r="G310" s="15">
        <v>9.0750000000000015E-3</v>
      </c>
    </row>
    <row r="311" spans="1:7" x14ac:dyDescent="0.25">
      <c r="A311">
        <v>200010</v>
      </c>
      <c r="B311">
        <v>-2.76E-2</v>
      </c>
      <c r="C311">
        <v>-3.8800000000000001E-2</v>
      </c>
      <c r="D311">
        <v>5.7099999999999998E-2</v>
      </c>
      <c r="E311">
        <v>-4.4800000000000006E-2</v>
      </c>
      <c r="G311" s="15">
        <v>-3.9087499999999997E-2</v>
      </c>
    </row>
    <row r="312" spans="1:7" x14ac:dyDescent="0.25">
      <c r="A312">
        <v>200011</v>
      </c>
      <c r="B312">
        <v>-0.1072</v>
      </c>
      <c r="C312">
        <v>-3.4099999999999998E-2</v>
      </c>
      <c r="D312">
        <v>0.12300000000000001</v>
      </c>
      <c r="E312">
        <v>-2.3199999999999998E-2</v>
      </c>
      <c r="G312" s="15">
        <v>-2.1899999999999996E-2</v>
      </c>
    </row>
    <row r="313" spans="1:7" x14ac:dyDescent="0.25">
      <c r="A313">
        <v>200012</v>
      </c>
      <c r="B313">
        <v>1.1899999999999999E-2</v>
      </c>
      <c r="C313">
        <v>7.3000000000000001E-3</v>
      </c>
      <c r="D313">
        <v>7.6100000000000001E-2</v>
      </c>
      <c r="E313">
        <v>6.7400000000000002E-2</v>
      </c>
      <c r="G313" s="15">
        <v>-4.2937500000000017E-2</v>
      </c>
    </row>
    <row r="314" spans="1:7" x14ac:dyDescent="0.25">
      <c r="A314">
        <v>200101</v>
      </c>
      <c r="B314">
        <v>3.1300000000000001E-2</v>
      </c>
      <c r="C314">
        <v>6.6799999999999998E-2</v>
      </c>
      <c r="D314">
        <v>-5.0700000000000002E-2</v>
      </c>
      <c r="E314">
        <v>-0.253</v>
      </c>
      <c r="G314" s="15">
        <v>-8.0212499999999992E-2</v>
      </c>
    </row>
    <row r="315" spans="1:7" x14ac:dyDescent="0.25">
      <c r="A315">
        <v>200102</v>
      </c>
      <c r="B315">
        <v>-0.10050000000000001</v>
      </c>
      <c r="C315">
        <v>-7.8000000000000005E-3</v>
      </c>
      <c r="D315">
        <v>0.12470000000000001</v>
      </c>
      <c r="E315">
        <v>0.12570000000000001</v>
      </c>
      <c r="G315" s="15">
        <v>5.3862500000000001E-2</v>
      </c>
    </row>
    <row r="316" spans="1:7" x14ac:dyDescent="0.25">
      <c r="A316">
        <v>200103</v>
      </c>
      <c r="B316">
        <v>-7.2599999999999998E-2</v>
      </c>
      <c r="C316">
        <v>2.5000000000000001E-3</v>
      </c>
      <c r="D316">
        <v>6.4199999999999993E-2</v>
      </c>
      <c r="E316">
        <v>8.5500000000000007E-2</v>
      </c>
      <c r="G316" s="15">
        <v>8.7000000000000063E-3</v>
      </c>
    </row>
    <row r="317" spans="1:7" x14ac:dyDescent="0.25">
      <c r="A317">
        <v>200104</v>
      </c>
      <c r="B317">
        <v>7.9399999999999998E-2</v>
      </c>
      <c r="C317">
        <v>5.5000000000000005E-3</v>
      </c>
      <c r="D317">
        <v>-4.6699999999999998E-2</v>
      </c>
      <c r="E317">
        <v>-7.9000000000000001E-2</v>
      </c>
      <c r="G317" s="15">
        <v>-2.946250000000001E-2</v>
      </c>
    </row>
    <row r="318" spans="1:7" x14ac:dyDescent="0.25">
      <c r="A318">
        <v>200105</v>
      </c>
      <c r="B318">
        <v>7.1999999999999998E-3</v>
      </c>
      <c r="C318">
        <v>2.5000000000000001E-2</v>
      </c>
      <c r="D318">
        <v>3.3599999999999998E-2</v>
      </c>
      <c r="E318">
        <v>2.2099999999999998E-2</v>
      </c>
      <c r="G318" s="15">
        <v>1.6649999999999998E-2</v>
      </c>
    </row>
    <row r="319" spans="1:7" x14ac:dyDescent="0.25">
      <c r="A319">
        <v>200106</v>
      </c>
      <c r="B319">
        <v>-1.9400000000000001E-2</v>
      </c>
      <c r="C319">
        <v>6.2400000000000004E-2</v>
      </c>
      <c r="D319">
        <v>-1.1200000000000002E-2</v>
      </c>
      <c r="E319">
        <v>3.8E-3</v>
      </c>
      <c r="G319" s="15">
        <v>-2.5775000000000003E-2</v>
      </c>
    </row>
    <row r="320" spans="1:7" x14ac:dyDescent="0.25">
      <c r="A320">
        <v>200107</v>
      </c>
      <c r="B320">
        <v>-2.1299999999999999E-2</v>
      </c>
      <c r="C320">
        <v>-4.1900000000000007E-2</v>
      </c>
      <c r="D320">
        <v>5.21E-2</v>
      </c>
      <c r="E320">
        <v>5.5800000000000002E-2</v>
      </c>
      <c r="G320" s="15">
        <v>-1.46E-2</v>
      </c>
    </row>
    <row r="321" spans="1:7" x14ac:dyDescent="0.25">
      <c r="A321">
        <v>200108</v>
      </c>
      <c r="B321">
        <v>-6.4600000000000005E-2</v>
      </c>
      <c r="C321">
        <v>2.4799999999999999E-2</v>
      </c>
      <c r="D321">
        <v>2.3099999999999999E-2</v>
      </c>
      <c r="E321">
        <v>5.5300000000000002E-2</v>
      </c>
      <c r="G321" s="15">
        <v>1.0262500000000008E-2</v>
      </c>
    </row>
    <row r="322" spans="1:7" x14ac:dyDescent="0.25">
      <c r="A322">
        <v>200109</v>
      </c>
      <c r="B322">
        <v>-9.2499999999999999E-2</v>
      </c>
      <c r="C322">
        <v>-6.2300000000000001E-2</v>
      </c>
      <c r="D322">
        <v>1.4499999999999999E-2</v>
      </c>
      <c r="E322">
        <v>0.1148</v>
      </c>
      <c r="G322" s="15">
        <v>1.465000000000001E-2</v>
      </c>
    </row>
    <row r="323" spans="1:7" x14ac:dyDescent="0.25">
      <c r="A323">
        <v>200110</v>
      </c>
      <c r="B323">
        <v>2.46E-2</v>
      </c>
      <c r="C323">
        <v>7.4800000000000005E-2</v>
      </c>
      <c r="D323">
        <v>-7.6499999999999999E-2</v>
      </c>
      <c r="E323">
        <v>-8.4700000000000011E-2</v>
      </c>
      <c r="G323" s="15">
        <v>1.0049999999999996E-2</v>
      </c>
    </row>
    <row r="324" spans="1:7" x14ac:dyDescent="0.25">
      <c r="A324">
        <v>200111</v>
      </c>
      <c r="B324">
        <v>7.5399999999999995E-2</v>
      </c>
      <c r="C324">
        <v>-4.6999999999999993E-3</v>
      </c>
      <c r="D324">
        <v>2.2099999999999998E-2</v>
      </c>
      <c r="E324">
        <v>-8.6899999999999991E-2</v>
      </c>
      <c r="G324" s="15">
        <v>-4.6662499999999996E-2</v>
      </c>
    </row>
    <row r="325" spans="1:7" x14ac:dyDescent="0.25">
      <c r="A325">
        <v>200112</v>
      </c>
      <c r="B325">
        <v>1.6E-2</v>
      </c>
      <c r="C325">
        <v>4.7400000000000005E-2</v>
      </c>
      <c r="D325">
        <v>8.3999999999999995E-3</v>
      </c>
      <c r="E325">
        <v>7.000000000000001E-4</v>
      </c>
      <c r="G325" s="15">
        <v>3.5837499999999994E-2</v>
      </c>
    </row>
    <row r="326" spans="1:7" x14ac:dyDescent="0.25">
      <c r="A326">
        <v>200201</v>
      </c>
      <c r="B326">
        <v>-1.44E-2</v>
      </c>
      <c r="C326">
        <v>1.1899999999999999E-2</v>
      </c>
      <c r="D326">
        <v>3.44E-2</v>
      </c>
      <c r="E326">
        <v>3.7499999999999999E-2</v>
      </c>
      <c r="G326" s="15">
        <v>1.4612500000000002E-2</v>
      </c>
    </row>
    <row r="327" spans="1:7" x14ac:dyDescent="0.25">
      <c r="A327">
        <v>200202</v>
      </c>
      <c r="B327">
        <v>-2.29E-2</v>
      </c>
      <c r="C327">
        <v>-1.01E-2</v>
      </c>
      <c r="D327">
        <v>2.1600000000000001E-2</v>
      </c>
      <c r="E327">
        <v>6.8199999999999997E-2</v>
      </c>
      <c r="G327" s="15">
        <v>2.1150000000000002E-2</v>
      </c>
    </row>
    <row r="328" spans="1:7" x14ac:dyDescent="0.25">
      <c r="A328">
        <v>200203</v>
      </c>
      <c r="B328">
        <v>4.24E-2</v>
      </c>
      <c r="C328">
        <v>4.2099999999999999E-2</v>
      </c>
      <c r="D328">
        <v>1.06E-2</v>
      </c>
      <c r="E328">
        <v>-1.6399999999999998E-2</v>
      </c>
      <c r="G328" s="15">
        <v>-8.2749999999999976E-3</v>
      </c>
    </row>
    <row r="329" spans="1:7" x14ac:dyDescent="0.25">
      <c r="A329">
        <v>200204</v>
      </c>
      <c r="B329">
        <v>-5.2000000000000005E-2</v>
      </c>
      <c r="C329">
        <v>5.96E-2</v>
      </c>
      <c r="D329">
        <v>3.8800000000000001E-2</v>
      </c>
      <c r="E329">
        <v>7.6299999999999993E-2</v>
      </c>
      <c r="G329" s="15">
        <v>5.1787499999999993E-2</v>
      </c>
    </row>
    <row r="330" spans="1:7" x14ac:dyDescent="0.25">
      <c r="A330">
        <v>200205</v>
      </c>
      <c r="B330">
        <v>-1.38E-2</v>
      </c>
      <c r="C330">
        <v>-3.2099999999999997E-2</v>
      </c>
      <c r="D330">
        <v>1.5300000000000001E-2</v>
      </c>
      <c r="E330">
        <v>3.1600000000000003E-2</v>
      </c>
      <c r="G330" s="15">
        <v>1.3875E-2</v>
      </c>
    </row>
    <row r="331" spans="1:7" x14ac:dyDescent="0.25">
      <c r="A331">
        <v>200206</v>
      </c>
      <c r="B331">
        <v>-7.2099999999999997E-2</v>
      </c>
      <c r="C331">
        <v>4.2900000000000001E-2</v>
      </c>
      <c r="D331">
        <v>-5.0000000000000001E-4</v>
      </c>
      <c r="E331">
        <v>6.0299999999999999E-2</v>
      </c>
      <c r="G331" s="15">
        <v>6.2625000000000042E-3</v>
      </c>
    </row>
    <row r="332" spans="1:7" x14ac:dyDescent="0.25">
      <c r="A332">
        <v>200207</v>
      </c>
      <c r="B332">
        <v>-8.1799999999999998E-2</v>
      </c>
      <c r="C332">
        <v>-5.28E-2</v>
      </c>
      <c r="D332">
        <v>-3.85E-2</v>
      </c>
      <c r="E332">
        <v>3.7699999999999997E-2</v>
      </c>
      <c r="G332" s="15">
        <v>-8.737500000000023E-3</v>
      </c>
    </row>
    <row r="333" spans="1:7" x14ac:dyDescent="0.25">
      <c r="A333">
        <v>200208</v>
      </c>
      <c r="B333">
        <v>5.0000000000000001E-3</v>
      </c>
      <c r="C333">
        <v>-2.86E-2</v>
      </c>
      <c r="D333">
        <v>3.2799999999999996E-2</v>
      </c>
      <c r="E333">
        <v>1.9E-2</v>
      </c>
      <c r="G333" s="15">
        <v>1.1299999999999999E-2</v>
      </c>
    </row>
    <row r="334" spans="1:7" x14ac:dyDescent="0.25">
      <c r="A334">
        <v>200209</v>
      </c>
      <c r="B334">
        <v>-0.10349999999999999</v>
      </c>
      <c r="C334">
        <v>2.41E-2</v>
      </c>
      <c r="D334">
        <v>1.4499999999999999E-2</v>
      </c>
      <c r="E334">
        <v>9.1300000000000006E-2</v>
      </c>
      <c r="G334" s="15">
        <v>3.7600000000000008E-2</v>
      </c>
    </row>
    <row r="335" spans="1:7" x14ac:dyDescent="0.25">
      <c r="A335">
        <v>200210</v>
      </c>
      <c r="B335">
        <v>7.8399999999999997E-2</v>
      </c>
      <c r="C335">
        <v>-3.4200000000000001E-2</v>
      </c>
      <c r="D335">
        <v>-3.9399999999999998E-2</v>
      </c>
      <c r="E335">
        <v>-5.5800000000000002E-2</v>
      </c>
      <c r="G335" s="15">
        <v>-4.1375000000000002E-2</v>
      </c>
    </row>
    <row r="336" spans="1:7" x14ac:dyDescent="0.25">
      <c r="A336">
        <v>200211</v>
      </c>
      <c r="B336">
        <v>5.96E-2</v>
      </c>
      <c r="C336">
        <v>3.1899999999999998E-2</v>
      </c>
      <c r="D336">
        <v>-1.26E-2</v>
      </c>
      <c r="E336">
        <v>-0.16329999999999997</v>
      </c>
      <c r="G336" s="15">
        <v>-2.7249999999999983E-3</v>
      </c>
    </row>
    <row r="337" spans="1:7" x14ac:dyDescent="0.25">
      <c r="A337">
        <v>200212</v>
      </c>
      <c r="B337">
        <v>-5.7599999999999998E-2</v>
      </c>
      <c r="C337">
        <v>8.0000000000000004E-4</v>
      </c>
      <c r="D337">
        <v>2.1400000000000002E-2</v>
      </c>
      <c r="E337">
        <v>9.64E-2</v>
      </c>
      <c r="G337" s="15">
        <v>5.3937500000000013E-2</v>
      </c>
    </row>
    <row r="338" spans="1:7" x14ac:dyDescent="0.25">
      <c r="A338">
        <v>200301</v>
      </c>
      <c r="B338">
        <v>-2.5699999999999997E-2</v>
      </c>
      <c r="C338">
        <v>1.32E-2</v>
      </c>
      <c r="D338">
        <v>-8.1000000000000013E-3</v>
      </c>
      <c r="E338">
        <v>1.55E-2</v>
      </c>
      <c r="G338" s="15">
        <v>-1.0775E-2</v>
      </c>
    </row>
    <row r="339" spans="1:7" x14ac:dyDescent="0.25">
      <c r="A339">
        <v>200302</v>
      </c>
      <c r="B339">
        <v>-1.8799999999999997E-2</v>
      </c>
      <c r="C339">
        <v>-4.5999999999999999E-3</v>
      </c>
      <c r="D339">
        <v>-1.37E-2</v>
      </c>
      <c r="E339">
        <v>1.1699999999999999E-2</v>
      </c>
      <c r="G339" s="15">
        <v>-1.0262500000000001E-2</v>
      </c>
    </row>
    <row r="340" spans="1:7" x14ac:dyDescent="0.25">
      <c r="A340">
        <v>200303</v>
      </c>
      <c r="B340">
        <v>1.09E-2</v>
      </c>
      <c r="C340">
        <v>1.0200000000000001E-2</v>
      </c>
      <c r="D340">
        <v>-1.9400000000000001E-2</v>
      </c>
      <c r="E340">
        <v>1.4800000000000001E-2</v>
      </c>
      <c r="G340" s="15">
        <v>-1.2750000000000001E-3</v>
      </c>
    </row>
    <row r="341" spans="1:7" x14ac:dyDescent="0.25">
      <c r="A341">
        <v>200304</v>
      </c>
      <c r="B341">
        <v>8.2200000000000009E-2</v>
      </c>
      <c r="C341">
        <v>6.1999999999999998E-3</v>
      </c>
      <c r="D341">
        <v>1.15E-2</v>
      </c>
      <c r="E341">
        <v>-9.3299999999999994E-2</v>
      </c>
      <c r="G341" s="15">
        <v>-4.1825000000000015E-2</v>
      </c>
    </row>
    <row r="342" spans="1:7" x14ac:dyDescent="0.25">
      <c r="A342">
        <v>200305</v>
      </c>
      <c r="B342">
        <v>6.0499999999999998E-2</v>
      </c>
      <c r="C342">
        <v>4.6699999999999998E-2</v>
      </c>
      <c r="D342">
        <v>3.9000000000000003E-3</v>
      </c>
      <c r="E342">
        <v>-0.107</v>
      </c>
      <c r="G342" s="15">
        <v>-1.1450000000000009E-2</v>
      </c>
    </row>
    <row r="343" spans="1:7" x14ac:dyDescent="0.25">
      <c r="A343">
        <v>200306</v>
      </c>
      <c r="B343">
        <v>1.4199999999999999E-2</v>
      </c>
      <c r="C343">
        <v>1.7399999999999999E-2</v>
      </c>
      <c r="D343">
        <v>1.1000000000000001E-3</v>
      </c>
      <c r="E343">
        <v>-0.01</v>
      </c>
      <c r="G343" s="15">
        <v>-1.2674999999999999E-2</v>
      </c>
    </row>
    <row r="344" spans="1:7" x14ac:dyDescent="0.25">
      <c r="A344">
        <v>200307</v>
      </c>
      <c r="B344">
        <v>2.35E-2</v>
      </c>
      <c r="C344">
        <v>5.0599999999999999E-2</v>
      </c>
      <c r="D344">
        <v>-1.24E-2</v>
      </c>
      <c r="E344">
        <v>-2.3999999999999998E-3</v>
      </c>
      <c r="G344" s="15">
        <v>-5.0749999999999997E-3</v>
      </c>
    </row>
    <row r="345" spans="1:7" x14ac:dyDescent="0.25">
      <c r="A345">
        <v>200308</v>
      </c>
      <c r="B345">
        <v>2.3399999999999997E-2</v>
      </c>
      <c r="C345">
        <v>2.5899999999999999E-2</v>
      </c>
      <c r="D345">
        <v>1.5300000000000001E-2</v>
      </c>
      <c r="E345">
        <v>-6.1999999999999998E-3</v>
      </c>
      <c r="G345" s="15">
        <v>-5.0624999999999976E-3</v>
      </c>
    </row>
    <row r="346" spans="1:7" x14ac:dyDescent="0.25">
      <c r="A346">
        <v>200309</v>
      </c>
      <c r="B346">
        <v>-1.24E-2</v>
      </c>
      <c r="C346">
        <v>7.9000000000000008E-3</v>
      </c>
      <c r="D346">
        <v>1.7000000000000001E-3</v>
      </c>
      <c r="E346">
        <v>-1.9E-3</v>
      </c>
      <c r="G346" s="15">
        <v>-1.1162499999999999E-2</v>
      </c>
    </row>
    <row r="347" spans="1:7" x14ac:dyDescent="0.25">
      <c r="A347">
        <v>200310</v>
      </c>
      <c r="B347">
        <v>6.08E-2</v>
      </c>
      <c r="C347">
        <v>2.69E-2</v>
      </c>
      <c r="D347">
        <v>1.9699999999999999E-2</v>
      </c>
      <c r="E347">
        <v>3.9900000000000005E-2</v>
      </c>
      <c r="G347" s="15">
        <v>5.7349999999999984E-2</v>
      </c>
    </row>
    <row r="348" spans="1:7" x14ac:dyDescent="0.25">
      <c r="A348">
        <v>200311</v>
      </c>
      <c r="B348">
        <v>1.3500000000000002E-2</v>
      </c>
      <c r="C348">
        <v>2.0799999999999999E-2</v>
      </c>
      <c r="D348">
        <v>1.78E-2</v>
      </c>
      <c r="E348">
        <v>1.46E-2</v>
      </c>
      <c r="G348" s="15">
        <v>1.2974999999999997E-2</v>
      </c>
    </row>
    <row r="349" spans="1:7" x14ac:dyDescent="0.25">
      <c r="A349">
        <v>200312</v>
      </c>
      <c r="B349">
        <v>4.2900000000000001E-2</v>
      </c>
      <c r="C349">
        <v>-2.6699999999999998E-2</v>
      </c>
      <c r="D349">
        <v>1.6E-2</v>
      </c>
      <c r="E349">
        <v>-5.57E-2</v>
      </c>
      <c r="G349" s="15">
        <v>-3.9650000000000005E-2</v>
      </c>
    </row>
    <row r="350" spans="1:7" x14ac:dyDescent="0.25">
      <c r="A350">
        <v>200401</v>
      </c>
      <c r="B350">
        <v>2.1499999999999998E-2</v>
      </c>
      <c r="C350">
        <v>2.5499999999999998E-2</v>
      </c>
      <c r="D350">
        <v>2.4900000000000002E-2</v>
      </c>
      <c r="E350">
        <v>2.58E-2</v>
      </c>
      <c r="G350" s="15">
        <v>-2.58625E-2</v>
      </c>
    </row>
    <row r="351" spans="1:7" x14ac:dyDescent="0.25">
      <c r="A351">
        <v>200402</v>
      </c>
      <c r="B351">
        <v>1.3999999999999999E-2</v>
      </c>
      <c r="C351">
        <v>-1.5700000000000002E-2</v>
      </c>
      <c r="D351">
        <v>8.8000000000000005E-3</v>
      </c>
      <c r="E351">
        <v>-1.1399999999999999E-2</v>
      </c>
      <c r="G351" s="15">
        <v>2.4874999999999967E-3</v>
      </c>
    </row>
    <row r="352" spans="1:7" x14ac:dyDescent="0.25">
      <c r="A352">
        <v>200403</v>
      </c>
      <c r="B352">
        <v>-1.32E-2</v>
      </c>
      <c r="C352">
        <v>1.72E-2</v>
      </c>
      <c r="D352">
        <v>2.7000000000000001E-3</v>
      </c>
      <c r="E352">
        <v>1.7000000000000001E-3</v>
      </c>
      <c r="G352" s="15">
        <v>1.6174999999999998E-2</v>
      </c>
    </row>
    <row r="353" spans="1:7" x14ac:dyDescent="0.25">
      <c r="A353">
        <v>200404</v>
      </c>
      <c r="B353">
        <v>-1.83E-2</v>
      </c>
      <c r="C353">
        <v>-1.7000000000000001E-2</v>
      </c>
      <c r="D353">
        <v>-3.0699999999999998E-2</v>
      </c>
      <c r="E353">
        <v>-5.3800000000000001E-2</v>
      </c>
      <c r="G353" s="15">
        <v>-4.7687500000000008E-2</v>
      </c>
    </row>
    <row r="354" spans="1:7" x14ac:dyDescent="0.25">
      <c r="A354">
        <v>200405</v>
      </c>
      <c r="B354">
        <v>1.1699999999999999E-2</v>
      </c>
      <c r="C354">
        <v>-2E-3</v>
      </c>
      <c r="D354">
        <v>-2.5000000000000001E-3</v>
      </c>
      <c r="E354">
        <v>1.4999999999999999E-2</v>
      </c>
      <c r="G354" s="15">
        <v>1.7112500000000003E-2</v>
      </c>
    </row>
    <row r="355" spans="1:7" x14ac:dyDescent="0.25">
      <c r="A355">
        <v>200406</v>
      </c>
      <c r="B355">
        <v>1.8600000000000002E-2</v>
      </c>
      <c r="C355">
        <v>2.2599999999999999E-2</v>
      </c>
      <c r="D355">
        <v>1.18E-2</v>
      </c>
      <c r="E355">
        <v>2.0499999999999997E-2</v>
      </c>
      <c r="G355" s="15">
        <v>2.085E-2</v>
      </c>
    </row>
    <row r="356" spans="1:7" x14ac:dyDescent="0.25">
      <c r="A356">
        <v>200407</v>
      </c>
      <c r="B356">
        <v>-4.0599999999999997E-2</v>
      </c>
      <c r="C356">
        <v>-3.8199999999999998E-2</v>
      </c>
      <c r="D356">
        <v>3.2400000000000005E-2</v>
      </c>
      <c r="E356">
        <v>-2.29E-2</v>
      </c>
      <c r="G356" s="15">
        <v>5.7499999999999982E-3</v>
      </c>
    </row>
    <row r="357" spans="1:7" x14ac:dyDescent="0.25">
      <c r="A357">
        <v>200408</v>
      </c>
      <c r="B357">
        <v>8.0000000000000004E-4</v>
      </c>
      <c r="C357">
        <v>-1.4800000000000001E-2</v>
      </c>
      <c r="D357">
        <v>9.7000000000000003E-3</v>
      </c>
      <c r="E357">
        <v>-1.5900000000000001E-2</v>
      </c>
      <c r="G357" s="15">
        <v>5.0375000000000012E-3</v>
      </c>
    </row>
    <row r="358" spans="1:7" x14ac:dyDescent="0.25">
      <c r="A358">
        <v>200409</v>
      </c>
      <c r="B358">
        <v>1.6E-2</v>
      </c>
      <c r="C358">
        <v>3.0099999999999998E-2</v>
      </c>
      <c r="D358">
        <v>0</v>
      </c>
      <c r="E358">
        <v>5.4900000000000004E-2</v>
      </c>
      <c r="G358" s="15">
        <v>3.3899999999999993E-2</v>
      </c>
    </row>
    <row r="359" spans="1:7" x14ac:dyDescent="0.25">
      <c r="A359">
        <v>200410</v>
      </c>
      <c r="B359">
        <v>1.43E-2</v>
      </c>
      <c r="C359">
        <v>1.5E-3</v>
      </c>
      <c r="D359">
        <v>-2.2000000000000001E-3</v>
      </c>
      <c r="E359">
        <v>-1.38E-2</v>
      </c>
      <c r="G359" s="15">
        <v>1.3124999999999994E-3</v>
      </c>
    </row>
    <row r="360" spans="1:7" x14ac:dyDescent="0.25">
      <c r="A360">
        <v>200411</v>
      </c>
      <c r="B360">
        <v>4.5400000000000003E-2</v>
      </c>
      <c r="C360">
        <v>3.7400000000000003E-2</v>
      </c>
      <c r="D360">
        <v>1.41E-2</v>
      </c>
      <c r="E360">
        <v>3.1600000000000003E-2</v>
      </c>
      <c r="G360" s="15">
        <v>2.5975000000000012E-2</v>
      </c>
    </row>
    <row r="361" spans="1:7" x14ac:dyDescent="0.25">
      <c r="A361">
        <v>200412</v>
      </c>
      <c r="B361">
        <v>3.4300000000000004E-2</v>
      </c>
      <c r="C361">
        <v>-2.9999999999999997E-4</v>
      </c>
      <c r="D361">
        <v>-2.2000000000000001E-3</v>
      </c>
      <c r="E361">
        <v>-2.87E-2</v>
      </c>
      <c r="G361" s="15">
        <v>-3.5087499999999994E-2</v>
      </c>
    </row>
    <row r="362" spans="1:7" x14ac:dyDescent="0.25">
      <c r="A362">
        <v>200501</v>
      </c>
      <c r="B362">
        <v>-2.76E-2</v>
      </c>
      <c r="C362">
        <v>-1.72E-2</v>
      </c>
      <c r="D362">
        <v>2.06E-2</v>
      </c>
      <c r="E362">
        <v>3.0499999999999999E-2</v>
      </c>
      <c r="G362" s="15">
        <v>3.0174999999999997E-2</v>
      </c>
    </row>
    <row r="363" spans="1:7" x14ac:dyDescent="0.25">
      <c r="A363">
        <v>200502</v>
      </c>
      <c r="B363">
        <v>1.89E-2</v>
      </c>
      <c r="C363">
        <v>-5.6999999999999993E-3</v>
      </c>
      <c r="D363">
        <v>1.54E-2</v>
      </c>
      <c r="E363">
        <v>3.3700000000000001E-2</v>
      </c>
      <c r="G363" s="15">
        <v>5.6074999999999993E-2</v>
      </c>
    </row>
    <row r="364" spans="1:7" x14ac:dyDescent="0.25">
      <c r="A364">
        <v>200503</v>
      </c>
      <c r="B364">
        <v>-1.9699999999999999E-2</v>
      </c>
      <c r="C364">
        <v>-1.3999999999999999E-2</v>
      </c>
      <c r="D364">
        <v>2.0400000000000001E-2</v>
      </c>
      <c r="E364">
        <v>4.0999999999999995E-3</v>
      </c>
      <c r="G364" s="15">
        <v>9.1250000000000012E-4</v>
      </c>
    </row>
    <row r="365" spans="1:7" x14ac:dyDescent="0.25">
      <c r="A365">
        <v>200504</v>
      </c>
      <c r="B365">
        <v>-2.6099999999999998E-2</v>
      </c>
      <c r="C365">
        <v>-3.9399999999999998E-2</v>
      </c>
      <c r="D365">
        <v>7.000000000000001E-4</v>
      </c>
      <c r="E365">
        <v>-6.8999999999999999E-3</v>
      </c>
      <c r="G365" s="15">
        <v>-5.4250000000000131E-3</v>
      </c>
    </row>
    <row r="366" spans="1:7" x14ac:dyDescent="0.25">
      <c r="A366">
        <v>200505</v>
      </c>
      <c r="B366">
        <v>3.6499999999999998E-2</v>
      </c>
      <c r="C366">
        <v>2.8799999999999999E-2</v>
      </c>
      <c r="D366">
        <v>-6.4000000000000003E-3</v>
      </c>
      <c r="E366">
        <v>4.5000000000000005E-3</v>
      </c>
      <c r="G366" s="15">
        <v>-2.3712500000000008E-2</v>
      </c>
    </row>
    <row r="367" spans="1:7" x14ac:dyDescent="0.25">
      <c r="A367">
        <v>200506</v>
      </c>
      <c r="B367">
        <v>5.6999999999999993E-3</v>
      </c>
      <c r="C367">
        <v>2.58E-2</v>
      </c>
      <c r="D367">
        <v>2.8300000000000002E-2</v>
      </c>
      <c r="E367">
        <v>2.0499999999999997E-2</v>
      </c>
      <c r="G367" s="15">
        <v>6.5125000000000009E-3</v>
      </c>
    </row>
    <row r="368" spans="1:7" x14ac:dyDescent="0.25">
      <c r="A368">
        <v>200507</v>
      </c>
      <c r="B368">
        <v>3.9199999999999999E-2</v>
      </c>
      <c r="C368">
        <v>2.9100000000000001E-2</v>
      </c>
      <c r="D368">
        <v>-7.9000000000000008E-3</v>
      </c>
      <c r="E368">
        <v>5.9999999999999995E-4</v>
      </c>
      <c r="G368" s="15">
        <v>1.2150000000000001E-2</v>
      </c>
    </row>
    <row r="369" spans="1:7" x14ac:dyDescent="0.25">
      <c r="A369">
        <v>200508</v>
      </c>
      <c r="B369">
        <v>-1.2199999999999999E-2</v>
      </c>
      <c r="C369">
        <v>-9.7000000000000003E-3</v>
      </c>
      <c r="D369">
        <v>1.32E-2</v>
      </c>
      <c r="E369">
        <v>2.0799999999999999E-2</v>
      </c>
      <c r="G369" s="15">
        <v>4.4250000000000001E-3</v>
      </c>
    </row>
    <row r="370" spans="1:7" x14ac:dyDescent="0.25">
      <c r="A370">
        <v>200509</v>
      </c>
      <c r="B370">
        <v>4.8999999999999998E-3</v>
      </c>
      <c r="C370">
        <v>-6.5000000000000006E-3</v>
      </c>
      <c r="D370">
        <v>7.0999999999999995E-3</v>
      </c>
      <c r="E370">
        <v>3.4300000000000004E-2</v>
      </c>
      <c r="G370" s="15">
        <v>2.6974999999999999E-2</v>
      </c>
    </row>
    <row r="371" spans="1:7" x14ac:dyDescent="0.25">
      <c r="A371">
        <v>200510</v>
      </c>
      <c r="B371">
        <v>-2.0199999999999999E-2</v>
      </c>
      <c r="C371">
        <v>-1.2500000000000001E-2</v>
      </c>
      <c r="D371">
        <v>4.1999999999999997E-3</v>
      </c>
      <c r="E371">
        <v>-1.3899999999999999E-2</v>
      </c>
      <c r="G371" s="15">
        <v>-3.8149999999999989E-2</v>
      </c>
    </row>
    <row r="372" spans="1:7" x14ac:dyDescent="0.25">
      <c r="A372">
        <v>200511</v>
      </c>
      <c r="B372">
        <v>3.61E-2</v>
      </c>
      <c r="C372">
        <v>0.01</v>
      </c>
      <c r="D372">
        <v>-1.1599999999999999E-2</v>
      </c>
      <c r="E372">
        <v>3.4999999999999996E-3</v>
      </c>
      <c r="G372" s="15">
        <v>6.0500000000000068E-3</v>
      </c>
    </row>
    <row r="373" spans="1:7" x14ac:dyDescent="0.25">
      <c r="A373">
        <v>200512</v>
      </c>
      <c r="B373">
        <v>-2.5000000000000001E-3</v>
      </c>
      <c r="C373">
        <v>-4.1999999999999997E-3</v>
      </c>
      <c r="D373">
        <v>2E-3</v>
      </c>
      <c r="E373">
        <v>7.7000000000000002E-3</v>
      </c>
      <c r="G373" s="15">
        <v>1.2449999999999999E-2</v>
      </c>
    </row>
    <row r="374" spans="1:7" x14ac:dyDescent="0.25">
      <c r="A374">
        <v>200601</v>
      </c>
      <c r="B374">
        <v>3.04E-2</v>
      </c>
      <c r="C374">
        <v>5.4000000000000006E-2</v>
      </c>
      <c r="D374">
        <v>1.0800000000000001E-2</v>
      </c>
      <c r="E374">
        <v>2.53E-2</v>
      </c>
      <c r="G374" s="15">
        <v>5.251249999999999E-2</v>
      </c>
    </row>
    <row r="375" spans="1:7" x14ac:dyDescent="0.25">
      <c r="A375">
        <v>200602</v>
      </c>
      <c r="B375">
        <v>-3.0000000000000001E-3</v>
      </c>
      <c r="C375">
        <v>-3.8E-3</v>
      </c>
      <c r="D375">
        <v>-3.4000000000000002E-3</v>
      </c>
      <c r="E375">
        <v>-1.84E-2</v>
      </c>
      <c r="G375" s="15">
        <v>-2.9874999999999999E-2</v>
      </c>
    </row>
    <row r="376" spans="1:7" x14ac:dyDescent="0.25">
      <c r="A376">
        <v>200603</v>
      </c>
      <c r="B376">
        <v>1.46E-2</v>
      </c>
      <c r="C376">
        <v>3.44E-2</v>
      </c>
      <c r="D376">
        <v>6.0000000000000001E-3</v>
      </c>
      <c r="E376">
        <v>1.26E-2</v>
      </c>
      <c r="G376" s="15">
        <v>1.50875E-2</v>
      </c>
    </row>
    <row r="377" spans="1:7" x14ac:dyDescent="0.25">
      <c r="A377">
        <v>200604</v>
      </c>
      <c r="B377">
        <v>7.3000000000000001E-3</v>
      </c>
      <c r="C377">
        <v>-1.4199999999999999E-2</v>
      </c>
      <c r="D377">
        <v>2.3399999999999997E-2</v>
      </c>
      <c r="E377">
        <v>6.4000000000000003E-3</v>
      </c>
      <c r="G377" s="15">
        <v>4.1950000000000008E-2</v>
      </c>
    </row>
    <row r="378" spans="1:7" x14ac:dyDescent="0.25">
      <c r="A378">
        <v>200605</v>
      </c>
      <c r="B378">
        <v>-3.5699999999999996E-2</v>
      </c>
      <c r="C378">
        <v>-2.9600000000000001E-2</v>
      </c>
      <c r="D378">
        <v>2.41E-2</v>
      </c>
      <c r="E378">
        <v>-3.7000000000000005E-2</v>
      </c>
      <c r="G378" s="15">
        <v>-4.2075000000000001E-2</v>
      </c>
    </row>
    <row r="379" spans="1:7" x14ac:dyDescent="0.25">
      <c r="A379">
        <v>200606</v>
      </c>
      <c r="B379">
        <v>-3.4999999999999996E-3</v>
      </c>
      <c r="C379">
        <v>-3.9000000000000003E-3</v>
      </c>
      <c r="D379">
        <v>8.5000000000000006E-3</v>
      </c>
      <c r="E379">
        <v>1.54E-2</v>
      </c>
      <c r="G379" s="15">
        <v>-6.1499999999999992E-3</v>
      </c>
    </row>
    <row r="380" spans="1:7" x14ac:dyDescent="0.25">
      <c r="A380">
        <v>200607</v>
      </c>
      <c r="B380">
        <v>-7.8000000000000005E-3</v>
      </c>
      <c r="C380">
        <v>-3.9800000000000002E-2</v>
      </c>
      <c r="D380">
        <v>2.6000000000000002E-2</v>
      </c>
      <c r="E380">
        <v>-2.12E-2</v>
      </c>
      <c r="G380" s="15">
        <v>-2.0249999999999997E-2</v>
      </c>
    </row>
    <row r="381" spans="1:7" x14ac:dyDescent="0.25">
      <c r="A381">
        <v>200608</v>
      </c>
      <c r="B381">
        <v>2.0299999999999999E-2</v>
      </c>
      <c r="C381">
        <v>1.03E-2</v>
      </c>
      <c r="D381">
        <v>-2.06E-2</v>
      </c>
      <c r="E381">
        <v>-3.3799999999999997E-2</v>
      </c>
      <c r="G381" s="15">
        <v>-2.3337499999999997E-2</v>
      </c>
    </row>
    <row r="382" spans="1:7" x14ac:dyDescent="0.25">
      <c r="A382">
        <v>200609</v>
      </c>
      <c r="B382">
        <v>1.84E-2</v>
      </c>
      <c r="C382">
        <v>-1.3600000000000001E-2</v>
      </c>
      <c r="D382">
        <v>8.0000000000000004E-4</v>
      </c>
      <c r="E382">
        <v>-9.5999999999999992E-3</v>
      </c>
      <c r="G382" s="15">
        <v>-4.81375E-2</v>
      </c>
    </row>
    <row r="383" spans="1:7" x14ac:dyDescent="0.25">
      <c r="A383">
        <v>200610</v>
      </c>
      <c r="B383">
        <v>3.2300000000000002E-2</v>
      </c>
      <c r="C383">
        <v>1.7500000000000002E-2</v>
      </c>
      <c r="D383">
        <v>-3.0999999999999999E-3</v>
      </c>
      <c r="E383">
        <v>-2E-3</v>
      </c>
      <c r="G383" s="15">
        <v>3.8124999999999964E-3</v>
      </c>
    </row>
    <row r="384" spans="1:7" x14ac:dyDescent="0.25">
      <c r="A384">
        <v>200611</v>
      </c>
      <c r="B384">
        <v>1.7100000000000001E-2</v>
      </c>
      <c r="C384">
        <v>6.9999999999999993E-3</v>
      </c>
      <c r="D384">
        <v>1.4000000000000002E-3</v>
      </c>
      <c r="E384">
        <v>-1.03E-2</v>
      </c>
      <c r="G384" s="15">
        <v>-4.9499999999999995E-3</v>
      </c>
    </row>
    <row r="385" spans="1:7" x14ac:dyDescent="0.25">
      <c r="A385">
        <v>200612</v>
      </c>
      <c r="B385">
        <v>8.6999999999999994E-3</v>
      </c>
      <c r="C385">
        <v>-1.15E-2</v>
      </c>
      <c r="D385">
        <v>2.7300000000000001E-2</v>
      </c>
      <c r="E385">
        <v>7.9000000000000008E-3</v>
      </c>
      <c r="G385" s="15">
        <v>-2.3324999999999999E-2</v>
      </c>
    </row>
    <row r="386" spans="1:7" x14ac:dyDescent="0.25">
      <c r="A386">
        <v>200701</v>
      </c>
      <c r="B386">
        <v>1.3999999999999999E-2</v>
      </c>
      <c r="C386">
        <v>1.1999999999999999E-3</v>
      </c>
      <c r="D386">
        <v>-6.8000000000000005E-3</v>
      </c>
      <c r="E386">
        <v>2.3999999999999998E-3</v>
      </c>
      <c r="G386" s="15">
        <v>1.1449999999999998E-2</v>
      </c>
    </row>
    <row r="387" spans="1:7" x14ac:dyDescent="0.25">
      <c r="A387">
        <v>200702</v>
      </c>
      <c r="B387">
        <v>-1.9599999999999999E-2</v>
      </c>
      <c r="C387">
        <v>1.1899999999999999E-2</v>
      </c>
      <c r="D387">
        <v>-1.4000000000000002E-3</v>
      </c>
      <c r="E387">
        <v>-1.3500000000000002E-2</v>
      </c>
      <c r="G387" s="15">
        <v>6.6750000000000012E-3</v>
      </c>
    </row>
    <row r="388" spans="1:7" x14ac:dyDescent="0.25">
      <c r="A388">
        <v>200703</v>
      </c>
      <c r="B388">
        <v>6.8000000000000005E-3</v>
      </c>
      <c r="C388">
        <v>1.6000000000000001E-3</v>
      </c>
      <c r="D388">
        <v>-9.7000000000000003E-3</v>
      </c>
      <c r="E388">
        <v>2.5600000000000001E-2</v>
      </c>
      <c r="G388" s="15">
        <v>2.41E-2</v>
      </c>
    </row>
    <row r="389" spans="1:7" x14ac:dyDescent="0.25">
      <c r="A389">
        <v>200704</v>
      </c>
      <c r="B389">
        <v>3.49E-2</v>
      </c>
      <c r="C389">
        <v>-2.1600000000000001E-2</v>
      </c>
      <c r="D389">
        <v>-1.4499999999999999E-2</v>
      </c>
      <c r="E389">
        <v>-2.3999999999999998E-3</v>
      </c>
      <c r="G389" s="15">
        <v>-9.9500000000000074E-3</v>
      </c>
    </row>
    <row r="390" spans="1:7" x14ac:dyDescent="0.25">
      <c r="A390">
        <v>200705</v>
      </c>
      <c r="B390">
        <v>3.2400000000000005E-2</v>
      </c>
      <c r="C390">
        <v>2.3999999999999998E-3</v>
      </c>
      <c r="D390">
        <v>-6.5000000000000006E-3</v>
      </c>
      <c r="E390">
        <v>-3.4000000000000002E-3</v>
      </c>
      <c r="G390" s="15">
        <v>-8.4999999999999659E-4</v>
      </c>
    </row>
    <row r="391" spans="1:7" x14ac:dyDescent="0.25">
      <c r="A391">
        <v>200706</v>
      </c>
      <c r="B391">
        <v>-1.9599999999999999E-2</v>
      </c>
      <c r="C391">
        <v>7.4999999999999997E-3</v>
      </c>
      <c r="D391">
        <v>-1.0500000000000001E-2</v>
      </c>
      <c r="E391">
        <v>5.1000000000000004E-3</v>
      </c>
      <c r="G391" s="15">
        <v>4.8874999999999995E-3</v>
      </c>
    </row>
    <row r="392" spans="1:7" x14ac:dyDescent="0.25">
      <c r="A392">
        <v>200707</v>
      </c>
      <c r="B392">
        <v>-3.73E-2</v>
      </c>
      <c r="C392">
        <v>-2.6099999999999998E-2</v>
      </c>
      <c r="D392">
        <v>-3.7100000000000001E-2</v>
      </c>
      <c r="E392">
        <v>2.9399999999999999E-2</v>
      </c>
      <c r="G392" s="15">
        <v>-5.1875000000000046E-3</v>
      </c>
    </row>
    <row r="393" spans="1:7" x14ac:dyDescent="0.25">
      <c r="A393">
        <v>200708</v>
      </c>
      <c r="B393">
        <v>9.1999999999999998E-3</v>
      </c>
      <c r="C393">
        <v>-1.2999999999999999E-3</v>
      </c>
      <c r="D393">
        <v>-1.8600000000000002E-2</v>
      </c>
      <c r="E393">
        <v>1E-3</v>
      </c>
      <c r="G393" s="15">
        <v>-1.7399999999999999E-2</v>
      </c>
    </row>
    <row r="394" spans="1:7" x14ac:dyDescent="0.25">
      <c r="A394">
        <v>200709</v>
      </c>
      <c r="B394">
        <v>3.2199999999999999E-2</v>
      </c>
      <c r="C394">
        <v>-2.23E-2</v>
      </c>
      <c r="D394">
        <v>-2.2099999999999998E-2</v>
      </c>
      <c r="E394">
        <v>4.6300000000000001E-2</v>
      </c>
      <c r="G394" s="15">
        <v>4.4399999999999995E-2</v>
      </c>
    </row>
    <row r="395" spans="1:7" x14ac:dyDescent="0.25">
      <c r="A395">
        <v>200710</v>
      </c>
      <c r="B395">
        <v>1.8000000000000002E-2</v>
      </c>
      <c r="C395">
        <v>8.0000000000000004E-4</v>
      </c>
      <c r="D395">
        <v>-2.98E-2</v>
      </c>
      <c r="E395">
        <v>5.0199999999999995E-2</v>
      </c>
      <c r="G395" s="15">
        <v>1.4399999999999996E-2</v>
      </c>
    </row>
    <row r="396" spans="1:7" x14ac:dyDescent="0.25">
      <c r="A396">
        <v>200711</v>
      </c>
      <c r="B396">
        <v>-4.8300000000000003E-2</v>
      </c>
      <c r="C396">
        <v>-2.9300000000000003E-2</v>
      </c>
      <c r="D396">
        <v>-9.3999999999999986E-3</v>
      </c>
      <c r="E396">
        <v>9.8999999999999991E-3</v>
      </c>
      <c r="G396" s="15">
        <v>8.3000000000000018E-3</v>
      </c>
    </row>
    <row r="397" spans="1:7" x14ac:dyDescent="0.25">
      <c r="A397">
        <v>200712</v>
      </c>
      <c r="B397">
        <v>-8.6999999999999994E-3</v>
      </c>
      <c r="C397">
        <v>1.2999999999999999E-3</v>
      </c>
      <c r="D397">
        <v>-5.5000000000000005E-3</v>
      </c>
      <c r="E397">
        <v>6.6299999999999998E-2</v>
      </c>
      <c r="G397" s="15">
        <v>5.2874999999999991E-2</v>
      </c>
    </row>
    <row r="398" spans="1:7" x14ac:dyDescent="0.25">
      <c r="A398">
        <v>200801</v>
      </c>
      <c r="B398">
        <v>-6.3600000000000004E-2</v>
      </c>
      <c r="C398">
        <v>-1.03E-2</v>
      </c>
      <c r="D398">
        <v>3.9699999999999999E-2</v>
      </c>
      <c r="E398">
        <v>-7.7499999999999999E-2</v>
      </c>
      <c r="G398" s="15">
        <v>-6.5587499999999993E-2</v>
      </c>
    </row>
    <row r="399" spans="1:7" x14ac:dyDescent="0.25">
      <c r="A399">
        <v>200802</v>
      </c>
      <c r="B399">
        <v>-3.0899999999999997E-2</v>
      </c>
      <c r="C399">
        <v>-4.3E-3</v>
      </c>
      <c r="D399">
        <v>-8.3999999999999995E-3</v>
      </c>
      <c r="E399">
        <v>6.0999999999999999E-2</v>
      </c>
      <c r="G399" s="15">
        <v>8.691249999999999E-2</v>
      </c>
    </row>
    <row r="400" spans="1:7" x14ac:dyDescent="0.25">
      <c r="A400">
        <v>200803</v>
      </c>
      <c r="B400">
        <v>-9.300000000000001E-3</v>
      </c>
      <c r="C400">
        <v>7.0999999999999995E-3</v>
      </c>
      <c r="D400">
        <v>3.0000000000000001E-3</v>
      </c>
      <c r="E400">
        <v>4.2699999999999995E-2</v>
      </c>
      <c r="G400" s="15">
        <v>-1.41125E-2</v>
      </c>
    </row>
    <row r="401" spans="1:7" x14ac:dyDescent="0.25">
      <c r="A401">
        <v>200804</v>
      </c>
      <c r="B401">
        <v>4.5999999999999999E-2</v>
      </c>
      <c r="C401">
        <v>-1.72E-2</v>
      </c>
      <c r="D401">
        <v>-9.3999999999999986E-3</v>
      </c>
      <c r="E401">
        <v>-3.0999999999999999E-3</v>
      </c>
      <c r="G401" s="15">
        <v>3.6262500000000003E-2</v>
      </c>
    </row>
    <row r="402" spans="1:7" x14ac:dyDescent="0.25">
      <c r="A402">
        <v>200805</v>
      </c>
      <c r="B402">
        <v>1.8600000000000002E-2</v>
      </c>
      <c r="C402">
        <v>2.9600000000000001E-2</v>
      </c>
      <c r="D402">
        <v>-1.43E-2</v>
      </c>
      <c r="E402">
        <v>3.3099999999999997E-2</v>
      </c>
      <c r="G402" s="15">
        <v>4.1774999999999986E-2</v>
      </c>
    </row>
    <row r="403" spans="1:7" x14ac:dyDescent="0.25">
      <c r="A403">
        <v>200806</v>
      </c>
      <c r="B403">
        <v>-8.4399999999999989E-2</v>
      </c>
      <c r="C403">
        <v>1.23E-2</v>
      </c>
      <c r="D403">
        <v>-2.7099999999999999E-2</v>
      </c>
      <c r="E403">
        <v>0.1275</v>
      </c>
      <c r="G403" s="15">
        <v>8.5324999999999984E-2</v>
      </c>
    </row>
    <row r="404" spans="1:7" x14ac:dyDescent="0.25">
      <c r="A404">
        <v>200807</v>
      </c>
      <c r="B404">
        <v>-7.7000000000000002E-3</v>
      </c>
      <c r="C404">
        <v>2.6000000000000002E-2</v>
      </c>
      <c r="D404">
        <v>5.4199999999999998E-2</v>
      </c>
      <c r="E404">
        <v>-5.1299999999999998E-2</v>
      </c>
      <c r="G404" s="15">
        <v>-9.6450000000000008E-2</v>
      </c>
    </row>
    <row r="405" spans="1:7" x14ac:dyDescent="0.25">
      <c r="A405">
        <v>200808</v>
      </c>
      <c r="B405">
        <v>1.5300000000000001E-2</v>
      </c>
      <c r="C405">
        <v>3.6000000000000004E-2</v>
      </c>
      <c r="D405">
        <v>1.5900000000000001E-2</v>
      </c>
      <c r="E405">
        <v>-4.0199999999999993E-2</v>
      </c>
      <c r="G405" s="15">
        <v>-5.6825000000000007E-2</v>
      </c>
    </row>
    <row r="406" spans="1:7" x14ac:dyDescent="0.25">
      <c r="A406">
        <v>200809</v>
      </c>
      <c r="B406">
        <v>-9.2399999999999996E-2</v>
      </c>
      <c r="C406">
        <v>-1.23E-2</v>
      </c>
      <c r="D406">
        <v>5.91E-2</v>
      </c>
      <c r="E406">
        <v>2.8000000000000004E-3</v>
      </c>
      <c r="G406" s="15">
        <v>-7.0012499999999991E-2</v>
      </c>
    </row>
    <row r="407" spans="1:7" x14ac:dyDescent="0.25">
      <c r="A407">
        <v>200810</v>
      </c>
      <c r="B407">
        <v>-0.17230000000000001</v>
      </c>
      <c r="C407">
        <v>-2.6000000000000002E-2</v>
      </c>
      <c r="D407">
        <v>-2.3E-2</v>
      </c>
      <c r="E407">
        <v>7.85E-2</v>
      </c>
      <c r="G407" s="15">
        <v>7.3537500000000006E-2</v>
      </c>
    </row>
    <row r="408" spans="1:7" x14ac:dyDescent="0.25">
      <c r="A408">
        <v>200811</v>
      </c>
      <c r="B408">
        <v>-7.8600000000000003E-2</v>
      </c>
      <c r="C408">
        <v>-2.8500000000000001E-2</v>
      </c>
      <c r="D408">
        <v>-6.3099999999999989E-2</v>
      </c>
      <c r="E408">
        <v>7.17E-2</v>
      </c>
      <c r="G408" s="15">
        <v>4.7912500000000011E-2</v>
      </c>
    </row>
    <row r="409" spans="1:7" x14ac:dyDescent="0.25">
      <c r="A409">
        <v>200812</v>
      </c>
      <c r="B409">
        <v>1.7399999999999999E-2</v>
      </c>
      <c r="C409">
        <v>3.4599999999999999E-2</v>
      </c>
      <c r="D409">
        <v>1.4000000000000002E-3</v>
      </c>
      <c r="E409">
        <v>-5.0900000000000001E-2</v>
      </c>
      <c r="G409" s="15">
        <v>-2.9687500000000002E-2</v>
      </c>
    </row>
    <row r="410" spans="1:7" x14ac:dyDescent="0.25">
      <c r="A410">
        <v>200901</v>
      </c>
      <c r="B410">
        <v>-8.1199999999999994E-2</v>
      </c>
      <c r="C410">
        <v>7.000000000000001E-4</v>
      </c>
      <c r="D410">
        <v>-0.11289999999999999</v>
      </c>
      <c r="E410">
        <v>-2.18E-2</v>
      </c>
      <c r="G410" s="15">
        <v>4.2849999999999985E-2</v>
      </c>
    </row>
    <row r="411" spans="1:7" x14ac:dyDescent="0.25">
      <c r="A411">
        <v>200902</v>
      </c>
      <c r="B411">
        <v>-0.10099999999999999</v>
      </c>
      <c r="C411">
        <v>5.0000000000000001E-4</v>
      </c>
      <c r="D411">
        <v>-6.9500000000000006E-2</v>
      </c>
      <c r="E411">
        <v>4.41E-2</v>
      </c>
      <c r="G411" s="15">
        <v>6.9375000000000131E-3</v>
      </c>
    </row>
    <row r="412" spans="1:7" x14ac:dyDescent="0.25">
      <c r="A412">
        <v>200903</v>
      </c>
      <c r="B412">
        <v>8.9499999999999996E-2</v>
      </c>
      <c r="C412">
        <v>2.9999999999999997E-4</v>
      </c>
      <c r="D412">
        <v>3.4700000000000002E-2</v>
      </c>
      <c r="E412">
        <v>-0.11869999999999999</v>
      </c>
      <c r="G412" s="15">
        <v>-6.2412500000000024E-2</v>
      </c>
    </row>
    <row r="413" spans="1:7" x14ac:dyDescent="0.25">
      <c r="A413">
        <v>200904</v>
      </c>
      <c r="B413">
        <v>0.1018</v>
      </c>
      <c r="C413">
        <v>5.3899999999999997E-2</v>
      </c>
      <c r="D413">
        <v>5.3600000000000002E-2</v>
      </c>
      <c r="E413">
        <v>-0.34299999999999997</v>
      </c>
      <c r="G413" s="15">
        <v>-0.12955000000000005</v>
      </c>
    </row>
    <row r="414" spans="1:7" x14ac:dyDescent="0.25">
      <c r="A414">
        <v>200905</v>
      </c>
      <c r="B414">
        <v>5.21E-2</v>
      </c>
      <c r="C414">
        <v>-2.52E-2</v>
      </c>
      <c r="D414">
        <v>2.8000000000000004E-3</v>
      </c>
      <c r="E414">
        <v>-0.1249</v>
      </c>
      <c r="G414" s="15">
        <v>-2.6125000000000002E-2</v>
      </c>
    </row>
    <row r="415" spans="1:7" x14ac:dyDescent="0.25">
      <c r="A415">
        <v>200906</v>
      </c>
      <c r="B415">
        <v>4.3E-3</v>
      </c>
      <c r="C415">
        <v>2.63E-2</v>
      </c>
      <c r="D415">
        <v>-2.7300000000000001E-2</v>
      </c>
      <c r="E415">
        <v>5.4800000000000001E-2</v>
      </c>
      <c r="G415" s="15">
        <v>2.4600000000000004E-2</v>
      </c>
    </row>
    <row r="416" spans="1:7" x14ac:dyDescent="0.25">
      <c r="A416">
        <v>200907</v>
      </c>
      <c r="B416">
        <v>7.7199999999999991E-2</v>
      </c>
      <c r="C416">
        <v>1.8700000000000001E-2</v>
      </c>
      <c r="D416">
        <v>4.8300000000000003E-2</v>
      </c>
      <c r="E416">
        <v>-5.5500000000000001E-2</v>
      </c>
      <c r="G416" s="15">
        <v>2.2324999999999984E-2</v>
      </c>
    </row>
    <row r="417" spans="1:7" x14ac:dyDescent="0.25">
      <c r="A417">
        <v>200908</v>
      </c>
      <c r="B417">
        <v>3.3300000000000003E-2</v>
      </c>
      <c r="C417">
        <v>-1.0800000000000001E-2</v>
      </c>
      <c r="D417">
        <v>7.6299999999999993E-2</v>
      </c>
      <c r="E417">
        <v>-9.0700000000000003E-2</v>
      </c>
      <c r="G417" s="15">
        <v>-2.6662499999999999E-2</v>
      </c>
    </row>
    <row r="418" spans="1:7" x14ac:dyDescent="0.25">
      <c r="A418">
        <v>200909</v>
      </c>
      <c r="B418">
        <v>4.0800000000000003E-2</v>
      </c>
      <c r="C418">
        <v>2.4300000000000002E-2</v>
      </c>
      <c r="D418">
        <v>1.04E-2</v>
      </c>
      <c r="E418">
        <v>-4.7899999999999998E-2</v>
      </c>
      <c r="G418" s="15">
        <v>-1.6E-2</v>
      </c>
    </row>
    <row r="419" spans="1:7" x14ac:dyDescent="0.25">
      <c r="A419">
        <v>200910</v>
      </c>
      <c r="B419">
        <v>-2.5899999999999999E-2</v>
      </c>
      <c r="C419">
        <v>-4.3499999999999997E-2</v>
      </c>
      <c r="D419">
        <v>-4.2099999999999999E-2</v>
      </c>
      <c r="E419">
        <v>2.6099999999999998E-2</v>
      </c>
      <c r="G419" s="15">
        <v>1.4012500000000004E-2</v>
      </c>
    </row>
    <row r="420" spans="1:7" x14ac:dyDescent="0.25">
      <c r="A420">
        <v>200911</v>
      </c>
      <c r="B420">
        <v>5.5599999999999997E-2</v>
      </c>
      <c r="C420">
        <v>-2.4E-2</v>
      </c>
      <c r="D420">
        <v>-3.4000000000000002E-3</v>
      </c>
      <c r="E420">
        <v>3.0000000000000001E-3</v>
      </c>
      <c r="G420" s="15">
        <v>1.4224999999999995E-2</v>
      </c>
    </row>
    <row r="421" spans="1:7" x14ac:dyDescent="0.25">
      <c r="A421">
        <v>200912</v>
      </c>
      <c r="B421">
        <v>2.75E-2</v>
      </c>
      <c r="C421">
        <v>6.0499999999999998E-2</v>
      </c>
      <c r="D421">
        <v>-1.6000000000000001E-3</v>
      </c>
      <c r="E421">
        <v>3.0099999999999998E-2</v>
      </c>
      <c r="G421" s="15">
        <v>3.1887499999999992E-2</v>
      </c>
    </row>
    <row r="422" spans="1:7" x14ac:dyDescent="0.25">
      <c r="A422">
        <v>201001</v>
      </c>
      <c r="B422">
        <v>-3.3599999999999998E-2</v>
      </c>
      <c r="C422">
        <v>4.0000000000000001E-3</v>
      </c>
      <c r="D422">
        <v>4.3E-3</v>
      </c>
      <c r="E422">
        <v>-5.4000000000000006E-2</v>
      </c>
      <c r="G422" s="15">
        <v>-5.0250000000000017E-3</v>
      </c>
    </row>
    <row r="423" spans="1:7" x14ac:dyDescent="0.25">
      <c r="A423">
        <v>201002</v>
      </c>
      <c r="B423">
        <v>3.4000000000000002E-2</v>
      </c>
      <c r="C423">
        <v>1.1899999999999999E-2</v>
      </c>
      <c r="D423">
        <v>3.2199999999999999E-2</v>
      </c>
      <c r="E423">
        <v>3.7400000000000003E-2</v>
      </c>
      <c r="G423" s="15">
        <v>3.5400000000000008E-2</v>
      </c>
    </row>
    <row r="424" spans="1:7" x14ac:dyDescent="0.25">
      <c r="A424">
        <v>201003</v>
      </c>
      <c r="B424">
        <v>6.3099999999999989E-2</v>
      </c>
      <c r="C424">
        <v>1.4800000000000001E-2</v>
      </c>
      <c r="D424">
        <v>2.2099999999999998E-2</v>
      </c>
      <c r="E424">
        <v>3.7599999999999995E-2</v>
      </c>
      <c r="G424" s="15">
        <v>3.4425000000000018E-2</v>
      </c>
    </row>
    <row r="425" spans="1:7" x14ac:dyDescent="0.25">
      <c r="A425">
        <v>201004</v>
      </c>
      <c r="B425">
        <v>0.02</v>
      </c>
      <c r="C425">
        <v>4.87E-2</v>
      </c>
      <c r="D425">
        <v>2.8900000000000002E-2</v>
      </c>
      <c r="E425">
        <v>3.1600000000000003E-2</v>
      </c>
      <c r="G425" s="15">
        <v>5.5625000000000015E-3</v>
      </c>
    </row>
    <row r="426" spans="1:7" x14ac:dyDescent="0.25">
      <c r="A426">
        <v>201005</v>
      </c>
      <c r="B426">
        <v>-7.8899999999999998E-2</v>
      </c>
      <c r="C426">
        <v>8.9999999999999998E-4</v>
      </c>
      <c r="D426">
        <v>-2.4399999999999998E-2</v>
      </c>
      <c r="E426">
        <v>-2.5000000000000001E-3</v>
      </c>
      <c r="G426" s="15">
        <v>-1.4875000000000027E-3</v>
      </c>
    </row>
    <row r="427" spans="1:7" x14ac:dyDescent="0.25">
      <c r="A427">
        <v>201006</v>
      </c>
      <c r="B427">
        <v>-5.57E-2</v>
      </c>
      <c r="C427">
        <v>-1.8100000000000002E-2</v>
      </c>
      <c r="D427">
        <v>-4.7E-2</v>
      </c>
      <c r="E427">
        <v>-2.76E-2</v>
      </c>
      <c r="G427" s="15">
        <v>-2.9937499999999992E-2</v>
      </c>
    </row>
    <row r="428" spans="1:7" x14ac:dyDescent="0.25">
      <c r="A428">
        <v>201007</v>
      </c>
      <c r="B428">
        <v>6.93E-2</v>
      </c>
      <c r="C428">
        <v>2E-3</v>
      </c>
      <c r="D428">
        <v>-3.0999999999999999E-3</v>
      </c>
      <c r="E428">
        <v>1.8799999999999997E-2</v>
      </c>
      <c r="G428" s="15">
        <v>2.5637500000000008E-2</v>
      </c>
    </row>
    <row r="429" spans="1:7" x14ac:dyDescent="0.25">
      <c r="A429">
        <v>201008</v>
      </c>
      <c r="B429">
        <v>-4.7699999999999992E-2</v>
      </c>
      <c r="C429">
        <v>-0.03</v>
      </c>
      <c r="D429">
        <v>-1.9E-2</v>
      </c>
      <c r="E429">
        <v>-5.9999999999999995E-4</v>
      </c>
      <c r="G429" s="15">
        <v>-1.2650000000000002E-2</v>
      </c>
    </row>
    <row r="430" spans="1:7" x14ac:dyDescent="0.25">
      <c r="A430">
        <v>201009</v>
      </c>
      <c r="B430">
        <v>9.5399999999999985E-2</v>
      </c>
      <c r="C430">
        <v>3.9599999999999996E-2</v>
      </c>
      <c r="D430">
        <v>-3.1600000000000003E-2</v>
      </c>
      <c r="E430">
        <v>1.41E-2</v>
      </c>
      <c r="G430" s="15">
        <v>4.1299999999999989E-2</v>
      </c>
    </row>
    <row r="431" spans="1:7" x14ac:dyDescent="0.25">
      <c r="A431">
        <v>201010</v>
      </c>
      <c r="B431">
        <v>3.8800000000000001E-2</v>
      </c>
      <c r="C431">
        <v>1.1299999999999999E-2</v>
      </c>
      <c r="D431">
        <v>-2.4199999999999999E-2</v>
      </c>
      <c r="E431">
        <v>1.5800000000000002E-2</v>
      </c>
      <c r="G431" s="15">
        <v>2.7812500000000004E-2</v>
      </c>
    </row>
    <row r="432" spans="1:7" x14ac:dyDescent="0.25">
      <c r="A432">
        <v>201011</v>
      </c>
      <c r="B432">
        <v>6.0000000000000001E-3</v>
      </c>
      <c r="C432">
        <v>3.7599999999999995E-2</v>
      </c>
      <c r="D432">
        <v>-9.5999999999999992E-3</v>
      </c>
      <c r="E432">
        <v>2.6600000000000002E-2</v>
      </c>
      <c r="G432" s="15">
        <v>3.1287499999999996E-2</v>
      </c>
    </row>
    <row r="433" spans="1:7" x14ac:dyDescent="0.25">
      <c r="A433">
        <v>201012</v>
      </c>
      <c r="B433">
        <v>6.8199999999999997E-2</v>
      </c>
      <c r="C433">
        <v>7.3000000000000001E-3</v>
      </c>
      <c r="D433">
        <v>3.6900000000000002E-2</v>
      </c>
      <c r="E433">
        <v>-3.0299999999999997E-2</v>
      </c>
      <c r="G433" s="15">
        <v>-9.5750000000000002E-3</v>
      </c>
    </row>
    <row r="434" spans="1:7" x14ac:dyDescent="0.25">
      <c r="A434">
        <v>201101</v>
      </c>
      <c r="B434">
        <v>1.9900000000000001E-2</v>
      </c>
      <c r="C434">
        <v>-2.5000000000000001E-2</v>
      </c>
      <c r="D434">
        <v>8.199999999999999E-3</v>
      </c>
      <c r="E434">
        <v>-2.8999999999999998E-3</v>
      </c>
      <c r="G434" s="15">
        <v>-1.6362500000000002E-2</v>
      </c>
    </row>
    <row r="435" spans="1:7" x14ac:dyDescent="0.25">
      <c r="A435">
        <v>201102</v>
      </c>
      <c r="B435">
        <v>3.49E-2</v>
      </c>
      <c r="C435">
        <v>1.5300000000000001E-2</v>
      </c>
      <c r="D435">
        <v>1.2699999999999999E-2</v>
      </c>
      <c r="E435">
        <v>1.9900000000000001E-2</v>
      </c>
      <c r="G435" s="15">
        <v>-5.6500000000000022E-3</v>
      </c>
    </row>
    <row r="436" spans="1:7" x14ac:dyDescent="0.25">
      <c r="A436">
        <v>201103</v>
      </c>
      <c r="B436">
        <v>4.5999999999999999E-3</v>
      </c>
      <c r="C436">
        <v>2.5399999999999999E-2</v>
      </c>
      <c r="D436">
        <v>-1.83E-2</v>
      </c>
      <c r="E436">
        <v>3.4000000000000002E-2</v>
      </c>
      <c r="G436" s="15">
        <v>-8.4874999999999968E-3</v>
      </c>
    </row>
    <row r="437" spans="1:7" x14ac:dyDescent="0.25">
      <c r="A437">
        <v>201104</v>
      </c>
      <c r="B437">
        <v>2.8999999999999998E-2</v>
      </c>
      <c r="C437">
        <v>-3.8E-3</v>
      </c>
      <c r="D437">
        <v>-2.4300000000000002E-2</v>
      </c>
      <c r="E437">
        <v>4.0000000000000002E-4</v>
      </c>
      <c r="G437" s="15">
        <v>1.8999999999999989E-3</v>
      </c>
    </row>
    <row r="438" spans="1:7" x14ac:dyDescent="0.25">
      <c r="A438">
        <v>201105</v>
      </c>
      <c r="B438">
        <v>-1.2699999999999999E-2</v>
      </c>
      <c r="C438">
        <v>-5.8999999999999999E-3</v>
      </c>
      <c r="D438">
        <v>-2.12E-2</v>
      </c>
      <c r="E438">
        <v>-6.1999999999999998E-3</v>
      </c>
      <c r="G438" s="15">
        <v>-3.2899999999999999E-2</v>
      </c>
    </row>
    <row r="439" spans="1:7" x14ac:dyDescent="0.25">
      <c r="A439">
        <v>201106</v>
      </c>
      <c r="B439">
        <v>-1.7500000000000002E-2</v>
      </c>
      <c r="C439">
        <v>-1.1999999999999999E-3</v>
      </c>
      <c r="D439">
        <v>-4.1999999999999997E-3</v>
      </c>
      <c r="E439">
        <v>1.78E-2</v>
      </c>
      <c r="G439" s="15">
        <v>5.1500000000000001E-3</v>
      </c>
    </row>
    <row r="440" spans="1:7" x14ac:dyDescent="0.25">
      <c r="A440">
        <v>201107</v>
      </c>
      <c r="B440">
        <v>-2.35E-2</v>
      </c>
      <c r="C440">
        <v>-1.2699999999999999E-2</v>
      </c>
      <c r="D440">
        <v>-8.8999999999999999E-3</v>
      </c>
      <c r="E440">
        <v>1.8E-3</v>
      </c>
      <c r="G440" s="15">
        <v>-6.5874999999999996E-3</v>
      </c>
    </row>
    <row r="441" spans="1:7" x14ac:dyDescent="0.25">
      <c r="A441">
        <v>201108</v>
      </c>
      <c r="B441">
        <v>-5.9900000000000002E-2</v>
      </c>
      <c r="C441">
        <v>-3.0499999999999999E-2</v>
      </c>
      <c r="D441">
        <v>-2.3599999999999999E-2</v>
      </c>
      <c r="E441">
        <v>-2.8000000000000004E-3</v>
      </c>
      <c r="G441" s="15">
        <v>-4.179999999999999E-2</v>
      </c>
    </row>
    <row r="442" spans="1:7" x14ac:dyDescent="0.25">
      <c r="A442">
        <v>201109</v>
      </c>
      <c r="B442">
        <v>-7.5899999999999995E-2</v>
      </c>
      <c r="C442">
        <v>-3.3099999999999997E-2</v>
      </c>
      <c r="D442">
        <v>-1.7299999999999999E-2</v>
      </c>
      <c r="E442">
        <v>-2.4199999999999999E-2</v>
      </c>
      <c r="G442" s="15">
        <v>-7.5162499999999993E-2</v>
      </c>
    </row>
    <row r="443" spans="1:7" x14ac:dyDescent="0.25">
      <c r="A443">
        <v>201110</v>
      </c>
      <c r="B443">
        <v>0.11349999999999999</v>
      </c>
      <c r="C443">
        <v>3.2799999999999996E-2</v>
      </c>
      <c r="D443">
        <v>1.1000000000000001E-3</v>
      </c>
      <c r="E443">
        <v>-1.43E-2</v>
      </c>
      <c r="G443" s="15">
        <v>-2.2749999999999992E-2</v>
      </c>
    </row>
    <row r="444" spans="1:7" x14ac:dyDescent="0.25">
      <c r="A444">
        <v>201111</v>
      </c>
      <c r="B444">
        <v>-2.8000000000000004E-3</v>
      </c>
      <c r="C444">
        <v>-1.6000000000000001E-3</v>
      </c>
      <c r="D444">
        <v>-4.5000000000000005E-3</v>
      </c>
      <c r="E444">
        <v>3.8399999999999997E-2</v>
      </c>
      <c r="G444" s="15">
        <v>1.85875E-2</v>
      </c>
    </row>
    <row r="445" spans="1:7" x14ac:dyDescent="0.25">
      <c r="A445">
        <v>201112</v>
      </c>
      <c r="B445">
        <v>7.4000000000000003E-3</v>
      </c>
      <c r="C445">
        <v>-5.8999999999999999E-3</v>
      </c>
      <c r="D445">
        <v>1.6299999999999999E-2</v>
      </c>
      <c r="E445">
        <v>1.8100000000000002E-2</v>
      </c>
      <c r="G445" s="15">
        <v>1.3162499999999995E-2</v>
      </c>
    </row>
    <row r="446" spans="1:7" x14ac:dyDescent="0.25">
      <c r="A446">
        <v>201201</v>
      </c>
      <c r="B446">
        <v>5.0499999999999996E-2</v>
      </c>
      <c r="C446">
        <v>2.0400000000000001E-2</v>
      </c>
      <c r="D446">
        <v>-9.7000000000000003E-3</v>
      </c>
      <c r="E446">
        <v>-7.9100000000000004E-2</v>
      </c>
      <c r="G446" s="15">
        <v>-7.8149999999999983E-2</v>
      </c>
    </row>
    <row r="447" spans="1:7" x14ac:dyDescent="0.25">
      <c r="A447">
        <v>201202</v>
      </c>
      <c r="B447">
        <v>4.4199999999999996E-2</v>
      </c>
      <c r="C447">
        <v>-1.8500000000000003E-2</v>
      </c>
      <c r="D447">
        <v>4.3E-3</v>
      </c>
      <c r="E447">
        <v>-2.8999999999999998E-3</v>
      </c>
      <c r="G447" s="15">
        <v>-3.749999999999587E-5</v>
      </c>
    </row>
    <row r="448" spans="1:7" x14ac:dyDescent="0.25">
      <c r="A448">
        <v>201203</v>
      </c>
      <c r="B448">
        <v>3.1099999999999999E-2</v>
      </c>
      <c r="C448">
        <v>-6.4000000000000003E-3</v>
      </c>
      <c r="D448">
        <v>1.1399999999999999E-2</v>
      </c>
      <c r="E448">
        <v>1.3000000000000001E-2</v>
      </c>
      <c r="G448" s="15">
        <v>2.4862499999999996E-2</v>
      </c>
    </row>
    <row r="449" spans="1:7" x14ac:dyDescent="0.25">
      <c r="A449">
        <v>201204</v>
      </c>
      <c r="B449">
        <v>-8.5000000000000006E-3</v>
      </c>
      <c r="C449">
        <v>-4.1999999999999997E-3</v>
      </c>
      <c r="D449">
        <v>-7.8000000000000005E-3</v>
      </c>
      <c r="E449">
        <v>3.7499999999999999E-2</v>
      </c>
      <c r="G449" s="15">
        <v>1.4974999999999999E-2</v>
      </c>
    </row>
    <row r="450" spans="1:7" x14ac:dyDescent="0.25">
      <c r="A450">
        <v>201205</v>
      </c>
      <c r="B450">
        <v>-6.1900000000000004E-2</v>
      </c>
      <c r="C450">
        <v>7.000000000000001E-4</v>
      </c>
      <c r="D450">
        <v>-1.0700000000000001E-2</v>
      </c>
      <c r="E450">
        <v>6.4899999999999999E-2</v>
      </c>
      <c r="G450" s="15">
        <v>4.7337499999999998E-2</v>
      </c>
    </row>
    <row r="451" spans="1:7" x14ac:dyDescent="0.25">
      <c r="A451">
        <v>201206</v>
      </c>
      <c r="B451">
        <v>3.8900000000000004E-2</v>
      </c>
      <c r="C451">
        <v>6.7000000000000002E-3</v>
      </c>
      <c r="D451">
        <v>6.1999999999999998E-3</v>
      </c>
      <c r="E451">
        <v>-1.06E-2</v>
      </c>
      <c r="G451" s="15">
        <v>-3.0250000000000034E-3</v>
      </c>
    </row>
    <row r="452" spans="1:7" x14ac:dyDescent="0.25">
      <c r="A452">
        <v>201207</v>
      </c>
      <c r="B452">
        <v>7.9000000000000008E-3</v>
      </c>
      <c r="C452">
        <v>-2.75E-2</v>
      </c>
      <c r="D452">
        <v>-2.0000000000000001E-4</v>
      </c>
      <c r="E452">
        <v>3.04E-2</v>
      </c>
      <c r="G452" s="15">
        <v>1.8412500000000002E-2</v>
      </c>
    </row>
    <row r="453" spans="1:7" x14ac:dyDescent="0.25">
      <c r="A453">
        <v>201208</v>
      </c>
      <c r="B453">
        <v>2.5499999999999998E-2</v>
      </c>
      <c r="C453">
        <v>4.6999999999999993E-3</v>
      </c>
      <c r="D453">
        <v>1.3000000000000001E-2</v>
      </c>
      <c r="E453">
        <v>-2.3700000000000002E-2</v>
      </c>
      <c r="G453" s="15">
        <v>-2.0600000000000004E-2</v>
      </c>
    </row>
    <row r="454" spans="1:7" x14ac:dyDescent="0.25">
      <c r="A454">
        <v>201209</v>
      </c>
      <c r="B454">
        <v>2.7300000000000001E-2</v>
      </c>
      <c r="C454">
        <v>5.1000000000000004E-3</v>
      </c>
      <c r="D454">
        <v>1.6E-2</v>
      </c>
      <c r="E454">
        <v>-1.1399999999999999E-2</v>
      </c>
      <c r="G454" s="15">
        <v>-7.3374999999999968E-3</v>
      </c>
    </row>
    <row r="455" spans="1:7" x14ac:dyDescent="0.25">
      <c r="A455">
        <v>201210</v>
      </c>
      <c r="B455">
        <v>-1.7600000000000001E-2</v>
      </c>
      <c r="C455">
        <v>-1.15E-2</v>
      </c>
      <c r="D455">
        <v>3.5900000000000001E-2</v>
      </c>
      <c r="E455">
        <v>1.4000000000000002E-3</v>
      </c>
      <c r="G455" s="15">
        <v>-1.5349999999999999E-2</v>
      </c>
    </row>
    <row r="456" spans="1:7" x14ac:dyDescent="0.25">
      <c r="A456">
        <v>201211</v>
      </c>
      <c r="B456">
        <v>7.8000000000000005E-3</v>
      </c>
      <c r="C456">
        <v>6.3E-3</v>
      </c>
      <c r="D456">
        <v>-8.3999999999999995E-3</v>
      </c>
      <c r="E456">
        <v>4.8999999999999998E-3</v>
      </c>
      <c r="G456" s="15">
        <v>1.2162499999999996E-2</v>
      </c>
    </row>
    <row r="457" spans="1:7" x14ac:dyDescent="0.25">
      <c r="A457">
        <v>201212</v>
      </c>
      <c r="B457">
        <v>1.18E-2</v>
      </c>
      <c r="C457">
        <v>1.4800000000000001E-2</v>
      </c>
      <c r="D457">
        <v>3.5099999999999999E-2</v>
      </c>
      <c r="E457">
        <v>-2.86E-2</v>
      </c>
      <c r="G457" s="15">
        <v>-9.2624999999999982E-3</v>
      </c>
    </row>
    <row r="458" spans="1:7" x14ac:dyDescent="0.25">
      <c r="A458">
        <v>201301</v>
      </c>
      <c r="B458">
        <v>5.57E-2</v>
      </c>
      <c r="C458">
        <v>3.4000000000000002E-3</v>
      </c>
      <c r="D458">
        <v>9.5999999999999992E-3</v>
      </c>
      <c r="E458">
        <v>-1.7899999999999999E-2</v>
      </c>
      <c r="G458" s="15">
        <v>1.6600000000000004E-2</v>
      </c>
    </row>
    <row r="459" spans="1:7" x14ac:dyDescent="0.25">
      <c r="A459">
        <v>201302</v>
      </c>
      <c r="B459">
        <v>1.29E-2</v>
      </c>
      <c r="C459">
        <v>-2.7000000000000001E-3</v>
      </c>
      <c r="D459">
        <v>1.1000000000000001E-3</v>
      </c>
      <c r="E459">
        <v>1.29E-2</v>
      </c>
      <c r="G459" s="15">
        <v>1.9437500000000003E-2</v>
      </c>
    </row>
    <row r="460" spans="1:7" x14ac:dyDescent="0.25">
      <c r="A460">
        <v>201303</v>
      </c>
      <c r="B460">
        <v>4.0300000000000002E-2</v>
      </c>
      <c r="C460">
        <v>8.1000000000000013E-3</v>
      </c>
      <c r="D460">
        <v>-1.9E-3</v>
      </c>
      <c r="E460">
        <v>1.9199999999999998E-2</v>
      </c>
      <c r="G460" s="15">
        <v>2.2925000000000004E-2</v>
      </c>
    </row>
    <row r="461" spans="1:7" x14ac:dyDescent="0.25">
      <c r="A461">
        <v>201304</v>
      </c>
      <c r="B461">
        <v>1.55E-2</v>
      </c>
      <c r="C461">
        <v>-2.3700000000000002E-2</v>
      </c>
      <c r="D461">
        <v>4.5000000000000005E-3</v>
      </c>
      <c r="E461">
        <v>2.2000000000000001E-3</v>
      </c>
      <c r="G461" s="15">
        <v>1.3737500000000003E-2</v>
      </c>
    </row>
    <row r="462" spans="1:7" x14ac:dyDescent="0.25">
      <c r="A462">
        <v>201305</v>
      </c>
      <c r="B462">
        <v>2.7999999999999997E-2</v>
      </c>
      <c r="C462">
        <v>1.7100000000000001E-2</v>
      </c>
      <c r="D462">
        <v>2.63E-2</v>
      </c>
      <c r="E462">
        <v>-2.0199999999999999E-2</v>
      </c>
      <c r="G462" s="15">
        <v>2.6224999999999998E-2</v>
      </c>
    </row>
    <row r="463" spans="1:7" x14ac:dyDescent="0.25">
      <c r="A463">
        <v>201306</v>
      </c>
      <c r="B463">
        <v>-1.2E-2</v>
      </c>
      <c r="C463">
        <v>1.3300000000000001E-2</v>
      </c>
      <c r="D463">
        <v>2.9999999999999997E-4</v>
      </c>
      <c r="E463">
        <v>5.1999999999999998E-3</v>
      </c>
      <c r="G463" s="15">
        <v>1.9025E-2</v>
      </c>
    </row>
    <row r="464" spans="1:7" x14ac:dyDescent="0.25">
      <c r="A464">
        <v>201307</v>
      </c>
      <c r="B464">
        <v>5.6500000000000002E-2</v>
      </c>
      <c r="C464">
        <v>1.8700000000000001E-2</v>
      </c>
      <c r="D464">
        <v>5.6999999999999993E-3</v>
      </c>
      <c r="E464">
        <v>1.7600000000000001E-2</v>
      </c>
      <c r="G464" s="15">
        <v>7.8374999999999972E-3</v>
      </c>
    </row>
    <row r="465" spans="1:7" x14ac:dyDescent="0.25">
      <c r="A465">
        <v>201308</v>
      </c>
      <c r="B465">
        <v>-2.7099999999999999E-2</v>
      </c>
      <c r="C465">
        <v>2.7000000000000001E-3</v>
      </c>
      <c r="D465">
        <v>-2.69E-2</v>
      </c>
      <c r="E465">
        <v>2.0000000000000001E-4</v>
      </c>
      <c r="G465" s="15">
        <v>-5.9875000000000032E-3</v>
      </c>
    </row>
    <row r="466" spans="1:7" x14ac:dyDescent="0.25">
      <c r="A466">
        <v>201309</v>
      </c>
      <c r="B466">
        <v>3.7699999999999997E-2</v>
      </c>
      <c r="C466">
        <v>2.87E-2</v>
      </c>
      <c r="D466">
        <v>-1.2199999999999999E-2</v>
      </c>
      <c r="E466">
        <v>3.0600000000000002E-2</v>
      </c>
      <c r="G466" s="15">
        <v>1.900000000000001E-2</v>
      </c>
    </row>
    <row r="467" spans="1:7" x14ac:dyDescent="0.25">
      <c r="A467">
        <v>201310</v>
      </c>
      <c r="B467">
        <v>4.1799999999999997E-2</v>
      </c>
      <c r="C467">
        <v>-1.52E-2</v>
      </c>
      <c r="D467">
        <v>1.2500000000000001E-2</v>
      </c>
      <c r="E467">
        <v>8.0000000000000004E-4</v>
      </c>
      <c r="G467" s="15">
        <v>-1.3412500000000001E-2</v>
      </c>
    </row>
    <row r="468" spans="1:7" x14ac:dyDescent="0.25">
      <c r="A468">
        <v>201311</v>
      </c>
      <c r="B468">
        <v>3.1300000000000001E-2</v>
      </c>
      <c r="C468">
        <v>1.29E-2</v>
      </c>
      <c r="D468">
        <v>3.2000000000000002E-3</v>
      </c>
      <c r="E468">
        <v>4.4000000000000003E-3</v>
      </c>
      <c r="G468" s="15">
        <v>2.7975E-2</v>
      </c>
    </row>
    <row r="469" spans="1:7" x14ac:dyDescent="0.25">
      <c r="A469">
        <v>201312</v>
      </c>
      <c r="B469">
        <v>2.81E-2</v>
      </c>
      <c r="C469">
        <v>-4.6999999999999993E-3</v>
      </c>
      <c r="D469">
        <v>-2.0000000000000001E-4</v>
      </c>
      <c r="E469">
        <v>2.0000000000000001E-4</v>
      </c>
      <c r="G469" s="15">
        <v>6.4000000000000029E-3</v>
      </c>
    </row>
    <row r="470" spans="1:7" x14ac:dyDescent="0.25">
      <c r="A470">
        <v>201401</v>
      </c>
      <c r="B470">
        <v>-3.32E-2</v>
      </c>
      <c r="C470">
        <v>8.8999999999999999E-3</v>
      </c>
      <c r="D470">
        <v>-2.07E-2</v>
      </c>
      <c r="E470">
        <v>1.7100000000000001E-2</v>
      </c>
      <c r="G470" s="15">
        <v>-1.2450000000000003E-2</v>
      </c>
    </row>
    <row r="471" spans="1:7" x14ac:dyDescent="0.25">
      <c r="A471">
        <v>201402</v>
      </c>
      <c r="B471">
        <v>4.6500000000000007E-2</v>
      </c>
      <c r="C471">
        <v>3.4000000000000002E-3</v>
      </c>
      <c r="D471">
        <v>-3.0999999999999999E-3</v>
      </c>
      <c r="E471">
        <v>2.07E-2</v>
      </c>
      <c r="G471" s="15">
        <v>6.3124999999999987E-3</v>
      </c>
    </row>
    <row r="472" spans="1:7" x14ac:dyDescent="0.25">
      <c r="A472">
        <v>201403</v>
      </c>
      <c r="B472">
        <v>4.3E-3</v>
      </c>
      <c r="C472">
        <v>-1.8100000000000002E-2</v>
      </c>
      <c r="D472">
        <v>4.9299999999999997E-2</v>
      </c>
      <c r="E472">
        <v>-3.2899999999999999E-2</v>
      </c>
      <c r="G472" s="15">
        <v>1.7000000000000001E-3</v>
      </c>
    </row>
    <row r="473" spans="1:7" x14ac:dyDescent="0.25">
      <c r="A473">
        <v>201404</v>
      </c>
      <c r="B473">
        <v>-1.9E-3</v>
      </c>
      <c r="C473">
        <v>-4.1799999999999997E-2</v>
      </c>
      <c r="D473">
        <v>1.1699999999999999E-2</v>
      </c>
      <c r="E473">
        <v>-3.8900000000000004E-2</v>
      </c>
      <c r="G473" s="15">
        <v>-2.6262500000000001E-2</v>
      </c>
    </row>
    <row r="474" spans="1:7" x14ac:dyDescent="0.25">
      <c r="A474">
        <v>201405</v>
      </c>
      <c r="B474">
        <v>2.06E-2</v>
      </c>
      <c r="C474">
        <v>-1.8799999999999997E-2</v>
      </c>
      <c r="D474">
        <v>-1.2999999999999999E-3</v>
      </c>
      <c r="E474">
        <v>8.6999999999999994E-3</v>
      </c>
      <c r="G474" s="15">
        <v>7.5624999999999998E-3</v>
      </c>
    </row>
    <row r="475" spans="1:7" x14ac:dyDescent="0.25">
      <c r="A475">
        <v>201406</v>
      </c>
      <c r="B475">
        <v>2.6099999999999998E-2</v>
      </c>
      <c r="C475">
        <v>3.0899999999999997E-2</v>
      </c>
      <c r="D475">
        <v>-6.9999999999999993E-3</v>
      </c>
      <c r="E475">
        <v>6.8999999999999999E-3</v>
      </c>
      <c r="G475" s="15">
        <v>1.9999999999999532E-4</v>
      </c>
    </row>
    <row r="476" spans="1:7" x14ac:dyDescent="0.25">
      <c r="A476">
        <v>201407</v>
      </c>
      <c r="B476">
        <v>-2.0400000000000001E-2</v>
      </c>
      <c r="C476">
        <v>-4.2999999999999997E-2</v>
      </c>
      <c r="D476">
        <v>4.0000000000000002E-4</v>
      </c>
      <c r="E476">
        <v>-1.1999999999999999E-3</v>
      </c>
      <c r="G476" s="15">
        <v>4.3000000000000052E-3</v>
      </c>
    </row>
    <row r="477" spans="1:7" x14ac:dyDescent="0.25">
      <c r="A477">
        <v>201408</v>
      </c>
      <c r="B477">
        <v>4.24E-2</v>
      </c>
      <c r="C477">
        <v>4.0000000000000001E-3</v>
      </c>
      <c r="D477">
        <v>-4.5000000000000005E-3</v>
      </c>
      <c r="E477">
        <v>8.199999999999999E-3</v>
      </c>
      <c r="G477" s="15">
        <v>-1.4624999999999992E-2</v>
      </c>
    </row>
    <row r="478" spans="1:7" x14ac:dyDescent="0.25">
      <c r="A478">
        <v>201409</v>
      </c>
      <c r="B478">
        <v>-1.9699999999999999E-2</v>
      </c>
      <c r="C478">
        <v>-3.7000000000000005E-2</v>
      </c>
      <c r="D478">
        <v>-1.3500000000000002E-2</v>
      </c>
      <c r="E478">
        <v>5.0000000000000001E-3</v>
      </c>
      <c r="G478" s="15">
        <v>1.295E-2</v>
      </c>
    </row>
    <row r="479" spans="1:7" x14ac:dyDescent="0.25">
      <c r="A479">
        <v>201410</v>
      </c>
      <c r="B479">
        <v>2.52E-2</v>
      </c>
      <c r="C479">
        <v>4.2000000000000003E-2</v>
      </c>
      <c r="D479">
        <v>-1.8000000000000002E-2</v>
      </c>
      <c r="E479">
        <v>-5.9999999999999995E-4</v>
      </c>
      <c r="G479" s="15">
        <v>-4.4249999999999984E-3</v>
      </c>
    </row>
    <row r="480" spans="1:7" x14ac:dyDescent="0.25">
      <c r="A480">
        <v>201411</v>
      </c>
      <c r="B480">
        <v>2.5499999999999998E-2</v>
      </c>
      <c r="C480">
        <v>-2.06E-2</v>
      </c>
      <c r="D480">
        <v>-3.1E-2</v>
      </c>
      <c r="E480">
        <v>6.8000000000000005E-3</v>
      </c>
      <c r="G480" s="15">
        <v>-1.9500000000000003E-3</v>
      </c>
    </row>
    <row r="481" spans="1:7" x14ac:dyDescent="0.25">
      <c r="A481">
        <v>201412</v>
      </c>
      <c r="B481">
        <v>-5.9999999999999995E-4</v>
      </c>
      <c r="C481">
        <v>2.4900000000000002E-2</v>
      </c>
      <c r="D481">
        <v>2.2700000000000001E-2</v>
      </c>
      <c r="E481">
        <v>1.1200000000000002E-2</v>
      </c>
      <c r="G481" s="15">
        <v>2.624999999999998E-3</v>
      </c>
    </row>
    <row r="482" spans="1:7" x14ac:dyDescent="0.25">
      <c r="A482">
        <v>201501</v>
      </c>
      <c r="B482">
        <v>-3.1099999999999999E-2</v>
      </c>
      <c r="C482">
        <v>-5.6000000000000008E-3</v>
      </c>
      <c r="D482">
        <v>-3.5900000000000001E-2</v>
      </c>
      <c r="E482">
        <v>3.8399999999999997E-2</v>
      </c>
      <c r="G482" s="15">
        <v>2.1999999999999995E-2</v>
      </c>
    </row>
    <row r="483" spans="1:7" x14ac:dyDescent="0.25">
      <c r="A483">
        <v>201502</v>
      </c>
      <c r="B483">
        <v>6.13E-2</v>
      </c>
      <c r="C483">
        <v>6.3E-3</v>
      </c>
      <c r="D483">
        <v>-1.8600000000000002E-2</v>
      </c>
      <c r="E483">
        <v>-2.8199999999999999E-2</v>
      </c>
      <c r="G483" s="15">
        <v>-2.9124999999999991E-2</v>
      </c>
    </row>
    <row r="484" spans="1:7" x14ac:dyDescent="0.25">
      <c r="A484">
        <v>201503</v>
      </c>
      <c r="B484">
        <v>-1.1200000000000002E-2</v>
      </c>
      <c r="C484">
        <v>3.04E-2</v>
      </c>
      <c r="D484">
        <v>-3.8E-3</v>
      </c>
      <c r="E484">
        <v>2.7400000000000001E-2</v>
      </c>
      <c r="G484" s="15">
        <v>2.1912500000000001E-2</v>
      </c>
    </row>
    <row r="485" spans="1:7" x14ac:dyDescent="0.25">
      <c r="A485">
        <v>201504</v>
      </c>
      <c r="B485">
        <v>5.8999999999999999E-3</v>
      </c>
      <c r="C485">
        <v>-3.0600000000000002E-2</v>
      </c>
      <c r="D485">
        <v>1.8200000000000001E-2</v>
      </c>
      <c r="E485">
        <v>-7.2700000000000001E-2</v>
      </c>
      <c r="G485" s="15">
        <v>-4.3512500000000003E-2</v>
      </c>
    </row>
    <row r="486" spans="1:7" x14ac:dyDescent="0.25">
      <c r="A486">
        <v>201505</v>
      </c>
      <c r="B486">
        <v>1.3600000000000001E-2</v>
      </c>
      <c r="C486">
        <v>9.3999999999999986E-3</v>
      </c>
      <c r="D486">
        <v>-1.15E-2</v>
      </c>
      <c r="E486">
        <v>5.8200000000000002E-2</v>
      </c>
      <c r="G486" s="15">
        <v>2.79125E-2</v>
      </c>
    </row>
    <row r="487" spans="1:7" x14ac:dyDescent="0.25">
      <c r="A487">
        <v>201506</v>
      </c>
      <c r="B487">
        <v>-1.5300000000000001E-2</v>
      </c>
      <c r="C487">
        <v>2.9100000000000001E-2</v>
      </c>
      <c r="D487">
        <v>-7.9000000000000008E-3</v>
      </c>
      <c r="E487">
        <v>3.0099999999999998E-2</v>
      </c>
      <c r="G487" s="15">
        <v>3.7625000000000006E-2</v>
      </c>
    </row>
    <row r="488" spans="1:7" x14ac:dyDescent="0.25">
      <c r="A488">
        <v>201507</v>
      </c>
      <c r="B488">
        <v>1.54E-2</v>
      </c>
      <c r="C488">
        <v>-4.1700000000000001E-2</v>
      </c>
      <c r="D488">
        <v>-4.1299999999999996E-2</v>
      </c>
      <c r="E488">
        <v>9.98E-2</v>
      </c>
      <c r="G488" s="15">
        <v>8.1574999999999981E-2</v>
      </c>
    </row>
    <row r="489" spans="1:7" x14ac:dyDescent="0.25">
      <c r="A489">
        <v>201508</v>
      </c>
      <c r="B489">
        <v>-6.0400000000000002E-2</v>
      </c>
      <c r="C489">
        <v>3.3E-3</v>
      </c>
      <c r="D489">
        <v>2.7699999999999999E-2</v>
      </c>
      <c r="E489">
        <v>-2.0899999999999998E-2</v>
      </c>
      <c r="G489" s="15">
        <v>-1.125000000000001E-2</v>
      </c>
    </row>
    <row r="490" spans="1:7" x14ac:dyDescent="0.25">
      <c r="A490">
        <v>201509</v>
      </c>
      <c r="B490">
        <v>-3.0699999999999998E-2</v>
      </c>
      <c r="C490">
        <v>-2.6200000000000001E-2</v>
      </c>
      <c r="D490">
        <v>5.6000000000000008E-3</v>
      </c>
      <c r="E490">
        <v>5.2199999999999996E-2</v>
      </c>
      <c r="G490" s="15">
        <v>3.1112500000000005E-2</v>
      </c>
    </row>
    <row r="491" spans="1:7" x14ac:dyDescent="0.25">
      <c r="A491">
        <v>201510</v>
      </c>
      <c r="B491">
        <v>7.7499999999999999E-2</v>
      </c>
      <c r="C491">
        <v>-1.89E-2</v>
      </c>
      <c r="D491">
        <v>-4.5999999999999999E-3</v>
      </c>
      <c r="E491">
        <v>-3.2799999999999996E-2</v>
      </c>
      <c r="G491" s="15">
        <v>-2.5750000000000009E-2</v>
      </c>
    </row>
    <row r="492" spans="1:7" x14ac:dyDescent="0.25">
      <c r="A492">
        <v>201511</v>
      </c>
      <c r="B492">
        <v>5.6999999999999993E-3</v>
      </c>
      <c r="C492">
        <v>3.5900000000000001E-2</v>
      </c>
      <c r="D492">
        <v>-4.1999999999999997E-3</v>
      </c>
      <c r="E492">
        <v>2.2799999999999997E-2</v>
      </c>
      <c r="G492" s="15">
        <v>1.3587499999999999E-2</v>
      </c>
    </row>
    <row r="493" spans="1:7" x14ac:dyDescent="0.25">
      <c r="A493">
        <v>201512</v>
      </c>
      <c r="B493">
        <v>-2.1700000000000001E-2</v>
      </c>
      <c r="C493">
        <v>-2.8500000000000001E-2</v>
      </c>
      <c r="D493">
        <v>-2.6099999999999998E-2</v>
      </c>
      <c r="E493">
        <v>3.3599999999999998E-2</v>
      </c>
      <c r="G493" s="15">
        <v>2.9049999999999992E-2</v>
      </c>
    </row>
    <row r="494" spans="1:7" x14ac:dyDescent="0.25">
      <c r="A494">
        <v>201601</v>
      </c>
      <c r="B494">
        <v>-5.7699999999999994E-2</v>
      </c>
      <c r="C494">
        <v>-3.4200000000000001E-2</v>
      </c>
      <c r="D494">
        <v>2.0899999999999998E-2</v>
      </c>
      <c r="E494">
        <v>1.44E-2</v>
      </c>
      <c r="G494" s="15">
        <v>-8.4624999999999978E-3</v>
      </c>
    </row>
    <row r="495" spans="1:7" x14ac:dyDescent="0.25">
      <c r="A495">
        <v>201602</v>
      </c>
      <c r="B495">
        <v>-7.000000000000001E-4</v>
      </c>
      <c r="C495">
        <v>7.4000000000000003E-3</v>
      </c>
      <c r="D495">
        <v>-5.6999999999999993E-3</v>
      </c>
      <c r="E495">
        <v>-4.3799999999999999E-2</v>
      </c>
      <c r="G495" s="15">
        <v>-4.6199999999999998E-2</v>
      </c>
    </row>
    <row r="496" spans="1:7" x14ac:dyDescent="0.25">
      <c r="A496">
        <v>201603</v>
      </c>
      <c r="B496">
        <v>6.9599999999999995E-2</v>
      </c>
      <c r="C496">
        <v>8.199999999999999E-3</v>
      </c>
      <c r="D496">
        <v>1.1899999999999999E-2</v>
      </c>
      <c r="E496">
        <v>-5.0099999999999999E-2</v>
      </c>
      <c r="G496" s="15">
        <v>-4.2900000000000001E-2</v>
      </c>
    </row>
    <row r="497" spans="1:7" x14ac:dyDescent="0.25">
      <c r="A497">
        <v>201604</v>
      </c>
      <c r="B497">
        <v>9.1000000000000004E-3</v>
      </c>
      <c r="C497">
        <v>7.6E-3</v>
      </c>
      <c r="D497">
        <v>3.2799999999999996E-2</v>
      </c>
      <c r="E497">
        <v>-6.0199999999999997E-2</v>
      </c>
      <c r="G497" s="15">
        <v>-5.4662499999999996E-2</v>
      </c>
    </row>
    <row r="498" spans="1:7" x14ac:dyDescent="0.25">
      <c r="A498">
        <v>201605</v>
      </c>
      <c r="B498">
        <v>1.78E-2</v>
      </c>
      <c r="C498">
        <v>-1.7000000000000001E-3</v>
      </c>
      <c r="D498">
        <v>-1.66E-2</v>
      </c>
      <c r="E498">
        <v>1.43E-2</v>
      </c>
      <c r="G498" s="15">
        <v>2.9912499999999995E-2</v>
      </c>
    </row>
    <row r="499" spans="1:7" x14ac:dyDescent="0.25">
      <c r="A499">
        <v>201606</v>
      </c>
      <c r="B499">
        <v>-5.0000000000000001E-4</v>
      </c>
      <c r="C499">
        <v>6.0999999999999995E-3</v>
      </c>
      <c r="D499">
        <v>-1.4800000000000001E-2</v>
      </c>
      <c r="E499">
        <v>4.1500000000000002E-2</v>
      </c>
      <c r="G499" s="15">
        <v>3.6025000000000001E-2</v>
      </c>
    </row>
    <row r="500" spans="1:7" x14ac:dyDescent="0.25">
      <c r="A500">
        <v>201607</v>
      </c>
      <c r="B500">
        <v>3.95E-2</v>
      </c>
      <c r="C500">
        <v>2.4900000000000002E-2</v>
      </c>
      <c r="D500">
        <v>-1.32E-2</v>
      </c>
      <c r="E500">
        <v>-3.3399999999999999E-2</v>
      </c>
      <c r="G500" s="15">
        <v>-1.42375E-2</v>
      </c>
    </row>
    <row r="501" spans="1:7" x14ac:dyDescent="0.25">
      <c r="A501">
        <v>201608</v>
      </c>
      <c r="B501">
        <v>4.8999999999999998E-3</v>
      </c>
      <c r="C501">
        <v>1.1599999999999999E-2</v>
      </c>
      <c r="D501">
        <v>3.1800000000000002E-2</v>
      </c>
      <c r="E501">
        <v>-3.4799999999999998E-2</v>
      </c>
      <c r="G501" s="15">
        <v>-4.1887499999999994E-2</v>
      </c>
    </row>
    <row r="502" spans="1:7" x14ac:dyDescent="0.25">
      <c r="A502">
        <v>201609</v>
      </c>
      <c r="B502">
        <v>2.5000000000000001E-3</v>
      </c>
      <c r="C502">
        <v>2.12E-2</v>
      </c>
      <c r="D502">
        <v>-1.24E-2</v>
      </c>
      <c r="E502">
        <v>1.9E-3</v>
      </c>
      <c r="G502" s="15">
        <v>1.01E-2</v>
      </c>
    </row>
    <row r="503" spans="1:7" x14ac:dyDescent="0.25">
      <c r="A503">
        <v>201610</v>
      </c>
      <c r="B503">
        <v>-2.0199999999999999E-2</v>
      </c>
      <c r="C503">
        <v>-4.4000000000000004E-2</v>
      </c>
      <c r="D503">
        <v>4.0899999999999999E-2</v>
      </c>
      <c r="E503">
        <v>5.8999999999999999E-3</v>
      </c>
      <c r="G503" s="15">
        <v>-3.8499999999999958E-3</v>
      </c>
    </row>
    <row r="504" spans="1:7" x14ac:dyDescent="0.25">
      <c r="A504">
        <v>201611</v>
      </c>
      <c r="B504">
        <v>4.8600000000000004E-2</v>
      </c>
      <c r="C504">
        <v>5.7099999999999998E-2</v>
      </c>
      <c r="D504">
        <v>8.2100000000000006E-2</v>
      </c>
      <c r="E504">
        <v>-4.6300000000000001E-2</v>
      </c>
      <c r="G504" s="15">
        <v>5.0999999999999934E-3</v>
      </c>
    </row>
    <row r="505" spans="1:7" x14ac:dyDescent="0.25">
      <c r="A505">
        <v>201612</v>
      </c>
      <c r="B505">
        <v>1.8200000000000001E-2</v>
      </c>
      <c r="C505">
        <v>1E-3</v>
      </c>
      <c r="D505">
        <v>3.5299999999999998E-2</v>
      </c>
      <c r="E505">
        <v>-2.5000000000000001E-3</v>
      </c>
      <c r="G505" s="15">
        <v>-7.4249999999999976E-3</v>
      </c>
    </row>
    <row r="506" spans="1:7" x14ac:dyDescent="0.25">
      <c r="A506">
        <v>201701</v>
      </c>
      <c r="B506">
        <v>1.9400000000000001E-2</v>
      </c>
      <c r="C506">
        <v>-1.18E-2</v>
      </c>
      <c r="D506">
        <v>-2.75E-2</v>
      </c>
      <c r="E506">
        <v>-9.300000000000001E-3</v>
      </c>
      <c r="G506" s="15">
        <v>1.3887500000000002E-2</v>
      </c>
    </row>
    <row r="507" spans="1:7" x14ac:dyDescent="0.25">
      <c r="A507">
        <v>201702</v>
      </c>
      <c r="B507">
        <v>3.5699999999999996E-2</v>
      </c>
      <c r="C507">
        <v>-2.0499999999999997E-2</v>
      </c>
      <c r="D507">
        <v>-1.67E-2</v>
      </c>
      <c r="E507">
        <v>-1.6500000000000001E-2</v>
      </c>
      <c r="G507" s="15">
        <v>-1.2449999999999999E-2</v>
      </c>
    </row>
    <row r="508" spans="1:7" x14ac:dyDescent="0.25">
      <c r="A508">
        <v>201703</v>
      </c>
      <c r="B508">
        <v>1.7000000000000001E-3</v>
      </c>
      <c r="C508">
        <v>1.1399999999999999E-2</v>
      </c>
      <c r="D508">
        <v>-3.3500000000000002E-2</v>
      </c>
      <c r="E508">
        <v>-1.03E-2</v>
      </c>
      <c r="G508" s="15">
        <v>-1.9575000000000002E-2</v>
      </c>
    </row>
    <row r="509" spans="1:7" x14ac:dyDescent="0.25">
      <c r="A509">
        <v>201704</v>
      </c>
      <c r="B509">
        <v>1.09E-2</v>
      </c>
      <c r="C509">
        <v>7.3000000000000001E-3</v>
      </c>
      <c r="D509">
        <v>-2.1299999999999999E-2</v>
      </c>
      <c r="E509">
        <v>4.8999999999999998E-3</v>
      </c>
      <c r="G509" s="15">
        <v>-9.4874999999999994E-3</v>
      </c>
    </row>
    <row r="510" spans="1:7" x14ac:dyDescent="0.25">
      <c r="A510">
        <v>201705</v>
      </c>
      <c r="B510">
        <v>1.06E-2</v>
      </c>
      <c r="C510">
        <v>-2.5699999999999997E-2</v>
      </c>
      <c r="D510">
        <v>-3.78E-2</v>
      </c>
      <c r="E510">
        <v>1.4800000000000001E-2</v>
      </c>
      <c r="G510" s="15">
        <v>-1.1712500000000001E-2</v>
      </c>
    </row>
    <row r="511" spans="1:7" x14ac:dyDescent="0.25">
      <c r="A511">
        <v>201706</v>
      </c>
      <c r="B511">
        <v>7.8000000000000005E-3</v>
      </c>
      <c r="C511">
        <v>2.2499999999999999E-2</v>
      </c>
      <c r="D511">
        <v>1.4800000000000001E-2</v>
      </c>
      <c r="E511">
        <v>-1.1000000000000001E-3</v>
      </c>
      <c r="G511" s="15">
        <v>5.3875000000000017E-3</v>
      </c>
    </row>
    <row r="512" spans="1:7" x14ac:dyDescent="0.25">
      <c r="A512">
        <v>201707</v>
      </c>
      <c r="B512">
        <v>1.8700000000000001E-2</v>
      </c>
      <c r="C512">
        <v>-1.4999999999999999E-2</v>
      </c>
      <c r="D512">
        <v>-3.0999999999999999E-3</v>
      </c>
      <c r="E512">
        <v>1.6899999999999998E-2</v>
      </c>
      <c r="G512" s="15">
        <v>-1.5399999999999999E-2</v>
      </c>
    </row>
    <row r="513" spans="1:7" x14ac:dyDescent="0.25">
      <c r="A513">
        <v>201708</v>
      </c>
      <c r="B513">
        <v>1.6000000000000001E-3</v>
      </c>
      <c r="C513">
        <v>-1.67E-2</v>
      </c>
      <c r="D513">
        <v>-2.1000000000000001E-2</v>
      </c>
      <c r="E513">
        <v>3.3000000000000002E-2</v>
      </c>
      <c r="G513" s="15">
        <v>9.3500000000000007E-3</v>
      </c>
    </row>
    <row r="514" spans="1:7" x14ac:dyDescent="0.25">
      <c r="A514">
        <v>201709</v>
      </c>
      <c r="B514">
        <v>2.5099999999999997E-2</v>
      </c>
      <c r="C514">
        <v>4.4699999999999997E-2</v>
      </c>
      <c r="D514">
        <v>3.1200000000000002E-2</v>
      </c>
      <c r="E514">
        <v>-1.3300000000000001E-2</v>
      </c>
      <c r="G514" s="15">
        <v>2.1524999999999996E-2</v>
      </c>
    </row>
    <row r="515" spans="1:7" x14ac:dyDescent="0.25">
      <c r="A515">
        <v>201710</v>
      </c>
      <c r="B515">
        <v>2.2499999999999999E-2</v>
      </c>
      <c r="C515">
        <v>-1.9400000000000001E-2</v>
      </c>
      <c r="D515">
        <v>1.9E-3</v>
      </c>
      <c r="E515">
        <v>4.2699999999999995E-2</v>
      </c>
      <c r="G515" s="15">
        <v>2.0187500000000001E-2</v>
      </c>
    </row>
    <row r="516" spans="1:7" x14ac:dyDescent="0.25">
      <c r="A516">
        <v>201711</v>
      </c>
      <c r="B516">
        <v>3.1200000000000002E-2</v>
      </c>
      <c r="C516">
        <v>-5.4000000000000003E-3</v>
      </c>
      <c r="D516">
        <v>-2.9999999999999997E-4</v>
      </c>
      <c r="E516">
        <v>-9.1999999999999998E-3</v>
      </c>
      <c r="G516" s="15">
        <v>-1.2437500000000001E-2</v>
      </c>
    </row>
    <row r="517" spans="1:7" x14ac:dyDescent="0.25">
      <c r="A517">
        <v>201712</v>
      </c>
      <c r="B517">
        <v>1.06E-2</v>
      </c>
      <c r="C517">
        <v>-1.32E-2</v>
      </c>
      <c r="D517">
        <v>5.9999999999999995E-4</v>
      </c>
      <c r="E517">
        <v>-1.54E-2</v>
      </c>
      <c r="G517" s="15">
        <v>-4.0087499999999998E-2</v>
      </c>
    </row>
    <row r="518" spans="1:7" x14ac:dyDescent="0.25">
      <c r="A518">
        <v>201801</v>
      </c>
      <c r="B518">
        <v>5.57E-2</v>
      </c>
      <c r="C518">
        <v>-3.1200000000000002E-2</v>
      </c>
      <c r="D518">
        <v>-1.2800000000000001E-2</v>
      </c>
      <c r="E518">
        <v>4.0500000000000001E-2</v>
      </c>
      <c r="G518" s="15">
        <v>3.437500000000001E-2</v>
      </c>
    </row>
    <row r="519" spans="1:7" x14ac:dyDescent="0.25">
      <c r="A519">
        <v>201802</v>
      </c>
      <c r="B519">
        <v>-3.6499999999999998E-2</v>
      </c>
      <c r="C519">
        <v>2.5999999999999999E-3</v>
      </c>
      <c r="D519">
        <v>-1.04E-2</v>
      </c>
      <c r="E519">
        <v>3.5499999999999997E-2</v>
      </c>
      <c r="G519" s="15">
        <v>2.0487500000000006E-2</v>
      </c>
    </row>
    <row r="520" spans="1:7" x14ac:dyDescent="0.25">
      <c r="A520">
        <v>201803</v>
      </c>
      <c r="B520">
        <v>-2.35E-2</v>
      </c>
      <c r="C520">
        <v>4.0599999999999997E-2</v>
      </c>
      <c r="D520">
        <v>-2E-3</v>
      </c>
      <c r="E520">
        <v>-1.1299999999999999E-2</v>
      </c>
      <c r="G520" s="15">
        <v>-3.8499999999999993E-3</v>
      </c>
    </row>
    <row r="521" spans="1:7" x14ac:dyDescent="0.25">
      <c r="A521">
        <v>201804</v>
      </c>
      <c r="B521">
        <v>2.8999999999999998E-3</v>
      </c>
      <c r="C521">
        <v>1.1299999999999999E-2</v>
      </c>
      <c r="D521">
        <v>5.4000000000000003E-3</v>
      </c>
      <c r="E521">
        <v>3.7000000000000002E-3</v>
      </c>
      <c r="G521" s="15">
        <v>-6.2249999999999979E-3</v>
      </c>
    </row>
    <row r="522" spans="1:7" x14ac:dyDescent="0.25">
      <c r="A522">
        <v>201805</v>
      </c>
      <c r="B522">
        <v>2.6499999999999999E-2</v>
      </c>
      <c r="C522">
        <v>5.2600000000000001E-2</v>
      </c>
      <c r="D522">
        <v>-3.2199999999999999E-2</v>
      </c>
      <c r="E522">
        <v>3.8699999999999998E-2</v>
      </c>
      <c r="G522" s="15">
        <v>1.0037500000000001E-2</v>
      </c>
    </row>
    <row r="523" spans="1:7" x14ac:dyDescent="0.25">
      <c r="A523">
        <v>201806</v>
      </c>
      <c r="B523">
        <v>4.7999999999999996E-3</v>
      </c>
      <c r="C523">
        <v>1.1399999999999999E-2</v>
      </c>
      <c r="D523">
        <v>-2.3300000000000001E-2</v>
      </c>
      <c r="E523">
        <v>-2.3599999999999999E-2</v>
      </c>
      <c r="G523" s="15">
        <v>-1.7224999999999997E-2</v>
      </c>
    </row>
    <row r="524" spans="1:7" x14ac:dyDescent="0.25">
      <c r="A524">
        <v>201807</v>
      </c>
      <c r="B524">
        <v>3.1899999999999998E-2</v>
      </c>
      <c r="C524">
        <v>-2.2200000000000001E-2</v>
      </c>
      <c r="D524">
        <v>4.5000000000000005E-3</v>
      </c>
      <c r="E524">
        <v>-1.4199999999999999E-2</v>
      </c>
      <c r="G524" s="15">
        <v>-5.5874999999999987E-3</v>
      </c>
    </row>
    <row r="525" spans="1:7" x14ac:dyDescent="0.25">
      <c r="A525">
        <v>201808</v>
      </c>
      <c r="B525">
        <v>3.44E-2</v>
      </c>
      <c r="C525">
        <v>1.15E-2</v>
      </c>
      <c r="D525">
        <v>-0.04</v>
      </c>
      <c r="E525">
        <v>5.28E-2</v>
      </c>
      <c r="G525" s="15">
        <v>1.4974999999999999E-2</v>
      </c>
    </row>
    <row r="526" spans="1:7" x14ac:dyDescent="0.25">
      <c r="A526">
        <v>201809</v>
      </c>
      <c r="B526">
        <v>5.9999999999999995E-4</v>
      </c>
      <c r="C526">
        <v>-2.29E-2</v>
      </c>
      <c r="D526">
        <v>-1.7100000000000001E-2</v>
      </c>
      <c r="E526">
        <v>4.0000000000000002E-4</v>
      </c>
      <c r="G526" s="15">
        <v>9.4999999999999998E-3</v>
      </c>
    </row>
    <row r="527" spans="1:7" x14ac:dyDescent="0.25">
      <c r="A527">
        <v>201810</v>
      </c>
      <c r="B527">
        <v>-7.6799999999999993E-2</v>
      </c>
      <c r="C527">
        <v>-4.7400000000000005E-2</v>
      </c>
      <c r="D527">
        <v>3.4000000000000002E-2</v>
      </c>
      <c r="E527">
        <v>-2.07E-2</v>
      </c>
      <c r="G527" s="15">
        <v>-4.2199999999999994E-2</v>
      </c>
    </row>
    <row r="528" spans="1:7" x14ac:dyDescent="0.25">
      <c r="A528">
        <v>201811</v>
      </c>
      <c r="B528">
        <v>1.6899999999999998E-2</v>
      </c>
      <c r="C528">
        <v>-6.8000000000000005E-3</v>
      </c>
      <c r="D528">
        <v>2.8000000000000004E-3</v>
      </c>
      <c r="E528">
        <v>-1.37E-2</v>
      </c>
      <c r="G528" s="15">
        <v>-2.4337500000000005E-2</v>
      </c>
    </row>
    <row r="529" spans="1:7" x14ac:dyDescent="0.25">
      <c r="A529">
        <v>201812</v>
      </c>
      <c r="B529">
        <v>-9.5700000000000007E-2</v>
      </c>
      <c r="C529">
        <v>-2.3700000000000002E-2</v>
      </c>
      <c r="D529">
        <v>-1.8799999999999997E-2</v>
      </c>
      <c r="E529">
        <v>2.1099999999999997E-2</v>
      </c>
      <c r="G529" s="15">
        <v>-2.3000000000000007E-2</v>
      </c>
    </row>
    <row r="530" spans="1:7" x14ac:dyDescent="0.25">
      <c r="A530">
        <v>201901</v>
      </c>
      <c r="B530">
        <v>8.4000000000000005E-2</v>
      </c>
      <c r="C530">
        <v>2.8799999999999999E-2</v>
      </c>
      <c r="D530">
        <v>-4.5000000000000005E-3</v>
      </c>
      <c r="E530">
        <v>-8.6599999999999996E-2</v>
      </c>
      <c r="G530" s="15">
        <v>-2.5874999999999926E-3</v>
      </c>
    </row>
    <row r="531" spans="1:7" x14ac:dyDescent="0.25">
      <c r="A531">
        <v>201902</v>
      </c>
      <c r="B531">
        <v>3.4000000000000002E-2</v>
      </c>
      <c r="C531">
        <v>2.06E-2</v>
      </c>
      <c r="D531">
        <v>-2.7099999999999999E-2</v>
      </c>
      <c r="E531">
        <v>8.5000000000000006E-3</v>
      </c>
      <c r="G531" s="15">
        <v>3.9999999999999758E-4</v>
      </c>
    </row>
    <row r="532" spans="1:7" x14ac:dyDescent="0.25">
      <c r="A532">
        <v>201903</v>
      </c>
      <c r="B532">
        <v>1.1000000000000001E-2</v>
      </c>
      <c r="C532">
        <v>-3.0499999999999999E-2</v>
      </c>
      <c r="D532">
        <v>-4.1200000000000001E-2</v>
      </c>
      <c r="E532">
        <v>2.1899999999999999E-2</v>
      </c>
      <c r="G532" s="15">
        <v>1.8425E-2</v>
      </c>
    </row>
    <row r="533" spans="1:7" x14ac:dyDescent="0.25">
      <c r="A533">
        <v>201904</v>
      </c>
      <c r="B533">
        <v>3.9699999999999999E-2</v>
      </c>
      <c r="C533">
        <v>-1.72E-2</v>
      </c>
      <c r="D533">
        <v>2.1600000000000001E-2</v>
      </c>
      <c r="E533">
        <v>-2.9700000000000001E-2</v>
      </c>
      <c r="G533" s="15">
        <v>1.6250000000000292E-4</v>
      </c>
    </row>
    <row r="534" spans="1:7" x14ac:dyDescent="0.25">
      <c r="A534">
        <v>201905</v>
      </c>
      <c r="B534">
        <v>-6.9400000000000003E-2</v>
      </c>
      <c r="C534">
        <v>-1.3100000000000001E-2</v>
      </c>
      <c r="D534">
        <v>-2.3700000000000002E-2</v>
      </c>
      <c r="E534">
        <v>7.5800000000000006E-2</v>
      </c>
      <c r="G534" s="15">
        <v>3.8237499999999994E-2</v>
      </c>
    </row>
    <row r="535" spans="1:7" x14ac:dyDescent="0.25">
      <c r="A535">
        <v>201906</v>
      </c>
      <c r="B535">
        <v>6.93E-2</v>
      </c>
      <c r="C535">
        <v>2.8000000000000004E-3</v>
      </c>
      <c r="D535">
        <v>-6.9999999999999993E-3</v>
      </c>
      <c r="E535">
        <v>-2.2499999999999999E-2</v>
      </c>
      <c r="G535" s="15">
        <v>-1.8875000000000003E-2</v>
      </c>
    </row>
    <row r="536" spans="1:7" x14ac:dyDescent="0.25">
      <c r="A536">
        <v>201907</v>
      </c>
      <c r="B536">
        <v>1.1899999999999999E-2</v>
      </c>
      <c r="C536">
        <v>-1.9299999999999998E-2</v>
      </c>
      <c r="D536">
        <v>4.6999999999999993E-3</v>
      </c>
      <c r="E536">
        <v>2.8799999999999999E-2</v>
      </c>
      <c r="G536" s="15">
        <v>7.7750000000000007E-3</v>
      </c>
    </row>
    <row r="537" spans="1:7" x14ac:dyDescent="0.25">
      <c r="A537">
        <v>201908</v>
      </c>
      <c r="B537">
        <v>-2.58E-2</v>
      </c>
      <c r="C537">
        <v>-2.3900000000000001E-2</v>
      </c>
      <c r="D537">
        <v>-4.7899999999999998E-2</v>
      </c>
      <c r="E537">
        <v>6.9099999999999995E-2</v>
      </c>
      <c r="G537" s="15">
        <v>4.1275000000000006E-2</v>
      </c>
    </row>
    <row r="538" spans="1:7" x14ac:dyDescent="0.25">
      <c r="A538">
        <v>201909</v>
      </c>
      <c r="B538">
        <v>1.43E-2</v>
      </c>
      <c r="C538">
        <v>-9.7000000000000003E-3</v>
      </c>
      <c r="D538">
        <v>6.7699999999999996E-2</v>
      </c>
      <c r="E538">
        <v>-6.83E-2</v>
      </c>
      <c r="G538" s="15">
        <v>-2.3412499999999999E-2</v>
      </c>
    </row>
    <row r="539" spans="1:7" x14ac:dyDescent="0.25">
      <c r="A539">
        <v>201910</v>
      </c>
      <c r="B539">
        <v>2.06E-2</v>
      </c>
      <c r="C539">
        <v>2.8999999999999998E-3</v>
      </c>
      <c r="D539">
        <v>-1.9E-2</v>
      </c>
      <c r="E539">
        <v>1.5E-3</v>
      </c>
      <c r="G539" s="15">
        <v>3.4500000000000034E-3</v>
      </c>
    </row>
    <row r="540" spans="1:7" x14ac:dyDescent="0.25">
      <c r="A540">
        <v>201911</v>
      </c>
      <c r="B540">
        <v>3.8800000000000001E-2</v>
      </c>
      <c r="C540">
        <v>7.8000000000000005E-3</v>
      </c>
      <c r="D540">
        <v>-1.9900000000000001E-2</v>
      </c>
      <c r="E540">
        <v>-2.64E-2</v>
      </c>
      <c r="G540" s="15">
        <v>-2.0524999999999995E-2</v>
      </c>
    </row>
    <row r="541" spans="1:7" x14ac:dyDescent="0.25">
      <c r="A541">
        <v>201912</v>
      </c>
      <c r="B541">
        <v>2.7699999999999999E-2</v>
      </c>
      <c r="C541">
        <v>7.3000000000000001E-3</v>
      </c>
      <c r="D541">
        <v>1.78E-2</v>
      </c>
      <c r="E541">
        <v>-1.8700000000000001E-2</v>
      </c>
      <c r="G541" s="15">
        <v>1.2199999999999996E-2</v>
      </c>
    </row>
    <row r="542" spans="1:7" x14ac:dyDescent="0.25">
      <c r="A542">
        <v>202001</v>
      </c>
      <c r="B542">
        <v>-1.1000000000000001E-3</v>
      </c>
      <c r="C542">
        <v>-3.1300000000000001E-2</v>
      </c>
      <c r="D542">
        <v>-6.25E-2</v>
      </c>
      <c r="E542">
        <v>5.9699999999999996E-2</v>
      </c>
      <c r="G542" s="15">
        <v>7.9750000000000029E-3</v>
      </c>
    </row>
    <row r="543" spans="1:7" x14ac:dyDescent="0.25">
      <c r="A543">
        <v>202002</v>
      </c>
      <c r="B543">
        <v>-8.1300000000000011E-2</v>
      </c>
      <c r="C543">
        <v>1.0700000000000001E-2</v>
      </c>
      <c r="D543">
        <v>-3.7999999999999999E-2</v>
      </c>
      <c r="E543">
        <v>-3.4999999999999996E-3</v>
      </c>
      <c r="G543" s="15">
        <v>1.4624999999999999E-2</v>
      </c>
    </row>
    <row r="544" spans="1:7" x14ac:dyDescent="0.25">
      <c r="A544">
        <v>202003</v>
      </c>
      <c r="B544">
        <v>-0.13390000000000002</v>
      </c>
      <c r="C544">
        <v>-4.7899999999999998E-2</v>
      </c>
      <c r="D544">
        <v>-0.13880000000000001</v>
      </c>
      <c r="E544">
        <v>7.9600000000000004E-2</v>
      </c>
      <c r="G544" s="15">
        <v>3.9250000000000035E-2</v>
      </c>
    </row>
    <row r="545" spans="1:7" x14ac:dyDescent="0.25">
      <c r="A545">
        <v>202004</v>
      </c>
      <c r="B545">
        <v>0.13650000000000001</v>
      </c>
      <c r="C545">
        <v>2.4500000000000001E-2</v>
      </c>
      <c r="D545">
        <v>-1.34E-2</v>
      </c>
      <c r="E545">
        <v>-5.2600000000000001E-2</v>
      </c>
      <c r="G545" s="15">
        <v>-2.451250000000002E-2</v>
      </c>
    </row>
    <row r="546" spans="1:7" x14ac:dyDescent="0.25">
      <c r="A546">
        <v>202005</v>
      </c>
      <c r="B546">
        <v>5.5800000000000002E-2</v>
      </c>
      <c r="C546">
        <v>2.4900000000000002E-2</v>
      </c>
      <c r="D546">
        <v>-4.8499999999999995E-2</v>
      </c>
      <c r="E546">
        <v>4.0999999999999995E-3</v>
      </c>
      <c r="G546" s="15">
        <v>7.9625000000000112E-3</v>
      </c>
    </row>
    <row r="547" spans="1:7" x14ac:dyDescent="0.25">
      <c r="A547">
        <v>202006</v>
      </c>
      <c r="B547">
        <v>2.46E-2</v>
      </c>
      <c r="C547">
        <v>2.69E-2</v>
      </c>
      <c r="D547">
        <v>-2.23E-2</v>
      </c>
      <c r="E547">
        <v>-7.3000000000000001E-3</v>
      </c>
      <c r="G547" s="15">
        <v>4.2550000000000004E-2</v>
      </c>
    </row>
    <row r="548" spans="1:7" x14ac:dyDescent="0.25">
      <c r="A548">
        <v>202007</v>
      </c>
      <c r="B548">
        <v>5.7699999999999994E-2</v>
      </c>
      <c r="C548">
        <v>-2.3E-2</v>
      </c>
      <c r="D548">
        <v>-1.44E-2</v>
      </c>
      <c r="E548">
        <v>7.5899999999999995E-2</v>
      </c>
      <c r="G548" s="15">
        <v>3.4600000000000006E-2</v>
      </c>
    </row>
    <row r="549" spans="1:7" x14ac:dyDescent="0.25">
      <c r="A549">
        <v>202008</v>
      </c>
      <c r="B549">
        <v>7.6299999999999993E-2</v>
      </c>
      <c r="C549">
        <v>-2.8000000000000004E-3</v>
      </c>
      <c r="D549">
        <v>-2.8799999999999999E-2</v>
      </c>
      <c r="E549">
        <v>4.4000000000000003E-3</v>
      </c>
      <c r="G549" s="15">
        <v>6.9912499999999989E-2</v>
      </c>
    </row>
    <row r="550" spans="1:7" x14ac:dyDescent="0.25">
      <c r="A550">
        <v>202009</v>
      </c>
      <c r="B550">
        <v>-3.6299999999999999E-2</v>
      </c>
      <c r="C550">
        <v>-2.9999999999999997E-4</v>
      </c>
      <c r="D550">
        <v>-2.6499999999999999E-2</v>
      </c>
      <c r="E550">
        <v>3.1400000000000004E-2</v>
      </c>
      <c r="G550" s="15">
        <v>2.4225000000000003E-2</v>
      </c>
    </row>
    <row r="551" spans="1:7" x14ac:dyDescent="0.25">
      <c r="A551">
        <v>202010</v>
      </c>
      <c r="B551">
        <v>-2.1000000000000001E-2</v>
      </c>
      <c r="C551">
        <v>4.2699999999999995E-2</v>
      </c>
      <c r="D551">
        <v>4.3099999999999999E-2</v>
      </c>
      <c r="E551">
        <v>-3.2000000000000001E-2</v>
      </c>
      <c r="G551" s="15">
        <v>5.4999999999999971E-3</v>
      </c>
    </row>
    <row r="552" spans="1:7" x14ac:dyDescent="0.25">
      <c r="A552">
        <v>202011</v>
      </c>
      <c r="B552">
        <v>0.12470000000000001</v>
      </c>
      <c r="C552">
        <v>5.7200000000000001E-2</v>
      </c>
      <c r="D552">
        <v>2.1499999999999998E-2</v>
      </c>
      <c r="E552">
        <v>-0.12470000000000001</v>
      </c>
      <c r="G552" s="15">
        <v>-5.9250000000000413E-3</v>
      </c>
    </row>
    <row r="553" spans="1:7" x14ac:dyDescent="0.25">
      <c r="A553">
        <v>202012</v>
      </c>
      <c r="B553">
        <v>4.6300000000000001E-2</v>
      </c>
      <c r="C553">
        <v>4.7899999999999998E-2</v>
      </c>
      <c r="D553">
        <v>-1.34E-2</v>
      </c>
      <c r="E553">
        <v>-2.3799999999999998E-2</v>
      </c>
      <c r="G553" s="15">
        <v>1.730000000000001E-2</v>
      </c>
    </row>
    <row r="554" spans="1:7" x14ac:dyDescent="0.25">
      <c r="A554">
        <v>202101</v>
      </c>
      <c r="B554">
        <v>-2.9999999999999997E-4</v>
      </c>
      <c r="C554">
        <v>7.4999999999999997E-2</v>
      </c>
      <c r="D554">
        <v>2.8500000000000001E-2</v>
      </c>
      <c r="E554">
        <v>4.53E-2</v>
      </c>
      <c r="G554" s="15">
        <v>3.2000000000000001E-2</v>
      </c>
    </row>
    <row r="555" spans="1:7" x14ac:dyDescent="0.25">
      <c r="A555">
        <v>202102</v>
      </c>
      <c r="B555">
        <v>2.7799999999999998E-2</v>
      </c>
      <c r="C555">
        <v>2.07E-2</v>
      </c>
      <c r="D555">
        <v>7.0999999999999994E-2</v>
      </c>
      <c r="E555">
        <v>-7.9299999999999995E-2</v>
      </c>
      <c r="G555" s="15">
        <v>-4.7337500000000005E-2</v>
      </c>
    </row>
    <row r="556" spans="1:7" x14ac:dyDescent="0.25">
      <c r="A556">
        <v>202103</v>
      </c>
      <c r="B556">
        <v>3.0800000000000001E-2</v>
      </c>
      <c r="C556">
        <v>-2.2799999999999997E-2</v>
      </c>
      <c r="D556">
        <v>7.2700000000000001E-2</v>
      </c>
      <c r="E556">
        <v>-6.1600000000000002E-2</v>
      </c>
      <c r="G556" s="15">
        <v>-3.5775000000000001E-2</v>
      </c>
    </row>
    <row r="557" spans="1:7" x14ac:dyDescent="0.25">
      <c r="A557">
        <v>202104</v>
      </c>
      <c r="B557">
        <v>4.9299999999999997E-2</v>
      </c>
      <c r="C557">
        <v>-3.2000000000000001E-2</v>
      </c>
      <c r="D557">
        <v>-9.4999999999999998E-3</v>
      </c>
      <c r="E557">
        <v>1.2199999999999999E-2</v>
      </c>
      <c r="G557" s="15">
        <v>-5.049999999999992E-3</v>
      </c>
    </row>
    <row r="558" spans="1:7" x14ac:dyDescent="0.25">
      <c r="A558">
        <v>202105</v>
      </c>
      <c r="B558">
        <v>2.8999999999999998E-3</v>
      </c>
      <c r="C558">
        <v>-2.7000000000000001E-3</v>
      </c>
      <c r="D558">
        <v>7.1300000000000002E-2</v>
      </c>
      <c r="E558">
        <v>9.0000000000000011E-3</v>
      </c>
      <c r="G558" s="15">
        <v>1.1062499999999992E-2</v>
      </c>
    </row>
    <row r="559" spans="1:7" x14ac:dyDescent="0.25">
      <c r="A559">
        <v>202106</v>
      </c>
      <c r="B559">
        <v>2.75E-2</v>
      </c>
      <c r="C559">
        <v>1.6E-2</v>
      </c>
      <c r="D559">
        <v>-7.7499999999999999E-2</v>
      </c>
      <c r="E559">
        <v>2.1600000000000001E-2</v>
      </c>
      <c r="G559" s="15">
        <v>-4.4037500000000007E-2</v>
      </c>
    </row>
    <row r="560" spans="1:7" x14ac:dyDescent="0.25">
      <c r="A560">
        <v>202107</v>
      </c>
      <c r="B560">
        <v>1.2699999999999999E-2</v>
      </c>
      <c r="C560">
        <v>-3.9399999999999998E-2</v>
      </c>
      <c r="D560">
        <v>-1.8100000000000002E-2</v>
      </c>
      <c r="E560">
        <v>-2.3099999999999999E-2</v>
      </c>
      <c r="G560" s="15">
        <v>-2.3899999999999998E-2</v>
      </c>
    </row>
    <row r="561" spans="1:7" x14ac:dyDescent="0.25">
      <c r="A561">
        <v>202108</v>
      </c>
      <c r="B561">
        <v>2.9100000000000001E-2</v>
      </c>
      <c r="C561">
        <v>-4.5999999999999999E-3</v>
      </c>
      <c r="D561">
        <v>-1E-3</v>
      </c>
      <c r="E561">
        <v>2.4900000000000002E-2</v>
      </c>
      <c r="G561" s="15">
        <v>-9.2625000000000034E-3</v>
      </c>
    </row>
    <row r="562" spans="1:7" x14ac:dyDescent="0.25">
      <c r="A562">
        <v>202109</v>
      </c>
      <c r="B562">
        <v>-4.3700000000000003E-2</v>
      </c>
      <c r="C562">
        <v>6.7000000000000002E-3</v>
      </c>
      <c r="D562">
        <v>5.0999999999999997E-2</v>
      </c>
      <c r="E562">
        <v>1.4999999999999999E-2</v>
      </c>
      <c r="G562" s="15">
        <v>9.9750000000000047E-3</v>
      </c>
    </row>
    <row r="563" spans="1:7" x14ac:dyDescent="0.25">
      <c r="A563">
        <v>202110</v>
      </c>
      <c r="B563">
        <v>6.6500000000000004E-2</v>
      </c>
      <c r="C563">
        <v>-2.3700000000000002E-2</v>
      </c>
      <c r="D563">
        <v>-4.5000000000000005E-3</v>
      </c>
      <c r="E563">
        <v>3.2400000000000005E-2</v>
      </c>
      <c r="G563" s="15">
        <v>3.5849999999999993E-2</v>
      </c>
    </row>
    <row r="564" spans="1:7" x14ac:dyDescent="0.25">
      <c r="A564">
        <v>202111</v>
      </c>
      <c r="B564">
        <v>-1.55E-2</v>
      </c>
      <c r="C564">
        <v>-1.32E-2</v>
      </c>
      <c r="D564">
        <v>-4.0999999999999995E-3</v>
      </c>
      <c r="E564">
        <v>8.6E-3</v>
      </c>
      <c r="G564" s="15">
        <v>-2.4675000000000002E-2</v>
      </c>
    </row>
    <row r="565" spans="1:7" x14ac:dyDescent="0.25">
      <c r="A565">
        <v>202112</v>
      </c>
      <c r="B565">
        <v>3.1E-2</v>
      </c>
      <c r="C565">
        <v>-1.6399999999999998E-2</v>
      </c>
      <c r="D565">
        <v>3.2199999999999999E-2</v>
      </c>
      <c r="E565">
        <v>-2.7400000000000001E-2</v>
      </c>
      <c r="G565" s="15">
        <v>-2.3650000000000011E-2</v>
      </c>
    </row>
    <row r="566" spans="1:7" x14ac:dyDescent="0.25">
      <c r="A566">
        <v>202201</v>
      </c>
      <c r="B566">
        <v>-6.25E-2</v>
      </c>
      <c r="C566">
        <v>-5.96E-2</v>
      </c>
      <c r="D566">
        <v>0.128</v>
      </c>
      <c r="E566">
        <v>-2.6200000000000001E-2</v>
      </c>
      <c r="G566" s="15">
        <v>-2.475000000000005E-3</v>
      </c>
    </row>
    <row r="567" spans="1:7" x14ac:dyDescent="0.25">
      <c r="A567">
        <v>202202</v>
      </c>
      <c r="B567">
        <v>-2.29E-2</v>
      </c>
      <c r="C567">
        <v>2.1899999999999999E-2</v>
      </c>
      <c r="D567">
        <v>3.1E-2</v>
      </c>
      <c r="E567">
        <v>1.77E-2</v>
      </c>
      <c r="G567" s="15">
        <v>5.5612500000000009E-2</v>
      </c>
    </row>
    <row r="568" spans="1:7" x14ac:dyDescent="0.25">
      <c r="A568">
        <v>202203</v>
      </c>
      <c r="B568">
        <v>3.0600000000000002E-2</v>
      </c>
      <c r="C568">
        <v>-1.66E-2</v>
      </c>
      <c r="D568">
        <v>-1.7600000000000001E-2</v>
      </c>
      <c r="E568">
        <v>2.9700000000000001E-2</v>
      </c>
      <c r="G568" s="15">
        <v>3.9462500000000005E-2</v>
      </c>
    </row>
    <row r="569" spans="1:7" x14ac:dyDescent="0.25">
      <c r="A569">
        <v>202204</v>
      </c>
      <c r="B569">
        <v>-9.4600000000000004E-2</v>
      </c>
      <c r="C569">
        <v>-1.38E-2</v>
      </c>
      <c r="D569">
        <v>6.1699999999999998E-2</v>
      </c>
      <c r="E569">
        <v>4.87E-2</v>
      </c>
      <c r="G569" s="15">
        <v>-1.3812500000000012E-2</v>
      </c>
    </row>
    <row r="570" spans="1:7" x14ac:dyDescent="0.25">
      <c r="A570">
        <v>202205</v>
      </c>
      <c r="B570">
        <v>-3.4000000000000002E-3</v>
      </c>
      <c r="C570">
        <v>-1.9599999999999999E-2</v>
      </c>
      <c r="D570">
        <v>8.5900000000000004E-2</v>
      </c>
      <c r="E570">
        <v>2.46E-2</v>
      </c>
      <c r="G570" s="15">
        <v>1.4674999999999997E-2</v>
      </c>
    </row>
    <row r="571" spans="1:7" x14ac:dyDescent="0.25">
      <c r="A571">
        <v>202206</v>
      </c>
      <c r="B571">
        <v>-8.4399999999999989E-2</v>
      </c>
      <c r="C571">
        <v>2.18E-2</v>
      </c>
      <c r="D571">
        <v>-6.0999999999999999E-2</v>
      </c>
      <c r="E571">
        <v>7.3000000000000001E-3</v>
      </c>
      <c r="G571" s="15">
        <v>-8.9499999999999857E-3</v>
      </c>
    </row>
    <row r="572" spans="1:7" x14ac:dyDescent="0.25">
      <c r="A572">
        <v>202207</v>
      </c>
      <c r="B572">
        <v>9.5700000000000007E-2</v>
      </c>
      <c r="C572">
        <v>2.7999999999999997E-2</v>
      </c>
      <c r="D572">
        <v>-4.0300000000000002E-2</v>
      </c>
      <c r="E572">
        <v>-3.9399999999999998E-2</v>
      </c>
      <c r="G572" s="15">
        <v>-1.9537500000000013E-2</v>
      </c>
    </row>
    <row r="573" spans="1:7" x14ac:dyDescent="0.25">
      <c r="A573">
        <v>202208</v>
      </c>
      <c r="B573">
        <v>-3.7699999999999997E-2</v>
      </c>
      <c r="C573">
        <v>1.3999999999999999E-2</v>
      </c>
      <c r="D573">
        <v>2.8999999999999998E-3</v>
      </c>
      <c r="E573">
        <v>2.1000000000000001E-2</v>
      </c>
      <c r="G573" s="15">
        <v>3.3212500000000006E-2</v>
      </c>
    </row>
    <row r="574" spans="1:7" x14ac:dyDescent="0.25">
      <c r="A574">
        <v>202209</v>
      </c>
      <c r="B574">
        <v>-9.35E-2</v>
      </c>
      <c r="C574">
        <v>-8.199999999999999E-3</v>
      </c>
      <c r="D574">
        <v>2.0000000000000001E-4</v>
      </c>
      <c r="E574">
        <v>3.5099999999999999E-2</v>
      </c>
      <c r="G574" s="15">
        <v>1.8875000000000003E-3</v>
      </c>
    </row>
    <row r="575" spans="1:7" x14ac:dyDescent="0.25">
      <c r="A575">
        <v>202210</v>
      </c>
      <c r="B575">
        <v>7.8299999999999995E-2</v>
      </c>
      <c r="C575">
        <v>7.000000000000001E-4</v>
      </c>
      <c r="D575">
        <v>8.0600000000000005E-2</v>
      </c>
      <c r="E575">
        <v>3.9599999999999996E-2</v>
      </c>
      <c r="G575" s="15">
        <v>1.3762500000000011E-2</v>
      </c>
    </row>
    <row r="576" spans="1:7" x14ac:dyDescent="0.25">
      <c r="A576">
        <v>202211</v>
      </c>
      <c r="B576">
        <v>4.6100000000000002E-2</v>
      </c>
      <c r="C576">
        <v>-3.5099999999999999E-2</v>
      </c>
      <c r="D576">
        <v>1.41E-2</v>
      </c>
      <c r="E576">
        <v>-1.9799999999999998E-2</v>
      </c>
      <c r="G576" s="15">
        <v>1.3149999999999995E-2</v>
      </c>
    </row>
    <row r="577" spans="1:7" x14ac:dyDescent="0.25">
      <c r="A577">
        <v>202212</v>
      </c>
      <c r="B577">
        <v>-6.4100000000000004E-2</v>
      </c>
      <c r="C577">
        <v>-6.8999999999999999E-3</v>
      </c>
      <c r="D577">
        <v>1.34E-2</v>
      </c>
      <c r="E577">
        <v>4.53E-2</v>
      </c>
      <c r="G577" s="15">
        <v>3.5250000000000004E-2</v>
      </c>
    </row>
    <row r="578" spans="1:7" x14ac:dyDescent="0.25">
      <c r="A578">
        <v>202301</v>
      </c>
      <c r="B578">
        <v>6.6400000000000001E-2</v>
      </c>
      <c r="C578">
        <v>5.0099999999999999E-2</v>
      </c>
      <c r="D578">
        <v>-0.04</v>
      </c>
      <c r="E578">
        <v>-0.16020000000000001</v>
      </c>
      <c r="G578" s="15">
        <v>-5.5050000000000002E-2</v>
      </c>
    </row>
    <row r="579" spans="1:7" x14ac:dyDescent="0.25">
      <c r="A579">
        <v>202302</v>
      </c>
      <c r="B579">
        <v>-2.5899999999999999E-2</v>
      </c>
      <c r="C579">
        <v>1.1699999999999999E-2</v>
      </c>
      <c r="D579">
        <v>-8.3000000000000001E-3</v>
      </c>
      <c r="E579">
        <v>1.2999999999999999E-3</v>
      </c>
      <c r="G579" s="15">
        <v>-2.6650000000000004E-2</v>
      </c>
    </row>
    <row r="580" spans="1:7" x14ac:dyDescent="0.25">
      <c r="A580">
        <v>202303</v>
      </c>
      <c r="B580">
        <v>2.5099999999999997E-2</v>
      </c>
      <c r="C580">
        <v>-5.5099999999999996E-2</v>
      </c>
      <c r="D580">
        <v>-8.8699999999999987E-2</v>
      </c>
      <c r="E580">
        <v>-2.4500000000000001E-2</v>
      </c>
      <c r="G580" s="15">
        <v>-5.9249999999999962E-3</v>
      </c>
    </row>
    <row r="581" spans="1:7" x14ac:dyDescent="0.25">
      <c r="A581">
        <v>202304</v>
      </c>
      <c r="B581">
        <v>6.0999999999999995E-3</v>
      </c>
      <c r="C581">
        <v>-3.3599999999999998E-2</v>
      </c>
      <c r="D581">
        <v>-5.0000000000000001E-4</v>
      </c>
      <c r="E581">
        <v>1.6200000000000003E-2</v>
      </c>
      <c r="G581" s="15">
        <v>2.8287499999999997E-2</v>
      </c>
    </row>
    <row r="582" spans="1:7" x14ac:dyDescent="0.25">
      <c r="A582">
        <v>202305</v>
      </c>
      <c r="B582">
        <v>3.4999999999999996E-3</v>
      </c>
      <c r="C582">
        <v>1.6E-2</v>
      </c>
      <c r="D582">
        <v>-7.7399999999999997E-2</v>
      </c>
      <c r="E582">
        <v>-6.5000000000000006E-3</v>
      </c>
      <c r="G582" s="15">
        <v>-2.3774999999999991E-2</v>
      </c>
    </row>
    <row r="583" spans="1:7" x14ac:dyDescent="0.25">
      <c r="A583">
        <v>202306</v>
      </c>
      <c r="B583">
        <v>6.4699999999999994E-2</v>
      </c>
      <c r="C583">
        <v>1.55E-2</v>
      </c>
      <c r="D583">
        <v>-2E-3</v>
      </c>
      <c r="E583">
        <v>-2.35E-2</v>
      </c>
      <c r="G583" s="15">
        <v>7.5125000000000053E-3</v>
      </c>
    </row>
    <row r="584" spans="1:7" x14ac:dyDescent="0.25">
      <c r="A584">
        <v>202307</v>
      </c>
      <c r="B584">
        <v>3.2099999999999997E-2</v>
      </c>
      <c r="C584">
        <v>2.0499999999999997E-2</v>
      </c>
      <c r="D584">
        <v>4.1100000000000005E-2</v>
      </c>
      <c r="E584">
        <v>-4.0500000000000001E-2</v>
      </c>
      <c r="G584" s="15">
        <v>2.1274999999999999E-2</v>
      </c>
    </row>
    <row r="585" spans="1:7" x14ac:dyDescent="0.25">
      <c r="A585">
        <v>202308</v>
      </c>
      <c r="B585">
        <v>-2.3900000000000001E-2</v>
      </c>
      <c r="C585">
        <v>-3.2000000000000001E-2</v>
      </c>
      <c r="D585">
        <v>-1.0800000000000001E-2</v>
      </c>
      <c r="E585">
        <v>3.7699999999999997E-2</v>
      </c>
      <c r="G585" s="15">
        <v>2.35625E-2</v>
      </c>
    </row>
    <row r="586" spans="1:7" x14ac:dyDescent="0.25">
      <c r="A586">
        <v>202309</v>
      </c>
      <c r="B586">
        <v>-5.2400000000000002E-2</v>
      </c>
      <c r="C586">
        <v>-2.4900000000000002E-2</v>
      </c>
      <c r="D586">
        <v>1.4499999999999999E-2</v>
      </c>
      <c r="E586">
        <v>2.3999999999999998E-3</v>
      </c>
      <c r="G586" s="15">
        <v>-2.3124999999999951E-3</v>
      </c>
    </row>
    <row r="587" spans="1:7" x14ac:dyDescent="0.25">
      <c r="A587">
        <v>202310</v>
      </c>
      <c r="B587">
        <v>-3.1800000000000002E-2</v>
      </c>
      <c r="C587">
        <v>-3.8800000000000001E-2</v>
      </c>
      <c r="D587">
        <v>1.9E-3</v>
      </c>
      <c r="E587">
        <v>1.6799999999999999E-2</v>
      </c>
      <c r="G587" s="15">
        <v>7.1750000000000008E-3</v>
      </c>
    </row>
    <row r="588" spans="1:7" x14ac:dyDescent="0.25">
      <c r="A588">
        <v>202311</v>
      </c>
      <c r="B588">
        <v>8.8300000000000003E-2</v>
      </c>
      <c r="C588">
        <v>-2.9999999999999997E-4</v>
      </c>
      <c r="D588">
        <v>1.66E-2</v>
      </c>
      <c r="E588">
        <v>2.76E-2</v>
      </c>
      <c r="G588" s="15">
        <v>4.6575000000000012E-2</v>
      </c>
    </row>
    <row r="589" spans="1:7" x14ac:dyDescent="0.25">
      <c r="A589">
        <v>202312</v>
      </c>
      <c r="B589">
        <v>4.87E-2</v>
      </c>
      <c r="C589">
        <v>6.3600000000000004E-2</v>
      </c>
      <c r="D589">
        <v>4.9200000000000001E-2</v>
      </c>
      <c r="E589">
        <v>-5.4800000000000001E-2</v>
      </c>
      <c r="G589" s="15">
        <v>4.111250000000001E-2</v>
      </c>
    </row>
    <row r="590" spans="1:7" x14ac:dyDescent="0.25">
      <c r="A590">
        <v>202401</v>
      </c>
      <c r="B590">
        <v>7.3000000000000001E-3</v>
      </c>
      <c r="C590">
        <v>-5.0700000000000002E-2</v>
      </c>
      <c r="D590">
        <v>-2.3799999999999998E-2</v>
      </c>
      <c r="E590">
        <v>5.4199999999999998E-2</v>
      </c>
      <c r="G590" s="15">
        <v>-7.0250000000000035E-3</v>
      </c>
    </row>
    <row r="591" spans="1:7" x14ac:dyDescent="0.25">
      <c r="A591">
        <v>202402</v>
      </c>
      <c r="B591">
        <v>5.0700000000000002E-2</v>
      </c>
      <c r="C591">
        <v>-2.3999999999999998E-3</v>
      </c>
      <c r="D591">
        <v>-3.4300000000000004E-2</v>
      </c>
      <c r="E591">
        <v>4.9000000000000002E-2</v>
      </c>
      <c r="G591" s="15">
        <v>4.3800000000000006E-2</v>
      </c>
    </row>
    <row r="592" spans="1:7" x14ac:dyDescent="0.25">
      <c r="A592">
        <v>202403</v>
      </c>
      <c r="B592">
        <v>2.8399999999999998E-2</v>
      </c>
      <c r="C592">
        <v>-2.5000000000000001E-2</v>
      </c>
      <c r="D592">
        <v>4.1599999999999998E-2</v>
      </c>
      <c r="E592">
        <v>-3.2000000000000002E-3</v>
      </c>
      <c r="G592" s="15">
        <v>1.9600000000000006E-2</v>
      </c>
    </row>
    <row r="593" spans="1:7" x14ac:dyDescent="0.25">
      <c r="A593">
        <v>202404</v>
      </c>
      <c r="B593">
        <v>-4.6500000000000007E-2</v>
      </c>
      <c r="C593">
        <v>-2.3700000000000002E-2</v>
      </c>
      <c r="D593">
        <v>-4.5000000000000005E-3</v>
      </c>
      <c r="E593">
        <v>-4.3E-3</v>
      </c>
      <c r="G593" s="15">
        <v>-2.8374999999999997E-2</v>
      </c>
    </row>
    <row r="594" spans="1:7" x14ac:dyDescent="0.25">
      <c r="A594">
        <v>202405</v>
      </c>
      <c r="B594">
        <v>4.3299999999999998E-2</v>
      </c>
      <c r="C594">
        <v>5.5000000000000005E-3</v>
      </c>
      <c r="D594">
        <v>-1.3100000000000001E-2</v>
      </c>
      <c r="E594">
        <v>-1.6000000000000001E-3</v>
      </c>
      <c r="G594" s="15">
        <v>1.1512499999999995E-2</v>
      </c>
    </row>
    <row r="595" spans="1:7" x14ac:dyDescent="0.25">
      <c r="A595">
        <v>202406</v>
      </c>
      <c r="B595">
        <v>2.7999999999999997E-2</v>
      </c>
      <c r="C595">
        <v>-0.03</v>
      </c>
      <c r="D595">
        <v>-3.3599999999999998E-2</v>
      </c>
      <c r="E595">
        <v>8.5000000000000006E-3</v>
      </c>
      <c r="G595" s="15">
        <v>8.5250000000000013E-3</v>
      </c>
    </row>
    <row r="596" spans="1:7" x14ac:dyDescent="0.25">
      <c r="A596">
        <v>202407</v>
      </c>
      <c r="B596">
        <v>1.2199999999999999E-2</v>
      </c>
      <c r="C596">
        <v>6.8099999999999994E-2</v>
      </c>
      <c r="D596">
        <v>5.62E-2</v>
      </c>
      <c r="E596">
        <v>-2.35E-2</v>
      </c>
      <c r="G596" s="15">
        <v>5.8249999999999968E-3</v>
      </c>
    </row>
    <row r="597" spans="1:7" x14ac:dyDescent="0.25">
      <c r="A597">
        <v>202408</v>
      </c>
      <c r="B597">
        <v>1.6E-2</v>
      </c>
      <c r="C597">
        <v>-3.49E-2</v>
      </c>
      <c r="D597">
        <v>-1.1000000000000001E-2</v>
      </c>
      <c r="E597">
        <v>4.8099999999999997E-2</v>
      </c>
      <c r="G597" s="15">
        <v>1.7500000000000328E-4</v>
      </c>
    </row>
    <row r="598" spans="1:7" x14ac:dyDescent="0.25">
      <c r="A598">
        <v>202409</v>
      </c>
      <c r="B598">
        <v>1.72E-2</v>
      </c>
      <c r="C598">
        <v>-1.2999999999999999E-3</v>
      </c>
      <c r="D598">
        <v>-2.7699999999999999E-2</v>
      </c>
      <c r="E598">
        <v>-6.1999999999999998E-3</v>
      </c>
      <c r="G598" s="15">
        <v>1.5875000000000004E-2</v>
      </c>
    </row>
    <row r="599" spans="1:7" x14ac:dyDescent="0.25">
      <c r="A599">
        <v>202410</v>
      </c>
      <c r="B599">
        <v>-0.01</v>
      </c>
      <c r="C599">
        <v>-9.8999999999999991E-3</v>
      </c>
      <c r="D599">
        <v>8.6E-3</v>
      </c>
      <c r="E599">
        <v>0.03</v>
      </c>
      <c r="G599" s="15">
        <v>1.7350000000000001E-2</v>
      </c>
    </row>
    <row r="600" spans="1:7" x14ac:dyDescent="0.25">
      <c r="A600">
        <v>202411</v>
      </c>
      <c r="B600">
        <v>6.4899999999999999E-2</v>
      </c>
      <c r="C600">
        <v>4.4600000000000001E-2</v>
      </c>
      <c r="D600">
        <v>1.5E-3</v>
      </c>
      <c r="E600">
        <v>0.01</v>
      </c>
      <c r="G600" s="15">
        <v>5.1875000000000115E-3</v>
      </c>
    </row>
    <row r="601" spans="1:7" x14ac:dyDescent="0.25">
      <c r="A601">
        <v>202412</v>
      </c>
      <c r="B601">
        <v>-3.1699999999999999E-2</v>
      </c>
      <c r="C601">
        <v>-2.7099999999999999E-2</v>
      </c>
      <c r="D601">
        <v>-0.03</v>
      </c>
      <c r="E601">
        <v>-3.0000000000000001E-3</v>
      </c>
      <c r="G601" s="12">
        <v>-1.5125000000000006E-2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A092-7750-40D9-A2F3-79EABD205490}">
  <dimension ref="A1:I21"/>
  <sheetViews>
    <sheetView workbookViewId="0">
      <selection activeCell="I21" sqref="A1:I21"/>
    </sheetView>
  </sheetViews>
  <sheetFormatPr defaultRowHeight="15" x14ac:dyDescent="0.25"/>
  <sheetData>
    <row r="1" spans="1:9" x14ac:dyDescent="0.25">
      <c r="A1" t="s">
        <v>53</v>
      </c>
    </row>
    <row r="2" spans="1:9" ht="15.75" thickBot="1" x14ac:dyDescent="0.3"/>
    <row r="3" spans="1:9" x14ac:dyDescent="0.25">
      <c r="A3" s="26" t="s">
        <v>54</v>
      </c>
      <c r="B3" s="26"/>
    </row>
    <row r="4" spans="1:9" x14ac:dyDescent="0.25">
      <c r="A4" s="23" t="s">
        <v>55</v>
      </c>
      <c r="B4" s="23">
        <v>0.71167348961996324</v>
      </c>
    </row>
    <row r="5" spans="1:9" x14ac:dyDescent="0.25">
      <c r="A5" s="23" t="s">
        <v>56</v>
      </c>
      <c r="B5" s="23">
        <v>0.50647915582785596</v>
      </c>
    </row>
    <row r="6" spans="1:9" x14ac:dyDescent="0.25">
      <c r="A6" s="23" t="s">
        <v>57</v>
      </c>
      <c r="B6" s="23">
        <v>0.50316136864014405</v>
      </c>
    </row>
    <row r="7" spans="1:9" x14ac:dyDescent="0.25">
      <c r="A7" s="23" t="s">
        <v>58</v>
      </c>
      <c r="B7" s="23">
        <v>1.9349676828470781E-2</v>
      </c>
    </row>
    <row r="8" spans="1:9" ht="15.75" thickBot="1" x14ac:dyDescent="0.3">
      <c r="A8" s="24" t="s">
        <v>59</v>
      </c>
      <c r="B8" s="24">
        <v>600</v>
      </c>
    </row>
    <row r="10" spans="1:9" ht="15.75" thickBot="1" x14ac:dyDescent="0.3">
      <c r="A10" t="s">
        <v>60</v>
      </c>
    </row>
    <row r="11" spans="1:9" x14ac:dyDescent="0.25">
      <c r="A11" s="25"/>
      <c r="B11" s="25" t="s">
        <v>65</v>
      </c>
      <c r="C11" s="25" t="s">
        <v>66</v>
      </c>
      <c r="D11" s="25" t="s">
        <v>67</v>
      </c>
      <c r="E11" s="25" t="s">
        <v>68</v>
      </c>
      <c r="F11" s="25" t="s">
        <v>69</v>
      </c>
    </row>
    <row r="12" spans="1:9" x14ac:dyDescent="0.25">
      <c r="A12" s="23" t="s">
        <v>61</v>
      </c>
      <c r="B12" s="23">
        <v>4</v>
      </c>
      <c r="C12" s="23">
        <v>0.22862329214603389</v>
      </c>
      <c r="D12" s="23">
        <v>5.7155823036508471E-2</v>
      </c>
      <c r="E12" s="23">
        <v>152.65570911350366</v>
      </c>
      <c r="F12" s="23">
        <v>8.6957607423268311E-90</v>
      </c>
    </row>
    <row r="13" spans="1:9" x14ac:dyDescent="0.25">
      <c r="A13" s="23" t="s">
        <v>62</v>
      </c>
      <c r="B13" s="23">
        <v>595</v>
      </c>
      <c r="C13" s="23">
        <v>0.22277394605292411</v>
      </c>
      <c r="D13" s="23">
        <v>3.7440999336625901E-4</v>
      </c>
      <c r="E13" s="23"/>
      <c r="F13" s="23"/>
    </row>
    <row r="14" spans="1:9" ht="15.75" thickBot="1" x14ac:dyDescent="0.3">
      <c r="A14" s="24" t="s">
        <v>63</v>
      </c>
      <c r="B14" s="24">
        <v>599</v>
      </c>
      <c r="C14" s="24">
        <v>0.451397238198958</v>
      </c>
      <c r="D14" s="24"/>
      <c r="E14" s="24"/>
      <c r="F14" s="24"/>
    </row>
    <row r="15" spans="1:9" ht="15.75" thickBot="1" x14ac:dyDescent="0.3"/>
    <row r="16" spans="1:9" x14ac:dyDescent="0.25">
      <c r="A16" s="25"/>
      <c r="B16" s="25" t="s">
        <v>70</v>
      </c>
      <c r="C16" s="25" t="s">
        <v>58</v>
      </c>
      <c r="D16" s="25" t="s">
        <v>71</v>
      </c>
      <c r="E16" s="25" t="s">
        <v>72</v>
      </c>
      <c r="F16" s="25" t="s">
        <v>73</v>
      </c>
      <c r="G16" s="25" t="s">
        <v>74</v>
      </c>
      <c r="H16" s="25" t="s">
        <v>75</v>
      </c>
      <c r="I16" s="25" t="s">
        <v>76</v>
      </c>
    </row>
    <row r="17" spans="1:9" x14ac:dyDescent="0.25">
      <c r="A17" s="23" t="s">
        <v>64</v>
      </c>
      <c r="B17" s="23">
        <v>-1.4519029768502107E-4</v>
      </c>
      <c r="C17" s="23">
        <v>8.1889929663090018E-4</v>
      </c>
      <c r="D17" s="23">
        <v>-0.17729933128818184</v>
      </c>
      <c r="E17" s="23">
        <v>0.85933361425780252</v>
      </c>
      <c r="F17" s="23">
        <v>-1.753474924817675E-3</v>
      </c>
      <c r="G17" s="23">
        <v>1.4630943294476329E-3</v>
      </c>
      <c r="H17" s="23">
        <v>-1.753474924817675E-3</v>
      </c>
      <c r="I17" s="23">
        <v>1.4630943294476329E-3</v>
      </c>
    </row>
    <row r="18" spans="1:9" x14ac:dyDescent="0.25">
      <c r="A18" s="23" t="s">
        <v>7</v>
      </c>
      <c r="B18" s="23">
        <v>5.6749025364315975E-2</v>
      </c>
      <c r="C18" s="23">
        <v>1.8764320868558403E-2</v>
      </c>
      <c r="D18" s="23">
        <v>3.0243047836282178</v>
      </c>
      <c r="E18" s="23">
        <v>2.5994835687250121E-3</v>
      </c>
      <c r="F18" s="23">
        <v>1.9896668895521587E-2</v>
      </c>
      <c r="G18" s="23">
        <v>9.360138183311037E-2</v>
      </c>
      <c r="H18" s="23">
        <v>1.9896668895521587E-2</v>
      </c>
      <c r="I18" s="23">
        <v>9.360138183311037E-2</v>
      </c>
    </row>
    <row r="19" spans="1:9" x14ac:dyDescent="0.25">
      <c r="A19" s="23" t="s">
        <v>8</v>
      </c>
      <c r="B19" s="23">
        <v>5.527838122577565E-2</v>
      </c>
      <c r="C19" s="23">
        <v>2.7352021264472594E-2</v>
      </c>
      <c r="D19" s="23">
        <v>2.0209980348902574</v>
      </c>
      <c r="E19" s="23">
        <v>4.3727300404407927E-2</v>
      </c>
      <c r="F19" s="23">
        <v>1.5601334489868945E-3</v>
      </c>
      <c r="G19" s="23">
        <v>0.1089966290025644</v>
      </c>
      <c r="H19" s="23">
        <v>1.5601334489868945E-3</v>
      </c>
      <c r="I19" s="23">
        <v>0.1089966290025644</v>
      </c>
    </row>
    <row r="20" spans="1:9" x14ac:dyDescent="0.25">
      <c r="A20" s="23" t="s">
        <v>9</v>
      </c>
      <c r="B20" s="23">
        <v>-8.2249588026347756E-3</v>
      </c>
      <c r="C20" s="23">
        <v>2.6933143926955529E-2</v>
      </c>
      <c r="D20" s="23">
        <v>-0.30538428135019841</v>
      </c>
      <c r="E20" s="23">
        <v>0.76018029511629015</v>
      </c>
      <c r="F20" s="23">
        <v>-6.1120548670991363E-2</v>
      </c>
      <c r="G20" s="23">
        <v>4.4670631065721812E-2</v>
      </c>
      <c r="H20" s="23">
        <v>-6.1120548670991363E-2</v>
      </c>
      <c r="I20" s="23">
        <v>4.4670631065721812E-2</v>
      </c>
    </row>
    <row r="21" spans="1:9" ht="15.75" thickBot="1" x14ac:dyDescent="0.3">
      <c r="A21" s="24" t="s">
        <v>10</v>
      </c>
      <c r="B21" s="24">
        <v>0.45246241838396939</v>
      </c>
      <c r="C21" s="24">
        <v>1.9148014873491791E-2</v>
      </c>
      <c r="D21" s="24">
        <v>23.629729837443943</v>
      </c>
      <c r="E21" s="24">
        <v>1.4290017957223323E-87</v>
      </c>
      <c r="F21" s="24">
        <v>0.41485650262870821</v>
      </c>
      <c r="G21" s="24">
        <v>0.49006833413923057</v>
      </c>
      <c r="H21" s="24">
        <v>0.41485650262870821</v>
      </c>
      <c r="I21" s="24">
        <v>0.49006833413923057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29AFB-5528-4B9A-8D42-707B5DC6CE5A}">
  <dimension ref="A1:I21"/>
  <sheetViews>
    <sheetView tabSelected="1" workbookViewId="0">
      <selection activeCell="G27" sqref="G27"/>
    </sheetView>
  </sheetViews>
  <sheetFormatPr defaultRowHeight="15" x14ac:dyDescent="0.25"/>
  <sheetData>
    <row r="1" spans="1:9" x14ac:dyDescent="0.25">
      <c r="A1" t="s">
        <v>53</v>
      </c>
    </row>
    <row r="2" spans="1:9" ht="15.75" thickBot="1" x14ac:dyDescent="0.3"/>
    <row r="3" spans="1:9" x14ac:dyDescent="0.25">
      <c r="A3" s="26" t="s">
        <v>54</v>
      </c>
      <c r="B3" s="26"/>
    </row>
    <row r="4" spans="1:9" x14ac:dyDescent="0.25">
      <c r="A4" s="23" t="s">
        <v>55</v>
      </c>
      <c r="B4" s="23">
        <v>0.71167348961996324</v>
      </c>
    </row>
    <row r="5" spans="1:9" x14ac:dyDescent="0.25">
      <c r="A5" s="23" t="s">
        <v>56</v>
      </c>
      <c r="B5" s="23">
        <v>0.50647915582785596</v>
      </c>
    </row>
    <row r="6" spans="1:9" x14ac:dyDescent="0.25">
      <c r="A6" s="23" t="s">
        <v>57</v>
      </c>
      <c r="B6" s="23">
        <v>0.50316136864014405</v>
      </c>
    </row>
    <row r="7" spans="1:9" x14ac:dyDescent="0.25">
      <c r="A7" s="23" t="s">
        <v>58</v>
      </c>
      <c r="B7" s="23">
        <v>1.9349676828470781E-2</v>
      </c>
    </row>
    <row r="8" spans="1:9" ht="15.75" thickBot="1" x14ac:dyDescent="0.3">
      <c r="A8" s="24" t="s">
        <v>59</v>
      </c>
      <c r="B8" s="24">
        <v>600</v>
      </c>
    </row>
    <row r="10" spans="1:9" ht="15.75" thickBot="1" x14ac:dyDescent="0.3">
      <c r="A10" t="s">
        <v>60</v>
      </c>
    </row>
    <row r="11" spans="1:9" x14ac:dyDescent="0.25">
      <c r="A11" s="25"/>
      <c r="B11" s="25" t="s">
        <v>65</v>
      </c>
      <c r="C11" s="25" t="s">
        <v>66</v>
      </c>
      <c r="D11" s="25" t="s">
        <v>67</v>
      </c>
      <c r="E11" s="25" t="s">
        <v>68</v>
      </c>
      <c r="F11" s="25" t="s">
        <v>69</v>
      </c>
    </row>
    <row r="12" spans="1:9" x14ac:dyDescent="0.25">
      <c r="A12" s="23" t="s">
        <v>61</v>
      </c>
      <c r="B12" s="23">
        <v>4</v>
      </c>
      <c r="C12" s="23">
        <v>0.22862329214603389</v>
      </c>
      <c r="D12" s="23">
        <v>5.7155823036508471E-2</v>
      </c>
      <c r="E12" s="23">
        <v>152.65570911350366</v>
      </c>
      <c r="F12" s="23">
        <v>8.6957607423268311E-90</v>
      </c>
    </row>
    <row r="13" spans="1:9" x14ac:dyDescent="0.25">
      <c r="A13" s="23" t="s">
        <v>62</v>
      </c>
      <c r="B13" s="23">
        <v>595</v>
      </c>
      <c r="C13" s="23">
        <v>0.22277394605292411</v>
      </c>
      <c r="D13" s="23">
        <v>3.7440999336625901E-4</v>
      </c>
      <c r="E13" s="23"/>
      <c r="F13" s="23"/>
    </row>
    <row r="14" spans="1:9" ht="15.75" thickBot="1" x14ac:dyDescent="0.3">
      <c r="A14" s="24" t="s">
        <v>63</v>
      </c>
      <c r="B14" s="24">
        <v>599</v>
      </c>
      <c r="C14" s="24">
        <v>0.451397238198958</v>
      </c>
      <c r="D14" s="24"/>
      <c r="E14" s="24"/>
      <c r="F14" s="24"/>
    </row>
    <row r="15" spans="1:9" ht="15.75" thickBot="1" x14ac:dyDescent="0.3"/>
    <row r="16" spans="1:9" x14ac:dyDescent="0.25">
      <c r="A16" s="25"/>
      <c r="B16" s="25" t="s">
        <v>70</v>
      </c>
      <c r="C16" s="25" t="s">
        <v>58</v>
      </c>
      <c r="D16" s="25" t="s">
        <v>71</v>
      </c>
      <c r="E16" s="25" t="s">
        <v>72</v>
      </c>
      <c r="F16" s="25" t="s">
        <v>73</v>
      </c>
      <c r="G16" s="25" t="s">
        <v>74</v>
      </c>
      <c r="H16" s="25" t="s">
        <v>75</v>
      </c>
      <c r="I16" s="25" t="s">
        <v>76</v>
      </c>
    </row>
    <row r="17" spans="1:9" x14ac:dyDescent="0.25">
      <c r="A17" s="23" t="s">
        <v>64</v>
      </c>
      <c r="B17" s="23">
        <v>-1.4519029768502107E-4</v>
      </c>
      <c r="C17" s="23">
        <v>8.1889929663090018E-4</v>
      </c>
      <c r="D17" s="23">
        <v>-0.17729933128818184</v>
      </c>
      <c r="E17" s="23">
        <v>0.85933361425780252</v>
      </c>
      <c r="F17" s="23">
        <v>-1.753474924817675E-3</v>
      </c>
      <c r="G17" s="23">
        <v>1.4630943294476329E-3</v>
      </c>
      <c r="H17" s="23">
        <v>-1.753474924817675E-3</v>
      </c>
      <c r="I17" s="23">
        <v>1.4630943294476329E-3</v>
      </c>
    </row>
    <row r="18" spans="1:9" x14ac:dyDescent="0.25">
      <c r="A18" s="23" t="s">
        <v>7</v>
      </c>
      <c r="B18" s="23">
        <v>5.6749025364315975E-2</v>
      </c>
      <c r="C18" s="23">
        <v>1.8764320868558403E-2</v>
      </c>
      <c r="D18" s="23">
        <v>3.0243047836282178</v>
      </c>
      <c r="E18" s="23">
        <v>2.5994835687250121E-3</v>
      </c>
      <c r="F18" s="23">
        <v>1.9896668895521587E-2</v>
      </c>
      <c r="G18" s="23">
        <v>9.360138183311037E-2</v>
      </c>
      <c r="H18" s="23">
        <v>1.9896668895521587E-2</v>
      </c>
      <c r="I18" s="23">
        <v>9.360138183311037E-2</v>
      </c>
    </row>
    <row r="19" spans="1:9" x14ac:dyDescent="0.25">
      <c r="A19" s="23" t="s">
        <v>8</v>
      </c>
      <c r="B19" s="23">
        <v>5.527838122577565E-2</v>
      </c>
      <c r="C19" s="23">
        <v>2.7352021264472594E-2</v>
      </c>
      <c r="D19" s="23">
        <v>2.0209980348902574</v>
      </c>
      <c r="E19" s="23">
        <v>4.3727300404407927E-2</v>
      </c>
      <c r="F19" s="23">
        <v>1.5601334489868945E-3</v>
      </c>
      <c r="G19" s="23">
        <v>0.1089966290025644</v>
      </c>
      <c r="H19" s="23">
        <v>1.5601334489868945E-3</v>
      </c>
      <c r="I19" s="23">
        <v>0.1089966290025644</v>
      </c>
    </row>
    <row r="20" spans="1:9" x14ac:dyDescent="0.25">
      <c r="A20" s="23" t="s">
        <v>9</v>
      </c>
      <c r="B20" s="23">
        <v>-8.2249588026347756E-3</v>
      </c>
      <c r="C20" s="23">
        <v>2.6933143926955529E-2</v>
      </c>
      <c r="D20" s="23">
        <v>-0.30538428135019841</v>
      </c>
      <c r="E20" s="23">
        <v>0.76018029511629015</v>
      </c>
      <c r="F20" s="23">
        <v>-6.1120548670991363E-2</v>
      </c>
      <c r="G20" s="23">
        <v>4.4670631065721812E-2</v>
      </c>
      <c r="H20" s="23">
        <v>-6.1120548670991363E-2</v>
      </c>
      <c r="I20" s="23">
        <v>4.4670631065721812E-2</v>
      </c>
    </row>
    <row r="21" spans="1:9" ht="15.75" thickBot="1" x14ac:dyDescent="0.3">
      <c r="A21" s="24" t="s">
        <v>10</v>
      </c>
      <c r="B21" s="24">
        <v>0.45246241838396939</v>
      </c>
      <c r="C21" s="24">
        <v>1.9148014873491791E-2</v>
      </c>
      <c r="D21" s="24">
        <v>23.629729837443943</v>
      </c>
      <c r="E21" s="24">
        <v>1.4290017957223323E-87</v>
      </c>
      <c r="F21" s="24">
        <v>0.41485650262870821</v>
      </c>
      <c r="G21" s="24">
        <v>0.49006833413923057</v>
      </c>
      <c r="H21" s="24">
        <v>0.41485650262870821</v>
      </c>
      <c r="I21" s="24">
        <v>0.49006833413923057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CCD1E-7D34-43F4-8E7D-3F8762732DDE}">
  <dimension ref="A1:R601"/>
  <sheetViews>
    <sheetView topLeftCell="A2" zoomScale="130" zoomScaleNormal="130" workbookViewId="0">
      <selection activeCell="I2" sqref="I2"/>
    </sheetView>
  </sheetViews>
  <sheetFormatPr defaultRowHeight="15" x14ac:dyDescent="0.25"/>
  <sheetData>
    <row r="1" spans="1:15" ht="15.75" thickBot="1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G1" s="1" t="s">
        <v>52</v>
      </c>
    </row>
    <row r="2" spans="1:15" ht="16.5" thickTop="1" thickBot="1" x14ac:dyDescent="0.3">
      <c r="A2">
        <v>197501</v>
      </c>
      <c r="B2">
        <v>0.1366</v>
      </c>
      <c r="C2">
        <v>0.1114</v>
      </c>
      <c r="D2">
        <v>8.2799999999999999E-2</v>
      </c>
      <c r="E2">
        <v>-0.13819999999999999</v>
      </c>
      <c r="G2" s="14">
        <f>LowMomentumPortfolio!AO3</f>
        <v>-2.1074999999999983E-2</v>
      </c>
    </row>
    <row r="3" spans="1:15" ht="16.5" thickTop="1" thickBot="1" x14ac:dyDescent="0.3">
      <c r="A3">
        <v>197502</v>
      </c>
      <c r="B3">
        <v>5.5599999999999997E-2</v>
      </c>
      <c r="C3">
        <v>1.6000000000000001E-3</v>
      </c>
      <c r="D3">
        <v>-4.4500000000000005E-2</v>
      </c>
      <c r="E3">
        <v>-6.0999999999999995E-3</v>
      </c>
      <c r="G3" s="14">
        <f>LowMomentumPortfolio!AO4</f>
        <v>7.7500000000000485E-4</v>
      </c>
    </row>
    <row r="4" spans="1:15" ht="16.5" thickTop="1" thickBot="1" x14ac:dyDescent="0.3">
      <c r="A4">
        <v>197503</v>
      </c>
      <c r="B4">
        <v>2.6600000000000002E-2</v>
      </c>
      <c r="C4">
        <v>3.7900000000000003E-2</v>
      </c>
      <c r="D4">
        <v>2.3799999999999998E-2</v>
      </c>
      <c r="E4">
        <v>-2.0400000000000001E-2</v>
      </c>
      <c r="G4" s="14">
        <f>LowMomentumPortfolio!AO5</f>
        <v>-1.5674999999999994E-2</v>
      </c>
      <c r="J4" t="s">
        <v>53</v>
      </c>
    </row>
    <row r="5" spans="1:15" ht="16.5" thickTop="1" thickBot="1" x14ac:dyDescent="0.3">
      <c r="A5">
        <v>197504</v>
      </c>
      <c r="B5">
        <v>4.2300000000000004E-2</v>
      </c>
      <c r="C5">
        <v>-6.5000000000000006E-3</v>
      </c>
      <c r="D5">
        <v>-1.1399999999999999E-2</v>
      </c>
      <c r="E5">
        <v>1.38E-2</v>
      </c>
      <c r="G5" s="14">
        <f>LowMomentumPortfolio!AO6</f>
        <v>2.0937499999999998E-2</v>
      </c>
    </row>
    <row r="6" spans="1:15" ht="16.5" thickTop="1" thickBot="1" x14ac:dyDescent="0.3">
      <c r="A6">
        <v>197505</v>
      </c>
      <c r="B6">
        <v>5.1900000000000002E-2</v>
      </c>
      <c r="C6">
        <v>3.8300000000000001E-2</v>
      </c>
      <c r="D6">
        <v>-4.0999999999999995E-2</v>
      </c>
      <c r="E6">
        <v>-5.7999999999999996E-3</v>
      </c>
      <c r="G6" s="14">
        <f>LowMomentumPortfolio!AO7</f>
        <v>-9.73750000000001E-3</v>
      </c>
      <c r="J6" s="26" t="s">
        <v>54</v>
      </c>
      <c r="K6" s="26"/>
    </row>
    <row r="7" spans="1:15" ht="16.5" thickTop="1" thickBot="1" x14ac:dyDescent="0.3">
      <c r="A7">
        <v>197506</v>
      </c>
      <c r="B7">
        <v>4.8300000000000003E-2</v>
      </c>
      <c r="C7">
        <v>8.6999999999999994E-3</v>
      </c>
      <c r="D7">
        <v>1.38E-2</v>
      </c>
      <c r="E7">
        <v>4.0000000000000002E-4</v>
      </c>
      <c r="G7" s="14">
        <f>LowMomentumPortfolio!AO8</f>
        <v>4.5374999999999999E-3</v>
      </c>
      <c r="J7" s="23" t="s">
        <v>55</v>
      </c>
      <c r="K7" s="23">
        <v>0.71167348961996324</v>
      </c>
    </row>
    <row r="8" spans="1:15" ht="16.5" thickTop="1" thickBot="1" x14ac:dyDescent="0.3">
      <c r="A8">
        <v>197507</v>
      </c>
      <c r="B8">
        <v>-6.59E-2</v>
      </c>
      <c r="C8">
        <v>2.7000000000000003E-2</v>
      </c>
      <c r="D8">
        <v>1.6899999999999998E-2</v>
      </c>
      <c r="E8">
        <v>4.1999999999999997E-3</v>
      </c>
      <c r="G8" s="14">
        <f>LowMomentumPortfolio!AO9</f>
        <v>1.5187499999999993E-2</v>
      </c>
      <c r="J8" s="23" t="s">
        <v>56</v>
      </c>
      <c r="K8" s="23">
        <v>0.50647915582785596</v>
      </c>
    </row>
    <row r="9" spans="1:15" ht="16.5" thickTop="1" thickBot="1" x14ac:dyDescent="0.3">
      <c r="A9">
        <v>197508</v>
      </c>
      <c r="B9">
        <v>-2.8500000000000001E-2</v>
      </c>
      <c r="C9">
        <v>-3.2500000000000001E-2</v>
      </c>
      <c r="D9">
        <v>-9.4999999999999998E-3</v>
      </c>
      <c r="E9">
        <v>-1E-3</v>
      </c>
      <c r="G9" s="14">
        <f>LowMomentumPortfolio!AO10</f>
        <v>-1.8612499999999997E-2</v>
      </c>
      <c r="J9" s="23" t="s">
        <v>57</v>
      </c>
      <c r="K9" s="23">
        <v>0.50316136864014405</v>
      </c>
    </row>
    <row r="10" spans="1:15" ht="16.5" thickTop="1" thickBot="1" x14ac:dyDescent="0.3">
      <c r="A10">
        <v>197509</v>
      </c>
      <c r="B10">
        <v>-4.2599999999999999E-2</v>
      </c>
      <c r="C10">
        <v>-1E-3</v>
      </c>
      <c r="D10">
        <v>3.9000000000000003E-3</v>
      </c>
      <c r="E10">
        <v>4.0999999999999995E-3</v>
      </c>
      <c r="G10" s="14">
        <f>LowMomentumPortfolio!AO11</f>
        <v>1.8087499999999996E-2</v>
      </c>
      <c r="J10" s="23" t="s">
        <v>58</v>
      </c>
      <c r="K10" s="23">
        <v>1.9349676828470781E-2</v>
      </c>
    </row>
    <row r="11" spans="1:15" ht="16.5" thickTop="1" thickBot="1" x14ac:dyDescent="0.3">
      <c r="A11">
        <v>197510</v>
      </c>
      <c r="B11">
        <v>5.3099999999999994E-2</v>
      </c>
      <c r="C11">
        <v>-4.0300000000000002E-2</v>
      </c>
      <c r="D11">
        <v>2.8000000000000004E-3</v>
      </c>
      <c r="E11">
        <v>-1.6000000000000001E-3</v>
      </c>
      <c r="G11" s="14">
        <f>LowMomentumPortfolio!AO12</f>
        <v>-1.0224999999999998E-2</v>
      </c>
      <c r="J11" s="24" t="s">
        <v>59</v>
      </c>
      <c r="K11" s="28">
        <v>600</v>
      </c>
    </row>
    <row r="12" spans="1:15" ht="16.5" thickTop="1" thickBot="1" x14ac:dyDescent="0.3">
      <c r="A12">
        <v>197511</v>
      </c>
      <c r="B12">
        <v>2.64E-2</v>
      </c>
      <c r="C12">
        <v>-1.2E-2</v>
      </c>
      <c r="D12">
        <v>2.0299999999999999E-2</v>
      </c>
      <c r="E12">
        <v>-4.5000000000000005E-3</v>
      </c>
      <c r="G12" s="14">
        <f>LowMomentumPortfolio!AO13</f>
        <v>1.0475000000000002E-2</v>
      </c>
    </row>
    <row r="13" spans="1:15" ht="16.5" thickTop="1" thickBot="1" x14ac:dyDescent="0.3">
      <c r="A13">
        <v>197512</v>
      </c>
      <c r="B13">
        <v>-1.6E-2</v>
      </c>
      <c r="C13">
        <v>-7.8000000000000005E-3</v>
      </c>
      <c r="D13">
        <v>1.6899999999999998E-2</v>
      </c>
      <c r="E13">
        <v>-1.1000000000000001E-3</v>
      </c>
      <c r="G13" s="14">
        <f>LowMomentumPortfolio!AO14</f>
        <v>1.1749999999999998E-3</v>
      </c>
      <c r="J13" t="s">
        <v>60</v>
      </c>
    </row>
    <row r="14" spans="1:15" ht="16.5" thickTop="1" thickBot="1" x14ac:dyDescent="0.3">
      <c r="A14">
        <v>197601</v>
      </c>
      <c r="B14">
        <v>0.1216</v>
      </c>
      <c r="C14">
        <v>4.8099999999999997E-2</v>
      </c>
      <c r="D14">
        <v>8.6300000000000002E-2</v>
      </c>
      <c r="E14">
        <v>4.4500000000000005E-2</v>
      </c>
      <c r="G14" s="14">
        <f>LowMomentumPortfolio!AO15</f>
        <v>1.5012499999999984E-2</v>
      </c>
      <c r="J14" s="25"/>
      <c r="K14" s="25" t="s">
        <v>65</v>
      </c>
      <c r="L14" s="25" t="s">
        <v>66</v>
      </c>
      <c r="M14" s="25" t="s">
        <v>67</v>
      </c>
      <c r="N14" s="25" t="s">
        <v>68</v>
      </c>
      <c r="O14" s="25" t="s">
        <v>69</v>
      </c>
    </row>
    <row r="15" spans="1:15" ht="16.5" thickTop="1" thickBot="1" x14ac:dyDescent="0.3">
      <c r="A15">
        <v>197602</v>
      </c>
      <c r="B15">
        <v>3.2000000000000002E-3</v>
      </c>
      <c r="C15">
        <v>7.0599999999999996E-2</v>
      </c>
      <c r="D15">
        <v>5.8700000000000002E-2</v>
      </c>
      <c r="E15">
        <v>3.8E-3</v>
      </c>
      <c r="G15" s="14">
        <f>LowMomentumPortfolio!AO16</f>
        <v>1.9287499999999999E-2</v>
      </c>
      <c r="J15" s="23" t="s">
        <v>61</v>
      </c>
      <c r="K15" s="23">
        <v>4</v>
      </c>
      <c r="L15" s="23">
        <v>0.22862329214603389</v>
      </c>
      <c r="M15" s="23">
        <v>5.7155823036508471E-2</v>
      </c>
      <c r="N15" s="23">
        <v>152.65570911350366</v>
      </c>
      <c r="O15" s="23">
        <v>8.6957607423268311E-90</v>
      </c>
    </row>
    <row r="16" spans="1:15" ht="16.5" thickTop="1" thickBot="1" x14ac:dyDescent="0.3">
      <c r="A16">
        <v>197603</v>
      </c>
      <c r="B16">
        <v>2.3199999999999998E-2</v>
      </c>
      <c r="C16">
        <v>-1.1599999999999999E-2</v>
      </c>
      <c r="D16">
        <v>-1.1999999999999999E-3</v>
      </c>
      <c r="E16">
        <v>1.5E-3</v>
      </c>
      <c r="G16" s="14">
        <f>LowMomentumPortfolio!AO17</f>
        <v>-1.3275000000000002E-2</v>
      </c>
      <c r="J16" s="23" t="s">
        <v>62</v>
      </c>
      <c r="K16" s="23">
        <v>595</v>
      </c>
      <c r="L16" s="23">
        <v>0.22277394605292411</v>
      </c>
      <c r="M16" s="23">
        <v>3.7440999336625901E-4</v>
      </c>
      <c r="N16" s="23"/>
      <c r="O16" s="23"/>
    </row>
    <row r="17" spans="1:18" ht="16.5" thickTop="1" thickBot="1" x14ac:dyDescent="0.3">
      <c r="A17">
        <v>197604</v>
      </c>
      <c r="B17">
        <v>-1.49E-2</v>
      </c>
      <c r="C17">
        <v>-1.1000000000000001E-3</v>
      </c>
      <c r="D17">
        <v>-1.6000000000000001E-3</v>
      </c>
      <c r="E17">
        <v>5.8999999999999999E-3</v>
      </c>
      <c r="G17" s="14">
        <f>LowMomentumPortfolio!AO18</f>
        <v>3.0125000000000013E-3</v>
      </c>
      <c r="J17" s="24" t="s">
        <v>63</v>
      </c>
      <c r="K17" s="24">
        <v>599</v>
      </c>
      <c r="L17" s="24">
        <v>0.451397238198958</v>
      </c>
      <c r="M17" s="24"/>
      <c r="N17" s="24"/>
      <c r="O17" s="24"/>
    </row>
    <row r="18" spans="1:18" ht="16.5" thickTop="1" thickBot="1" x14ac:dyDescent="0.3">
      <c r="A18">
        <v>197605</v>
      </c>
      <c r="B18">
        <v>-1.34E-2</v>
      </c>
      <c r="C18">
        <v>-1.23E-2</v>
      </c>
      <c r="D18">
        <v>-1.3600000000000001E-2</v>
      </c>
      <c r="E18">
        <v>-1.1200000000000002E-2</v>
      </c>
      <c r="G18" s="14">
        <f>LowMomentumPortfolio!AO19</f>
        <v>-1.99375E-2</v>
      </c>
    </row>
    <row r="19" spans="1:18" ht="16.5" thickTop="1" thickBot="1" x14ac:dyDescent="0.3">
      <c r="A19">
        <v>197606</v>
      </c>
      <c r="B19">
        <v>4.0500000000000001E-2</v>
      </c>
      <c r="C19">
        <v>-1.32E-2</v>
      </c>
      <c r="D19">
        <v>7.0999999999999995E-3</v>
      </c>
      <c r="E19">
        <v>-4.1999999999999997E-3</v>
      </c>
      <c r="G19" s="14">
        <f>LowMomentumPortfolio!AO20</f>
        <v>-2.9850000000000002E-2</v>
      </c>
      <c r="J19" s="25"/>
      <c r="K19" s="25" t="s">
        <v>70</v>
      </c>
      <c r="L19" s="25" t="s">
        <v>58</v>
      </c>
      <c r="M19" s="25" t="s">
        <v>71</v>
      </c>
      <c r="N19" s="25" t="s">
        <v>72</v>
      </c>
      <c r="O19" s="25" t="s">
        <v>73</v>
      </c>
      <c r="P19" s="25" t="s">
        <v>74</v>
      </c>
      <c r="Q19" s="25" t="s">
        <v>75</v>
      </c>
      <c r="R19" s="25" t="s">
        <v>76</v>
      </c>
    </row>
    <row r="20" spans="1:18" ht="16.5" thickTop="1" thickBot="1" x14ac:dyDescent="0.3">
      <c r="A20">
        <v>197607</v>
      </c>
      <c r="B20">
        <v>-1.0700000000000001E-2</v>
      </c>
      <c r="C20">
        <v>2.8999999999999998E-3</v>
      </c>
      <c r="D20">
        <v>1.7299999999999999E-2</v>
      </c>
      <c r="E20">
        <v>-1.2999999999999999E-3</v>
      </c>
      <c r="G20" s="14">
        <f>LowMomentumPortfolio!AO21</f>
        <v>-8.5000000000000023E-3</v>
      </c>
      <c r="J20" s="23" t="s">
        <v>64</v>
      </c>
      <c r="K20" s="23">
        <v>-1.4519029768502107E-4</v>
      </c>
      <c r="L20" s="23">
        <v>8.1889929663090018E-4</v>
      </c>
      <c r="M20" s="23">
        <v>-0.17729933128818184</v>
      </c>
      <c r="N20" s="23">
        <v>0.85933361425780252</v>
      </c>
      <c r="O20" s="23">
        <v>-1.753474924817675E-3</v>
      </c>
      <c r="P20" s="23">
        <v>1.4630943294476329E-3</v>
      </c>
      <c r="Q20" s="23">
        <v>-1.753474924817675E-3</v>
      </c>
      <c r="R20" s="23">
        <v>1.4630943294476329E-3</v>
      </c>
    </row>
    <row r="21" spans="1:18" ht="16.5" thickTop="1" thickBot="1" x14ac:dyDescent="0.3">
      <c r="A21">
        <v>197608</v>
      </c>
      <c r="B21">
        <v>-5.6000000000000008E-3</v>
      </c>
      <c r="C21">
        <v>-0.02</v>
      </c>
      <c r="D21">
        <v>8.1000000000000013E-3</v>
      </c>
      <c r="E21">
        <v>-8.5000000000000006E-3</v>
      </c>
      <c r="G21" s="14">
        <f>LowMomentumPortfolio!AO22</f>
        <v>-1.7462499999999995E-2</v>
      </c>
      <c r="J21" s="23" t="s">
        <v>7</v>
      </c>
      <c r="K21" s="23">
        <v>5.6749025364315975E-2</v>
      </c>
      <c r="L21" s="23">
        <v>1.8764320868558403E-2</v>
      </c>
      <c r="M21" s="23">
        <v>3.0243047836282178</v>
      </c>
      <c r="N21" s="23">
        <v>2.5994835687250121E-3</v>
      </c>
      <c r="O21" s="23">
        <v>1.9896668895521587E-2</v>
      </c>
      <c r="P21" s="23">
        <v>9.360138183311037E-2</v>
      </c>
      <c r="Q21" s="23">
        <v>1.9896668895521587E-2</v>
      </c>
      <c r="R21" s="23">
        <v>9.360138183311037E-2</v>
      </c>
    </row>
    <row r="22" spans="1:18" ht="16.5" thickTop="1" thickBot="1" x14ac:dyDescent="0.3">
      <c r="A22">
        <v>197609</v>
      </c>
      <c r="B22">
        <v>2.07E-2</v>
      </c>
      <c r="C22">
        <v>-2.0000000000000001E-4</v>
      </c>
      <c r="D22">
        <v>-2.8999999999999998E-3</v>
      </c>
      <c r="E22">
        <v>2.2000000000000001E-3</v>
      </c>
      <c r="G22" s="14">
        <f>LowMomentumPortfolio!AO23</f>
        <v>1.1912500000000003E-2</v>
      </c>
      <c r="J22" s="23" t="s">
        <v>8</v>
      </c>
      <c r="K22" s="23">
        <v>5.527838122577565E-2</v>
      </c>
      <c r="L22" s="23">
        <v>2.7352021264472594E-2</v>
      </c>
      <c r="M22" s="23">
        <v>2.0209980348902574</v>
      </c>
      <c r="N22" s="23">
        <v>4.3727300404407927E-2</v>
      </c>
      <c r="O22" s="23">
        <v>1.5601334489868945E-3</v>
      </c>
      <c r="P22" s="23">
        <v>0.1089966290025644</v>
      </c>
      <c r="Q22" s="23">
        <v>1.5601334489868945E-3</v>
      </c>
      <c r="R22" s="23">
        <v>0.1089966290025644</v>
      </c>
    </row>
    <row r="23" spans="1:18" ht="16.5" thickTop="1" thickBot="1" x14ac:dyDescent="0.3">
      <c r="A23">
        <v>197610</v>
      </c>
      <c r="B23">
        <v>-2.4199999999999999E-2</v>
      </c>
      <c r="C23">
        <v>2.2000000000000001E-3</v>
      </c>
      <c r="D23">
        <v>-1.8E-3</v>
      </c>
      <c r="E23">
        <v>-4.4000000000000003E-3</v>
      </c>
      <c r="G23" s="14">
        <f>LowMomentumPortfolio!AO24</f>
        <v>4.3000000000000017E-3</v>
      </c>
      <c r="J23" s="27" t="s">
        <v>9</v>
      </c>
      <c r="K23" s="23">
        <v>-8.2249588026347756E-3</v>
      </c>
      <c r="L23" s="23">
        <v>2.6933143926955529E-2</v>
      </c>
      <c r="M23" s="23">
        <v>-0.30538428135019841</v>
      </c>
      <c r="N23" s="23">
        <v>0.76018029511629015</v>
      </c>
      <c r="O23" s="23">
        <v>-6.1120548670991363E-2</v>
      </c>
      <c r="P23" s="23">
        <v>4.4670631065721812E-2</v>
      </c>
      <c r="Q23" s="23">
        <v>-6.1120548670991363E-2</v>
      </c>
      <c r="R23" s="23">
        <v>4.4670631065721812E-2</v>
      </c>
    </row>
    <row r="24" spans="1:18" ht="16.5" thickTop="1" thickBot="1" x14ac:dyDescent="0.3">
      <c r="A24">
        <v>197611</v>
      </c>
      <c r="B24">
        <v>3.5999999999999999E-3</v>
      </c>
      <c r="C24">
        <v>2.3199999999999998E-2</v>
      </c>
      <c r="D24">
        <v>1.5100000000000001E-2</v>
      </c>
      <c r="E24">
        <v>2.9100000000000001E-2</v>
      </c>
      <c r="G24" s="14">
        <f>LowMomentumPortfolio!AO25</f>
        <v>8.6875000000000025E-3</v>
      </c>
      <c r="J24" s="24" t="s">
        <v>10</v>
      </c>
      <c r="K24" s="24">
        <v>0.45246241838396939</v>
      </c>
      <c r="L24" s="24">
        <v>1.9148014873491791E-2</v>
      </c>
      <c r="M24" s="24">
        <v>23.629729837443943</v>
      </c>
      <c r="N24" s="24">
        <v>1.4290017957223323E-87</v>
      </c>
      <c r="O24" s="24">
        <v>0.41485650262870821</v>
      </c>
      <c r="P24" s="24">
        <v>0.49006833413923057</v>
      </c>
      <c r="Q24" s="24">
        <v>0.41485650262870821</v>
      </c>
      <c r="R24" s="24">
        <v>0.49006833413923057</v>
      </c>
    </row>
    <row r="25" spans="1:18" ht="16.5" thickTop="1" thickBot="1" x14ac:dyDescent="0.3">
      <c r="A25">
        <v>197612</v>
      </c>
      <c r="B25">
        <v>5.6500000000000002E-2</v>
      </c>
      <c r="C25">
        <v>3.0299999999999997E-2</v>
      </c>
      <c r="D25">
        <v>2.2700000000000001E-2</v>
      </c>
      <c r="E25">
        <v>7.3000000000000001E-3</v>
      </c>
      <c r="G25" s="14">
        <f>LowMomentumPortfolio!AO26</f>
        <v>9.262499999999993E-3</v>
      </c>
    </row>
    <row r="26" spans="1:18" ht="16.5" thickTop="1" thickBot="1" x14ac:dyDescent="0.3">
      <c r="A26">
        <v>197701</v>
      </c>
      <c r="B26">
        <v>-4.0500000000000001E-2</v>
      </c>
      <c r="C26">
        <v>4.7599999999999996E-2</v>
      </c>
      <c r="D26">
        <v>4.2699999999999995E-2</v>
      </c>
      <c r="E26">
        <v>0.04</v>
      </c>
      <c r="G26" s="14">
        <f>LowMomentumPortfolio!AO27</f>
        <v>2.2324999999999998E-2</v>
      </c>
    </row>
    <row r="27" spans="1:18" ht="16.5" thickTop="1" thickBot="1" x14ac:dyDescent="0.3">
      <c r="A27">
        <v>197702</v>
      </c>
      <c r="B27">
        <v>-1.9400000000000001E-2</v>
      </c>
      <c r="C27">
        <v>1.04E-2</v>
      </c>
      <c r="D27">
        <v>4.6999999999999993E-3</v>
      </c>
      <c r="E27">
        <v>3.5999999999999999E-3</v>
      </c>
      <c r="G27" s="14">
        <f>LowMomentumPortfolio!AO28</f>
        <v>-6.0374999999999995E-3</v>
      </c>
    </row>
    <row r="28" spans="1:18" ht="16.5" thickTop="1" thickBot="1" x14ac:dyDescent="0.3">
      <c r="A28">
        <v>197703</v>
      </c>
      <c r="B28">
        <v>-1.37E-2</v>
      </c>
      <c r="C28">
        <v>0.01</v>
      </c>
      <c r="D28">
        <v>1.09E-2</v>
      </c>
      <c r="E28">
        <v>5.5000000000000005E-3</v>
      </c>
      <c r="G28" s="14">
        <f>LowMomentumPortfolio!AO29</f>
        <v>9.2749999999999985E-3</v>
      </c>
    </row>
    <row r="29" spans="1:18" ht="16.5" thickTop="1" thickBot="1" x14ac:dyDescent="0.3">
      <c r="A29">
        <v>197704</v>
      </c>
      <c r="B29">
        <v>1.5E-3</v>
      </c>
      <c r="C29">
        <v>-1.1999999999999999E-3</v>
      </c>
      <c r="D29">
        <v>3.3799999999999997E-2</v>
      </c>
      <c r="E29">
        <v>4.2099999999999999E-2</v>
      </c>
      <c r="G29" s="14">
        <f>LowMomentumPortfolio!AO30</f>
        <v>3.2962499999999999E-2</v>
      </c>
      <c r="K29" s="12"/>
    </row>
    <row r="30" spans="1:18" ht="16.5" thickTop="1" thickBot="1" x14ac:dyDescent="0.3">
      <c r="A30">
        <v>197705</v>
      </c>
      <c r="B30">
        <v>-1.4499999999999999E-2</v>
      </c>
      <c r="C30">
        <v>1.18E-2</v>
      </c>
      <c r="D30">
        <v>8.5000000000000006E-3</v>
      </c>
      <c r="E30">
        <v>2.0299999999999999E-2</v>
      </c>
      <c r="G30" s="14">
        <f>LowMomentumPortfolio!AO31</f>
        <v>1.8187500000000002E-2</v>
      </c>
    </row>
    <row r="31" spans="1:18" ht="16.5" thickTop="1" thickBot="1" x14ac:dyDescent="0.3">
      <c r="A31">
        <v>197706</v>
      </c>
      <c r="B31">
        <v>4.7100000000000003E-2</v>
      </c>
      <c r="C31">
        <v>2.0899999999999998E-2</v>
      </c>
      <c r="D31">
        <v>-7.4000000000000003E-3</v>
      </c>
      <c r="E31">
        <v>1.66E-2</v>
      </c>
      <c r="G31" s="14">
        <f>LowMomentumPortfolio!AO32</f>
        <v>1.2812499999999998E-2</v>
      </c>
    </row>
    <row r="32" spans="1:18" ht="16.5" thickTop="1" thickBot="1" x14ac:dyDescent="0.3">
      <c r="A32">
        <v>197707</v>
      </c>
      <c r="B32">
        <v>-1.6899999999999998E-2</v>
      </c>
      <c r="C32">
        <v>2.1600000000000001E-2</v>
      </c>
      <c r="D32">
        <v>-5.6000000000000008E-3</v>
      </c>
      <c r="E32">
        <v>3.2000000000000002E-3</v>
      </c>
      <c r="G32" s="14">
        <f>LowMomentumPortfolio!AO33</f>
        <v>8.9249999999999954E-3</v>
      </c>
    </row>
    <row r="33" spans="1:7" ht="16.5" thickTop="1" thickBot="1" x14ac:dyDescent="0.3">
      <c r="A33">
        <v>197708</v>
      </c>
      <c r="B33">
        <v>-1.7500000000000002E-2</v>
      </c>
      <c r="C33">
        <v>1.4800000000000001E-2</v>
      </c>
      <c r="D33">
        <v>-2.7000000000000003E-2</v>
      </c>
      <c r="E33">
        <v>-1.7000000000000001E-2</v>
      </c>
      <c r="G33" s="14">
        <f>LowMomentumPortfolio!AO34</f>
        <v>-2.0049999999999998E-2</v>
      </c>
    </row>
    <row r="34" spans="1:7" ht="16.5" thickTop="1" thickBot="1" x14ac:dyDescent="0.3">
      <c r="A34">
        <v>197709</v>
      </c>
      <c r="B34">
        <v>-2.7000000000000001E-3</v>
      </c>
      <c r="C34">
        <v>1.34E-2</v>
      </c>
      <c r="D34">
        <v>-5.1999999999999998E-3</v>
      </c>
      <c r="E34">
        <v>0.02</v>
      </c>
      <c r="G34" s="14">
        <f>LowMomentumPortfolio!AO35</f>
        <v>1.9587500000000001E-2</v>
      </c>
    </row>
    <row r="35" spans="1:7" ht="16.5" thickTop="1" thickBot="1" x14ac:dyDescent="0.3">
      <c r="A35">
        <v>197710</v>
      </c>
      <c r="B35">
        <v>-4.3799999999999999E-2</v>
      </c>
      <c r="C35">
        <v>1.2500000000000001E-2</v>
      </c>
      <c r="D35">
        <v>1.7500000000000002E-2</v>
      </c>
      <c r="E35">
        <v>-8.0000000000000004E-4</v>
      </c>
      <c r="G35" s="14">
        <f>LowMomentumPortfolio!AO36</f>
        <v>1.0874999999999913E-3</v>
      </c>
    </row>
    <row r="36" spans="1:7" ht="16.5" thickTop="1" thickBot="1" x14ac:dyDescent="0.3">
      <c r="A36">
        <v>197711</v>
      </c>
      <c r="B36">
        <v>0.04</v>
      </c>
      <c r="C36">
        <v>3.73E-2</v>
      </c>
      <c r="D36">
        <v>2.5999999999999999E-3</v>
      </c>
      <c r="E36">
        <v>2.0099999999999996E-2</v>
      </c>
      <c r="G36" s="14">
        <f>LowMomentumPortfolio!AO37</f>
        <v>6.3874999999999973E-3</v>
      </c>
    </row>
    <row r="37" spans="1:7" ht="16.5" thickTop="1" thickBot="1" x14ac:dyDescent="0.3">
      <c r="A37">
        <v>197712</v>
      </c>
      <c r="B37">
        <v>2.7000000000000001E-3</v>
      </c>
      <c r="C37">
        <v>1.32E-2</v>
      </c>
      <c r="D37">
        <v>-2.8999999999999998E-3</v>
      </c>
      <c r="E37">
        <v>1.5800000000000002E-2</v>
      </c>
      <c r="G37" s="14">
        <f>LowMomentumPortfolio!AO38</f>
        <v>-5.7499999999999999E-3</v>
      </c>
    </row>
    <row r="38" spans="1:7" ht="16.5" thickTop="1" thickBot="1" x14ac:dyDescent="0.3">
      <c r="A38">
        <v>197801</v>
      </c>
      <c r="B38">
        <v>-6.0100000000000001E-2</v>
      </c>
      <c r="C38">
        <v>2.2400000000000003E-2</v>
      </c>
      <c r="D38">
        <v>3.3599999999999998E-2</v>
      </c>
      <c r="E38">
        <v>-6.6E-3</v>
      </c>
      <c r="G38" s="14">
        <f>LowMomentumPortfolio!AO39</f>
        <v>1.2587499999999995E-2</v>
      </c>
    </row>
    <row r="39" spans="1:7" ht="16.5" thickTop="1" thickBot="1" x14ac:dyDescent="0.3">
      <c r="A39">
        <v>197802</v>
      </c>
      <c r="B39">
        <v>-1.38E-2</v>
      </c>
      <c r="C39">
        <v>3.5900000000000001E-2</v>
      </c>
      <c r="D39">
        <v>8.3000000000000001E-3</v>
      </c>
      <c r="E39">
        <v>1.9699999999999999E-2</v>
      </c>
      <c r="G39" s="14">
        <f>LowMomentumPortfolio!AO40</f>
        <v>1.0750000000000003E-2</v>
      </c>
    </row>
    <row r="40" spans="1:7" ht="16.5" thickTop="1" thickBot="1" x14ac:dyDescent="0.3">
      <c r="A40">
        <v>197803</v>
      </c>
      <c r="B40">
        <v>2.8500000000000001E-2</v>
      </c>
      <c r="C40">
        <v>3.49E-2</v>
      </c>
      <c r="D40">
        <v>1.18E-2</v>
      </c>
      <c r="E40">
        <v>1.37E-2</v>
      </c>
      <c r="G40" s="14">
        <f>LowMomentumPortfolio!AO41</f>
        <v>-2.7375000000000038E-3</v>
      </c>
    </row>
    <row r="41" spans="1:7" ht="16.5" thickTop="1" thickBot="1" x14ac:dyDescent="0.3">
      <c r="A41">
        <v>197804</v>
      </c>
      <c r="B41">
        <v>7.8799999999999995E-2</v>
      </c>
      <c r="C41">
        <v>4.5000000000000005E-3</v>
      </c>
      <c r="D41">
        <v>-3.5400000000000001E-2</v>
      </c>
      <c r="E41">
        <v>8.6E-3</v>
      </c>
      <c r="G41" s="14">
        <f>LowMomentumPortfolio!AO42</f>
        <v>-2.8212499999999988E-2</v>
      </c>
    </row>
    <row r="42" spans="1:7" ht="16.5" thickTop="1" thickBot="1" x14ac:dyDescent="0.3">
      <c r="A42">
        <v>197805</v>
      </c>
      <c r="B42">
        <v>1.7600000000000001E-2</v>
      </c>
      <c r="C42">
        <v>4.5599999999999995E-2</v>
      </c>
      <c r="D42">
        <v>-5.1999999999999998E-3</v>
      </c>
      <c r="E42">
        <v>2.8300000000000002E-2</v>
      </c>
      <c r="G42" s="14">
        <f>LowMomentumPortfolio!AO43</f>
        <v>1.7000000000000001E-3</v>
      </c>
    </row>
    <row r="43" spans="1:7" ht="16.5" thickTop="1" thickBot="1" x14ac:dyDescent="0.3">
      <c r="A43">
        <v>197806</v>
      </c>
      <c r="B43">
        <v>-1.6899999999999998E-2</v>
      </c>
      <c r="C43">
        <v>1.66E-2</v>
      </c>
      <c r="D43">
        <v>5.6999999999999993E-3</v>
      </c>
      <c r="E43">
        <v>2.7400000000000001E-2</v>
      </c>
      <c r="G43" s="14">
        <f>LowMomentumPortfolio!AO44</f>
        <v>2.0250000000000001E-2</v>
      </c>
    </row>
    <row r="44" spans="1:7" ht="16.5" thickTop="1" thickBot="1" x14ac:dyDescent="0.3">
      <c r="A44">
        <v>197807</v>
      </c>
      <c r="B44">
        <v>5.1100000000000007E-2</v>
      </c>
      <c r="C44">
        <v>2.3E-3</v>
      </c>
      <c r="D44">
        <v>-1.15E-2</v>
      </c>
      <c r="E44">
        <v>4.1700000000000001E-2</v>
      </c>
      <c r="G44" s="14">
        <f>LowMomentumPortfolio!AO45</f>
        <v>8.3749999999999797E-4</v>
      </c>
    </row>
    <row r="45" spans="1:7" ht="16.5" thickTop="1" thickBot="1" x14ac:dyDescent="0.3">
      <c r="A45">
        <v>197808</v>
      </c>
      <c r="B45">
        <v>3.7499999999999999E-2</v>
      </c>
      <c r="C45">
        <v>5.0599999999999999E-2</v>
      </c>
      <c r="D45">
        <v>-5.1000000000000004E-3</v>
      </c>
      <c r="E45">
        <v>2.8300000000000002E-2</v>
      </c>
      <c r="G45" s="14">
        <f>LowMomentumPortfolio!AO46</f>
        <v>2.3599999999999996E-2</v>
      </c>
    </row>
    <row r="46" spans="1:7" ht="16.5" thickTop="1" thickBot="1" x14ac:dyDescent="0.3">
      <c r="A46">
        <v>197809</v>
      </c>
      <c r="B46">
        <v>-1.43E-2</v>
      </c>
      <c r="C46">
        <v>-4.3E-3</v>
      </c>
      <c r="D46">
        <v>1.89E-2</v>
      </c>
      <c r="E46">
        <v>-3.1400000000000004E-2</v>
      </c>
      <c r="G46" s="14">
        <f>LowMomentumPortfolio!AO47</f>
        <v>-2.1137499999999997E-2</v>
      </c>
    </row>
    <row r="47" spans="1:7" ht="16.5" thickTop="1" thickBot="1" x14ac:dyDescent="0.3">
      <c r="A47">
        <v>197810</v>
      </c>
      <c r="B47">
        <v>-0.1191</v>
      </c>
      <c r="C47">
        <v>-9.8599999999999993E-2</v>
      </c>
      <c r="D47">
        <v>1.38E-2</v>
      </c>
      <c r="E47">
        <v>-8.4600000000000009E-2</v>
      </c>
      <c r="G47" s="14">
        <f>LowMomentumPortfolio!AO48</f>
        <v>-3.0237500000000014E-2</v>
      </c>
    </row>
    <row r="48" spans="1:7" ht="16.5" thickTop="1" thickBot="1" x14ac:dyDescent="0.3">
      <c r="A48">
        <v>197811</v>
      </c>
      <c r="B48">
        <v>2.7099999999999999E-2</v>
      </c>
      <c r="C48">
        <v>2.9700000000000001E-2</v>
      </c>
      <c r="D48">
        <v>-2.1499999999999998E-2</v>
      </c>
      <c r="E48">
        <v>5.45E-2</v>
      </c>
      <c r="G48" s="14">
        <f>LowMomentumPortfolio!AO49</f>
        <v>1.3162499999999997E-2</v>
      </c>
    </row>
    <row r="49" spans="1:7" ht="16.5" thickTop="1" thickBot="1" x14ac:dyDescent="0.3">
      <c r="A49">
        <v>197812</v>
      </c>
      <c r="B49">
        <v>8.8000000000000005E-3</v>
      </c>
      <c r="C49">
        <v>1.29E-2</v>
      </c>
      <c r="D49">
        <v>-2.1299999999999999E-2</v>
      </c>
      <c r="E49">
        <v>3.0299999999999997E-2</v>
      </c>
      <c r="G49" s="14">
        <f>LowMomentumPortfolio!AO50</f>
        <v>1.2487500000000002E-2</v>
      </c>
    </row>
    <row r="50" spans="1:7" ht="16.5" thickTop="1" thickBot="1" x14ac:dyDescent="0.3">
      <c r="A50">
        <v>197901</v>
      </c>
      <c r="B50">
        <v>4.2300000000000004E-2</v>
      </c>
      <c r="C50">
        <v>3.6200000000000003E-2</v>
      </c>
      <c r="D50">
        <v>2.1899999999999999E-2</v>
      </c>
      <c r="E50">
        <v>-1.3600000000000001E-2</v>
      </c>
      <c r="G50" s="14">
        <f>LowMomentumPortfolio!AO51</f>
        <v>-1.2200000000000003E-2</v>
      </c>
    </row>
    <row r="51" spans="1:7" ht="16.5" thickTop="1" thickBot="1" x14ac:dyDescent="0.3">
      <c r="A51">
        <v>197902</v>
      </c>
      <c r="B51">
        <v>-3.56E-2</v>
      </c>
      <c r="C51">
        <v>4.5000000000000005E-3</v>
      </c>
      <c r="D51">
        <v>1.1699999999999999E-2</v>
      </c>
      <c r="E51">
        <v>-1.06E-2</v>
      </c>
      <c r="G51" s="14">
        <f>LowMomentumPortfolio!AO52</f>
        <v>-1.3912500000000001E-2</v>
      </c>
    </row>
    <row r="52" spans="1:7" ht="16.5" thickTop="1" thickBot="1" x14ac:dyDescent="0.3">
      <c r="A52">
        <v>197903</v>
      </c>
      <c r="B52">
        <v>5.6799999999999996E-2</v>
      </c>
      <c r="C52">
        <v>3.2599999999999997E-2</v>
      </c>
      <c r="D52">
        <v>-7.0999999999999995E-3</v>
      </c>
      <c r="E52">
        <v>2.9300000000000003E-2</v>
      </c>
      <c r="G52" s="14">
        <f>LowMomentumPortfolio!AO53</f>
        <v>2.6425000000000004E-2</v>
      </c>
    </row>
    <row r="53" spans="1:7" ht="16.5" thickTop="1" thickBot="1" x14ac:dyDescent="0.3">
      <c r="A53">
        <v>197904</v>
      </c>
      <c r="B53">
        <v>-5.9999999999999995E-4</v>
      </c>
      <c r="C53">
        <v>2.1499999999999998E-2</v>
      </c>
      <c r="D53">
        <v>1.1200000000000002E-2</v>
      </c>
      <c r="E53">
        <v>8.1000000000000013E-3</v>
      </c>
      <c r="G53" s="14">
        <f>LowMomentumPortfolio!AO54</f>
        <v>7.112499999999999E-3</v>
      </c>
    </row>
    <row r="54" spans="1:7" ht="16.5" thickTop="1" thickBot="1" x14ac:dyDescent="0.3">
      <c r="A54">
        <v>197905</v>
      </c>
      <c r="B54">
        <v>-2.2099999999999998E-2</v>
      </c>
      <c r="C54">
        <v>2.0999999999999999E-3</v>
      </c>
      <c r="D54">
        <v>1.3100000000000001E-2</v>
      </c>
      <c r="E54">
        <v>-5.4000000000000003E-3</v>
      </c>
      <c r="G54" s="14">
        <f>LowMomentumPortfolio!AO55</f>
        <v>-3.8750000000000034E-3</v>
      </c>
    </row>
    <row r="55" spans="1:7" ht="16.5" thickTop="1" thickBot="1" x14ac:dyDescent="0.3">
      <c r="A55">
        <v>197906</v>
      </c>
      <c r="B55">
        <v>3.85E-2</v>
      </c>
      <c r="C55">
        <v>1.1699999999999999E-2</v>
      </c>
      <c r="D55">
        <v>1.44E-2</v>
      </c>
      <c r="E55">
        <v>8.3999999999999995E-3</v>
      </c>
      <c r="G55" s="14">
        <f>LowMomentumPortfolio!AO56</f>
        <v>1.7600000000000011E-2</v>
      </c>
    </row>
    <row r="56" spans="1:7" ht="16.5" thickTop="1" thickBot="1" x14ac:dyDescent="0.3">
      <c r="A56">
        <v>197907</v>
      </c>
      <c r="B56">
        <v>8.199999999999999E-3</v>
      </c>
      <c r="C56">
        <v>1.2800000000000001E-2</v>
      </c>
      <c r="D56">
        <v>1.8600000000000002E-2</v>
      </c>
      <c r="E56">
        <v>-1.0700000000000001E-2</v>
      </c>
      <c r="G56" s="14">
        <f>LowMomentumPortfolio!AO57</f>
        <v>1.2500000000000011E-3</v>
      </c>
    </row>
    <row r="57" spans="1:7" ht="16.5" thickTop="1" thickBot="1" x14ac:dyDescent="0.3">
      <c r="A57">
        <v>197908</v>
      </c>
      <c r="B57">
        <v>5.5300000000000002E-2</v>
      </c>
      <c r="C57">
        <v>2.0499999999999997E-2</v>
      </c>
      <c r="D57">
        <v>-1.5800000000000002E-2</v>
      </c>
      <c r="E57">
        <v>-2E-3</v>
      </c>
      <c r="G57" s="14">
        <f>LowMomentumPortfolio!AO58</f>
        <v>2.2749999999999992E-3</v>
      </c>
    </row>
    <row r="58" spans="1:7" ht="16.5" thickTop="1" thickBot="1" x14ac:dyDescent="0.3">
      <c r="A58">
        <v>197909</v>
      </c>
      <c r="B58">
        <v>-8.199999999999999E-3</v>
      </c>
      <c r="C58">
        <v>-2.7000000000000001E-3</v>
      </c>
      <c r="D58">
        <v>-9.0000000000000011E-3</v>
      </c>
      <c r="E58">
        <v>5.28E-2</v>
      </c>
      <c r="G58" s="14">
        <f>LowMomentumPortfolio!AO59</f>
        <v>2.8187499999999997E-2</v>
      </c>
    </row>
    <row r="59" spans="1:7" ht="16.5" thickTop="1" thickBot="1" x14ac:dyDescent="0.3">
      <c r="A59">
        <v>197910</v>
      </c>
      <c r="B59">
        <v>-8.1000000000000003E-2</v>
      </c>
      <c r="C59">
        <v>-3.3700000000000001E-2</v>
      </c>
      <c r="D59">
        <v>-1.84E-2</v>
      </c>
      <c r="E59">
        <v>2.0099999999999996E-2</v>
      </c>
      <c r="G59" s="14">
        <f>LowMomentumPortfolio!AO60</f>
        <v>-7.0874999999999966E-3</v>
      </c>
    </row>
    <row r="60" spans="1:7" ht="16.5" thickTop="1" thickBot="1" x14ac:dyDescent="0.3">
      <c r="A60">
        <v>197911</v>
      </c>
      <c r="B60">
        <v>5.21E-2</v>
      </c>
      <c r="C60">
        <v>2.87E-2</v>
      </c>
      <c r="D60">
        <v>-3.2899999999999999E-2</v>
      </c>
      <c r="E60">
        <v>8.14E-2</v>
      </c>
      <c r="G60" s="14">
        <f>LowMomentumPortfolio!AO61</f>
        <v>1.99125E-2</v>
      </c>
    </row>
    <row r="61" spans="1:7" ht="16.5" thickTop="1" thickBot="1" x14ac:dyDescent="0.3">
      <c r="A61">
        <v>197912</v>
      </c>
      <c r="B61">
        <v>1.7899999999999999E-2</v>
      </c>
      <c r="C61">
        <v>4.1700000000000001E-2</v>
      </c>
      <c r="D61">
        <v>-2.1000000000000001E-2</v>
      </c>
      <c r="E61">
        <v>4.7800000000000002E-2</v>
      </c>
      <c r="G61" s="14">
        <f>LowMomentumPortfolio!AO62</f>
        <v>4.2262500000000001E-2</v>
      </c>
    </row>
    <row r="62" spans="1:7" ht="16.5" thickTop="1" thickBot="1" x14ac:dyDescent="0.3">
      <c r="A62">
        <v>198001</v>
      </c>
      <c r="B62">
        <v>5.5099999999999996E-2</v>
      </c>
      <c r="C62">
        <v>1.6200000000000003E-2</v>
      </c>
      <c r="D62">
        <v>1.7500000000000002E-2</v>
      </c>
      <c r="E62">
        <v>7.5499999999999998E-2</v>
      </c>
      <c r="G62" s="14">
        <f>LowMomentumPortfolio!AO63</f>
        <v>3.4500000000000003E-2</v>
      </c>
    </row>
    <row r="63" spans="1:7" ht="16.5" thickTop="1" thickBot="1" x14ac:dyDescent="0.3">
      <c r="A63">
        <v>198002</v>
      </c>
      <c r="B63">
        <v>-1.2199999999999999E-2</v>
      </c>
      <c r="C63">
        <v>-1.8500000000000003E-2</v>
      </c>
      <c r="D63">
        <v>6.0999999999999995E-3</v>
      </c>
      <c r="E63">
        <v>7.8799999999999995E-2</v>
      </c>
      <c r="G63" s="14">
        <f>LowMomentumPortfolio!AO64</f>
        <v>4.1250000000000002E-2</v>
      </c>
    </row>
    <row r="64" spans="1:7" ht="16.5" thickTop="1" thickBot="1" x14ac:dyDescent="0.3">
      <c r="A64">
        <v>198003</v>
      </c>
      <c r="B64">
        <v>-0.129</v>
      </c>
      <c r="C64">
        <v>-6.6400000000000001E-2</v>
      </c>
      <c r="D64">
        <v>-1.01E-2</v>
      </c>
      <c r="E64">
        <v>-9.5500000000000002E-2</v>
      </c>
      <c r="G64" s="14">
        <f>LowMomentumPortfolio!AO65</f>
        <v>-7.1649999999999991E-2</v>
      </c>
    </row>
    <row r="65" spans="1:7" ht="16.5" thickTop="1" thickBot="1" x14ac:dyDescent="0.3">
      <c r="A65">
        <v>198004</v>
      </c>
      <c r="B65">
        <v>3.9699999999999999E-2</v>
      </c>
      <c r="C65">
        <v>1.0500000000000001E-2</v>
      </c>
      <c r="D65">
        <v>1.06E-2</v>
      </c>
      <c r="E65">
        <v>-4.3E-3</v>
      </c>
      <c r="G65" s="14">
        <f>LowMomentumPortfolio!AO66</f>
        <v>-1.3225000000000004E-2</v>
      </c>
    </row>
    <row r="66" spans="1:7" ht="16.5" thickTop="1" thickBot="1" x14ac:dyDescent="0.3">
      <c r="A66">
        <v>198005</v>
      </c>
      <c r="B66">
        <v>5.2600000000000001E-2</v>
      </c>
      <c r="C66">
        <v>2.1299999999999999E-2</v>
      </c>
      <c r="D66">
        <v>3.8E-3</v>
      </c>
      <c r="E66">
        <v>-1.1200000000000002E-2</v>
      </c>
      <c r="G66" s="14">
        <f>LowMomentumPortfolio!AO67</f>
        <v>-2.1125000000000033E-3</v>
      </c>
    </row>
    <row r="67" spans="1:7" ht="16.5" thickTop="1" thickBot="1" x14ac:dyDescent="0.3">
      <c r="A67">
        <v>198006</v>
      </c>
      <c r="B67">
        <v>3.0600000000000002E-2</v>
      </c>
      <c r="C67">
        <v>1.66E-2</v>
      </c>
      <c r="D67">
        <v>-7.6E-3</v>
      </c>
      <c r="E67">
        <v>1.6200000000000003E-2</v>
      </c>
      <c r="G67" s="14">
        <f>LowMomentumPortfolio!AO68</f>
        <v>1.8975000000000002E-2</v>
      </c>
    </row>
    <row r="68" spans="1:7" ht="16.5" thickTop="1" thickBot="1" x14ac:dyDescent="0.3">
      <c r="A68">
        <v>198007</v>
      </c>
      <c r="B68">
        <v>6.4899999999999999E-2</v>
      </c>
      <c r="C68">
        <v>4.1399999999999999E-2</v>
      </c>
      <c r="D68">
        <v>-6.4100000000000004E-2</v>
      </c>
      <c r="E68">
        <v>3.9000000000000003E-3</v>
      </c>
      <c r="G68" s="14">
        <f>LowMomentumPortfolio!AO69</f>
        <v>1.0037500000000005E-2</v>
      </c>
    </row>
    <row r="69" spans="1:7" ht="16.5" thickTop="1" thickBot="1" x14ac:dyDescent="0.3">
      <c r="A69">
        <v>198008</v>
      </c>
      <c r="B69">
        <v>1.8000000000000002E-2</v>
      </c>
      <c r="C69">
        <v>3.9199999999999999E-2</v>
      </c>
      <c r="D69">
        <v>-2.6000000000000002E-2</v>
      </c>
      <c r="E69">
        <v>3.2099999999999997E-2</v>
      </c>
      <c r="G69" s="14">
        <f>LowMomentumPortfolio!AO70</f>
        <v>7.562500000000005E-3</v>
      </c>
    </row>
    <row r="70" spans="1:7" ht="16.5" thickTop="1" thickBot="1" x14ac:dyDescent="0.3">
      <c r="A70">
        <v>198009</v>
      </c>
      <c r="B70">
        <v>2.1899999999999999E-2</v>
      </c>
      <c r="C70">
        <v>9.7999999999999997E-3</v>
      </c>
      <c r="D70">
        <v>-4.5899999999999996E-2</v>
      </c>
      <c r="E70">
        <v>5.3899999999999997E-2</v>
      </c>
      <c r="G70" s="14">
        <f>LowMomentumPortfolio!AO71</f>
        <v>3.3200000000000007E-2</v>
      </c>
    </row>
    <row r="71" spans="1:7" ht="16.5" thickTop="1" thickBot="1" x14ac:dyDescent="0.3">
      <c r="A71">
        <v>198010</v>
      </c>
      <c r="B71">
        <v>1.06E-2</v>
      </c>
      <c r="C71">
        <v>2.4700000000000003E-2</v>
      </c>
      <c r="D71">
        <v>-2.76E-2</v>
      </c>
      <c r="E71">
        <v>7.2999999999999995E-2</v>
      </c>
      <c r="G71" s="14">
        <f>LowMomentumPortfolio!AO72</f>
        <v>2.5325E-2</v>
      </c>
    </row>
    <row r="72" spans="1:7" ht="16.5" thickTop="1" thickBot="1" x14ac:dyDescent="0.3">
      <c r="A72">
        <v>198011</v>
      </c>
      <c r="B72">
        <v>9.5899999999999999E-2</v>
      </c>
      <c r="C72">
        <v>-3.3599999999999998E-2</v>
      </c>
      <c r="D72">
        <v>-8.3299999999999999E-2</v>
      </c>
      <c r="E72">
        <v>0.1522</v>
      </c>
      <c r="G72" s="14">
        <f>LowMomentumPortfolio!AO73</f>
        <v>5.4687499999999986E-2</v>
      </c>
    </row>
    <row r="73" spans="1:7" ht="16.5" thickTop="1" thickBot="1" x14ac:dyDescent="0.3">
      <c r="A73">
        <v>198012</v>
      </c>
      <c r="B73">
        <v>-4.5199999999999997E-2</v>
      </c>
      <c r="C73">
        <v>-2.5999999999999999E-3</v>
      </c>
      <c r="D73">
        <v>2.7900000000000001E-2</v>
      </c>
      <c r="E73">
        <v>-6.6799999999999998E-2</v>
      </c>
      <c r="G73" s="14">
        <f>LowMomentumPortfolio!AO74</f>
        <v>-4.6950000000000006E-2</v>
      </c>
    </row>
    <row r="74" spans="1:7" ht="16.5" thickTop="1" thickBot="1" x14ac:dyDescent="0.3">
      <c r="A74">
        <v>198101</v>
      </c>
      <c r="B74">
        <v>-5.04E-2</v>
      </c>
      <c r="C74">
        <v>2.92E-2</v>
      </c>
      <c r="D74">
        <v>6.7199999999999996E-2</v>
      </c>
      <c r="E74">
        <v>-7.9500000000000001E-2</v>
      </c>
      <c r="G74" s="14">
        <f>LowMomentumPortfolio!AO75</f>
        <v>-5.2462499999999995E-2</v>
      </c>
    </row>
    <row r="75" spans="1:7" ht="16.5" thickTop="1" thickBot="1" x14ac:dyDescent="0.3">
      <c r="A75">
        <v>198102</v>
      </c>
      <c r="B75">
        <v>5.6999999999999993E-3</v>
      </c>
      <c r="C75">
        <v>-3.4000000000000002E-3</v>
      </c>
      <c r="D75">
        <v>1.0200000000000001E-2</v>
      </c>
      <c r="E75">
        <v>-1.3500000000000002E-2</v>
      </c>
      <c r="G75" s="14">
        <f>LowMomentumPortfolio!AO76</f>
        <v>-2.5712500000000006E-2</v>
      </c>
    </row>
    <row r="76" spans="1:7" ht="16.5" thickTop="1" thickBot="1" x14ac:dyDescent="0.3">
      <c r="A76">
        <v>198103</v>
      </c>
      <c r="B76">
        <v>3.56E-2</v>
      </c>
      <c r="C76">
        <v>3.5400000000000001E-2</v>
      </c>
      <c r="D76">
        <v>6.4000000000000003E-3</v>
      </c>
      <c r="E76">
        <v>7.4000000000000003E-3</v>
      </c>
      <c r="G76" s="14">
        <f>LowMomentumPortfolio!AO77</f>
        <v>-3.8324999999999998E-2</v>
      </c>
    </row>
    <row r="77" spans="1:7" ht="16.5" thickTop="1" thickBot="1" x14ac:dyDescent="0.3">
      <c r="A77">
        <v>198104</v>
      </c>
      <c r="B77">
        <v>-2.1099999999999997E-2</v>
      </c>
      <c r="C77">
        <v>4.4000000000000004E-2</v>
      </c>
      <c r="D77">
        <v>2.2799999999999997E-2</v>
      </c>
      <c r="E77">
        <v>-9.1000000000000004E-3</v>
      </c>
      <c r="G77" s="14">
        <f>LowMomentumPortfolio!AO78</f>
        <v>-2.1662500000000001E-2</v>
      </c>
    </row>
    <row r="78" spans="1:7" ht="16.5" thickTop="1" thickBot="1" x14ac:dyDescent="0.3">
      <c r="A78">
        <v>198105</v>
      </c>
      <c r="B78">
        <v>1.1000000000000001E-3</v>
      </c>
      <c r="C78">
        <v>0.02</v>
      </c>
      <c r="D78">
        <v>-4.1999999999999997E-3</v>
      </c>
      <c r="E78">
        <v>3.7000000000000005E-2</v>
      </c>
      <c r="G78" s="14">
        <f>LowMomentumPortfolio!AO79</f>
        <v>7.4999999999998679E-5</v>
      </c>
    </row>
    <row r="79" spans="1:7" ht="16.5" thickTop="1" thickBot="1" x14ac:dyDescent="0.3">
      <c r="A79">
        <v>198106</v>
      </c>
      <c r="B79">
        <v>-2.3599999999999999E-2</v>
      </c>
      <c r="C79">
        <v>-8.3000000000000001E-3</v>
      </c>
      <c r="D79">
        <v>5.1299999999999998E-2</v>
      </c>
      <c r="E79">
        <v>-5.8099999999999999E-2</v>
      </c>
      <c r="G79" s="14">
        <f>LowMomentumPortfolio!AO80</f>
        <v>-3.0237499999999994E-2</v>
      </c>
    </row>
    <row r="80" spans="1:7" ht="16.5" thickTop="1" thickBot="1" x14ac:dyDescent="0.3">
      <c r="A80">
        <v>198107</v>
      </c>
      <c r="B80">
        <v>-1.54E-2</v>
      </c>
      <c r="C80">
        <v>-2.1899999999999999E-2</v>
      </c>
      <c r="D80">
        <v>-5.0000000000000001E-3</v>
      </c>
      <c r="E80">
        <v>-2.4500000000000001E-2</v>
      </c>
      <c r="G80" s="14">
        <f>LowMomentumPortfolio!AO81</f>
        <v>-2.37875E-2</v>
      </c>
    </row>
    <row r="81" spans="1:7" ht="16.5" thickTop="1" thickBot="1" x14ac:dyDescent="0.3">
      <c r="A81">
        <v>198108</v>
      </c>
      <c r="B81">
        <v>-7.0400000000000004E-2</v>
      </c>
      <c r="C81">
        <v>-1.95E-2</v>
      </c>
      <c r="D81">
        <v>4.7599999999999996E-2</v>
      </c>
      <c r="E81">
        <v>-1.15E-2</v>
      </c>
      <c r="G81" s="14">
        <f>LowMomentumPortfolio!AO82</f>
        <v>-1.575E-3</v>
      </c>
    </row>
    <row r="82" spans="1:7" ht="16.5" thickTop="1" thickBot="1" x14ac:dyDescent="0.3">
      <c r="A82">
        <v>198109</v>
      </c>
      <c r="B82">
        <v>-7.17E-2</v>
      </c>
      <c r="C82">
        <v>-2.6499999999999999E-2</v>
      </c>
      <c r="D82">
        <v>5.1699999999999996E-2</v>
      </c>
      <c r="E82">
        <v>1.95E-2</v>
      </c>
      <c r="G82" s="14">
        <f>LowMomentumPortfolio!AO83</f>
        <v>7.6499999999999971E-3</v>
      </c>
    </row>
    <row r="83" spans="1:7" ht="16.5" thickTop="1" thickBot="1" x14ac:dyDescent="0.3">
      <c r="A83">
        <v>198110</v>
      </c>
      <c r="B83">
        <v>4.9200000000000001E-2</v>
      </c>
      <c r="C83">
        <v>2.23E-2</v>
      </c>
      <c r="D83">
        <v>-4.2099999999999999E-2</v>
      </c>
      <c r="E83">
        <v>4.0099999999999997E-2</v>
      </c>
      <c r="G83" s="14">
        <f>LowMomentumPortfolio!AO84</f>
        <v>2.4650000000000005E-2</v>
      </c>
    </row>
    <row r="84" spans="1:7" ht="16.5" thickTop="1" thickBot="1" x14ac:dyDescent="0.3">
      <c r="A84">
        <v>198111</v>
      </c>
      <c r="B84">
        <v>3.3599999999999998E-2</v>
      </c>
      <c r="C84">
        <v>-1.03E-2</v>
      </c>
      <c r="D84">
        <v>1.83E-2</v>
      </c>
      <c r="E84">
        <v>-2.7000000000000001E-3</v>
      </c>
      <c r="G84" s="14">
        <f>LowMomentumPortfolio!AO85</f>
        <v>3.3500000000000058E-3</v>
      </c>
    </row>
    <row r="85" spans="1:7" ht="16.5" thickTop="1" thickBot="1" x14ac:dyDescent="0.3">
      <c r="A85">
        <v>198112</v>
      </c>
      <c r="B85">
        <v>-3.6499999999999998E-2</v>
      </c>
      <c r="C85">
        <v>1.2E-2</v>
      </c>
      <c r="D85">
        <v>8.1000000000000013E-3</v>
      </c>
      <c r="E85">
        <v>1.3000000000000001E-2</v>
      </c>
      <c r="G85" s="14">
        <f>LowMomentumPortfolio!AO86</f>
        <v>3.425000000000001E-3</v>
      </c>
    </row>
    <row r="86" spans="1:7" ht="16.5" thickTop="1" thickBot="1" x14ac:dyDescent="0.3">
      <c r="A86">
        <v>198201</v>
      </c>
      <c r="B86">
        <v>-3.2400000000000005E-2</v>
      </c>
      <c r="C86">
        <v>-1.2800000000000001E-2</v>
      </c>
      <c r="D86">
        <v>3.1899999999999998E-2</v>
      </c>
      <c r="E86">
        <v>1.72E-2</v>
      </c>
      <c r="G86" s="14">
        <f>LowMomentumPortfolio!AO87</f>
        <v>3.9974999999999997E-2</v>
      </c>
    </row>
    <row r="87" spans="1:7" ht="16.5" thickTop="1" thickBot="1" x14ac:dyDescent="0.3">
      <c r="A87">
        <v>198202</v>
      </c>
      <c r="B87">
        <v>-5.8600000000000006E-2</v>
      </c>
      <c r="C87">
        <v>4.4000000000000003E-3</v>
      </c>
      <c r="D87">
        <v>6.0499999999999998E-2</v>
      </c>
      <c r="E87">
        <v>4.8799999999999996E-2</v>
      </c>
      <c r="G87" s="14">
        <f>LowMomentumPortfolio!AO88</f>
        <v>4.0887500000000007E-2</v>
      </c>
    </row>
    <row r="88" spans="1:7" ht="16.5" thickTop="1" thickBot="1" x14ac:dyDescent="0.3">
      <c r="A88">
        <v>198203</v>
      </c>
      <c r="B88">
        <v>-1.8700000000000001E-2</v>
      </c>
      <c r="C88">
        <v>-2.0999999999999999E-3</v>
      </c>
      <c r="D88">
        <v>3.8100000000000002E-2</v>
      </c>
      <c r="E88">
        <v>2.9600000000000001E-2</v>
      </c>
      <c r="G88" s="14">
        <f>LowMomentumPortfolio!AO89</f>
        <v>3.4162499999999998E-2</v>
      </c>
    </row>
    <row r="89" spans="1:7" ht="16.5" thickTop="1" thickBot="1" x14ac:dyDescent="0.3">
      <c r="A89">
        <v>198204</v>
      </c>
      <c r="B89">
        <v>3.27E-2</v>
      </c>
      <c r="C89">
        <v>1.47E-2</v>
      </c>
      <c r="D89">
        <v>-2.7000000000000003E-2</v>
      </c>
      <c r="E89">
        <v>-4.0000000000000001E-3</v>
      </c>
      <c r="G89" s="14">
        <f>LowMomentumPortfolio!AO90</f>
        <v>1.7199999999999993E-2</v>
      </c>
    </row>
    <row r="90" spans="1:7" ht="16.5" thickTop="1" thickBot="1" x14ac:dyDescent="0.3">
      <c r="A90">
        <v>198205</v>
      </c>
      <c r="B90">
        <v>-3.9900000000000005E-2</v>
      </c>
      <c r="C90">
        <v>5.1999999999999998E-3</v>
      </c>
      <c r="D90">
        <v>1.7500000000000002E-2</v>
      </c>
      <c r="E90">
        <v>2.5000000000000001E-2</v>
      </c>
      <c r="G90" s="14">
        <f>LowMomentumPortfolio!AO91</f>
        <v>1.9750000000000007E-2</v>
      </c>
    </row>
    <row r="91" spans="1:7" ht="16.5" thickTop="1" thickBot="1" x14ac:dyDescent="0.3">
      <c r="A91">
        <v>198206</v>
      </c>
      <c r="B91">
        <v>-3.0899999999999997E-2</v>
      </c>
      <c r="C91">
        <v>-4.0000000000000001E-3</v>
      </c>
      <c r="D91">
        <v>1.5300000000000001E-2</v>
      </c>
      <c r="E91">
        <v>4.9599999999999998E-2</v>
      </c>
      <c r="G91" s="14">
        <f>LowMomentumPortfolio!AO92</f>
        <v>2.9612499999999996E-2</v>
      </c>
    </row>
    <row r="92" spans="1:7" ht="16.5" thickTop="1" thickBot="1" x14ac:dyDescent="0.3">
      <c r="A92">
        <v>198207</v>
      </c>
      <c r="B92">
        <v>-3.1899999999999998E-2</v>
      </c>
      <c r="C92">
        <v>8.3000000000000001E-3</v>
      </c>
      <c r="D92">
        <v>8.9999999999999998E-4</v>
      </c>
      <c r="E92">
        <v>4.4500000000000005E-2</v>
      </c>
      <c r="G92" s="14">
        <f>LowMomentumPortfolio!AO93</f>
        <v>2.9037500000000001E-2</v>
      </c>
    </row>
    <row r="93" spans="1:7" ht="16.5" thickTop="1" thickBot="1" x14ac:dyDescent="0.3">
      <c r="A93">
        <v>198208</v>
      </c>
      <c r="B93">
        <v>0.1114</v>
      </c>
      <c r="C93">
        <v>-4.1399999999999999E-2</v>
      </c>
      <c r="D93">
        <v>9.4999999999999998E-3</v>
      </c>
      <c r="E93">
        <v>-3.5200000000000002E-2</v>
      </c>
      <c r="G93" s="14">
        <f>LowMomentumPortfolio!AO94</f>
        <v>-3.0475000000000002E-2</v>
      </c>
    </row>
    <row r="94" spans="1:7" ht="16.5" thickTop="1" thickBot="1" x14ac:dyDescent="0.3">
      <c r="A94">
        <v>198209</v>
      </c>
      <c r="B94">
        <v>1.29E-2</v>
      </c>
      <c r="C94">
        <v>2.9500000000000002E-2</v>
      </c>
      <c r="D94">
        <v>2.8000000000000004E-3</v>
      </c>
      <c r="E94">
        <v>4.1900000000000007E-2</v>
      </c>
      <c r="G94" s="14">
        <f>LowMomentumPortfolio!AO95</f>
        <v>3.9837499999999998E-2</v>
      </c>
    </row>
    <row r="95" spans="1:7" ht="16.5" thickTop="1" thickBot="1" x14ac:dyDescent="0.3">
      <c r="A95">
        <v>198210</v>
      </c>
      <c r="B95">
        <v>0.113</v>
      </c>
      <c r="C95">
        <v>2.3399999999999997E-2</v>
      </c>
      <c r="D95">
        <v>-3.6600000000000001E-2</v>
      </c>
      <c r="E95">
        <v>1.8E-3</v>
      </c>
      <c r="G95" s="14">
        <f>LowMomentumPortfolio!AO96</f>
        <v>-1.3237499999999985E-2</v>
      </c>
    </row>
    <row r="96" spans="1:7" ht="16.5" thickTop="1" thickBot="1" x14ac:dyDescent="0.3">
      <c r="A96">
        <v>198211</v>
      </c>
      <c r="B96">
        <v>4.6699999999999998E-2</v>
      </c>
      <c r="C96">
        <v>4.6699999999999998E-2</v>
      </c>
      <c r="D96">
        <v>-1.8700000000000001E-2</v>
      </c>
      <c r="E96">
        <v>5.9500000000000004E-2</v>
      </c>
      <c r="G96" s="14">
        <f>LowMomentumPortfolio!AO97</f>
        <v>1.2062499999999997E-2</v>
      </c>
    </row>
    <row r="97" spans="1:7" ht="16.5" thickTop="1" thickBot="1" x14ac:dyDescent="0.3">
      <c r="A97">
        <v>198212</v>
      </c>
      <c r="B97">
        <v>5.5000000000000005E-3</v>
      </c>
      <c r="C97">
        <v>-2.2000000000000001E-3</v>
      </c>
      <c r="D97">
        <v>-2.0000000000000001E-4</v>
      </c>
      <c r="E97">
        <v>4.0000000000000002E-4</v>
      </c>
      <c r="G97" s="14">
        <f>LowMomentumPortfolio!AO98</f>
        <v>-1.3200000000000002E-2</v>
      </c>
    </row>
    <row r="98" spans="1:7" ht="16.5" thickTop="1" thickBot="1" x14ac:dyDescent="0.3">
      <c r="A98">
        <v>198301</v>
      </c>
      <c r="B98">
        <v>3.6000000000000004E-2</v>
      </c>
      <c r="C98">
        <v>2.7300000000000001E-2</v>
      </c>
      <c r="D98">
        <v>-7.4999999999999997E-3</v>
      </c>
      <c r="E98">
        <v>-1.7299999999999999E-2</v>
      </c>
      <c r="G98" s="14">
        <f>LowMomentumPortfolio!AO99</f>
        <v>-3.0174999999999993E-2</v>
      </c>
    </row>
    <row r="99" spans="1:7" ht="16.5" thickTop="1" thickBot="1" x14ac:dyDescent="0.3">
      <c r="A99">
        <v>198302</v>
      </c>
      <c r="B99">
        <v>2.5899999999999999E-2</v>
      </c>
      <c r="C99">
        <v>3.27E-2</v>
      </c>
      <c r="D99">
        <v>6.9999999999999993E-3</v>
      </c>
      <c r="E99">
        <v>3.7699999999999997E-2</v>
      </c>
      <c r="G99" s="14">
        <f>LowMomentumPortfolio!AO100</f>
        <v>3.1949999999999999E-2</v>
      </c>
    </row>
    <row r="100" spans="1:7" ht="16.5" thickTop="1" thickBot="1" x14ac:dyDescent="0.3">
      <c r="A100">
        <v>198303</v>
      </c>
      <c r="B100">
        <v>2.8199999999999999E-2</v>
      </c>
      <c r="C100">
        <v>1.7299999999999999E-2</v>
      </c>
      <c r="D100">
        <v>2.0199999999999999E-2</v>
      </c>
      <c r="E100">
        <v>9.1999999999999998E-3</v>
      </c>
      <c r="G100" s="14">
        <f>LowMomentumPortfolio!AO101</f>
        <v>4.0624999999999967E-3</v>
      </c>
    </row>
    <row r="101" spans="1:7" ht="16.5" thickTop="1" thickBot="1" x14ac:dyDescent="0.3">
      <c r="A101">
        <v>198304</v>
      </c>
      <c r="B101">
        <v>6.6699999999999995E-2</v>
      </c>
      <c r="C101">
        <v>5.0000000000000001E-3</v>
      </c>
      <c r="D101">
        <v>4.8999999999999998E-3</v>
      </c>
      <c r="E101">
        <v>1.72E-2</v>
      </c>
      <c r="G101" s="14">
        <f>LowMomentumPortfolio!AO102</f>
        <v>1.8837500000000007E-2</v>
      </c>
    </row>
    <row r="102" spans="1:7" ht="16.5" thickTop="1" thickBot="1" x14ac:dyDescent="0.3">
      <c r="A102">
        <v>198305</v>
      </c>
      <c r="B102">
        <v>5.1999999999999998E-3</v>
      </c>
      <c r="C102">
        <v>6.2400000000000004E-2</v>
      </c>
      <c r="D102">
        <v>-1.3999999999999999E-2</v>
      </c>
      <c r="E102">
        <v>-1.5600000000000001E-2</v>
      </c>
      <c r="G102" s="14">
        <f>LowMomentumPortfolio!AO103</f>
        <v>-1.0274999999999999E-2</v>
      </c>
    </row>
    <row r="103" spans="1:7" ht="16.5" thickTop="1" thickBot="1" x14ac:dyDescent="0.3">
      <c r="A103">
        <v>198306</v>
      </c>
      <c r="B103">
        <v>3.0699999999999998E-2</v>
      </c>
      <c r="C103">
        <v>9.4999999999999998E-3</v>
      </c>
      <c r="D103">
        <v>-3.9E-2</v>
      </c>
      <c r="E103">
        <v>1.8000000000000002E-2</v>
      </c>
      <c r="G103" s="14">
        <f>LowMomentumPortfolio!AO104</f>
        <v>2.8937500000000001E-2</v>
      </c>
    </row>
    <row r="104" spans="1:7" ht="16.5" thickTop="1" thickBot="1" x14ac:dyDescent="0.3">
      <c r="A104">
        <v>198307</v>
      </c>
      <c r="B104">
        <v>-4.07E-2</v>
      </c>
      <c r="C104">
        <v>1.4999999999999999E-2</v>
      </c>
      <c r="D104">
        <v>5.62E-2</v>
      </c>
      <c r="E104">
        <v>-3.1300000000000001E-2</v>
      </c>
      <c r="G104" s="14">
        <f>LowMomentumPortfolio!AO105</f>
        <v>-2.1062500000000001E-2</v>
      </c>
    </row>
    <row r="105" spans="1:7" ht="16.5" thickTop="1" thickBot="1" x14ac:dyDescent="0.3">
      <c r="A105">
        <v>198308</v>
      </c>
      <c r="B105">
        <v>-5.0000000000000001E-3</v>
      </c>
      <c r="C105">
        <v>-4.2800000000000005E-2</v>
      </c>
      <c r="D105">
        <v>5.5399999999999998E-2</v>
      </c>
      <c r="E105">
        <v>-5.8799999999999998E-2</v>
      </c>
      <c r="G105" s="14">
        <f>LowMomentumPortfolio!AO106</f>
        <v>-5.4962499999999997E-2</v>
      </c>
    </row>
    <row r="106" spans="1:7" ht="16.5" thickTop="1" thickBot="1" x14ac:dyDescent="0.3">
      <c r="A106">
        <v>198309</v>
      </c>
      <c r="B106">
        <v>9.1000000000000004E-3</v>
      </c>
      <c r="C106">
        <v>6.0999999999999995E-3</v>
      </c>
      <c r="D106">
        <v>1.01E-2</v>
      </c>
      <c r="E106">
        <v>-2.9999999999999997E-4</v>
      </c>
      <c r="G106" s="14">
        <f>LowMomentumPortfolio!AO107</f>
        <v>6.4874999999999985E-3</v>
      </c>
    </row>
    <row r="107" spans="1:7" ht="16.5" thickTop="1" thickBot="1" x14ac:dyDescent="0.3">
      <c r="A107">
        <v>198310</v>
      </c>
      <c r="B107">
        <v>-3.44E-2</v>
      </c>
      <c r="C107">
        <v>-3.5699999999999996E-2</v>
      </c>
      <c r="D107">
        <v>4.9699999999999994E-2</v>
      </c>
      <c r="E107">
        <v>-4.5199999999999997E-2</v>
      </c>
      <c r="G107" s="14">
        <f>LowMomentumPortfolio!AO108</f>
        <v>-2.6775E-2</v>
      </c>
    </row>
    <row r="108" spans="1:7" ht="16.5" thickTop="1" thickBot="1" x14ac:dyDescent="0.3">
      <c r="A108">
        <v>198311</v>
      </c>
      <c r="B108">
        <v>2.1600000000000001E-2</v>
      </c>
      <c r="C108">
        <v>2.0099999999999996E-2</v>
      </c>
      <c r="D108">
        <v>-7.1999999999999998E-3</v>
      </c>
      <c r="E108">
        <v>-1.2999999999999999E-3</v>
      </c>
      <c r="G108" s="14">
        <f>LowMomentumPortfolio!AO109</f>
        <v>1.2650000000000008E-2</v>
      </c>
    </row>
    <row r="109" spans="1:7" ht="16.5" thickTop="1" thickBot="1" x14ac:dyDescent="0.3">
      <c r="A109">
        <v>198312</v>
      </c>
      <c r="B109">
        <v>-1.78E-2</v>
      </c>
      <c r="C109">
        <v>-2.7000000000000001E-3</v>
      </c>
      <c r="D109">
        <v>1.7299999999999999E-2</v>
      </c>
      <c r="E109">
        <v>8.3999999999999995E-3</v>
      </c>
      <c r="G109" s="14">
        <f>LowMomentumPortfolio!AO110</f>
        <v>-8.1625000000000031E-3</v>
      </c>
    </row>
    <row r="110" spans="1:7" ht="16.5" thickTop="1" thickBot="1" x14ac:dyDescent="0.3">
      <c r="A110">
        <v>198401</v>
      </c>
      <c r="B110">
        <v>-1.9199999999999998E-2</v>
      </c>
      <c r="C110">
        <v>-3.8E-3</v>
      </c>
      <c r="D110">
        <v>7.5800000000000006E-2</v>
      </c>
      <c r="E110">
        <v>-2.5600000000000001E-2</v>
      </c>
      <c r="G110" s="14">
        <f>LowMomentumPortfolio!AO111</f>
        <v>-2.955E-2</v>
      </c>
    </row>
    <row r="111" spans="1:7" ht="16.5" thickTop="1" thickBot="1" x14ac:dyDescent="0.3">
      <c r="A111">
        <v>198402</v>
      </c>
      <c r="B111">
        <v>-4.82E-2</v>
      </c>
      <c r="C111">
        <v>-1.6899999999999998E-2</v>
      </c>
      <c r="D111">
        <v>3.3300000000000003E-2</v>
      </c>
      <c r="E111">
        <v>2.2000000000000001E-3</v>
      </c>
      <c r="G111" s="14">
        <f>LowMomentumPortfolio!AO112</f>
        <v>-2.4649999999999991E-2</v>
      </c>
    </row>
    <row r="112" spans="1:7" ht="16.5" thickTop="1" thickBot="1" x14ac:dyDescent="0.3">
      <c r="A112">
        <v>198403</v>
      </c>
      <c r="B112">
        <v>6.3E-3</v>
      </c>
      <c r="C112">
        <v>7.000000000000001E-4</v>
      </c>
      <c r="D112">
        <v>4.5999999999999999E-3</v>
      </c>
      <c r="E112">
        <v>1.0700000000000001E-2</v>
      </c>
      <c r="G112" s="14">
        <f>LowMomentumPortfolio!AO113</f>
        <v>1.6375000000000001E-3</v>
      </c>
    </row>
    <row r="113" spans="1:7" ht="16.5" thickTop="1" thickBot="1" x14ac:dyDescent="0.3">
      <c r="A113">
        <v>198404</v>
      </c>
      <c r="B113">
        <v>-5.1000000000000004E-3</v>
      </c>
      <c r="C113">
        <v>-1.1599999999999999E-2</v>
      </c>
      <c r="D113">
        <v>1.2E-2</v>
      </c>
      <c r="E113">
        <v>2.07E-2</v>
      </c>
      <c r="G113" s="14">
        <f>LowMomentumPortfolio!AO114</f>
        <v>1.16875E-2</v>
      </c>
    </row>
    <row r="114" spans="1:7" ht="16.5" thickTop="1" thickBot="1" x14ac:dyDescent="0.3">
      <c r="A114">
        <v>198405</v>
      </c>
      <c r="B114">
        <v>-5.9699999999999996E-2</v>
      </c>
      <c r="C114">
        <v>5.9999999999999995E-4</v>
      </c>
      <c r="D114">
        <v>3.0999999999999999E-3</v>
      </c>
      <c r="E114">
        <v>1.5100000000000001E-2</v>
      </c>
      <c r="G114" s="14">
        <f>LowMomentumPortfolio!AO115</f>
        <v>6.300000000000007E-3</v>
      </c>
    </row>
    <row r="115" spans="1:7" ht="16.5" thickTop="1" thickBot="1" x14ac:dyDescent="0.3">
      <c r="A115">
        <v>198406</v>
      </c>
      <c r="B115">
        <v>1.8200000000000001E-2</v>
      </c>
      <c r="C115">
        <v>-3.0000000000000001E-3</v>
      </c>
      <c r="D115">
        <v>-2.6600000000000002E-2</v>
      </c>
      <c r="E115">
        <v>-6.9999999999999993E-3</v>
      </c>
      <c r="G115" s="14">
        <f>LowMomentumPortfolio!AO116</f>
        <v>1.3524999999999999E-2</v>
      </c>
    </row>
    <row r="116" spans="1:7" ht="16.5" thickTop="1" thickBot="1" x14ac:dyDescent="0.3">
      <c r="A116">
        <v>198407</v>
      </c>
      <c r="B116">
        <v>-2.7400000000000001E-2</v>
      </c>
      <c r="C116">
        <v>-2.2099999999999998E-2</v>
      </c>
      <c r="D116">
        <v>3.5999999999999999E-3</v>
      </c>
      <c r="E116">
        <v>2.8500000000000001E-2</v>
      </c>
      <c r="G116" s="14">
        <f>LowMomentumPortfolio!AO117</f>
        <v>-9.1874999999999978E-3</v>
      </c>
    </row>
    <row r="117" spans="1:7" ht="16.5" thickTop="1" thickBot="1" x14ac:dyDescent="0.3">
      <c r="A117">
        <v>198408</v>
      </c>
      <c r="B117">
        <v>0.10279999999999999</v>
      </c>
      <c r="C117">
        <v>-2.3999999999999998E-3</v>
      </c>
      <c r="D117">
        <v>-1.8200000000000001E-2</v>
      </c>
      <c r="E117">
        <v>-5.5899999999999998E-2</v>
      </c>
      <c r="G117" s="14">
        <f>LowMomentumPortfolio!AO118</f>
        <v>-2.7249999999999996E-2</v>
      </c>
    </row>
    <row r="118" spans="1:7" ht="16.5" thickTop="1" thickBot="1" x14ac:dyDescent="0.3">
      <c r="A118">
        <v>198409</v>
      </c>
      <c r="B118">
        <v>-8.0000000000000002E-3</v>
      </c>
      <c r="C118">
        <v>1.7000000000000001E-3</v>
      </c>
      <c r="D118">
        <v>5.28E-2</v>
      </c>
      <c r="E118">
        <v>3.6200000000000003E-2</v>
      </c>
      <c r="G118" s="14">
        <f>LowMomentumPortfolio!AO119</f>
        <v>1.50125E-2</v>
      </c>
    </row>
    <row r="119" spans="1:7" ht="16.5" thickTop="1" thickBot="1" x14ac:dyDescent="0.3">
      <c r="A119">
        <v>198410</v>
      </c>
      <c r="B119">
        <v>-8.3999999999999995E-3</v>
      </c>
      <c r="C119">
        <v>-1.23E-2</v>
      </c>
      <c r="D119">
        <v>4.5000000000000005E-3</v>
      </c>
      <c r="E119">
        <v>3.1600000000000003E-2</v>
      </c>
      <c r="G119" s="14">
        <f>LowMomentumPortfolio!AO120</f>
        <v>2.8200000000000003E-2</v>
      </c>
    </row>
    <row r="120" spans="1:7" ht="16.5" thickTop="1" thickBot="1" x14ac:dyDescent="0.3">
      <c r="A120">
        <v>198411</v>
      </c>
      <c r="B120">
        <v>-1.7600000000000001E-2</v>
      </c>
      <c r="C120">
        <v>-6.5000000000000006E-3</v>
      </c>
      <c r="D120">
        <v>4.0599999999999997E-2</v>
      </c>
      <c r="E120">
        <v>1.6399999999999998E-2</v>
      </c>
      <c r="G120" s="14">
        <f>LowMomentumPortfolio!AO121</f>
        <v>5.5000000000000188E-4</v>
      </c>
    </row>
    <row r="121" spans="1:7" ht="16.5" thickTop="1" thickBot="1" x14ac:dyDescent="0.3">
      <c r="A121">
        <v>198412</v>
      </c>
      <c r="B121">
        <v>1.84E-2</v>
      </c>
      <c r="C121">
        <v>-5.6000000000000008E-3</v>
      </c>
      <c r="D121">
        <v>-2.5999999999999999E-3</v>
      </c>
      <c r="E121">
        <v>1.49E-2</v>
      </c>
      <c r="G121" s="14">
        <f>LowMomentumPortfolio!AO122</f>
        <v>1.9487499999999998E-2</v>
      </c>
    </row>
    <row r="122" spans="1:7" ht="16.5" thickTop="1" thickBot="1" x14ac:dyDescent="0.3">
      <c r="A122">
        <v>198501</v>
      </c>
      <c r="B122">
        <v>7.9899999999999999E-2</v>
      </c>
      <c r="C122">
        <v>3.3099999999999997E-2</v>
      </c>
      <c r="D122">
        <v>-5.3499999999999999E-2</v>
      </c>
      <c r="E122">
        <v>-6.8199999999999997E-2</v>
      </c>
      <c r="G122" s="14">
        <f>LowMomentumPortfolio!AO123</f>
        <v>-5.4375000000000007E-2</v>
      </c>
    </row>
    <row r="123" spans="1:7" ht="16.5" thickTop="1" thickBot="1" x14ac:dyDescent="0.3">
      <c r="A123">
        <v>198502</v>
      </c>
      <c r="B123">
        <v>1.2199999999999999E-2</v>
      </c>
      <c r="C123">
        <v>7.9000000000000008E-3</v>
      </c>
      <c r="D123">
        <v>-1E-3</v>
      </c>
      <c r="E123">
        <v>1.8799999999999997E-2</v>
      </c>
      <c r="G123" s="14">
        <f>LowMomentumPortfolio!AO124</f>
        <v>2.0912500000000001E-2</v>
      </c>
    </row>
    <row r="124" spans="1:7" ht="16.5" thickTop="1" thickBot="1" x14ac:dyDescent="0.3">
      <c r="A124">
        <v>198503</v>
      </c>
      <c r="B124">
        <v>-8.3999999999999995E-3</v>
      </c>
      <c r="C124">
        <v>-1.0800000000000001E-2</v>
      </c>
      <c r="D124">
        <v>4.07E-2</v>
      </c>
      <c r="E124">
        <v>1.5800000000000002E-2</v>
      </c>
      <c r="G124" s="14">
        <f>LowMomentumPortfolio!AO125</f>
        <v>2.6749999999999994E-3</v>
      </c>
    </row>
    <row r="125" spans="1:7" ht="16.5" thickTop="1" thickBot="1" x14ac:dyDescent="0.3">
      <c r="A125">
        <v>198504</v>
      </c>
      <c r="B125">
        <v>-9.5999999999999992E-3</v>
      </c>
      <c r="C125">
        <v>1.4000000000000002E-3</v>
      </c>
      <c r="D125">
        <v>3.7200000000000004E-2</v>
      </c>
      <c r="E125">
        <v>3.04E-2</v>
      </c>
      <c r="G125" s="14">
        <f>LowMomentumPortfolio!AO126</f>
        <v>-3.1125000000000007E-3</v>
      </c>
    </row>
    <row r="126" spans="1:7" ht="16.5" thickTop="1" thickBot="1" x14ac:dyDescent="0.3">
      <c r="A126">
        <v>198505</v>
      </c>
      <c r="B126">
        <v>5.0900000000000001E-2</v>
      </c>
      <c r="C126">
        <v>-2.2200000000000001E-2</v>
      </c>
      <c r="D126">
        <v>-9.5999999999999992E-3</v>
      </c>
      <c r="E126">
        <v>3.9900000000000005E-2</v>
      </c>
      <c r="G126" s="14">
        <f>LowMomentumPortfolio!AO127</f>
        <v>3.418750000000001E-2</v>
      </c>
    </row>
    <row r="127" spans="1:7" ht="16.5" thickTop="1" thickBot="1" x14ac:dyDescent="0.3">
      <c r="A127">
        <v>198506</v>
      </c>
      <c r="B127">
        <v>1.2699999999999999E-2</v>
      </c>
      <c r="C127">
        <v>5.1999999999999998E-3</v>
      </c>
      <c r="D127">
        <v>3.8E-3</v>
      </c>
      <c r="E127">
        <v>3.5699999999999996E-2</v>
      </c>
      <c r="G127" s="14">
        <f>LowMomentumPortfolio!AO128</f>
        <v>1.6899999999999998E-2</v>
      </c>
    </row>
    <row r="128" spans="1:7" ht="16.5" thickTop="1" thickBot="1" x14ac:dyDescent="0.3">
      <c r="A128">
        <v>198507</v>
      </c>
      <c r="B128">
        <v>-7.4000000000000003E-3</v>
      </c>
      <c r="C128">
        <v>2.8399999999999998E-2</v>
      </c>
      <c r="D128">
        <v>-1.6200000000000003E-2</v>
      </c>
      <c r="E128">
        <v>-3.9100000000000003E-2</v>
      </c>
      <c r="G128" s="14">
        <f>LowMomentumPortfolio!AO129</f>
        <v>-4.9299999999999997E-2</v>
      </c>
    </row>
    <row r="129" spans="1:7" ht="16.5" thickTop="1" thickBot="1" x14ac:dyDescent="0.3">
      <c r="A129">
        <v>198508</v>
      </c>
      <c r="B129">
        <v>-1.0200000000000001E-2</v>
      </c>
      <c r="C129">
        <v>-3.0000000000000001E-3</v>
      </c>
      <c r="D129">
        <v>2.3199999999999998E-2</v>
      </c>
      <c r="E129">
        <v>1.8500000000000003E-2</v>
      </c>
      <c r="G129" s="14">
        <f>LowMomentumPortfolio!AO130</f>
        <v>1.5162500000000001E-2</v>
      </c>
    </row>
    <row r="130" spans="1:7" ht="16.5" thickTop="1" thickBot="1" x14ac:dyDescent="0.3">
      <c r="A130">
        <v>198509</v>
      </c>
      <c r="B130">
        <v>-4.5400000000000003E-2</v>
      </c>
      <c r="C130">
        <v>-1.5900000000000001E-2</v>
      </c>
      <c r="D130">
        <v>1.29E-2</v>
      </c>
      <c r="E130">
        <v>1.5100000000000001E-2</v>
      </c>
      <c r="G130" s="14">
        <f>LowMomentumPortfolio!AO131</f>
        <v>3.7124999999999936E-3</v>
      </c>
    </row>
    <row r="131" spans="1:7" ht="16.5" thickTop="1" thickBot="1" x14ac:dyDescent="0.3">
      <c r="A131">
        <v>198510</v>
      </c>
      <c r="B131">
        <v>4.0199999999999993E-2</v>
      </c>
      <c r="C131">
        <v>-1.5100000000000001E-2</v>
      </c>
      <c r="D131">
        <v>7.4999999999999997E-3</v>
      </c>
      <c r="E131">
        <v>4.8799999999999996E-2</v>
      </c>
      <c r="G131" s="14">
        <f>LowMomentumPortfolio!AO132</f>
        <v>3.9925000000000002E-2</v>
      </c>
    </row>
    <row r="132" spans="1:7" ht="16.5" thickTop="1" thickBot="1" x14ac:dyDescent="0.3">
      <c r="A132">
        <v>198511</v>
      </c>
      <c r="B132">
        <v>6.480000000000001E-2</v>
      </c>
      <c r="C132">
        <v>2.5000000000000001E-3</v>
      </c>
      <c r="D132">
        <v>-2.8500000000000001E-2</v>
      </c>
      <c r="E132">
        <v>-4.6999999999999993E-3</v>
      </c>
      <c r="G132" s="14">
        <f>LowMomentumPortfolio!AO133</f>
        <v>-4.9999999999998657E-4</v>
      </c>
    </row>
    <row r="133" spans="1:7" ht="16.5" thickTop="1" thickBot="1" x14ac:dyDescent="0.3">
      <c r="A133">
        <v>198512</v>
      </c>
      <c r="B133">
        <v>3.8800000000000001E-2</v>
      </c>
      <c r="C133">
        <v>-5.1000000000000004E-3</v>
      </c>
      <c r="D133">
        <v>-1.54E-2</v>
      </c>
      <c r="E133">
        <v>-2.3E-3</v>
      </c>
      <c r="G133" s="14">
        <f>LowMomentumPortfolio!AO134</f>
        <v>-2.2625000000000006E-3</v>
      </c>
    </row>
    <row r="134" spans="1:7" ht="16.5" thickTop="1" thickBot="1" x14ac:dyDescent="0.3">
      <c r="A134">
        <v>198601</v>
      </c>
      <c r="B134">
        <v>6.5000000000000006E-3</v>
      </c>
      <c r="C134">
        <v>1.21E-2</v>
      </c>
      <c r="D134">
        <v>4.4000000000000003E-3</v>
      </c>
      <c r="E134">
        <v>0.03</v>
      </c>
      <c r="G134" s="14">
        <f>LowMomentumPortfolio!AO135</f>
        <v>-8.5124999999999992E-3</v>
      </c>
    </row>
    <row r="135" spans="1:7" ht="16.5" thickTop="1" thickBot="1" x14ac:dyDescent="0.3">
      <c r="A135">
        <v>198602</v>
      </c>
      <c r="B135">
        <v>7.1300000000000002E-2</v>
      </c>
      <c r="C135">
        <v>-5.4000000000000003E-3</v>
      </c>
      <c r="D135">
        <v>-7.1999999999999998E-3</v>
      </c>
      <c r="E135">
        <v>2.76E-2</v>
      </c>
      <c r="G135" s="14">
        <f>LowMomentumPortfolio!AO136</f>
        <v>3.3475000000000005E-2</v>
      </c>
    </row>
    <row r="136" spans="1:7" ht="16.5" thickTop="1" thickBot="1" x14ac:dyDescent="0.3">
      <c r="A136">
        <v>198603</v>
      </c>
      <c r="B136">
        <v>4.8799999999999996E-2</v>
      </c>
      <c r="C136">
        <v>-5.8999999999999999E-3</v>
      </c>
      <c r="D136">
        <v>-3.9000000000000003E-3</v>
      </c>
      <c r="E136">
        <v>2.41E-2</v>
      </c>
      <c r="G136" s="14">
        <f>LowMomentumPortfolio!AO137</f>
        <v>2.5450000000000007E-2</v>
      </c>
    </row>
    <row r="137" spans="1:7" ht="16.5" thickTop="1" thickBot="1" x14ac:dyDescent="0.3">
      <c r="A137">
        <v>198604</v>
      </c>
      <c r="B137">
        <v>-1.3100000000000001E-2</v>
      </c>
      <c r="C137">
        <v>2.7799999999999998E-2</v>
      </c>
      <c r="D137">
        <v>-2.87E-2</v>
      </c>
      <c r="E137">
        <v>-3.7000000000000002E-3</v>
      </c>
      <c r="G137" s="14">
        <f>LowMomentumPortfolio!AO138</f>
        <v>5.6250000000000033E-3</v>
      </c>
    </row>
    <row r="138" spans="1:7" ht="16.5" thickTop="1" thickBot="1" x14ac:dyDescent="0.3">
      <c r="A138">
        <v>198605</v>
      </c>
      <c r="B138">
        <v>4.6199999999999998E-2</v>
      </c>
      <c r="C138">
        <v>-1.3500000000000002E-2</v>
      </c>
      <c r="D138">
        <v>-2.0999999999999999E-3</v>
      </c>
      <c r="E138">
        <v>2.0499999999999997E-2</v>
      </c>
      <c r="G138" s="14">
        <f>LowMomentumPortfolio!AO139</f>
        <v>1.9599999999999999E-2</v>
      </c>
    </row>
    <row r="139" spans="1:7" ht="16.5" thickTop="1" thickBot="1" x14ac:dyDescent="0.3">
      <c r="A139">
        <v>198606</v>
      </c>
      <c r="B139">
        <v>1.03E-2</v>
      </c>
      <c r="C139">
        <v>-9.5999999999999992E-3</v>
      </c>
      <c r="D139">
        <v>1.2800000000000001E-2</v>
      </c>
      <c r="E139">
        <v>5.0700000000000002E-2</v>
      </c>
      <c r="G139" s="14">
        <f>LowMomentumPortfolio!AO140</f>
        <v>3.2475000000000004E-2</v>
      </c>
    </row>
    <row r="140" spans="1:7" ht="16.5" thickTop="1" thickBot="1" x14ac:dyDescent="0.3">
      <c r="A140">
        <v>198607</v>
      </c>
      <c r="B140">
        <v>-6.4500000000000002E-2</v>
      </c>
      <c r="C140">
        <v>-3.3599999999999998E-2</v>
      </c>
      <c r="D140">
        <v>4.7E-2</v>
      </c>
      <c r="E140">
        <v>1.83E-2</v>
      </c>
      <c r="G140" s="14">
        <f>LowMomentumPortfolio!AO141</f>
        <v>-1.4912499999999995E-2</v>
      </c>
    </row>
    <row r="141" spans="1:7" ht="16.5" thickTop="1" thickBot="1" x14ac:dyDescent="0.3">
      <c r="A141">
        <v>198608</v>
      </c>
      <c r="B141">
        <v>6.0700000000000004E-2</v>
      </c>
      <c r="C141">
        <v>-4.1700000000000001E-2</v>
      </c>
      <c r="D141">
        <v>3.5099999999999999E-2</v>
      </c>
      <c r="E141">
        <v>-5.28E-2</v>
      </c>
      <c r="G141" s="14">
        <f>LowMomentumPortfolio!AO142</f>
        <v>-4.7750000000000001E-2</v>
      </c>
    </row>
    <row r="142" spans="1:7" ht="16.5" thickTop="1" thickBot="1" x14ac:dyDescent="0.3">
      <c r="A142">
        <v>198609</v>
      </c>
      <c r="B142">
        <v>-8.5999999999999993E-2</v>
      </c>
      <c r="C142">
        <v>2.3599999999999999E-2</v>
      </c>
      <c r="D142">
        <v>3.2199999999999999E-2</v>
      </c>
      <c r="E142">
        <v>-5.79E-2</v>
      </c>
      <c r="G142" s="14">
        <f>LowMomentumPortfolio!AO143</f>
        <v>-6.1512499999999998E-2</v>
      </c>
    </row>
    <row r="143" spans="1:7" ht="16.5" thickTop="1" thickBot="1" x14ac:dyDescent="0.3">
      <c r="A143">
        <v>198610</v>
      </c>
      <c r="B143">
        <v>4.6600000000000003E-2</v>
      </c>
      <c r="C143">
        <v>-2.5000000000000001E-2</v>
      </c>
      <c r="D143">
        <v>-1.4199999999999999E-2</v>
      </c>
      <c r="E143">
        <v>4.4600000000000001E-2</v>
      </c>
      <c r="G143" s="14">
        <f>LowMomentumPortfolio!AO144</f>
        <v>3.8574999999999984E-2</v>
      </c>
    </row>
    <row r="144" spans="1:7" ht="16.5" thickTop="1" thickBot="1" x14ac:dyDescent="0.3">
      <c r="A144">
        <v>198611</v>
      </c>
      <c r="B144">
        <v>1.1699999999999999E-2</v>
      </c>
      <c r="C144">
        <v>-1.9099999999999999E-2</v>
      </c>
      <c r="D144">
        <v>-7.000000000000001E-4</v>
      </c>
      <c r="E144">
        <v>-2.5999999999999999E-3</v>
      </c>
      <c r="G144" s="14">
        <f>LowMomentumPortfolio!AO145</f>
        <v>2.05375E-2</v>
      </c>
    </row>
    <row r="145" spans="1:7" ht="16.5" thickTop="1" thickBot="1" x14ac:dyDescent="0.3">
      <c r="A145">
        <v>198612</v>
      </c>
      <c r="B145">
        <v>-3.27E-2</v>
      </c>
      <c r="C145">
        <v>1.2999999999999999E-3</v>
      </c>
      <c r="D145">
        <v>3.5999999999999999E-3</v>
      </c>
      <c r="E145">
        <v>3.4999999999999996E-3</v>
      </c>
      <c r="G145" s="14">
        <f>LowMomentumPortfolio!AO146</f>
        <v>-1.0449999999999994E-2</v>
      </c>
    </row>
    <row r="146" spans="1:7" ht="16.5" thickTop="1" thickBot="1" x14ac:dyDescent="0.3">
      <c r="A146">
        <v>198701</v>
      </c>
      <c r="B146">
        <v>0.12470000000000001</v>
      </c>
      <c r="C146">
        <v>-1.8100000000000002E-2</v>
      </c>
      <c r="D146">
        <v>-3.1600000000000003E-2</v>
      </c>
      <c r="E146">
        <v>2.2000000000000002E-2</v>
      </c>
      <c r="G146" s="14">
        <f>LowMomentumPortfolio!AO147</f>
        <v>1.2025000000000008E-2</v>
      </c>
    </row>
    <row r="147" spans="1:7" ht="16.5" thickTop="1" thickBot="1" x14ac:dyDescent="0.3">
      <c r="A147">
        <v>198702</v>
      </c>
      <c r="B147">
        <v>4.3899999999999995E-2</v>
      </c>
      <c r="C147">
        <v>3.49E-2</v>
      </c>
      <c r="D147">
        <v>-5.91E-2</v>
      </c>
      <c r="E147">
        <v>-2.07E-2</v>
      </c>
      <c r="G147" s="14">
        <f>LowMomentumPortfolio!AO148</f>
        <v>-3.3812499999999995E-2</v>
      </c>
    </row>
    <row r="148" spans="1:7" ht="16.5" thickTop="1" thickBot="1" x14ac:dyDescent="0.3">
      <c r="A148">
        <v>198703</v>
      </c>
      <c r="B148">
        <v>1.6399999999999998E-2</v>
      </c>
      <c r="C148">
        <v>4.5000000000000005E-3</v>
      </c>
      <c r="D148">
        <v>1.61E-2</v>
      </c>
      <c r="E148">
        <v>1.6799999999999999E-2</v>
      </c>
      <c r="G148" s="14">
        <f>LowMomentumPortfolio!AO149</f>
        <v>2.9437500000000002E-2</v>
      </c>
    </row>
    <row r="149" spans="1:7" ht="16.5" thickTop="1" thickBot="1" x14ac:dyDescent="0.3">
      <c r="A149">
        <v>198704</v>
      </c>
      <c r="B149">
        <v>-2.1099999999999997E-2</v>
      </c>
      <c r="C149">
        <v>-1.6899999999999998E-2</v>
      </c>
      <c r="D149">
        <v>-3.9000000000000003E-3</v>
      </c>
      <c r="E149">
        <v>2.2000000000000001E-3</v>
      </c>
      <c r="G149" s="14">
        <f>LowMomentumPortfolio!AO150</f>
        <v>-2.5374999999999998E-3</v>
      </c>
    </row>
    <row r="150" spans="1:7" ht="16.5" thickTop="1" thickBot="1" x14ac:dyDescent="0.3">
      <c r="A150">
        <v>198705</v>
      </c>
      <c r="B150">
        <v>1.1000000000000001E-3</v>
      </c>
      <c r="C150">
        <v>-5.0000000000000001E-3</v>
      </c>
      <c r="D150">
        <v>2.3E-3</v>
      </c>
      <c r="E150">
        <v>-7.4000000000000003E-3</v>
      </c>
      <c r="G150" s="14">
        <f>LowMomentumPortfolio!AO151</f>
        <v>1.0749999999999987E-3</v>
      </c>
    </row>
    <row r="151" spans="1:7" ht="16.5" thickTop="1" thickBot="1" x14ac:dyDescent="0.3">
      <c r="A151">
        <v>198706</v>
      </c>
      <c r="B151">
        <v>3.9399999999999998E-2</v>
      </c>
      <c r="C151">
        <v>-2.12E-2</v>
      </c>
      <c r="D151">
        <v>1.04E-2</v>
      </c>
      <c r="E151">
        <v>-2.5000000000000001E-3</v>
      </c>
      <c r="G151" s="14">
        <f>LowMomentumPortfolio!AO152</f>
        <v>-2.1600000000000008E-2</v>
      </c>
    </row>
    <row r="152" spans="1:7" ht="16.5" thickTop="1" thickBot="1" x14ac:dyDescent="0.3">
      <c r="A152">
        <v>198707</v>
      </c>
      <c r="B152">
        <v>3.85E-2</v>
      </c>
      <c r="C152">
        <v>-6.8999999999999999E-3</v>
      </c>
      <c r="D152">
        <v>6.8000000000000005E-3</v>
      </c>
      <c r="E152">
        <v>2.7200000000000002E-2</v>
      </c>
      <c r="G152" s="14">
        <f>LowMomentumPortfolio!AO153</f>
        <v>3.9575000000000013E-2</v>
      </c>
    </row>
    <row r="153" spans="1:7" ht="16.5" thickTop="1" thickBot="1" x14ac:dyDescent="0.3">
      <c r="A153">
        <v>198708</v>
      </c>
      <c r="B153">
        <v>3.5200000000000002E-2</v>
      </c>
      <c r="C153">
        <v>-7.7000000000000002E-3</v>
      </c>
      <c r="D153">
        <v>-9.300000000000001E-3</v>
      </c>
      <c r="E153">
        <v>-8.6E-3</v>
      </c>
      <c r="G153" s="14">
        <f>LowMomentumPortfolio!AO154</f>
        <v>-7.1375000000000015E-3</v>
      </c>
    </row>
    <row r="154" spans="1:7" ht="16.5" thickTop="1" thickBot="1" x14ac:dyDescent="0.3">
      <c r="A154">
        <v>198709</v>
      </c>
      <c r="B154">
        <v>-2.5899999999999999E-2</v>
      </c>
      <c r="C154">
        <v>5.4000000000000003E-3</v>
      </c>
      <c r="D154">
        <v>2.7000000000000001E-3</v>
      </c>
      <c r="E154">
        <v>7.7000000000000002E-3</v>
      </c>
      <c r="G154" s="14">
        <f>LowMomentumPortfolio!AO155</f>
        <v>1.0687499999999999E-2</v>
      </c>
    </row>
    <row r="155" spans="1:7" ht="16.5" thickTop="1" thickBot="1" x14ac:dyDescent="0.3">
      <c r="A155">
        <v>198710</v>
      </c>
      <c r="B155">
        <v>-0.2324</v>
      </c>
      <c r="C155">
        <v>-8.43E-2</v>
      </c>
      <c r="D155">
        <v>4.24E-2</v>
      </c>
      <c r="E155">
        <v>-7.8600000000000003E-2</v>
      </c>
      <c r="G155" s="14">
        <f>LowMomentumPortfolio!AO156</f>
        <v>-1.8524999999999958E-2</v>
      </c>
    </row>
    <row r="156" spans="1:7" ht="16.5" thickTop="1" thickBot="1" x14ac:dyDescent="0.3">
      <c r="A156">
        <v>198711</v>
      </c>
      <c r="B156">
        <v>-7.7699999999999991E-2</v>
      </c>
      <c r="C156">
        <v>2.7200000000000002E-2</v>
      </c>
      <c r="D156">
        <v>2.9500000000000002E-2</v>
      </c>
      <c r="E156">
        <v>-1.1699999999999999E-2</v>
      </c>
      <c r="G156" s="14">
        <f>LowMomentumPortfolio!AO157</f>
        <v>1.6699999999999993E-2</v>
      </c>
    </row>
    <row r="157" spans="1:7" ht="16.5" thickTop="1" thickBot="1" x14ac:dyDescent="0.3">
      <c r="A157">
        <v>198712</v>
      </c>
      <c r="B157">
        <v>6.8099999999999994E-2</v>
      </c>
      <c r="C157">
        <v>1.2999999999999999E-3</v>
      </c>
      <c r="D157">
        <v>-4.4299999999999999E-2</v>
      </c>
      <c r="E157">
        <v>5.8700000000000002E-2</v>
      </c>
      <c r="G157" s="14">
        <f>LowMomentumPortfolio!AO158</f>
        <v>2.3662500000000003E-2</v>
      </c>
    </row>
    <row r="158" spans="1:7" ht="16.5" thickTop="1" thickBot="1" x14ac:dyDescent="0.3">
      <c r="A158">
        <v>198801</v>
      </c>
      <c r="B158">
        <v>4.2099999999999999E-2</v>
      </c>
      <c r="C158">
        <v>-7.1999999999999998E-3</v>
      </c>
      <c r="D158">
        <v>5.0099999999999999E-2</v>
      </c>
      <c r="E158">
        <v>-7.2400000000000006E-2</v>
      </c>
      <c r="G158" s="14">
        <f>LowMomentumPortfolio!AO159</f>
        <v>-4.8624999999999995E-2</v>
      </c>
    </row>
    <row r="159" spans="1:7" ht="16.5" thickTop="1" thickBot="1" x14ac:dyDescent="0.3">
      <c r="A159">
        <v>198802</v>
      </c>
      <c r="B159">
        <v>4.7500000000000001E-2</v>
      </c>
      <c r="C159">
        <v>3.3399999999999999E-2</v>
      </c>
      <c r="D159">
        <v>-1.7100000000000001E-2</v>
      </c>
      <c r="E159">
        <v>-1.47E-2</v>
      </c>
      <c r="G159" s="14">
        <f>LowMomentumPortfolio!AO160</f>
        <v>-7.0500000000000007E-3</v>
      </c>
    </row>
    <row r="160" spans="1:7" ht="16.5" thickTop="1" thickBot="1" x14ac:dyDescent="0.3">
      <c r="A160">
        <v>198803</v>
      </c>
      <c r="B160">
        <v>-2.2700000000000001E-2</v>
      </c>
      <c r="C160">
        <v>6.1500000000000006E-2</v>
      </c>
      <c r="D160">
        <v>7.3000000000000001E-3</v>
      </c>
      <c r="E160">
        <v>5.7999999999999996E-3</v>
      </c>
      <c r="G160" s="14">
        <f>LowMomentumPortfolio!AO161</f>
        <v>5.012499999999997E-3</v>
      </c>
    </row>
    <row r="161" spans="1:7" ht="16.5" thickTop="1" thickBot="1" x14ac:dyDescent="0.3">
      <c r="A161">
        <v>198804</v>
      </c>
      <c r="B161">
        <v>5.6000000000000008E-3</v>
      </c>
      <c r="C161">
        <v>0.01</v>
      </c>
      <c r="D161">
        <v>1.67E-2</v>
      </c>
      <c r="E161">
        <v>2.2400000000000003E-2</v>
      </c>
      <c r="G161" s="14">
        <f>LowMomentumPortfolio!AO162</f>
        <v>6.5625000000000041E-3</v>
      </c>
    </row>
    <row r="162" spans="1:7" ht="16.5" thickTop="1" thickBot="1" x14ac:dyDescent="0.3">
      <c r="A162">
        <v>198805</v>
      </c>
      <c r="B162">
        <v>-2.8999999999999998E-3</v>
      </c>
      <c r="C162">
        <v>-2.6000000000000002E-2</v>
      </c>
      <c r="D162">
        <v>2.4199999999999999E-2</v>
      </c>
      <c r="E162">
        <v>6.3E-3</v>
      </c>
      <c r="G162" s="14">
        <f>LowMomentumPortfolio!AO163</f>
        <v>-1.0749999999999999E-2</v>
      </c>
    </row>
    <row r="163" spans="1:7" ht="16.5" thickTop="1" thickBot="1" x14ac:dyDescent="0.3">
      <c r="A163">
        <v>198806</v>
      </c>
      <c r="B163">
        <v>4.7899999999999998E-2</v>
      </c>
      <c r="C163">
        <v>2.1099999999999997E-2</v>
      </c>
      <c r="D163">
        <v>-1.24E-2</v>
      </c>
      <c r="E163">
        <v>-2.9300000000000003E-2</v>
      </c>
      <c r="G163" s="14">
        <f>LowMomentumPortfolio!AO164</f>
        <v>-1.5087499999999997E-2</v>
      </c>
    </row>
    <row r="164" spans="1:7" ht="16.5" thickTop="1" thickBot="1" x14ac:dyDescent="0.3">
      <c r="A164">
        <v>198807</v>
      </c>
      <c r="B164">
        <v>-1.2500000000000001E-2</v>
      </c>
      <c r="C164">
        <v>-2.5000000000000001E-3</v>
      </c>
      <c r="D164">
        <v>2.2200000000000001E-2</v>
      </c>
      <c r="E164">
        <v>6.6E-3</v>
      </c>
      <c r="G164" s="14">
        <f>LowMomentumPortfolio!AO165</f>
        <v>-3.2749999999999993E-3</v>
      </c>
    </row>
    <row r="165" spans="1:7" ht="16.5" thickTop="1" thickBot="1" x14ac:dyDescent="0.3">
      <c r="A165">
        <v>198808</v>
      </c>
      <c r="B165">
        <v>-3.3099999999999997E-2</v>
      </c>
      <c r="C165">
        <v>4.0000000000000002E-4</v>
      </c>
      <c r="D165">
        <v>2.1499999999999998E-2</v>
      </c>
      <c r="E165">
        <v>3.4999999999999996E-3</v>
      </c>
      <c r="G165" s="14">
        <f>LowMomentumPortfolio!AO166</f>
        <v>-8.437500000000004E-3</v>
      </c>
    </row>
    <row r="166" spans="1:7" ht="16.5" thickTop="1" thickBot="1" x14ac:dyDescent="0.3">
      <c r="A166">
        <v>198809</v>
      </c>
      <c r="B166">
        <v>3.3000000000000002E-2</v>
      </c>
      <c r="C166">
        <v>-1.3100000000000001E-2</v>
      </c>
      <c r="D166">
        <v>-7.4999999999999997E-3</v>
      </c>
      <c r="E166">
        <v>2.7000000000000001E-3</v>
      </c>
      <c r="G166" s="14">
        <f>LowMomentumPortfolio!AO167</f>
        <v>-2.6649999999999997E-2</v>
      </c>
    </row>
    <row r="167" spans="1:7" ht="16.5" thickTop="1" thickBot="1" x14ac:dyDescent="0.3">
      <c r="A167">
        <v>198810</v>
      </c>
      <c r="B167">
        <v>1.15E-2</v>
      </c>
      <c r="C167">
        <v>-2.9300000000000003E-2</v>
      </c>
      <c r="D167">
        <v>2.0499999999999997E-2</v>
      </c>
      <c r="E167">
        <v>1.3300000000000001E-2</v>
      </c>
      <c r="G167" s="14">
        <f>LowMomentumPortfolio!AO168</f>
        <v>2.3474999999999996E-2</v>
      </c>
    </row>
    <row r="168" spans="1:7" ht="16.5" thickTop="1" thickBot="1" x14ac:dyDescent="0.3">
      <c r="A168">
        <v>198811</v>
      </c>
      <c r="B168">
        <v>-2.29E-2</v>
      </c>
      <c r="C168">
        <v>-1.72E-2</v>
      </c>
      <c r="D168">
        <v>1.41E-2</v>
      </c>
      <c r="E168">
        <v>3.3E-3</v>
      </c>
      <c r="G168" s="14">
        <f>LowMomentumPortfolio!AO169</f>
        <v>-2.7125000000000031E-3</v>
      </c>
    </row>
    <row r="169" spans="1:7" ht="16.5" thickTop="1" thickBot="1" x14ac:dyDescent="0.3">
      <c r="A169">
        <v>198812</v>
      </c>
      <c r="B169">
        <v>1.49E-2</v>
      </c>
      <c r="C169">
        <v>1.95E-2</v>
      </c>
      <c r="D169">
        <v>-1.6899999999999998E-2</v>
      </c>
      <c r="E169">
        <v>4.8999999999999998E-3</v>
      </c>
      <c r="G169" s="14">
        <f>LowMomentumPortfolio!AO170</f>
        <v>7.4124999999999955E-3</v>
      </c>
    </row>
    <row r="170" spans="1:7" ht="16.5" thickTop="1" thickBot="1" x14ac:dyDescent="0.3">
      <c r="A170">
        <v>198901</v>
      </c>
      <c r="B170">
        <v>6.0999999999999999E-2</v>
      </c>
      <c r="C170">
        <v>-2.23E-2</v>
      </c>
      <c r="D170">
        <v>6.0000000000000001E-3</v>
      </c>
      <c r="E170">
        <v>-1.6000000000000001E-3</v>
      </c>
      <c r="G170" s="14">
        <f>LowMomentumPortfolio!AO171</f>
        <v>-5.7749999999999885E-3</v>
      </c>
    </row>
    <row r="171" spans="1:7" ht="16.5" thickTop="1" thickBot="1" x14ac:dyDescent="0.3">
      <c r="A171">
        <v>198902</v>
      </c>
      <c r="B171">
        <v>-2.2499999999999999E-2</v>
      </c>
      <c r="C171">
        <v>2.8199999999999999E-2</v>
      </c>
      <c r="D171">
        <v>1.01E-2</v>
      </c>
      <c r="E171">
        <v>9.8999999999999991E-3</v>
      </c>
      <c r="G171" s="14">
        <f>LowMomentumPortfolio!AO172</f>
        <v>-5.5375000000000025E-3</v>
      </c>
    </row>
    <row r="172" spans="1:7" ht="16.5" thickTop="1" thickBot="1" x14ac:dyDescent="0.3">
      <c r="A172">
        <v>198903</v>
      </c>
      <c r="B172">
        <v>1.5700000000000002E-2</v>
      </c>
      <c r="C172">
        <v>6.7000000000000002E-3</v>
      </c>
      <c r="D172">
        <v>5.7999999999999996E-3</v>
      </c>
      <c r="E172">
        <v>3.5099999999999999E-2</v>
      </c>
      <c r="G172" s="14">
        <f>LowMomentumPortfolio!AO173</f>
        <v>5.2999999999999992E-3</v>
      </c>
    </row>
    <row r="173" spans="1:7" ht="16.5" thickTop="1" thickBot="1" x14ac:dyDescent="0.3">
      <c r="A173">
        <v>198904</v>
      </c>
      <c r="B173">
        <v>4.3299999999999998E-2</v>
      </c>
      <c r="C173">
        <v>-6.8000000000000005E-3</v>
      </c>
      <c r="D173">
        <v>-1.4199999999999999E-2</v>
      </c>
      <c r="E173">
        <v>1.77E-2</v>
      </c>
      <c r="G173" s="14">
        <f>LowMomentumPortfolio!AO174</f>
        <v>4.500000000000004E-3</v>
      </c>
    </row>
    <row r="174" spans="1:7" ht="16.5" thickTop="1" thickBot="1" x14ac:dyDescent="0.3">
      <c r="A174">
        <v>198905</v>
      </c>
      <c r="B174">
        <v>3.3500000000000002E-2</v>
      </c>
      <c r="C174">
        <v>-5.0000000000000001E-4</v>
      </c>
      <c r="D174">
        <v>-8.8000000000000005E-3</v>
      </c>
      <c r="E174">
        <v>1.52E-2</v>
      </c>
      <c r="G174" s="14">
        <f>LowMomentumPortfolio!AO175</f>
        <v>2.0050000000000002E-2</v>
      </c>
    </row>
    <row r="175" spans="1:7" ht="16.5" thickTop="1" thickBot="1" x14ac:dyDescent="0.3">
      <c r="A175">
        <v>198906</v>
      </c>
      <c r="B175">
        <v>-1.3500000000000002E-2</v>
      </c>
      <c r="C175">
        <v>-1.0200000000000001E-2</v>
      </c>
      <c r="D175">
        <v>2.2499999999999999E-2</v>
      </c>
      <c r="E175">
        <v>4.3E-3</v>
      </c>
      <c r="G175" s="14">
        <f>LowMomentumPortfolio!AO176</f>
        <v>-1.2012499999999999E-2</v>
      </c>
    </row>
    <row r="176" spans="1:7" ht="16.5" thickTop="1" thickBot="1" x14ac:dyDescent="0.3">
      <c r="A176">
        <v>198907</v>
      </c>
      <c r="B176">
        <v>7.2000000000000008E-2</v>
      </c>
      <c r="C176">
        <v>-4.1399999999999999E-2</v>
      </c>
      <c r="D176">
        <v>-2.7900000000000001E-2</v>
      </c>
      <c r="E176">
        <v>5.4100000000000002E-2</v>
      </c>
      <c r="G176" s="14">
        <f>LowMomentumPortfolio!AO177</f>
        <v>3.4637499999999995E-2</v>
      </c>
    </row>
    <row r="177" spans="1:7" ht="16.5" thickTop="1" thickBot="1" x14ac:dyDescent="0.3">
      <c r="A177">
        <v>198908</v>
      </c>
      <c r="B177">
        <v>1.44E-2</v>
      </c>
      <c r="C177">
        <v>5.6000000000000008E-3</v>
      </c>
      <c r="D177">
        <v>6.0000000000000001E-3</v>
      </c>
      <c r="E177">
        <v>-1.1999999999999999E-3</v>
      </c>
      <c r="G177" s="14">
        <f>LowMomentumPortfolio!AO178</f>
        <v>-2.5749999999999999E-2</v>
      </c>
    </row>
    <row r="178" spans="1:7" ht="16.5" thickTop="1" thickBot="1" x14ac:dyDescent="0.3">
      <c r="A178">
        <v>198909</v>
      </c>
      <c r="B178">
        <v>-7.6E-3</v>
      </c>
      <c r="C178">
        <v>3.2000000000000002E-3</v>
      </c>
      <c r="D178">
        <v>-1.2699999999999999E-2</v>
      </c>
      <c r="E178">
        <v>3.4000000000000002E-2</v>
      </c>
      <c r="G178" s="14">
        <f>LowMomentumPortfolio!AO179</f>
        <v>7.5750000000000001E-3</v>
      </c>
    </row>
    <row r="179" spans="1:7" ht="16.5" thickTop="1" thickBot="1" x14ac:dyDescent="0.3">
      <c r="A179">
        <v>198910</v>
      </c>
      <c r="B179">
        <v>-3.6699999999999997E-2</v>
      </c>
      <c r="C179">
        <v>-3.2300000000000002E-2</v>
      </c>
      <c r="D179">
        <v>-1.11E-2</v>
      </c>
      <c r="E179">
        <v>1.32E-2</v>
      </c>
      <c r="G179" s="14">
        <f>LowMomentumPortfolio!AO180</f>
        <v>-1.7974999999999994E-2</v>
      </c>
    </row>
    <row r="180" spans="1:7" ht="16.5" thickTop="1" thickBot="1" x14ac:dyDescent="0.3">
      <c r="A180">
        <v>198911</v>
      </c>
      <c r="B180">
        <v>1.03E-2</v>
      </c>
      <c r="C180">
        <v>-1.24E-2</v>
      </c>
      <c r="D180">
        <v>-1.09E-2</v>
      </c>
      <c r="E180">
        <v>2.6000000000000002E-2</v>
      </c>
      <c r="G180" s="14">
        <f>LowMomentumPortfolio!AO181</f>
        <v>-1.2949999999999995E-2</v>
      </c>
    </row>
    <row r="181" spans="1:7" ht="16.5" thickTop="1" thickBot="1" x14ac:dyDescent="0.3">
      <c r="A181">
        <v>198912</v>
      </c>
      <c r="B181">
        <v>1.1599999999999999E-2</v>
      </c>
      <c r="C181">
        <v>-2.3599999999999999E-2</v>
      </c>
      <c r="D181">
        <v>1.6000000000000001E-3</v>
      </c>
      <c r="E181">
        <v>2.7999999999999997E-2</v>
      </c>
      <c r="G181" s="14">
        <f>LowMomentumPortfolio!AO182</f>
        <v>6.8750000000000581E-4</v>
      </c>
    </row>
    <row r="182" spans="1:7" ht="16.5" thickTop="1" thickBot="1" x14ac:dyDescent="0.3">
      <c r="A182">
        <v>199001</v>
      </c>
      <c r="B182">
        <v>-7.85E-2</v>
      </c>
      <c r="C182">
        <v>-1.24E-2</v>
      </c>
      <c r="D182">
        <v>8.5000000000000006E-3</v>
      </c>
      <c r="E182">
        <v>-3.27E-2</v>
      </c>
      <c r="G182" s="14">
        <f>LowMomentumPortfolio!AO183</f>
        <v>-3.3874999999999947E-3</v>
      </c>
    </row>
    <row r="183" spans="1:7" ht="16.5" thickTop="1" thickBot="1" x14ac:dyDescent="0.3">
      <c r="A183">
        <v>199002</v>
      </c>
      <c r="B183">
        <v>1.11E-2</v>
      </c>
      <c r="C183">
        <v>9.8999999999999991E-3</v>
      </c>
      <c r="D183">
        <v>6.4000000000000003E-3</v>
      </c>
      <c r="E183">
        <v>-5.5000000000000005E-3</v>
      </c>
      <c r="G183" s="14">
        <f>LowMomentumPortfolio!AO184</f>
        <v>-2.5512500000000004E-2</v>
      </c>
    </row>
    <row r="184" spans="1:7" ht="16.5" thickTop="1" thickBot="1" x14ac:dyDescent="0.3">
      <c r="A184">
        <v>199003</v>
      </c>
      <c r="B184">
        <v>1.83E-2</v>
      </c>
      <c r="C184">
        <v>1.4999999999999999E-2</v>
      </c>
      <c r="D184">
        <v>-2.92E-2</v>
      </c>
      <c r="E184">
        <v>1.8000000000000002E-2</v>
      </c>
      <c r="G184" s="14">
        <f>LowMomentumPortfolio!AO185</f>
        <v>-1.1525000000000001E-2</v>
      </c>
    </row>
    <row r="185" spans="1:7" ht="16.5" thickTop="1" thickBot="1" x14ac:dyDescent="0.3">
      <c r="A185">
        <v>199004</v>
      </c>
      <c r="B185">
        <v>-3.3599999999999998E-2</v>
      </c>
      <c r="C185">
        <v>-4.5999999999999999E-3</v>
      </c>
      <c r="D185">
        <v>-2.5899999999999999E-2</v>
      </c>
      <c r="E185">
        <v>2.3900000000000001E-2</v>
      </c>
      <c r="G185" s="14">
        <f>LowMomentumPortfolio!AO186</f>
        <v>1.1187499999999996E-2</v>
      </c>
    </row>
    <row r="186" spans="1:7" ht="16.5" thickTop="1" thickBot="1" x14ac:dyDescent="0.3">
      <c r="A186">
        <v>199005</v>
      </c>
      <c r="B186">
        <v>8.4199999999999997E-2</v>
      </c>
      <c r="C186">
        <v>-2.53E-2</v>
      </c>
      <c r="D186">
        <v>-3.8300000000000001E-2</v>
      </c>
      <c r="E186">
        <v>3.0299999999999997E-2</v>
      </c>
      <c r="G186" s="14">
        <f>LowMomentumPortfolio!AO187</f>
        <v>1.1724999999999985E-2</v>
      </c>
    </row>
    <row r="187" spans="1:7" ht="16.5" thickTop="1" thickBot="1" x14ac:dyDescent="0.3">
      <c r="A187">
        <v>199006</v>
      </c>
      <c r="B187">
        <v>-1.09E-2</v>
      </c>
      <c r="C187">
        <v>1.3999999999999999E-2</v>
      </c>
      <c r="D187">
        <v>-1.9299999999999998E-2</v>
      </c>
      <c r="E187">
        <v>2.4E-2</v>
      </c>
      <c r="G187" s="14">
        <f>LowMomentumPortfolio!AO188</f>
        <v>1.75125E-2</v>
      </c>
    </row>
    <row r="188" spans="1:7" ht="16.5" thickTop="1" thickBot="1" x14ac:dyDescent="0.3">
      <c r="A188">
        <v>199007</v>
      </c>
      <c r="B188">
        <v>-1.9E-2</v>
      </c>
      <c r="C188">
        <v>-3.1200000000000002E-2</v>
      </c>
      <c r="D188">
        <v>-2.9999999999999997E-4</v>
      </c>
      <c r="E188">
        <v>6.0999999999999999E-2</v>
      </c>
      <c r="G188" s="14">
        <f>LowMomentumPortfolio!AO189</f>
        <v>3.0724999999999999E-2</v>
      </c>
    </row>
    <row r="189" spans="1:7" ht="16.5" thickTop="1" thickBot="1" x14ac:dyDescent="0.3">
      <c r="A189">
        <v>199008</v>
      </c>
      <c r="B189">
        <v>-0.10150000000000001</v>
      </c>
      <c r="C189">
        <v>-3.5699999999999996E-2</v>
      </c>
      <c r="D189">
        <v>1.6399999999999998E-2</v>
      </c>
      <c r="E189">
        <v>1.8799999999999997E-2</v>
      </c>
      <c r="G189" s="14">
        <f>LowMomentumPortfolio!AO190</f>
        <v>2.3500000000000007E-2</v>
      </c>
    </row>
    <row r="190" spans="1:7" ht="16.5" thickTop="1" thickBot="1" x14ac:dyDescent="0.3">
      <c r="A190">
        <v>199009</v>
      </c>
      <c r="B190">
        <v>-6.1200000000000004E-2</v>
      </c>
      <c r="C190">
        <v>-3.6499999999999998E-2</v>
      </c>
      <c r="D190">
        <v>6.4000000000000003E-3</v>
      </c>
      <c r="E190">
        <v>5.7800000000000004E-2</v>
      </c>
      <c r="G190" s="14">
        <f>LowMomentumPortfolio!AO191</f>
        <v>4.6137500000000019E-2</v>
      </c>
    </row>
    <row r="191" spans="1:7" ht="16.5" thickTop="1" thickBot="1" x14ac:dyDescent="0.3">
      <c r="A191">
        <v>199010</v>
      </c>
      <c r="B191">
        <v>-1.9199999999999998E-2</v>
      </c>
      <c r="C191">
        <v>-5.57E-2</v>
      </c>
      <c r="D191">
        <v>1E-3</v>
      </c>
      <c r="E191">
        <v>6.7099999999999993E-2</v>
      </c>
      <c r="G191" s="14">
        <f>LowMomentumPortfolio!AO192</f>
        <v>2.8900000000000002E-2</v>
      </c>
    </row>
    <row r="192" spans="1:7" ht="16.5" thickTop="1" thickBot="1" x14ac:dyDescent="0.3">
      <c r="A192">
        <v>199011</v>
      </c>
      <c r="B192">
        <v>6.3500000000000001E-2</v>
      </c>
      <c r="C192">
        <v>4.3E-3</v>
      </c>
      <c r="D192">
        <v>-3.1E-2</v>
      </c>
      <c r="E192">
        <v>-5.4800000000000001E-2</v>
      </c>
      <c r="G192" s="14">
        <f>LowMomentumPortfolio!AO193</f>
        <v>-4.9550000000000011E-2</v>
      </c>
    </row>
    <row r="193" spans="1:7" ht="16.5" thickTop="1" thickBot="1" x14ac:dyDescent="0.3">
      <c r="A193">
        <v>199012</v>
      </c>
      <c r="B193">
        <v>2.46E-2</v>
      </c>
      <c r="C193">
        <v>8.1000000000000013E-3</v>
      </c>
      <c r="D193">
        <v>-1.7000000000000001E-2</v>
      </c>
      <c r="E193">
        <v>2.8999999999999998E-3</v>
      </c>
      <c r="G193" s="14">
        <f>LowMomentumPortfolio!AO194</f>
        <v>-2.5737499999999996E-2</v>
      </c>
    </row>
    <row r="194" spans="1:7" ht="16.5" thickTop="1" thickBot="1" x14ac:dyDescent="0.3">
      <c r="A194">
        <v>199101</v>
      </c>
      <c r="B194">
        <v>4.6900000000000004E-2</v>
      </c>
      <c r="C194">
        <v>3.8100000000000002E-2</v>
      </c>
      <c r="D194">
        <v>-1.6E-2</v>
      </c>
      <c r="E194">
        <v>-6.4500000000000002E-2</v>
      </c>
      <c r="G194" s="14">
        <f>LowMomentumPortfolio!AO195</f>
        <v>-1.0249999999999995E-2</v>
      </c>
    </row>
    <row r="195" spans="1:7" ht="16.5" thickTop="1" thickBot="1" x14ac:dyDescent="0.3">
      <c r="A195">
        <v>199102</v>
      </c>
      <c r="B195">
        <v>7.1900000000000006E-2</v>
      </c>
      <c r="C195">
        <v>3.95E-2</v>
      </c>
      <c r="D195">
        <v>-5.7999999999999996E-3</v>
      </c>
      <c r="E195">
        <v>-4.6100000000000002E-2</v>
      </c>
      <c r="G195" s="14">
        <f>LowMomentumPortfolio!AO196</f>
        <v>-2.5374999999999981E-3</v>
      </c>
    </row>
    <row r="196" spans="1:7" ht="16.5" thickTop="1" thickBot="1" x14ac:dyDescent="0.3">
      <c r="A196">
        <v>199103</v>
      </c>
      <c r="B196">
        <v>2.6499999999999999E-2</v>
      </c>
      <c r="C196">
        <v>3.9300000000000002E-2</v>
      </c>
      <c r="D196">
        <v>-1.3899999999999999E-2</v>
      </c>
      <c r="E196">
        <v>2.87E-2</v>
      </c>
      <c r="G196" s="14">
        <f>LowMomentumPortfolio!AO197</f>
        <v>1.4287500000000002E-2</v>
      </c>
    </row>
    <row r="197" spans="1:7" ht="16.5" thickTop="1" thickBot="1" x14ac:dyDescent="0.3">
      <c r="A197">
        <v>199104</v>
      </c>
      <c r="B197">
        <v>-2.8000000000000004E-3</v>
      </c>
      <c r="C197">
        <v>4.7999999999999996E-3</v>
      </c>
      <c r="D197">
        <v>1.4999999999999999E-2</v>
      </c>
      <c r="E197">
        <v>-2.3599999999999999E-2</v>
      </c>
      <c r="G197" s="14">
        <f>LowMomentumPortfolio!AO198</f>
        <v>-7.9874999999999998E-3</v>
      </c>
    </row>
    <row r="198" spans="1:7" ht="16.5" thickTop="1" thickBot="1" x14ac:dyDescent="0.3">
      <c r="A198">
        <v>199105</v>
      </c>
      <c r="B198">
        <v>3.6499999999999998E-2</v>
      </c>
      <c r="C198">
        <v>-4.0000000000000001E-3</v>
      </c>
      <c r="D198">
        <v>-5.1999999999999998E-3</v>
      </c>
      <c r="E198">
        <v>-1.1000000000000001E-3</v>
      </c>
      <c r="G198" s="14">
        <f>LowMomentumPortfolio!AO199</f>
        <v>-1.4912500000000002E-2</v>
      </c>
    </row>
    <row r="199" spans="1:7" ht="16.5" thickTop="1" thickBot="1" x14ac:dyDescent="0.3">
      <c r="A199">
        <v>199106</v>
      </c>
      <c r="B199">
        <v>-4.9400000000000006E-2</v>
      </c>
      <c r="C199">
        <v>1.2999999999999999E-3</v>
      </c>
      <c r="D199">
        <v>1.15E-2</v>
      </c>
      <c r="E199">
        <v>4.6999999999999993E-3</v>
      </c>
      <c r="G199" s="14">
        <f>LowMomentumPortfolio!AO200</f>
        <v>-9.4500000000000035E-3</v>
      </c>
    </row>
    <row r="200" spans="1:7" ht="16.5" thickTop="1" thickBot="1" x14ac:dyDescent="0.3">
      <c r="A200">
        <v>199107</v>
      </c>
      <c r="B200">
        <v>4.24E-2</v>
      </c>
      <c r="C200">
        <v>-9.1999999999999998E-3</v>
      </c>
      <c r="D200">
        <v>-1.32E-2</v>
      </c>
      <c r="E200">
        <v>4.3200000000000002E-2</v>
      </c>
      <c r="G200" s="14">
        <f>LowMomentumPortfolio!AO201</f>
        <v>2.8150000000000001E-2</v>
      </c>
    </row>
    <row r="201" spans="1:7" ht="16.5" thickTop="1" thickBot="1" x14ac:dyDescent="0.3">
      <c r="A201">
        <v>199108</v>
      </c>
      <c r="B201">
        <v>2.3199999999999998E-2</v>
      </c>
      <c r="C201">
        <v>1.5800000000000002E-2</v>
      </c>
      <c r="D201">
        <v>-7.8000000000000005E-3</v>
      </c>
      <c r="E201">
        <v>1.5700000000000002E-2</v>
      </c>
      <c r="G201" s="14">
        <f>LowMomentumPortfolio!AO202</f>
        <v>3.4362499999999997E-2</v>
      </c>
    </row>
    <row r="202" spans="1:7" ht="16.5" thickTop="1" thickBot="1" x14ac:dyDescent="0.3">
      <c r="A202">
        <v>199109</v>
      </c>
      <c r="B202">
        <v>-1.5900000000000001E-2</v>
      </c>
      <c r="C202">
        <v>1.6399999999999998E-2</v>
      </c>
      <c r="D202">
        <v>-1.0800000000000001E-2</v>
      </c>
      <c r="E202">
        <v>1.7899999999999999E-2</v>
      </c>
      <c r="G202" s="14">
        <f>LowMomentumPortfolio!AO203</f>
        <v>-1.39875E-2</v>
      </c>
    </row>
    <row r="203" spans="1:7" ht="16.5" thickTop="1" thickBot="1" x14ac:dyDescent="0.3">
      <c r="A203">
        <v>199110</v>
      </c>
      <c r="B203">
        <v>1.29E-2</v>
      </c>
      <c r="C203">
        <v>8.1000000000000013E-3</v>
      </c>
      <c r="D203">
        <v>-4.6999999999999993E-3</v>
      </c>
      <c r="E203">
        <v>3.0600000000000002E-2</v>
      </c>
      <c r="G203" s="14">
        <f>LowMomentumPortfolio!AO204</f>
        <v>-1.4125E-2</v>
      </c>
    </row>
    <row r="204" spans="1:7" ht="16.5" thickTop="1" thickBot="1" x14ac:dyDescent="0.3">
      <c r="A204">
        <v>199111</v>
      </c>
      <c r="B204">
        <v>-4.1900000000000007E-2</v>
      </c>
      <c r="C204">
        <v>-5.0000000000000001E-3</v>
      </c>
      <c r="D204">
        <v>-1.89E-2</v>
      </c>
      <c r="E204">
        <v>1.1399999999999999E-2</v>
      </c>
      <c r="G204" s="14">
        <f>LowMomentumPortfolio!AO205</f>
        <v>8.199999999999999E-3</v>
      </c>
    </row>
    <row r="205" spans="1:7" ht="16.5" thickTop="1" thickBot="1" x14ac:dyDescent="0.3">
      <c r="A205">
        <v>199112</v>
      </c>
      <c r="B205">
        <v>0.1084</v>
      </c>
      <c r="C205">
        <v>-2.2400000000000003E-2</v>
      </c>
      <c r="D205">
        <v>-4.1700000000000001E-2</v>
      </c>
      <c r="E205">
        <v>8.1900000000000001E-2</v>
      </c>
      <c r="G205" s="14">
        <f>LowMomentumPortfolio!AO206</f>
        <v>6.1462499999999975E-2</v>
      </c>
    </row>
    <row r="206" spans="1:7" ht="16.5" thickTop="1" thickBot="1" x14ac:dyDescent="0.3">
      <c r="A206">
        <v>199201</v>
      </c>
      <c r="B206">
        <v>-5.8999999999999999E-3</v>
      </c>
      <c r="C206">
        <v>8.4600000000000009E-2</v>
      </c>
      <c r="D206">
        <v>4.7100000000000003E-2</v>
      </c>
      <c r="E206">
        <v>-2.4900000000000002E-2</v>
      </c>
      <c r="G206" s="14">
        <f>LowMomentumPortfolio!AO207</f>
        <v>-7.7000000000000037E-3</v>
      </c>
    </row>
    <row r="207" spans="1:7" ht="16.5" thickTop="1" thickBot="1" x14ac:dyDescent="0.3">
      <c r="A207">
        <v>199202</v>
      </c>
      <c r="B207">
        <v>1.09E-2</v>
      </c>
      <c r="C207">
        <v>8.6999999999999994E-3</v>
      </c>
      <c r="D207">
        <v>6.4699999999999994E-2</v>
      </c>
      <c r="E207">
        <v>-5.3E-3</v>
      </c>
      <c r="G207" s="14">
        <f>LowMomentumPortfolio!AO208</f>
        <v>-1.9287499999999999E-2</v>
      </c>
    </row>
    <row r="208" spans="1:7" ht="16.5" thickTop="1" thickBot="1" x14ac:dyDescent="0.3">
      <c r="A208">
        <v>199203</v>
      </c>
      <c r="B208">
        <v>-2.6600000000000002E-2</v>
      </c>
      <c r="C208">
        <v>-1.04E-2</v>
      </c>
      <c r="D208">
        <v>3.56E-2</v>
      </c>
      <c r="E208">
        <v>-2.8999999999999998E-3</v>
      </c>
      <c r="G208" s="14">
        <f>LowMomentumPortfolio!AO209</f>
        <v>-2.9374999999999957E-3</v>
      </c>
    </row>
    <row r="209" spans="1:7" ht="16.5" thickTop="1" thickBot="1" x14ac:dyDescent="0.3">
      <c r="A209">
        <v>199204</v>
      </c>
      <c r="B209">
        <v>1.0700000000000001E-2</v>
      </c>
      <c r="C209">
        <v>-6.0599999999999994E-2</v>
      </c>
      <c r="D209">
        <v>4.3400000000000001E-2</v>
      </c>
      <c r="E209">
        <v>-2.58E-2</v>
      </c>
      <c r="G209" s="14">
        <f>LowMomentumPortfolio!AO210</f>
        <v>-1.3837500000000001E-2</v>
      </c>
    </row>
    <row r="210" spans="1:7" ht="16.5" thickTop="1" thickBot="1" x14ac:dyDescent="0.3">
      <c r="A210">
        <v>199205</v>
      </c>
      <c r="B210">
        <v>3.0000000000000001E-3</v>
      </c>
      <c r="C210">
        <v>4.0999999999999995E-3</v>
      </c>
      <c r="D210">
        <v>1.1899999999999999E-2</v>
      </c>
      <c r="E210">
        <v>2.0999999999999999E-3</v>
      </c>
      <c r="G210" s="14">
        <f>LowMomentumPortfolio!AO211</f>
        <v>-1.9375E-2</v>
      </c>
    </row>
    <row r="211" spans="1:7" ht="16.5" thickTop="1" thickBot="1" x14ac:dyDescent="0.3">
      <c r="A211">
        <v>199206</v>
      </c>
      <c r="B211">
        <v>-2.3399999999999997E-2</v>
      </c>
      <c r="C211">
        <v>-3.0699999999999998E-2</v>
      </c>
      <c r="D211">
        <v>3.2400000000000005E-2</v>
      </c>
      <c r="E211">
        <v>-5.7999999999999996E-3</v>
      </c>
      <c r="G211" s="14">
        <f>LowMomentumPortfolio!AO212</f>
        <v>-2.5487500000000003E-2</v>
      </c>
    </row>
    <row r="212" spans="1:7" ht="16.5" thickTop="1" thickBot="1" x14ac:dyDescent="0.3">
      <c r="A212">
        <v>199207</v>
      </c>
      <c r="B212">
        <v>3.7699999999999997E-2</v>
      </c>
      <c r="C212">
        <v>-4.6999999999999993E-3</v>
      </c>
      <c r="D212">
        <v>-5.6000000000000008E-3</v>
      </c>
      <c r="E212">
        <v>1.5600000000000001E-2</v>
      </c>
      <c r="G212" s="14">
        <f>LowMomentumPortfolio!AO213</f>
        <v>1.3587500000000002E-2</v>
      </c>
    </row>
    <row r="213" spans="1:7" ht="16.5" thickTop="1" thickBot="1" x14ac:dyDescent="0.3">
      <c r="A213">
        <v>199208</v>
      </c>
      <c r="B213">
        <v>-2.3799999999999998E-2</v>
      </c>
      <c r="C213">
        <v>-1.2999999999999999E-3</v>
      </c>
      <c r="D213">
        <v>-1.1000000000000001E-2</v>
      </c>
      <c r="E213">
        <v>-5.1000000000000004E-3</v>
      </c>
      <c r="G213" s="14">
        <f>LowMomentumPortfolio!AO214</f>
        <v>-7.6874999999999999E-3</v>
      </c>
    </row>
    <row r="214" spans="1:7" ht="16.5" thickTop="1" thickBot="1" x14ac:dyDescent="0.3">
      <c r="A214">
        <v>199209</v>
      </c>
      <c r="B214">
        <v>1.1899999999999999E-2</v>
      </c>
      <c r="C214">
        <v>5.4000000000000003E-3</v>
      </c>
      <c r="D214">
        <v>-2.5999999999999999E-3</v>
      </c>
      <c r="E214">
        <v>1.49E-2</v>
      </c>
      <c r="G214" s="14">
        <f>LowMomentumPortfolio!AO215</f>
        <v>9.9624999999999957E-3</v>
      </c>
    </row>
    <row r="215" spans="1:7" ht="16.5" thickTop="1" thickBot="1" x14ac:dyDescent="0.3">
      <c r="A215">
        <v>199210</v>
      </c>
      <c r="B215">
        <v>1.0200000000000001E-2</v>
      </c>
      <c r="C215">
        <v>2.0899999999999998E-2</v>
      </c>
      <c r="D215">
        <v>-1.9799999999999998E-2</v>
      </c>
      <c r="E215">
        <v>2.4799999999999999E-2</v>
      </c>
      <c r="G215" s="14">
        <f>LowMomentumPortfolio!AO216</f>
        <v>-3.4625000000000012E-3</v>
      </c>
    </row>
    <row r="216" spans="1:7" ht="16.5" thickTop="1" thickBot="1" x14ac:dyDescent="0.3">
      <c r="A216">
        <v>199211</v>
      </c>
      <c r="B216">
        <v>4.1299999999999996E-2</v>
      </c>
      <c r="C216">
        <v>3.7599999999999995E-2</v>
      </c>
      <c r="D216">
        <v>-1.3500000000000002E-2</v>
      </c>
      <c r="E216">
        <v>-1.5E-3</v>
      </c>
      <c r="G216" s="14">
        <f>LowMomentumPortfolio!AO217</f>
        <v>3.1849999999999996E-2</v>
      </c>
    </row>
    <row r="217" spans="1:7" ht="16.5" thickTop="1" thickBot="1" x14ac:dyDescent="0.3">
      <c r="A217">
        <v>199212</v>
      </c>
      <c r="B217">
        <v>1.5300000000000001E-2</v>
      </c>
      <c r="C217">
        <v>1.6899999999999998E-2</v>
      </c>
      <c r="D217">
        <v>2.6200000000000001E-2</v>
      </c>
      <c r="E217">
        <v>4.3099999999999999E-2</v>
      </c>
      <c r="G217" s="14">
        <f>LowMomentumPortfolio!AO218</f>
        <v>3.3499999999999988E-3</v>
      </c>
    </row>
    <row r="218" spans="1:7" ht="16.5" thickTop="1" thickBot="1" x14ac:dyDescent="0.3">
      <c r="A218">
        <v>199301</v>
      </c>
      <c r="B218">
        <v>9.300000000000001E-3</v>
      </c>
      <c r="C218">
        <v>1.89E-2</v>
      </c>
      <c r="D218">
        <v>5.9400000000000001E-2</v>
      </c>
      <c r="E218">
        <v>4.8300000000000003E-2</v>
      </c>
      <c r="G218" s="14">
        <f>LowMomentumPortfolio!AO219</f>
        <v>4.8325E-2</v>
      </c>
    </row>
    <row r="219" spans="1:7" ht="16.5" thickTop="1" thickBot="1" x14ac:dyDescent="0.3">
      <c r="A219">
        <v>199302</v>
      </c>
      <c r="B219">
        <v>1.1999999999999999E-3</v>
      </c>
      <c r="C219">
        <v>-3.4799999999999998E-2</v>
      </c>
      <c r="D219">
        <v>6.4199999999999993E-2</v>
      </c>
      <c r="E219">
        <v>3.1400000000000004E-2</v>
      </c>
      <c r="G219" s="14">
        <f>LowMomentumPortfolio!AO220</f>
        <v>1.6987499999999996E-2</v>
      </c>
    </row>
    <row r="220" spans="1:7" ht="16.5" thickTop="1" thickBot="1" x14ac:dyDescent="0.3">
      <c r="A220">
        <v>199303</v>
      </c>
      <c r="B220">
        <v>2.3E-2</v>
      </c>
      <c r="C220">
        <v>2.3999999999999998E-3</v>
      </c>
      <c r="D220">
        <v>1.18E-2</v>
      </c>
      <c r="E220">
        <v>3.73E-2</v>
      </c>
      <c r="G220" s="14">
        <f>LowMomentumPortfolio!AO221</f>
        <v>-4.2625000000000024E-3</v>
      </c>
    </row>
    <row r="221" spans="1:7" ht="16.5" thickTop="1" thickBot="1" x14ac:dyDescent="0.3">
      <c r="A221">
        <v>199304</v>
      </c>
      <c r="B221">
        <v>-3.0499999999999999E-2</v>
      </c>
      <c r="C221">
        <v>-6.7000000000000002E-3</v>
      </c>
      <c r="D221">
        <v>2.4900000000000002E-2</v>
      </c>
      <c r="E221">
        <v>3.8E-3</v>
      </c>
      <c r="G221" s="14">
        <f>LowMomentumPortfolio!AO222</f>
        <v>1.5125000000000001E-2</v>
      </c>
    </row>
    <row r="222" spans="1:7" ht="16.5" thickTop="1" thickBot="1" x14ac:dyDescent="0.3">
      <c r="A222">
        <v>199305</v>
      </c>
      <c r="B222">
        <v>2.8900000000000002E-2</v>
      </c>
      <c r="C222">
        <v>2.0400000000000001E-2</v>
      </c>
      <c r="D222">
        <v>-3.4200000000000001E-2</v>
      </c>
      <c r="E222">
        <v>2.2000000000000001E-3</v>
      </c>
      <c r="G222" s="14">
        <f>LowMomentumPortfolio!AO223</f>
        <v>-3.9375000000000104E-3</v>
      </c>
    </row>
    <row r="223" spans="1:7" ht="16.5" thickTop="1" thickBot="1" x14ac:dyDescent="0.3">
      <c r="A223">
        <v>199306</v>
      </c>
      <c r="B223">
        <v>3.0999999999999999E-3</v>
      </c>
      <c r="C223">
        <v>-2.8999999999999998E-3</v>
      </c>
      <c r="D223">
        <v>2.75E-2</v>
      </c>
      <c r="E223">
        <v>4.5499999999999999E-2</v>
      </c>
      <c r="G223" s="14">
        <f>LowMomentumPortfolio!AO224</f>
        <v>2.1925E-2</v>
      </c>
    </row>
    <row r="224" spans="1:7" ht="16.5" thickTop="1" thickBot="1" x14ac:dyDescent="0.3">
      <c r="A224">
        <v>199307</v>
      </c>
      <c r="B224">
        <v>-3.4000000000000002E-3</v>
      </c>
      <c r="C224">
        <v>9.5999999999999992E-3</v>
      </c>
      <c r="D224">
        <v>2.8500000000000001E-2</v>
      </c>
      <c r="E224">
        <v>3.1600000000000003E-2</v>
      </c>
      <c r="G224" s="14">
        <f>LowMomentumPortfolio!AO225</f>
        <v>2.4187500000000001E-2</v>
      </c>
    </row>
    <row r="225" spans="1:7" ht="16.5" thickTop="1" thickBot="1" x14ac:dyDescent="0.3">
      <c r="A225">
        <v>199308</v>
      </c>
      <c r="B225">
        <v>3.7100000000000001E-2</v>
      </c>
      <c r="C225">
        <v>1.2999999999999999E-3</v>
      </c>
      <c r="D225">
        <v>1.2999999999999999E-3</v>
      </c>
      <c r="E225">
        <v>2.6499999999999999E-2</v>
      </c>
      <c r="G225" s="14">
        <f>LowMomentumPortfolio!AO226</f>
        <v>1.2124999999999993E-2</v>
      </c>
    </row>
    <row r="226" spans="1:7" ht="16.5" thickTop="1" thickBot="1" x14ac:dyDescent="0.3">
      <c r="A226">
        <v>199309</v>
      </c>
      <c r="B226">
        <v>-1.1999999999999999E-3</v>
      </c>
      <c r="C226">
        <v>3.04E-2</v>
      </c>
      <c r="D226">
        <v>-3.0999999999999999E-3</v>
      </c>
      <c r="E226">
        <v>3.3700000000000001E-2</v>
      </c>
      <c r="G226" s="14">
        <f>LowMomentumPortfolio!AO227</f>
        <v>-4.7249999999999948E-3</v>
      </c>
    </row>
    <row r="227" spans="1:7" ht="16.5" thickTop="1" thickBot="1" x14ac:dyDescent="0.3">
      <c r="A227">
        <v>199310</v>
      </c>
      <c r="B227">
        <v>1.41E-2</v>
      </c>
      <c r="C227">
        <v>2.0299999999999999E-2</v>
      </c>
      <c r="D227">
        <v>-2.76E-2</v>
      </c>
      <c r="E227">
        <v>-2.7200000000000002E-2</v>
      </c>
      <c r="G227" s="14">
        <f>LowMomentumPortfolio!AO228</f>
        <v>-1.2625000000000004E-2</v>
      </c>
    </row>
    <row r="228" spans="1:7" ht="16.5" thickTop="1" thickBot="1" x14ac:dyDescent="0.3">
      <c r="A228">
        <v>199311</v>
      </c>
      <c r="B228">
        <v>-1.89E-2</v>
      </c>
      <c r="C228">
        <v>-1.2500000000000001E-2</v>
      </c>
      <c r="D228">
        <v>-7.4000000000000003E-3</v>
      </c>
      <c r="E228">
        <v>-4.7400000000000005E-2</v>
      </c>
      <c r="G228" s="14">
        <f>LowMomentumPortfolio!AO229</f>
        <v>-2.2475000000000002E-2</v>
      </c>
    </row>
    <row r="229" spans="1:7" ht="16.5" thickTop="1" thickBot="1" x14ac:dyDescent="0.3">
      <c r="A229">
        <v>199312</v>
      </c>
      <c r="B229">
        <v>1.6500000000000001E-2</v>
      </c>
      <c r="C229">
        <v>1.23E-2</v>
      </c>
      <c r="D229">
        <v>3.2000000000000002E-3</v>
      </c>
      <c r="E229">
        <v>2.3599999999999999E-2</v>
      </c>
      <c r="G229" s="14">
        <f>LowMomentumPortfolio!AO230</f>
        <v>1.9137500000000002E-2</v>
      </c>
    </row>
    <row r="230" spans="1:7" ht="16.5" thickTop="1" thickBot="1" x14ac:dyDescent="0.3">
      <c r="A230">
        <v>199401</v>
      </c>
      <c r="B230">
        <v>2.87E-2</v>
      </c>
      <c r="C230">
        <v>3.4000000000000002E-3</v>
      </c>
      <c r="D230">
        <v>1.15E-2</v>
      </c>
      <c r="E230">
        <v>0</v>
      </c>
      <c r="G230" s="14">
        <f>LowMomentumPortfolio!AO231</f>
        <v>-1.6250000000000292E-4</v>
      </c>
    </row>
    <row r="231" spans="1:7" ht="16.5" thickTop="1" thickBot="1" x14ac:dyDescent="0.3">
      <c r="A231">
        <v>199402</v>
      </c>
      <c r="B231">
        <v>-2.5499999999999998E-2</v>
      </c>
      <c r="C231">
        <v>2.7999999999999997E-2</v>
      </c>
      <c r="D231">
        <v>-1.54E-2</v>
      </c>
      <c r="E231">
        <v>-3.0000000000000001E-3</v>
      </c>
      <c r="G231" s="14">
        <f>LowMomentumPortfolio!AO232</f>
        <v>9.6874999999999965E-3</v>
      </c>
    </row>
    <row r="232" spans="1:7" ht="16.5" thickTop="1" thickBot="1" x14ac:dyDescent="0.3">
      <c r="A232">
        <v>199403</v>
      </c>
      <c r="B232">
        <v>-4.7800000000000002E-2</v>
      </c>
      <c r="C232">
        <v>-1.0800000000000001E-2</v>
      </c>
      <c r="D232">
        <v>1.6E-2</v>
      </c>
      <c r="E232">
        <v>-1.2699999999999999E-2</v>
      </c>
      <c r="G232" s="14">
        <f>LowMomentumPortfolio!AO233</f>
        <v>1.9125000000000045E-3</v>
      </c>
    </row>
    <row r="233" spans="1:7" ht="16.5" thickTop="1" thickBot="1" x14ac:dyDescent="0.3">
      <c r="A233">
        <v>199404</v>
      </c>
      <c r="B233">
        <v>6.8000000000000005E-3</v>
      </c>
      <c r="C233">
        <v>-9.300000000000001E-3</v>
      </c>
      <c r="D233">
        <v>1.66E-2</v>
      </c>
      <c r="E233">
        <v>3.9000000000000003E-3</v>
      </c>
      <c r="G233" s="14">
        <f>LowMomentumPortfolio!AO234</f>
        <v>-3.39625E-2</v>
      </c>
    </row>
    <row r="234" spans="1:7" ht="16.5" thickTop="1" thickBot="1" x14ac:dyDescent="0.3">
      <c r="A234">
        <v>199405</v>
      </c>
      <c r="B234">
        <v>5.7999999999999996E-3</v>
      </c>
      <c r="C234">
        <v>-2.1499999999999998E-2</v>
      </c>
      <c r="D234">
        <v>6.7000000000000002E-3</v>
      </c>
      <c r="E234">
        <v>-2.1899999999999999E-2</v>
      </c>
      <c r="G234" s="14">
        <f>LowMomentumPortfolio!AO235</f>
        <v>1.7712500000000003E-2</v>
      </c>
    </row>
    <row r="235" spans="1:7" ht="16.5" thickTop="1" thickBot="1" x14ac:dyDescent="0.3">
      <c r="A235">
        <v>199406</v>
      </c>
      <c r="B235">
        <v>-3.0299999999999997E-2</v>
      </c>
      <c r="C235">
        <v>-4.0999999999999995E-3</v>
      </c>
      <c r="D235">
        <v>1.67E-2</v>
      </c>
      <c r="E235">
        <v>-8.6999999999999994E-3</v>
      </c>
      <c r="G235" s="14">
        <f>LowMomentumPortfolio!AO236</f>
        <v>5.9874999999999998E-3</v>
      </c>
    </row>
    <row r="236" spans="1:7" ht="16.5" thickTop="1" thickBot="1" x14ac:dyDescent="0.3">
      <c r="A236">
        <v>199407</v>
      </c>
      <c r="B236">
        <v>2.8199999999999999E-2</v>
      </c>
      <c r="C236">
        <v>-1.8100000000000002E-2</v>
      </c>
      <c r="D236">
        <v>5.7999999999999996E-3</v>
      </c>
      <c r="E236">
        <v>1.8E-3</v>
      </c>
      <c r="G236" s="14">
        <f>LowMomentumPortfolio!AO237</f>
        <v>6.4874999999999967E-3</v>
      </c>
    </row>
    <row r="237" spans="1:7" ht="16.5" thickTop="1" thickBot="1" x14ac:dyDescent="0.3">
      <c r="A237">
        <v>199408</v>
      </c>
      <c r="B237">
        <v>4.0099999999999997E-2</v>
      </c>
      <c r="C237">
        <v>1.4499999999999999E-2</v>
      </c>
      <c r="D237">
        <v>-2.5099999999999997E-2</v>
      </c>
      <c r="E237">
        <v>1.55E-2</v>
      </c>
      <c r="G237" s="14">
        <f>LowMomentumPortfolio!AO238</f>
        <v>1.0950000000000001E-2</v>
      </c>
    </row>
    <row r="238" spans="1:7" ht="16.5" thickTop="1" thickBot="1" x14ac:dyDescent="0.3">
      <c r="A238">
        <v>199409</v>
      </c>
      <c r="B238">
        <v>-2.3099999999999999E-2</v>
      </c>
      <c r="C238">
        <v>3.1400000000000004E-2</v>
      </c>
      <c r="D238">
        <v>-1.89E-2</v>
      </c>
      <c r="E238">
        <v>1.3100000000000001E-2</v>
      </c>
      <c r="G238" s="14">
        <f>LowMomentumPortfolio!AO239</f>
        <v>8.4874999999999985E-3</v>
      </c>
    </row>
    <row r="239" spans="1:7" ht="16.5" thickTop="1" thickBot="1" x14ac:dyDescent="0.3">
      <c r="A239">
        <v>199410</v>
      </c>
      <c r="B239">
        <v>1.34E-2</v>
      </c>
      <c r="C239">
        <v>-2.2400000000000003E-2</v>
      </c>
      <c r="D239">
        <v>-1.6200000000000003E-2</v>
      </c>
      <c r="E239">
        <v>1.49E-2</v>
      </c>
      <c r="G239" s="14">
        <f>LowMomentumPortfolio!AO240</f>
        <v>-1.55625E-2</v>
      </c>
    </row>
    <row r="240" spans="1:7" ht="16.5" thickTop="1" thickBot="1" x14ac:dyDescent="0.3">
      <c r="A240">
        <v>199411</v>
      </c>
      <c r="B240">
        <v>-4.0399999999999998E-2</v>
      </c>
      <c r="C240">
        <v>2.5000000000000001E-3</v>
      </c>
      <c r="D240">
        <v>-6.9999999999999993E-3</v>
      </c>
      <c r="E240">
        <v>-1.8E-3</v>
      </c>
      <c r="G240" s="14">
        <f>LowMomentumPortfolio!AO241</f>
        <v>-7.8374999999999972E-3</v>
      </c>
    </row>
    <row r="241" spans="1:7" ht="16.5" thickTop="1" thickBot="1" x14ac:dyDescent="0.3">
      <c r="A241">
        <v>199412</v>
      </c>
      <c r="B241">
        <v>8.6E-3</v>
      </c>
      <c r="C241">
        <v>2.2000000000000001E-3</v>
      </c>
      <c r="D241">
        <v>-1.2999999999999999E-3</v>
      </c>
      <c r="E241">
        <v>3.4799999999999998E-2</v>
      </c>
      <c r="G241" s="14">
        <f>LowMomentumPortfolio!AO242</f>
        <v>7.8875000000000021E-3</v>
      </c>
    </row>
    <row r="242" spans="1:7" ht="16.5" thickTop="1" thickBot="1" x14ac:dyDescent="0.3">
      <c r="A242">
        <v>199501</v>
      </c>
      <c r="B242">
        <v>1.8000000000000002E-2</v>
      </c>
      <c r="C242">
        <v>-3.5000000000000003E-2</v>
      </c>
      <c r="D242">
        <v>2.5699999999999997E-2</v>
      </c>
      <c r="E242">
        <v>-1.8100000000000002E-2</v>
      </c>
      <c r="G242" s="14">
        <f>LowMomentumPortfolio!AO243</f>
        <v>1.0199999999999999E-2</v>
      </c>
    </row>
    <row r="243" spans="1:7" ht="16.5" thickTop="1" thickBot="1" x14ac:dyDescent="0.3">
      <c r="A243">
        <v>199502</v>
      </c>
      <c r="B243">
        <v>3.6299999999999999E-2</v>
      </c>
      <c r="C243">
        <v>-6.6E-3</v>
      </c>
      <c r="D243">
        <v>1.0800000000000001E-2</v>
      </c>
      <c r="E243">
        <v>-3.9000000000000003E-3</v>
      </c>
      <c r="G243" s="14">
        <f>LowMomentumPortfolio!AO244</f>
        <v>7.7499999999999791E-4</v>
      </c>
    </row>
    <row r="244" spans="1:7" ht="16.5" thickTop="1" thickBot="1" x14ac:dyDescent="0.3">
      <c r="A244">
        <v>199503</v>
      </c>
      <c r="B244">
        <v>2.1899999999999999E-2</v>
      </c>
      <c r="C244">
        <v>-1.6000000000000001E-3</v>
      </c>
      <c r="D244">
        <v>-2.1499999999999998E-2</v>
      </c>
      <c r="E244">
        <v>4.3E-3</v>
      </c>
      <c r="G244" s="14">
        <f>LowMomentumPortfolio!AO245</f>
        <v>-3.8875000000000055E-3</v>
      </c>
    </row>
    <row r="245" spans="1:7" ht="16.5" thickTop="1" thickBot="1" x14ac:dyDescent="0.3">
      <c r="A245">
        <v>199504</v>
      </c>
      <c r="B245">
        <v>2.1099999999999997E-2</v>
      </c>
      <c r="C245">
        <v>-4.8999999999999998E-3</v>
      </c>
      <c r="D245">
        <v>1.7100000000000001E-2</v>
      </c>
      <c r="E245">
        <v>1.7899999999999999E-2</v>
      </c>
      <c r="G245" s="14">
        <f>LowMomentumPortfolio!AO246</f>
        <v>2.8937499999999998E-2</v>
      </c>
    </row>
    <row r="246" spans="1:7" ht="16.5" thickTop="1" thickBot="1" x14ac:dyDescent="0.3">
      <c r="A246">
        <v>199505</v>
      </c>
      <c r="B246">
        <v>2.8999999999999998E-2</v>
      </c>
      <c r="C246">
        <v>-2.5499999999999998E-2</v>
      </c>
      <c r="D246">
        <v>2.29E-2</v>
      </c>
      <c r="E246">
        <v>-4.1999999999999997E-3</v>
      </c>
      <c r="G246" s="14">
        <f>LowMomentumPortfolio!AO247</f>
        <v>1.4725000000000005E-2</v>
      </c>
    </row>
    <row r="247" spans="1:7" ht="16.5" thickTop="1" thickBot="1" x14ac:dyDescent="0.3">
      <c r="A247">
        <v>199506</v>
      </c>
      <c r="B247">
        <v>2.7200000000000002E-2</v>
      </c>
      <c r="C247">
        <v>3.1800000000000002E-2</v>
      </c>
      <c r="D247">
        <v>-2.5399999999999999E-2</v>
      </c>
      <c r="E247">
        <v>2.9300000000000003E-2</v>
      </c>
      <c r="G247" s="14">
        <f>LowMomentumPortfolio!AO248</f>
        <v>-7.5999999999999956E-3</v>
      </c>
    </row>
    <row r="248" spans="1:7" ht="16.5" thickTop="1" thickBot="1" x14ac:dyDescent="0.3">
      <c r="A248">
        <v>199507</v>
      </c>
      <c r="B248">
        <v>3.7200000000000004E-2</v>
      </c>
      <c r="C248">
        <v>2.07E-2</v>
      </c>
      <c r="D248">
        <v>-1.6200000000000003E-2</v>
      </c>
      <c r="E248">
        <v>2.5600000000000001E-2</v>
      </c>
      <c r="G248" s="14">
        <f>LowMomentumPortfolio!AO249</f>
        <v>-9.324999999999993E-3</v>
      </c>
    </row>
    <row r="249" spans="1:7" ht="16.5" thickTop="1" thickBot="1" x14ac:dyDescent="0.3">
      <c r="A249">
        <v>199508</v>
      </c>
      <c r="B249">
        <v>5.5000000000000005E-3</v>
      </c>
      <c r="C249">
        <v>1.3500000000000002E-2</v>
      </c>
      <c r="D249">
        <v>2.7900000000000001E-2</v>
      </c>
      <c r="E249">
        <v>1.6000000000000001E-3</v>
      </c>
      <c r="G249" s="14">
        <f>LowMomentumPortfolio!AO250</f>
        <v>1.0125E-2</v>
      </c>
    </row>
    <row r="250" spans="1:7" ht="16.5" thickTop="1" thickBot="1" x14ac:dyDescent="0.3">
      <c r="A250">
        <v>199509</v>
      </c>
      <c r="B250">
        <v>3.3500000000000002E-2</v>
      </c>
      <c r="C250">
        <v>-2.2000000000000002E-2</v>
      </c>
      <c r="D250">
        <v>-4.0000000000000002E-4</v>
      </c>
      <c r="E250">
        <v>2.8999999999999998E-2</v>
      </c>
      <c r="G250" s="14">
        <f>LowMomentumPortfolio!AO251</f>
        <v>2.10125E-2</v>
      </c>
    </row>
    <row r="251" spans="1:7" ht="16.5" thickTop="1" thickBot="1" x14ac:dyDescent="0.3">
      <c r="A251">
        <v>199510</v>
      </c>
      <c r="B251">
        <v>-1.52E-2</v>
      </c>
      <c r="C251">
        <v>-3.78E-2</v>
      </c>
      <c r="D251">
        <v>-5.0000000000000001E-3</v>
      </c>
      <c r="E251">
        <v>4.1599999999999998E-2</v>
      </c>
      <c r="G251" s="14">
        <f>LowMomentumPortfolio!AO252</f>
        <v>4.7587499999999998E-2</v>
      </c>
    </row>
    <row r="252" spans="1:7" ht="16.5" thickTop="1" thickBot="1" x14ac:dyDescent="0.3">
      <c r="A252">
        <v>199511</v>
      </c>
      <c r="B252">
        <v>3.9599999999999996E-2</v>
      </c>
      <c r="C252">
        <v>-1.09E-2</v>
      </c>
      <c r="D252">
        <v>5.1000000000000004E-3</v>
      </c>
      <c r="E252">
        <v>-6.8000000000000005E-3</v>
      </c>
      <c r="G252" s="14">
        <f>LowMomentumPortfolio!AO253</f>
        <v>-1.4774999999999996E-2</v>
      </c>
    </row>
    <row r="253" spans="1:7" ht="16.5" thickTop="1" thickBot="1" x14ac:dyDescent="0.3">
      <c r="A253">
        <v>199512</v>
      </c>
      <c r="B253">
        <v>1.03E-2</v>
      </c>
      <c r="C253">
        <v>6.9999999999999993E-3</v>
      </c>
      <c r="D253">
        <v>2.2000000000000001E-3</v>
      </c>
      <c r="E253">
        <v>2.52E-2</v>
      </c>
      <c r="G253" s="14">
        <f>LowMomentumPortfolio!AO254</f>
        <v>-2.7999999999999987E-3</v>
      </c>
    </row>
    <row r="254" spans="1:7" ht="16.5" thickTop="1" thickBot="1" x14ac:dyDescent="0.3">
      <c r="A254">
        <v>199601</v>
      </c>
      <c r="B254">
        <v>2.2599999999999999E-2</v>
      </c>
      <c r="C254">
        <v>-2.7300000000000001E-2</v>
      </c>
      <c r="D254">
        <v>3.8E-3</v>
      </c>
      <c r="E254">
        <v>5.4000000000000003E-3</v>
      </c>
      <c r="G254" s="14">
        <f>LowMomentumPortfolio!AO255</f>
        <v>8.4000000000000082E-3</v>
      </c>
    </row>
    <row r="255" spans="1:7" ht="16.5" thickTop="1" thickBot="1" x14ac:dyDescent="0.3">
      <c r="A255">
        <v>199602</v>
      </c>
      <c r="B255">
        <v>1.3300000000000001E-2</v>
      </c>
      <c r="C255">
        <v>1.7899999999999999E-2</v>
      </c>
      <c r="D255">
        <v>-1.0800000000000001E-2</v>
      </c>
      <c r="E255">
        <v>5.8999999999999999E-3</v>
      </c>
      <c r="G255" s="14">
        <f>LowMomentumPortfolio!AO256</f>
        <v>8.9999999999999941E-3</v>
      </c>
    </row>
    <row r="256" spans="1:7" ht="16.5" thickTop="1" thickBot="1" x14ac:dyDescent="0.3">
      <c r="A256">
        <v>199603</v>
      </c>
      <c r="B256">
        <v>7.3000000000000001E-3</v>
      </c>
      <c r="C256">
        <v>1.49E-2</v>
      </c>
      <c r="D256">
        <v>3.4999999999999996E-3</v>
      </c>
      <c r="E256">
        <v>-1.84E-2</v>
      </c>
      <c r="G256" s="14">
        <f>LowMomentumPortfolio!AO257</f>
        <v>-3.9737500000000002E-2</v>
      </c>
    </row>
    <row r="257" spans="1:7" ht="16.5" thickTop="1" thickBot="1" x14ac:dyDescent="0.3">
      <c r="A257">
        <v>199604</v>
      </c>
      <c r="B257">
        <v>2.06E-2</v>
      </c>
      <c r="C257">
        <v>5.2300000000000006E-2</v>
      </c>
      <c r="D257">
        <v>-4.0199999999999993E-2</v>
      </c>
      <c r="E257">
        <v>-8.8000000000000005E-3</v>
      </c>
      <c r="G257" s="14">
        <f>LowMomentumPortfolio!AO258</f>
        <v>-3.2875000000000001E-2</v>
      </c>
    </row>
    <row r="258" spans="1:7" ht="16.5" thickTop="1" thickBot="1" x14ac:dyDescent="0.3">
      <c r="A258">
        <v>199605</v>
      </c>
      <c r="B258">
        <v>2.3599999999999999E-2</v>
      </c>
      <c r="C258">
        <v>3.1699999999999999E-2</v>
      </c>
      <c r="D258">
        <v>-8.3000000000000001E-3</v>
      </c>
      <c r="E258">
        <v>1.54E-2</v>
      </c>
      <c r="G258" s="14">
        <f>LowMomentumPortfolio!AO259</f>
        <v>3.0125000000000048E-3</v>
      </c>
    </row>
    <row r="259" spans="1:7" ht="16.5" thickTop="1" thickBot="1" x14ac:dyDescent="0.3">
      <c r="A259">
        <v>199606</v>
      </c>
      <c r="B259">
        <v>-1.1399999999999999E-2</v>
      </c>
      <c r="C259">
        <v>-4.0099999999999997E-2</v>
      </c>
      <c r="D259">
        <v>2.35E-2</v>
      </c>
      <c r="E259">
        <v>9.7999999999999997E-3</v>
      </c>
      <c r="G259" s="14">
        <f>LowMomentumPortfolio!AO260</f>
        <v>-1.7949999999999997E-2</v>
      </c>
    </row>
    <row r="260" spans="1:7" ht="16.5" thickTop="1" thickBot="1" x14ac:dyDescent="0.3">
      <c r="A260">
        <v>199607</v>
      </c>
      <c r="B260">
        <v>-5.9699999999999996E-2</v>
      </c>
      <c r="C260">
        <v>-4.3099999999999999E-2</v>
      </c>
      <c r="D260">
        <v>5.1399999999999994E-2</v>
      </c>
      <c r="E260">
        <v>-1.6000000000000001E-3</v>
      </c>
      <c r="G260" s="14">
        <f>LowMomentumPortfolio!AO261</f>
        <v>1.44875E-2</v>
      </c>
    </row>
    <row r="261" spans="1:7" ht="16.5" thickTop="1" thickBot="1" x14ac:dyDescent="0.3">
      <c r="A261">
        <v>199608</v>
      </c>
      <c r="B261">
        <v>2.7699999999999999E-2</v>
      </c>
      <c r="C261">
        <v>2.4399999999999998E-2</v>
      </c>
      <c r="D261">
        <v>-7.4000000000000003E-3</v>
      </c>
      <c r="E261">
        <v>1E-4</v>
      </c>
      <c r="G261" s="14">
        <f>LowMomentumPortfolio!AO262</f>
        <v>-7.7750000000000041E-3</v>
      </c>
    </row>
    <row r="262" spans="1:7" ht="16.5" thickTop="1" thickBot="1" x14ac:dyDescent="0.3">
      <c r="A262">
        <v>199609</v>
      </c>
      <c r="B262">
        <v>5.0099999999999999E-2</v>
      </c>
      <c r="C262">
        <v>-9.7999999999999997E-3</v>
      </c>
      <c r="D262">
        <v>-2.7200000000000002E-2</v>
      </c>
      <c r="E262">
        <v>2.7000000000000003E-2</v>
      </c>
      <c r="G262" s="14">
        <f>LowMomentumPortfolio!AO263</f>
        <v>1.9049999999999997E-2</v>
      </c>
    </row>
    <row r="263" spans="1:7" ht="16.5" thickTop="1" thickBot="1" x14ac:dyDescent="0.3">
      <c r="A263">
        <v>199610</v>
      </c>
      <c r="B263">
        <v>8.6E-3</v>
      </c>
      <c r="C263">
        <v>-4.4400000000000002E-2</v>
      </c>
      <c r="D263">
        <v>4.9400000000000006E-2</v>
      </c>
      <c r="E263">
        <v>3.7900000000000003E-2</v>
      </c>
      <c r="G263" s="14">
        <f>LowMomentumPortfolio!AO264</f>
        <v>1.30375E-2</v>
      </c>
    </row>
    <row r="264" spans="1:7" ht="16.5" thickTop="1" thickBot="1" x14ac:dyDescent="0.3">
      <c r="A264">
        <v>199611</v>
      </c>
      <c r="B264">
        <v>6.25E-2</v>
      </c>
      <c r="C264">
        <v>-4.0199999999999993E-2</v>
      </c>
      <c r="D264">
        <v>1.3899999999999999E-2</v>
      </c>
      <c r="E264">
        <v>-2.3700000000000002E-2</v>
      </c>
      <c r="G264" s="14">
        <f>LowMomentumPortfolio!AO265</f>
        <v>-1.0825000000000001E-2</v>
      </c>
    </row>
    <row r="265" spans="1:7" ht="16.5" thickTop="1" thickBot="1" x14ac:dyDescent="0.3">
      <c r="A265">
        <v>199612</v>
      </c>
      <c r="B265">
        <v>-1.7000000000000001E-2</v>
      </c>
      <c r="C265">
        <v>3.1600000000000003E-2</v>
      </c>
      <c r="D265">
        <v>1.3100000000000001E-2</v>
      </c>
      <c r="E265">
        <v>6.3E-3</v>
      </c>
      <c r="G265" s="14">
        <f>LowMomentumPortfolio!AO266</f>
        <v>-1.2125000000000018E-3</v>
      </c>
    </row>
    <row r="266" spans="1:7" ht="16.5" thickTop="1" thickBot="1" x14ac:dyDescent="0.3">
      <c r="A266">
        <v>199701</v>
      </c>
      <c r="B266">
        <v>4.99E-2</v>
      </c>
      <c r="C266">
        <v>-1.95E-2</v>
      </c>
      <c r="D266">
        <v>-1.4199999999999999E-2</v>
      </c>
      <c r="E266">
        <v>1.9599999999999999E-2</v>
      </c>
      <c r="G266" s="14">
        <f>LowMomentumPortfolio!AO267</f>
        <v>3.4487499999999997E-2</v>
      </c>
    </row>
    <row r="267" spans="1:7" ht="16.5" thickTop="1" thickBot="1" x14ac:dyDescent="0.3">
      <c r="A267">
        <v>199702</v>
      </c>
      <c r="B267">
        <v>-4.8999999999999998E-3</v>
      </c>
      <c r="C267">
        <v>-3.2199999999999999E-2</v>
      </c>
      <c r="D267">
        <v>5.67E-2</v>
      </c>
      <c r="E267">
        <v>-2.1299999999999999E-2</v>
      </c>
      <c r="G267" s="14">
        <f>LowMomentumPortfolio!AO268</f>
        <v>-2.9399999999999999E-2</v>
      </c>
    </row>
    <row r="268" spans="1:7" ht="16.5" thickTop="1" thickBot="1" x14ac:dyDescent="0.3">
      <c r="A268">
        <v>199703</v>
      </c>
      <c r="B268">
        <v>-5.0300000000000004E-2</v>
      </c>
      <c r="C268">
        <v>-3.5999999999999999E-3</v>
      </c>
      <c r="D268">
        <v>3.39E-2</v>
      </c>
      <c r="E268">
        <v>9.0000000000000011E-3</v>
      </c>
      <c r="G268" s="14">
        <f>LowMomentumPortfolio!AO269</f>
        <v>1.2124999999999983E-3</v>
      </c>
    </row>
    <row r="269" spans="1:7" ht="16.5" thickTop="1" thickBot="1" x14ac:dyDescent="0.3">
      <c r="A269">
        <v>199704</v>
      </c>
      <c r="B269">
        <v>4.0399999999999998E-2</v>
      </c>
      <c r="C269">
        <v>-5.7699999999999994E-2</v>
      </c>
      <c r="D269">
        <v>7.000000000000001E-4</v>
      </c>
      <c r="E269">
        <v>4.8399999999999999E-2</v>
      </c>
      <c r="G269" s="14">
        <f>LowMomentumPortfolio!AO270</f>
        <v>2.7500000000000004E-2</v>
      </c>
    </row>
    <row r="270" spans="1:7" ht="16.5" thickTop="1" thickBot="1" x14ac:dyDescent="0.3">
      <c r="A270">
        <v>199705</v>
      </c>
      <c r="B270">
        <v>6.7400000000000002E-2</v>
      </c>
      <c r="C270">
        <v>5.1900000000000002E-2</v>
      </c>
      <c r="D270">
        <v>-4.1299999999999996E-2</v>
      </c>
      <c r="E270">
        <v>-5.1699999999999996E-2</v>
      </c>
      <c r="G270" s="14">
        <f>LowMomentumPortfolio!AO271</f>
        <v>1.287499999999997E-3</v>
      </c>
    </row>
    <row r="271" spans="1:7" ht="16.5" thickTop="1" thickBot="1" x14ac:dyDescent="0.3">
      <c r="A271">
        <v>199706</v>
      </c>
      <c r="B271">
        <v>4.0999999999999995E-2</v>
      </c>
      <c r="C271">
        <v>1.2199999999999999E-2</v>
      </c>
      <c r="D271">
        <v>1.5800000000000002E-2</v>
      </c>
      <c r="E271">
        <v>2.6000000000000002E-2</v>
      </c>
      <c r="G271" s="14">
        <f>LowMomentumPortfolio!AO272</f>
        <v>6.7499999999999991E-3</v>
      </c>
    </row>
    <row r="272" spans="1:7" ht="16.5" thickTop="1" thickBot="1" x14ac:dyDescent="0.3">
      <c r="A272">
        <v>199707</v>
      </c>
      <c r="B272">
        <v>7.3300000000000004E-2</v>
      </c>
      <c r="C272">
        <v>-2.7400000000000001E-2</v>
      </c>
      <c r="D272">
        <v>2.5999999999999999E-3</v>
      </c>
      <c r="E272">
        <v>3.7699999999999997E-2</v>
      </c>
      <c r="G272" s="14">
        <f>LowMomentumPortfolio!AO273</f>
        <v>3.3000000000000008E-2</v>
      </c>
    </row>
    <row r="273" spans="1:7" ht="16.5" thickTop="1" thickBot="1" x14ac:dyDescent="0.3">
      <c r="A273">
        <v>199708</v>
      </c>
      <c r="B273">
        <v>-4.1500000000000002E-2</v>
      </c>
      <c r="C273">
        <v>7.2800000000000004E-2</v>
      </c>
      <c r="D273">
        <v>1.18E-2</v>
      </c>
      <c r="E273">
        <v>-2.5600000000000001E-2</v>
      </c>
      <c r="G273" s="14">
        <f>LowMomentumPortfolio!AO274</f>
        <v>-1.8837499999999997E-2</v>
      </c>
    </row>
    <row r="274" spans="1:7" ht="16.5" thickTop="1" thickBot="1" x14ac:dyDescent="0.3">
      <c r="A274">
        <v>199709</v>
      </c>
      <c r="B274">
        <v>5.3499999999999999E-2</v>
      </c>
      <c r="C274">
        <v>2.53E-2</v>
      </c>
      <c r="D274">
        <v>3.7000000000000002E-3</v>
      </c>
      <c r="E274">
        <v>1.47E-2</v>
      </c>
      <c r="G274" s="14">
        <f>LowMomentumPortfolio!AO275</f>
        <v>1.4374999999999999E-2</v>
      </c>
    </row>
    <row r="275" spans="1:7" ht="16.5" thickTop="1" thickBot="1" x14ac:dyDescent="0.3">
      <c r="A275">
        <v>199710</v>
      </c>
      <c r="B275">
        <v>-3.7999999999999999E-2</v>
      </c>
      <c r="C275">
        <v>-7.3000000000000001E-3</v>
      </c>
      <c r="D275">
        <v>2.2700000000000001E-2</v>
      </c>
      <c r="E275">
        <v>-5.6999999999999993E-3</v>
      </c>
      <c r="G275" s="14">
        <f>LowMomentumPortfolio!AO276</f>
        <v>-3.4999999999999615E-4</v>
      </c>
    </row>
    <row r="276" spans="1:7" ht="16.5" thickTop="1" thickBot="1" x14ac:dyDescent="0.3">
      <c r="A276">
        <v>199711</v>
      </c>
      <c r="B276">
        <v>2.98E-2</v>
      </c>
      <c r="C276">
        <v>-5.1200000000000002E-2</v>
      </c>
      <c r="D276">
        <v>1.2E-2</v>
      </c>
      <c r="E276">
        <v>3.3E-3</v>
      </c>
      <c r="G276" s="14">
        <f>LowMomentumPortfolio!AO277</f>
        <v>-1.805E-2</v>
      </c>
    </row>
    <row r="277" spans="1:7" ht="16.5" thickTop="1" thickBot="1" x14ac:dyDescent="0.3">
      <c r="A277">
        <v>199712</v>
      </c>
      <c r="B277">
        <v>1.32E-2</v>
      </c>
      <c r="C277">
        <v>-2.4799999999999999E-2</v>
      </c>
      <c r="D277">
        <v>3.8399999999999997E-2</v>
      </c>
      <c r="E277">
        <v>3.9800000000000002E-2</v>
      </c>
      <c r="G277" s="14">
        <f>LowMomentumPortfolio!AO278</f>
        <v>1.1775000000000001E-2</v>
      </c>
    </row>
    <row r="278" spans="1:7" ht="16.5" thickTop="1" thickBot="1" x14ac:dyDescent="0.3">
      <c r="A278">
        <v>199801</v>
      </c>
      <c r="B278">
        <v>1.5E-3</v>
      </c>
      <c r="C278">
        <v>-1.0700000000000001E-2</v>
      </c>
      <c r="D278">
        <v>-1.6299999999999999E-2</v>
      </c>
      <c r="E278">
        <v>1.4000000000000002E-3</v>
      </c>
      <c r="G278" s="14">
        <f>LowMomentumPortfolio!AO279</f>
        <v>7.4499999999999992E-3</v>
      </c>
    </row>
    <row r="279" spans="1:7" ht="16.5" thickTop="1" thickBot="1" x14ac:dyDescent="0.3">
      <c r="A279">
        <v>199802</v>
      </c>
      <c r="B279">
        <v>7.0400000000000004E-2</v>
      </c>
      <c r="C279">
        <v>3.2000000000000002E-3</v>
      </c>
      <c r="D279">
        <v>-8.5000000000000006E-3</v>
      </c>
      <c r="E279">
        <v>-1.1200000000000002E-2</v>
      </c>
      <c r="G279" s="14">
        <f>LowMomentumPortfolio!AO280</f>
        <v>6.525000000000003E-3</v>
      </c>
    </row>
    <row r="280" spans="1:7" ht="16.5" thickTop="1" thickBot="1" x14ac:dyDescent="0.3">
      <c r="A280">
        <v>199803</v>
      </c>
      <c r="B280">
        <v>4.7599999999999996E-2</v>
      </c>
      <c r="C280">
        <v>-1.1399999999999999E-2</v>
      </c>
      <c r="D280">
        <v>1.3899999999999999E-2</v>
      </c>
      <c r="E280">
        <v>2.1499999999999998E-2</v>
      </c>
      <c r="G280" s="14">
        <f>LowMomentumPortfolio!AO281</f>
        <v>-9.1125000000000025E-3</v>
      </c>
    </row>
    <row r="281" spans="1:7" ht="16.5" thickTop="1" thickBot="1" x14ac:dyDescent="0.3">
      <c r="A281">
        <v>199804</v>
      </c>
      <c r="B281">
        <v>7.3000000000000001E-3</v>
      </c>
      <c r="C281">
        <v>7.000000000000001E-4</v>
      </c>
      <c r="D281">
        <v>9.3999999999999986E-3</v>
      </c>
      <c r="E281">
        <v>7.4000000000000003E-3</v>
      </c>
      <c r="G281" s="14">
        <f>LowMomentumPortfolio!AO282</f>
        <v>7.2499999999999995E-4</v>
      </c>
    </row>
    <row r="282" spans="1:7" ht="16.5" thickTop="1" thickBot="1" x14ac:dyDescent="0.3">
      <c r="A282">
        <v>199805</v>
      </c>
      <c r="B282">
        <v>-3.0699999999999998E-2</v>
      </c>
      <c r="C282">
        <v>-3.3799999999999997E-2</v>
      </c>
      <c r="D282">
        <v>3.44E-2</v>
      </c>
      <c r="E282">
        <v>1.8200000000000001E-2</v>
      </c>
      <c r="G282" s="14">
        <f>LowMomentumPortfolio!AO283</f>
        <v>3.3900000000000007E-2</v>
      </c>
    </row>
    <row r="283" spans="1:7" ht="16.5" thickTop="1" thickBot="1" x14ac:dyDescent="0.3">
      <c r="A283">
        <v>199806</v>
      </c>
      <c r="B283">
        <v>3.1800000000000002E-2</v>
      </c>
      <c r="C283">
        <v>-3.2099999999999997E-2</v>
      </c>
      <c r="D283">
        <v>-1.9599999999999999E-2</v>
      </c>
      <c r="E283">
        <v>7.2800000000000004E-2</v>
      </c>
      <c r="G283" s="14">
        <f>LowMomentumPortfolio!AO284</f>
        <v>5.1837500000000009E-2</v>
      </c>
    </row>
    <row r="284" spans="1:7" ht="16.5" thickTop="1" thickBot="1" x14ac:dyDescent="0.3">
      <c r="A284">
        <v>199807</v>
      </c>
      <c r="B284">
        <v>-2.46E-2</v>
      </c>
      <c r="C284">
        <v>-4.9100000000000005E-2</v>
      </c>
      <c r="D284">
        <v>-1.78E-2</v>
      </c>
      <c r="E284">
        <v>3.6900000000000002E-2</v>
      </c>
      <c r="G284" s="14">
        <f>LowMomentumPortfolio!AO285</f>
        <v>3.7462499999999996E-2</v>
      </c>
    </row>
    <row r="285" spans="1:7" ht="16.5" thickTop="1" thickBot="1" x14ac:dyDescent="0.3">
      <c r="A285">
        <v>199808</v>
      </c>
      <c r="B285">
        <v>-0.16079999999999997</v>
      </c>
      <c r="C285">
        <v>-5.6900000000000006E-2</v>
      </c>
      <c r="D285">
        <v>3.5299999999999998E-2</v>
      </c>
      <c r="E285">
        <v>1.84E-2</v>
      </c>
      <c r="G285" s="14">
        <f>LowMomentumPortfolio!AO286</f>
        <v>3.1962499999999977E-2</v>
      </c>
    </row>
    <row r="286" spans="1:7" ht="16.5" thickTop="1" thickBot="1" x14ac:dyDescent="0.3">
      <c r="A286">
        <v>199809</v>
      </c>
      <c r="B286">
        <v>6.1500000000000006E-2</v>
      </c>
      <c r="C286">
        <v>8.9999999999999998E-4</v>
      </c>
      <c r="D286">
        <v>-3.4200000000000001E-2</v>
      </c>
      <c r="E286">
        <v>-8.1000000000000013E-3</v>
      </c>
      <c r="G286" s="14">
        <f>LowMomentumPortfolio!AO287</f>
        <v>-4.9450000000000001E-2</v>
      </c>
    </row>
    <row r="287" spans="1:7" ht="16.5" thickTop="1" thickBot="1" x14ac:dyDescent="0.3">
      <c r="A287">
        <v>199810</v>
      </c>
      <c r="B287">
        <v>7.1300000000000002E-2</v>
      </c>
      <c r="C287">
        <v>-3.1200000000000002E-2</v>
      </c>
      <c r="D287">
        <v>-2.23E-2</v>
      </c>
      <c r="E287">
        <v>-5.3699999999999998E-2</v>
      </c>
      <c r="G287" s="14">
        <f>LowMomentumPortfolio!AO288</f>
        <v>2.8375000000000004E-2</v>
      </c>
    </row>
    <row r="288" spans="1:7" ht="16.5" thickTop="1" thickBot="1" x14ac:dyDescent="0.3">
      <c r="A288">
        <v>199811</v>
      </c>
      <c r="B288">
        <v>6.0999999999999999E-2</v>
      </c>
      <c r="C288">
        <v>1.23E-2</v>
      </c>
      <c r="D288">
        <v>-3.2500000000000001E-2</v>
      </c>
      <c r="E288">
        <v>1.2E-2</v>
      </c>
      <c r="G288" s="14">
        <f>LowMomentumPortfolio!AO289</f>
        <v>3.6000000000000004E-2</v>
      </c>
    </row>
    <row r="289" spans="1:7" ht="16.5" thickTop="1" thickBot="1" x14ac:dyDescent="0.3">
      <c r="A289">
        <v>199812</v>
      </c>
      <c r="B289">
        <v>6.1600000000000002E-2</v>
      </c>
      <c r="C289">
        <v>-5.0000000000000001E-3</v>
      </c>
      <c r="D289">
        <v>-4.1900000000000007E-2</v>
      </c>
      <c r="E289">
        <v>8.9200000000000002E-2</v>
      </c>
      <c r="G289" s="14">
        <f>LowMomentumPortfolio!AO290</f>
        <v>6.3887500000000014E-2</v>
      </c>
    </row>
    <row r="290" spans="1:7" ht="16.5" thickTop="1" thickBot="1" x14ac:dyDescent="0.3">
      <c r="A290">
        <v>199901</v>
      </c>
      <c r="B290">
        <v>3.5000000000000003E-2</v>
      </c>
      <c r="C290">
        <v>7.4999999999999997E-3</v>
      </c>
      <c r="D290">
        <v>-4.5999999999999999E-2</v>
      </c>
      <c r="E290">
        <v>3.0299999999999997E-2</v>
      </c>
      <c r="G290" s="14">
        <f>LowMomentumPortfolio!AO291</f>
        <v>3.6712500000000002E-2</v>
      </c>
    </row>
    <row r="291" spans="1:7" ht="16.5" thickTop="1" thickBot="1" x14ac:dyDescent="0.3">
      <c r="A291">
        <v>199902</v>
      </c>
      <c r="B291">
        <v>-4.0800000000000003E-2</v>
      </c>
      <c r="C291">
        <v>-6.08E-2</v>
      </c>
      <c r="D291">
        <v>1.9199999999999998E-2</v>
      </c>
      <c r="E291">
        <v>-1E-3</v>
      </c>
      <c r="G291" s="14">
        <f>LowMomentumPortfolio!AO292</f>
        <v>-6.912500000000002E-3</v>
      </c>
    </row>
    <row r="292" spans="1:7" ht="16.5" thickTop="1" thickBot="1" x14ac:dyDescent="0.3">
      <c r="A292">
        <v>199903</v>
      </c>
      <c r="B292">
        <v>3.4500000000000003E-2</v>
      </c>
      <c r="C292">
        <v>-3.7999999999999999E-2</v>
      </c>
      <c r="D292">
        <v>-2.7400000000000001E-2</v>
      </c>
      <c r="E292">
        <v>-1.2699999999999999E-2</v>
      </c>
      <c r="G292" s="14">
        <f>LowMomentumPortfolio!AO293</f>
        <v>1.3537499999999997E-2</v>
      </c>
    </row>
    <row r="293" spans="1:7" ht="16.5" thickTop="1" thickBot="1" x14ac:dyDescent="0.3">
      <c r="A293">
        <v>199904</v>
      </c>
      <c r="B293">
        <v>4.3299999999999998E-2</v>
      </c>
      <c r="C293">
        <v>3.9100000000000003E-2</v>
      </c>
      <c r="D293">
        <v>2.46E-2</v>
      </c>
      <c r="E293">
        <v>-9.0399999999999994E-2</v>
      </c>
      <c r="G293" s="14">
        <f>LowMomentumPortfolio!AO294</f>
        <v>-9.9162500000000028E-2</v>
      </c>
    </row>
    <row r="294" spans="1:7" ht="16.5" thickTop="1" thickBot="1" x14ac:dyDescent="0.3">
      <c r="A294">
        <v>199905</v>
      </c>
      <c r="B294">
        <v>-2.46E-2</v>
      </c>
      <c r="C294">
        <v>3.3399999999999999E-2</v>
      </c>
      <c r="D294">
        <v>2.35E-2</v>
      </c>
      <c r="E294">
        <v>-5.1900000000000002E-2</v>
      </c>
      <c r="G294" s="14">
        <f>LowMomentumPortfolio!AO295</f>
        <v>6.2500000000000402E-4</v>
      </c>
    </row>
    <row r="295" spans="1:7" ht="16.5" thickTop="1" thickBot="1" x14ac:dyDescent="0.3">
      <c r="A295">
        <v>199906</v>
      </c>
      <c r="B295">
        <v>4.7699999999999992E-2</v>
      </c>
      <c r="C295">
        <v>3.1E-2</v>
      </c>
      <c r="D295">
        <v>-3.1899999999999998E-2</v>
      </c>
      <c r="E295">
        <v>5.0599999999999999E-2</v>
      </c>
      <c r="G295" s="14">
        <f>LowMomentumPortfolio!AO296</f>
        <v>1.5475000000000003E-2</v>
      </c>
    </row>
    <row r="296" spans="1:7" ht="16.5" thickTop="1" thickBot="1" x14ac:dyDescent="0.3">
      <c r="A296">
        <v>199907</v>
      </c>
      <c r="B296">
        <v>-3.49E-2</v>
      </c>
      <c r="C296">
        <v>2.6000000000000002E-2</v>
      </c>
      <c r="D296">
        <v>-4.4000000000000003E-3</v>
      </c>
      <c r="E296">
        <v>1.66E-2</v>
      </c>
      <c r="G296" s="14">
        <f>LowMomentumPortfolio!AO297</f>
        <v>6.1250000000000054E-3</v>
      </c>
    </row>
    <row r="297" spans="1:7" ht="16.5" thickTop="1" thickBot="1" x14ac:dyDescent="0.3">
      <c r="A297">
        <v>199908</v>
      </c>
      <c r="B297">
        <v>-1.38E-2</v>
      </c>
      <c r="C297">
        <v>-9.3999999999999986E-3</v>
      </c>
      <c r="D297">
        <v>-1.8700000000000001E-2</v>
      </c>
      <c r="E297">
        <v>3.1200000000000002E-2</v>
      </c>
      <c r="G297" s="14">
        <f>LowMomentumPortfolio!AO298</f>
        <v>4.4075000000000003E-2</v>
      </c>
    </row>
    <row r="298" spans="1:7" ht="16.5" thickTop="1" thickBot="1" x14ac:dyDescent="0.3">
      <c r="A298">
        <v>199909</v>
      </c>
      <c r="B298">
        <v>-2.7900000000000001E-2</v>
      </c>
      <c r="C298">
        <v>3.4099999999999998E-2</v>
      </c>
      <c r="D298">
        <v>-3.49E-2</v>
      </c>
      <c r="E298">
        <v>6.4699999999999994E-2</v>
      </c>
      <c r="G298" s="14">
        <f>LowMomentumPortfolio!AO299</f>
        <v>3.2274999999999998E-2</v>
      </c>
    </row>
    <row r="299" spans="1:7" ht="16.5" thickTop="1" thickBot="1" x14ac:dyDescent="0.3">
      <c r="A299">
        <v>199910</v>
      </c>
      <c r="B299">
        <v>6.1200000000000004E-2</v>
      </c>
      <c r="C299">
        <v>-6.6400000000000001E-2</v>
      </c>
      <c r="D299">
        <v>-3.3700000000000001E-2</v>
      </c>
      <c r="E299">
        <v>5.5E-2</v>
      </c>
      <c r="G299" s="14">
        <f>LowMomentumPortfolio!AO300</f>
        <v>-1.5475000000000003E-2</v>
      </c>
    </row>
    <row r="300" spans="1:7" ht="16.5" thickTop="1" thickBot="1" x14ac:dyDescent="0.3">
      <c r="A300">
        <v>199911</v>
      </c>
      <c r="B300">
        <v>3.3700000000000001E-2</v>
      </c>
      <c r="C300">
        <v>7.2099999999999997E-2</v>
      </c>
      <c r="D300">
        <v>-6.1200000000000004E-2</v>
      </c>
      <c r="E300">
        <v>5.6399999999999999E-2</v>
      </c>
      <c r="G300" s="14">
        <f>LowMomentumPortfolio!AO301</f>
        <v>5.9925000000000006E-2</v>
      </c>
    </row>
    <row r="301" spans="1:7" ht="16.5" thickTop="1" thickBot="1" x14ac:dyDescent="0.3">
      <c r="A301">
        <v>199912</v>
      </c>
      <c r="B301">
        <v>7.7199999999999991E-2</v>
      </c>
      <c r="C301">
        <v>7.0300000000000001E-2</v>
      </c>
      <c r="D301">
        <v>-8.3299999999999999E-2</v>
      </c>
      <c r="E301">
        <v>0.13220000000000001</v>
      </c>
      <c r="G301" s="14">
        <f>LowMomentumPortfolio!AO302</f>
        <v>0.10008750000000001</v>
      </c>
    </row>
    <row r="302" spans="1:7" ht="16.5" thickTop="1" thickBot="1" x14ac:dyDescent="0.3">
      <c r="A302">
        <v>200001</v>
      </c>
      <c r="B302">
        <v>-4.7400000000000005E-2</v>
      </c>
      <c r="C302">
        <v>5.7699999999999994E-2</v>
      </c>
      <c r="D302">
        <v>-1.8799999999999997E-2</v>
      </c>
      <c r="E302">
        <v>1.9199999999999998E-2</v>
      </c>
      <c r="G302" s="14">
        <f>LowMomentumPortfolio!AO303</f>
        <v>5.7999999999999927E-3</v>
      </c>
    </row>
    <row r="303" spans="1:7" ht="16.5" thickTop="1" thickBot="1" x14ac:dyDescent="0.3">
      <c r="A303">
        <v>200002</v>
      </c>
      <c r="B303">
        <v>2.4500000000000001E-2</v>
      </c>
      <c r="C303">
        <v>0.21359999999999998</v>
      </c>
      <c r="D303">
        <v>-9.5899999999999999E-2</v>
      </c>
      <c r="E303">
        <v>0.182</v>
      </c>
      <c r="G303" s="14">
        <f>LowMomentumPortfolio!AO304</f>
        <v>7.0037499999999989E-2</v>
      </c>
    </row>
    <row r="304" spans="1:7" ht="16.5" thickTop="1" thickBot="1" x14ac:dyDescent="0.3">
      <c r="A304">
        <v>200003</v>
      </c>
      <c r="B304">
        <v>5.2000000000000005E-2</v>
      </c>
      <c r="C304">
        <v>-0.17199999999999999</v>
      </c>
      <c r="D304">
        <v>8.1300000000000011E-2</v>
      </c>
      <c r="E304">
        <v>-6.83E-2</v>
      </c>
      <c r="G304" s="14">
        <f>LowMomentumPortfolio!AO305</f>
        <v>-2.2574999999999984E-2</v>
      </c>
    </row>
    <row r="305" spans="1:7" ht="16.5" thickTop="1" thickBot="1" x14ac:dyDescent="0.3">
      <c r="A305">
        <v>200004</v>
      </c>
      <c r="B305">
        <v>-6.4000000000000001E-2</v>
      </c>
      <c r="C305">
        <v>-6.6799999999999998E-2</v>
      </c>
      <c r="D305">
        <v>7.2599999999999998E-2</v>
      </c>
      <c r="E305">
        <v>-8.3900000000000002E-2</v>
      </c>
      <c r="G305" s="14">
        <f>LowMomentumPortfolio!AO306</f>
        <v>-3.1037499999999996E-2</v>
      </c>
    </row>
    <row r="306" spans="1:7" ht="16.5" thickTop="1" thickBot="1" x14ac:dyDescent="0.3">
      <c r="A306">
        <v>200005</v>
      </c>
      <c r="B306">
        <v>-4.4199999999999996E-2</v>
      </c>
      <c r="C306">
        <v>-6.0499999999999998E-2</v>
      </c>
      <c r="D306">
        <v>4.7500000000000001E-2</v>
      </c>
      <c r="E306">
        <v>-8.9800000000000005E-2</v>
      </c>
      <c r="G306" s="14">
        <f>LowMomentumPortfolio!AO307</f>
        <v>-1.3624999999999995E-2</v>
      </c>
    </row>
    <row r="307" spans="1:7" ht="16.5" thickTop="1" thickBot="1" x14ac:dyDescent="0.3">
      <c r="A307">
        <v>200006</v>
      </c>
      <c r="B307">
        <v>4.6399999999999997E-2</v>
      </c>
      <c r="C307">
        <v>0.12839999999999999</v>
      </c>
      <c r="D307">
        <v>-8.4199999999999997E-2</v>
      </c>
      <c r="E307">
        <v>0.16600000000000001</v>
      </c>
      <c r="G307" s="14">
        <f>LowMomentumPortfolio!AO308</f>
        <v>6.7375000000000004E-2</v>
      </c>
    </row>
    <row r="308" spans="1:7" ht="16.5" thickTop="1" thickBot="1" x14ac:dyDescent="0.3">
      <c r="A308">
        <v>200007</v>
      </c>
      <c r="B308">
        <v>-2.5099999999999997E-2</v>
      </c>
      <c r="C308">
        <v>-3.0699999999999998E-2</v>
      </c>
      <c r="D308">
        <v>8.3100000000000007E-2</v>
      </c>
      <c r="E308">
        <v>-5.0000000000000001E-4</v>
      </c>
      <c r="G308" s="14">
        <f>LowMomentumPortfolio!AO309</f>
        <v>-3.5462499999999994E-2</v>
      </c>
    </row>
    <row r="309" spans="1:7" ht="16.5" thickTop="1" thickBot="1" x14ac:dyDescent="0.3">
      <c r="A309">
        <v>200008</v>
      </c>
      <c r="B309">
        <v>7.0300000000000001E-2</v>
      </c>
      <c r="C309">
        <v>-6.0999999999999995E-3</v>
      </c>
      <c r="D309">
        <v>-1.3899999999999999E-2</v>
      </c>
      <c r="E309">
        <v>5.7300000000000004E-2</v>
      </c>
      <c r="G309" s="14">
        <f>LowMomentumPortfolio!AO310</f>
        <v>6.1762499999999998E-2</v>
      </c>
    </row>
    <row r="310" spans="1:7" ht="16.5" thickTop="1" thickBot="1" x14ac:dyDescent="0.3">
      <c r="A310">
        <v>200009</v>
      </c>
      <c r="B310">
        <v>-5.45E-2</v>
      </c>
      <c r="C310">
        <v>-1.8200000000000001E-2</v>
      </c>
      <c r="D310">
        <v>7.17E-2</v>
      </c>
      <c r="E310">
        <v>1.9699999999999999E-2</v>
      </c>
      <c r="G310" s="14">
        <f>LowMomentumPortfolio!AO311</f>
        <v>9.0750000000000015E-3</v>
      </c>
    </row>
    <row r="311" spans="1:7" ht="16.5" thickTop="1" thickBot="1" x14ac:dyDescent="0.3">
      <c r="A311">
        <v>200010</v>
      </c>
      <c r="B311">
        <v>-2.76E-2</v>
      </c>
      <c r="C311">
        <v>-3.8800000000000001E-2</v>
      </c>
      <c r="D311">
        <v>5.7099999999999998E-2</v>
      </c>
      <c r="E311">
        <v>-4.4800000000000006E-2</v>
      </c>
      <c r="G311" s="14">
        <f>LowMomentumPortfolio!AO312</f>
        <v>-3.9087499999999997E-2</v>
      </c>
    </row>
    <row r="312" spans="1:7" ht="16.5" thickTop="1" thickBot="1" x14ac:dyDescent="0.3">
      <c r="A312">
        <v>200011</v>
      </c>
      <c r="B312">
        <v>-0.1072</v>
      </c>
      <c r="C312">
        <v>-3.4099999999999998E-2</v>
      </c>
      <c r="D312">
        <v>0.12300000000000001</v>
      </c>
      <c r="E312">
        <v>-2.3199999999999998E-2</v>
      </c>
      <c r="G312" s="14">
        <f>LowMomentumPortfolio!AO313</f>
        <v>-2.1899999999999996E-2</v>
      </c>
    </row>
    <row r="313" spans="1:7" ht="16.5" thickTop="1" thickBot="1" x14ac:dyDescent="0.3">
      <c r="A313">
        <v>200012</v>
      </c>
      <c r="B313">
        <v>1.1899999999999999E-2</v>
      </c>
      <c r="C313">
        <v>7.3000000000000001E-3</v>
      </c>
      <c r="D313">
        <v>7.6100000000000001E-2</v>
      </c>
      <c r="E313">
        <v>6.7400000000000002E-2</v>
      </c>
      <c r="G313" s="14">
        <f>LowMomentumPortfolio!AO314</f>
        <v>-4.2937500000000017E-2</v>
      </c>
    </row>
    <row r="314" spans="1:7" ht="16.5" thickTop="1" thickBot="1" x14ac:dyDescent="0.3">
      <c r="A314">
        <v>200101</v>
      </c>
      <c r="B314">
        <v>3.1300000000000001E-2</v>
      </c>
      <c r="C314">
        <v>6.6799999999999998E-2</v>
      </c>
      <c r="D314">
        <v>-5.0700000000000002E-2</v>
      </c>
      <c r="E314">
        <v>-0.253</v>
      </c>
      <c r="G314" s="14">
        <f>LowMomentumPortfolio!AO315</f>
        <v>-8.0212499999999992E-2</v>
      </c>
    </row>
    <row r="315" spans="1:7" ht="16.5" thickTop="1" thickBot="1" x14ac:dyDescent="0.3">
      <c r="A315">
        <v>200102</v>
      </c>
      <c r="B315">
        <v>-0.10050000000000001</v>
      </c>
      <c r="C315">
        <v>-7.8000000000000005E-3</v>
      </c>
      <c r="D315">
        <v>0.12470000000000001</v>
      </c>
      <c r="E315">
        <v>0.12570000000000001</v>
      </c>
      <c r="G315" s="14">
        <f>LowMomentumPortfolio!AO316</f>
        <v>5.3862500000000001E-2</v>
      </c>
    </row>
    <row r="316" spans="1:7" ht="16.5" thickTop="1" thickBot="1" x14ac:dyDescent="0.3">
      <c r="A316">
        <v>200103</v>
      </c>
      <c r="B316">
        <v>-7.2599999999999998E-2</v>
      </c>
      <c r="C316">
        <v>2.5000000000000001E-3</v>
      </c>
      <c r="D316">
        <v>6.4199999999999993E-2</v>
      </c>
      <c r="E316">
        <v>8.5500000000000007E-2</v>
      </c>
      <c r="G316" s="14">
        <f>LowMomentumPortfolio!AO317</f>
        <v>8.7000000000000063E-3</v>
      </c>
    </row>
    <row r="317" spans="1:7" ht="16.5" thickTop="1" thickBot="1" x14ac:dyDescent="0.3">
      <c r="A317">
        <v>200104</v>
      </c>
      <c r="B317">
        <v>7.9399999999999998E-2</v>
      </c>
      <c r="C317">
        <v>5.5000000000000005E-3</v>
      </c>
      <c r="D317">
        <v>-4.6699999999999998E-2</v>
      </c>
      <c r="E317">
        <v>-7.9000000000000001E-2</v>
      </c>
      <c r="G317" s="14">
        <f>LowMomentumPortfolio!AO318</f>
        <v>-2.946250000000001E-2</v>
      </c>
    </row>
    <row r="318" spans="1:7" ht="16.5" thickTop="1" thickBot="1" x14ac:dyDescent="0.3">
      <c r="A318">
        <v>200105</v>
      </c>
      <c r="B318">
        <v>7.1999999999999998E-3</v>
      </c>
      <c r="C318">
        <v>2.5000000000000001E-2</v>
      </c>
      <c r="D318">
        <v>3.3599999999999998E-2</v>
      </c>
      <c r="E318">
        <v>2.2099999999999998E-2</v>
      </c>
      <c r="G318" s="14">
        <f>LowMomentumPortfolio!AO319</f>
        <v>1.6649999999999998E-2</v>
      </c>
    </row>
    <row r="319" spans="1:7" ht="16.5" thickTop="1" thickBot="1" x14ac:dyDescent="0.3">
      <c r="A319">
        <v>200106</v>
      </c>
      <c r="B319">
        <v>-1.9400000000000001E-2</v>
      </c>
      <c r="C319">
        <v>6.2400000000000004E-2</v>
      </c>
      <c r="D319">
        <v>-1.1200000000000002E-2</v>
      </c>
      <c r="E319">
        <v>3.8E-3</v>
      </c>
      <c r="G319" s="14">
        <f>LowMomentumPortfolio!AO320</f>
        <v>-2.5775000000000003E-2</v>
      </c>
    </row>
    <row r="320" spans="1:7" ht="16.5" thickTop="1" thickBot="1" x14ac:dyDescent="0.3">
      <c r="A320">
        <v>200107</v>
      </c>
      <c r="B320">
        <v>-2.1299999999999999E-2</v>
      </c>
      <c r="C320">
        <v>-4.1900000000000007E-2</v>
      </c>
      <c r="D320">
        <v>5.21E-2</v>
      </c>
      <c r="E320">
        <v>5.5800000000000002E-2</v>
      </c>
      <c r="G320" s="14">
        <f>LowMomentumPortfolio!AO321</f>
        <v>-1.46E-2</v>
      </c>
    </row>
    <row r="321" spans="1:7" ht="16.5" thickTop="1" thickBot="1" x14ac:dyDescent="0.3">
      <c r="A321">
        <v>200108</v>
      </c>
      <c r="B321">
        <v>-6.4600000000000005E-2</v>
      </c>
      <c r="C321">
        <v>2.4799999999999999E-2</v>
      </c>
      <c r="D321">
        <v>2.3099999999999999E-2</v>
      </c>
      <c r="E321">
        <v>5.5300000000000002E-2</v>
      </c>
      <c r="G321" s="14">
        <f>LowMomentumPortfolio!AO322</f>
        <v>1.0262500000000008E-2</v>
      </c>
    </row>
    <row r="322" spans="1:7" ht="16.5" thickTop="1" thickBot="1" x14ac:dyDescent="0.3">
      <c r="A322">
        <v>200109</v>
      </c>
      <c r="B322">
        <v>-9.2499999999999999E-2</v>
      </c>
      <c r="C322">
        <v>-6.2300000000000001E-2</v>
      </c>
      <c r="D322">
        <v>1.4499999999999999E-2</v>
      </c>
      <c r="E322">
        <v>0.1148</v>
      </c>
      <c r="G322" s="14">
        <f>LowMomentumPortfolio!AO323</f>
        <v>1.465000000000001E-2</v>
      </c>
    </row>
    <row r="323" spans="1:7" ht="16.5" thickTop="1" thickBot="1" x14ac:dyDescent="0.3">
      <c r="A323">
        <v>200110</v>
      </c>
      <c r="B323">
        <v>2.46E-2</v>
      </c>
      <c r="C323">
        <v>7.4800000000000005E-2</v>
      </c>
      <c r="D323">
        <v>-7.6499999999999999E-2</v>
      </c>
      <c r="E323">
        <v>-8.4700000000000011E-2</v>
      </c>
      <c r="G323" s="14">
        <f>LowMomentumPortfolio!AO324</f>
        <v>1.0049999999999996E-2</v>
      </c>
    </row>
    <row r="324" spans="1:7" ht="16.5" thickTop="1" thickBot="1" x14ac:dyDescent="0.3">
      <c r="A324">
        <v>200111</v>
      </c>
      <c r="B324">
        <v>7.5399999999999995E-2</v>
      </c>
      <c r="C324">
        <v>-4.6999999999999993E-3</v>
      </c>
      <c r="D324">
        <v>2.2099999999999998E-2</v>
      </c>
      <c r="E324">
        <v>-8.6899999999999991E-2</v>
      </c>
      <c r="G324" s="14">
        <f>LowMomentumPortfolio!AO325</f>
        <v>-4.6662499999999996E-2</v>
      </c>
    </row>
    <row r="325" spans="1:7" ht="16.5" thickTop="1" thickBot="1" x14ac:dyDescent="0.3">
      <c r="A325">
        <v>200112</v>
      </c>
      <c r="B325">
        <v>1.6E-2</v>
      </c>
      <c r="C325">
        <v>4.7400000000000005E-2</v>
      </c>
      <c r="D325">
        <v>8.3999999999999995E-3</v>
      </c>
      <c r="E325">
        <v>7.000000000000001E-4</v>
      </c>
      <c r="G325" s="14">
        <f>LowMomentumPortfolio!AO326</f>
        <v>3.5837499999999994E-2</v>
      </c>
    </row>
    <row r="326" spans="1:7" ht="16.5" thickTop="1" thickBot="1" x14ac:dyDescent="0.3">
      <c r="A326">
        <v>200201</v>
      </c>
      <c r="B326">
        <v>-1.44E-2</v>
      </c>
      <c r="C326">
        <v>1.1899999999999999E-2</v>
      </c>
      <c r="D326">
        <v>3.44E-2</v>
      </c>
      <c r="E326">
        <v>3.7499999999999999E-2</v>
      </c>
      <c r="G326" s="14">
        <f>LowMomentumPortfolio!AO327</f>
        <v>1.4612500000000002E-2</v>
      </c>
    </row>
    <row r="327" spans="1:7" ht="16.5" thickTop="1" thickBot="1" x14ac:dyDescent="0.3">
      <c r="A327">
        <v>200202</v>
      </c>
      <c r="B327">
        <v>-2.29E-2</v>
      </c>
      <c r="C327">
        <v>-1.01E-2</v>
      </c>
      <c r="D327">
        <v>2.1600000000000001E-2</v>
      </c>
      <c r="E327">
        <v>6.8199999999999997E-2</v>
      </c>
      <c r="G327" s="14">
        <f>LowMomentumPortfolio!AO328</f>
        <v>2.1150000000000002E-2</v>
      </c>
    </row>
    <row r="328" spans="1:7" ht="16.5" thickTop="1" thickBot="1" x14ac:dyDescent="0.3">
      <c r="A328">
        <v>200203</v>
      </c>
      <c r="B328">
        <v>4.24E-2</v>
      </c>
      <c r="C328">
        <v>4.2099999999999999E-2</v>
      </c>
      <c r="D328">
        <v>1.06E-2</v>
      </c>
      <c r="E328">
        <v>-1.6399999999999998E-2</v>
      </c>
      <c r="G328" s="14">
        <f>LowMomentumPortfolio!AO329</f>
        <v>-8.2749999999999976E-3</v>
      </c>
    </row>
    <row r="329" spans="1:7" ht="16.5" thickTop="1" thickBot="1" x14ac:dyDescent="0.3">
      <c r="A329">
        <v>200204</v>
      </c>
      <c r="B329">
        <v>-5.2000000000000005E-2</v>
      </c>
      <c r="C329">
        <v>5.96E-2</v>
      </c>
      <c r="D329">
        <v>3.8800000000000001E-2</v>
      </c>
      <c r="E329">
        <v>7.6299999999999993E-2</v>
      </c>
      <c r="G329" s="14">
        <f>LowMomentumPortfolio!AO330</f>
        <v>5.1787499999999993E-2</v>
      </c>
    </row>
    <row r="330" spans="1:7" ht="16.5" thickTop="1" thickBot="1" x14ac:dyDescent="0.3">
      <c r="A330">
        <v>200205</v>
      </c>
      <c r="B330">
        <v>-1.38E-2</v>
      </c>
      <c r="C330">
        <v>-3.2099999999999997E-2</v>
      </c>
      <c r="D330">
        <v>1.5300000000000001E-2</v>
      </c>
      <c r="E330">
        <v>3.1600000000000003E-2</v>
      </c>
      <c r="G330" s="14">
        <f>LowMomentumPortfolio!AO331</f>
        <v>1.3875E-2</v>
      </c>
    </row>
    <row r="331" spans="1:7" ht="16.5" thickTop="1" thickBot="1" x14ac:dyDescent="0.3">
      <c r="A331">
        <v>200206</v>
      </c>
      <c r="B331">
        <v>-7.2099999999999997E-2</v>
      </c>
      <c r="C331">
        <v>4.2900000000000001E-2</v>
      </c>
      <c r="D331">
        <v>-5.0000000000000001E-4</v>
      </c>
      <c r="E331">
        <v>6.0299999999999999E-2</v>
      </c>
      <c r="G331" s="14">
        <f>LowMomentumPortfolio!AO332</f>
        <v>6.2625000000000042E-3</v>
      </c>
    </row>
    <row r="332" spans="1:7" ht="16.5" thickTop="1" thickBot="1" x14ac:dyDescent="0.3">
      <c r="A332">
        <v>200207</v>
      </c>
      <c r="B332">
        <v>-8.1799999999999998E-2</v>
      </c>
      <c r="C332">
        <v>-5.28E-2</v>
      </c>
      <c r="D332">
        <v>-3.85E-2</v>
      </c>
      <c r="E332">
        <v>3.7699999999999997E-2</v>
      </c>
      <c r="G332" s="14">
        <f>LowMomentumPortfolio!AO333</f>
        <v>-8.737500000000023E-3</v>
      </c>
    </row>
    <row r="333" spans="1:7" ht="16.5" thickTop="1" thickBot="1" x14ac:dyDescent="0.3">
      <c r="A333">
        <v>200208</v>
      </c>
      <c r="B333">
        <v>5.0000000000000001E-3</v>
      </c>
      <c r="C333">
        <v>-2.86E-2</v>
      </c>
      <c r="D333">
        <v>3.2799999999999996E-2</v>
      </c>
      <c r="E333">
        <v>1.9E-2</v>
      </c>
      <c r="G333" s="14">
        <f>LowMomentumPortfolio!AO334</f>
        <v>1.1299999999999999E-2</v>
      </c>
    </row>
    <row r="334" spans="1:7" ht="16.5" thickTop="1" thickBot="1" x14ac:dyDescent="0.3">
      <c r="A334">
        <v>200209</v>
      </c>
      <c r="B334">
        <v>-0.10349999999999999</v>
      </c>
      <c r="C334">
        <v>2.41E-2</v>
      </c>
      <c r="D334">
        <v>1.4499999999999999E-2</v>
      </c>
      <c r="E334">
        <v>9.1300000000000006E-2</v>
      </c>
      <c r="G334" s="14">
        <f>LowMomentumPortfolio!AO335</f>
        <v>3.7600000000000008E-2</v>
      </c>
    </row>
    <row r="335" spans="1:7" ht="16.5" thickTop="1" thickBot="1" x14ac:dyDescent="0.3">
      <c r="A335">
        <v>200210</v>
      </c>
      <c r="B335">
        <v>7.8399999999999997E-2</v>
      </c>
      <c r="C335">
        <v>-3.4200000000000001E-2</v>
      </c>
      <c r="D335">
        <v>-3.9399999999999998E-2</v>
      </c>
      <c r="E335">
        <v>-5.5800000000000002E-2</v>
      </c>
      <c r="G335" s="14">
        <f>LowMomentumPortfolio!AO336</f>
        <v>-4.1375000000000002E-2</v>
      </c>
    </row>
    <row r="336" spans="1:7" ht="16.5" thickTop="1" thickBot="1" x14ac:dyDescent="0.3">
      <c r="A336">
        <v>200211</v>
      </c>
      <c r="B336">
        <v>5.96E-2</v>
      </c>
      <c r="C336">
        <v>3.1899999999999998E-2</v>
      </c>
      <c r="D336">
        <v>-1.26E-2</v>
      </c>
      <c r="E336">
        <v>-0.16329999999999997</v>
      </c>
      <c r="G336" s="14">
        <f>LowMomentumPortfolio!AO337</f>
        <v>-2.7249999999999983E-3</v>
      </c>
    </row>
    <row r="337" spans="1:7" ht="16.5" thickTop="1" thickBot="1" x14ac:dyDescent="0.3">
      <c r="A337">
        <v>200212</v>
      </c>
      <c r="B337">
        <v>-5.7599999999999998E-2</v>
      </c>
      <c r="C337">
        <v>8.0000000000000004E-4</v>
      </c>
      <c r="D337">
        <v>2.1400000000000002E-2</v>
      </c>
      <c r="E337">
        <v>9.64E-2</v>
      </c>
      <c r="G337" s="14">
        <f>LowMomentumPortfolio!AO338</f>
        <v>5.3937500000000013E-2</v>
      </c>
    </row>
    <row r="338" spans="1:7" ht="16.5" thickTop="1" thickBot="1" x14ac:dyDescent="0.3">
      <c r="A338">
        <v>200301</v>
      </c>
      <c r="B338">
        <v>-2.5699999999999997E-2</v>
      </c>
      <c r="C338">
        <v>1.32E-2</v>
      </c>
      <c r="D338">
        <v>-8.1000000000000013E-3</v>
      </c>
      <c r="E338">
        <v>1.55E-2</v>
      </c>
      <c r="G338" s="14">
        <f>LowMomentumPortfolio!AO339</f>
        <v>-1.0775E-2</v>
      </c>
    </row>
    <row r="339" spans="1:7" ht="16.5" thickTop="1" thickBot="1" x14ac:dyDescent="0.3">
      <c r="A339">
        <v>200302</v>
      </c>
      <c r="B339">
        <v>-1.8799999999999997E-2</v>
      </c>
      <c r="C339">
        <v>-4.5999999999999999E-3</v>
      </c>
      <c r="D339">
        <v>-1.37E-2</v>
      </c>
      <c r="E339">
        <v>1.1699999999999999E-2</v>
      </c>
      <c r="G339" s="14">
        <f>LowMomentumPortfolio!AO340</f>
        <v>-1.0262500000000001E-2</v>
      </c>
    </row>
    <row r="340" spans="1:7" ht="16.5" thickTop="1" thickBot="1" x14ac:dyDescent="0.3">
      <c r="A340">
        <v>200303</v>
      </c>
      <c r="B340">
        <v>1.09E-2</v>
      </c>
      <c r="C340">
        <v>1.0200000000000001E-2</v>
      </c>
      <c r="D340">
        <v>-1.9400000000000001E-2</v>
      </c>
      <c r="E340">
        <v>1.4800000000000001E-2</v>
      </c>
      <c r="G340" s="14">
        <f>LowMomentumPortfolio!AO341</f>
        <v>-1.2750000000000001E-3</v>
      </c>
    </row>
    <row r="341" spans="1:7" ht="16.5" thickTop="1" thickBot="1" x14ac:dyDescent="0.3">
      <c r="A341">
        <v>200304</v>
      </c>
      <c r="B341">
        <v>8.2200000000000009E-2</v>
      </c>
      <c r="C341">
        <v>6.1999999999999998E-3</v>
      </c>
      <c r="D341">
        <v>1.15E-2</v>
      </c>
      <c r="E341">
        <v>-9.3299999999999994E-2</v>
      </c>
      <c r="G341" s="14">
        <f>LowMomentumPortfolio!AO342</f>
        <v>-4.1825000000000015E-2</v>
      </c>
    </row>
    <row r="342" spans="1:7" ht="16.5" thickTop="1" thickBot="1" x14ac:dyDescent="0.3">
      <c r="A342">
        <v>200305</v>
      </c>
      <c r="B342">
        <v>6.0499999999999998E-2</v>
      </c>
      <c r="C342">
        <v>4.6699999999999998E-2</v>
      </c>
      <c r="D342">
        <v>3.9000000000000003E-3</v>
      </c>
      <c r="E342">
        <v>-0.107</v>
      </c>
      <c r="G342" s="14">
        <f>LowMomentumPortfolio!AO343</f>
        <v>-1.1450000000000009E-2</v>
      </c>
    </row>
    <row r="343" spans="1:7" ht="16.5" thickTop="1" thickBot="1" x14ac:dyDescent="0.3">
      <c r="A343">
        <v>200306</v>
      </c>
      <c r="B343">
        <v>1.4199999999999999E-2</v>
      </c>
      <c r="C343">
        <v>1.7399999999999999E-2</v>
      </c>
      <c r="D343">
        <v>1.1000000000000001E-3</v>
      </c>
      <c r="E343">
        <v>-0.01</v>
      </c>
      <c r="G343" s="14">
        <f>LowMomentumPortfolio!AO344</f>
        <v>-1.2674999999999999E-2</v>
      </c>
    </row>
    <row r="344" spans="1:7" ht="16.5" thickTop="1" thickBot="1" x14ac:dyDescent="0.3">
      <c r="A344">
        <v>200307</v>
      </c>
      <c r="B344">
        <v>2.35E-2</v>
      </c>
      <c r="C344">
        <v>5.0599999999999999E-2</v>
      </c>
      <c r="D344">
        <v>-1.24E-2</v>
      </c>
      <c r="E344">
        <v>-2.3999999999999998E-3</v>
      </c>
      <c r="G344" s="14">
        <f>LowMomentumPortfolio!AO345</f>
        <v>-5.0749999999999997E-3</v>
      </c>
    </row>
    <row r="345" spans="1:7" ht="16.5" thickTop="1" thickBot="1" x14ac:dyDescent="0.3">
      <c r="A345">
        <v>200308</v>
      </c>
      <c r="B345">
        <v>2.3399999999999997E-2</v>
      </c>
      <c r="C345">
        <v>2.5899999999999999E-2</v>
      </c>
      <c r="D345">
        <v>1.5300000000000001E-2</v>
      </c>
      <c r="E345">
        <v>-6.1999999999999998E-3</v>
      </c>
      <c r="G345" s="14">
        <f>LowMomentumPortfolio!AO346</f>
        <v>-5.0624999999999976E-3</v>
      </c>
    </row>
    <row r="346" spans="1:7" ht="16.5" thickTop="1" thickBot="1" x14ac:dyDescent="0.3">
      <c r="A346">
        <v>200309</v>
      </c>
      <c r="B346">
        <v>-1.24E-2</v>
      </c>
      <c r="C346">
        <v>7.9000000000000008E-3</v>
      </c>
      <c r="D346">
        <v>1.7000000000000001E-3</v>
      </c>
      <c r="E346">
        <v>-1.9E-3</v>
      </c>
      <c r="G346" s="14">
        <f>LowMomentumPortfolio!AO347</f>
        <v>-1.1162499999999999E-2</v>
      </c>
    </row>
    <row r="347" spans="1:7" ht="16.5" thickTop="1" thickBot="1" x14ac:dyDescent="0.3">
      <c r="A347">
        <v>200310</v>
      </c>
      <c r="B347">
        <v>6.08E-2</v>
      </c>
      <c r="C347">
        <v>2.69E-2</v>
      </c>
      <c r="D347">
        <v>1.9699999999999999E-2</v>
      </c>
      <c r="E347">
        <v>3.9900000000000005E-2</v>
      </c>
      <c r="G347" s="14">
        <f>LowMomentumPortfolio!AO348</f>
        <v>5.7349999999999984E-2</v>
      </c>
    </row>
    <row r="348" spans="1:7" ht="16.5" thickTop="1" thickBot="1" x14ac:dyDescent="0.3">
      <c r="A348">
        <v>200311</v>
      </c>
      <c r="B348">
        <v>1.3500000000000002E-2</v>
      </c>
      <c r="C348">
        <v>2.0799999999999999E-2</v>
      </c>
      <c r="D348">
        <v>1.78E-2</v>
      </c>
      <c r="E348">
        <v>1.46E-2</v>
      </c>
      <c r="G348" s="14">
        <f>LowMomentumPortfolio!AO349</f>
        <v>1.2974999999999997E-2</v>
      </c>
    </row>
    <row r="349" spans="1:7" ht="16.5" thickTop="1" thickBot="1" x14ac:dyDescent="0.3">
      <c r="A349">
        <v>200312</v>
      </c>
      <c r="B349">
        <v>4.2900000000000001E-2</v>
      </c>
      <c r="C349">
        <v>-2.6699999999999998E-2</v>
      </c>
      <c r="D349">
        <v>1.6E-2</v>
      </c>
      <c r="E349">
        <v>-5.57E-2</v>
      </c>
      <c r="G349" s="14">
        <f>LowMomentumPortfolio!AO350</f>
        <v>-3.9650000000000005E-2</v>
      </c>
    </row>
    <row r="350" spans="1:7" ht="16.5" thickTop="1" thickBot="1" x14ac:dyDescent="0.3">
      <c r="A350">
        <v>200401</v>
      </c>
      <c r="B350">
        <v>2.1499999999999998E-2</v>
      </c>
      <c r="C350">
        <v>2.5499999999999998E-2</v>
      </c>
      <c r="D350">
        <v>2.4900000000000002E-2</v>
      </c>
      <c r="E350">
        <v>2.58E-2</v>
      </c>
      <c r="G350" s="14">
        <f>LowMomentumPortfolio!AO351</f>
        <v>-2.58625E-2</v>
      </c>
    </row>
    <row r="351" spans="1:7" ht="16.5" thickTop="1" thickBot="1" x14ac:dyDescent="0.3">
      <c r="A351">
        <v>200402</v>
      </c>
      <c r="B351">
        <v>1.3999999999999999E-2</v>
      </c>
      <c r="C351">
        <v>-1.5700000000000002E-2</v>
      </c>
      <c r="D351">
        <v>8.8000000000000005E-3</v>
      </c>
      <c r="E351">
        <v>-1.1399999999999999E-2</v>
      </c>
      <c r="G351" s="14">
        <f>LowMomentumPortfolio!AO352</f>
        <v>2.4874999999999967E-3</v>
      </c>
    </row>
    <row r="352" spans="1:7" ht="16.5" thickTop="1" thickBot="1" x14ac:dyDescent="0.3">
      <c r="A352">
        <v>200403</v>
      </c>
      <c r="B352">
        <v>-1.32E-2</v>
      </c>
      <c r="C352">
        <v>1.72E-2</v>
      </c>
      <c r="D352">
        <v>2.7000000000000001E-3</v>
      </c>
      <c r="E352">
        <v>1.7000000000000001E-3</v>
      </c>
      <c r="G352" s="14">
        <f>LowMomentumPortfolio!AO353</f>
        <v>1.6174999999999998E-2</v>
      </c>
    </row>
    <row r="353" spans="1:7" ht="16.5" thickTop="1" thickBot="1" x14ac:dyDescent="0.3">
      <c r="A353">
        <v>200404</v>
      </c>
      <c r="B353">
        <v>-1.83E-2</v>
      </c>
      <c r="C353">
        <v>-1.7000000000000001E-2</v>
      </c>
      <c r="D353">
        <v>-3.0699999999999998E-2</v>
      </c>
      <c r="E353">
        <v>-5.3800000000000001E-2</v>
      </c>
      <c r="G353" s="14">
        <f>LowMomentumPortfolio!AO354</f>
        <v>-4.7687500000000008E-2</v>
      </c>
    </row>
    <row r="354" spans="1:7" ht="16.5" thickTop="1" thickBot="1" x14ac:dyDescent="0.3">
      <c r="A354">
        <v>200405</v>
      </c>
      <c r="B354">
        <v>1.1699999999999999E-2</v>
      </c>
      <c r="C354">
        <v>-2E-3</v>
      </c>
      <c r="D354">
        <v>-2.5000000000000001E-3</v>
      </c>
      <c r="E354">
        <v>1.4999999999999999E-2</v>
      </c>
      <c r="G354" s="14">
        <f>LowMomentumPortfolio!AO355</f>
        <v>1.7112500000000003E-2</v>
      </c>
    </row>
    <row r="355" spans="1:7" ht="16.5" thickTop="1" thickBot="1" x14ac:dyDescent="0.3">
      <c r="A355">
        <v>200406</v>
      </c>
      <c r="B355">
        <v>1.8600000000000002E-2</v>
      </c>
      <c r="C355">
        <v>2.2599999999999999E-2</v>
      </c>
      <c r="D355">
        <v>1.18E-2</v>
      </c>
      <c r="E355">
        <v>2.0499999999999997E-2</v>
      </c>
      <c r="G355" s="14">
        <f>LowMomentumPortfolio!AO356</f>
        <v>2.085E-2</v>
      </c>
    </row>
    <row r="356" spans="1:7" ht="16.5" thickTop="1" thickBot="1" x14ac:dyDescent="0.3">
      <c r="A356">
        <v>200407</v>
      </c>
      <c r="B356">
        <v>-4.0599999999999997E-2</v>
      </c>
      <c r="C356">
        <v>-3.8199999999999998E-2</v>
      </c>
      <c r="D356">
        <v>3.2400000000000005E-2</v>
      </c>
      <c r="E356">
        <v>-2.29E-2</v>
      </c>
      <c r="G356" s="14">
        <f>LowMomentumPortfolio!AO357</f>
        <v>5.7499999999999982E-3</v>
      </c>
    </row>
    <row r="357" spans="1:7" ht="16.5" thickTop="1" thickBot="1" x14ac:dyDescent="0.3">
      <c r="A357">
        <v>200408</v>
      </c>
      <c r="B357">
        <v>8.0000000000000004E-4</v>
      </c>
      <c r="C357">
        <v>-1.4800000000000001E-2</v>
      </c>
      <c r="D357">
        <v>9.7000000000000003E-3</v>
      </c>
      <c r="E357">
        <v>-1.5900000000000001E-2</v>
      </c>
      <c r="G357" s="14">
        <f>LowMomentumPortfolio!AO358</f>
        <v>5.0375000000000012E-3</v>
      </c>
    </row>
    <row r="358" spans="1:7" ht="16.5" thickTop="1" thickBot="1" x14ac:dyDescent="0.3">
      <c r="A358">
        <v>200409</v>
      </c>
      <c r="B358">
        <v>1.6E-2</v>
      </c>
      <c r="C358">
        <v>3.0099999999999998E-2</v>
      </c>
      <c r="D358">
        <v>0</v>
      </c>
      <c r="E358">
        <v>5.4900000000000004E-2</v>
      </c>
      <c r="G358" s="14">
        <f>LowMomentumPortfolio!AO359</f>
        <v>3.3899999999999993E-2</v>
      </c>
    </row>
    <row r="359" spans="1:7" ht="16.5" thickTop="1" thickBot="1" x14ac:dyDescent="0.3">
      <c r="A359">
        <v>200410</v>
      </c>
      <c r="B359">
        <v>1.43E-2</v>
      </c>
      <c r="C359">
        <v>1.5E-3</v>
      </c>
      <c r="D359">
        <v>-2.2000000000000001E-3</v>
      </c>
      <c r="E359">
        <v>-1.38E-2</v>
      </c>
      <c r="G359" s="14">
        <f>LowMomentumPortfolio!AO360</f>
        <v>1.3124999999999994E-3</v>
      </c>
    </row>
    <row r="360" spans="1:7" ht="16.5" thickTop="1" thickBot="1" x14ac:dyDescent="0.3">
      <c r="A360">
        <v>200411</v>
      </c>
      <c r="B360">
        <v>4.5400000000000003E-2</v>
      </c>
      <c r="C360">
        <v>3.7400000000000003E-2</v>
      </c>
      <c r="D360">
        <v>1.41E-2</v>
      </c>
      <c r="E360">
        <v>3.1600000000000003E-2</v>
      </c>
      <c r="G360" s="14">
        <f>LowMomentumPortfolio!AO361</f>
        <v>2.5975000000000012E-2</v>
      </c>
    </row>
    <row r="361" spans="1:7" ht="16.5" thickTop="1" thickBot="1" x14ac:dyDescent="0.3">
      <c r="A361">
        <v>200412</v>
      </c>
      <c r="B361">
        <v>3.4300000000000004E-2</v>
      </c>
      <c r="C361">
        <v>-2.9999999999999997E-4</v>
      </c>
      <c r="D361">
        <v>-2.2000000000000001E-3</v>
      </c>
      <c r="E361">
        <v>-2.87E-2</v>
      </c>
      <c r="G361" s="14">
        <f>LowMomentumPortfolio!AO362</f>
        <v>-3.5087499999999994E-2</v>
      </c>
    </row>
    <row r="362" spans="1:7" ht="16.5" thickTop="1" thickBot="1" x14ac:dyDescent="0.3">
      <c r="A362">
        <v>200501</v>
      </c>
      <c r="B362">
        <v>-2.76E-2</v>
      </c>
      <c r="C362">
        <v>-1.72E-2</v>
      </c>
      <c r="D362">
        <v>2.06E-2</v>
      </c>
      <c r="E362">
        <v>3.0499999999999999E-2</v>
      </c>
      <c r="G362" s="14">
        <f>LowMomentumPortfolio!AO363</f>
        <v>3.0174999999999997E-2</v>
      </c>
    </row>
    <row r="363" spans="1:7" ht="16.5" thickTop="1" thickBot="1" x14ac:dyDescent="0.3">
      <c r="A363">
        <v>200502</v>
      </c>
      <c r="B363">
        <v>1.89E-2</v>
      </c>
      <c r="C363">
        <v>-5.6999999999999993E-3</v>
      </c>
      <c r="D363">
        <v>1.54E-2</v>
      </c>
      <c r="E363">
        <v>3.3700000000000001E-2</v>
      </c>
      <c r="G363" s="14">
        <f>LowMomentumPortfolio!AO364</f>
        <v>5.6074999999999993E-2</v>
      </c>
    </row>
    <row r="364" spans="1:7" ht="16.5" thickTop="1" thickBot="1" x14ac:dyDescent="0.3">
      <c r="A364">
        <v>200503</v>
      </c>
      <c r="B364">
        <v>-1.9699999999999999E-2</v>
      </c>
      <c r="C364">
        <v>-1.3999999999999999E-2</v>
      </c>
      <c r="D364">
        <v>2.0400000000000001E-2</v>
      </c>
      <c r="E364">
        <v>4.0999999999999995E-3</v>
      </c>
      <c r="G364" s="14">
        <f>LowMomentumPortfolio!AO365</f>
        <v>9.1250000000000012E-4</v>
      </c>
    </row>
    <row r="365" spans="1:7" ht="16.5" thickTop="1" thickBot="1" x14ac:dyDescent="0.3">
      <c r="A365">
        <v>200504</v>
      </c>
      <c r="B365">
        <v>-2.6099999999999998E-2</v>
      </c>
      <c r="C365">
        <v>-3.9399999999999998E-2</v>
      </c>
      <c r="D365">
        <v>7.000000000000001E-4</v>
      </c>
      <c r="E365">
        <v>-6.8999999999999999E-3</v>
      </c>
      <c r="G365" s="14">
        <f>LowMomentumPortfolio!AO366</f>
        <v>-5.4250000000000131E-3</v>
      </c>
    </row>
    <row r="366" spans="1:7" ht="16.5" thickTop="1" thickBot="1" x14ac:dyDescent="0.3">
      <c r="A366">
        <v>200505</v>
      </c>
      <c r="B366">
        <v>3.6499999999999998E-2</v>
      </c>
      <c r="C366">
        <v>2.8799999999999999E-2</v>
      </c>
      <c r="D366">
        <v>-6.4000000000000003E-3</v>
      </c>
      <c r="E366">
        <v>4.5000000000000005E-3</v>
      </c>
      <c r="G366" s="14">
        <f>LowMomentumPortfolio!AO367</f>
        <v>-2.3712500000000008E-2</v>
      </c>
    </row>
    <row r="367" spans="1:7" ht="16.5" thickTop="1" thickBot="1" x14ac:dyDescent="0.3">
      <c r="A367">
        <v>200506</v>
      </c>
      <c r="B367">
        <v>5.6999999999999993E-3</v>
      </c>
      <c r="C367">
        <v>2.58E-2</v>
      </c>
      <c r="D367">
        <v>2.8300000000000002E-2</v>
      </c>
      <c r="E367">
        <v>2.0499999999999997E-2</v>
      </c>
      <c r="G367" s="14">
        <f>LowMomentumPortfolio!AO368</f>
        <v>6.5125000000000009E-3</v>
      </c>
    </row>
    <row r="368" spans="1:7" ht="16.5" thickTop="1" thickBot="1" x14ac:dyDescent="0.3">
      <c r="A368">
        <v>200507</v>
      </c>
      <c r="B368">
        <v>3.9199999999999999E-2</v>
      </c>
      <c r="C368">
        <v>2.9100000000000001E-2</v>
      </c>
      <c r="D368">
        <v>-7.9000000000000008E-3</v>
      </c>
      <c r="E368">
        <v>5.9999999999999995E-4</v>
      </c>
      <c r="G368" s="14">
        <f>LowMomentumPortfolio!AO369</f>
        <v>1.2150000000000001E-2</v>
      </c>
    </row>
    <row r="369" spans="1:7" ht="16.5" thickTop="1" thickBot="1" x14ac:dyDescent="0.3">
      <c r="A369">
        <v>200508</v>
      </c>
      <c r="B369">
        <v>-1.2199999999999999E-2</v>
      </c>
      <c r="C369">
        <v>-9.7000000000000003E-3</v>
      </c>
      <c r="D369">
        <v>1.32E-2</v>
      </c>
      <c r="E369">
        <v>2.0799999999999999E-2</v>
      </c>
      <c r="G369" s="14">
        <f>LowMomentumPortfolio!AO370</f>
        <v>4.4250000000000001E-3</v>
      </c>
    </row>
    <row r="370" spans="1:7" ht="16.5" thickTop="1" thickBot="1" x14ac:dyDescent="0.3">
      <c r="A370">
        <v>200509</v>
      </c>
      <c r="B370">
        <v>4.8999999999999998E-3</v>
      </c>
      <c r="C370">
        <v>-6.5000000000000006E-3</v>
      </c>
      <c r="D370">
        <v>7.0999999999999995E-3</v>
      </c>
      <c r="E370">
        <v>3.4300000000000004E-2</v>
      </c>
      <c r="G370" s="14">
        <f>LowMomentumPortfolio!AO371</f>
        <v>2.6974999999999999E-2</v>
      </c>
    </row>
    <row r="371" spans="1:7" ht="16.5" thickTop="1" thickBot="1" x14ac:dyDescent="0.3">
      <c r="A371">
        <v>200510</v>
      </c>
      <c r="B371">
        <v>-2.0199999999999999E-2</v>
      </c>
      <c r="C371">
        <v>-1.2500000000000001E-2</v>
      </c>
      <c r="D371">
        <v>4.1999999999999997E-3</v>
      </c>
      <c r="E371">
        <v>-1.3899999999999999E-2</v>
      </c>
      <c r="G371" s="14">
        <f>LowMomentumPortfolio!AO372</f>
        <v>-3.8149999999999989E-2</v>
      </c>
    </row>
    <row r="372" spans="1:7" ht="16.5" thickTop="1" thickBot="1" x14ac:dyDescent="0.3">
      <c r="A372">
        <v>200511</v>
      </c>
      <c r="B372">
        <v>3.61E-2</v>
      </c>
      <c r="C372">
        <v>0.01</v>
      </c>
      <c r="D372">
        <v>-1.1599999999999999E-2</v>
      </c>
      <c r="E372">
        <v>3.4999999999999996E-3</v>
      </c>
      <c r="G372" s="14">
        <f>LowMomentumPortfolio!AO373</f>
        <v>6.0500000000000068E-3</v>
      </c>
    </row>
    <row r="373" spans="1:7" ht="16.5" thickTop="1" thickBot="1" x14ac:dyDescent="0.3">
      <c r="A373">
        <v>200512</v>
      </c>
      <c r="B373">
        <v>-2.5000000000000001E-3</v>
      </c>
      <c r="C373">
        <v>-4.1999999999999997E-3</v>
      </c>
      <c r="D373">
        <v>2E-3</v>
      </c>
      <c r="E373">
        <v>7.7000000000000002E-3</v>
      </c>
      <c r="G373" s="14">
        <f>LowMomentumPortfolio!AO374</f>
        <v>1.2449999999999999E-2</v>
      </c>
    </row>
    <row r="374" spans="1:7" ht="16.5" thickTop="1" thickBot="1" x14ac:dyDescent="0.3">
      <c r="A374">
        <v>200601</v>
      </c>
      <c r="B374">
        <v>3.04E-2</v>
      </c>
      <c r="C374">
        <v>5.4000000000000006E-2</v>
      </c>
      <c r="D374">
        <v>1.0800000000000001E-2</v>
      </c>
      <c r="E374">
        <v>2.53E-2</v>
      </c>
      <c r="G374" s="14">
        <f>LowMomentumPortfolio!AO375</f>
        <v>5.251249999999999E-2</v>
      </c>
    </row>
    <row r="375" spans="1:7" ht="16.5" thickTop="1" thickBot="1" x14ac:dyDescent="0.3">
      <c r="A375">
        <v>200602</v>
      </c>
      <c r="B375">
        <v>-3.0000000000000001E-3</v>
      </c>
      <c r="C375">
        <v>-3.8E-3</v>
      </c>
      <c r="D375">
        <v>-3.4000000000000002E-3</v>
      </c>
      <c r="E375">
        <v>-1.84E-2</v>
      </c>
      <c r="G375" s="14">
        <f>LowMomentumPortfolio!AO376</f>
        <v>-2.9874999999999999E-2</v>
      </c>
    </row>
    <row r="376" spans="1:7" ht="16.5" thickTop="1" thickBot="1" x14ac:dyDescent="0.3">
      <c r="A376">
        <v>200603</v>
      </c>
      <c r="B376">
        <v>1.46E-2</v>
      </c>
      <c r="C376">
        <v>3.44E-2</v>
      </c>
      <c r="D376">
        <v>6.0000000000000001E-3</v>
      </c>
      <c r="E376">
        <v>1.26E-2</v>
      </c>
      <c r="G376" s="14">
        <f>LowMomentumPortfolio!AO377</f>
        <v>1.50875E-2</v>
      </c>
    </row>
    <row r="377" spans="1:7" ht="16.5" thickTop="1" thickBot="1" x14ac:dyDescent="0.3">
      <c r="A377">
        <v>200604</v>
      </c>
      <c r="B377">
        <v>7.3000000000000001E-3</v>
      </c>
      <c r="C377">
        <v>-1.4199999999999999E-2</v>
      </c>
      <c r="D377">
        <v>2.3399999999999997E-2</v>
      </c>
      <c r="E377">
        <v>6.4000000000000003E-3</v>
      </c>
      <c r="G377" s="14">
        <f>LowMomentumPortfolio!AO378</f>
        <v>4.1950000000000008E-2</v>
      </c>
    </row>
    <row r="378" spans="1:7" ht="16.5" thickTop="1" thickBot="1" x14ac:dyDescent="0.3">
      <c r="A378">
        <v>200605</v>
      </c>
      <c r="B378">
        <v>-3.5699999999999996E-2</v>
      </c>
      <c r="C378">
        <v>-2.9600000000000001E-2</v>
      </c>
      <c r="D378">
        <v>2.41E-2</v>
      </c>
      <c r="E378">
        <v>-3.7000000000000005E-2</v>
      </c>
      <c r="G378" s="14">
        <f>LowMomentumPortfolio!AO379</f>
        <v>-4.2075000000000001E-2</v>
      </c>
    </row>
    <row r="379" spans="1:7" ht="16.5" thickTop="1" thickBot="1" x14ac:dyDescent="0.3">
      <c r="A379">
        <v>200606</v>
      </c>
      <c r="B379">
        <v>-3.4999999999999996E-3</v>
      </c>
      <c r="C379">
        <v>-3.9000000000000003E-3</v>
      </c>
      <c r="D379">
        <v>8.5000000000000006E-3</v>
      </c>
      <c r="E379">
        <v>1.54E-2</v>
      </c>
      <c r="G379" s="14">
        <f>LowMomentumPortfolio!AO380</f>
        <v>-6.1499999999999992E-3</v>
      </c>
    </row>
    <row r="380" spans="1:7" ht="16.5" thickTop="1" thickBot="1" x14ac:dyDescent="0.3">
      <c r="A380">
        <v>200607</v>
      </c>
      <c r="B380">
        <v>-7.8000000000000005E-3</v>
      </c>
      <c r="C380">
        <v>-3.9800000000000002E-2</v>
      </c>
      <c r="D380">
        <v>2.6000000000000002E-2</v>
      </c>
      <c r="E380">
        <v>-2.12E-2</v>
      </c>
      <c r="G380" s="14">
        <f>LowMomentumPortfolio!AO381</f>
        <v>-2.0249999999999997E-2</v>
      </c>
    </row>
    <row r="381" spans="1:7" ht="16.5" thickTop="1" thickBot="1" x14ac:dyDescent="0.3">
      <c r="A381">
        <v>200608</v>
      </c>
      <c r="B381">
        <v>2.0299999999999999E-2</v>
      </c>
      <c r="C381">
        <v>1.03E-2</v>
      </c>
      <c r="D381">
        <v>-2.06E-2</v>
      </c>
      <c r="E381">
        <v>-3.3799999999999997E-2</v>
      </c>
      <c r="G381" s="14">
        <f>LowMomentumPortfolio!AO382</f>
        <v>-2.3337499999999997E-2</v>
      </c>
    </row>
    <row r="382" spans="1:7" ht="16.5" thickTop="1" thickBot="1" x14ac:dyDescent="0.3">
      <c r="A382">
        <v>200609</v>
      </c>
      <c r="B382">
        <v>1.84E-2</v>
      </c>
      <c r="C382">
        <v>-1.3600000000000001E-2</v>
      </c>
      <c r="D382">
        <v>8.0000000000000004E-4</v>
      </c>
      <c r="E382">
        <v>-9.5999999999999992E-3</v>
      </c>
      <c r="G382" s="14">
        <f>LowMomentumPortfolio!AO383</f>
        <v>-4.81375E-2</v>
      </c>
    </row>
    <row r="383" spans="1:7" ht="16.5" thickTop="1" thickBot="1" x14ac:dyDescent="0.3">
      <c r="A383">
        <v>200610</v>
      </c>
      <c r="B383">
        <v>3.2300000000000002E-2</v>
      </c>
      <c r="C383">
        <v>1.7500000000000002E-2</v>
      </c>
      <c r="D383">
        <v>-3.0999999999999999E-3</v>
      </c>
      <c r="E383">
        <v>-2E-3</v>
      </c>
      <c r="G383" s="14">
        <f>LowMomentumPortfolio!AO384</f>
        <v>3.8124999999999964E-3</v>
      </c>
    </row>
    <row r="384" spans="1:7" ht="16.5" thickTop="1" thickBot="1" x14ac:dyDescent="0.3">
      <c r="A384">
        <v>200611</v>
      </c>
      <c r="B384">
        <v>1.7100000000000001E-2</v>
      </c>
      <c r="C384">
        <v>6.9999999999999993E-3</v>
      </c>
      <c r="D384">
        <v>1.4000000000000002E-3</v>
      </c>
      <c r="E384">
        <v>-1.03E-2</v>
      </c>
      <c r="G384" s="14">
        <f>LowMomentumPortfolio!AO385</f>
        <v>-4.9499999999999995E-3</v>
      </c>
    </row>
    <row r="385" spans="1:7" ht="16.5" thickTop="1" thickBot="1" x14ac:dyDescent="0.3">
      <c r="A385">
        <v>200612</v>
      </c>
      <c r="B385">
        <v>8.6999999999999994E-3</v>
      </c>
      <c r="C385">
        <v>-1.15E-2</v>
      </c>
      <c r="D385">
        <v>2.7300000000000001E-2</v>
      </c>
      <c r="E385">
        <v>7.9000000000000008E-3</v>
      </c>
      <c r="G385" s="14">
        <f>LowMomentumPortfolio!AO386</f>
        <v>-2.3324999999999999E-2</v>
      </c>
    </row>
    <row r="386" spans="1:7" ht="16.5" thickTop="1" thickBot="1" x14ac:dyDescent="0.3">
      <c r="A386">
        <v>200701</v>
      </c>
      <c r="B386">
        <v>1.3999999999999999E-2</v>
      </c>
      <c r="C386">
        <v>1.1999999999999999E-3</v>
      </c>
      <c r="D386">
        <v>-6.8000000000000005E-3</v>
      </c>
      <c r="E386">
        <v>2.3999999999999998E-3</v>
      </c>
      <c r="G386" s="14">
        <f>LowMomentumPortfolio!AO387</f>
        <v>1.1449999999999998E-2</v>
      </c>
    </row>
    <row r="387" spans="1:7" ht="16.5" thickTop="1" thickBot="1" x14ac:dyDescent="0.3">
      <c r="A387">
        <v>200702</v>
      </c>
      <c r="B387">
        <v>-1.9599999999999999E-2</v>
      </c>
      <c r="C387">
        <v>1.1899999999999999E-2</v>
      </c>
      <c r="D387">
        <v>-1.4000000000000002E-3</v>
      </c>
      <c r="E387">
        <v>-1.3500000000000002E-2</v>
      </c>
      <c r="G387" s="14">
        <f>LowMomentumPortfolio!AO388</f>
        <v>6.6750000000000012E-3</v>
      </c>
    </row>
    <row r="388" spans="1:7" ht="16.5" thickTop="1" thickBot="1" x14ac:dyDescent="0.3">
      <c r="A388">
        <v>200703</v>
      </c>
      <c r="B388">
        <v>6.8000000000000005E-3</v>
      </c>
      <c r="C388">
        <v>1.6000000000000001E-3</v>
      </c>
      <c r="D388">
        <v>-9.7000000000000003E-3</v>
      </c>
      <c r="E388">
        <v>2.5600000000000001E-2</v>
      </c>
      <c r="G388" s="14">
        <f>LowMomentumPortfolio!AO389</f>
        <v>2.41E-2</v>
      </c>
    </row>
    <row r="389" spans="1:7" ht="16.5" thickTop="1" thickBot="1" x14ac:dyDescent="0.3">
      <c r="A389">
        <v>200704</v>
      </c>
      <c r="B389">
        <v>3.49E-2</v>
      </c>
      <c r="C389">
        <v>-2.1600000000000001E-2</v>
      </c>
      <c r="D389">
        <v>-1.4499999999999999E-2</v>
      </c>
      <c r="E389">
        <v>-2.3999999999999998E-3</v>
      </c>
      <c r="G389" s="14">
        <f>LowMomentumPortfolio!AO390</f>
        <v>-9.9500000000000074E-3</v>
      </c>
    </row>
    <row r="390" spans="1:7" ht="16.5" thickTop="1" thickBot="1" x14ac:dyDescent="0.3">
      <c r="A390">
        <v>200705</v>
      </c>
      <c r="B390">
        <v>3.2400000000000005E-2</v>
      </c>
      <c r="C390">
        <v>2.3999999999999998E-3</v>
      </c>
      <c r="D390">
        <v>-6.5000000000000006E-3</v>
      </c>
      <c r="E390">
        <v>-3.4000000000000002E-3</v>
      </c>
      <c r="G390" s="14">
        <f>LowMomentumPortfolio!AO391</f>
        <v>-8.4999999999999659E-4</v>
      </c>
    </row>
    <row r="391" spans="1:7" ht="16.5" thickTop="1" thickBot="1" x14ac:dyDescent="0.3">
      <c r="A391">
        <v>200706</v>
      </c>
      <c r="B391">
        <v>-1.9599999999999999E-2</v>
      </c>
      <c r="C391">
        <v>7.4999999999999997E-3</v>
      </c>
      <c r="D391">
        <v>-1.0500000000000001E-2</v>
      </c>
      <c r="E391">
        <v>5.1000000000000004E-3</v>
      </c>
      <c r="G391" s="14">
        <f>LowMomentumPortfolio!AO392</f>
        <v>4.8874999999999995E-3</v>
      </c>
    </row>
    <row r="392" spans="1:7" ht="16.5" thickTop="1" thickBot="1" x14ac:dyDescent="0.3">
      <c r="A392">
        <v>200707</v>
      </c>
      <c r="B392">
        <v>-3.73E-2</v>
      </c>
      <c r="C392">
        <v>-2.6099999999999998E-2</v>
      </c>
      <c r="D392">
        <v>-3.7100000000000001E-2</v>
      </c>
      <c r="E392">
        <v>2.9399999999999999E-2</v>
      </c>
      <c r="G392" s="14">
        <f>LowMomentumPortfolio!AO393</f>
        <v>-5.1875000000000046E-3</v>
      </c>
    </row>
    <row r="393" spans="1:7" ht="16.5" thickTop="1" thickBot="1" x14ac:dyDescent="0.3">
      <c r="A393">
        <v>200708</v>
      </c>
      <c r="B393">
        <v>9.1999999999999998E-3</v>
      </c>
      <c r="C393">
        <v>-1.2999999999999999E-3</v>
      </c>
      <c r="D393">
        <v>-1.8600000000000002E-2</v>
      </c>
      <c r="E393">
        <v>1E-3</v>
      </c>
      <c r="G393" s="14">
        <f>LowMomentumPortfolio!AO394</f>
        <v>-1.7399999999999999E-2</v>
      </c>
    </row>
    <row r="394" spans="1:7" ht="16.5" thickTop="1" thickBot="1" x14ac:dyDescent="0.3">
      <c r="A394">
        <v>200709</v>
      </c>
      <c r="B394">
        <v>3.2199999999999999E-2</v>
      </c>
      <c r="C394">
        <v>-2.23E-2</v>
      </c>
      <c r="D394">
        <v>-2.2099999999999998E-2</v>
      </c>
      <c r="E394">
        <v>4.6300000000000001E-2</v>
      </c>
      <c r="G394" s="14">
        <f>LowMomentumPortfolio!AO395</f>
        <v>4.4399999999999995E-2</v>
      </c>
    </row>
    <row r="395" spans="1:7" ht="16.5" thickTop="1" thickBot="1" x14ac:dyDescent="0.3">
      <c r="A395">
        <v>200710</v>
      </c>
      <c r="B395">
        <v>1.8000000000000002E-2</v>
      </c>
      <c r="C395">
        <v>8.0000000000000004E-4</v>
      </c>
      <c r="D395">
        <v>-2.98E-2</v>
      </c>
      <c r="E395">
        <v>5.0199999999999995E-2</v>
      </c>
      <c r="G395" s="14">
        <f>LowMomentumPortfolio!AO396</f>
        <v>1.4399999999999996E-2</v>
      </c>
    </row>
    <row r="396" spans="1:7" ht="16.5" thickTop="1" thickBot="1" x14ac:dyDescent="0.3">
      <c r="A396">
        <v>200711</v>
      </c>
      <c r="B396">
        <v>-4.8300000000000003E-2</v>
      </c>
      <c r="C396">
        <v>-2.9300000000000003E-2</v>
      </c>
      <c r="D396">
        <v>-9.3999999999999986E-3</v>
      </c>
      <c r="E396">
        <v>9.8999999999999991E-3</v>
      </c>
      <c r="G396" s="14">
        <f>LowMomentumPortfolio!AO397</f>
        <v>8.3000000000000018E-3</v>
      </c>
    </row>
    <row r="397" spans="1:7" ht="16.5" thickTop="1" thickBot="1" x14ac:dyDescent="0.3">
      <c r="A397">
        <v>200712</v>
      </c>
      <c r="B397">
        <v>-8.6999999999999994E-3</v>
      </c>
      <c r="C397">
        <v>1.2999999999999999E-3</v>
      </c>
      <c r="D397">
        <v>-5.5000000000000005E-3</v>
      </c>
      <c r="E397">
        <v>6.6299999999999998E-2</v>
      </c>
      <c r="G397" s="14">
        <f>LowMomentumPortfolio!AO398</f>
        <v>5.2874999999999991E-2</v>
      </c>
    </row>
    <row r="398" spans="1:7" ht="16.5" thickTop="1" thickBot="1" x14ac:dyDescent="0.3">
      <c r="A398">
        <v>200801</v>
      </c>
      <c r="B398">
        <v>-6.3600000000000004E-2</v>
      </c>
      <c r="C398">
        <v>-1.03E-2</v>
      </c>
      <c r="D398">
        <v>3.9699999999999999E-2</v>
      </c>
      <c r="E398">
        <v>-7.7499999999999999E-2</v>
      </c>
      <c r="G398" s="14">
        <f>LowMomentumPortfolio!AO399</f>
        <v>-6.5587499999999993E-2</v>
      </c>
    </row>
    <row r="399" spans="1:7" ht="16.5" thickTop="1" thickBot="1" x14ac:dyDescent="0.3">
      <c r="A399">
        <v>200802</v>
      </c>
      <c r="B399">
        <v>-3.0899999999999997E-2</v>
      </c>
      <c r="C399">
        <v>-4.3E-3</v>
      </c>
      <c r="D399">
        <v>-8.3999999999999995E-3</v>
      </c>
      <c r="E399">
        <v>6.0999999999999999E-2</v>
      </c>
      <c r="G399" s="14">
        <f>LowMomentumPortfolio!AO400</f>
        <v>8.691249999999999E-2</v>
      </c>
    </row>
    <row r="400" spans="1:7" ht="16.5" thickTop="1" thickBot="1" x14ac:dyDescent="0.3">
      <c r="A400">
        <v>200803</v>
      </c>
      <c r="B400">
        <v>-9.300000000000001E-3</v>
      </c>
      <c r="C400">
        <v>7.0999999999999995E-3</v>
      </c>
      <c r="D400">
        <v>3.0000000000000001E-3</v>
      </c>
      <c r="E400">
        <v>4.2699999999999995E-2</v>
      </c>
      <c r="G400" s="14">
        <f>LowMomentumPortfolio!AO401</f>
        <v>-1.41125E-2</v>
      </c>
    </row>
    <row r="401" spans="1:7" ht="16.5" thickTop="1" thickBot="1" x14ac:dyDescent="0.3">
      <c r="A401">
        <v>200804</v>
      </c>
      <c r="B401">
        <v>4.5999999999999999E-2</v>
      </c>
      <c r="C401">
        <v>-1.72E-2</v>
      </c>
      <c r="D401">
        <v>-9.3999999999999986E-3</v>
      </c>
      <c r="E401">
        <v>-3.0999999999999999E-3</v>
      </c>
      <c r="G401" s="14">
        <f>LowMomentumPortfolio!AO402</f>
        <v>3.6262500000000003E-2</v>
      </c>
    </row>
    <row r="402" spans="1:7" ht="16.5" thickTop="1" thickBot="1" x14ac:dyDescent="0.3">
      <c r="A402">
        <v>200805</v>
      </c>
      <c r="B402">
        <v>1.8600000000000002E-2</v>
      </c>
      <c r="C402">
        <v>2.9600000000000001E-2</v>
      </c>
      <c r="D402">
        <v>-1.43E-2</v>
      </c>
      <c r="E402">
        <v>3.3099999999999997E-2</v>
      </c>
      <c r="G402" s="14">
        <f>LowMomentumPortfolio!AO403</f>
        <v>4.1774999999999986E-2</v>
      </c>
    </row>
    <row r="403" spans="1:7" ht="16.5" thickTop="1" thickBot="1" x14ac:dyDescent="0.3">
      <c r="A403">
        <v>200806</v>
      </c>
      <c r="B403">
        <v>-8.4399999999999989E-2</v>
      </c>
      <c r="C403">
        <v>1.23E-2</v>
      </c>
      <c r="D403">
        <v>-2.7099999999999999E-2</v>
      </c>
      <c r="E403">
        <v>0.1275</v>
      </c>
      <c r="G403" s="14">
        <f>LowMomentumPortfolio!AO404</f>
        <v>8.5324999999999984E-2</v>
      </c>
    </row>
    <row r="404" spans="1:7" ht="16.5" thickTop="1" thickBot="1" x14ac:dyDescent="0.3">
      <c r="A404">
        <v>200807</v>
      </c>
      <c r="B404">
        <v>-7.7000000000000002E-3</v>
      </c>
      <c r="C404">
        <v>2.6000000000000002E-2</v>
      </c>
      <c r="D404">
        <v>5.4199999999999998E-2</v>
      </c>
      <c r="E404">
        <v>-5.1299999999999998E-2</v>
      </c>
      <c r="G404" s="14">
        <f>LowMomentumPortfolio!AO405</f>
        <v>-9.6450000000000008E-2</v>
      </c>
    </row>
    <row r="405" spans="1:7" ht="16.5" thickTop="1" thickBot="1" x14ac:dyDescent="0.3">
      <c r="A405">
        <v>200808</v>
      </c>
      <c r="B405">
        <v>1.5300000000000001E-2</v>
      </c>
      <c r="C405">
        <v>3.6000000000000004E-2</v>
      </c>
      <c r="D405">
        <v>1.5900000000000001E-2</v>
      </c>
      <c r="E405">
        <v>-4.0199999999999993E-2</v>
      </c>
      <c r="G405" s="14">
        <f>LowMomentumPortfolio!AO406</f>
        <v>-5.6825000000000007E-2</v>
      </c>
    </row>
    <row r="406" spans="1:7" ht="16.5" thickTop="1" thickBot="1" x14ac:dyDescent="0.3">
      <c r="A406">
        <v>200809</v>
      </c>
      <c r="B406">
        <v>-9.2399999999999996E-2</v>
      </c>
      <c r="C406">
        <v>-1.23E-2</v>
      </c>
      <c r="D406">
        <v>5.91E-2</v>
      </c>
      <c r="E406">
        <v>2.8000000000000004E-3</v>
      </c>
      <c r="G406" s="14">
        <f>LowMomentumPortfolio!AO407</f>
        <v>-7.0012499999999991E-2</v>
      </c>
    </row>
    <row r="407" spans="1:7" ht="16.5" thickTop="1" thickBot="1" x14ac:dyDescent="0.3">
      <c r="A407">
        <v>200810</v>
      </c>
      <c r="B407">
        <v>-0.17230000000000001</v>
      </c>
      <c r="C407">
        <v>-2.6000000000000002E-2</v>
      </c>
      <c r="D407">
        <v>-2.3E-2</v>
      </c>
      <c r="E407">
        <v>7.85E-2</v>
      </c>
      <c r="G407" s="14">
        <f>LowMomentumPortfolio!AO408</f>
        <v>7.3537500000000006E-2</v>
      </c>
    </row>
    <row r="408" spans="1:7" ht="16.5" thickTop="1" thickBot="1" x14ac:dyDescent="0.3">
      <c r="A408">
        <v>200811</v>
      </c>
      <c r="B408">
        <v>-7.8600000000000003E-2</v>
      </c>
      <c r="C408">
        <v>-2.8500000000000001E-2</v>
      </c>
      <c r="D408">
        <v>-6.3099999999999989E-2</v>
      </c>
      <c r="E408">
        <v>7.17E-2</v>
      </c>
      <c r="G408" s="14">
        <f>LowMomentumPortfolio!AO409</f>
        <v>4.7912500000000011E-2</v>
      </c>
    </row>
    <row r="409" spans="1:7" ht="16.5" thickTop="1" thickBot="1" x14ac:dyDescent="0.3">
      <c r="A409">
        <v>200812</v>
      </c>
      <c r="B409">
        <v>1.7399999999999999E-2</v>
      </c>
      <c r="C409">
        <v>3.4599999999999999E-2</v>
      </c>
      <c r="D409">
        <v>1.4000000000000002E-3</v>
      </c>
      <c r="E409">
        <v>-5.0900000000000001E-2</v>
      </c>
      <c r="G409" s="14">
        <f>LowMomentumPortfolio!AO410</f>
        <v>-2.9687500000000002E-2</v>
      </c>
    </row>
    <row r="410" spans="1:7" ht="16.5" thickTop="1" thickBot="1" x14ac:dyDescent="0.3">
      <c r="A410">
        <v>200901</v>
      </c>
      <c r="B410">
        <v>-8.1199999999999994E-2</v>
      </c>
      <c r="C410">
        <v>7.000000000000001E-4</v>
      </c>
      <c r="D410">
        <v>-0.11289999999999999</v>
      </c>
      <c r="E410">
        <v>-2.18E-2</v>
      </c>
      <c r="G410" s="14">
        <f>LowMomentumPortfolio!AO411</f>
        <v>4.2849999999999985E-2</v>
      </c>
    </row>
    <row r="411" spans="1:7" ht="16.5" thickTop="1" thickBot="1" x14ac:dyDescent="0.3">
      <c r="A411">
        <v>200902</v>
      </c>
      <c r="B411">
        <v>-0.10099999999999999</v>
      </c>
      <c r="C411">
        <v>5.0000000000000001E-4</v>
      </c>
      <c r="D411">
        <v>-6.9500000000000006E-2</v>
      </c>
      <c r="E411">
        <v>4.41E-2</v>
      </c>
      <c r="G411" s="14">
        <f>LowMomentumPortfolio!AO412</f>
        <v>6.9375000000000131E-3</v>
      </c>
    </row>
    <row r="412" spans="1:7" ht="16.5" thickTop="1" thickBot="1" x14ac:dyDescent="0.3">
      <c r="A412">
        <v>200903</v>
      </c>
      <c r="B412">
        <v>8.9499999999999996E-2</v>
      </c>
      <c r="C412">
        <v>2.9999999999999997E-4</v>
      </c>
      <c r="D412">
        <v>3.4700000000000002E-2</v>
      </c>
      <c r="E412">
        <v>-0.11869999999999999</v>
      </c>
      <c r="G412" s="14">
        <f>LowMomentumPortfolio!AO413</f>
        <v>-6.2412500000000024E-2</v>
      </c>
    </row>
    <row r="413" spans="1:7" ht="16.5" thickTop="1" thickBot="1" x14ac:dyDescent="0.3">
      <c r="A413">
        <v>200904</v>
      </c>
      <c r="B413">
        <v>0.1018</v>
      </c>
      <c r="C413">
        <v>5.3899999999999997E-2</v>
      </c>
      <c r="D413">
        <v>5.3600000000000002E-2</v>
      </c>
      <c r="E413">
        <v>-0.34299999999999997</v>
      </c>
      <c r="G413" s="14">
        <f>LowMomentumPortfolio!AO414</f>
        <v>-0.12955000000000005</v>
      </c>
    </row>
    <row r="414" spans="1:7" ht="16.5" thickTop="1" thickBot="1" x14ac:dyDescent="0.3">
      <c r="A414">
        <v>200905</v>
      </c>
      <c r="B414">
        <v>5.21E-2</v>
      </c>
      <c r="C414">
        <v>-2.52E-2</v>
      </c>
      <c r="D414">
        <v>2.8000000000000004E-3</v>
      </c>
      <c r="E414">
        <v>-0.1249</v>
      </c>
      <c r="G414" s="14">
        <f>LowMomentumPortfolio!AO415</f>
        <v>-2.6125000000000002E-2</v>
      </c>
    </row>
    <row r="415" spans="1:7" ht="16.5" thickTop="1" thickBot="1" x14ac:dyDescent="0.3">
      <c r="A415">
        <v>200906</v>
      </c>
      <c r="B415">
        <v>4.3E-3</v>
      </c>
      <c r="C415">
        <v>2.63E-2</v>
      </c>
      <c r="D415">
        <v>-2.7300000000000001E-2</v>
      </c>
      <c r="E415">
        <v>5.4800000000000001E-2</v>
      </c>
      <c r="G415" s="14">
        <f>LowMomentumPortfolio!AO416</f>
        <v>2.4600000000000004E-2</v>
      </c>
    </row>
    <row r="416" spans="1:7" ht="16.5" thickTop="1" thickBot="1" x14ac:dyDescent="0.3">
      <c r="A416">
        <v>200907</v>
      </c>
      <c r="B416">
        <v>7.7199999999999991E-2</v>
      </c>
      <c r="C416">
        <v>1.8700000000000001E-2</v>
      </c>
      <c r="D416">
        <v>4.8300000000000003E-2</v>
      </c>
      <c r="E416">
        <v>-5.5500000000000001E-2</v>
      </c>
      <c r="G416" s="14">
        <f>LowMomentumPortfolio!AO417</f>
        <v>2.2324999999999984E-2</v>
      </c>
    </row>
    <row r="417" spans="1:7" ht="16.5" thickTop="1" thickBot="1" x14ac:dyDescent="0.3">
      <c r="A417">
        <v>200908</v>
      </c>
      <c r="B417">
        <v>3.3300000000000003E-2</v>
      </c>
      <c r="C417">
        <v>-1.0800000000000001E-2</v>
      </c>
      <c r="D417">
        <v>7.6299999999999993E-2</v>
      </c>
      <c r="E417">
        <v>-9.0700000000000003E-2</v>
      </c>
      <c r="G417" s="14">
        <f>LowMomentumPortfolio!AO418</f>
        <v>-2.6662499999999999E-2</v>
      </c>
    </row>
    <row r="418" spans="1:7" ht="16.5" thickTop="1" thickBot="1" x14ac:dyDescent="0.3">
      <c r="A418">
        <v>200909</v>
      </c>
      <c r="B418">
        <v>4.0800000000000003E-2</v>
      </c>
      <c r="C418">
        <v>2.4300000000000002E-2</v>
      </c>
      <c r="D418">
        <v>1.04E-2</v>
      </c>
      <c r="E418">
        <v>-4.7899999999999998E-2</v>
      </c>
      <c r="G418" s="14">
        <f>LowMomentumPortfolio!AO419</f>
        <v>-1.6E-2</v>
      </c>
    </row>
    <row r="419" spans="1:7" ht="16.5" thickTop="1" thickBot="1" x14ac:dyDescent="0.3">
      <c r="A419">
        <v>200910</v>
      </c>
      <c r="B419">
        <v>-2.5899999999999999E-2</v>
      </c>
      <c r="C419">
        <v>-4.3499999999999997E-2</v>
      </c>
      <c r="D419">
        <v>-4.2099999999999999E-2</v>
      </c>
      <c r="E419">
        <v>2.6099999999999998E-2</v>
      </c>
      <c r="G419" s="14">
        <f>LowMomentumPortfolio!AO420</f>
        <v>1.4012500000000004E-2</v>
      </c>
    </row>
    <row r="420" spans="1:7" ht="16.5" thickTop="1" thickBot="1" x14ac:dyDescent="0.3">
      <c r="A420">
        <v>200911</v>
      </c>
      <c r="B420">
        <v>5.5599999999999997E-2</v>
      </c>
      <c r="C420">
        <v>-2.4E-2</v>
      </c>
      <c r="D420">
        <v>-3.4000000000000002E-3</v>
      </c>
      <c r="E420">
        <v>3.0000000000000001E-3</v>
      </c>
      <c r="G420" s="14">
        <f>LowMomentumPortfolio!AO421</f>
        <v>1.4224999999999995E-2</v>
      </c>
    </row>
    <row r="421" spans="1:7" ht="16.5" thickTop="1" thickBot="1" x14ac:dyDescent="0.3">
      <c r="A421">
        <v>200912</v>
      </c>
      <c r="B421">
        <v>2.75E-2</v>
      </c>
      <c r="C421">
        <v>6.0499999999999998E-2</v>
      </c>
      <c r="D421">
        <v>-1.6000000000000001E-3</v>
      </c>
      <c r="E421">
        <v>3.0099999999999998E-2</v>
      </c>
      <c r="G421" s="14">
        <f>LowMomentumPortfolio!AO422</f>
        <v>3.1887499999999992E-2</v>
      </c>
    </row>
    <row r="422" spans="1:7" ht="16.5" thickTop="1" thickBot="1" x14ac:dyDescent="0.3">
      <c r="A422">
        <v>201001</v>
      </c>
      <c r="B422">
        <v>-3.3599999999999998E-2</v>
      </c>
      <c r="C422">
        <v>4.0000000000000001E-3</v>
      </c>
      <c r="D422">
        <v>4.3E-3</v>
      </c>
      <c r="E422">
        <v>-5.4000000000000006E-2</v>
      </c>
      <c r="G422" s="14">
        <f>LowMomentumPortfolio!AO423</f>
        <v>-5.0250000000000017E-3</v>
      </c>
    </row>
    <row r="423" spans="1:7" ht="16.5" thickTop="1" thickBot="1" x14ac:dyDescent="0.3">
      <c r="A423">
        <v>201002</v>
      </c>
      <c r="B423">
        <v>3.4000000000000002E-2</v>
      </c>
      <c r="C423">
        <v>1.1899999999999999E-2</v>
      </c>
      <c r="D423">
        <v>3.2199999999999999E-2</v>
      </c>
      <c r="E423">
        <v>3.7400000000000003E-2</v>
      </c>
      <c r="G423" s="14">
        <f>LowMomentumPortfolio!AO424</f>
        <v>3.5400000000000008E-2</v>
      </c>
    </row>
    <row r="424" spans="1:7" ht="16.5" thickTop="1" thickBot="1" x14ac:dyDescent="0.3">
      <c r="A424">
        <v>201003</v>
      </c>
      <c r="B424">
        <v>6.3099999999999989E-2</v>
      </c>
      <c r="C424">
        <v>1.4800000000000001E-2</v>
      </c>
      <c r="D424">
        <v>2.2099999999999998E-2</v>
      </c>
      <c r="E424">
        <v>3.7599999999999995E-2</v>
      </c>
      <c r="G424" s="14">
        <f>LowMomentumPortfolio!AO425</f>
        <v>3.4425000000000018E-2</v>
      </c>
    </row>
    <row r="425" spans="1:7" ht="16.5" thickTop="1" thickBot="1" x14ac:dyDescent="0.3">
      <c r="A425">
        <v>201004</v>
      </c>
      <c r="B425">
        <v>0.02</v>
      </c>
      <c r="C425">
        <v>4.87E-2</v>
      </c>
      <c r="D425">
        <v>2.8900000000000002E-2</v>
      </c>
      <c r="E425">
        <v>3.1600000000000003E-2</v>
      </c>
      <c r="G425" s="14">
        <f>LowMomentumPortfolio!AO426</f>
        <v>5.5625000000000015E-3</v>
      </c>
    </row>
    <row r="426" spans="1:7" ht="16.5" thickTop="1" thickBot="1" x14ac:dyDescent="0.3">
      <c r="A426">
        <v>201005</v>
      </c>
      <c r="B426">
        <v>-7.8899999999999998E-2</v>
      </c>
      <c r="C426">
        <v>8.9999999999999998E-4</v>
      </c>
      <c r="D426">
        <v>-2.4399999999999998E-2</v>
      </c>
      <c r="E426">
        <v>-2.5000000000000001E-3</v>
      </c>
      <c r="G426" s="14">
        <f>LowMomentumPortfolio!AO427</f>
        <v>-1.4875000000000027E-3</v>
      </c>
    </row>
    <row r="427" spans="1:7" ht="16.5" thickTop="1" thickBot="1" x14ac:dyDescent="0.3">
      <c r="A427">
        <v>201006</v>
      </c>
      <c r="B427">
        <v>-5.57E-2</v>
      </c>
      <c r="C427">
        <v>-1.8100000000000002E-2</v>
      </c>
      <c r="D427">
        <v>-4.7E-2</v>
      </c>
      <c r="E427">
        <v>-2.76E-2</v>
      </c>
      <c r="G427" s="14">
        <f>LowMomentumPortfolio!AO428</f>
        <v>-2.9937499999999992E-2</v>
      </c>
    </row>
    <row r="428" spans="1:7" ht="16.5" thickTop="1" thickBot="1" x14ac:dyDescent="0.3">
      <c r="A428">
        <v>201007</v>
      </c>
      <c r="B428">
        <v>6.93E-2</v>
      </c>
      <c r="C428">
        <v>2E-3</v>
      </c>
      <c r="D428">
        <v>-3.0999999999999999E-3</v>
      </c>
      <c r="E428">
        <v>1.8799999999999997E-2</v>
      </c>
      <c r="G428" s="14">
        <f>LowMomentumPortfolio!AO429</f>
        <v>2.5637500000000008E-2</v>
      </c>
    </row>
    <row r="429" spans="1:7" ht="16.5" thickTop="1" thickBot="1" x14ac:dyDescent="0.3">
      <c r="A429">
        <v>201008</v>
      </c>
      <c r="B429">
        <v>-4.7699999999999992E-2</v>
      </c>
      <c r="C429">
        <v>-0.03</v>
      </c>
      <c r="D429">
        <v>-1.9E-2</v>
      </c>
      <c r="E429">
        <v>-5.9999999999999995E-4</v>
      </c>
      <c r="G429" s="14">
        <f>LowMomentumPortfolio!AO430</f>
        <v>-1.2650000000000002E-2</v>
      </c>
    </row>
    <row r="430" spans="1:7" ht="16.5" thickTop="1" thickBot="1" x14ac:dyDescent="0.3">
      <c r="A430">
        <v>201009</v>
      </c>
      <c r="B430">
        <v>9.5399999999999985E-2</v>
      </c>
      <c r="C430">
        <v>3.9599999999999996E-2</v>
      </c>
      <c r="D430">
        <v>-3.1600000000000003E-2</v>
      </c>
      <c r="E430">
        <v>1.41E-2</v>
      </c>
      <c r="G430" s="14">
        <f>LowMomentumPortfolio!AO431</f>
        <v>4.1299999999999989E-2</v>
      </c>
    </row>
    <row r="431" spans="1:7" ht="16.5" thickTop="1" thickBot="1" x14ac:dyDescent="0.3">
      <c r="A431">
        <v>201010</v>
      </c>
      <c r="B431">
        <v>3.8800000000000001E-2</v>
      </c>
      <c r="C431">
        <v>1.1299999999999999E-2</v>
      </c>
      <c r="D431">
        <v>-2.4199999999999999E-2</v>
      </c>
      <c r="E431">
        <v>1.5800000000000002E-2</v>
      </c>
      <c r="G431" s="14">
        <f>LowMomentumPortfolio!AO432</f>
        <v>2.7812500000000004E-2</v>
      </c>
    </row>
    <row r="432" spans="1:7" ht="16.5" thickTop="1" thickBot="1" x14ac:dyDescent="0.3">
      <c r="A432">
        <v>201011</v>
      </c>
      <c r="B432">
        <v>6.0000000000000001E-3</v>
      </c>
      <c r="C432">
        <v>3.7599999999999995E-2</v>
      </c>
      <c r="D432">
        <v>-9.5999999999999992E-3</v>
      </c>
      <c r="E432">
        <v>2.6600000000000002E-2</v>
      </c>
      <c r="G432" s="14">
        <f>LowMomentumPortfolio!AO433</f>
        <v>3.1287499999999996E-2</v>
      </c>
    </row>
    <row r="433" spans="1:7" ht="16.5" thickTop="1" thickBot="1" x14ac:dyDescent="0.3">
      <c r="A433">
        <v>201012</v>
      </c>
      <c r="B433">
        <v>6.8199999999999997E-2</v>
      </c>
      <c r="C433">
        <v>7.3000000000000001E-3</v>
      </c>
      <c r="D433">
        <v>3.6900000000000002E-2</v>
      </c>
      <c r="E433">
        <v>-3.0299999999999997E-2</v>
      </c>
      <c r="G433" s="14">
        <f>LowMomentumPortfolio!AO434</f>
        <v>-9.5750000000000002E-3</v>
      </c>
    </row>
    <row r="434" spans="1:7" ht="16.5" thickTop="1" thickBot="1" x14ac:dyDescent="0.3">
      <c r="A434">
        <v>201101</v>
      </c>
      <c r="B434">
        <v>1.9900000000000001E-2</v>
      </c>
      <c r="C434">
        <v>-2.5000000000000001E-2</v>
      </c>
      <c r="D434">
        <v>8.199999999999999E-3</v>
      </c>
      <c r="E434">
        <v>-2.8999999999999998E-3</v>
      </c>
      <c r="G434" s="14">
        <f>LowMomentumPortfolio!AO435</f>
        <v>-1.6362500000000002E-2</v>
      </c>
    </row>
    <row r="435" spans="1:7" ht="16.5" thickTop="1" thickBot="1" x14ac:dyDescent="0.3">
      <c r="A435">
        <v>201102</v>
      </c>
      <c r="B435">
        <v>3.49E-2</v>
      </c>
      <c r="C435">
        <v>1.5300000000000001E-2</v>
      </c>
      <c r="D435">
        <v>1.2699999999999999E-2</v>
      </c>
      <c r="E435">
        <v>1.9900000000000001E-2</v>
      </c>
      <c r="G435" s="14">
        <f>LowMomentumPortfolio!AO436</f>
        <v>-5.6500000000000022E-3</v>
      </c>
    </row>
    <row r="436" spans="1:7" ht="16.5" thickTop="1" thickBot="1" x14ac:dyDescent="0.3">
      <c r="A436">
        <v>201103</v>
      </c>
      <c r="B436">
        <v>4.5999999999999999E-3</v>
      </c>
      <c r="C436">
        <v>2.5399999999999999E-2</v>
      </c>
      <c r="D436">
        <v>-1.83E-2</v>
      </c>
      <c r="E436">
        <v>3.4000000000000002E-2</v>
      </c>
      <c r="G436" s="14">
        <f>LowMomentumPortfolio!AO437</f>
        <v>-8.4874999999999968E-3</v>
      </c>
    </row>
    <row r="437" spans="1:7" ht="16.5" thickTop="1" thickBot="1" x14ac:dyDescent="0.3">
      <c r="A437">
        <v>201104</v>
      </c>
      <c r="B437">
        <v>2.8999999999999998E-2</v>
      </c>
      <c r="C437">
        <v>-3.8E-3</v>
      </c>
      <c r="D437">
        <v>-2.4300000000000002E-2</v>
      </c>
      <c r="E437">
        <v>4.0000000000000002E-4</v>
      </c>
      <c r="G437" s="14">
        <f>LowMomentumPortfolio!AO438</f>
        <v>1.8999999999999989E-3</v>
      </c>
    </row>
    <row r="438" spans="1:7" ht="16.5" thickTop="1" thickBot="1" x14ac:dyDescent="0.3">
      <c r="A438">
        <v>201105</v>
      </c>
      <c r="B438">
        <v>-1.2699999999999999E-2</v>
      </c>
      <c r="C438">
        <v>-5.8999999999999999E-3</v>
      </c>
      <c r="D438">
        <v>-2.12E-2</v>
      </c>
      <c r="E438">
        <v>-6.1999999999999998E-3</v>
      </c>
      <c r="G438" s="14">
        <f>LowMomentumPortfolio!AO439</f>
        <v>-3.2899999999999999E-2</v>
      </c>
    </row>
    <row r="439" spans="1:7" ht="16.5" thickTop="1" thickBot="1" x14ac:dyDescent="0.3">
      <c r="A439">
        <v>201106</v>
      </c>
      <c r="B439">
        <v>-1.7500000000000002E-2</v>
      </c>
      <c r="C439">
        <v>-1.1999999999999999E-3</v>
      </c>
      <c r="D439">
        <v>-4.1999999999999997E-3</v>
      </c>
      <c r="E439">
        <v>1.78E-2</v>
      </c>
      <c r="G439" s="14">
        <f>LowMomentumPortfolio!AO440</f>
        <v>5.1500000000000001E-3</v>
      </c>
    </row>
    <row r="440" spans="1:7" ht="16.5" thickTop="1" thickBot="1" x14ac:dyDescent="0.3">
      <c r="A440">
        <v>201107</v>
      </c>
      <c r="B440">
        <v>-2.35E-2</v>
      </c>
      <c r="C440">
        <v>-1.2699999999999999E-2</v>
      </c>
      <c r="D440">
        <v>-8.8999999999999999E-3</v>
      </c>
      <c r="E440">
        <v>1.8E-3</v>
      </c>
      <c r="G440" s="14">
        <f>LowMomentumPortfolio!AO441</f>
        <v>-6.5874999999999996E-3</v>
      </c>
    </row>
    <row r="441" spans="1:7" ht="16.5" thickTop="1" thickBot="1" x14ac:dyDescent="0.3">
      <c r="A441">
        <v>201108</v>
      </c>
      <c r="B441">
        <v>-5.9900000000000002E-2</v>
      </c>
      <c r="C441">
        <v>-3.0499999999999999E-2</v>
      </c>
      <c r="D441">
        <v>-2.3599999999999999E-2</v>
      </c>
      <c r="E441">
        <v>-2.8000000000000004E-3</v>
      </c>
      <c r="G441" s="14">
        <f>LowMomentumPortfolio!AO442</f>
        <v>-4.179999999999999E-2</v>
      </c>
    </row>
    <row r="442" spans="1:7" ht="16.5" thickTop="1" thickBot="1" x14ac:dyDescent="0.3">
      <c r="A442">
        <v>201109</v>
      </c>
      <c r="B442">
        <v>-7.5899999999999995E-2</v>
      </c>
      <c r="C442">
        <v>-3.3099999999999997E-2</v>
      </c>
      <c r="D442">
        <v>-1.7299999999999999E-2</v>
      </c>
      <c r="E442">
        <v>-2.4199999999999999E-2</v>
      </c>
      <c r="G442" s="14">
        <f>LowMomentumPortfolio!AO443</f>
        <v>-7.5162499999999993E-2</v>
      </c>
    </row>
    <row r="443" spans="1:7" ht="16.5" thickTop="1" thickBot="1" x14ac:dyDescent="0.3">
      <c r="A443">
        <v>201110</v>
      </c>
      <c r="B443">
        <v>0.11349999999999999</v>
      </c>
      <c r="C443">
        <v>3.2799999999999996E-2</v>
      </c>
      <c r="D443">
        <v>1.1000000000000001E-3</v>
      </c>
      <c r="E443">
        <v>-1.43E-2</v>
      </c>
      <c r="G443" s="14">
        <f>LowMomentumPortfolio!AO444</f>
        <v>-2.2749999999999992E-2</v>
      </c>
    </row>
    <row r="444" spans="1:7" ht="16.5" thickTop="1" thickBot="1" x14ac:dyDescent="0.3">
      <c r="A444">
        <v>201111</v>
      </c>
      <c r="B444">
        <v>-2.8000000000000004E-3</v>
      </c>
      <c r="C444">
        <v>-1.6000000000000001E-3</v>
      </c>
      <c r="D444">
        <v>-4.5000000000000005E-3</v>
      </c>
      <c r="E444">
        <v>3.8399999999999997E-2</v>
      </c>
      <c r="G444" s="14">
        <f>LowMomentumPortfolio!AO445</f>
        <v>1.85875E-2</v>
      </c>
    </row>
    <row r="445" spans="1:7" ht="16.5" thickTop="1" thickBot="1" x14ac:dyDescent="0.3">
      <c r="A445">
        <v>201112</v>
      </c>
      <c r="B445">
        <v>7.4000000000000003E-3</v>
      </c>
      <c r="C445">
        <v>-5.8999999999999999E-3</v>
      </c>
      <c r="D445">
        <v>1.6299999999999999E-2</v>
      </c>
      <c r="E445">
        <v>1.8100000000000002E-2</v>
      </c>
      <c r="G445" s="14">
        <f>LowMomentumPortfolio!AO446</f>
        <v>1.3162499999999995E-2</v>
      </c>
    </row>
    <row r="446" spans="1:7" ht="16.5" thickTop="1" thickBot="1" x14ac:dyDescent="0.3">
      <c r="A446">
        <v>201201</v>
      </c>
      <c r="B446">
        <v>5.0499999999999996E-2</v>
      </c>
      <c r="C446">
        <v>2.0400000000000001E-2</v>
      </c>
      <c r="D446">
        <v>-9.7000000000000003E-3</v>
      </c>
      <c r="E446">
        <v>-7.9100000000000004E-2</v>
      </c>
      <c r="G446" s="14">
        <f>LowMomentumPortfolio!AO447</f>
        <v>-7.8149999999999983E-2</v>
      </c>
    </row>
    <row r="447" spans="1:7" ht="16.5" thickTop="1" thickBot="1" x14ac:dyDescent="0.3">
      <c r="A447">
        <v>201202</v>
      </c>
      <c r="B447">
        <v>4.4199999999999996E-2</v>
      </c>
      <c r="C447">
        <v>-1.8500000000000003E-2</v>
      </c>
      <c r="D447">
        <v>4.3E-3</v>
      </c>
      <c r="E447">
        <v>-2.8999999999999998E-3</v>
      </c>
      <c r="G447" s="14">
        <f>LowMomentumPortfolio!AO448</f>
        <v>-3.749999999999587E-5</v>
      </c>
    </row>
    <row r="448" spans="1:7" ht="16.5" thickTop="1" thickBot="1" x14ac:dyDescent="0.3">
      <c r="A448">
        <v>201203</v>
      </c>
      <c r="B448">
        <v>3.1099999999999999E-2</v>
      </c>
      <c r="C448">
        <v>-6.4000000000000003E-3</v>
      </c>
      <c r="D448">
        <v>1.1399999999999999E-2</v>
      </c>
      <c r="E448">
        <v>1.3000000000000001E-2</v>
      </c>
      <c r="G448" s="14">
        <f>LowMomentumPortfolio!AO449</f>
        <v>2.4862499999999996E-2</v>
      </c>
    </row>
    <row r="449" spans="1:7" ht="16.5" thickTop="1" thickBot="1" x14ac:dyDescent="0.3">
      <c r="A449">
        <v>201204</v>
      </c>
      <c r="B449">
        <v>-8.5000000000000006E-3</v>
      </c>
      <c r="C449">
        <v>-4.1999999999999997E-3</v>
      </c>
      <c r="D449">
        <v>-7.8000000000000005E-3</v>
      </c>
      <c r="E449">
        <v>3.7499999999999999E-2</v>
      </c>
      <c r="G449" s="14">
        <f>LowMomentumPortfolio!AO450</f>
        <v>1.4974999999999999E-2</v>
      </c>
    </row>
    <row r="450" spans="1:7" ht="16.5" thickTop="1" thickBot="1" x14ac:dyDescent="0.3">
      <c r="A450">
        <v>201205</v>
      </c>
      <c r="B450">
        <v>-6.1900000000000004E-2</v>
      </c>
      <c r="C450">
        <v>7.000000000000001E-4</v>
      </c>
      <c r="D450">
        <v>-1.0700000000000001E-2</v>
      </c>
      <c r="E450">
        <v>6.4899999999999999E-2</v>
      </c>
      <c r="G450" s="14">
        <f>LowMomentumPortfolio!AO451</f>
        <v>4.7337499999999998E-2</v>
      </c>
    </row>
    <row r="451" spans="1:7" ht="16.5" thickTop="1" thickBot="1" x14ac:dyDescent="0.3">
      <c r="A451">
        <v>201206</v>
      </c>
      <c r="B451">
        <v>3.8900000000000004E-2</v>
      </c>
      <c r="C451">
        <v>6.7000000000000002E-3</v>
      </c>
      <c r="D451">
        <v>6.1999999999999998E-3</v>
      </c>
      <c r="E451">
        <v>-1.06E-2</v>
      </c>
      <c r="G451" s="14">
        <f>LowMomentumPortfolio!AO452</f>
        <v>-3.0250000000000034E-3</v>
      </c>
    </row>
    <row r="452" spans="1:7" ht="16.5" thickTop="1" thickBot="1" x14ac:dyDescent="0.3">
      <c r="A452">
        <v>201207</v>
      </c>
      <c r="B452">
        <v>7.9000000000000008E-3</v>
      </c>
      <c r="C452">
        <v>-2.75E-2</v>
      </c>
      <c r="D452">
        <v>-2.0000000000000001E-4</v>
      </c>
      <c r="E452">
        <v>3.04E-2</v>
      </c>
      <c r="G452" s="14">
        <f>LowMomentumPortfolio!AO453</f>
        <v>1.8412500000000002E-2</v>
      </c>
    </row>
    <row r="453" spans="1:7" ht="16.5" thickTop="1" thickBot="1" x14ac:dyDescent="0.3">
      <c r="A453">
        <v>201208</v>
      </c>
      <c r="B453">
        <v>2.5499999999999998E-2</v>
      </c>
      <c r="C453">
        <v>4.6999999999999993E-3</v>
      </c>
      <c r="D453">
        <v>1.3000000000000001E-2</v>
      </c>
      <c r="E453">
        <v>-2.3700000000000002E-2</v>
      </c>
      <c r="G453" s="14">
        <f>LowMomentumPortfolio!AO454</f>
        <v>-2.0600000000000004E-2</v>
      </c>
    </row>
    <row r="454" spans="1:7" ht="16.5" thickTop="1" thickBot="1" x14ac:dyDescent="0.3">
      <c r="A454">
        <v>201209</v>
      </c>
      <c r="B454">
        <v>2.7300000000000001E-2</v>
      </c>
      <c r="C454">
        <v>5.1000000000000004E-3</v>
      </c>
      <c r="D454">
        <v>1.6E-2</v>
      </c>
      <c r="E454">
        <v>-1.1399999999999999E-2</v>
      </c>
      <c r="G454" s="14">
        <f>LowMomentumPortfolio!AO455</f>
        <v>-7.3374999999999968E-3</v>
      </c>
    </row>
    <row r="455" spans="1:7" ht="16.5" thickTop="1" thickBot="1" x14ac:dyDescent="0.3">
      <c r="A455">
        <v>201210</v>
      </c>
      <c r="B455">
        <v>-1.7600000000000001E-2</v>
      </c>
      <c r="C455">
        <v>-1.15E-2</v>
      </c>
      <c r="D455">
        <v>3.5900000000000001E-2</v>
      </c>
      <c r="E455">
        <v>1.4000000000000002E-3</v>
      </c>
      <c r="G455" s="14">
        <f>LowMomentumPortfolio!AO456</f>
        <v>-1.5349999999999999E-2</v>
      </c>
    </row>
    <row r="456" spans="1:7" ht="16.5" thickTop="1" thickBot="1" x14ac:dyDescent="0.3">
      <c r="A456">
        <v>201211</v>
      </c>
      <c r="B456">
        <v>7.8000000000000005E-3</v>
      </c>
      <c r="C456">
        <v>6.3E-3</v>
      </c>
      <c r="D456">
        <v>-8.3999999999999995E-3</v>
      </c>
      <c r="E456">
        <v>4.8999999999999998E-3</v>
      </c>
      <c r="G456" s="14">
        <f>LowMomentumPortfolio!AO457</f>
        <v>1.2162499999999996E-2</v>
      </c>
    </row>
    <row r="457" spans="1:7" ht="16.5" thickTop="1" thickBot="1" x14ac:dyDescent="0.3">
      <c r="A457">
        <v>201212</v>
      </c>
      <c r="B457">
        <v>1.18E-2</v>
      </c>
      <c r="C457">
        <v>1.4800000000000001E-2</v>
      </c>
      <c r="D457">
        <v>3.5099999999999999E-2</v>
      </c>
      <c r="E457">
        <v>-2.86E-2</v>
      </c>
      <c r="G457" s="14">
        <f>LowMomentumPortfolio!AO458</f>
        <v>-9.2624999999999982E-3</v>
      </c>
    </row>
    <row r="458" spans="1:7" ht="16.5" thickTop="1" thickBot="1" x14ac:dyDescent="0.3">
      <c r="A458">
        <v>201301</v>
      </c>
      <c r="B458">
        <v>5.57E-2</v>
      </c>
      <c r="C458">
        <v>3.4000000000000002E-3</v>
      </c>
      <c r="D458">
        <v>9.5999999999999992E-3</v>
      </c>
      <c r="E458">
        <v>-1.7899999999999999E-2</v>
      </c>
      <c r="G458" s="14">
        <f>LowMomentumPortfolio!AO459</f>
        <v>1.6600000000000004E-2</v>
      </c>
    </row>
    <row r="459" spans="1:7" ht="16.5" thickTop="1" thickBot="1" x14ac:dyDescent="0.3">
      <c r="A459">
        <v>201302</v>
      </c>
      <c r="B459">
        <v>1.29E-2</v>
      </c>
      <c r="C459">
        <v>-2.7000000000000001E-3</v>
      </c>
      <c r="D459">
        <v>1.1000000000000001E-3</v>
      </c>
      <c r="E459">
        <v>1.29E-2</v>
      </c>
      <c r="G459" s="14">
        <f>LowMomentumPortfolio!AO460</f>
        <v>1.9437500000000003E-2</v>
      </c>
    </row>
    <row r="460" spans="1:7" ht="16.5" thickTop="1" thickBot="1" x14ac:dyDescent="0.3">
      <c r="A460">
        <v>201303</v>
      </c>
      <c r="B460">
        <v>4.0300000000000002E-2</v>
      </c>
      <c r="C460">
        <v>8.1000000000000013E-3</v>
      </c>
      <c r="D460">
        <v>-1.9E-3</v>
      </c>
      <c r="E460">
        <v>1.9199999999999998E-2</v>
      </c>
      <c r="G460" s="14">
        <f>LowMomentumPortfolio!AO461</f>
        <v>2.2925000000000004E-2</v>
      </c>
    </row>
    <row r="461" spans="1:7" ht="16.5" thickTop="1" thickBot="1" x14ac:dyDescent="0.3">
      <c r="A461">
        <v>201304</v>
      </c>
      <c r="B461">
        <v>1.55E-2</v>
      </c>
      <c r="C461">
        <v>-2.3700000000000002E-2</v>
      </c>
      <c r="D461">
        <v>4.5000000000000005E-3</v>
      </c>
      <c r="E461">
        <v>2.2000000000000001E-3</v>
      </c>
      <c r="G461" s="14">
        <f>LowMomentumPortfolio!AO462</f>
        <v>1.3737500000000003E-2</v>
      </c>
    </row>
    <row r="462" spans="1:7" ht="16.5" thickTop="1" thickBot="1" x14ac:dyDescent="0.3">
      <c r="A462">
        <v>201305</v>
      </c>
      <c r="B462">
        <v>2.7999999999999997E-2</v>
      </c>
      <c r="C462">
        <v>1.7100000000000001E-2</v>
      </c>
      <c r="D462">
        <v>2.63E-2</v>
      </c>
      <c r="E462">
        <v>-2.0199999999999999E-2</v>
      </c>
      <c r="G462" s="14">
        <f>LowMomentumPortfolio!AO463</f>
        <v>2.6224999999999998E-2</v>
      </c>
    </row>
    <row r="463" spans="1:7" ht="16.5" thickTop="1" thickBot="1" x14ac:dyDescent="0.3">
      <c r="A463">
        <v>201306</v>
      </c>
      <c r="B463">
        <v>-1.2E-2</v>
      </c>
      <c r="C463">
        <v>1.3300000000000001E-2</v>
      </c>
      <c r="D463">
        <v>2.9999999999999997E-4</v>
      </c>
      <c r="E463">
        <v>5.1999999999999998E-3</v>
      </c>
      <c r="G463" s="14">
        <f>LowMomentumPortfolio!AO464</f>
        <v>1.9025E-2</v>
      </c>
    </row>
    <row r="464" spans="1:7" ht="16.5" thickTop="1" thickBot="1" x14ac:dyDescent="0.3">
      <c r="A464">
        <v>201307</v>
      </c>
      <c r="B464">
        <v>5.6500000000000002E-2</v>
      </c>
      <c r="C464">
        <v>1.8700000000000001E-2</v>
      </c>
      <c r="D464">
        <v>5.6999999999999993E-3</v>
      </c>
      <c r="E464">
        <v>1.7600000000000001E-2</v>
      </c>
      <c r="G464" s="14">
        <f>LowMomentumPortfolio!AO465</f>
        <v>7.8374999999999972E-3</v>
      </c>
    </row>
    <row r="465" spans="1:7" ht="16.5" thickTop="1" thickBot="1" x14ac:dyDescent="0.3">
      <c r="A465">
        <v>201308</v>
      </c>
      <c r="B465">
        <v>-2.7099999999999999E-2</v>
      </c>
      <c r="C465">
        <v>2.7000000000000001E-3</v>
      </c>
      <c r="D465">
        <v>-2.69E-2</v>
      </c>
      <c r="E465">
        <v>2.0000000000000001E-4</v>
      </c>
      <c r="G465" s="14">
        <f>LowMomentumPortfolio!AO466</f>
        <v>-5.9875000000000032E-3</v>
      </c>
    </row>
    <row r="466" spans="1:7" ht="16.5" thickTop="1" thickBot="1" x14ac:dyDescent="0.3">
      <c r="A466">
        <v>201309</v>
      </c>
      <c r="B466">
        <v>3.7699999999999997E-2</v>
      </c>
      <c r="C466">
        <v>2.87E-2</v>
      </c>
      <c r="D466">
        <v>-1.2199999999999999E-2</v>
      </c>
      <c r="E466">
        <v>3.0600000000000002E-2</v>
      </c>
      <c r="G466" s="14">
        <f>LowMomentumPortfolio!AO467</f>
        <v>1.900000000000001E-2</v>
      </c>
    </row>
    <row r="467" spans="1:7" ht="16.5" thickTop="1" thickBot="1" x14ac:dyDescent="0.3">
      <c r="A467">
        <v>201310</v>
      </c>
      <c r="B467">
        <v>4.1799999999999997E-2</v>
      </c>
      <c r="C467">
        <v>-1.52E-2</v>
      </c>
      <c r="D467">
        <v>1.2500000000000001E-2</v>
      </c>
      <c r="E467">
        <v>8.0000000000000004E-4</v>
      </c>
      <c r="G467" s="14">
        <f>LowMomentumPortfolio!AO468</f>
        <v>-1.3412500000000001E-2</v>
      </c>
    </row>
    <row r="468" spans="1:7" ht="16.5" thickTop="1" thickBot="1" x14ac:dyDescent="0.3">
      <c r="A468">
        <v>201311</v>
      </c>
      <c r="B468">
        <v>3.1300000000000001E-2</v>
      </c>
      <c r="C468">
        <v>1.29E-2</v>
      </c>
      <c r="D468">
        <v>3.2000000000000002E-3</v>
      </c>
      <c r="E468">
        <v>4.4000000000000003E-3</v>
      </c>
      <c r="G468" s="14">
        <f>LowMomentumPortfolio!AO469</f>
        <v>2.7975E-2</v>
      </c>
    </row>
    <row r="469" spans="1:7" ht="16.5" thickTop="1" thickBot="1" x14ac:dyDescent="0.3">
      <c r="A469">
        <v>201312</v>
      </c>
      <c r="B469">
        <v>2.81E-2</v>
      </c>
      <c r="C469">
        <v>-4.6999999999999993E-3</v>
      </c>
      <c r="D469">
        <v>-2.0000000000000001E-4</v>
      </c>
      <c r="E469">
        <v>2.0000000000000001E-4</v>
      </c>
      <c r="G469" s="14">
        <f>LowMomentumPortfolio!AO470</f>
        <v>6.4000000000000029E-3</v>
      </c>
    </row>
    <row r="470" spans="1:7" ht="16.5" thickTop="1" thickBot="1" x14ac:dyDescent="0.3">
      <c r="A470">
        <v>201401</v>
      </c>
      <c r="B470">
        <v>-3.32E-2</v>
      </c>
      <c r="C470">
        <v>8.8999999999999999E-3</v>
      </c>
      <c r="D470">
        <v>-2.07E-2</v>
      </c>
      <c r="E470">
        <v>1.7100000000000001E-2</v>
      </c>
      <c r="G470" s="14">
        <f>LowMomentumPortfolio!AO471</f>
        <v>-1.2450000000000003E-2</v>
      </c>
    </row>
    <row r="471" spans="1:7" ht="16.5" thickTop="1" thickBot="1" x14ac:dyDescent="0.3">
      <c r="A471">
        <v>201402</v>
      </c>
      <c r="B471">
        <v>4.6500000000000007E-2</v>
      </c>
      <c r="C471">
        <v>3.4000000000000002E-3</v>
      </c>
      <c r="D471">
        <v>-3.0999999999999999E-3</v>
      </c>
      <c r="E471">
        <v>2.07E-2</v>
      </c>
      <c r="G471" s="14">
        <f>LowMomentumPortfolio!AO472</f>
        <v>6.3124999999999987E-3</v>
      </c>
    </row>
    <row r="472" spans="1:7" ht="16.5" thickTop="1" thickBot="1" x14ac:dyDescent="0.3">
      <c r="A472">
        <v>201403</v>
      </c>
      <c r="B472">
        <v>4.3E-3</v>
      </c>
      <c r="C472">
        <v>-1.8100000000000002E-2</v>
      </c>
      <c r="D472">
        <v>4.9299999999999997E-2</v>
      </c>
      <c r="E472">
        <v>-3.2899999999999999E-2</v>
      </c>
      <c r="G472" s="14">
        <f>LowMomentumPortfolio!AO473</f>
        <v>1.7000000000000001E-3</v>
      </c>
    </row>
    <row r="473" spans="1:7" ht="16.5" thickTop="1" thickBot="1" x14ac:dyDescent="0.3">
      <c r="A473">
        <v>201404</v>
      </c>
      <c r="B473">
        <v>-1.9E-3</v>
      </c>
      <c r="C473">
        <v>-4.1799999999999997E-2</v>
      </c>
      <c r="D473">
        <v>1.1699999999999999E-2</v>
      </c>
      <c r="E473">
        <v>-3.8900000000000004E-2</v>
      </c>
      <c r="G473" s="14">
        <f>LowMomentumPortfolio!AO474</f>
        <v>-2.6262500000000001E-2</v>
      </c>
    </row>
    <row r="474" spans="1:7" ht="16.5" thickTop="1" thickBot="1" x14ac:dyDescent="0.3">
      <c r="A474">
        <v>201405</v>
      </c>
      <c r="B474">
        <v>2.06E-2</v>
      </c>
      <c r="C474">
        <v>-1.8799999999999997E-2</v>
      </c>
      <c r="D474">
        <v>-1.2999999999999999E-3</v>
      </c>
      <c r="E474">
        <v>8.6999999999999994E-3</v>
      </c>
      <c r="G474" s="14">
        <f>LowMomentumPortfolio!AO475</f>
        <v>7.5624999999999998E-3</v>
      </c>
    </row>
    <row r="475" spans="1:7" ht="16.5" thickTop="1" thickBot="1" x14ac:dyDescent="0.3">
      <c r="A475">
        <v>201406</v>
      </c>
      <c r="B475">
        <v>2.6099999999999998E-2</v>
      </c>
      <c r="C475">
        <v>3.0899999999999997E-2</v>
      </c>
      <c r="D475">
        <v>-6.9999999999999993E-3</v>
      </c>
      <c r="E475">
        <v>6.8999999999999999E-3</v>
      </c>
      <c r="G475" s="14">
        <f>LowMomentumPortfolio!AO476</f>
        <v>1.9999999999999532E-4</v>
      </c>
    </row>
    <row r="476" spans="1:7" ht="16.5" thickTop="1" thickBot="1" x14ac:dyDescent="0.3">
      <c r="A476">
        <v>201407</v>
      </c>
      <c r="B476">
        <v>-2.0400000000000001E-2</v>
      </c>
      <c r="C476">
        <v>-4.2999999999999997E-2</v>
      </c>
      <c r="D476">
        <v>4.0000000000000002E-4</v>
      </c>
      <c r="E476">
        <v>-1.1999999999999999E-3</v>
      </c>
      <c r="G476" s="14">
        <f>LowMomentumPortfolio!AO477</f>
        <v>4.3000000000000052E-3</v>
      </c>
    </row>
    <row r="477" spans="1:7" ht="16.5" thickTop="1" thickBot="1" x14ac:dyDescent="0.3">
      <c r="A477">
        <v>201408</v>
      </c>
      <c r="B477">
        <v>4.24E-2</v>
      </c>
      <c r="C477">
        <v>4.0000000000000001E-3</v>
      </c>
      <c r="D477">
        <v>-4.5000000000000005E-3</v>
      </c>
      <c r="E477">
        <v>8.199999999999999E-3</v>
      </c>
      <c r="G477" s="14">
        <f>LowMomentumPortfolio!AO478</f>
        <v>-1.4624999999999992E-2</v>
      </c>
    </row>
    <row r="478" spans="1:7" ht="16.5" thickTop="1" thickBot="1" x14ac:dyDescent="0.3">
      <c r="A478">
        <v>201409</v>
      </c>
      <c r="B478">
        <v>-1.9699999999999999E-2</v>
      </c>
      <c r="C478">
        <v>-3.7000000000000005E-2</v>
      </c>
      <c r="D478">
        <v>-1.3500000000000002E-2</v>
      </c>
      <c r="E478">
        <v>5.0000000000000001E-3</v>
      </c>
      <c r="G478" s="14">
        <f>LowMomentumPortfolio!AO479</f>
        <v>1.295E-2</v>
      </c>
    </row>
    <row r="479" spans="1:7" ht="16.5" thickTop="1" thickBot="1" x14ac:dyDescent="0.3">
      <c r="A479">
        <v>201410</v>
      </c>
      <c r="B479">
        <v>2.52E-2</v>
      </c>
      <c r="C479">
        <v>4.2000000000000003E-2</v>
      </c>
      <c r="D479">
        <v>-1.8000000000000002E-2</v>
      </c>
      <c r="E479">
        <v>-5.9999999999999995E-4</v>
      </c>
      <c r="G479" s="14">
        <f>LowMomentumPortfolio!AO480</f>
        <v>-4.4249999999999984E-3</v>
      </c>
    </row>
    <row r="480" spans="1:7" ht="16.5" thickTop="1" thickBot="1" x14ac:dyDescent="0.3">
      <c r="A480">
        <v>201411</v>
      </c>
      <c r="B480">
        <v>2.5499999999999998E-2</v>
      </c>
      <c r="C480">
        <v>-2.06E-2</v>
      </c>
      <c r="D480">
        <v>-3.1E-2</v>
      </c>
      <c r="E480">
        <v>6.8000000000000005E-3</v>
      </c>
      <c r="G480" s="14">
        <f>LowMomentumPortfolio!AO481</f>
        <v>-1.9500000000000003E-3</v>
      </c>
    </row>
    <row r="481" spans="1:7" ht="16.5" thickTop="1" thickBot="1" x14ac:dyDescent="0.3">
      <c r="A481">
        <v>201412</v>
      </c>
      <c r="B481">
        <v>-5.9999999999999995E-4</v>
      </c>
      <c r="C481">
        <v>2.4900000000000002E-2</v>
      </c>
      <c r="D481">
        <v>2.2700000000000001E-2</v>
      </c>
      <c r="E481">
        <v>1.1200000000000002E-2</v>
      </c>
      <c r="G481" s="14">
        <f>LowMomentumPortfolio!AO482</f>
        <v>2.624999999999998E-3</v>
      </c>
    </row>
    <row r="482" spans="1:7" ht="16.5" thickTop="1" thickBot="1" x14ac:dyDescent="0.3">
      <c r="A482">
        <v>201501</v>
      </c>
      <c r="B482">
        <v>-3.1099999999999999E-2</v>
      </c>
      <c r="C482">
        <v>-5.6000000000000008E-3</v>
      </c>
      <c r="D482">
        <v>-3.5900000000000001E-2</v>
      </c>
      <c r="E482">
        <v>3.8399999999999997E-2</v>
      </c>
      <c r="G482" s="14">
        <f>LowMomentumPortfolio!AO483</f>
        <v>2.1999999999999995E-2</v>
      </c>
    </row>
    <row r="483" spans="1:7" ht="16.5" thickTop="1" thickBot="1" x14ac:dyDescent="0.3">
      <c r="A483">
        <v>201502</v>
      </c>
      <c r="B483">
        <v>6.13E-2</v>
      </c>
      <c r="C483">
        <v>6.3E-3</v>
      </c>
      <c r="D483">
        <v>-1.8600000000000002E-2</v>
      </c>
      <c r="E483">
        <v>-2.8199999999999999E-2</v>
      </c>
      <c r="G483" s="14">
        <f>LowMomentumPortfolio!AO484</f>
        <v>-2.9124999999999991E-2</v>
      </c>
    </row>
    <row r="484" spans="1:7" ht="16.5" thickTop="1" thickBot="1" x14ac:dyDescent="0.3">
      <c r="A484">
        <v>201503</v>
      </c>
      <c r="B484">
        <v>-1.1200000000000002E-2</v>
      </c>
      <c r="C484">
        <v>3.04E-2</v>
      </c>
      <c r="D484">
        <v>-3.8E-3</v>
      </c>
      <c r="E484">
        <v>2.7400000000000001E-2</v>
      </c>
      <c r="G484" s="14">
        <f>LowMomentumPortfolio!AO485</f>
        <v>2.1912500000000001E-2</v>
      </c>
    </row>
    <row r="485" spans="1:7" ht="16.5" thickTop="1" thickBot="1" x14ac:dyDescent="0.3">
      <c r="A485">
        <v>201504</v>
      </c>
      <c r="B485">
        <v>5.8999999999999999E-3</v>
      </c>
      <c r="C485">
        <v>-3.0600000000000002E-2</v>
      </c>
      <c r="D485">
        <v>1.8200000000000001E-2</v>
      </c>
      <c r="E485">
        <v>-7.2700000000000001E-2</v>
      </c>
      <c r="G485" s="14">
        <f>LowMomentumPortfolio!AO486</f>
        <v>-4.3512500000000003E-2</v>
      </c>
    </row>
    <row r="486" spans="1:7" ht="16.5" thickTop="1" thickBot="1" x14ac:dyDescent="0.3">
      <c r="A486">
        <v>201505</v>
      </c>
      <c r="B486">
        <v>1.3600000000000001E-2</v>
      </c>
      <c r="C486">
        <v>9.3999999999999986E-3</v>
      </c>
      <c r="D486">
        <v>-1.15E-2</v>
      </c>
      <c r="E486">
        <v>5.8200000000000002E-2</v>
      </c>
      <c r="G486" s="14">
        <f>LowMomentumPortfolio!AO487</f>
        <v>2.79125E-2</v>
      </c>
    </row>
    <row r="487" spans="1:7" ht="16.5" thickTop="1" thickBot="1" x14ac:dyDescent="0.3">
      <c r="A487">
        <v>201506</v>
      </c>
      <c r="B487">
        <v>-1.5300000000000001E-2</v>
      </c>
      <c r="C487">
        <v>2.9100000000000001E-2</v>
      </c>
      <c r="D487">
        <v>-7.9000000000000008E-3</v>
      </c>
      <c r="E487">
        <v>3.0099999999999998E-2</v>
      </c>
      <c r="G487" s="14">
        <f>LowMomentumPortfolio!AO488</f>
        <v>3.7625000000000006E-2</v>
      </c>
    </row>
    <row r="488" spans="1:7" ht="16.5" thickTop="1" thickBot="1" x14ac:dyDescent="0.3">
      <c r="A488">
        <v>201507</v>
      </c>
      <c r="B488">
        <v>1.54E-2</v>
      </c>
      <c r="C488">
        <v>-4.1700000000000001E-2</v>
      </c>
      <c r="D488">
        <v>-4.1299999999999996E-2</v>
      </c>
      <c r="E488">
        <v>9.98E-2</v>
      </c>
      <c r="G488" s="14">
        <f>LowMomentumPortfolio!AO489</f>
        <v>8.1574999999999981E-2</v>
      </c>
    </row>
    <row r="489" spans="1:7" ht="16.5" thickTop="1" thickBot="1" x14ac:dyDescent="0.3">
      <c r="A489">
        <v>201508</v>
      </c>
      <c r="B489">
        <v>-6.0400000000000002E-2</v>
      </c>
      <c r="C489">
        <v>3.3E-3</v>
      </c>
      <c r="D489">
        <v>2.7699999999999999E-2</v>
      </c>
      <c r="E489">
        <v>-2.0899999999999998E-2</v>
      </c>
      <c r="G489" s="14">
        <f>LowMomentumPortfolio!AO490</f>
        <v>-1.125000000000001E-2</v>
      </c>
    </row>
    <row r="490" spans="1:7" ht="16.5" thickTop="1" thickBot="1" x14ac:dyDescent="0.3">
      <c r="A490">
        <v>201509</v>
      </c>
      <c r="B490">
        <v>-3.0699999999999998E-2</v>
      </c>
      <c r="C490">
        <v>-2.6200000000000001E-2</v>
      </c>
      <c r="D490">
        <v>5.6000000000000008E-3</v>
      </c>
      <c r="E490">
        <v>5.2199999999999996E-2</v>
      </c>
      <c r="G490" s="14">
        <f>LowMomentumPortfolio!AO491</f>
        <v>3.1112500000000005E-2</v>
      </c>
    </row>
    <row r="491" spans="1:7" ht="16.5" thickTop="1" thickBot="1" x14ac:dyDescent="0.3">
      <c r="A491">
        <v>201510</v>
      </c>
      <c r="B491">
        <v>7.7499999999999999E-2</v>
      </c>
      <c r="C491">
        <v>-1.89E-2</v>
      </c>
      <c r="D491">
        <v>-4.5999999999999999E-3</v>
      </c>
      <c r="E491">
        <v>-3.2799999999999996E-2</v>
      </c>
      <c r="G491" s="14">
        <f>LowMomentumPortfolio!AO492</f>
        <v>-2.5750000000000009E-2</v>
      </c>
    </row>
    <row r="492" spans="1:7" ht="16.5" thickTop="1" thickBot="1" x14ac:dyDescent="0.3">
      <c r="A492">
        <v>201511</v>
      </c>
      <c r="B492">
        <v>5.6999999999999993E-3</v>
      </c>
      <c r="C492">
        <v>3.5900000000000001E-2</v>
      </c>
      <c r="D492">
        <v>-4.1999999999999997E-3</v>
      </c>
      <c r="E492">
        <v>2.2799999999999997E-2</v>
      </c>
      <c r="G492" s="14">
        <f>LowMomentumPortfolio!AO493</f>
        <v>1.3587499999999999E-2</v>
      </c>
    </row>
    <row r="493" spans="1:7" ht="16.5" thickTop="1" thickBot="1" x14ac:dyDescent="0.3">
      <c r="A493">
        <v>201512</v>
      </c>
      <c r="B493">
        <v>-2.1700000000000001E-2</v>
      </c>
      <c r="C493">
        <v>-2.8500000000000001E-2</v>
      </c>
      <c r="D493">
        <v>-2.6099999999999998E-2</v>
      </c>
      <c r="E493">
        <v>3.3599999999999998E-2</v>
      </c>
      <c r="G493" s="14">
        <f>LowMomentumPortfolio!AO494</f>
        <v>2.9049999999999992E-2</v>
      </c>
    </row>
    <row r="494" spans="1:7" ht="16.5" thickTop="1" thickBot="1" x14ac:dyDescent="0.3">
      <c r="A494">
        <v>201601</v>
      </c>
      <c r="B494">
        <v>-5.7699999999999994E-2</v>
      </c>
      <c r="C494">
        <v>-3.4200000000000001E-2</v>
      </c>
      <c r="D494">
        <v>2.0899999999999998E-2</v>
      </c>
      <c r="E494">
        <v>1.44E-2</v>
      </c>
      <c r="G494" s="14">
        <f>LowMomentumPortfolio!AO495</f>
        <v>-8.4624999999999978E-3</v>
      </c>
    </row>
    <row r="495" spans="1:7" ht="16.5" thickTop="1" thickBot="1" x14ac:dyDescent="0.3">
      <c r="A495">
        <v>201602</v>
      </c>
      <c r="B495">
        <v>-7.000000000000001E-4</v>
      </c>
      <c r="C495">
        <v>7.4000000000000003E-3</v>
      </c>
      <c r="D495">
        <v>-5.6999999999999993E-3</v>
      </c>
      <c r="E495">
        <v>-4.3799999999999999E-2</v>
      </c>
      <c r="G495" s="14">
        <f>LowMomentumPortfolio!AO496</f>
        <v>-4.6199999999999998E-2</v>
      </c>
    </row>
    <row r="496" spans="1:7" ht="16.5" thickTop="1" thickBot="1" x14ac:dyDescent="0.3">
      <c r="A496">
        <v>201603</v>
      </c>
      <c r="B496">
        <v>6.9599999999999995E-2</v>
      </c>
      <c r="C496">
        <v>8.199999999999999E-3</v>
      </c>
      <c r="D496">
        <v>1.1899999999999999E-2</v>
      </c>
      <c r="E496">
        <v>-5.0099999999999999E-2</v>
      </c>
      <c r="G496" s="14">
        <f>LowMomentumPortfolio!AO497</f>
        <v>-4.2900000000000001E-2</v>
      </c>
    </row>
    <row r="497" spans="1:7" ht="16.5" thickTop="1" thickBot="1" x14ac:dyDescent="0.3">
      <c r="A497">
        <v>201604</v>
      </c>
      <c r="B497">
        <v>9.1000000000000004E-3</v>
      </c>
      <c r="C497">
        <v>7.6E-3</v>
      </c>
      <c r="D497">
        <v>3.2799999999999996E-2</v>
      </c>
      <c r="E497">
        <v>-6.0199999999999997E-2</v>
      </c>
      <c r="G497" s="14">
        <f>LowMomentumPortfolio!AO498</f>
        <v>-5.4662499999999996E-2</v>
      </c>
    </row>
    <row r="498" spans="1:7" ht="16.5" thickTop="1" thickBot="1" x14ac:dyDescent="0.3">
      <c r="A498">
        <v>201605</v>
      </c>
      <c r="B498">
        <v>1.78E-2</v>
      </c>
      <c r="C498">
        <v>-1.7000000000000001E-3</v>
      </c>
      <c r="D498">
        <v>-1.66E-2</v>
      </c>
      <c r="E498">
        <v>1.43E-2</v>
      </c>
      <c r="G498" s="14">
        <f>LowMomentumPortfolio!AO499</f>
        <v>2.9912499999999995E-2</v>
      </c>
    </row>
    <row r="499" spans="1:7" ht="16.5" thickTop="1" thickBot="1" x14ac:dyDescent="0.3">
      <c r="A499">
        <v>201606</v>
      </c>
      <c r="B499">
        <v>-5.0000000000000001E-4</v>
      </c>
      <c r="C499">
        <v>6.0999999999999995E-3</v>
      </c>
      <c r="D499">
        <v>-1.4800000000000001E-2</v>
      </c>
      <c r="E499">
        <v>4.1500000000000002E-2</v>
      </c>
      <c r="G499" s="14">
        <f>LowMomentumPortfolio!AO500</f>
        <v>3.6025000000000001E-2</v>
      </c>
    </row>
    <row r="500" spans="1:7" ht="16.5" thickTop="1" thickBot="1" x14ac:dyDescent="0.3">
      <c r="A500">
        <v>201607</v>
      </c>
      <c r="B500">
        <v>3.95E-2</v>
      </c>
      <c r="C500">
        <v>2.4900000000000002E-2</v>
      </c>
      <c r="D500">
        <v>-1.32E-2</v>
      </c>
      <c r="E500">
        <v>-3.3399999999999999E-2</v>
      </c>
      <c r="G500" s="14">
        <f>LowMomentumPortfolio!AO501</f>
        <v>-1.42375E-2</v>
      </c>
    </row>
    <row r="501" spans="1:7" ht="16.5" thickTop="1" thickBot="1" x14ac:dyDescent="0.3">
      <c r="A501">
        <v>201608</v>
      </c>
      <c r="B501">
        <v>4.8999999999999998E-3</v>
      </c>
      <c r="C501">
        <v>1.1599999999999999E-2</v>
      </c>
      <c r="D501">
        <v>3.1800000000000002E-2</v>
      </c>
      <c r="E501">
        <v>-3.4799999999999998E-2</v>
      </c>
      <c r="G501" s="14">
        <f>LowMomentumPortfolio!AO502</f>
        <v>-4.1887499999999994E-2</v>
      </c>
    </row>
    <row r="502" spans="1:7" ht="16.5" thickTop="1" thickBot="1" x14ac:dyDescent="0.3">
      <c r="A502">
        <v>201609</v>
      </c>
      <c r="B502">
        <v>2.5000000000000001E-3</v>
      </c>
      <c r="C502">
        <v>2.12E-2</v>
      </c>
      <c r="D502">
        <v>-1.24E-2</v>
      </c>
      <c r="E502">
        <v>1.9E-3</v>
      </c>
      <c r="G502" s="14">
        <f>LowMomentumPortfolio!AO503</f>
        <v>1.01E-2</v>
      </c>
    </row>
    <row r="503" spans="1:7" ht="16.5" thickTop="1" thickBot="1" x14ac:dyDescent="0.3">
      <c r="A503">
        <v>201610</v>
      </c>
      <c r="B503">
        <v>-2.0199999999999999E-2</v>
      </c>
      <c r="C503">
        <v>-4.4000000000000004E-2</v>
      </c>
      <c r="D503">
        <v>4.0899999999999999E-2</v>
      </c>
      <c r="E503">
        <v>5.8999999999999999E-3</v>
      </c>
      <c r="G503" s="14">
        <f>LowMomentumPortfolio!AO504</f>
        <v>-3.8499999999999958E-3</v>
      </c>
    </row>
    <row r="504" spans="1:7" ht="16.5" thickTop="1" thickBot="1" x14ac:dyDescent="0.3">
      <c r="A504">
        <v>201611</v>
      </c>
      <c r="B504">
        <v>4.8600000000000004E-2</v>
      </c>
      <c r="C504">
        <v>5.7099999999999998E-2</v>
      </c>
      <c r="D504">
        <v>8.2100000000000006E-2</v>
      </c>
      <c r="E504">
        <v>-4.6300000000000001E-2</v>
      </c>
      <c r="G504" s="14">
        <f>LowMomentumPortfolio!AO505</f>
        <v>5.0999999999999934E-3</v>
      </c>
    </row>
    <row r="505" spans="1:7" ht="16.5" thickTop="1" thickBot="1" x14ac:dyDescent="0.3">
      <c r="A505">
        <v>201612</v>
      </c>
      <c r="B505">
        <v>1.8200000000000001E-2</v>
      </c>
      <c r="C505">
        <v>1E-3</v>
      </c>
      <c r="D505">
        <v>3.5299999999999998E-2</v>
      </c>
      <c r="E505">
        <v>-2.5000000000000001E-3</v>
      </c>
      <c r="G505" s="14">
        <f>LowMomentumPortfolio!AO506</f>
        <v>-7.4249999999999976E-3</v>
      </c>
    </row>
    <row r="506" spans="1:7" ht="16.5" thickTop="1" thickBot="1" x14ac:dyDescent="0.3">
      <c r="A506">
        <v>201701</v>
      </c>
      <c r="B506">
        <v>1.9400000000000001E-2</v>
      </c>
      <c r="C506">
        <v>-1.18E-2</v>
      </c>
      <c r="D506">
        <v>-2.75E-2</v>
      </c>
      <c r="E506">
        <v>-9.300000000000001E-3</v>
      </c>
      <c r="G506" s="14">
        <f>LowMomentumPortfolio!AO507</f>
        <v>1.3887500000000002E-2</v>
      </c>
    </row>
    <row r="507" spans="1:7" ht="16.5" thickTop="1" thickBot="1" x14ac:dyDescent="0.3">
      <c r="A507">
        <v>201702</v>
      </c>
      <c r="B507">
        <v>3.5699999999999996E-2</v>
      </c>
      <c r="C507">
        <v>-2.0499999999999997E-2</v>
      </c>
      <c r="D507">
        <v>-1.67E-2</v>
      </c>
      <c r="E507">
        <v>-1.6500000000000001E-2</v>
      </c>
      <c r="G507" s="14">
        <f>LowMomentumPortfolio!AO508</f>
        <v>-1.2449999999999999E-2</v>
      </c>
    </row>
    <row r="508" spans="1:7" ht="16.5" thickTop="1" thickBot="1" x14ac:dyDescent="0.3">
      <c r="A508">
        <v>201703</v>
      </c>
      <c r="B508">
        <v>1.7000000000000001E-3</v>
      </c>
      <c r="C508">
        <v>1.1399999999999999E-2</v>
      </c>
      <c r="D508">
        <v>-3.3500000000000002E-2</v>
      </c>
      <c r="E508">
        <v>-1.03E-2</v>
      </c>
      <c r="G508" s="14">
        <f>LowMomentumPortfolio!AO509</f>
        <v>-1.9575000000000002E-2</v>
      </c>
    </row>
    <row r="509" spans="1:7" ht="16.5" thickTop="1" thickBot="1" x14ac:dyDescent="0.3">
      <c r="A509">
        <v>201704</v>
      </c>
      <c r="B509">
        <v>1.09E-2</v>
      </c>
      <c r="C509">
        <v>7.3000000000000001E-3</v>
      </c>
      <c r="D509">
        <v>-2.1299999999999999E-2</v>
      </c>
      <c r="E509">
        <v>4.8999999999999998E-3</v>
      </c>
      <c r="G509" s="14">
        <f>LowMomentumPortfolio!AO510</f>
        <v>-9.4874999999999994E-3</v>
      </c>
    </row>
    <row r="510" spans="1:7" ht="16.5" thickTop="1" thickBot="1" x14ac:dyDescent="0.3">
      <c r="A510">
        <v>201705</v>
      </c>
      <c r="B510">
        <v>1.06E-2</v>
      </c>
      <c r="C510">
        <v>-2.5699999999999997E-2</v>
      </c>
      <c r="D510">
        <v>-3.78E-2</v>
      </c>
      <c r="E510">
        <v>1.4800000000000001E-2</v>
      </c>
      <c r="G510" s="14">
        <f>LowMomentumPortfolio!AO511</f>
        <v>-1.1712500000000001E-2</v>
      </c>
    </row>
    <row r="511" spans="1:7" ht="16.5" thickTop="1" thickBot="1" x14ac:dyDescent="0.3">
      <c r="A511">
        <v>201706</v>
      </c>
      <c r="B511">
        <v>7.8000000000000005E-3</v>
      </c>
      <c r="C511">
        <v>2.2499999999999999E-2</v>
      </c>
      <c r="D511">
        <v>1.4800000000000001E-2</v>
      </c>
      <c r="E511">
        <v>-1.1000000000000001E-3</v>
      </c>
      <c r="G511" s="14">
        <f>LowMomentumPortfolio!AO512</f>
        <v>5.3875000000000017E-3</v>
      </c>
    </row>
    <row r="512" spans="1:7" ht="16.5" thickTop="1" thickBot="1" x14ac:dyDescent="0.3">
      <c r="A512">
        <v>201707</v>
      </c>
      <c r="B512">
        <v>1.8700000000000001E-2</v>
      </c>
      <c r="C512">
        <v>-1.4999999999999999E-2</v>
      </c>
      <c r="D512">
        <v>-3.0999999999999999E-3</v>
      </c>
      <c r="E512">
        <v>1.6899999999999998E-2</v>
      </c>
      <c r="G512" s="14">
        <f>LowMomentumPortfolio!AO513</f>
        <v>-1.5399999999999999E-2</v>
      </c>
    </row>
    <row r="513" spans="1:7" ht="16.5" thickTop="1" thickBot="1" x14ac:dyDescent="0.3">
      <c r="A513">
        <v>201708</v>
      </c>
      <c r="B513">
        <v>1.6000000000000001E-3</v>
      </c>
      <c r="C513">
        <v>-1.67E-2</v>
      </c>
      <c r="D513">
        <v>-2.1000000000000001E-2</v>
      </c>
      <c r="E513">
        <v>3.3000000000000002E-2</v>
      </c>
      <c r="G513" s="14">
        <f>LowMomentumPortfolio!AO514</f>
        <v>9.3500000000000007E-3</v>
      </c>
    </row>
    <row r="514" spans="1:7" ht="16.5" thickTop="1" thickBot="1" x14ac:dyDescent="0.3">
      <c r="A514">
        <v>201709</v>
      </c>
      <c r="B514">
        <v>2.5099999999999997E-2</v>
      </c>
      <c r="C514">
        <v>4.4699999999999997E-2</v>
      </c>
      <c r="D514">
        <v>3.1200000000000002E-2</v>
      </c>
      <c r="E514">
        <v>-1.3300000000000001E-2</v>
      </c>
      <c r="G514" s="14">
        <f>LowMomentumPortfolio!AO515</f>
        <v>2.1524999999999996E-2</v>
      </c>
    </row>
    <row r="515" spans="1:7" ht="16.5" thickTop="1" thickBot="1" x14ac:dyDescent="0.3">
      <c r="A515">
        <v>201710</v>
      </c>
      <c r="B515">
        <v>2.2499999999999999E-2</v>
      </c>
      <c r="C515">
        <v>-1.9400000000000001E-2</v>
      </c>
      <c r="D515">
        <v>1.9E-3</v>
      </c>
      <c r="E515">
        <v>4.2699999999999995E-2</v>
      </c>
      <c r="G515" s="14">
        <f>LowMomentumPortfolio!AO516</f>
        <v>2.0187500000000001E-2</v>
      </c>
    </row>
    <row r="516" spans="1:7" ht="16.5" thickTop="1" thickBot="1" x14ac:dyDescent="0.3">
      <c r="A516">
        <v>201711</v>
      </c>
      <c r="B516">
        <v>3.1200000000000002E-2</v>
      </c>
      <c r="C516">
        <v>-5.4000000000000003E-3</v>
      </c>
      <c r="D516">
        <v>-2.9999999999999997E-4</v>
      </c>
      <c r="E516">
        <v>-9.1999999999999998E-3</v>
      </c>
      <c r="G516" s="14">
        <f>LowMomentumPortfolio!AO517</f>
        <v>-1.2437500000000001E-2</v>
      </c>
    </row>
    <row r="517" spans="1:7" ht="16.5" thickTop="1" thickBot="1" x14ac:dyDescent="0.3">
      <c r="A517">
        <v>201712</v>
      </c>
      <c r="B517">
        <v>1.06E-2</v>
      </c>
      <c r="C517">
        <v>-1.32E-2</v>
      </c>
      <c r="D517">
        <v>5.9999999999999995E-4</v>
      </c>
      <c r="E517">
        <v>-1.54E-2</v>
      </c>
      <c r="G517" s="14">
        <f>LowMomentumPortfolio!AO518</f>
        <v>-4.0087499999999998E-2</v>
      </c>
    </row>
    <row r="518" spans="1:7" ht="16.5" thickTop="1" thickBot="1" x14ac:dyDescent="0.3">
      <c r="A518">
        <v>201801</v>
      </c>
      <c r="B518">
        <v>5.57E-2</v>
      </c>
      <c r="C518">
        <v>-3.1200000000000002E-2</v>
      </c>
      <c r="D518">
        <v>-1.2800000000000001E-2</v>
      </c>
      <c r="E518">
        <v>4.0500000000000001E-2</v>
      </c>
      <c r="G518" s="14">
        <f>LowMomentumPortfolio!AO519</f>
        <v>3.437500000000001E-2</v>
      </c>
    </row>
    <row r="519" spans="1:7" ht="16.5" thickTop="1" thickBot="1" x14ac:dyDescent="0.3">
      <c r="A519">
        <v>201802</v>
      </c>
      <c r="B519">
        <v>-3.6499999999999998E-2</v>
      </c>
      <c r="C519">
        <v>2.5999999999999999E-3</v>
      </c>
      <c r="D519">
        <v>-1.04E-2</v>
      </c>
      <c r="E519">
        <v>3.5499999999999997E-2</v>
      </c>
      <c r="G519" s="14">
        <f>LowMomentumPortfolio!AO520</f>
        <v>2.0487500000000006E-2</v>
      </c>
    </row>
    <row r="520" spans="1:7" ht="16.5" thickTop="1" thickBot="1" x14ac:dyDescent="0.3">
      <c r="A520">
        <v>201803</v>
      </c>
      <c r="B520">
        <v>-2.35E-2</v>
      </c>
      <c r="C520">
        <v>4.0599999999999997E-2</v>
      </c>
      <c r="D520">
        <v>-2E-3</v>
      </c>
      <c r="E520">
        <v>-1.1299999999999999E-2</v>
      </c>
      <c r="G520" s="14">
        <f>LowMomentumPortfolio!AO521</f>
        <v>-3.8499999999999993E-3</v>
      </c>
    </row>
    <row r="521" spans="1:7" ht="16.5" thickTop="1" thickBot="1" x14ac:dyDescent="0.3">
      <c r="A521">
        <v>201804</v>
      </c>
      <c r="B521">
        <v>2.8999999999999998E-3</v>
      </c>
      <c r="C521">
        <v>1.1299999999999999E-2</v>
      </c>
      <c r="D521">
        <v>5.4000000000000003E-3</v>
      </c>
      <c r="E521">
        <v>3.7000000000000002E-3</v>
      </c>
      <c r="G521" s="14">
        <f>LowMomentumPortfolio!AO522</f>
        <v>-6.2249999999999979E-3</v>
      </c>
    </row>
    <row r="522" spans="1:7" ht="16.5" thickTop="1" thickBot="1" x14ac:dyDescent="0.3">
      <c r="A522">
        <v>201805</v>
      </c>
      <c r="B522">
        <v>2.6499999999999999E-2</v>
      </c>
      <c r="C522">
        <v>5.2600000000000001E-2</v>
      </c>
      <c r="D522">
        <v>-3.2199999999999999E-2</v>
      </c>
      <c r="E522">
        <v>3.8699999999999998E-2</v>
      </c>
      <c r="G522" s="14">
        <f>LowMomentumPortfolio!AO523</f>
        <v>1.0037500000000001E-2</v>
      </c>
    </row>
    <row r="523" spans="1:7" ht="16.5" thickTop="1" thickBot="1" x14ac:dyDescent="0.3">
      <c r="A523">
        <v>201806</v>
      </c>
      <c r="B523">
        <v>4.7999999999999996E-3</v>
      </c>
      <c r="C523">
        <v>1.1399999999999999E-2</v>
      </c>
      <c r="D523">
        <v>-2.3300000000000001E-2</v>
      </c>
      <c r="E523">
        <v>-2.3599999999999999E-2</v>
      </c>
      <c r="G523" s="14">
        <f>LowMomentumPortfolio!AO524</f>
        <v>-1.7224999999999997E-2</v>
      </c>
    </row>
    <row r="524" spans="1:7" ht="16.5" thickTop="1" thickBot="1" x14ac:dyDescent="0.3">
      <c r="A524">
        <v>201807</v>
      </c>
      <c r="B524">
        <v>3.1899999999999998E-2</v>
      </c>
      <c r="C524">
        <v>-2.2200000000000001E-2</v>
      </c>
      <c r="D524">
        <v>4.5000000000000005E-3</v>
      </c>
      <c r="E524">
        <v>-1.4199999999999999E-2</v>
      </c>
      <c r="G524" s="14">
        <f>LowMomentumPortfolio!AO525</f>
        <v>-5.5874999999999987E-3</v>
      </c>
    </row>
    <row r="525" spans="1:7" ht="16.5" thickTop="1" thickBot="1" x14ac:dyDescent="0.3">
      <c r="A525">
        <v>201808</v>
      </c>
      <c r="B525">
        <v>3.44E-2</v>
      </c>
      <c r="C525">
        <v>1.15E-2</v>
      </c>
      <c r="D525">
        <v>-0.04</v>
      </c>
      <c r="E525">
        <v>5.28E-2</v>
      </c>
      <c r="G525" s="14">
        <f>LowMomentumPortfolio!AO526</f>
        <v>1.4974999999999999E-2</v>
      </c>
    </row>
    <row r="526" spans="1:7" ht="16.5" thickTop="1" thickBot="1" x14ac:dyDescent="0.3">
      <c r="A526">
        <v>201809</v>
      </c>
      <c r="B526">
        <v>5.9999999999999995E-4</v>
      </c>
      <c r="C526">
        <v>-2.29E-2</v>
      </c>
      <c r="D526">
        <v>-1.7100000000000001E-2</v>
      </c>
      <c r="E526">
        <v>4.0000000000000002E-4</v>
      </c>
      <c r="G526" s="14">
        <f>LowMomentumPortfolio!AO527</f>
        <v>9.4999999999999998E-3</v>
      </c>
    </row>
    <row r="527" spans="1:7" ht="16.5" thickTop="1" thickBot="1" x14ac:dyDescent="0.3">
      <c r="A527">
        <v>201810</v>
      </c>
      <c r="B527">
        <v>-7.6799999999999993E-2</v>
      </c>
      <c r="C527">
        <v>-4.7400000000000005E-2</v>
      </c>
      <c r="D527">
        <v>3.4000000000000002E-2</v>
      </c>
      <c r="E527">
        <v>-2.07E-2</v>
      </c>
      <c r="G527" s="14">
        <f>LowMomentumPortfolio!AO528</f>
        <v>-4.2199999999999994E-2</v>
      </c>
    </row>
    <row r="528" spans="1:7" ht="16.5" thickTop="1" thickBot="1" x14ac:dyDescent="0.3">
      <c r="A528">
        <v>201811</v>
      </c>
      <c r="B528">
        <v>1.6899999999999998E-2</v>
      </c>
      <c r="C528">
        <v>-6.8000000000000005E-3</v>
      </c>
      <c r="D528">
        <v>2.8000000000000004E-3</v>
      </c>
      <c r="E528">
        <v>-1.37E-2</v>
      </c>
      <c r="G528" s="14">
        <f>LowMomentumPortfolio!AO529</f>
        <v>-2.4337500000000005E-2</v>
      </c>
    </row>
    <row r="529" spans="1:7" ht="16.5" thickTop="1" thickBot="1" x14ac:dyDescent="0.3">
      <c r="A529">
        <v>201812</v>
      </c>
      <c r="B529">
        <v>-9.5700000000000007E-2</v>
      </c>
      <c r="C529">
        <v>-2.3700000000000002E-2</v>
      </c>
      <c r="D529">
        <v>-1.8799999999999997E-2</v>
      </c>
      <c r="E529">
        <v>2.1099999999999997E-2</v>
      </c>
      <c r="G529" s="14">
        <f>LowMomentumPortfolio!AO530</f>
        <v>-2.3000000000000007E-2</v>
      </c>
    </row>
    <row r="530" spans="1:7" ht="16.5" thickTop="1" thickBot="1" x14ac:dyDescent="0.3">
      <c r="A530">
        <v>201901</v>
      </c>
      <c r="B530">
        <v>8.4000000000000005E-2</v>
      </c>
      <c r="C530">
        <v>2.8799999999999999E-2</v>
      </c>
      <c r="D530">
        <v>-4.5000000000000005E-3</v>
      </c>
      <c r="E530">
        <v>-8.6599999999999996E-2</v>
      </c>
      <c r="G530" s="14">
        <f>LowMomentumPortfolio!AO531</f>
        <v>-2.5874999999999926E-3</v>
      </c>
    </row>
    <row r="531" spans="1:7" ht="16.5" thickTop="1" thickBot="1" x14ac:dyDescent="0.3">
      <c r="A531">
        <v>201902</v>
      </c>
      <c r="B531">
        <v>3.4000000000000002E-2</v>
      </c>
      <c r="C531">
        <v>2.06E-2</v>
      </c>
      <c r="D531">
        <v>-2.7099999999999999E-2</v>
      </c>
      <c r="E531">
        <v>8.5000000000000006E-3</v>
      </c>
      <c r="G531" s="14">
        <f>LowMomentumPortfolio!AO532</f>
        <v>3.9999999999999758E-4</v>
      </c>
    </row>
    <row r="532" spans="1:7" ht="16.5" thickTop="1" thickBot="1" x14ac:dyDescent="0.3">
      <c r="A532">
        <v>201903</v>
      </c>
      <c r="B532">
        <v>1.1000000000000001E-2</v>
      </c>
      <c r="C532">
        <v>-3.0499999999999999E-2</v>
      </c>
      <c r="D532">
        <v>-4.1200000000000001E-2</v>
      </c>
      <c r="E532">
        <v>2.1899999999999999E-2</v>
      </c>
      <c r="G532" s="14">
        <f>LowMomentumPortfolio!AO533</f>
        <v>1.8425E-2</v>
      </c>
    </row>
    <row r="533" spans="1:7" ht="16.5" thickTop="1" thickBot="1" x14ac:dyDescent="0.3">
      <c r="A533">
        <v>201904</v>
      </c>
      <c r="B533">
        <v>3.9699999999999999E-2</v>
      </c>
      <c r="C533">
        <v>-1.72E-2</v>
      </c>
      <c r="D533">
        <v>2.1600000000000001E-2</v>
      </c>
      <c r="E533">
        <v>-2.9700000000000001E-2</v>
      </c>
      <c r="G533" s="14">
        <f>LowMomentumPortfolio!AO534</f>
        <v>1.6250000000000292E-4</v>
      </c>
    </row>
    <row r="534" spans="1:7" ht="16.5" thickTop="1" thickBot="1" x14ac:dyDescent="0.3">
      <c r="A534">
        <v>201905</v>
      </c>
      <c r="B534">
        <v>-6.9400000000000003E-2</v>
      </c>
      <c r="C534">
        <v>-1.3100000000000001E-2</v>
      </c>
      <c r="D534">
        <v>-2.3700000000000002E-2</v>
      </c>
      <c r="E534">
        <v>7.5800000000000006E-2</v>
      </c>
      <c r="G534" s="14">
        <f>LowMomentumPortfolio!AO535</f>
        <v>3.8237499999999994E-2</v>
      </c>
    </row>
    <row r="535" spans="1:7" ht="16.5" thickTop="1" thickBot="1" x14ac:dyDescent="0.3">
      <c r="A535">
        <v>201906</v>
      </c>
      <c r="B535">
        <v>6.93E-2</v>
      </c>
      <c r="C535">
        <v>2.8000000000000004E-3</v>
      </c>
      <c r="D535">
        <v>-6.9999999999999993E-3</v>
      </c>
      <c r="E535">
        <v>-2.2499999999999999E-2</v>
      </c>
      <c r="G535" s="14">
        <f>LowMomentumPortfolio!AO536</f>
        <v>-1.8875000000000003E-2</v>
      </c>
    </row>
    <row r="536" spans="1:7" ht="16.5" thickTop="1" thickBot="1" x14ac:dyDescent="0.3">
      <c r="A536">
        <v>201907</v>
      </c>
      <c r="B536">
        <v>1.1899999999999999E-2</v>
      </c>
      <c r="C536">
        <v>-1.9299999999999998E-2</v>
      </c>
      <c r="D536">
        <v>4.6999999999999993E-3</v>
      </c>
      <c r="E536">
        <v>2.8799999999999999E-2</v>
      </c>
      <c r="G536" s="14">
        <f>LowMomentumPortfolio!AO537</f>
        <v>7.7750000000000007E-3</v>
      </c>
    </row>
    <row r="537" spans="1:7" ht="16.5" thickTop="1" thickBot="1" x14ac:dyDescent="0.3">
      <c r="A537">
        <v>201908</v>
      </c>
      <c r="B537">
        <v>-2.58E-2</v>
      </c>
      <c r="C537">
        <v>-2.3900000000000001E-2</v>
      </c>
      <c r="D537">
        <v>-4.7899999999999998E-2</v>
      </c>
      <c r="E537">
        <v>6.9099999999999995E-2</v>
      </c>
      <c r="G537" s="14">
        <f>LowMomentumPortfolio!AO538</f>
        <v>4.1275000000000006E-2</v>
      </c>
    </row>
    <row r="538" spans="1:7" ht="16.5" thickTop="1" thickBot="1" x14ac:dyDescent="0.3">
      <c r="A538">
        <v>201909</v>
      </c>
      <c r="B538">
        <v>1.43E-2</v>
      </c>
      <c r="C538">
        <v>-9.7000000000000003E-3</v>
      </c>
      <c r="D538">
        <v>6.7699999999999996E-2</v>
      </c>
      <c r="E538">
        <v>-6.83E-2</v>
      </c>
      <c r="G538" s="14">
        <f>LowMomentumPortfolio!AO539</f>
        <v>-2.3412499999999999E-2</v>
      </c>
    </row>
    <row r="539" spans="1:7" ht="16.5" thickTop="1" thickBot="1" x14ac:dyDescent="0.3">
      <c r="A539">
        <v>201910</v>
      </c>
      <c r="B539">
        <v>2.06E-2</v>
      </c>
      <c r="C539">
        <v>2.8999999999999998E-3</v>
      </c>
      <c r="D539">
        <v>-1.9E-2</v>
      </c>
      <c r="E539">
        <v>1.5E-3</v>
      </c>
      <c r="G539" s="14">
        <f>LowMomentumPortfolio!AO540</f>
        <v>3.4500000000000034E-3</v>
      </c>
    </row>
    <row r="540" spans="1:7" ht="16.5" thickTop="1" thickBot="1" x14ac:dyDescent="0.3">
      <c r="A540">
        <v>201911</v>
      </c>
      <c r="B540">
        <v>3.8800000000000001E-2</v>
      </c>
      <c r="C540">
        <v>7.8000000000000005E-3</v>
      </c>
      <c r="D540">
        <v>-1.9900000000000001E-2</v>
      </c>
      <c r="E540">
        <v>-2.64E-2</v>
      </c>
      <c r="G540" s="14">
        <f>LowMomentumPortfolio!AO541</f>
        <v>-2.0524999999999995E-2</v>
      </c>
    </row>
    <row r="541" spans="1:7" ht="16.5" thickTop="1" thickBot="1" x14ac:dyDescent="0.3">
      <c r="A541">
        <v>201912</v>
      </c>
      <c r="B541">
        <v>2.7699999999999999E-2</v>
      </c>
      <c r="C541">
        <v>7.3000000000000001E-3</v>
      </c>
      <c r="D541">
        <v>1.78E-2</v>
      </c>
      <c r="E541">
        <v>-1.8700000000000001E-2</v>
      </c>
      <c r="G541" s="14">
        <f>LowMomentumPortfolio!AO542</f>
        <v>1.2199999999999996E-2</v>
      </c>
    </row>
    <row r="542" spans="1:7" ht="16.5" thickTop="1" thickBot="1" x14ac:dyDescent="0.3">
      <c r="A542">
        <v>202001</v>
      </c>
      <c r="B542">
        <v>-1.1000000000000001E-3</v>
      </c>
      <c r="C542">
        <v>-3.1300000000000001E-2</v>
      </c>
      <c r="D542">
        <v>-6.25E-2</v>
      </c>
      <c r="E542">
        <v>5.9699999999999996E-2</v>
      </c>
      <c r="G542" s="14">
        <f>LowMomentumPortfolio!AO543</f>
        <v>7.9750000000000029E-3</v>
      </c>
    </row>
    <row r="543" spans="1:7" ht="16.5" thickTop="1" thickBot="1" x14ac:dyDescent="0.3">
      <c r="A543">
        <v>202002</v>
      </c>
      <c r="B543">
        <v>-8.1300000000000011E-2</v>
      </c>
      <c r="C543">
        <v>1.0700000000000001E-2</v>
      </c>
      <c r="D543">
        <v>-3.7999999999999999E-2</v>
      </c>
      <c r="E543">
        <v>-3.4999999999999996E-3</v>
      </c>
      <c r="G543" s="14">
        <f>LowMomentumPortfolio!AO544</f>
        <v>1.4624999999999999E-2</v>
      </c>
    </row>
    <row r="544" spans="1:7" ht="16.5" thickTop="1" thickBot="1" x14ac:dyDescent="0.3">
      <c r="A544">
        <v>202003</v>
      </c>
      <c r="B544">
        <v>-0.13390000000000002</v>
      </c>
      <c r="C544">
        <v>-4.7899999999999998E-2</v>
      </c>
      <c r="D544">
        <v>-0.13880000000000001</v>
      </c>
      <c r="E544">
        <v>7.9600000000000004E-2</v>
      </c>
      <c r="G544" s="14">
        <f>LowMomentumPortfolio!AO545</f>
        <v>3.9250000000000035E-2</v>
      </c>
    </row>
    <row r="545" spans="1:7" ht="16.5" thickTop="1" thickBot="1" x14ac:dyDescent="0.3">
      <c r="A545">
        <v>202004</v>
      </c>
      <c r="B545">
        <v>0.13650000000000001</v>
      </c>
      <c r="C545">
        <v>2.4500000000000001E-2</v>
      </c>
      <c r="D545">
        <v>-1.34E-2</v>
      </c>
      <c r="E545">
        <v>-5.2600000000000001E-2</v>
      </c>
      <c r="G545" s="14">
        <f>LowMomentumPortfolio!AO546</f>
        <v>-2.451250000000002E-2</v>
      </c>
    </row>
    <row r="546" spans="1:7" ht="16.5" thickTop="1" thickBot="1" x14ac:dyDescent="0.3">
      <c r="A546">
        <v>202005</v>
      </c>
      <c r="B546">
        <v>5.5800000000000002E-2</v>
      </c>
      <c r="C546">
        <v>2.4900000000000002E-2</v>
      </c>
      <c r="D546">
        <v>-4.8499999999999995E-2</v>
      </c>
      <c r="E546">
        <v>4.0999999999999995E-3</v>
      </c>
      <c r="G546" s="14">
        <f>LowMomentumPortfolio!AO547</f>
        <v>7.9625000000000112E-3</v>
      </c>
    </row>
    <row r="547" spans="1:7" ht="16.5" thickTop="1" thickBot="1" x14ac:dyDescent="0.3">
      <c r="A547">
        <v>202006</v>
      </c>
      <c r="B547">
        <v>2.46E-2</v>
      </c>
      <c r="C547">
        <v>2.69E-2</v>
      </c>
      <c r="D547">
        <v>-2.23E-2</v>
      </c>
      <c r="E547">
        <v>-7.3000000000000001E-3</v>
      </c>
      <c r="G547" s="14">
        <f>LowMomentumPortfolio!AO548</f>
        <v>4.2550000000000004E-2</v>
      </c>
    </row>
    <row r="548" spans="1:7" ht="16.5" thickTop="1" thickBot="1" x14ac:dyDescent="0.3">
      <c r="A548">
        <v>202007</v>
      </c>
      <c r="B548">
        <v>5.7699999999999994E-2</v>
      </c>
      <c r="C548">
        <v>-2.3E-2</v>
      </c>
      <c r="D548">
        <v>-1.44E-2</v>
      </c>
      <c r="E548">
        <v>7.5899999999999995E-2</v>
      </c>
      <c r="G548" s="14">
        <f>LowMomentumPortfolio!AO549</f>
        <v>3.4600000000000006E-2</v>
      </c>
    </row>
    <row r="549" spans="1:7" ht="16.5" thickTop="1" thickBot="1" x14ac:dyDescent="0.3">
      <c r="A549">
        <v>202008</v>
      </c>
      <c r="B549">
        <v>7.6299999999999993E-2</v>
      </c>
      <c r="C549">
        <v>-2.8000000000000004E-3</v>
      </c>
      <c r="D549">
        <v>-2.8799999999999999E-2</v>
      </c>
      <c r="E549">
        <v>4.4000000000000003E-3</v>
      </c>
      <c r="G549" s="14">
        <f>LowMomentumPortfolio!AO550</f>
        <v>6.9912499999999989E-2</v>
      </c>
    </row>
    <row r="550" spans="1:7" ht="16.5" thickTop="1" thickBot="1" x14ac:dyDescent="0.3">
      <c r="A550">
        <v>202009</v>
      </c>
      <c r="B550">
        <v>-3.6299999999999999E-2</v>
      </c>
      <c r="C550">
        <v>-2.9999999999999997E-4</v>
      </c>
      <c r="D550">
        <v>-2.6499999999999999E-2</v>
      </c>
      <c r="E550">
        <v>3.1400000000000004E-2</v>
      </c>
      <c r="G550" s="14">
        <f>LowMomentumPortfolio!AO551</f>
        <v>2.4225000000000003E-2</v>
      </c>
    </row>
    <row r="551" spans="1:7" ht="16.5" thickTop="1" thickBot="1" x14ac:dyDescent="0.3">
      <c r="A551">
        <v>202010</v>
      </c>
      <c r="B551">
        <v>-2.1000000000000001E-2</v>
      </c>
      <c r="C551">
        <v>4.2699999999999995E-2</v>
      </c>
      <c r="D551">
        <v>4.3099999999999999E-2</v>
      </c>
      <c r="E551">
        <v>-3.2000000000000001E-2</v>
      </c>
      <c r="G551" s="14">
        <f>LowMomentumPortfolio!AO552</f>
        <v>5.4999999999999971E-3</v>
      </c>
    </row>
    <row r="552" spans="1:7" ht="16.5" thickTop="1" thickBot="1" x14ac:dyDescent="0.3">
      <c r="A552">
        <v>202011</v>
      </c>
      <c r="B552">
        <v>0.12470000000000001</v>
      </c>
      <c r="C552">
        <v>5.7200000000000001E-2</v>
      </c>
      <c r="D552">
        <v>2.1499999999999998E-2</v>
      </c>
      <c r="E552">
        <v>-0.12470000000000001</v>
      </c>
      <c r="G552" s="14">
        <f>LowMomentumPortfolio!AO553</f>
        <v>-5.9250000000000413E-3</v>
      </c>
    </row>
    <row r="553" spans="1:7" ht="16.5" thickTop="1" thickBot="1" x14ac:dyDescent="0.3">
      <c r="A553">
        <v>202012</v>
      </c>
      <c r="B553">
        <v>4.6300000000000001E-2</v>
      </c>
      <c r="C553">
        <v>4.7899999999999998E-2</v>
      </c>
      <c r="D553">
        <v>-1.34E-2</v>
      </c>
      <c r="E553">
        <v>-2.3799999999999998E-2</v>
      </c>
      <c r="G553" s="14">
        <f>LowMomentumPortfolio!AO554</f>
        <v>1.730000000000001E-2</v>
      </c>
    </row>
    <row r="554" spans="1:7" ht="16.5" thickTop="1" thickBot="1" x14ac:dyDescent="0.3">
      <c r="A554">
        <v>202101</v>
      </c>
      <c r="B554">
        <v>-2.9999999999999997E-4</v>
      </c>
      <c r="C554">
        <v>7.4999999999999997E-2</v>
      </c>
      <c r="D554">
        <v>2.8500000000000001E-2</v>
      </c>
      <c r="E554">
        <v>4.53E-2</v>
      </c>
      <c r="G554" s="14">
        <f>LowMomentumPortfolio!AO555</f>
        <v>3.2000000000000001E-2</v>
      </c>
    </row>
    <row r="555" spans="1:7" ht="16.5" thickTop="1" thickBot="1" x14ac:dyDescent="0.3">
      <c r="A555">
        <v>202102</v>
      </c>
      <c r="B555">
        <v>2.7799999999999998E-2</v>
      </c>
      <c r="C555">
        <v>2.07E-2</v>
      </c>
      <c r="D555">
        <v>7.0999999999999994E-2</v>
      </c>
      <c r="E555">
        <v>-7.9299999999999995E-2</v>
      </c>
      <c r="G555" s="14">
        <f>LowMomentumPortfolio!AO556</f>
        <v>-4.7337500000000005E-2</v>
      </c>
    </row>
    <row r="556" spans="1:7" ht="16.5" thickTop="1" thickBot="1" x14ac:dyDescent="0.3">
      <c r="A556">
        <v>202103</v>
      </c>
      <c r="B556">
        <v>3.0800000000000001E-2</v>
      </c>
      <c r="C556">
        <v>-2.2799999999999997E-2</v>
      </c>
      <c r="D556">
        <v>7.2700000000000001E-2</v>
      </c>
      <c r="E556">
        <v>-6.1600000000000002E-2</v>
      </c>
      <c r="G556" s="14">
        <f>LowMomentumPortfolio!AO557</f>
        <v>-3.5775000000000001E-2</v>
      </c>
    </row>
    <row r="557" spans="1:7" ht="16.5" thickTop="1" thickBot="1" x14ac:dyDescent="0.3">
      <c r="A557">
        <v>202104</v>
      </c>
      <c r="B557">
        <v>4.9299999999999997E-2</v>
      </c>
      <c r="C557">
        <v>-3.2000000000000001E-2</v>
      </c>
      <c r="D557">
        <v>-9.4999999999999998E-3</v>
      </c>
      <c r="E557">
        <v>1.2199999999999999E-2</v>
      </c>
      <c r="G557" s="14">
        <f>LowMomentumPortfolio!AO558</f>
        <v>-5.049999999999992E-3</v>
      </c>
    </row>
    <row r="558" spans="1:7" ht="16.5" thickTop="1" thickBot="1" x14ac:dyDescent="0.3">
      <c r="A558">
        <v>202105</v>
      </c>
      <c r="B558">
        <v>2.8999999999999998E-3</v>
      </c>
      <c r="C558">
        <v>-2.7000000000000001E-3</v>
      </c>
      <c r="D558">
        <v>7.1300000000000002E-2</v>
      </c>
      <c r="E558">
        <v>9.0000000000000011E-3</v>
      </c>
      <c r="G558" s="14">
        <f>LowMomentumPortfolio!AO559</f>
        <v>1.1062499999999992E-2</v>
      </c>
    </row>
    <row r="559" spans="1:7" ht="16.5" thickTop="1" thickBot="1" x14ac:dyDescent="0.3">
      <c r="A559">
        <v>202106</v>
      </c>
      <c r="B559">
        <v>2.75E-2</v>
      </c>
      <c r="C559">
        <v>1.6E-2</v>
      </c>
      <c r="D559">
        <v>-7.7499999999999999E-2</v>
      </c>
      <c r="E559">
        <v>2.1600000000000001E-2</v>
      </c>
      <c r="G559" s="14">
        <f>LowMomentumPortfolio!AO560</f>
        <v>-4.4037500000000007E-2</v>
      </c>
    </row>
    <row r="560" spans="1:7" ht="16.5" thickTop="1" thickBot="1" x14ac:dyDescent="0.3">
      <c r="A560">
        <v>202107</v>
      </c>
      <c r="B560">
        <v>1.2699999999999999E-2</v>
      </c>
      <c r="C560">
        <v>-3.9399999999999998E-2</v>
      </c>
      <c r="D560">
        <v>-1.8100000000000002E-2</v>
      </c>
      <c r="E560">
        <v>-2.3099999999999999E-2</v>
      </c>
      <c r="G560" s="14">
        <f>LowMomentumPortfolio!AO561</f>
        <v>-2.3899999999999998E-2</v>
      </c>
    </row>
    <row r="561" spans="1:7" ht="16.5" thickTop="1" thickBot="1" x14ac:dyDescent="0.3">
      <c r="A561">
        <v>202108</v>
      </c>
      <c r="B561">
        <v>2.9100000000000001E-2</v>
      </c>
      <c r="C561">
        <v>-4.5999999999999999E-3</v>
      </c>
      <c r="D561">
        <v>-1E-3</v>
      </c>
      <c r="E561">
        <v>2.4900000000000002E-2</v>
      </c>
      <c r="G561" s="14">
        <f>LowMomentumPortfolio!AO562</f>
        <v>-9.2625000000000034E-3</v>
      </c>
    </row>
    <row r="562" spans="1:7" ht="16.5" thickTop="1" thickBot="1" x14ac:dyDescent="0.3">
      <c r="A562">
        <v>202109</v>
      </c>
      <c r="B562">
        <v>-4.3700000000000003E-2</v>
      </c>
      <c r="C562">
        <v>6.7000000000000002E-3</v>
      </c>
      <c r="D562">
        <v>5.0999999999999997E-2</v>
      </c>
      <c r="E562">
        <v>1.4999999999999999E-2</v>
      </c>
      <c r="G562" s="14">
        <f>LowMomentumPortfolio!AO563</f>
        <v>9.9750000000000047E-3</v>
      </c>
    </row>
    <row r="563" spans="1:7" ht="16.5" thickTop="1" thickBot="1" x14ac:dyDescent="0.3">
      <c r="A563">
        <v>202110</v>
      </c>
      <c r="B563">
        <v>6.6500000000000004E-2</v>
      </c>
      <c r="C563">
        <v>-2.3700000000000002E-2</v>
      </c>
      <c r="D563">
        <v>-4.5000000000000005E-3</v>
      </c>
      <c r="E563">
        <v>3.2400000000000005E-2</v>
      </c>
      <c r="G563" s="14">
        <f>LowMomentumPortfolio!AO564</f>
        <v>3.5849999999999993E-2</v>
      </c>
    </row>
    <row r="564" spans="1:7" ht="16.5" thickTop="1" thickBot="1" x14ac:dyDescent="0.3">
      <c r="A564">
        <v>202111</v>
      </c>
      <c r="B564">
        <v>-1.55E-2</v>
      </c>
      <c r="C564">
        <v>-1.32E-2</v>
      </c>
      <c r="D564">
        <v>-4.0999999999999995E-3</v>
      </c>
      <c r="E564">
        <v>8.6E-3</v>
      </c>
      <c r="G564" s="14">
        <f>LowMomentumPortfolio!AO565</f>
        <v>-2.4675000000000002E-2</v>
      </c>
    </row>
    <row r="565" spans="1:7" ht="16.5" thickTop="1" thickBot="1" x14ac:dyDescent="0.3">
      <c r="A565">
        <v>202112</v>
      </c>
      <c r="B565">
        <v>3.1E-2</v>
      </c>
      <c r="C565">
        <v>-1.6399999999999998E-2</v>
      </c>
      <c r="D565">
        <v>3.2199999999999999E-2</v>
      </c>
      <c r="E565">
        <v>-2.7400000000000001E-2</v>
      </c>
      <c r="G565" s="14">
        <f>LowMomentumPortfolio!AO566</f>
        <v>-2.3650000000000011E-2</v>
      </c>
    </row>
    <row r="566" spans="1:7" ht="16.5" thickTop="1" thickBot="1" x14ac:dyDescent="0.3">
      <c r="A566">
        <v>202201</v>
      </c>
      <c r="B566">
        <v>-6.25E-2</v>
      </c>
      <c r="C566">
        <v>-5.96E-2</v>
      </c>
      <c r="D566">
        <v>0.128</v>
      </c>
      <c r="E566">
        <v>-2.6200000000000001E-2</v>
      </c>
      <c r="G566" s="14">
        <f>LowMomentumPortfolio!AO567</f>
        <v>-2.475000000000005E-3</v>
      </c>
    </row>
    <row r="567" spans="1:7" ht="16.5" thickTop="1" thickBot="1" x14ac:dyDescent="0.3">
      <c r="A567">
        <v>202202</v>
      </c>
      <c r="B567">
        <v>-2.29E-2</v>
      </c>
      <c r="C567">
        <v>2.1899999999999999E-2</v>
      </c>
      <c r="D567">
        <v>3.1E-2</v>
      </c>
      <c r="E567">
        <v>1.77E-2</v>
      </c>
      <c r="G567" s="14">
        <f>LowMomentumPortfolio!AO568</f>
        <v>5.5612500000000009E-2</v>
      </c>
    </row>
    <row r="568" spans="1:7" ht="16.5" thickTop="1" thickBot="1" x14ac:dyDescent="0.3">
      <c r="A568">
        <v>202203</v>
      </c>
      <c r="B568">
        <v>3.0600000000000002E-2</v>
      </c>
      <c r="C568">
        <v>-1.66E-2</v>
      </c>
      <c r="D568">
        <v>-1.7600000000000001E-2</v>
      </c>
      <c r="E568">
        <v>2.9700000000000001E-2</v>
      </c>
      <c r="G568" s="14">
        <f>LowMomentumPortfolio!AO569</f>
        <v>3.9462500000000005E-2</v>
      </c>
    </row>
    <row r="569" spans="1:7" ht="16.5" thickTop="1" thickBot="1" x14ac:dyDescent="0.3">
      <c r="A569">
        <v>202204</v>
      </c>
      <c r="B569">
        <v>-9.4600000000000004E-2</v>
      </c>
      <c r="C569">
        <v>-1.38E-2</v>
      </c>
      <c r="D569">
        <v>6.1699999999999998E-2</v>
      </c>
      <c r="E569">
        <v>4.87E-2</v>
      </c>
      <c r="G569" s="14">
        <f>LowMomentumPortfolio!AO570</f>
        <v>-1.3812500000000012E-2</v>
      </c>
    </row>
    <row r="570" spans="1:7" ht="16.5" thickTop="1" thickBot="1" x14ac:dyDescent="0.3">
      <c r="A570">
        <v>202205</v>
      </c>
      <c r="B570">
        <v>-3.4000000000000002E-3</v>
      </c>
      <c r="C570">
        <v>-1.9599999999999999E-2</v>
      </c>
      <c r="D570">
        <v>8.5900000000000004E-2</v>
      </c>
      <c r="E570">
        <v>2.46E-2</v>
      </c>
      <c r="G570" s="14">
        <f>LowMomentumPortfolio!AO571</f>
        <v>1.4674999999999997E-2</v>
      </c>
    </row>
    <row r="571" spans="1:7" ht="16.5" thickTop="1" thickBot="1" x14ac:dyDescent="0.3">
      <c r="A571">
        <v>202206</v>
      </c>
      <c r="B571">
        <v>-8.4399999999999989E-2</v>
      </c>
      <c r="C571">
        <v>2.18E-2</v>
      </c>
      <c r="D571">
        <v>-6.0999999999999999E-2</v>
      </c>
      <c r="E571">
        <v>7.3000000000000001E-3</v>
      </c>
      <c r="G571" s="14">
        <f>LowMomentumPortfolio!AO572</f>
        <v>-8.9499999999999857E-3</v>
      </c>
    </row>
    <row r="572" spans="1:7" ht="16.5" thickTop="1" thickBot="1" x14ac:dyDescent="0.3">
      <c r="A572">
        <v>202207</v>
      </c>
      <c r="B572">
        <v>9.5700000000000007E-2</v>
      </c>
      <c r="C572">
        <v>2.7999999999999997E-2</v>
      </c>
      <c r="D572">
        <v>-4.0300000000000002E-2</v>
      </c>
      <c r="E572">
        <v>-3.9399999999999998E-2</v>
      </c>
      <c r="G572" s="14">
        <f>LowMomentumPortfolio!AO573</f>
        <v>-1.9537500000000013E-2</v>
      </c>
    </row>
    <row r="573" spans="1:7" ht="16.5" thickTop="1" thickBot="1" x14ac:dyDescent="0.3">
      <c r="A573">
        <v>202208</v>
      </c>
      <c r="B573">
        <v>-3.7699999999999997E-2</v>
      </c>
      <c r="C573">
        <v>1.3999999999999999E-2</v>
      </c>
      <c r="D573">
        <v>2.8999999999999998E-3</v>
      </c>
      <c r="E573">
        <v>2.1000000000000001E-2</v>
      </c>
      <c r="G573" s="14">
        <f>LowMomentumPortfolio!AO574</f>
        <v>3.3212500000000006E-2</v>
      </c>
    </row>
    <row r="574" spans="1:7" ht="16.5" thickTop="1" thickBot="1" x14ac:dyDescent="0.3">
      <c r="A574">
        <v>202209</v>
      </c>
      <c r="B574">
        <v>-9.35E-2</v>
      </c>
      <c r="C574">
        <v>-8.199999999999999E-3</v>
      </c>
      <c r="D574">
        <v>2.0000000000000001E-4</v>
      </c>
      <c r="E574">
        <v>3.5099999999999999E-2</v>
      </c>
      <c r="G574" s="14">
        <f>LowMomentumPortfolio!AO575</f>
        <v>1.8875000000000003E-3</v>
      </c>
    </row>
    <row r="575" spans="1:7" ht="16.5" thickTop="1" thickBot="1" x14ac:dyDescent="0.3">
      <c r="A575">
        <v>202210</v>
      </c>
      <c r="B575">
        <v>7.8299999999999995E-2</v>
      </c>
      <c r="C575">
        <v>7.000000000000001E-4</v>
      </c>
      <c r="D575">
        <v>8.0600000000000005E-2</v>
      </c>
      <c r="E575">
        <v>3.9599999999999996E-2</v>
      </c>
      <c r="G575" s="14">
        <f>LowMomentumPortfolio!AO576</f>
        <v>1.3762500000000011E-2</v>
      </c>
    </row>
    <row r="576" spans="1:7" ht="16.5" thickTop="1" thickBot="1" x14ac:dyDescent="0.3">
      <c r="A576">
        <v>202211</v>
      </c>
      <c r="B576">
        <v>4.6100000000000002E-2</v>
      </c>
      <c r="C576">
        <v>-3.5099999999999999E-2</v>
      </c>
      <c r="D576">
        <v>1.41E-2</v>
      </c>
      <c r="E576">
        <v>-1.9799999999999998E-2</v>
      </c>
      <c r="G576" s="14">
        <f>LowMomentumPortfolio!AO577</f>
        <v>1.3149999999999995E-2</v>
      </c>
    </row>
    <row r="577" spans="1:7" ht="16.5" thickTop="1" thickBot="1" x14ac:dyDescent="0.3">
      <c r="A577">
        <v>202212</v>
      </c>
      <c r="B577">
        <v>-6.4100000000000004E-2</v>
      </c>
      <c r="C577">
        <v>-6.8999999999999999E-3</v>
      </c>
      <c r="D577">
        <v>1.34E-2</v>
      </c>
      <c r="E577">
        <v>4.53E-2</v>
      </c>
      <c r="G577" s="14">
        <f>LowMomentumPortfolio!AO578</f>
        <v>3.5250000000000004E-2</v>
      </c>
    </row>
    <row r="578" spans="1:7" ht="16.5" thickTop="1" thickBot="1" x14ac:dyDescent="0.3">
      <c r="A578">
        <v>202301</v>
      </c>
      <c r="B578">
        <v>6.6400000000000001E-2</v>
      </c>
      <c r="C578">
        <v>5.0099999999999999E-2</v>
      </c>
      <c r="D578">
        <v>-0.04</v>
      </c>
      <c r="E578">
        <v>-0.16020000000000001</v>
      </c>
      <c r="G578" s="14">
        <f>LowMomentumPortfolio!AO579</f>
        <v>-5.5050000000000002E-2</v>
      </c>
    </row>
    <row r="579" spans="1:7" ht="16.5" thickTop="1" thickBot="1" x14ac:dyDescent="0.3">
      <c r="A579">
        <v>202302</v>
      </c>
      <c r="B579">
        <v>-2.5899999999999999E-2</v>
      </c>
      <c r="C579">
        <v>1.1699999999999999E-2</v>
      </c>
      <c r="D579">
        <v>-8.3000000000000001E-3</v>
      </c>
      <c r="E579">
        <v>1.2999999999999999E-3</v>
      </c>
      <c r="G579" s="14">
        <f>LowMomentumPortfolio!AO580</f>
        <v>-2.6650000000000004E-2</v>
      </c>
    </row>
    <row r="580" spans="1:7" ht="16.5" thickTop="1" thickBot="1" x14ac:dyDescent="0.3">
      <c r="A580">
        <v>202303</v>
      </c>
      <c r="B580">
        <v>2.5099999999999997E-2</v>
      </c>
      <c r="C580">
        <v>-5.5099999999999996E-2</v>
      </c>
      <c r="D580">
        <v>-8.8699999999999987E-2</v>
      </c>
      <c r="E580">
        <v>-2.4500000000000001E-2</v>
      </c>
      <c r="G580" s="14">
        <f>LowMomentumPortfolio!AO581</f>
        <v>-5.9249999999999962E-3</v>
      </c>
    </row>
    <row r="581" spans="1:7" ht="16.5" thickTop="1" thickBot="1" x14ac:dyDescent="0.3">
      <c r="A581">
        <v>202304</v>
      </c>
      <c r="B581">
        <v>6.0999999999999995E-3</v>
      </c>
      <c r="C581">
        <v>-3.3599999999999998E-2</v>
      </c>
      <c r="D581">
        <v>-5.0000000000000001E-4</v>
      </c>
      <c r="E581">
        <v>1.6200000000000003E-2</v>
      </c>
      <c r="G581" s="14">
        <f>LowMomentumPortfolio!AO582</f>
        <v>2.8287499999999997E-2</v>
      </c>
    </row>
    <row r="582" spans="1:7" ht="16.5" thickTop="1" thickBot="1" x14ac:dyDescent="0.3">
      <c r="A582">
        <v>202305</v>
      </c>
      <c r="B582">
        <v>3.4999999999999996E-3</v>
      </c>
      <c r="C582">
        <v>1.6E-2</v>
      </c>
      <c r="D582">
        <v>-7.7399999999999997E-2</v>
      </c>
      <c r="E582">
        <v>-6.5000000000000006E-3</v>
      </c>
      <c r="G582" s="14">
        <f>LowMomentumPortfolio!AO583</f>
        <v>-2.3774999999999991E-2</v>
      </c>
    </row>
    <row r="583" spans="1:7" ht="16.5" thickTop="1" thickBot="1" x14ac:dyDescent="0.3">
      <c r="A583">
        <v>202306</v>
      </c>
      <c r="B583">
        <v>6.4699999999999994E-2</v>
      </c>
      <c r="C583">
        <v>1.55E-2</v>
      </c>
      <c r="D583">
        <v>-2E-3</v>
      </c>
      <c r="E583">
        <v>-2.35E-2</v>
      </c>
      <c r="G583" s="14">
        <f>LowMomentumPortfolio!AO584</f>
        <v>7.5125000000000053E-3</v>
      </c>
    </row>
    <row r="584" spans="1:7" ht="16.5" thickTop="1" thickBot="1" x14ac:dyDescent="0.3">
      <c r="A584">
        <v>202307</v>
      </c>
      <c r="B584">
        <v>3.2099999999999997E-2</v>
      </c>
      <c r="C584">
        <v>2.0499999999999997E-2</v>
      </c>
      <c r="D584">
        <v>4.1100000000000005E-2</v>
      </c>
      <c r="E584">
        <v>-4.0500000000000001E-2</v>
      </c>
      <c r="G584" s="14">
        <f>LowMomentumPortfolio!AO585</f>
        <v>2.1274999999999999E-2</v>
      </c>
    </row>
    <row r="585" spans="1:7" ht="16.5" thickTop="1" thickBot="1" x14ac:dyDescent="0.3">
      <c r="A585">
        <v>202308</v>
      </c>
      <c r="B585">
        <v>-2.3900000000000001E-2</v>
      </c>
      <c r="C585">
        <v>-3.2000000000000001E-2</v>
      </c>
      <c r="D585">
        <v>-1.0800000000000001E-2</v>
      </c>
      <c r="E585">
        <v>3.7699999999999997E-2</v>
      </c>
      <c r="G585" s="14">
        <f>LowMomentumPortfolio!AO586</f>
        <v>2.35625E-2</v>
      </c>
    </row>
    <row r="586" spans="1:7" ht="16.5" thickTop="1" thickBot="1" x14ac:dyDescent="0.3">
      <c r="A586">
        <v>202309</v>
      </c>
      <c r="B586">
        <v>-5.2400000000000002E-2</v>
      </c>
      <c r="C586">
        <v>-2.4900000000000002E-2</v>
      </c>
      <c r="D586">
        <v>1.4499999999999999E-2</v>
      </c>
      <c r="E586">
        <v>2.3999999999999998E-3</v>
      </c>
      <c r="G586" s="14">
        <f>LowMomentumPortfolio!AO587</f>
        <v>-2.3124999999999951E-3</v>
      </c>
    </row>
    <row r="587" spans="1:7" ht="16.5" thickTop="1" thickBot="1" x14ac:dyDescent="0.3">
      <c r="A587">
        <v>202310</v>
      </c>
      <c r="B587">
        <v>-3.1800000000000002E-2</v>
      </c>
      <c r="C587">
        <v>-3.8800000000000001E-2</v>
      </c>
      <c r="D587">
        <v>1.9E-3</v>
      </c>
      <c r="E587">
        <v>1.6799999999999999E-2</v>
      </c>
      <c r="G587" s="14">
        <f>LowMomentumPortfolio!AO588</f>
        <v>7.1750000000000008E-3</v>
      </c>
    </row>
    <row r="588" spans="1:7" ht="16.5" thickTop="1" thickBot="1" x14ac:dyDescent="0.3">
      <c r="A588">
        <v>202311</v>
      </c>
      <c r="B588">
        <v>8.8300000000000003E-2</v>
      </c>
      <c r="C588">
        <v>-2.9999999999999997E-4</v>
      </c>
      <c r="D588">
        <v>1.66E-2</v>
      </c>
      <c r="E588">
        <v>2.76E-2</v>
      </c>
      <c r="G588" s="14">
        <f>LowMomentumPortfolio!AO589</f>
        <v>4.6575000000000012E-2</v>
      </c>
    </row>
    <row r="589" spans="1:7" ht="16.5" thickTop="1" thickBot="1" x14ac:dyDescent="0.3">
      <c r="A589">
        <v>202312</v>
      </c>
      <c r="B589">
        <v>4.87E-2</v>
      </c>
      <c r="C589">
        <v>6.3600000000000004E-2</v>
      </c>
      <c r="D589">
        <v>4.9200000000000001E-2</v>
      </c>
      <c r="E589">
        <v>-5.4800000000000001E-2</v>
      </c>
      <c r="G589" s="14">
        <f>LowMomentumPortfolio!AO590</f>
        <v>4.111250000000001E-2</v>
      </c>
    </row>
    <row r="590" spans="1:7" ht="16.5" thickTop="1" thickBot="1" x14ac:dyDescent="0.3">
      <c r="A590">
        <v>202401</v>
      </c>
      <c r="B590">
        <v>7.3000000000000001E-3</v>
      </c>
      <c r="C590">
        <v>-5.0700000000000002E-2</v>
      </c>
      <c r="D590">
        <v>-2.3799999999999998E-2</v>
      </c>
      <c r="E590">
        <v>5.4199999999999998E-2</v>
      </c>
      <c r="G590" s="14">
        <f>LowMomentumPortfolio!AO591</f>
        <v>-7.0250000000000035E-3</v>
      </c>
    </row>
    <row r="591" spans="1:7" ht="16.5" thickTop="1" thickBot="1" x14ac:dyDescent="0.3">
      <c r="A591">
        <v>202402</v>
      </c>
      <c r="B591">
        <v>5.0700000000000002E-2</v>
      </c>
      <c r="C591">
        <v>-2.3999999999999998E-3</v>
      </c>
      <c r="D591">
        <v>-3.4300000000000004E-2</v>
      </c>
      <c r="E591">
        <v>4.9000000000000002E-2</v>
      </c>
      <c r="G591" s="14">
        <f>LowMomentumPortfolio!AO592</f>
        <v>4.3800000000000006E-2</v>
      </c>
    </row>
    <row r="592" spans="1:7" ht="16.5" thickTop="1" thickBot="1" x14ac:dyDescent="0.3">
      <c r="A592">
        <v>202403</v>
      </c>
      <c r="B592">
        <v>2.8399999999999998E-2</v>
      </c>
      <c r="C592">
        <v>-2.5000000000000001E-2</v>
      </c>
      <c r="D592">
        <v>4.1599999999999998E-2</v>
      </c>
      <c r="E592">
        <v>-3.2000000000000002E-3</v>
      </c>
      <c r="G592" s="14">
        <f>LowMomentumPortfolio!AO593</f>
        <v>1.9600000000000006E-2</v>
      </c>
    </row>
    <row r="593" spans="1:7" ht="16.5" thickTop="1" thickBot="1" x14ac:dyDescent="0.3">
      <c r="A593">
        <v>202404</v>
      </c>
      <c r="B593">
        <v>-4.6500000000000007E-2</v>
      </c>
      <c r="C593">
        <v>-2.3700000000000002E-2</v>
      </c>
      <c r="D593">
        <v>-4.5000000000000005E-3</v>
      </c>
      <c r="E593">
        <v>-4.3E-3</v>
      </c>
      <c r="G593" s="14">
        <f>LowMomentumPortfolio!AO594</f>
        <v>-2.8374999999999997E-2</v>
      </c>
    </row>
    <row r="594" spans="1:7" ht="16.5" thickTop="1" thickBot="1" x14ac:dyDescent="0.3">
      <c r="A594">
        <v>202405</v>
      </c>
      <c r="B594">
        <v>4.3299999999999998E-2</v>
      </c>
      <c r="C594">
        <v>5.5000000000000005E-3</v>
      </c>
      <c r="D594">
        <v>-1.3100000000000001E-2</v>
      </c>
      <c r="E594">
        <v>-1.6000000000000001E-3</v>
      </c>
      <c r="G594" s="14">
        <f>LowMomentumPortfolio!AO595</f>
        <v>1.1512499999999995E-2</v>
      </c>
    </row>
    <row r="595" spans="1:7" ht="16.5" thickTop="1" thickBot="1" x14ac:dyDescent="0.3">
      <c r="A595">
        <v>202406</v>
      </c>
      <c r="B595">
        <v>2.7999999999999997E-2</v>
      </c>
      <c r="C595">
        <v>-0.03</v>
      </c>
      <c r="D595">
        <v>-3.3599999999999998E-2</v>
      </c>
      <c r="E595">
        <v>8.5000000000000006E-3</v>
      </c>
      <c r="G595" s="14">
        <f>LowMomentumPortfolio!AO596</f>
        <v>8.5250000000000013E-3</v>
      </c>
    </row>
    <row r="596" spans="1:7" ht="16.5" thickTop="1" thickBot="1" x14ac:dyDescent="0.3">
      <c r="A596">
        <v>202407</v>
      </c>
      <c r="B596">
        <v>1.2199999999999999E-2</v>
      </c>
      <c r="C596">
        <v>6.8099999999999994E-2</v>
      </c>
      <c r="D596">
        <v>5.62E-2</v>
      </c>
      <c r="E596">
        <v>-2.35E-2</v>
      </c>
      <c r="G596" s="14">
        <f>LowMomentumPortfolio!AO597</f>
        <v>5.8249999999999968E-3</v>
      </c>
    </row>
    <row r="597" spans="1:7" ht="16.5" thickTop="1" thickBot="1" x14ac:dyDescent="0.3">
      <c r="A597">
        <v>202408</v>
      </c>
      <c r="B597">
        <v>1.6E-2</v>
      </c>
      <c r="C597">
        <v>-3.49E-2</v>
      </c>
      <c r="D597">
        <v>-1.1000000000000001E-2</v>
      </c>
      <c r="E597">
        <v>4.8099999999999997E-2</v>
      </c>
      <c r="G597" s="14">
        <f>LowMomentumPortfolio!AO598</f>
        <v>1.7500000000000328E-4</v>
      </c>
    </row>
    <row r="598" spans="1:7" ht="16.5" thickTop="1" thickBot="1" x14ac:dyDescent="0.3">
      <c r="A598">
        <v>202409</v>
      </c>
      <c r="B598">
        <v>1.72E-2</v>
      </c>
      <c r="C598">
        <v>-1.2999999999999999E-3</v>
      </c>
      <c r="D598">
        <v>-2.7699999999999999E-2</v>
      </c>
      <c r="E598">
        <v>-6.1999999999999998E-3</v>
      </c>
      <c r="G598" s="14">
        <f>LowMomentumPortfolio!AO599</f>
        <v>1.5875000000000004E-2</v>
      </c>
    </row>
    <row r="599" spans="1:7" ht="16.5" thickTop="1" thickBot="1" x14ac:dyDescent="0.3">
      <c r="A599">
        <v>202410</v>
      </c>
      <c r="B599">
        <v>-0.01</v>
      </c>
      <c r="C599">
        <v>-9.8999999999999991E-3</v>
      </c>
      <c r="D599">
        <v>8.6E-3</v>
      </c>
      <c r="E599">
        <v>0.03</v>
      </c>
      <c r="G599" s="14">
        <f>LowMomentumPortfolio!AO600</f>
        <v>1.7350000000000001E-2</v>
      </c>
    </row>
    <row r="600" spans="1:7" ht="16.5" thickTop="1" thickBot="1" x14ac:dyDescent="0.3">
      <c r="A600">
        <v>202411</v>
      </c>
      <c r="B600">
        <v>6.4899999999999999E-2</v>
      </c>
      <c r="C600">
        <v>4.4600000000000001E-2</v>
      </c>
      <c r="D600">
        <v>1.5E-3</v>
      </c>
      <c r="E600">
        <v>0.01</v>
      </c>
      <c r="G600" s="14">
        <f>LowMomentumPortfolio!AO601</f>
        <v>5.1875000000000115E-3</v>
      </c>
    </row>
    <row r="601" spans="1:7" ht="15.75" thickTop="1" x14ac:dyDescent="0.25">
      <c r="A601">
        <v>202412</v>
      </c>
      <c r="B601">
        <v>-3.1699999999999999E-2</v>
      </c>
      <c r="C601">
        <v>-2.7099999999999999E-2</v>
      </c>
      <c r="D601">
        <v>-0.03</v>
      </c>
      <c r="E601">
        <v>-3.0000000000000001E-3</v>
      </c>
      <c r="G601" s="14">
        <f>LowMomentumPortfolio!AO602</f>
        <v>-1.5125000000000006E-2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4DF6C-CFE0-4A98-B584-C7A5B7A0DF94}">
  <dimension ref="A1:I601"/>
  <sheetViews>
    <sheetView topLeftCell="A418" workbookViewId="0">
      <selection activeCell="Q438" sqref="Q438"/>
    </sheetView>
  </sheetViews>
  <sheetFormatPr defaultColWidth="8.85546875" defaultRowHeight="15" x14ac:dyDescent="0.25"/>
  <cols>
    <col min="1" max="1" width="7" bestFit="1" customWidth="1"/>
  </cols>
  <sheetData>
    <row r="1" spans="1:9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9" x14ac:dyDescent="0.25">
      <c r="A2">
        <v>197501</v>
      </c>
      <c r="B2">
        <v>0.1366</v>
      </c>
      <c r="C2">
        <v>0.1114</v>
      </c>
      <c r="D2">
        <v>8.2799999999999999E-2</v>
      </c>
      <c r="E2">
        <v>-0.13819999999999999</v>
      </c>
    </row>
    <row r="3" spans="1:9" x14ac:dyDescent="0.25">
      <c r="A3">
        <v>197502</v>
      </c>
      <c r="B3">
        <v>5.5599999999999997E-2</v>
      </c>
      <c r="C3">
        <v>1.6000000000000001E-3</v>
      </c>
      <c r="D3">
        <v>-4.4500000000000005E-2</v>
      </c>
      <c r="E3">
        <v>-6.0999999999999995E-3</v>
      </c>
    </row>
    <row r="4" spans="1:9" x14ac:dyDescent="0.25">
      <c r="A4">
        <v>197503</v>
      </c>
      <c r="B4">
        <v>2.6600000000000002E-2</v>
      </c>
      <c r="C4">
        <v>3.7900000000000003E-2</v>
      </c>
      <c r="D4">
        <v>2.3799999999999998E-2</v>
      </c>
      <c r="E4">
        <v>-2.0400000000000001E-2</v>
      </c>
    </row>
    <row r="5" spans="1:9" x14ac:dyDescent="0.25">
      <c r="A5">
        <v>197504</v>
      </c>
      <c r="B5">
        <v>4.2300000000000004E-2</v>
      </c>
      <c r="C5">
        <v>-6.5000000000000006E-3</v>
      </c>
      <c r="D5">
        <v>-1.1399999999999999E-2</v>
      </c>
      <c r="E5">
        <v>1.38E-2</v>
      </c>
    </row>
    <row r="6" spans="1:9" x14ac:dyDescent="0.25">
      <c r="A6">
        <v>197505</v>
      </c>
      <c r="B6">
        <v>5.1900000000000002E-2</v>
      </c>
      <c r="C6">
        <v>3.8300000000000001E-2</v>
      </c>
      <c r="D6">
        <v>-4.0999999999999995E-2</v>
      </c>
      <c r="E6">
        <v>-5.7999999999999996E-3</v>
      </c>
    </row>
    <row r="7" spans="1:9" x14ac:dyDescent="0.25">
      <c r="A7">
        <v>197506</v>
      </c>
      <c r="B7">
        <v>4.8300000000000003E-2</v>
      </c>
      <c r="C7">
        <v>8.6999999999999994E-3</v>
      </c>
      <c r="D7">
        <v>1.38E-2</v>
      </c>
      <c r="E7">
        <v>4.0000000000000002E-4</v>
      </c>
    </row>
    <row r="8" spans="1:9" x14ac:dyDescent="0.25">
      <c r="A8">
        <v>197507</v>
      </c>
      <c r="B8">
        <v>-6.59E-2</v>
      </c>
      <c r="C8">
        <v>2.7000000000000003E-2</v>
      </c>
      <c r="D8">
        <v>1.6899999999999998E-2</v>
      </c>
      <c r="E8">
        <v>4.1999999999999997E-3</v>
      </c>
    </row>
    <row r="9" spans="1:9" x14ac:dyDescent="0.25">
      <c r="A9">
        <v>197508</v>
      </c>
      <c r="B9">
        <v>-2.8500000000000001E-2</v>
      </c>
      <c r="C9">
        <v>-3.2500000000000001E-2</v>
      </c>
      <c r="D9">
        <v>-9.4999999999999998E-3</v>
      </c>
      <c r="E9">
        <v>-1E-3</v>
      </c>
    </row>
    <row r="10" spans="1:9" x14ac:dyDescent="0.25">
      <c r="A10">
        <v>197509</v>
      </c>
      <c r="B10">
        <v>-4.2599999999999999E-2</v>
      </c>
      <c r="C10">
        <v>-1E-3</v>
      </c>
      <c r="D10">
        <v>3.9000000000000003E-3</v>
      </c>
      <c r="E10">
        <v>4.0999999999999995E-3</v>
      </c>
    </row>
    <row r="11" spans="1:9" x14ac:dyDescent="0.25">
      <c r="A11">
        <v>197510</v>
      </c>
      <c r="B11">
        <v>5.3099999999999994E-2</v>
      </c>
      <c r="C11">
        <v>-4.0300000000000002E-2</v>
      </c>
      <c r="D11">
        <v>2.8000000000000004E-3</v>
      </c>
      <c r="E11">
        <v>-1.6000000000000001E-3</v>
      </c>
    </row>
    <row r="12" spans="1:9" x14ac:dyDescent="0.25">
      <c r="A12">
        <v>197511</v>
      </c>
      <c r="B12">
        <v>2.64E-2</v>
      </c>
      <c r="C12">
        <v>-1.2E-2</v>
      </c>
      <c r="D12">
        <v>2.0299999999999999E-2</v>
      </c>
      <c r="E12">
        <v>-4.5000000000000005E-3</v>
      </c>
    </row>
    <row r="13" spans="1:9" x14ac:dyDescent="0.25">
      <c r="A13">
        <v>197512</v>
      </c>
      <c r="B13">
        <v>-1.6E-2</v>
      </c>
      <c r="C13">
        <v>-7.8000000000000005E-3</v>
      </c>
      <c r="D13">
        <v>1.6899999999999998E-2</v>
      </c>
      <c r="E13">
        <v>-1.1000000000000001E-3</v>
      </c>
    </row>
    <row r="14" spans="1:9" x14ac:dyDescent="0.25">
      <c r="A14">
        <v>197601</v>
      </c>
      <c r="B14">
        <v>0.1216</v>
      </c>
      <c r="C14">
        <v>4.8099999999999997E-2</v>
      </c>
      <c r="D14">
        <v>8.6300000000000002E-2</v>
      </c>
      <c r="E14">
        <v>4.4500000000000005E-2</v>
      </c>
      <c r="H14" s="7"/>
      <c r="I14" s="7"/>
    </row>
    <row r="15" spans="1:9" x14ac:dyDescent="0.25">
      <c r="A15">
        <v>197602</v>
      </c>
      <c r="B15">
        <v>3.2000000000000002E-3</v>
      </c>
      <c r="C15">
        <v>7.0599999999999996E-2</v>
      </c>
      <c r="D15">
        <v>5.8700000000000002E-2</v>
      </c>
      <c r="E15">
        <v>3.8E-3</v>
      </c>
      <c r="H15" s="7"/>
      <c r="I15" s="7"/>
    </row>
    <row r="16" spans="1:9" x14ac:dyDescent="0.25">
      <c r="A16">
        <v>197603</v>
      </c>
      <c r="B16">
        <v>2.3199999999999998E-2</v>
      </c>
      <c r="C16">
        <v>-1.1599999999999999E-2</v>
      </c>
      <c r="D16">
        <v>-1.1999999999999999E-3</v>
      </c>
      <c r="E16">
        <v>1.5E-3</v>
      </c>
      <c r="H16" s="7"/>
      <c r="I16" s="7"/>
    </row>
    <row r="17" spans="1:9" x14ac:dyDescent="0.25">
      <c r="A17">
        <v>197604</v>
      </c>
      <c r="B17">
        <v>-1.49E-2</v>
      </c>
      <c r="C17">
        <v>-1.1000000000000001E-3</v>
      </c>
      <c r="D17">
        <v>-1.6000000000000001E-3</v>
      </c>
      <c r="E17">
        <v>5.8999999999999999E-3</v>
      </c>
      <c r="H17" s="7"/>
      <c r="I17" s="7"/>
    </row>
    <row r="18" spans="1:9" x14ac:dyDescent="0.25">
      <c r="A18">
        <v>197605</v>
      </c>
      <c r="B18">
        <v>-1.34E-2</v>
      </c>
      <c r="C18">
        <v>-1.23E-2</v>
      </c>
      <c r="D18">
        <v>-1.3600000000000001E-2</v>
      </c>
      <c r="E18">
        <v>-1.1200000000000002E-2</v>
      </c>
      <c r="H18" s="7"/>
      <c r="I18" s="7"/>
    </row>
    <row r="19" spans="1:9" x14ac:dyDescent="0.25">
      <c r="A19">
        <v>197606</v>
      </c>
      <c r="B19">
        <v>4.0500000000000001E-2</v>
      </c>
      <c r="C19">
        <v>-1.32E-2</v>
      </c>
      <c r="D19">
        <v>7.0999999999999995E-3</v>
      </c>
      <c r="E19">
        <v>-4.1999999999999997E-3</v>
      </c>
      <c r="H19" s="7"/>
      <c r="I19" s="7"/>
    </row>
    <row r="20" spans="1:9" x14ac:dyDescent="0.25">
      <c r="A20">
        <v>197607</v>
      </c>
      <c r="B20">
        <v>-1.0700000000000001E-2</v>
      </c>
      <c r="C20">
        <v>2.8999999999999998E-3</v>
      </c>
      <c r="D20">
        <v>1.7299999999999999E-2</v>
      </c>
      <c r="E20">
        <v>-1.2999999999999999E-3</v>
      </c>
      <c r="H20" s="7"/>
      <c r="I20" s="7"/>
    </row>
    <row r="21" spans="1:9" x14ac:dyDescent="0.25">
      <c r="A21">
        <v>197608</v>
      </c>
      <c r="B21">
        <v>-5.6000000000000008E-3</v>
      </c>
      <c r="C21">
        <v>-0.02</v>
      </c>
      <c r="D21">
        <v>8.1000000000000013E-3</v>
      </c>
      <c r="E21">
        <v>-8.5000000000000006E-3</v>
      </c>
      <c r="H21" s="7"/>
      <c r="I21" s="7"/>
    </row>
    <row r="22" spans="1:9" x14ac:dyDescent="0.25">
      <c r="A22">
        <v>197609</v>
      </c>
      <c r="B22">
        <v>2.07E-2</v>
      </c>
      <c r="C22">
        <v>-2.0000000000000001E-4</v>
      </c>
      <c r="D22">
        <v>-2.8999999999999998E-3</v>
      </c>
      <c r="E22">
        <v>2.2000000000000001E-3</v>
      </c>
      <c r="H22" s="7"/>
      <c r="I22" s="7"/>
    </row>
    <row r="23" spans="1:9" x14ac:dyDescent="0.25">
      <c r="A23">
        <v>197610</v>
      </c>
      <c r="B23">
        <v>-2.4199999999999999E-2</v>
      </c>
      <c r="C23">
        <v>2.2000000000000001E-3</v>
      </c>
      <c r="D23">
        <v>-1.8E-3</v>
      </c>
      <c r="E23">
        <v>-4.4000000000000003E-3</v>
      </c>
      <c r="H23" s="7"/>
      <c r="I23" s="7"/>
    </row>
    <row r="24" spans="1:9" x14ac:dyDescent="0.25">
      <c r="A24">
        <v>197611</v>
      </c>
      <c r="B24">
        <v>3.5999999999999999E-3</v>
      </c>
      <c r="C24">
        <v>2.3199999999999998E-2</v>
      </c>
      <c r="D24">
        <v>1.5100000000000001E-2</v>
      </c>
      <c r="E24">
        <v>2.9100000000000001E-2</v>
      </c>
      <c r="H24" s="7"/>
      <c r="I24" s="7"/>
    </row>
    <row r="25" spans="1:9" x14ac:dyDescent="0.25">
      <c r="A25">
        <v>197612</v>
      </c>
      <c r="B25">
        <v>5.6500000000000002E-2</v>
      </c>
      <c r="C25">
        <v>3.0299999999999997E-2</v>
      </c>
      <c r="D25">
        <v>2.2700000000000001E-2</v>
      </c>
      <c r="E25">
        <v>7.3000000000000001E-3</v>
      </c>
      <c r="H25" s="7"/>
      <c r="I25" s="7"/>
    </row>
    <row r="26" spans="1:9" x14ac:dyDescent="0.25">
      <c r="A26">
        <v>197701</v>
      </c>
      <c r="B26">
        <v>-4.0500000000000001E-2</v>
      </c>
      <c r="C26">
        <v>4.7599999999999996E-2</v>
      </c>
      <c r="D26">
        <v>4.2699999999999995E-2</v>
      </c>
      <c r="E26">
        <v>0.04</v>
      </c>
      <c r="H26" s="7"/>
      <c r="I26" s="7"/>
    </row>
    <row r="27" spans="1:9" x14ac:dyDescent="0.25">
      <c r="A27">
        <v>197702</v>
      </c>
      <c r="B27">
        <v>-1.9400000000000001E-2</v>
      </c>
      <c r="C27">
        <v>1.04E-2</v>
      </c>
      <c r="D27">
        <v>4.6999999999999993E-3</v>
      </c>
      <c r="E27">
        <v>3.5999999999999999E-3</v>
      </c>
      <c r="H27" s="7"/>
      <c r="I27" s="7"/>
    </row>
    <row r="28" spans="1:9" x14ac:dyDescent="0.25">
      <c r="A28">
        <v>197703</v>
      </c>
      <c r="B28">
        <v>-1.37E-2</v>
      </c>
      <c r="C28">
        <v>0.01</v>
      </c>
      <c r="D28">
        <v>1.09E-2</v>
      </c>
      <c r="E28">
        <v>5.5000000000000005E-3</v>
      </c>
      <c r="H28" s="7"/>
      <c r="I28" s="7"/>
    </row>
    <row r="29" spans="1:9" x14ac:dyDescent="0.25">
      <c r="A29">
        <v>197704</v>
      </c>
      <c r="B29">
        <v>1.5E-3</v>
      </c>
      <c r="C29">
        <v>-1.1999999999999999E-3</v>
      </c>
      <c r="D29">
        <v>3.3799999999999997E-2</v>
      </c>
      <c r="E29">
        <v>4.2099999999999999E-2</v>
      </c>
      <c r="H29" s="7"/>
      <c r="I29" s="7"/>
    </row>
    <row r="30" spans="1:9" x14ac:dyDescent="0.25">
      <c r="A30">
        <v>197705</v>
      </c>
      <c r="B30">
        <v>-1.4499999999999999E-2</v>
      </c>
      <c r="C30">
        <v>1.18E-2</v>
      </c>
      <c r="D30">
        <v>8.5000000000000006E-3</v>
      </c>
      <c r="E30">
        <v>2.0299999999999999E-2</v>
      </c>
      <c r="H30" s="7"/>
      <c r="I30" s="7"/>
    </row>
    <row r="31" spans="1:9" x14ac:dyDescent="0.25">
      <c r="A31">
        <v>197706</v>
      </c>
      <c r="B31">
        <v>4.7100000000000003E-2</v>
      </c>
      <c r="C31">
        <v>2.0899999999999998E-2</v>
      </c>
      <c r="D31">
        <v>-7.4000000000000003E-3</v>
      </c>
      <c r="E31">
        <v>1.66E-2</v>
      </c>
      <c r="H31" s="7"/>
      <c r="I31" s="7"/>
    </row>
    <row r="32" spans="1:9" x14ac:dyDescent="0.25">
      <c r="A32">
        <v>197707</v>
      </c>
      <c r="B32">
        <v>-1.6899999999999998E-2</v>
      </c>
      <c r="C32">
        <v>2.1600000000000001E-2</v>
      </c>
      <c r="D32">
        <v>-5.6000000000000008E-3</v>
      </c>
      <c r="E32">
        <v>3.2000000000000002E-3</v>
      </c>
      <c r="H32" s="7"/>
      <c r="I32" s="7"/>
    </row>
    <row r="33" spans="1:9" x14ac:dyDescent="0.25">
      <c r="A33">
        <v>197708</v>
      </c>
      <c r="B33">
        <v>-1.7500000000000002E-2</v>
      </c>
      <c r="C33">
        <v>1.4800000000000001E-2</v>
      </c>
      <c r="D33">
        <v>-2.7000000000000003E-2</v>
      </c>
      <c r="E33">
        <v>-1.7000000000000001E-2</v>
      </c>
      <c r="H33" s="7"/>
      <c r="I33" s="7"/>
    </row>
    <row r="34" spans="1:9" x14ac:dyDescent="0.25">
      <c r="A34">
        <v>197709</v>
      </c>
      <c r="B34">
        <v>-2.7000000000000001E-3</v>
      </c>
      <c r="C34">
        <v>1.34E-2</v>
      </c>
      <c r="D34">
        <v>-5.1999999999999998E-3</v>
      </c>
      <c r="E34">
        <v>0.02</v>
      </c>
      <c r="H34" s="7"/>
      <c r="I34" s="7"/>
    </row>
    <row r="35" spans="1:9" x14ac:dyDescent="0.25">
      <c r="A35">
        <v>197710</v>
      </c>
      <c r="B35">
        <v>-4.3799999999999999E-2</v>
      </c>
      <c r="C35">
        <v>1.2500000000000001E-2</v>
      </c>
      <c r="D35">
        <v>1.7500000000000002E-2</v>
      </c>
      <c r="E35">
        <v>-8.0000000000000004E-4</v>
      </c>
      <c r="H35" s="7"/>
      <c r="I35" s="7"/>
    </row>
    <row r="36" spans="1:9" x14ac:dyDescent="0.25">
      <c r="A36">
        <v>197711</v>
      </c>
      <c r="B36">
        <v>0.04</v>
      </c>
      <c r="C36">
        <v>3.73E-2</v>
      </c>
      <c r="D36">
        <v>2.5999999999999999E-3</v>
      </c>
      <c r="E36">
        <v>2.0099999999999996E-2</v>
      </c>
      <c r="H36" s="7"/>
      <c r="I36" s="7"/>
    </row>
    <row r="37" spans="1:9" x14ac:dyDescent="0.25">
      <c r="A37">
        <v>197712</v>
      </c>
      <c r="B37">
        <v>2.7000000000000001E-3</v>
      </c>
      <c r="C37">
        <v>1.32E-2</v>
      </c>
      <c r="D37">
        <v>-2.8999999999999998E-3</v>
      </c>
      <c r="E37">
        <v>1.5800000000000002E-2</v>
      </c>
      <c r="H37" s="7"/>
      <c r="I37" s="7"/>
    </row>
    <row r="38" spans="1:9" x14ac:dyDescent="0.25">
      <c r="A38">
        <v>197801</v>
      </c>
      <c r="B38">
        <v>-6.0100000000000001E-2</v>
      </c>
      <c r="C38">
        <v>2.2400000000000003E-2</v>
      </c>
      <c r="D38">
        <v>3.3599999999999998E-2</v>
      </c>
      <c r="E38">
        <v>-6.6E-3</v>
      </c>
      <c r="H38" s="7"/>
      <c r="I38" s="7"/>
    </row>
    <row r="39" spans="1:9" x14ac:dyDescent="0.25">
      <c r="A39">
        <v>197802</v>
      </c>
      <c r="B39">
        <v>-1.38E-2</v>
      </c>
      <c r="C39">
        <v>3.5900000000000001E-2</v>
      </c>
      <c r="D39">
        <v>8.3000000000000001E-3</v>
      </c>
      <c r="E39">
        <v>1.9699999999999999E-2</v>
      </c>
      <c r="H39" s="7"/>
      <c r="I39" s="7"/>
    </row>
    <row r="40" spans="1:9" x14ac:dyDescent="0.25">
      <c r="A40">
        <v>197803</v>
      </c>
      <c r="B40">
        <v>2.8500000000000001E-2</v>
      </c>
      <c r="C40">
        <v>3.49E-2</v>
      </c>
      <c r="D40">
        <v>1.18E-2</v>
      </c>
      <c r="E40">
        <v>1.37E-2</v>
      </c>
      <c r="H40" s="7"/>
      <c r="I40" s="7"/>
    </row>
    <row r="41" spans="1:9" x14ac:dyDescent="0.25">
      <c r="A41">
        <v>197804</v>
      </c>
      <c r="B41">
        <v>7.8799999999999995E-2</v>
      </c>
      <c r="C41">
        <v>4.5000000000000005E-3</v>
      </c>
      <c r="D41">
        <v>-3.5400000000000001E-2</v>
      </c>
      <c r="E41">
        <v>8.6E-3</v>
      </c>
      <c r="H41" s="7"/>
      <c r="I41" s="7"/>
    </row>
    <row r="42" spans="1:9" x14ac:dyDescent="0.25">
      <c r="A42">
        <v>197805</v>
      </c>
      <c r="B42">
        <v>1.7600000000000001E-2</v>
      </c>
      <c r="C42">
        <v>4.5599999999999995E-2</v>
      </c>
      <c r="D42">
        <v>-5.1999999999999998E-3</v>
      </c>
      <c r="E42">
        <v>2.8300000000000002E-2</v>
      </c>
      <c r="H42" s="7"/>
      <c r="I42" s="7"/>
    </row>
    <row r="43" spans="1:9" x14ac:dyDescent="0.25">
      <c r="A43">
        <v>197806</v>
      </c>
      <c r="B43">
        <v>-1.6899999999999998E-2</v>
      </c>
      <c r="C43">
        <v>1.66E-2</v>
      </c>
      <c r="D43">
        <v>5.6999999999999993E-3</v>
      </c>
      <c r="E43">
        <v>2.7400000000000001E-2</v>
      </c>
      <c r="H43" s="7"/>
      <c r="I43" s="7"/>
    </row>
    <row r="44" spans="1:9" x14ac:dyDescent="0.25">
      <c r="A44">
        <v>197807</v>
      </c>
      <c r="B44">
        <v>5.1100000000000007E-2</v>
      </c>
      <c r="C44">
        <v>2.3E-3</v>
      </c>
      <c r="D44">
        <v>-1.15E-2</v>
      </c>
      <c r="E44">
        <v>4.1700000000000001E-2</v>
      </c>
      <c r="H44" s="7"/>
      <c r="I44" s="7"/>
    </row>
    <row r="45" spans="1:9" x14ac:dyDescent="0.25">
      <c r="A45">
        <v>197808</v>
      </c>
      <c r="B45">
        <v>3.7499999999999999E-2</v>
      </c>
      <c r="C45">
        <v>5.0599999999999999E-2</v>
      </c>
      <c r="D45">
        <v>-5.1000000000000004E-3</v>
      </c>
      <c r="E45">
        <v>2.8300000000000002E-2</v>
      </c>
      <c r="H45" s="7"/>
      <c r="I45" s="7"/>
    </row>
    <row r="46" spans="1:9" x14ac:dyDescent="0.25">
      <c r="A46">
        <v>197809</v>
      </c>
      <c r="B46">
        <v>-1.43E-2</v>
      </c>
      <c r="C46">
        <v>-4.3E-3</v>
      </c>
      <c r="D46">
        <v>1.89E-2</v>
      </c>
      <c r="E46">
        <v>-3.1400000000000004E-2</v>
      </c>
      <c r="H46" s="7"/>
      <c r="I46" s="7"/>
    </row>
    <row r="47" spans="1:9" x14ac:dyDescent="0.25">
      <c r="A47">
        <v>197810</v>
      </c>
      <c r="B47">
        <v>-0.1191</v>
      </c>
      <c r="C47">
        <v>-9.8599999999999993E-2</v>
      </c>
      <c r="D47">
        <v>1.38E-2</v>
      </c>
      <c r="E47">
        <v>-8.4600000000000009E-2</v>
      </c>
      <c r="H47" s="7"/>
      <c r="I47" s="7"/>
    </row>
    <row r="48" spans="1:9" x14ac:dyDescent="0.25">
      <c r="A48">
        <v>197811</v>
      </c>
      <c r="B48">
        <v>2.7099999999999999E-2</v>
      </c>
      <c r="C48">
        <v>2.9700000000000001E-2</v>
      </c>
      <c r="D48">
        <v>-2.1499999999999998E-2</v>
      </c>
      <c r="E48">
        <v>5.45E-2</v>
      </c>
      <c r="H48" s="7"/>
      <c r="I48" s="7"/>
    </row>
    <row r="49" spans="1:9" x14ac:dyDescent="0.25">
      <c r="A49">
        <v>197812</v>
      </c>
      <c r="B49">
        <v>8.8000000000000005E-3</v>
      </c>
      <c r="C49">
        <v>1.29E-2</v>
      </c>
      <c r="D49">
        <v>-2.1299999999999999E-2</v>
      </c>
      <c r="E49">
        <v>3.0299999999999997E-2</v>
      </c>
      <c r="H49" s="7"/>
      <c r="I49" s="7"/>
    </row>
    <row r="50" spans="1:9" x14ac:dyDescent="0.25">
      <c r="A50">
        <v>197901</v>
      </c>
      <c r="B50">
        <v>4.2300000000000004E-2</v>
      </c>
      <c r="C50">
        <v>3.6200000000000003E-2</v>
      </c>
      <c r="D50">
        <v>2.1899999999999999E-2</v>
      </c>
      <c r="E50">
        <v>-1.3600000000000001E-2</v>
      </c>
      <c r="H50" s="7"/>
      <c r="I50" s="7"/>
    </row>
    <row r="51" spans="1:9" x14ac:dyDescent="0.25">
      <c r="A51">
        <v>197902</v>
      </c>
      <c r="B51">
        <v>-3.56E-2</v>
      </c>
      <c r="C51">
        <v>4.5000000000000005E-3</v>
      </c>
      <c r="D51">
        <v>1.1699999999999999E-2</v>
      </c>
      <c r="E51">
        <v>-1.06E-2</v>
      </c>
      <c r="H51" s="7"/>
      <c r="I51" s="7"/>
    </row>
    <row r="52" spans="1:9" x14ac:dyDescent="0.25">
      <c r="A52">
        <v>197903</v>
      </c>
      <c r="B52">
        <v>5.6799999999999996E-2</v>
      </c>
      <c r="C52">
        <v>3.2599999999999997E-2</v>
      </c>
      <c r="D52">
        <v>-7.0999999999999995E-3</v>
      </c>
      <c r="E52">
        <v>2.9300000000000003E-2</v>
      </c>
      <c r="H52" s="7"/>
      <c r="I52" s="7"/>
    </row>
    <row r="53" spans="1:9" x14ac:dyDescent="0.25">
      <c r="A53">
        <v>197904</v>
      </c>
      <c r="B53">
        <v>-5.9999999999999995E-4</v>
      </c>
      <c r="C53">
        <v>2.1499999999999998E-2</v>
      </c>
      <c r="D53">
        <v>1.1200000000000002E-2</v>
      </c>
      <c r="E53">
        <v>8.1000000000000013E-3</v>
      </c>
      <c r="H53" s="7"/>
      <c r="I53" s="7"/>
    </row>
    <row r="54" spans="1:9" x14ac:dyDescent="0.25">
      <c r="A54">
        <v>197905</v>
      </c>
      <c r="B54">
        <v>-2.2099999999999998E-2</v>
      </c>
      <c r="C54">
        <v>2.0999999999999999E-3</v>
      </c>
      <c r="D54">
        <v>1.3100000000000001E-2</v>
      </c>
      <c r="E54">
        <v>-5.4000000000000003E-3</v>
      </c>
      <c r="H54" s="7"/>
      <c r="I54" s="7"/>
    </row>
    <row r="55" spans="1:9" x14ac:dyDescent="0.25">
      <c r="A55">
        <v>197906</v>
      </c>
      <c r="B55">
        <v>3.85E-2</v>
      </c>
      <c r="C55">
        <v>1.1699999999999999E-2</v>
      </c>
      <c r="D55">
        <v>1.44E-2</v>
      </c>
      <c r="E55">
        <v>8.3999999999999995E-3</v>
      </c>
      <c r="H55" s="7"/>
      <c r="I55" s="7"/>
    </row>
    <row r="56" spans="1:9" x14ac:dyDescent="0.25">
      <c r="A56">
        <v>197907</v>
      </c>
      <c r="B56">
        <v>8.199999999999999E-3</v>
      </c>
      <c r="C56">
        <v>1.2800000000000001E-2</v>
      </c>
      <c r="D56">
        <v>1.8600000000000002E-2</v>
      </c>
      <c r="E56">
        <v>-1.0700000000000001E-2</v>
      </c>
      <c r="H56" s="7"/>
      <c r="I56" s="7"/>
    </row>
    <row r="57" spans="1:9" x14ac:dyDescent="0.25">
      <c r="A57">
        <v>197908</v>
      </c>
      <c r="B57">
        <v>5.5300000000000002E-2</v>
      </c>
      <c r="C57">
        <v>2.0499999999999997E-2</v>
      </c>
      <c r="D57">
        <v>-1.5800000000000002E-2</v>
      </c>
      <c r="E57">
        <v>-2E-3</v>
      </c>
      <c r="H57" s="7"/>
      <c r="I57" s="7"/>
    </row>
    <row r="58" spans="1:9" x14ac:dyDescent="0.25">
      <c r="A58">
        <v>197909</v>
      </c>
      <c r="B58">
        <v>-8.199999999999999E-3</v>
      </c>
      <c r="C58">
        <v>-2.7000000000000001E-3</v>
      </c>
      <c r="D58">
        <v>-9.0000000000000011E-3</v>
      </c>
      <c r="E58">
        <v>5.28E-2</v>
      </c>
      <c r="H58" s="7"/>
      <c r="I58" s="7"/>
    </row>
    <row r="59" spans="1:9" x14ac:dyDescent="0.25">
      <c r="A59">
        <v>197910</v>
      </c>
      <c r="B59">
        <v>-8.1000000000000003E-2</v>
      </c>
      <c r="C59">
        <v>-3.3700000000000001E-2</v>
      </c>
      <c r="D59">
        <v>-1.84E-2</v>
      </c>
      <c r="E59">
        <v>2.0099999999999996E-2</v>
      </c>
      <c r="H59" s="7"/>
      <c r="I59" s="7"/>
    </row>
    <row r="60" spans="1:9" x14ac:dyDescent="0.25">
      <c r="A60">
        <v>197911</v>
      </c>
      <c r="B60">
        <v>5.21E-2</v>
      </c>
      <c r="C60">
        <v>2.87E-2</v>
      </c>
      <c r="D60">
        <v>-3.2899999999999999E-2</v>
      </c>
      <c r="E60">
        <v>8.14E-2</v>
      </c>
      <c r="H60" s="7"/>
      <c r="I60" s="7"/>
    </row>
    <row r="61" spans="1:9" x14ac:dyDescent="0.25">
      <c r="A61">
        <v>197912</v>
      </c>
      <c r="B61">
        <v>1.7899999999999999E-2</v>
      </c>
      <c r="C61">
        <v>4.1700000000000001E-2</v>
      </c>
      <c r="D61">
        <v>-2.1000000000000001E-2</v>
      </c>
      <c r="E61">
        <v>4.7800000000000002E-2</v>
      </c>
      <c r="H61" s="7"/>
      <c r="I61" s="7"/>
    </row>
    <row r="62" spans="1:9" x14ac:dyDescent="0.25">
      <c r="A62">
        <v>198001</v>
      </c>
      <c r="B62">
        <v>5.5099999999999996E-2</v>
      </c>
      <c r="C62">
        <v>1.6200000000000003E-2</v>
      </c>
      <c r="D62">
        <v>1.7500000000000002E-2</v>
      </c>
      <c r="E62">
        <v>7.5499999999999998E-2</v>
      </c>
      <c r="H62" s="7"/>
      <c r="I62" s="7"/>
    </row>
    <row r="63" spans="1:9" x14ac:dyDescent="0.25">
      <c r="A63">
        <v>198002</v>
      </c>
      <c r="B63">
        <v>-1.2199999999999999E-2</v>
      </c>
      <c r="C63">
        <v>-1.8500000000000003E-2</v>
      </c>
      <c r="D63">
        <v>6.0999999999999995E-3</v>
      </c>
      <c r="E63">
        <v>7.8799999999999995E-2</v>
      </c>
      <c r="H63" s="7"/>
      <c r="I63" s="7"/>
    </row>
    <row r="64" spans="1:9" x14ac:dyDescent="0.25">
      <c r="A64">
        <v>198003</v>
      </c>
      <c r="B64">
        <v>-0.129</v>
      </c>
      <c r="C64">
        <v>-6.6400000000000001E-2</v>
      </c>
      <c r="D64">
        <v>-1.01E-2</v>
      </c>
      <c r="E64">
        <v>-9.5500000000000002E-2</v>
      </c>
      <c r="H64" s="7"/>
      <c r="I64" s="7"/>
    </row>
    <row r="65" spans="1:9" x14ac:dyDescent="0.25">
      <c r="A65">
        <v>198004</v>
      </c>
      <c r="B65">
        <v>3.9699999999999999E-2</v>
      </c>
      <c r="C65">
        <v>1.0500000000000001E-2</v>
      </c>
      <c r="D65">
        <v>1.06E-2</v>
      </c>
      <c r="E65">
        <v>-4.3E-3</v>
      </c>
      <c r="H65" s="7"/>
      <c r="I65" s="7"/>
    </row>
    <row r="66" spans="1:9" x14ac:dyDescent="0.25">
      <c r="A66">
        <v>198005</v>
      </c>
      <c r="B66">
        <v>5.2600000000000001E-2</v>
      </c>
      <c r="C66">
        <v>2.1299999999999999E-2</v>
      </c>
      <c r="D66">
        <v>3.8E-3</v>
      </c>
      <c r="E66">
        <v>-1.1200000000000002E-2</v>
      </c>
      <c r="H66" s="7"/>
      <c r="I66" s="7"/>
    </row>
    <row r="67" spans="1:9" x14ac:dyDescent="0.25">
      <c r="A67">
        <v>198006</v>
      </c>
      <c r="B67">
        <v>3.0600000000000002E-2</v>
      </c>
      <c r="C67">
        <v>1.66E-2</v>
      </c>
      <c r="D67">
        <v>-7.6E-3</v>
      </c>
      <c r="E67">
        <v>1.6200000000000003E-2</v>
      </c>
      <c r="H67" s="7"/>
      <c r="I67" s="7"/>
    </row>
    <row r="68" spans="1:9" x14ac:dyDescent="0.25">
      <c r="A68">
        <v>198007</v>
      </c>
      <c r="B68">
        <v>6.4899999999999999E-2</v>
      </c>
      <c r="C68">
        <v>4.1399999999999999E-2</v>
      </c>
      <c r="D68">
        <v>-6.4100000000000004E-2</v>
      </c>
      <c r="E68">
        <v>3.9000000000000003E-3</v>
      </c>
      <c r="H68" s="7"/>
      <c r="I68" s="7"/>
    </row>
    <row r="69" spans="1:9" x14ac:dyDescent="0.25">
      <c r="A69">
        <v>198008</v>
      </c>
      <c r="B69">
        <v>1.8000000000000002E-2</v>
      </c>
      <c r="C69">
        <v>3.9199999999999999E-2</v>
      </c>
      <c r="D69">
        <v>-2.6000000000000002E-2</v>
      </c>
      <c r="E69">
        <v>3.2099999999999997E-2</v>
      </c>
      <c r="H69" s="7"/>
      <c r="I69" s="7"/>
    </row>
    <row r="70" spans="1:9" x14ac:dyDescent="0.25">
      <c r="A70">
        <v>198009</v>
      </c>
      <c r="B70">
        <v>2.1899999999999999E-2</v>
      </c>
      <c r="C70">
        <v>9.7999999999999997E-3</v>
      </c>
      <c r="D70">
        <v>-4.5899999999999996E-2</v>
      </c>
      <c r="E70">
        <v>5.3899999999999997E-2</v>
      </c>
      <c r="H70" s="7"/>
      <c r="I70" s="7"/>
    </row>
    <row r="71" spans="1:9" x14ac:dyDescent="0.25">
      <c r="A71">
        <v>198010</v>
      </c>
      <c r="B71">
        <v>1.06E-2</v>
      </c>
      <c r="C71">
        <v>2.4700000000000003E-2</v>
      </c>
      <c r="D71">
        <v>-2.76E-2</v>
      </c>
      <c r="E71">
        <v>7.2999999999999995E-2</v>
      </c>
      <c r="H71" s="7"/>
      <c r="I71" s="7"/>
    </row>
    <row r="72" spans="1:9" x14ac:dyDescent="0.25">
      <c r="A72">
        <v>198011</v>
      </c>
      <c r="B72">
        <v>9.5899999999999999E-2</v>
      </c>
      <c r="C72">
        <v>-3.3599999999999998E-2</v>
      </c>
      <c r="D72">
        <v>-8.3299999999999999E-2</v>
      </c>
      <c r="E72">
        <v>0.1522</v>
      </c>
      <c r="H72" s="7"/>
      <c r="I72" s="7"/>
    </row>
    <row r="73" spans="1:9" x14ac:dyDescent="0.25">
      <c r="A73">
        <v>198012</v>
      </c>
      <c r="B73">
        <v>-4.5199999999999997E-2</v>
      </c>
      <c r="C73">
        <v>-2.5999999999999999E-3</v>
      </c>
      <c r="D73">
        <v>2.7900000000000001E-2</v>
      </c>
      <c r="E73">
        <v>-6.6799999999999998E-2</v>
      </c>
      <c r="H73" s="7"/>
      <c r="I73" s="7"/>
    </row>
    <row r="74" spans="1:9" x14ac:dyDescent="0.25">
      <c r="A74">
        <v>198101</v>
      </c>
      <c r="B74">
        <v>-5.04E-2</v>
      </c>
      <c r="C74">
        <v>2.92E-2</v>
      </c>
      <c r="D74">
        <v>6.7199999999999996E-2</v>
      </c>
      <c r="E74">
        <v>-7.9500000000000001E-2</v>
      </c>
      <c r="H74" s="7"/>
      <c r="I74" s="7"/>
    </row>
    <row r="75" spans="1:9" x14ac:dyDescent="0.25">
      <c r="A75">
        <v>198102</v>
      </c>
      <c r="B75">
        <v>5.6999999999999993E-3</v>
      </c>
      <c r="C75">
        <v>-3.4000000000000002E-3</v>
      </c>
      <c r="D75">
        <v>1.0200000000000001E-2</v>
      </c>
      <c r="E75">
        <v>-1.3500000000000002E-2</v>
      </c>
      <c r="H75" s="7"/>
      <c r="I75" s="7"/>
    </row>
    <row r="76" spans="1:9" x14ac:dyDescent="0.25">
      <c r="A76">
        <v>198103</v>
      </c>
      <c r="B76">
        <v>3.56E-2</v>
      </c>
      <c r="C76">
        <v>3.5400000000000001E-2</v>
      </c>
      <c r="D76">
        <v>6.4000000000000003E-3</v>
      </c>
      <c r="E76">
        <v>7.4000000000000003E-3</v>
      </c>
      <c r="H76" s="7"/>
      <c r="I76" s="7"/>
    </row>
    <row r="77" spans="1:9" x14ac:dyDescent="0.25">
      <c r="A77">
        <v>198104</v>
      </c>
      <c r="B77">
        <v>-2.1099999999999997E-2</v>
      </c>
      <c r="C77">
        <v>4.4000000000000004E-2</v>
      </c>
      <c r="D77">
        <v>2.2799999999999997E-2</v>
      </c>
      <c r="E77">
        <v>-9.1000000000000004E-3</v>
      </c>
      <c r="H77" s="7"/>
      <c r="I77" s="7"/>
    </row>
    <row r="78" spans="1:9" x14ac:dyDescent="0.25">
      <c r="A78">
        <v>198105</v>
      </c>
      <c r="B78">
        <v>1.1000000000000001E-3</v>
      </c>
      <c r="C78">
        <v>0.02</v>
      </c>
      <c r="D78">
        <v>-4.1999999999999997E-3</v>
      </c>
      <c r="E78">
        <v>3.7000000000000005E-2</v>
      </c>
      <c r="H78" s="7"/>
      <c r="I78" s="7"/>
    </row>
    <row r="79" spans="1:9" x14ac:dyDescent="0.25">
      <c r="A79">
        <v>198106</v>
      </c>
      <c r="B79">
        <v>-2.3599999999999999E-2</v>
      </c>
      <c r="C79">
        <v>-8.3000000000000001E-3</v>
      </c>
      <c r="D79">
        <v>5.1299999999999998E-2</v>
      </c>
      <c r="E79">
        <v>-5.8099999999999999E-2</v>
      </c>
      <c r="H79" s="7"/>
      <c r="I79" s="7"/>
    </row>
    <row r="80" spans="1:9" x14ac:dyDescent="0.25">
      <c r="A80">
        <v>198107</v>
      </c>
      <c r="B80">
        <v>-1.54E-2</v>
      </c>
      <c r="C80">
        <v>-2.1899999999999999E-2</v>
      </c>
      <c r="D80">
        <v>-5.0000000000000001E-3</v>
      </c>
      <c r="E80">
        <v>-2.4500000000000001E-2</v>
      </c>
      <c r="H80" s="7"/>
      <c r="I80" s="7"/>
    </row>
    <row r="81" spans="1:9" x14ac:dyDescent="0.25">
      <c r="A81">
        <v>198108</v>
      </c>
      <c r="B81">
        <v>-7.0400000000000004E-2</v>
      </c>
      <c r="C81">
        <v>-1.95E-2</v>
      </c>
      <c r="D81">
        <v>4.7599999999999996E-2</v>
      </c>
      <c r="E81">
        <v>-1.15E-2</v>
      </c>
      <c r="H81" s="7"/>
      <c r="I81" s="7"/>
    </row>
    <row r="82" spans="1:9" x14ac:dyDescent="0.25">
      <c r="A82">
        <v>198109</v>
      </c>
      <c r="B82">
        <v>-7.17E-2</v>
      </c>
      <c r="C82">
        <v>-2.6499999999999999E-2</v>
      </c>
      <c r="D82">
        <v>5.1699999999999996E-2</v>
      </c>
      <c r="E82">
        <v>1.95E-2</v>
      </c>
      <c r="H82" s="7"/>
      <c r="I82" s="7"/>
    </row>
    <row r="83" spans="1:9" x14ac:dyDescent="0.25">
      <c r="A83">
        <v>198110</v>
      </c>
      <c r="B83">
        <v>4.9200000000000001E-2</v>
      </c>
      <c r="C83">
        <v>2.23E-2</v>
      </c>
      <c r="D83">
        <v>-4.2099999999999999E-2</v>
      </c>
      <c r="E83">
        <v>4.0099999999999997E-2</v>
      </c>
      <c r="H83" s="7"/>
      <c r="I83" s="7"/>
    </row>
    <row r="84" spans="1:9" x14ac:dyDescent="0.25">
      <c r="A84">
        <v>198111</v>
      </c>
      <c r="B84">
        <v>3.3599999999999998E-2</v>
      </c>
      <c r="C84">
        <v>-1.03E-2</v>
      </c>
      <c r="D84">
        <v>1.83E-2</v>
      </c>
      <c r="E84">
        <v>-2.7000000000000001E-3</v>
      </c>
      <c r="H84" s="7"/>
      <c r="I84" s="7"/>
    </row>
    <row r="85" spans="1:9" x14ac:dyDescent="0.25">
      <c r="A85">
        <v>198112</v>
      </c>
      <c r="B85">
        <v>-3.6499999999999998E-2</v>
      </c>
      <c r="C85">
        <v>1.2E-2</v>
      </c>
      <c r="D85">
        <v>8.1000000000000013E-3</v>
      </c>
      <c r="E85">
        <v>1.3000000000000001E-2</v>
      </c>
      <c r="H85" s="7"/>
      <c r="I85" s="7"/>
    </row>
    <row r="86" spans="1:9" x14ac:dyDescent="0.25">
      <c r="A86">
        <v>198201</v>
      </c>
      <c r="B86">
        <v>-3.2400000000000005E-2</v>
      </c>
      <c r="C86">
        <v>-1.2800000000000001E-2</v>
      </c>
      <c r="D86">
        <v>3.1899999999999998E-2</v>
      </c>
      <c r="E86">
        <v>1.72E-2</v>
      </c>
      <c r="H86" s="7"/>
      <c r="I86" s="7"/>
    </row>
    <row r="87" spans="1:9" x14ac:dyDescent="0.25">
      <c r="A87">
        <v>198202</v>
      </c>
      <c r="B87">
        <v>-5.8600000000000006E-2</v>
      </c>
      <c r="C87">
        <v>4.4000000000000003E-3</v>
      </c>
      <c r="D87">
        <v>6.0499999999999998E-2</v>
      </c>
      <c r="E87">
        <v>4.8799999999999996E-2</v>
      </c>
      <c r="H87" s="7"/>
      <c r="I87" s="7"/>
    </row>
    <row r="88" spans="1:9" x14ac:dyDescent="0.25">
      <c r="A88">
        <v>198203</v>
      </c>
      <c r="B88">
        <v>-1.8700000000000001E-2</v>
      </c>
      <c r="C88">
        <v>-2.0999999999999999E-3</v>
      </c>
      <c r="D88">
        <v>3.8100000000000002E-2</v>
      </c>
      <c r="E88">
        <v>2.9600000000000001E-2</v>
      </c>
      <c r="H88" s="7"/>
      <c r="I88" s="7"/>
    </row>
    <row r="89" spans="1:9" x14ac:dyDescent="0.25">
      <c r="A89">
        <v>198204</v>
      </c>
      <c r="B89">
        <v>3.27E-2</v>
      </c>
      <c r="C89">
        <v>1.47E-2</v>
      </c>
      <c r="D89">
        <v>-2.7000000000000003E-2</v>
      </c>
      <c r="E89">
        <v>-4.0000000000000001E-3</v>
      </c>
      <c r="H89" s="7"/>
      <c r="I89" s="7"/>
    </row>
    <row r="90" spans="1:9" x14ac:dyDescent="0.25">
      <c r="A90">
        <v>198205</v>
      </c>
      <c r="B90">
        <v>-3.9900000000000005E-2</v>
      </c>
      <c r="C90">
        <v>5.1999999999999998E-3</v>
      </c>
      <c r="D90">
        <v>1.7500000000000002E-2</v>
      </c>
      <c r="E90">
        <v>2.5000000000000001E-2</v>
      </c>
      <c r="H90" s="7"/>
      <c r="I90" s="7"/>
    </row>
    <row r="91" spans="1:9" x14ac:dyDescent="0.25">
      <c r="A91">
        <v>198206</v>
      </c>
      <c r="B91">
        <v>-3.0899999999999997E-2</v>
      </c>
      <c r="C91">
        <v>-4.0000000000000001E-3</v>
      </c>
      <c r="D91">
        <v>1.5300000000000001E-2</v>
      </c>
      <c r="E91">
        <v>4.9599999999999998E-2</v>
      </c>
      <c r="H91" s="7"/>
      <c r="I91" s="7"/>
    </row>
    <row r="92" spans="1:9" x14ac:dyDescent="0.25">
      <c r="A92">
        <v>198207</v>
      </c>
      <c r="B92">
        <v>-3.1899999999999998E-2</v>
      </c>
      <c r="C92">
        <v>8.3000000000000001E-3</v>
      </c>
      <c r="D92">
        <v>8.9999999999999998E-4</v>
      </c>
      <c r="E92">
        <v>4.4500000000000005E-2</v>
      </c>
      <c r="H92" s="7"/>
      <c r="I92" s="7"/>
    </row>
    <row r="93" spans="1:9" x14ac:dyDescent="0.25">
      <c r="A93">
        <v>198208</v>
      </c>
      <c r="B93">
        <v>0.1114</v>
      </c>
      <c r="C93">
        <v>-4.1399999999999999E-2</v>
      </c>
      <c r="D93">
        <v>9.4999999999999998E-3</v>
      </c>
      <c r="E93">
        <v>-3.5200000000000002E-2</v>
      </c>
      <c r="H93" s="7"/>
      <c r="I93" s="7"/>
    </row>
    <row r="94" spans="1:9" x14ac:dyDescent="0.25">
      <c r="A94">
        <v>198209</v>
      </c>
      <c r="B94">
        <v>1.29E-2</v>
      </c>
      <c r="C94">
        <v>2.9500000000000002E-2</v>
      </c>
      <c r="D94">
        <v>2.8000000000000004E-3</v>
      </c>
      <c r="E94">
        <v>4.1900000000000007E-2</v>
      </c>
      <c r="H94" s="7"/>
      <c r="I94" s="7"/>
    </row>
    <row r="95" spans="1:9" x14ac:dyDescent="0.25">
      <c r="A95">
        <v>198210</v>
      </c>
      <c r="B95">
        <v>0.113</v>
      </c>
      <c r="C95">
        <v>2.3399999999999997E-2</v>
      </c>
      <c r="D95">
        <v>-3.6600000000000001E-2</v>
      </c>
      <c r="E95">
        <v>1.8E-3</v>
      </c>
      <c r="H95" s="7"/>
      <c r="I95" s="7"/>
    </row>
    <row r="96" spans="1:9" x14ac:dyDescent="0.25">
      <c r="A96">
        <v>198211</v>
      </c>
      <c r="B96">
        <v>4.6699999999999998E-2</v>
      </c>
      <c r="C96">
        <v>4.6699999999999998E-2</v>
      </c>
      <c r="D96">
        <v>-1.8700000000000001E-2</v>
      </c>
      <c r="E96">
        <v>5.9500000000000004E-2</v>
      </c>
      <c r="H96" s="7"/>
      <c r="I96" s="7"/>
    </row>
    <row r="97" spans="1:9" x14ac:dyDescent="0.25">
      <c r="A97">
        <v>198212</v>
      </c>
      <c r="B97">
        <v>5.5000000000000005E-3</v>
      </c>
      <c r="C97">
        <v>-2.2000000000000001E-3</v>
      </c>
      <c r="D97">
        <v>-2.0000000000000001E-4</v>
      </c>
      <c r="E97">
        <v>4.0000000000000002E-4</v>
      </c>
      <c r="H97" s="7"/>
      <c r="I97" s="7"/>
    </row>
    <row r="98" spans="1:9" x14ac:dyDescent="0.25">
      <c r="A98">
        <v>198301</v>
      </c>
      <c r="B98">
        <v>3.6000000000000004E-2</v>
      </c>
      <c r="C98">
        <v>2.7300000000000001E-2</v>
      </c>
      <c r="D98">
        <v>-7.4999999999999997E-3</v>
      </c>
      <c r="E98">
        <v>-1.7299999999999999E-2</v>
      </c>
      <c r="H98" s="7"/>
      <c r="I98" s="7"/>
    </row>
    <row r="99" spans="1:9" x14ac:dyDescent="0.25">
      <c r="A99">
        <v>198302</v>
      </c>
      <c r="B99">
        <v>2.5899999999999999E-2</v>
      </c>
      <c r="C99">
        <v>3.27E-2</v>
      </c>
      <c r="D99">
        <v>6.9999999999999993E-3</v>
      </c>
      <c r="E99">
        <v>3.7699999999999997E-2</v>
      </c>
      <c r="H99" s="7"/>
      <c r="I99" s="7"/>
    </row>
    <row r="100" spans="1:9" x14ac:dyDescent="0.25">
      <c r="A100">
        <v>198303</v>
      </c>
      <c r="B100">
        <v>2.8199999999999999E-2</v>
      </c>
      <c r="C100">
        <v>1.7299999999999999E-2</v>
      </c>
      <c r="D100">
        <v>2.0199999999999999E-2</v>
      </c>
      <c r="E100">
        <v>9.1999999999999998E-3</v>
      </c>
      <c r="H100" s="7"/>
      <c r="I100" s="7"/>
    </row>
    <row r="101" spans="1:9" x14ac:dyDescent="0.25">
      <c r="A101">
        <v>198304</v>
      </c>
      <c r="B101">
        <v>6.6699999999999995E-2</v>
      </c>
      <c r="C101">
        <v>5.0000000000000001E-3</v>
      </c>
      <c r="D101">
        <v>4.8999999999999998E-3</v>
      </c>
      <c r="E101">
        <v>1.72E-2</v>
      </c>
      <c r="H101" s="7"/>
      <c r="I101" s="7"/>
    </row>
    <row r="102" spans="1:9" x14ac:dyDescent="0.25">
      <c r="A102">
        <v>198305</v>
      </c>
      <c r="B102">
        <v>5.1999999999999998E-3</v>
      </c>
      <c r="C102">
        <v>6.2400000000000004E-2</v>
      </c>
      <c r="D102">
        <v>-1.3999999999999999E-2</v>
      </c>
      <c r="E102">
        <v>-1.5600000000000001E-2</v>
      </c>
      <c r="H102" s="7"/>
      <c r="I102" s="7"/>
    </row>
    <row r="103" spans="1:9" x14ac:dyDescent="0.25">
      <c r="A103">
        <v>198306</v>
      </c>
      <c r="B103">
        <v>3.0699999999999998E-2</v>
      </c>
      <c r="C103">
        <v>9.4999999999999998E-3</v>
      </c>
      <c r="D103">
        <v>-3.9E-2</v>
      </c>
      <c r="E103">
        <v>1.8000000000000002E-2</v>
      </c>
      <c r="H103" s="7"/>
      <c r="I103" s="7"/>
    </row>
    <row r="104" spans="1:9" x14ac:dyDescent="0.25">
      <c r="A104">
        <v>198307</v>
      </c>
      <c r="B104">
        <v>-4.07E-2</v>
      </c>
      <c r="C104">
        <v>1.4999999999999999E-2</v>
      </c>
      <c r="D104">
        <v>5.62E-2</v>
      </c>
      <c r="E104">
        <v>-3.1300000000000001E-2</v>
      </c>
      <c r="H104" s="7"/>
      <c r="I104" s="7"/>
    </row>
    <row r="105" spans="1:9" x14ac:dyDescent="0.25">
      <c r="A105">
        <v>198308</v>
      </c>
      <c r="B105">
        <v>-5.0000000000000001E-3</v>
      </c>
      <c r="C105">
        <v>-4.2800000000000005E-2</v>
      </c>
      <c r="D105">
        <v>5.5399999999999998E-2</v>
      </c>
      <c r="E105">
        <v>-5.8799999999999998E-2</v>
      </c>
      <c r="H105" s="7"/>
      <c r="I105" s="7"/>
    </row>
    <row r="106" spans="1:9" x14ac:dyDescent="0.25">
      <c r="A106">
        <v>198309</v>
      </c>
      <c r="B106">
        <v>9.1000000000000004E-3</v>
      </c>
      <c r="C106">
        <v>6.0999999999999995E-3</v>
      </c>
      <c r="D106">
        <v>1.01E-2</v>
      </c>
      <c r="E106">
        <v>-2.9999999999999997E-4</v>
      </c>
      <c r="H106" s="7"/>
      <c r="I106" s="7"/>
    </row>
    <row r="107" spans="1:9" x14ac:dyDescent="0.25">
      <c r="A107">
        <v>198310</v>
      </c>
      <c r="B107">
        <v>-3.44E-2</v>
      </c>
      <c r="C107">
        <v>-3.5699999999999996E-2</v>
      </c>
      <c r="D107">
        <v>4.9699999999999994E-2</v>
      </c>
      <c r="E107">
        <v>-4.5199999999999997E-2</v>
      </c>
      <c r="H107" s="7"/>
      <c r="I107" s="7"/>
    </row>
    <row r="108" spans="1:9" x14ac:dyDescent="0.25">
      <c r="A108">
        <v>198311</v>
      </c>
      <c r="B108">
        <v>2.1600000000000001E-2</v>
      </c>
      <c r="C108">
        <v>2.0099999999999996E-2</v>
      </c>
      <c r="D108">
        <v>-7.1999999999999998E-3</v>
      </c>
      <c r="E108">
        <v>-1.2999999999999999E-3</v>
      </c>
      <c r="H108" s="7"/>
      <c r="I108" s="7"/>
    </row>
    <row r="109" spans="1:9" x14ac:dyDescent="0.25">
      <c r="A109">
        <v>198312</v>
      </c>
      <c r="B109">
        <v>-1.78E-2</v>
      </c>
      <c r="C109">
        <v>-2.7000000000000001E-3</v>
      </c>
      <c r="D109">
        <v>1.7299999999999999E-2</v>
      </c>
      <c r="E109">
        <v>8.3999999999999995E-3</v>
      </c>
      <c r="H109" s="7"/>
      <c r="I109" s="7"/>
    </row>
    <row r="110" spans="1:9" x14ac:dyDescent="0.25">
      <c r="A110">
        <v>198401</v>
      </c>
      <c r="B110">
        <v>-1.9199999999999998E-2</v>
      </c>
      <c r="C110">
        <v>-3.8E-3</v>
      </c>
      <c r="D110">
        <v>7.5800000000000006E-2</v>
      </c>
      <c r="E110">
        <v>-2.5600000000000001E-2</v>
      </c>
      <c r="H110" s="7"/>
      <c r="I110" s="7"/>
    </row>
    <row r="111" spans="1:9" x14ac:dyDescent="0.25">
      <c r="A111">
        <v>198402</v>
      </c>
      <c r="B111">
        <v>-4.82E-2</v>
      </c>
      <c r="C111">
        <v>-1.6899999999999998E-2</v>
      </c>
      <c r="D111">
        <v>3.3300000000000003E-2</v>
      </c>
      <c r="E111">
        <v>2.2000000000000001E-3</v>
      </c>
      <c r="H111" s="7"/>
      <c r="I111" s="7"/>
    </row>
    <row r="112" spans="1:9" x14ac:dyDescent="0.25">
      <c r="A112">
        <v>198403</v>
      </c>
      <c r="B112">
        <v>6.3E-3</v>
      </c>
      <c r="C112">
        <v>7.000000000000001E-4</v>
      </c>
      <c r="D112">
        <v>4.5999999999999999E-3</v>
      </c>
      <c r="E112">
        <v>1.0700000000000001E-2</v>
      </c>
      <c r="H112" s="7"/>
      <c r="I112" s="7"/>
    </row>
    <row r="113" spans="1:9" x14ac:dyDescent="0.25">
      <c r="A113">
        <v>198404</v>
      </c>
      <c r="B113">
        <v>-5.1000000000000004E-3</v>
      </c>
      <c r="C113">
        <v>-1.1599999999999999E-2</v>
      </c>
      <c r="D113">
        <v>1.2E-2</v>
      </c>
      <c r="E113">
        <v>2.07E-2</v>
      </c>
      <c r="H113" s="7"/>
      <c r="I113" s="7"/>
    </row>
    <row r="114" spans="1:9" x14ac:dyDescent="0.25">
      <c r="A114">
        <v>198405</v>
      </c>
      <c r="B114">
        <v>-5.9699999999999996E-2</v>
      </c>
      <c r="C114">
        <v>5.9999999999999995E-4</v>
      </c>
      <c r="D114">
        <v>3.0999999999999999E-3</v>
      </c>
      <c r="E114">
        <v>1.5100000000000001E-2</v>
      </c>
      <c r="H114" s="7"/>
      <c r="I114" s="7"/>
    </row>
    <row r="115" spans="1:9" x14ac:dyDescent="0.25">
      <c r="A115">
        <v>198406</v>
      </c>
      <c r="B115">
        <v>1.8200000000000001E-2</v>
      </c>
      <c r="C115">
        <v>-3.0000000000000001E-3</v>
      </c>
      <c r="D115">
        <v>-2.6600000000000002E-2</v>
      </c>
      <c r="E115">
        <v>-6.9999999999999993E-3</v>
      </c>
      <c r="H115" s="7"/>
      <c r="I115" s="7"/>
    </row>
    <row r="116" spans="1:9" x14ac:dyDescent="0.25">
      <c r="A116">
        <v>198407</v>
      </c>
      <c r="B116">
        <v>-2.7400000000000001E-2</v>
      </c>
      <c r="C116">
        <v>-2.2099999999999998E-2</v>
      </c>
      <c r="D116">
        <v>3.5999999999999999E-3</v>
      </c>
      <c r="E116">
        <v>2.8500000000000001E-2</v>
      </c>
      <c r="H116" s="7"/>
      <c r="I116" s="7"/>
    </row>
    <row r="117" spans="1:9" x14ac:dyDescent="0.25">
      <c r="A117">
        <v>198408</v>
      </c>
      <c r="B117">
        <v>0.10279999999999999</v>
      </c>
      <c r="C117">
        <v>-2.3999999999999998E-3</v>
      </c>
      <c r="D117">
        <v>-1.8200000000000001E-2</v>
      </c>
      <c r="E117">
        <v>-5.5899999999999998E-2</v>
      </c>
      <c r="H117" s="7"/>
      <c r="I117" s="7"/>
    </row>
    <row r="118" spans="1:9" x14ac:dyDescent="0.25">
      <c r="A118">
        <v>198409</v>
      </c>
      <c r="B118">
        <v>-8.0000000000000002E-3</v>
      </c>
      <c r="C118">
        <v>1.7000000000000001E-3</v>
      </c>
      <c r="D118">
        <v>5.28E-2</v>
      </c>
      <c r="E118">
        <v>3.6200000000000003E-2</v>
      </c>
      <c r="H118" s="7"/>
      <c r="I118" s="7"/>
    </row>
    <row r="119" spans="1:9" x14ac:dyDescent="0.25">
      <c r="A119">
        <v>198410</v>
      </c>
      <c r="B119">
        <v>-8.3999999999999995E-3</v>
      </c>
      <c r="C119">
        <v>-1.23E-2</v>
      </c>
      <c r="D119">
        <v>4.5000000000000005E-3</v>
      </c>
      <c r="E119">
        <v>3.1600000000000003E-2</v>
      </c>
      <c r="H119" s="7"/>
      <c r="I119" s="7"/>
    </row>
    <row r="120" spans="1:9" x14ac:dyDescent="0.25">
      <c r="A120">
        <v>198411</v>
      </c>
      <c r="B120">
        <v>-1.7600000000000001E-2</v>
      </c>
      <c r="C120">
        <v>-6.5000000000000006E-3</v>
      </c>
      <c r="D120">
        <v>4.0599999999999997E-2</v>
      </c>
      <c r="E120">
        <v>1.6399999999999998E-2</v>
      </c>
      <c r="H120" s="7"/>
      <c r="I120" s="7"/>
    </row>
    <row r="121" spans="1:9" x14ac:dyDescent="0.25">
      <c r="A121">
        <v>198412</v>
      </c>
      <c r="B121">
        <v>1.84E-2</v>
      </c>
      <c r="C121">
        <v>-5.6000000000000008E-3</v>
      </c>
      <c r="D121">
        <v>-2.5999999999999999E-3</v>
      </c>
      <c r="E121">
        <v>1.49E-2</v>
      </c>
      <c r="H121" s="7"/>
      <c r="I121" s="7"/>
    </row>
    <row r="122" spans="1:9" x14ac:dyDescent="0.25">
      <c r="A122">
        <v>198501</v>
      </c>
      <c r="B122">
        <v>7.9899999999999999E-2</v>
      </c>
      <c r="C122">
        <v>3.3099999999999997E-2</v>
      </c>
      <c r="D122">
        <v>-5.3499999999999999E-2</v>
      </c>
      <c r="E122">
        <v>-6.8199999999999997E-2</v>
      </c>
      <c r="H122" s="7"/>
      <c r="I122" s="7"/>
    </row>
    <row r="123" spans="1:9" x14ac:dyDescent="0.25">
      <c r="A123">
        <v>198502</v>
      </c>
      <c r="B123">
        <v>1.2199999999999999E-2</v>
      </c>
      <c r="C123">
        <v>7.9000000000000008E-3</v>
      </c>
      <c r="D123">
        <v>-1E-3</v>
      </c>
      <c r="E123">
        <v>1.8799999999999997E-2</v>
      </c>
      <c r="H123" s="7"/>
      <c r="I123" s="7"/>
    </row>
    <row r="124" spans="1:9" x14ac:dyDescent="0.25">
      <c r="A124">
        <v>198503</v>
      </c>
      <c r="B124">
        <v>-8.3999999999999995E-3</v>
      </c>
      <c r="C124">
        <v>-1.0800000000000001E-2</v>
      </c>
      <c r="D124">
        <v>4.07E-2</v>
      </c>
      <c r="E124">
        <v>1.5800000000000002E-2</v>
      </c>
      <c r="H124" s="7"/>
      <c r="I124" s="7"/>
    </row>
    <row r="125" spans="1:9" x14ac:dyDescent="0.25">
      <c r="A125">
        <v>198504</v>
      </c>
      <c r="B125">
        <v>-9.5999999999999992E-3</v>
      </c>
      <c r="C125">
        <v>1.4000000000000002E-3</v>
      </c>
      <c r="D125">
        <v>3.7200000000000004E-2</v>
      </c>
      <c r="E125">
        <v>3.04E-2</v>
      </c>
      <c r="H125" s="7"/>
      <c r="I125" s="7"/>
    </row>
    <row r="126" spans="1:9" x14ac:dyDescent="0.25">
      <c r="A126">
        <v>198505</v>
      </c>
      <c r="B126">
        <v>5.0900000000000001E-2</v>
      </c>
      <c r="C126">
        <v>-2.2200000000000001E-2</v>
      </c>
      <c r="D126">
        <v>-9.5999999999999992E-3</v>
      </c>
      <c r="E126">
        <v>3.9900000000000005E-2</v>
      </c>
      <c r="H126" s="7"/>
      <c r="I126" s="7"/>
    </row>
    <row r="127" spans="1:9" x14ac:dyDescent="0.25">
      <c r="A127">
        <v>198506</v>
      </c>
      <c r="B127">
        <v>1.2699999999999999E-2</v>
      </c>
      <c r="C127">
        <v>5.1999999999999998E-3</v>
      </c>
      <c r="D127">
        <v>3.8E-3</v>
      </c>
      <c r="E127">
        <v>3.5699999999999996E-2</v>
      </c>
      <c r="H127" s="7"/>
      <c r="I127" s="7"/>
    </row>
    <row r="128" spans="1:9" x14ac:dyDescent="0.25">
      <c r="A128">
        <v>198507</v>
      </c>
      <c r="B128">
        <v>-7.4000000000000003E-3</v>
      </c>
      <c r="C128">
        <v>2.8399999999999998E-2</v>
      </c>
      <c r="D128">
        <v>-1.6200000000000003E-2</v>
      </c>
      <c r="E128">
        <v>-3.9100000000000003E-2</v>
      </c>
      <c r="H128" s="7"/>
      <c r="I128" s="7"/>
    </row>
    <row r="129" spans="1:9" x14ac:dyDescent="0.25">
      <c r="A129">
        <v>198508</v>
      </c>
      <c r="B129">
        <v>-1.0200000000000001E-2</v>
      </c>
      <c r="C129">
        <v>-3.0000000000000001E-3</v>
      </c>
      <c r="D129">
        <v>2.3199999999999998E-2</v>
      </c>
      <c r="E129">
        <v>1.8500000000000003E-2</v>
      </c>
      <c r="H129" s="7"/>
      <c r="I129" s="7"/>
    </row>
    <row r="130" spans="1:9" x14ac:dyDescent="0.25">
      <c r="A130">
        <v>198509</v>
      </c>
      <c r="B130">
        <v>-4.5400000000000003E-2</v>
      </c>
      <c r="C130">
        <v>-1.5900000000000001E-2</v>
      </c>
      <c r="D130">
        <v>1.29E-2</v>
      </c>
      <c r="E130">
        <v>1.5100000000000001E-2</v>
      </c>
      <c r="H130" s="7"/>
      <c r="I130" s="7"/>
    </row>
    <row r="131" spans="1:9" x14ac:dyDescent="0.25">
      <c r="A131">
        <v>198510</v>
      </c>
      <c r="B131">
        <v>4.0199999999999993E-2</v>
      </c>
      <c r="C131">
        <v>-1.5100000000000001E-2</v>
      </c>
      <c r="D131">
        <v>7.4999999999999997E-3</v>
      </c>
      <c r="E131">
        <v>4.8799999999999996E-2</v>
      </c>
      <c r="H131" s="7"/>
      <c r="I131" s="7"/>
    </row>
    <row r="132" spans="1:9" x14ac:dyDescent="0.25">
      <c r="A132">
        <v>198511</v>
      </c>
      <c r="B132">
        <v>6.480000000000001E-2</v>
      </c>
      <c r="C132">
        <v>2.5000000000000001E-3</v>
      </c>
      <c r="D132">
        <v>-2.8500000000000001E-2</v>
      </c>
      <c r="E132">
        <v>-4.6999999999999993E-3</v>
      </c>
      <c r="H132" s="7"/>
      <c r="I132" s="7"/>
    </row>
    <row r="133" spans="1:9" x14ac:dyDescent="0.25">
      <c r="A133">
        <v>198512</v>
      </c>
      <c r="B133">
        <v>3.8800000000000001E-2</v>
      </c>
      <c r="C133">
        <v>-5.1000000000000004E-3</v>
      </c>
      <c r="D133">
        <v>-1.54E-2</v>
      </c>
      <c r="E133">
        <v>-2.3E-3</v>
      </c>
      <c r="H133" s="7"/>
      <c r="I133" s="7"/>
    </row>
    <row r="134" spans="1:9" x14ac:dyDescent="0.25">
      <c r="A134">
        <v>198601</v>
      </c>
      <c r="B134">
        <v>6.5000000000000006E-3</v>
      </c>
      <c r="C134">
        <v>1.21E-2</v>
      </c>
      <c r="D134">
        <v>4.4000000000000003E-3</v>
      </c>
      <c r="E134">
        <v>0.03</v>
      </c>
      <c r="H134" s="7"/>
      <c r="I134" s="7"/>
    </row>
    <row r="135" spans="1:9" x14ac:dyDescent="0.25">
      <c r="A135">
        <v>198602</v>
      </c>
      <c r="B135">
        <v>7.1300000000000002E-2</v>
      </c>
      <c r="C135">
        <v>-5.4000000000000003E-3</v>
      </c>
      <c r="D135">
        <v>-7.1999999999999998E-3</v>
      </c>
      <c r="E135">
        <v>2.76E-2</v>
      </c>
      <c r="H135" s="7"/>
      <c r="I135" s="7"/>
    </row>
    <row r="136" spans="1:9" x14ac:dyDescent="0.25">
      <c r="A136">
        <v>198603</v>
      </c>
      <c r="B136">
        <v>4.8799999999999996E-2</v>
      </c>
      <c r="C136">
        <v>-5.8999999999999999E-3</v>
      </c>
      <c r="D136">
        <v>-3.9000000000000003E-3</v>
      </c>
      <c r="E136">
        <v>2.41E-2</v>
      </c>
      <c r="H136" s="7"/>
      <c r="I136" s="7"/>
    </row>
    <row r="137" spans="1:9" x14ac:dyDescent="0.25">
      <c r="A137">
        <v>198604</v>
      </c>
      <c r="B137">
        <v>-1.3100000000000001E-2</v>
      </c>
      <c r="C137">
        <v>2.7799999999999998E-2</v>
      </c>
      <c r="D137">
        <v>-2.87E-2</v>
      </c>
      <c r="E137">
        <v>-3.7000000000000002E-3</v>
      </c>
      <c r="H137" s="7"/>
      <c r="I137" s="7"/>
    </row>
    <row r="138" spans="1:9" x14ac:dyDescent="0.25">
      <c r="A138">
        <v>198605</v>
      </c>
      <c r="B138">
        <v>4.6199999999999998E-2</v>
      </c>
      <c r="C138">
        <v>-1.3500000000000002E-2</v>
      </c>
      <c r="D138">
        <v>-2.0999999999999999E-3</v>
      </c>
      <c r="E138">
        <v>2.0499999999999997E-2</v>
      </c>
      <c r="H138" s="7"/>
      <c r="I138" s="7"/>
    </row>
    <row r="139" spans="1:9" x14ac:dyDescent="0.25">
      <c r="A139">
        <v>198606</v>
      </c>
      <c r="B139">
        <v>1.03E-2</v>
      </c>
      <c r="C139">
        <v>-9.5999999999999992E-3</v>
      </c>
      <c r="D139">
        <v>1.2800000000000001E-2</v>
      </c>
      <c r="E139">
        <v>5.0700000000000002E-2</v>
      </c>
      <c r="H139" s="7"/>
      <c r="I139" s="7"/>
    </row>
    <row r="140" spans="1:9" x14ac:dyDescent="0.25">
      <c r="A140">
        <v>198607</v>
      </c>
      <c r="B140">
        <v>-6.4500000000000002E-2</v>
      </c>
      <c r="C140">
        <v>-3.3599999999999998E-2</v>
      </c>
      <c r="D140">
        <v>4.7E-2</v>
      </c>
      <c r="E140">
        <v>1.83E-2</v>
      </c>
      <c r="H140" s="7"/>
      <c r="I140" s="7"/>
    </row>
    <row r="141" spans="1:9" x14ac:dyDescent="0.25">
      <c r="A141">
        <v>198608</v>
      </c>
      <c r="B141">
        <v>6.0700000000000004E-2</v>
      </c>
      <c r="C141">
        <v>-4.1700000000000001E-2</v>
      </c>
      <c r="D141">
        <v>3.5099999999999999E-2</v>
      </c>
      <c r="E141">
        <v>-5.28E-2</v>
      </c>
      <c r="H141" s="7"/>
      <c r="I141" s="7"/>
    </row>
    <row r="142" spans="1:9" x14ac:dyDescent="0.25">
      <c r="A142">
        <v>198609</v>
      </c>
      <c r="B142">
        <v>-8.5999999999999993E-2</v>
      </c>
      <c r="C142">
        <v>2.3599999999999999E-2</v>
      </c>
      <c r="D142">
        <v>3.2199999999999999E-2</v>
      </c>
      <c r="E142">
        <v>-5.79E-2</v>
      </c>
      <c r="H142" s="7"/>
      <c r="I142" s="7"/>
    </row>
    <row r="143" spans="1:9" x14ac:dyDescent="0.25">
      <c r="A143">
        <v>198610</v>
      </c>
      <c r="B143">
        <v>4.6600000000000003E-2</v>
      </c>
      <c r="C143">
        <v>-2.5000000000000001E-2</v>
      </c>
      <c r="D143">
        <v>-1.4199999999999999E-2</v>
      </c>
      <c r="E143">
        <v>4.4600000000000001E-2</v>
      </c>
      <c r="H143" s="7"/>
      <c r="I143" s="7"/>
    </row>
    <row r="144" spans="1:9" x14ac:dyDescent="0.25">
      <c r="A144">
        <v>198611</v>
      </c>
      <c r="B144">
        <v>1.1699999999999999E-2</v>
      </c>
      <c r="C144">
        <v>-1.9099999999999999E-2</v>
      </c>
      <c r="D144">
        <v>-7.000000000000001E-4</v>
      </c>
      <c r="E144">
        <v>-2.5999999999999999E-3</v>
      </c>
      <c r="H144" s="7"/>
      <c r="I144" s="7"/>
    </row>
    <row r="145" spans="1:9" x14ac:dyDescent="0.25">
      <c r="A145">
        <v>198612</v>
      </c>
      <c r="B145">
        <v>-3.27E-2</v>
      </c>
      <c r="C145">
        <v>1.2999999999999999E-3</v>
      </c>
      <c r="D145">
        <v>3.5999999999999999E-3</v>
      </c>
      <c r="E145">
        <v>3.4999999999999996E-3</v>
      </c>
      <c r="H145" s="7"/>
      <c r="I145" s="7"/>
    </row>
    <row r="146" spans="1:9" x14ac:dyDescent="0.25">
      <c r="A146">
        <v>198701</v>
      </c>
      <c r="B146">
        <v>0.12470000000000001</v>
      </c>
      <c r="C146">
        <v>-1.8100000000000002E-2</v>
      </c>
      <c r="D146">
        <v>-3.1600000000000003E-2</v>
      </c>
      <c r="E146">
        <v>2.2000000000000002E-2</v>
      </c>
      <c r="H146" s="7"/>
      <c r="I146" s="7"/>
    </row>
    <row r="147" spans="1:9" x14ac:dyDescent="0.25">
      <c r="A147">
        <v>198702</v>
      </c>
      <c r="B147">
        <v>4.3899999999999995E-2</v>
      </c>
      <c r="C147">
        <v>3.49E-2</v>
      </c>
      <c r="D147">
        <v>-5.91E-2</v>
      </c>
      <c r="E147">
        <v>-2.07E-2</v>
      </c>
      <c r="H147" s="7"/>
      <c r="I147" s="7"/>
    </row>
    <row r="148" spans="1:9" x14ac:dyDescent="0.25">
      <c r="A148">
        <v>198703</v>
      </c>
      <c r="B148">
        <v>1.6399999999999998E-2</v>
      </c>
      <c r="C148">
        <v>4.5000000000000005E-3</v>
      </c>
      <c r="D148">
        <v>1.61E-2</v>
      </c>
      <c r="E148">
        <v>1.6799999999999999E-2</v>
      </c>
      <c r="H148" s="7"/>
      <c r="I148" s="7"/>
    </row>
    <row r="149" spans="1:9" x14ac:dyDescent="0.25">
      <c r="A149">
        <v>198704</v>
      </c>
      <c r="B149">
        <v>-2.1099999999999997E-2</v>
      </c>
      <c r="C149">
        <v>-1.6899999999999998E-2</v>
      </c>
      <c r="D149">
        <v>-3.9000000000000003E-3</v>
      </c>
      <c r="E149">
        <v>2.2000000000000001E-3</v>
      </c>
      <c r="H149" s="7"/>
      <c r="I149" s="7"/>
    </row>
    <row r="150" spans="1:9" x14ac:dyDescent="0.25">
      <c r="A150">
        <v>198705</v>
      </c>
      <c r="B150">
        <v>1.1000000000000001E-3</v>
      </c>
      <c r="C150">
        <v>-5.0000000000000001E-3</v>
      </c>
      <c r="D150">
        <v>2.3E-3</v>
      </c>
      <c r="E150">
        <v>-7.4000000000000003E-3</v>
      </c>
      <c r="H150" s="7"/>
      <c r="I150" s="7"/>
    </row>
    <row r="151" spans="1:9" x14ac:dyDescent="0.25">
      <c r="A151">
        <v>198706</v>
      </c>
      <c r="B151">
        <v>3.9399999999999998E-2</v>
      </c>
      <c r="C151">
        <v>-2.12E-2</v>
      </c>
      <c r="D151">
        <v>1.04E-2</v>
      </c>
      <c r="E151">
        <v>-2.5000000000000001E-3</v>
      </c>
      <c r="H151" s="7"/>
      <c r="I151" s="7"/>
    </row>
    <row r="152" spans="1:9" x14ac:dyDescent="0.25">
      <c r="A152">
        <v>198707</v>
      </c>
      <c r="B152">
        <v>3.85E-2</v>
      </c>
      <c r="C152">
        <v>-6.8999999999999999E-3</v>
      </c>
      <c r="D152">
        <v>6.8000000000000005E-3</v>
      </c>
      <c r="E152">
        <v>2.7200000000000002E-2</v>
      </c>
      <c r="H152" s="7"/>
      <c r="I152" s="7"/>
    </row>
    <row r="153" spans="1:9" x14ac:dyDescent="0.25">
      <c r="A153">
        <v>198708</v>
      </c>
      <c r="B153">
        <v>3.5200000000000002E-2</v>
      </c>
      <c r="C153">
        <v>-7.7000000000000002E-3</v>
      </c>
      <c r="D153">
        <v>-9.300000000000001E-3</v>
      </c>
      <c r="E153">
        <v>-8.6E-3</v>
      </c>
      <c r="H153" s="7"/>
      <c r="I153" s="7"/>
    </row>
    <row r="154" spans="1:9" x14ac:dyDescent="0.25">
      <c r="A154">
        <v>198709</v>
      </c>
      <c r="B154">
        <v>-2.5899999999999999E-2</v>
      </c>
      <c r="C154">
        <v>5.4000000000000003E-3</v>
      </c>
      <c r="D154">
        <v>2.7000000000000001E-3</v>
      </c>
      <c r="E154">
        <v>7.7000000000000002E-3</v>
      </c>
      <c r="H154" s="7"/>
      <c r="I154" s="7"/>
    </row>
    <row r="155" spans="1:9" x14ac:dyDescent="0.25">
      <c r="A155">
        <v>198710</v>
      </c>
      <c r="B155">
        <v>-0.2324</v>
      </c>
      <c r="C155">
        <v>-8.43E-2</v>
      </c>
      <c r="D155">
        <v>4.24E-2</v>
      </c>
      <c r="E155">
        <v>-7.8600000000000003E-2</v>
      </c>
      <c r="H155" s="7"/>
      <c r="I155" s="7"/>
    </row>
    <row r="156" spans="1:9" x14ac:dyDescent="0.25">
      <c r="A156">
        <v>198711</v>
      </c>
      <c r="B156">
        <v>-7.7699999999999991E-2</v>
      </c>
      <c r="C156">
        <v>2.7200000000000002E-2</v>
      </c>
      <c r="D156">
        <v>2.9500000000000002E-2</v>
      </c>
      <c r="E156">
        <v>-1.1699999999999999E-2</v>
      </c>
      <c r="H156" s="7"/>
      <c r="I156" s="7"/>
    </row>
    <row r="157" spans="1:9" x14ac:dyDescent="0.25">
      <c r="A157">
        <v>198712</v>
      </c>
      <c r="B157">
        <v>6.8099999999999994E-2</v>
      </c>
      <c r="C157">
        <v>1.2999999999999999E-3</v>
      </c>
      <c r="D157">
        <v>-4.4299999999999999E-2</v>
      </c>
      <c r="E157">
        <v>5.8700000000000002E-2</v>
      </c>
      <c r="H157" s="7"/>
      <c r="I157" s="7"/>
    </row>
    <row r="158" spans="1:9" x14ac:dyDescent="0.25">
      <c r="A158">
        <v>198801</v>
      </c>
      <c r="B158">
        <v>4.2099999999999999E-2</v>
      </c>
      <c r="C158">
        <v>-7.1999999999999998E-3</v>
      </c>
      <c r="D158">
        <v>5.0099999999999999E-2</v>
      </c>
      <c r="E158">
        <v>-7.2400000000000006E-2</v>
      </c>
      <c r="H158" s="7"/>
      <c r="I158" s="7"/>
    </row>
    <row r="159" spans="1:9" x14ac:dyDescent="0.25">
      <c r="A159">
        <v>198802</v>
      </c>
      <c r="B159">
        <v>4.7500000000000001E-2</v>
      </c>
      <c r="C159">
        <v>3.3399999999999999E-2</v>
      </c>
      <c r="D159">
        <v>-1.7100000000000001E-2</v>
      </c>
      <c r="E159">
        <v>-1.47E-2</v>
      </c>
      <c r="H159" s="7"/>
      <c r="I159" s="7"/>
    </row>
    <row r="160" spans="1:9" x14ac:dyDescent="0.25">
      <c r="A160">
        <v>198803</v>
      </c>
      <c r="B160">
        <v>-2.2700000000000001E-2</v>
      </c>
      <c r="C160">
        <v>6.1500000000000006E-2</v>
      </c>
      <c r="D160">
        <v>7.3000000000000001E-3</v>
      </c>
      <c r="E160">
        <v>5.7999999999999996E-3</v>
      </c>
      <c r="H160" s="7"/>
      <c r="I160" s="7"/>
    </row>
    <row r="161" spans="1:9" x14ac:dyDescent="0.25">
      <c r="A161">
        <v>198804</v>
      </c>
      <c r="B161">
        <v>5.6000000000000008E-3</v>
      </c>
      <c r="C161">
        <v>0.01</v>
      </c>
      <c r="D161">
        <v>1.67E-2</v>
      </c>
      <c r="E161">
        <v>2.2400000000000003E-2</v>
      </c>
      <c r="H161" s="7"/>
      <c r="I161" s="7"/>
    </row>
    <row r="162" spans="1:9" x14ac:dyDescent="0.25">
      <c r="A162">
        <v>198805</v>
      </c>
      <c r="B162">
        <v>-2.8999999999999998E-3</v>
      </c>
      <c r="C162">
        <v>-2.6000000000000002E-2</v>
      </c>
      <c r="D162">
        <v>2.4199999999999999E-2</v>
      </c>
      <c r="E162">
        <v>6.3E-3</v>
      </c>
      <c r="H162" s="7"/>
      <c r="I162" s="7"/>
    </row>
    <row r="163" spans="1:9" x14ac:dyDescent="0.25">
      <c r="A163">
        <v>198806</v>
      </c>
      <c r="B163">
        <v>4.7899999999999998E-2</v>
      </c>
      <c r="C163">
        <v>2.1099999999999997E-2</v>
      </c>
      <c r="D163">
        <v>-1.24E-2</v>
      </c>
      <c r="E163">
        <v>-2.9300000000000003E-2</v>
      </c>
      <c r="H163" s="7"/>
      <c r="I163" s="7"/>
    </row>
    <row r="164" spans="1:9" x14ac:dyDescent="0.25">
      <c r="A164">
        <v>198807</v>
      </c>
      <c r="B164">
        <v>-1.2500000000000001E-2</v>
      </c>
      <c r="C164">
        <v>-2.5000000000000001E-3</v>
      </c>
      <c r="D164">
        <v>2.2200000000000001E-2</v>
      </c>
      <c r="E164">
        <v>6.6E-3</v>
      </c>
      <c r="H164" s="7"/>
      <c r="I164" s="7"/>
    </row>
    <row r="165" spans="1:9" x14ac:dyDescent="0.25">
      <c r="A165">
        <v>198808</v>
      </c>
      <c r="B165">
        <v>-3.3099999999999997E-2</v>
      </c>
      <c r="C165">
        <v>4.0000000000000002E-4</v>
      </c>
      <c r="D165">
        <v>2.1499999999999998E-2</v>
      </c>
      <c r="E165">
        <v>3.4999999999999996E-3</v>
      </c>
      <c r="H165" s="7"/>
      <c r="I165" s="7"/>
    </row>
    <row r="166" spans="1:9" x14ac:dyDescent="0.25">
      <c r="A166">
        <v>198809</v>
      </c>
      <c r="B166">
        <v>3.3000000000000002E-2</v>
      </c>
      <c r="C166">
        <v>-1.3100000000000001E-2</v>
      </c>
      <c r="D166">
        <v>-7.4999999999999997E-3</v>
      </c>
      <c r="E166">
        <v>2.7000000000000001E-3</v>
      </c>
      <c r="H166" s="7"/>
      <c r="I166" s="7"/>
    </row>
    <row r="167" spans="1:9" x14ac:dyDescent="0.25">
      <c r="A167">
        <v>198810</v>
      </c>
      <c r="B167">
        <v>1.15E-2</v>
      </c>
      <c r="C167">
        <v>-2.9300000000000003E-2</v>
      </c>
      <c r="D167">
        <v>2.0499999999999997E-2</v>
      </c>
      <c r="E167">
        <v>1.3300000000000001E-2</v>
      </c>
      <c r="H167" s="7"/>
      <c r="I167" s="7"/>
    </row>
    <row r="168" spans="1:9" x14ac:dyDescent="0.25">
      <c r="A168">
        <v>198811</v>
      </c>
      <c r="B168">
        <v>-2.29E-2</v>
      </c>
      <c r="C168">
        <v>-1.72E-2</v>
      </c>
      <c r="D168">
        <v>1.41E-2</v>
      </c>
      <c r="E168">
        <v>3.3E-3</v>
      </c>
      <c r="H168" s="7"/>
      <c r="I168" s="7"/>
    </row>
    <row r="169" spans="1:9" x14ac:dyDescent="0.25">
      <c r="A169">
        <v>198812</v>
      </c>
      <c r="B169">
        <v>1.49E-2</v>
      </c>
      <c r="C169">
        <v>1.95E-2</v>
      </c>
      <c r="D169">
        <v>-1.6899999999999998E-2</v>
      </c>
      <c r="E169">
        <v>4.8999999999999998E-3</v>
      </c>
      <c r="H169" s="7"/>
      <c r="I169" s="7"/>
    </row>
    <row r="170" spans="1:9" x14ac:dyDescent="0.25">
      <c r="A170">
        <v>198901</v>
      </c>
      <c r="B170">
        <v>6.0999999999999999E-2</v>
      </c>
      <c r="C170">
        <v>-2.23E-2</v>
      </c>
      <c r="D170">
        <v>6.0000000000000001E-3</v>
      </c>
      <c r="E170">
        <v>-1.6000000000000001E-3</v>
      </c>
      <c r="H170" s="7"/>
      <c r="I170" s="7"/>
    </row>
    <row r="171" spans="1:9" x14ac:dyDescent="0.25">
      <c r="A171">
        <v>198902</v>
      </c>
      <c r="B171">
        <v>-2.2499999999999999E-2</v>
      </c>
      <c r="C171">
        <v>2.8199999999999999E-2</v>
      </c>
      <c r="D171">
        <v>1.01E-2</v>
      </c>
      <c r="E171">
        <v>9.8999999999999991E-3</v>
      </c>
      <c r="H171" s="7"/>
      <c r="I171" s="7"/>
    </row>
    <row r="172" spans="1:9" x14ac:dyDescent="0.25">
      <c r="A172">
        <v>198903</v>
      </c>
      <c r="B172">
        <v>1.5700000000000002E-2</v>
      </c>
      <c r="C172">
        <v>6.7000000000000002E-3</v>
      </c>
      <c r="D172">
        <v>5.7999999999999996E-3</v>
      </c>
      <c r="E172">
        <v>3.5099999999999999E-2</v>
      </c>
      <c r="H172" s="7"/>
      <c r="I172" s="7"/>
    </row>
    <row r="173" spans="1:9" x14ac:dyDescent="0.25">
      <c r="A173">
        <v>198904</v>
      </c>
      <c r="B173">
        <v>4.3299999999999998E-2</v>
      </c>
      <c r="C173">
        <v>-6.8000000000000005E-3</v>
      </c>
      <c r="D173">
        <v>-1.4199999999999999E-2</v>
      </c>
      <c r="E173">
        <v>1.77E-2</v>
      </c>
      <c r="H173" s="7"/>
      <c r="I173" s="7"/>
    </row>
    <row r="174" spans="1:9" x14ac:dyDescent="0.25">
      <c r="A174">
        <v>198905</v>
      </c>
      <c r="B174">
        <v>3.3500000000000002E-2</v>
      </c>
      <c r="C174">
        <v>-5.0000000000000001E-4</v>
      </c>
      <c r="D174">
        <v>-8.8000000000000005E-3</v>
      </c>
      <c r="E174">
        <v>1.52E-2</v>
      </c>
      <c r="H174" s="7"/>
      <c r="I174" s="7"/>
    </row>
    <row r="175" spans="1:9" x14ac:dyDescent="0.25">
      <c r="A175">
        <v>198906</v>
      </c>
      <c r="B175">
        <v>-1.3500000000000002E-2</v>
      </c>
      <c r="C175">
        <v>-1.0200000000000001E-2</v>
      </c>
      <c r="D175">
        <v>2.2499999999999999E-2</v>
      </c>
      <c r="E175">
        <v>4.3E-3</v>
      </c>
      <c r="H175" s="7"/>
      <c r="I175" s="7"/>
    </row>
    <row r="176" spans="1:9" x14ac:dyDescent="0.25">
      <c r="A176">
        <v>198907</v>
      </c>
      <c r="B176">
        <v>7.2000000000000008E-2</v>
      </c>
      <c r="C176">
        <v>-4.1399999999999999E-2</v>
      </c>
      <c r="D176">
        <v>-2.7900000000000001E-2</v>
      </c>
      <c r="E176">
        <v>5.4100000000000002E-2</v>
      </c>
      <c r="H176" s="7"/>
      <c r="I176" s="7"/>
    </row>
    <row r="177" spans="1:9" x14ac:dyDescent="0.25">
      <c r="A177">
        <v>198908</v>
      </c>
      <c r="B177">
        <v>1.44E-2</v>
      </c>
      <c r="C177">
        <v>5.6000000000000008E-3</v>
      </c>
      <c r="D177">
        <v>6.0000000000000001E-3</v>
      </c>
      <c r="E177">
        <v>-1.1999999999999999E-3</v>
      </c>
      <c r="H177" s="7"/>
      <c r="I177" s="7"/>
    </row>
    <row r="178" spans="1:9" x14ac:dyDescent="0.25">
      <c r="A178">
        <v>198909</v>
      </c>
      <c r="B178">
        <v>-7.6E-3</v>
      </c>
      <c r="C178">
        <v>3.2000000000000002E-3</v>
      </c>
      <c r="D178">
        <v>-1.2699999999999999E-2</v>
      </c>
      <c r="E178">
        <v>3.4000000000000002E-2</v>
      </c>
      <c r="H178" s="7"/>
      <c r="I178" s="7"/>
    </row>
    <row r="179" spans="1:9" x14ac:dyDescent="0.25">
      <c r="A179">
        <v>198910</v>
      </c>
      <c r="B179">
        <v>-3.6699999999999997E-2</v>
      </c>
      <c r="C179">
        <v>-3.2300000000000002E-2</v>
      </c>
      <c r="D179">
        <v>-1.11E-2</v>
      </c>
      <c r="E179">
        <v>1.32E-2</v>
      </c>
      <c r="H179" s="7"/>
      <c r="I179" s="7"/>
    </row>
    <row r="180" spans="1:9" x14ac:dyDescent="0.25">
      <c r="A180">
        <v>198911</v>
      </c>
      <c r="B180">
        <v>1.03E-2</v>
      </c>
      <c r="C180">
        <v>-1.24E-2</v>
      </c>
      <c r="D180">
        <v>-1.09E-2</v>
      </c>
      <c r="E180">
        <v>2.6000000000000002E-2</v>
      </c>
      <c r="H180" s="7"/>
      <c r="I180" s="7"/>
    </row>
    <row r="181" spans="1:9" x14ac:dyDescent="0.25">
      <c r="A181">
        <v>198912</v>
      </c>
      <c r="B181">
        <v>1.1599999999999999E-2</v>
      </c>
      <c r="C181">
        <v>-2.3599999999999999E-2</v>
      </c>
      <c r="D181">
        <v>1.6000000000000001E-3</v>
      </c>
      <c r="E181">
        <v>2.7999999999999997E-2</v>
      </c>
      <c r="H181" s="7"/>
      <c r="I181" s="7"/>
    </row>
    <row r="182" spans="1:9" x14ac:dyDescent="0.25">
      <c r="A182">
        <v>199001</v>
      </c>
      <c r="B182">
        <v>-7.85E-2</v>
      </c>
      <c r="C182">
        <v>-1.24E-2</v>
      </c>
      <c r="D182">
        <v>8.5000000000000006E-3</v>
      </c>
      <c r="E182">
        <v>-3.27E-2</v>
      </c>
      <c r="H182" s="7"/>
      <c r="I182" s="7"/>
    </row>
    <row r="183" spans="1:9" x14ac:dyDescent="0.25">
      <c r="A183">
        <v>199002</v>
      </c>
      <c r="B183">
        <v>1.11E-2</v>
      </c>
      <c r="C183">
        <v>9.8999999999999991E-3</v>
      </c>
      <c r="D183">
        <v>6.4000000000000003E-3</v>
      </c>
      <c r="E183">
        <v>-5.5000000000000005E-3</v>
      </c>
      <c r="H183" s="7"/>
      <c r="I183" s="7"/>
    </row>
    <row r="184" spans="1:9" x14ac:dyDescent="0.25">
      <c r="A184">
        <v>199003</v>
      </c>
      <c r="B184">
        <v>1.83E-2</v>
      </c>
      <c r="C184">
        <v>1.4999999999999999E-2</v>
      </c>
      <c r="D184">
        <v>-2.92E-2</v>
      </c>
      <c r="E184">
        <v>1.8000000000000002E-2</v>
      </c>
      <c r="H184" s="7"/>
      <c r="I184" s="7"/>
    </row>
    <row r="185" spans="1:9" x14ac:dyDescent="0.25">
      <c r="A185">
        <v>199004</v>
      </c>
      <c r="B185">
        <v>-3.3599999999999998E-2</v>
      </c>
      <c r="C185">
        <v>-4.5999999999999999E-3</v>
      </c>
      <c r="D185">
        <v>-2.5899999999999999E-2</v>
      </c>
      <c r="E185">
        <v>2.3900000000000001E-2</v>
      </c>
      <c r="H185" s="7"/>
      <c r="I185" s="7"/>
    </row>
    <row r="186" spans="1:9" x14ac:dyDescent="0.25">
      <c r="A186">
        <v>199005</v>
      </c>
      <c r="B186">
        <v>8.4199999999999997E-2</v>
      </c>
      <c r="C186">
        <v>-2.53E-2</v>
      </c>
      <c r="D186">
        <v>-3.8300000000000001E-2</v>
      </c>
      <c r="E186">
        <v>3.0299999999999997E-2</v>
      </c>
      <c r="H186" s="7"/>
      <c r="I186" s="7"/>
    </row>
    <row r="187" spans="1:9" x14ac:dyDescent="0.25">
      <c r="A187">
        <v>199006</v>
      </c>
      <c r="B187">
        <v>-1.09E-2</v>
      </c>
      <c r="C187">
        <v>1.3999999999999999E-2</v>
      </c>
      <c r="D187">
        <v>-1.9299999999999998E-2</v>
      </c>
      <c r="E187">
        <v>2.4E-2</v>
      </c>
      <c r="H187" s="7"/>
      <c r="I187" s="7"/>
    </row>
    <row r="188" spans="1:9" x14ac:dyDescent="0.25">
      <c r="A188">
        <v>199007</v>
      </c>
      <c r="B188">
        <v>-1.9E-2</v>
      </c>
      <c r="C188">
        <v>-3.1200000000000002E-2</v>
      </c>
      <c r="D188">
        <v>-2.9999999999999997E-4</v>
      </c>
      <c r="E188">
        <v>6.0999999999999999E-2</v>
      </c>
      <c r="H188" s="7"/>
      <c r="I188" s="7"/>
    </row>
    <row r="189" spans="1:9" x14ac:dyDescent="0.25">
      <c r="A189">
        <v>199008</v>
      </c>
      <c r="B189">
        <v>-0.10150000000000001</v>
      </c>
      <c r="C189">
        <v>-3.5699999999999996E-2</v>
      </c>
      <c r="D189">
        <v>1.6399999999999998E-2</v>
      </c>
      <c r="E189">
        <v>1.8799999999999997E-2</v>
      </c>
      <c r="H189" s="7"/>
      <c r="I189" s="7"/>
    </row>
    <row r="190" spans="1:9" x14ac:dyDescent="0.25">
      <c r="A190">
        <v>199009</v>
      </c>
      <c r="B190">
        <v>-6.1200000000000004E-2</v>
      </c>
      <c r="C190">
        <v>-3.6499999999999998E-2</v>
      </c>
      <c r="D190">
        <v>6.4000000000000003E-3</v>
      </c>
      <c r="E190">
        <v>5.7800000000000004E-2</v>
      </c>
      <c r="H190" s="7"/>
      <c r="I190" s="7"/>
    </row>
    <row r="191" spans="1:9" x14ac:dyDescent="0.25">
      <c r="A191">
        <v>199010</v>
      </c>
      <c r="B191">
        <v>-1.9199999999999998E-2</v>
      </c>
      <c r="C191">
        <v>-5.57E-2</v>
      </c>
      <c r="D191">
        <v>1E-3</v>
      </c>
      <c r="E191">
        <v>6.7099999999999993E-2</v>
      </c>
      <c r="H191" s="7"/>
      <c r="I191" s="7"/>
    </row>
    <row r="192" spans="1:9" x14ac:dyDescent="0.25">
      <c r="A192">
        <v>199011</v>
      </c>
      <c r="B192">
        <v>6.3500000000000001E-2</v>
      </c>
      <c r="C192">
        <v>4.3E-3</v>
      </c>
      <c r="D192">
        <v>-3.1E-2</v>
      </c>
      <c r="E192">
        <v>-5.4800000000000001E-2</v>
      </c>
      <c r="H192" s="7"/>
      <c r="I192" s="7"/>
    </row>
    <row r="193" spans="1:9" x14ac:dyDescent="0.25">
      <c r="A193">
        <v>199012</v>
      </c>
      <c r="B193">
        <v>2.46E-2</v>
      </c>
      <c r="C193">
        <v>8.1000000000000013E-3</v>
      </c>
      <c r="D193">
        <v>-1.7000000000000001E-2</v>
      </c>
      <c r="E193">
        <v>2.8999999999999998E-3</v>
      </c>
      <c r="H193" s="7"/>
      <c r="I193" s="7"/>
    </row>
    <row r="194" spans="1:9" x14ac:dyDescent="0.25">
      <c r="A194">
        <v>199101</v>
      </c>
      <c r="B194">
        <v>4.6900000000000004E-2</v>
      </c>
      <c r="C194">
        <v>3.8100000000000002E-2</v>
      </c>
      <c r="D194">
        <v>-1.6E-2</v>
      </c>
      <c r="E194">
        <v>-6.4500000000000002E-2</v>
      </c>
      <c r="H194" s="7"/>
      <c r="I194" s="7"/>
    </row>
    <row r="195" spans="1:9" x14ac:dyDescent="0.25">
      <c r="A195">
        <v>199102</v>
      </c>
      <c r="B195">
        <v>7.1900000000000006E-2</v>
      </c>
      <c r="C195">
        <v>3.95E-2</v>
      </c>
      <c r="D195">
        <v>-5.7999999999999996E-3</v>
      </c>
      <c r="E195">
        <v>-4.6100000000000002E-2</v>
      </c>
      <c r="H195" s="7"/>
      <c r="I195" s="7"/>
    </row>
    <row r="196" spans="1:9" x14ac:dyDescent="0.25">
      <c r="A196">
        <v>199103</v>
      </c>
      <c r="B196">
        <v>2.6499999999999999E-2</v>
      </c>
      <c r="C196">
        <v>3.9300000000000002E-2</v>
      </c>
      <c r="D196">
        <v>-1.3899999999999999E-2</v>
      </c>
      <c r="E196">
        <v>2.87E-2</v>
      </c>
      <c r="H196" s="7"/>
      <c r="I196" s="7"/>
    </row>
    <row r="197" spans="1:9" x14ac:dyDescent="0.25">
      <c r="A197">
        <v>199104</v>
      </c>
      <c r="B197">
        <v>-2.8000000000000004E-3</v>
      </c>
      <c r="C197">
        <v>4.7999999999999996E-3</v>
      </c>
      <c r="D197">
        <v>1.4999999999999999E-2</v>
      </c>
      <c r="E197">
        <v>-2.3599999999999999E-2</v>
      </c>
      <c r="H197" s="7"/>
      <c r="I197" s="7"/>
    </row>
    <row r="198" spans="1:9" x14ac:dyDescent="0.25">
      <c r="A198">
        <v>199105</v>
      </c>
      <c r="B198">
        <v>3.6499999999999998E-2</v>
      </c>
      <c r="C198">
        <v>-4.0000000000000001E-3</v>
      </c>
      <c r="D198">
        <v>-5.1999999999999998E-3</v>
      </c>
      <c r="E198">
        <v>-1.1000000000000001E-3</v>
      </c>
      <c r="H198" s="7"/>
      <c r="I198" s="7"/>
    </row>
    <row r="199" spans="1:9" x14ac:dyDescent="0.25">
      <c r="A199">
        <v>199106</v>
      </c>
      <c r="B199">
        <v>-4.9400000000000006E-2</v>
      </c>
      <c r="C199">
        <v>1.2999999999999999E-3</v>
      </c>
      <c r="D199">
        <v>1.15E-2</v>
      </c>
      <c r="E199">
        <v>4.6999999999999993E-3</v>
      </c>
      <c r="H199" s="7"/>
      <c r="I199" s="7"/>
    </row>
    <row r="200" spans="1:9" x14ac:dyDescent="0.25">
      <c r="A200">
        <v>199107</v>
      </c>
      <c r="B200">
        <v>4.24E-2</v>
      </c>
      <c r="C200">
        <v>-9.1999999999999998E-3</v>
      </c>
      <c r="D200">
        <v>-1.32E-2</v>
      </c>
      <c r="E200">
        <v>4.3200000000000002E-2</v>
      </c>
      <c r="H200" s="7"/>
      <c r="I200" s="7"/>
    </row>
    <row r="201" spans="1:9" x14ac:dyDescent="0.25">
      <c r="A201">
        <v>199108</v>
      </c>
      <c r="B201">
        <v>2.3199999999999998E-2</v>
      </c>
      <c r="C201">
        <v>1.5800000000000002E-2</v>
      </c>
      <c r="D201">
        <v>-7.8000000000000005E-3</v>
      </c>
      <c r="E201">
        <v>1.5700000000000002E-2</v>
      </c>
      <c r="H201" s="7"/>
      <c r="I201" s="7"/>
    </row>
    <row r="202" spans="1:9" x14ac:dyDescent="0.25">
      <c r="A202">
        <v>199109</v>
      </c>
      <c r="B202">
        <v>-1.5900000000000001E-2</v>
      </c>
      <c r="C202">
        <v>1.6399999999999998E-2</v>
      </c>
      <c r="D202">
        <v>-1.0800000000000001E-2</v>
      </c>
      <c r="E202">
        <v>1.7899999999999999E-2</v>
      </c>
      <c r="H202" s="7"/>
      <c r="I202" s="7"/>
    </row>
    <row r="203" spans="1:9" x14ac:dyDescent="0.25">
      <c r="A203">
        <v>199110</v>
      </c>
      <c r="B203">
        <v>1.29E-2</v>
      </c>
      <c r="C203">
        <v>8.1000000000000013E-3</v>
      </c>
      <c r="D203">
        <v>-4.6999999999999993E-3</v>
      </c>
      <c r="E203">
        <v>3.0600000000000002E-2</v>
      </c>
      <c r="H203" s="7"/>
      <c r="I203" s="7"/>
    </row>
    <row r="204" spans="1:9" x14ac:dyDescent="0.25">
      <c r="A204">
        <v>199111</v>
      </c>
      <c r="B204">
        <v>-4.1900000000000007E-2</v>
      </c>
      <c r="C204">
        <v>-5.0000000000000001E-3</v>
      </c>
      <c r="D204">
        <v>-1.89E-2</v>
      </c>
      <c r="E204">
        <v>1.1399999999999999E-2</v>
      </c>
      <c r="H204" s="7"/>
      <c r="I204" s="7"/>
    </row>
    <row r="205" spans="1:9" x14ac:dyDescent="0.25">
      <c r="A205">
        <v>199112</v>
      </c>
      <c r="B205">
        <v>0.1084</v>
      </c>
      <c r="C205">
        <v>-2.2400000000000003E-2</v>
      </c>
      <c r="D205">
        <v>-4.1700000000000001E-2</v>
      </c>
      <c r="E205">
        <v>8.1900000000000001E-2</v>
      </c>
      <c r="H205" s="7"/>
      <c r="I205" s="7"/>
    </row>
    <row r="206" spans="1:9" x14ac:dyDescent="0.25">
      <c r="A206">
        <v>199201</v>
      </c>
      <c r="B206">
        <v>-5.8999999999999999E-3</v>
      </c>
      <c r="C206">
        <v>8.4600000000000009E-2</v>
      </c>
      <c r="D206">
        <v>4.7100000000000003E-2</v>
      </c>
      <c r="E206">
        <v>-2.4900000000000002E-2</v>
      </c>
      <c r="H206" s="7"/>
      <c r="I206" s="7"/>
    </row>
    <row r="207" spans="1:9" x14ac:dyDescent="0.25">
      <c r="A207">
        <v>199202</v>
      </c>
      <c r="B207">
        <v>1.09E-2</v>
      </c>
      <c r="C207">
        <v>8.6999999999999994E-3</v>
      </c>
      <c r="D207">
        <v>6.4699999999999994E-2</v>
      </c>
      <c r="E207">
        <v>-5.3E-3</v>
      </c>
      <c r="H207" s="7"/>
      <c r="I207" s="7"/>
    </row>
    <row r="208" spans="1:9" x14ac:dyDescent="0.25">
      <c r="A208">
        <v>199203</v>
      </c>
      <c r="B208">
        <v>-2.6600000000000002E-2</v>
      </c>
      <c r="C208">
        <v>-1.04E-2</v>
      </c>
      <c r="D208">
        <v>3.56E-2</v>
      </c>
      <c r="E208">
        <v>-2.8999999999999998E-3</v>
      </c>
      <c r="H208" s="7"/>
      <c r="I208" s="7"/>
    </row>
    <row r="209" spans="1:9" x14ac:dyDescent="0.25">
      <c r="A209">
        <v>199204</v>
      </c>
      <c r="B209">
        <v>1.0700000000000001E-2</v>
      </c>
      <c r="C209">
        <v>-6.0599999999999994E-2</v>
      </c>
      <c r="D209">
        <v>4.3400000000000001E-2</v>
      </c>
      <c r="E209">
        <v>-2.58E-2</v>
      </c>
      <c r="H209" s="7"/>
      <c r="I209" s="7"/>
    </row>
    <row r="210" spans="1:9" x14ac:dyDescent="0.25">
      <c r="A210">
        <v>199205</v>
      </c>
      <c r="B210">
        <v>3.0000000000000001E-3</v>
      </c>
      <c r="C210">
        <v>4.0999999999999995E-3</v>
      </c>
      <c r="D210">
        <v>1.1899999999999999E-2</v>
      </c>
      <c r="E210">
        <v>2.0999999999999999E-3</v>
      </c>
      <c r="H210" s="7"/>
      <c r="I210" s="7"/>
    </row>
    <row r="211" spans="1:9" x14ac:dyDescent="0.25">
      <c r="A211">
        <v>199206</v>
      </c>
      <c r="B211">
        <v>-2.3399999999999997E-2</v>
      </c>
      <c r="C211">
        <v>-3.0699999999999998E-2</v>
      </c>
      <c r="D211">
        <v>3.2400000000000005E-2</v>
      </c>
      <c r="E211">
        <v>-5.7999999999999996E-3</v>
      </c>
      <c r="H211" s="7"/>
      <c r="I211" s="7"/>
    </row>
    <row r="212" spans="1:9" x14ac:dyDescent="0.25">
      <c r="A212">
        <v>199207</v>
      </c>
      <c r="B212">
        <v>3.7699999999999997E-2</v>
      </c>
      <c r="C212">
        <v>-4.6999999999999993E-3</v>
      </c>
      <c r="D212">
        <v>-5.6000000000000008E-3</v>
      </c>
      <c r="E212">
        <v>1.5600000000000001E-2</v>
      </c>
      <c r="H212" s="7"/>
      <c r="I212" s="7"/>
    </row>
    <row r="213" spans="1:9" x14ac:dyDescent="0.25">
      <c r="A213">
        <v>199208</v>
      </c>
      <c r="B213">
        <v>-2.3799999999999998E-2</v>
      </c>
      <c r="C213">
        <v>-1.2999999999999999E-3</v>
      </c>
      <c r="D213">
        <v>-1.1000000000000001E-2</v>
      </c>
      <c r="E213">
        <v>-5.1000000000000004E-3</v>
      </c>
      <c r="H213" s="7"/>
      <c r="I213" s="7"/>
    </row>
    <row r="214" spans="1:9" x14ac:dyDescent="0.25">
      <c r="A214">
        <v>199209</v>
      </c>
      <c r="B214">
        <v>1.1899999999999999E-2</v>
      </c>
      <c r="C214">
        <v>5.4000000000000003E-3</v>
      </c>
      <c r="D214">
        <v>-2.5999999999999999E-3</v>
      </c>
      <c r="E214">
        <v>1.49E-2</v>
      </c>
      <c r="H214" s="7"/>
      <c r="I214" s="7"/>
    </row>
    <row r="215" spans="1:9" x14ac:dyDescent="0.25">
      <c r="A215">
        <v>199210</v>
      </c>
      <c r="B215">
        <v>1.0200000000000001E-2</v>
      </c>
      <c r="C215">
        <v>2.0899999999999998E-2</v>
      </c>
      <c r="D215">
        <v>-1.9799999999999998E-2</v>
      </c>
      <c r="E215">
        <v>2.4799999999999999E-2</v>
      </c>
      <c r="H215" s="7"/>
      <c r="I215" s="7"/>
    </row>
    <row r="216" spans="1:9" x14ac:dyDescent="0.25">
      <c r="A216">
        <v>199211</v>
      </c>
      <c r="B216">
        <v>4.1299999999999996E-2</v>
      </c>
      <c r="C216">
        <v>3.7599999999999995E-2</v>
      </c>
      <c r="D216">
        <v>-1.3500000000000002E-2</v>
      </c>
      <c r="E216">
        <v>-1.5E-3</v>
      </c>
      <c r="H216" s="7"/>
      <c r="I216" s="7"/>
    </row>
    <row r="217" spans="1:9" x14ac:dyDescent="0.25">
      <c r="A217">
        <v>199212</v>
      </c>
      <c r="B217">
        <v>1.5300000000000001E-2</v>
      </c>
      <c r="C217">
        <v>1.6899999999999998E-2</v>
      </c>
      <c r="D217">
        <v>2.6200000000000001E-2</v>
      </c>
      <c r="E217">
        <v>4.3099999999999999E-2</v>
      </c>
      <c r="H217" s="7"/>
      <c r="I217" s="7"/>
    </row>
    <row r="218" spans="1:9" x14ac:dyDescent="0.25">
      <c r="A218">
        <v>199301</v>
      </c>
      <c r="B218">
        <v>9.300000000000001E-3</v>
      </c>
      <c r="C218">
        <v>1.89E-2</v>
      </c>
      <c r="D218">
        <v>5.9400000000000001E-2</v>
      </c>
      <c r="E218">
        <v>4.8300000000000003E-2</v>
      </c>
      <c r="H218" s="7"/>
      <c r="I218" s="7"/>
    </row>
    <row r="219" spans="1:9" x14ac:dyDescent="0.25">
      <c r="A219">
        <v>199302</v>
      </c>
      <c r="B219">
        <v>1.1999999999999999E-3</v>
      </c>
      <c r="C219">
        <v>-3.4799999999999998E-2</v>
      </c>
      <c r="D219">
        <v>6.4199999999999993E-2</v>
      </c>
      <c r="E219">
        <v>3.1400000000000004E-2</v>
      </c>
      <c r="H219" s="7"/>
      <c r="I219" s="7"/>
    </row>
    <row r="220" spans="1:9" x14ac:dyDescent="0.25">
      <c r="A220">
        <v>199303</v>
      </c>
      <c r="B220">
        <v>2.3E-2</v>
      </c>
      <c r="C220">
        <v>2.3999999999999998E-3</v>
      </c>
      <c r="D220">
        <v>1.18E-2</v>
      </c>
      <c r="E220">
        <v>3.73E-2</v>
      </c>
      <c r="H220" s="7"/>
      <c r="I220" s="7"/>
    </row>
    <row r="221" spans="1:9" x14ac:dyDescent="0.25">
      <c r="A221">
        <v>199304</v>
      </c>
      <c r="B221">
        <v>-3.0499999999999999E-2</v>
      </c>
      <c r="C221">
        <v>-6.7000000000000002E-3</v>
      </c>
      <c r="D221">
        <v>2.4900000000000002E-2</v>
      </c>
      <c r="E221">
        <v>3.8E-3</v>
      </c>
      <c r="H221" s="7"/>
      <c r="I221" s="7"/>
    </row>
    <row r="222" spans="1:9" x14ac:dyDescent="0.25">
      <c r="A222">
        <v>199305</v>
      </c>
      <c r="B222">
        <v>2.8900000000000002E-2</v>
      </c>
      <c r="C222">
        <v>2.0400000000000001E-2</v>
      </c>
      <c r="D222">
        <v>-3.4200000000000001E-2</v>
      </c>
      <c r="E222">
        <v>2.2000000000000001E-3</v>
      </c>
      <c r="H222" s="7"/>
      <c r="I222" s="7"/>
    </row>
    <row r="223" spans="1:9" x14ac:dyDescent="0.25">
      <c r="A223">
        <v>199306</v>
      </c>
      <c r="B223">
        <v>3.0999999999999999E-3</v>
      </c>
      <c r="C223">
        <v>-2.8999999999999998E-3</v>
      </c>
      <c r="D223">
        <v>2.75E-2</v>
      </c>
      <c r="E223">
        <v>4.5499999999999999E-2</v>
      </c>
      <c r="H223" s="7"/>
      <c r="I223" s="7"/>
    </row>
    <row r="224" spans="1:9" x14ac:dyDescent="0.25">
      <c r="A224">
        <v>199307</v>
      </c>
      <c r="B224">
        <v>-3.4000000000000002E-3</v>
      </c>
      <c r="C224">
        <v>9.5999999999999992E-3</v>
      </c>
      <c r="D224">
        <v>2.8500000000000001E-2</v>
      </c>
      <c r="E224">
        <v>3.1600000000000003E-2</v>
      </c>
      <c r="H224" s="7"/>
      <c r="I224" s="7"/>
    </row>
    <row r="225" spans="1:9" x14ac:dyDescent="0.25">
      <c r="A225">
        <v>199308</v>
      </c>
      <c r="B225">
        <v>3.7100000000000001E-2</v>
      </c>
      <c r="C225">
        <v>1.2999999999999999E-3</v>
      </c>
      <c r="D225">
        <v>1.2999999999999999E-3</v>
      </c>
      <c r="E225">
        <v>2.6499999999999999E-2</v>
      </c>
      <c r="H225" s="7"/>
      <c r="I225" s="7"/>
    </row>
    <row r="226" spans="1:9" x14ac:dyDescent="0.25">
      <c r="A226">
        <v>199309</v>
      </c>
      <c r="B226">
        <v>-1.1999999999999999E-3</v>
      </c>
      <c r="C226">
        <v>3.04E-2</v>
      </c>
      <c r="D226">
        <v>-3.0999999999999999E-3</v>
      </c>
      <c r="E226">
        <v>3.3700000000000001E-2</v>
      </c>
      <c r="H226" s="7"/>
      <c r="I226" s="7"/>
    </row>
    <row r="227" spans="1:9" x14ac:dyDescent="0.25">
      <c r="A227">
        <v>199310</v>
      </c>
      <c r="B227">
        <v>1.41E-2</v>
      </c>
      <c r="C227">
        <v>2.0299999999999999E-2</v>
      </c>
      <c r="D227">
        <v>-2.76E-2</v>
      </c>
      <c r="E227">
        <v>-2.7200000000000002E-2</v>
      </c>
      <c r="H227" s="7"/>
      <c r="I227" s="7"/>
    </row>
    <row r="228" spans="1:9" x14ac:dyDescent="0.25">
      <c r="A228">
        <v>199311</v>
      </c>
      <c r="B228">
        <v>-1.89E-2</v>
      </c>
      <c r="C228">
        <v>-1.2500000000000001E-2</v>
      </c>
      <c r="D228">
        <v>-7.4000000000000003E-3</v>
      </c>
      <c r="E228">
        <v>-4.7400000000000005E-2</v>
      </c>
      <c r="H228" s="7"/>
      <c r="I228" s="7"/>
    </row>
    <row r="229" spans="1:9" x14ac:dyDescent="0.25">
      <c r="A229">
        <v>199312</v>
      </c>
      <c r="B229">
        <v>1.6500000000000001E-2</v>
      </c>
      <c r="C229">
        <v>1.23E-2</v>
      </c>
      <c r="D229">
        <v>3.2000000000000002E-3</v>
      </c>
      <c r="E229">
        <v>2.3599999999999999E-2</v>
      </c>
      <c r="H229" s="7"/>
      <c r="I229" s="7"/>
    </row>
    <row r="230" spans="1:9" x14ac:dyDescent="0.25">
      <c r="A230">
        <v>199401</v>
      </c>
      <c r="B230">
        <v>2.87E-2</v>
      </c>
      <c r="C230">
        <v>3.4000000000000002E-3</v>
      </c>
      <c r="D230">
        <v>1.15E-2</v>
      </c>
      <c r="E230">
        <v>0</v>
      </c>
      <c r="H230" s="7"/>
      <c r="I230" s="7"/>
    </row>
    <row r="231" spans="1:9" x14ac:dyDescent="0.25">
      <c r="A231">
        <v>199402</v>
      </c>
      <c r="B231">
        <v>-2.5499999999999998E-2</v>
      </c>
      <c r="C231">
        <v>2.7999999999999997E-2</v>
      </c>
      <c r="D231">
        <v>-1.54E-2</v>
      </c>
      <c r="E231">
        <v>-3.0000000000000001E-3</v>
      </c>
      <c r="H231" s="7"/>
      <c r="I231" s="7"/>
    </row>
    <row r="232" spans="1:9" x14ac:dyDescent="0.25">
      <c r="A232">
        <v>199403</v>
      </c>
      <c r="B232">
        <v>-4.7800000000000002E-2</v>
      </c>
      <c r="C232">
        <v>-1.0800000000000001E-2</v>
      </c>
      <c r="D232">
        <v>1.6E-2</v>
      </c>
      <c r="E232">
        <v>-1.2699999999999999E-2</v>
      </c>
      <c r="H232" s="7"/>
      <c r="I232" s="7"/>
    </row>
    <row r="233" spans="1:9" x14ac:dyDescent="0.25">
      <c r="A233">
        <v>199404</v>
      </c>
      <c r="B233">
        <v>6.8000000000000005E-3</v>
      </c>
      <c r="C233">
        <v>-9.300000000000001E-3</v>
      </c>
      <c r="D233">
        <v>1.66E-2</v>
      </c>
      <c r="E233">
        <v>3.9000000000000003E-3</v>
      </c>
      <c r="H233" s="7"/>
      <c r="I233" s="7"/>
    </row>
    <row r="234" spans="1:9" x14ac:dyDescent="0.25">
      <c r="A234">
        <v>199405</v>
      </c>
      <c r="B234">
        <v>5.7999999999999996E-3</v>
      </c>
      <c r="C234">
        <v>-2.1499999999999998E-2</v>
      </c>
      <c r="D234">
        <v>6.7000000000000002E-3</v>
      </c>
      <c r="E234">
        <v>-2.1899999999999999E-2</v>
      </c>
      <c r="H234" s="7"/>
      <c r="I234" s="7"/>
    </row>
    <row r="235" spans="1:9" x14ac:dyDescent="0.25">
      <c r="A235">
        <v>199406</v>
      </c>
      <c r="B235">
        <v>-3.0299999999999997E-2</v>
      </c>
      <c r="C235">
        <v>-4.0999999999999995E-3</v>
      </c>
      <c r="D235">
        <v>1.67E-2</v>
      </c>
      <c r="E235">
        <v>-8.6999999999999994E-3</v>
      </c>
      <c r="H235" s="7"/>
      <c r="I235" s="7"/>
    </row>
    <row r="236" spans="1:9" x14ac:dyDescent="0.25">
      <c r="A236">
        <v>199407</v>
      </c>
      <c r="B236">
        <v>2.8199999999999999E-2</v>
      </c>
      <c r="C236">
        <v>-1.8100000000000002E-2</v>
      </c>
      <c r="D236">
        <v>5.7999999999999996E-3</v>
      </c>
      <c r="E236">
        <v>1.8E-3</v>
      </c>
      <c r="H236" s="7"/>
      <c r="I236" s="7"/>
    </row>
    <row r="237" spans="1:9" x14ac:dyDescent="0.25">
      <c r="A237">
        <v>199408</v>
      </c>
      <c r="B237">
        <v>4.0099999999999997E-2</v>
      </c>
      <c r="C237">
        <v>1.4499999999999999E-2</v>
      </c>
      <c r="D237">
        <v>-2.5099999999999997E-2</v>
      </c>
      <c r="E237">
        <v>1.55E-2</v>
      </c>
      <c r="H237" s="7"/>
      <c r="I237" s="7"/>
    </row>
    <row r="238" spans="1:9" x14ac:dyDescent="0.25">
      <c r="A238">
        <v>199409</v>
      </c>
      <c r="B238">
        <v>-2.3099999999999999E-2</v>
      </c>
      <c r="C238">
        <v>3.1400000000000004E-2</v>
      </c>
      <c r="D238">
        <v>-1.89E-2</v>
      </c>
      <c r="E238">
        <v>1.3100000000000001E-2</v>
      </c>
      <c r="H238" s="7"/>
      <c r="I238" s="7"/>
    </row>
    <row r="239" spans="1:9" x14ac:dyDescent="0.25">
      <c r="A239">
        <v>199410</v>
      </c>
      <c r="B239">
        <v>1.34E-2</v>
      </c>
      <c r="C239">
        <v>-2.2400000000000003E-2</v>
      </c>
      <c r="D239">
        <v>-1.6200000000000003E-2</v>
      </c>
      <c r="E239">
        <v>1.49E-2</v>
      </c>
      <c r="H239" s="7"/>
      <c r="I239" s="7"/>
    </row>
    <row r="240" spans="1:9" x14ac:dyDescent="0.25">
      <c r="A240">
        <v>199411</v>
      </c>
      <c r="B240">
        <v>-4.0399999999999998E-2</v>
      </c>
      <c r="C240">
        <v>2.5000000000000001E-3</v>
      </c>
      <c r="D240">
        <v>-6.9999999999999993E-3</v>
      </c>
      <c r="E240">
        <v>-1.8E-3</v>
      </c>
      <c r="H240" s="7"/>
      <c r="I240" s="7"/>
    </row>
    <row r="241" spans="1:9" x14ac:dyDescent="0.25">
      <c r="A241">
        <v>199412</v>
      </c>
      <c r="B241">
        <v>8.6E-3</v>
      </c>
      <c r="C241">
        <v>2.2000000000000001E-3</v>
      </c>
      <c r="D241">
        <v>-1.2999999999999999E-3</v>
      </c>
      <c r="E241">
        <v>3.4799999999999998E-2</v>
      </c>
      <c r="H241" s="7"/>
      <c r="I241" s="7"/>
    </row>
    <row r="242" spans="1:9" x14ac:dyDescent="0.25">
      <c r="A242">
        <v>199501</v>
      </c>
      <c r="B242">
        <v>1.8000000000000002E-2</v>
      </c>
      <c r="C242">
        <v>-3.5000000000000003E-2</v>
      </c>
      <c r="D242">
        <v>2.5699999999999997E-2</v>
      </c>
      <c r="E242">
        <v>-1.8100000000000002E-2</v>
      </c>
      <c r="H242" s="7"/>
      <c r="I242" s="7"/>
    </row>
    <row r="243" spans="1:9" x14ac:dyDescent="0.25">
      <c r="A243">
        <v>199502</v>
      </c>
      <c r="B243">
        <v>3.6299999999999999E-2</v>
      </c>
      <c r="C243">
        <v>-6.6E-3</v>
      </c>
      <c r="D243">
        <v>1.0800000000000001E-2</v>
      </c>
      <c r="E243">
        <v>-3.9000000000000003E-3</v>
      </c>
      <c r="H243" s="7"/>
      <c r="I243" s="7"/>
    </row>
    <row r="244" spans="1:9" x14ac:dyDescent="0.25">
      <c r="A244">
        <v>199503</v>
      </c>
      <c r="B244">
        <v>2.1899999999999999E-2</v>
      </c>
      <c r="C244">
        <v>-1.6000000000000001E-3</v>
      </c>
      <c r="D244">
        <v>-2.1499999999999998E-2</v>
      </c>
      <c r="E244">
        <v>4.3E-3</v>
      </c>
      <c r="H244" s="7"/>
      <c r="I244" s="7"/>
    </row>
    <row r="245" spans="1:9" x14ac:dyDescent="0.25">
      <c r="A245">
        <v>199504</v>
      </c>
      <c r="B245">
        <v>2.1099999999999997E-2</v>
      </c>
      <c r="C245">
        <v>-4.8999999999999998E-3</v>
      </c>
      <c r="D245">
        <v>1.7100000000000001E-2</v>
      </c>
      <c r="E245">
        <v>1.7899999999999999E-2</v>
      </c>
      <c r="H245" s="7"/>
      <c r="I245" s="7"/>
    </row>
    <row r="246" spans="1:9" x14ac:dyDescent="0.25">
      <c r="A246">
        <v>199505</v>
      </c>
      <c r="B246">
        <v>2.8999999999999998E-2</v>
      </c>
      <c r="C246">
        <v>-2.5499999999999998E-2</v>
      </c>
      <c r="D246">
        <v>2.29E-2</v>
      </c>
      <c r="E246">
        <v>-4.1999999999999997E-3</v>
      </c>
      <c r="H246" s="7"/>
      <c r="I246" s="7"/>
    </row>
    <row r="247" spans="1:9" x14ac:dyDescent="0.25">
      <c r="A247">
        <v>199506</v>
      </c>
      <c r="B247">
        <v>2.7200000000000002E-2</v>
      </c>
      <c r="C247">
        <v>3.1800000000000002E-2</v>
      </c>
      <c r="D247">
        <v>-2.5399999999999999E-2</v>
      </c>
      <c r="E247">
        <v>2.9300000000000003E-2</v>
      </c>
      <c r="H247" s="7"/>
      <c r="I247" s="7"/>
    </row>
    <row r="248" spans="1:9" x14ac:dyDescent="0.25">
      <c r="A248">
        <v>199507</v>
      </c>
      <c r="B248">
        <v>3.7200000000000004E-2</v>
      </c>
      <c r="C248">
        <v>2.07E-2</v>
      </c>
      <c r="D248">
        <v>-1.6200000000000003E-2</v>
      </c>
      <c r="E248">
        <v>2.5600000000000001E-2</v>
      </c>
      <c r="H248" s="7"/>
      <c r="I248" s="7"/>
    </row>
    <row r="249" spans="1:9" x14ac:dyDescent="0.25">
      <c r="A249">
        <v>199508</v>
      </c>
      <c r="B249">
        <v>5.5000000000000005E-3</v>
      </c>
      <c r="C249">
        <v>1.3500000000000002E-2</v>
      </c>
      <c r="D249">
        <v>2.7900000000000001E-2</v>
      </c>
      <c r="E249">
        <v>1.6000000000000001E-3</v>
      </c>
      <c r="H249" s="7"/>
      <c r="I249" s="7"/>
    </row>
    <row r="250" spans="1:9" x14ac:dyDescent="0.25">
      <c r="A250">
        <v>199509</v>
      </c>
      <c r="B250">
        <v>3.3500000000000002E-2</v>
      </c>
      <c r="C250">
        <v>-2.2000000000000002E-2</v>
      </c>
      <c r="D250">
        <v>-4.0000000000000002E-4</v>
      </c>
      <c r="E250">
        <v>2.8999999999999998E-2</v>
      </c>
      <c r="H250" s="7"/>
      <c r="I250" s="7"/>
    </row>
    <row r="251" spans="1:9" x14ac:dyDescent="0.25">
      <c r="A251">
        <v>199510</v>
      </c>
      <c r="B251">
        <v>-1.52E-2</v>
      </c>
      <c r="C251">
        <v>-3.78E-2</v>
      </c>
      <c r="D251">
        <v>-5.0000000000000001E-3</v>
      </c>
      <c r="E251">
        <v>4.1599999999999998E-2</v>
      </c>
      <c r="H251" s="7"/>
      <c r="I251" s="7"/>
    </row>
    <row r="252" spans="1:9" x14ac:dyDescent="0.25">
      <c r="A252">
        <v>199511</v>
      </c>
      <c r="B252">
        <v>3.9599999999999996E-2</v>
      </c>
      <c r="C252">
        <v>-1.09E-2</v>
      </c>
      <c r="D252">
        <v>5.1000000000000004E-3</v>
      </c>
      <c r="E252">
        <v>-6.8000000000000005E-3</v>
      </c>
      <c r="H252" s="7"/>
      <c r="I252" s="7"/>
    </row>
    <row r="253" spans="1:9" x14ac:dyDescent="0.25">
      <c r="A253">
        <v>199512</v>
      </c>
      <c r="B253">
        <v>1.03E-2</v>
      </c>
      <c r="C253">
        <v>6.9999999999999993E-3</v>
      </c>
      <c r="D253">
        <v>2.2000000000000001E-3</v>
      </c>
      <c r="E253">
        <v>2.52E-2</v>
      </c>
      <c r="H253" s="7"/>
      <c r="I253" s="7"/>
    </row>
    <row r="254" spans="1:9" x14ac:dyDescent="0.25">
      <c r="A254">
        <v>199601</v>
      </c>
      <c r="B254">
        <v>2.2599999999999999E-2</v>
      </c>
      <c r="C254">
        <v>-2.7300000000000001E-2</v>
      </c>
      <c r="D254">
        <v>3.8E-3</v>
      </c>
      <c r="E254">
        <v>5.4000000000000003E-3</v>
      </c>
      <c r="H254" s="7"/>
      <c r="I254" s="7"/>
    </row>
    <row r="255" spans="1:9" x14ac:dyDescent="0.25">
      <c r="A255">
        <v>199602</v>
      </c>
      <c r="B255">
        <v>1.3300000000000001E-2</v>
      </c>
      <c r="C255">
        <v>1.7899999999999999E-2</v>
      </c>
      <c r="D255">
        <v>-1.0800000000000001E-2</v>
      </c>
      <c r="E255">
        <v>5.8999999999999999E-3</v>
      </c>
      <c r="H255" s="7"/>
      <c r="I255" s="7"/>
    </row>
    <row r="256" spans="1:9" x14ac:dyDescent="0.25">
      <c r="A256">
        <v>199603</v>
      </c>
      <c r="B256">
        <v>7.3000000000000001E-3</v>
      </c>
      <c r="C256">
        <v>1.49E-2</v>
      </c>
      <c r="D256">
        <v>3.4999999999999996E-3</v>
      </c>
      <c r="E256">
        <v>-1.84E-2</v>
      </c>
      <c r="H256" s="7"/>
      <c r="I256" s="7"/>
    </row>
    <row r="257" spans="1:9" x14ac:dyDescent="0.25">
      <c r="A257">
        <v>199604</v>
      </c>
      <c r="B257">
        <v>2.06E-2</v>
      </c>
      <c r="C257">
        <v>5.2300000000000006E-2</v>
      </c>
      <c r="D257">
        <v>-4.0199999999999993E-2</v>
      </c>
      <c r="E257">
        <v>-8.8000000000000005E-3</v>
      </c>
      <c r="H257" s="7"/>
      <c r="I257" s="7"/>
    </row>
    <row r="258" spans="1:9" x14ac:dyDescent="0.25">
      <c r="A258">
        <v>199605</v>
      </c>
      <c r="B258">
        <v>2.3599999999999999E-2</v>
      </c>
      <c r="C258">
        <v>3.1699999999999999E-2</v>
      </c>
      <c r="D258">
        <v>-8.3000000000000001E-3</v>
      </c>
      <c r="E258">
        <v>1.54E-2</v>
      </c>
      <c r="H258" s="7"/>
      <c r="I258" s="7"/>
    </row>
    <row r="259" spans="1:9" x14ac:dyDescent="0.25">
      <c r="A259">
        <v>199606</v>
      </c>
      <c r="B259">
        <v>-1.1399999999999999E-2</v>
      </c>
      <c r="C259">
        <v>-4.0099999999999997E-2</v>
      </c>
      <c r="D259">
        <v>2.35E-2</v>
      </c>
      <c r="E259">
        <v>9.7999999999999997E-3</v>
      </c>
      <c r="H259" s="7"/>
      <c r="I259" s="7"/>
    </row>
    <row r="260" spans="1:9" x14ac:dyDescent="0.25">
      <c r="A260">
        <v>199607</v>
      </c>
      <c r="B260">
        <v>-5.9699999999999996E-2</v>
      </c>
      <c r="C260">
        <v>-4.3099999999999999E-2</v>
      </c>
      <c r="D260">
        <v>5.1399999999999994E-2</v>
      </c>
      <c r="E260">
        <v>-1.6000000000000001E-3</v>
      </c>
      <c r="H260" s="7"/>
      <c r="I260" s="7"/>
    </row>
    <row r="261" spans="1:9" x14ac:dyDescent="0.25">
      <c r="A261">
        <v>199608</v>
      </c>
      <c r="B261">
        <v>2.7699999999999999E-2</v>
      </c>
      <c r="C261">
        <v>2.4399999999999998E-2</v>
      </c>
      <c r="D261">
        <v>-7.4000000000000003E-3</v>
      </c>
      <c r="E261">
        <v>1E-4</v>
      </c>
      <c r="H261" s="7"/>
      <c r="I261" s="7"/>
    </row>
    <row r="262" spans="1:9" x14ac:dyDescent="0.25">
      <c r="A262">
        <v>199609</v>
      </c>
      <c r="B262">
        <v>5.0099999999999999E-2</v>
      </c>
      <c r="C262">
        <v>-9.7999999999999997E-3</v>
      </c>
      <c r="D262">
        <v>-2.7200000000000002E-2</v>
      </c>
      <c r="E262">
        <v>2.7000000000000003E-2</v>
      </c>
      <c r="H262" s="7"/>
      <c r="I262" s="7"/>
    </row>
    <row r="263" spans="1:9" x14ac:dyDescent="0.25">
      <c r="A263">
        <v>199610</v>
      </c>
      <c r="B263">
        <v>8.6E-3</v>
      </c>
      <c r="C263">
        <v>-4.4400000000000002E-2</v>
      </c>
      <c r="D263">
        <v>4.9400000000000006E-2</v>
      </c>
      <c r="E263">
        <v>3.7900000000000003E-2</v>
      </c>
      <c r="H263" s="7"/>
      <c r="I263" s="7"/>
    </row>
    <row r="264" spans="1:9" x14ac:dyDescent="0.25">
      <c r="A264">
        <v>199611</v>
      </c>
      <c r="B264">
        <v>6.25E-2</v>
      </c>
      <c r="C264">
        <v>-4.0199999999999993E-2</v>
      </c>
      <c r="D264">
        <v>1.3899999999999999E-2</v>
      </c>
      <c r="E264">
        <v>-2.3700000000000002E-2</v>
      </c>
      <c r="H264" s="7"/>
      <c r="I264" s="7"/>
    </row>
    <row r="265" spans="1:9" x14ac:dyDescent="0.25">
      <c r="A265">
        <v>199612</v>
      </c>
      <c r="B265">
        <v>-1.7000000000000001E-2</v>
      </c>
      <c r="C265">
        <v>3.1600000000000003E-2</v>
      </c>
      <c r="D265">
        <v>1.3100000000000001E-2</v>
      </c>
      <c r="E265">
        <v>6.3E-3</v>
      </c>
      <c r="H265" s="7"/>
      <c r="I265" s="7"/>
    </row>
    <row r="266" spans="1:9" x14ac:dyDescent="0.25">
      <c r="A266">
        <v>199701</v>
      </c>
      <c r="B266">
        <v>4.99E-2</v>
      </c>
      <c r="C266">
        <v>-1.95E-2</v>
      </c>
      <c r="D266">
        <v>-1.4199999999999999E-2</v>
      </c>
      <c r="E266">
        <v>1.9599999999999999E-2</v>
      </c>
      <c r="H266" s="7"/>
      <c r="I266" s="7"/>
    </row>
    <row r="267" spans="1:9" x14ac:dyDescent="0.25">
      <c r="A267">
        <v>199702</v>
      </c>
      <c r="B267">
        <v>-4.8999999999999998E-3</v>
      </c>
      <c r="C267">
        <v>-3.2199999999999999E-2</v>
      </c>
      <c r="D267">
        <v>5.67E-2</v>
      </c>
      <c r="E267">
        <v>-2.1299999999999999E-2</v>
      </c>
      <c r="H267" s="7"/>
      <c r="I267" s="7"/>
    </row>
    <row r="268" spans="1:9" x14ac:dyDescent="0.25">
      <c r="A268">
        <v>199703</v>
      </c>
      <c r="B268">
        <v>-5.0300000000000004E-2</v>
      </c>
      <c r="C268">
        <v>-3.5999999999999999E-3</v>
      </c>
      <c r="D268">
        <v>3.39E-2</v>
      </c>
      <c r="E268">
        <v>9.0000000000000011E-3</v>
      </c>
      <c r="H268" s="7"/>
      <c r="I268" s="7"/>
    </row>
    <row r="269" spans="1:9" x14ac:dyDescent="0.25">
      <c r="A269">
        <v>199704</v>
      </c>
      <c r="B269">
        <v>4.0399999999999998E-2</v>
      </c>
      <c r="C269">
        <v>-5.7699999999999994E-2</v>
      </c>
      <c r="D269">
        <v>7.000000000000001E-4</v>
      </c>
      <c r="E269">
        <v>4.8399999999999999E-2</v>
      </c>
      <c r="H269" s="7"/>
      <c r="I269" s="7"/>
    </row>
    <row r="270" spans="1:9" x14ac:dyDescent="0.25">
      <c r="A270">
        <v>199705</v>
      </c>
      <c r="B270">
        <v>6.7400000000000002E-2</v>
      </c>
      <c r="C270">
        <v>5.1900000000000002E-2</v>
      </c>
      <c r="D270">
        <v>-4.1299999999999996E-2</v>
      </c>
      <c r="E270">
        <v>-5.1699999999999996E-2</v>
      </c>
      <c r="H270" s="7"/>
      <c r="I270" s="7"/>
    </row>
    <row r="271" spans="1:9" x14ac:dyDescent="0.25">
      <c r="A271">
        <v>199706</v>
      </c>
      <c r="B271">
        <v>4.0999999999999995E-2</v>
      </c>
      <c r="C271">
        <v>1.2199999999999999E-2</v>
      </c>
      <c r="D271">
        <v>1.5800000000000002E-2</v>
      </c>
      <c r="E271">
        <v>2.6000000000000002E-2</v>
      </c>
      <c r="H271" s="7"/>
      <c r="I271" s="7"/>
    </row>
    <row r="272" spans="1:9" x14ac:dyDescent="0.25">
      <c r="A272">
        <v>199707</v>
      </c>
      <c r="B272">
        <v>7.3300000000000004E-2</v>
      </c>
      <c r="C272">
        <v>-2.7400000000000001E-2</v>
      </c>
      <c r="D272">
        <v>2.5999999999999999E-3</v>
      </c>
      <c r="E272">
        <v>3.7699999999999997E-2</v>
      </c>
      <c r="H272" s="7"/>
      <c r="I272" s="7"/>
    </row>
    <row r="273" spans="1:9" x14ac:dyDescent="0.25">
      <c r="A273">
        <v>199708</v>
      </c>
      <c r="B273">
        <v>-4.1500000000000002E-2</v>
      </c>
      <c r="C273">
        <v>7.2800000000000004E-2</v>
      </c>
      <c r="D273">
        <v>1.18E-2</v>
      </c>
      <c r="E273">
        <v>-2.5600000000000001E-2</v>
      </c>
      <c r="H273" s="7"/>
      <c r="I273" s="7"/>
    </row>
    <row r="274" spans="1:9" x14ac:dyDescent="0.25">
      <c r="A274">
        <v>199709</v>
      </c>
      <c r="B274">
        <v>5.3499999999999999E-2</v>
      </c>
      <c r="C274">
        <v>2.53E-2</v>
      </c>
      <c r="D274">
        <v>3.7000000000000002E-3</v>
      </c>
      <c r="E274">
        <v>1.47E-2</v>
      </c>
      <c r="H274" s="7"/>
      <c r="I274" s="7"/>
    </row>
    <row r="275" spans="1:9" x14ac:dyDescent="0.25">
      <c r="A275">
        <v>199710</v>
      </c>
      <c r="B275">
        <v>-3.7999999999999999E-2</v>
      </c>
      <c r="C275">
        <v>-7.3000000000000001E-3</v>
      </c>
      <c r="D275">
        <v>2.2700000000000001E-2</v>
      </c>
      <c r="E275">
        <v>-5.6999999999999993E-3</v>
      </c>
      <c r="H275" s="7"/>
      <c r="I275" s="7"/>
    </row>
    <row r="276" spans="1:9" x14ac:dyDescent="0.25">
      <c r="A276">
        <v>199711</v>
      </c>
      <c r="B276">
        <v>2.98E-2</v>
      </c>
      <c r="C276">
        <v>-5.1200000000000002E-2</v>
      </c>
      <c r="D276">
        <v>1.2E-2</v>
      </c>
      <c r="E276">
        <v>3.3E-3</v>
      </c>
      <c r="H276" s="7"/>
      <c r="I276" s="7"/>
    </row>
    <row r="277" spans="1:9" x14ac:dyDescent="0.25">
      <c r="A277">
        <v>199712</v>
      </c>
      <c r="B277">
        <v>1.32E-2</v>
      </c>
      <c r="C277">
        <v>-2.4799999999999999E-2</v>
      </c>
      <c r="D277">
        <v>3.8399999999999997E-2</v>
      </c>
      <c r="E277">
        <v>3.9800000000000002E-2</v>
      </c>
      <c r="H277" s="7"/>
      <c r="I277" s="7"/>
    </row>
    <row r="278" spans="1:9" x14ac:dyDescent="0.25">
      <c r="A278">
        <v>199801</v>
      </c>
      <c r="B278">
        <v>1.5E-3</v>
      </c>
      <c r="C278">
        <v>-1.0700000000000001E-2</v>
      </c>
      <c r="D278">
        <v>-1.6299999999999999E-2</v>
      </c>
      <c r="E278">
        <v>1.4000000000000002E-3</v>
      </c>
      <c r="H278" s="7"/>
      <c r="I278" s="7"/>
    </row>
    <row r="279" spans="1:9" x14ac:dyDescent="0.25">
      <c r="A279">
        <v>199802</v>
      </c>
      <c r="B279">
        <v>7.0400000000000004E-2</v>
      </c>
      <c r="C279">
        <v>3.2000000000000002E-3</v>
      </c>
      <c r="D279">
        <v>-8.5000000000000006E-3</v>
      </c>
      <c r="E279">
        <v>-1.1200000000000002E-2</v>
      </c>
      <c r="H279" s="7"/>
      <c r="I279" s="7"/>
    </row>
    <row r="280" spans="1:9" x14ac:dyDescent="0.25">
      <c r="A280">
        <v>199803</v>
      </c>
      <c r="B280">
        <v>4.7599999999999996E-2</v>
      </c>
      <c r="C280">
        <v>-1.1399999999999999E-2</v>
      </c>
      <c r="D280">
        <v>1.3899999999999999E-2</v>
      </c>
      <c r="E280">
        <v>2.1499999999999998E-2</v>
      </c>
      <c r="H280" s="7"/>
      <c r="I280" s="7"/>
    </row>
    <row r="281" spans="1:9" x14ac:dyDescent="0.25">
      <c r="A281">
        <v>199804</v>
      </c>
      <c r="B281">
        <v>7.3000000000000001E-3</v>
      </c>
      <c r="C281">
        <v>7.000000000000001E-4</v>
      </c>
      <c r="D281">
        <v>9.3999999999999986E-3</v>
      </c>
      <c r="E281">
        <v>7.4000000000000003E-3</v>
      </c>
      <c r="H281" s="7"/>
      <c r="I281" s="7"/>
    </row>
    <row r="282" spans="1:9" x14ac:dyDescent="0.25">
      <c r="A282">
        <v>199805</v>
      </c>
      <c r="B282">
        <v>-3.0699999999999998E-2</v>
      </c>
      <c r="C282">
        <v>-3.3799999999999997E-2</v>
      </c>
      <c r="D282">
        <v>3.44E-2</v>
      </c>
      <c r="E282">
        <v>1.8200000000000001E-2</v>
      </c>
      <c r="H282" s="7"/>
      <c r="I282" s="7"/>
    </row>
    <row r="283" spans="1:9" x14ac:dyDescent="0.25">
      <c r="A283">
        <v>199806</v>
      </c>
      <c r="B283">
        <v>3.1800000000000002E-2</v>
      </c>
      <c r="C283">
        <v>-3.2099999999999997E-2</v>
      </c>
      <c r="D283">
        <v>-1.9599999999999999E-2</v>
      </c>
      <c r="E283">
        <v>7.2800000000000004E-2</v>
      </c>
      <c r="H283" s="7"/>
      <c r="I283" s="7"/>
    </row>
    <row r="284" spans="1:9" x14ac:dyDescent="0.25">
      <c r="A284">
        <v>199807</v>
      </c>
      <c r="B284">
        <v>-2.46E-2</v>
      </c>
      <c r="C284">
        <v>-4.9100000000000005E-2</v>
      </c>
      <c r="D284">
        <v>-1.78E-2</v>
      </c>
      <c r="E284">
        <v>3.6900000000000002E-2</v>
      </c>
      <c r="H284" s="7"/>
      <c r="I284" s="7"/>
    </row>
    <row r="285" spans="1:9" x14ac:dyDescent="0.25">
      <c r="A285">
        <v>199808</v>
      </c>
      <c r="B285">
        <v>-0.16079999999999997</v>
      </c>
      <c r="C285">
        <v>-5.6900000000000006E-2</v>
      </c>
      <c r="D285">
        <v>3.5299999999999998E-2</v>
      </c>
      <c r="E285">
        <v>1.84E-2</v>
      </c>
      <c r="H285" s="7"/>
      <c r="I285" s="7"/>
    </row>
    <row r="286" spans="1:9" x14ac:dyDescent="0.25">
      <c r="A286">
        <v>199809</v>
      </c>
      <c r="B286">
        <v>6.1500000000000006E-2</v>
      </c>
      <c r="C286">
        <v>8.9999999999999998E-4</v>
      </c>
      <c r="D286">
        <v>-3.4200000000000001E-2</v>
      </c>
      <c r="E286">
        <v>-8.1000000000000013E-3</v>
      </c>
      <c r="H286" s="7"/>
      <c r="I286" s="7"/>
    </row>
    <row r="287" spans="1:9" x14ac:dyDescent="0.25">
      <c r="A287">
        <v>199810</v>
      </c>
      <c r="B287">
        <v>7.1300000000000002E-2</v>
      </c>
      <c r="C287">
        <v>-3.1200000000000002E-2</v>
      </c>
      <c r="D287">
        <v>-2.23E-2</v>
      </c>
      <c r="E287">
        <v>-5.3699999999999998E-2</v>
      </c>
      <c r="H287" s="7"/>
      <c r="I287" s="7"/>
    </row>
    <row r="288" spans="1:9" x14ac:dyDescent="0.25">
      <c r="A288">
        <v>199811</v>
      </c>
      <c r="B288">
        <v>6.0999999999999999E-2</v>
      </c>
      <c r="C288">
        <v>1.23E-2</v>
      </c>
      <c r="D288">
        <v>-3.2500000000000001E-2</v>
      </c>
      <c r="E288">
        <v>1.2E-2</v>
      </c>
      <c r="H288" s="7"/>
      <c r="I288" s="7"/>
    </row>
    <row r="289" spans="1:9" x14ac:dyDescent="0.25">
      <c r="A289">
        <v>199812</v>
      </c>
      <c r="B289">
        <v>6.1600000000000002E-2</v>
      </c>
      <c r="C289">
        <v>-5.0000000000000001E-3</v>
      </c>
      <c r="D289">
        <v>-4.1900000000000007E-2</v>
      </c>
      <c r="E289">
        <v>8.9200000000000002E-2</v>
      </c>
      <c r="H289" s="7"/>
      <c r="I289" s="7"/>
    </row>
    <row r="290" spans="1:9" x14ac:dyDescent="0.25">
      <c r="A290">
        <v>199901</v>
      </c>
      <c r="B290">
        <v>3.5000000000000003E-2</v>
      </c>
      <c r="C290">
        <v>7.4999999999999997E-3</v>
      </c>
      <c r="D290">
        <v>-4.5999999999999999E-2</v>
      </c>
      <c r="E290">
        <v>3.0299999999999997E-2</v>
      </c>
      <c r="H290" s="7"/>
      <c r="I290" s="7"/>
    </row>
    <row r="291" spans="1:9" x14ac:dyDescent="0.25">
      <c r="A291">
        <v>199902</v>
      </c>
      <c r="B291">
        <v>-4.0800000000000003E-2</v>
      </c>
      <c r="C291">
        <v>-6.08E-2</v>
      </c>
      <c r="D291">
        <v>1.9199999999999998E-2</v>
      </c>
      <c r="E291">
        <v>-1E-3</v>
      </c>
      <c r="H291" s="7"/>
      <c r="I291" s="7"/>
    </row>
    <row r="292" spans="1:9" x14ac:dyDescent="0.25">
      <c r="A292">
        <v>199903</v>
      </c>
      <c r="B292">
        <v>3.4500000000000003E-2</v>
      </c>
      <c r="C292">
        <v>-3.7999999999999999E-2</v>
      </c>
      <c r="D292">
        <v>-2.7400000000000001E-2</v>
      </c>
      <c r="E292">
        <v>-1.2699999999999999E-2</v>
      </c>
      <c r="H292" s="7"/>
      <c r="I292" s="7"/>
    </row>
    <row r="293" spans="1:9" x14ac:dyDescent="0.25">
      <c r="A293">
        <v>199904</v>
      </c>
      <c r="B293">
        <v>4.3299999999999998E-2</v>
      </c>
      <c r="C293">
        <v>3.9100000000000003E-2</v>
      </c>
      <c r="D293">
        <v>2.46E-2</v>
      </c>
      <c r="E293">
        <v>-9.0399999999999994E-2</v>
      </c>
      <c r="H293" s="7"/>
      <c r="I293" s="7"/>
    </row>
    <row r="294" spans="1:9" x14ac:dyDescent="0.25">
      <c r="A294">
        <v>199905</v>
      </c>
      <c r="B294">
        <v>-2.46E-2</v>
      </c>
      <c r="C294">
        <v>3.3399999999999999E-2</v>
      </c>
      <c r="D294">
        <v>2.35E-2</v>
      </c>
      <c r="E294">
        <v>-5.1900000000000002E-2</v>
      </c>
      <c r="H294" s="7"/>
      <c r="I294" s="7"/>
    </row>
    <row r="295" spans="1:9" x14ac:dyDescent="0.25">
      <c r="A295">
        <v>199906</v>
      </c>
      <c r="B295">
        <v>4.7699999999999992E-2</v>
      </c>
      <c r="C295">
        <v>3.1E-2</v>
      </c>
      <c r="D295">
        <v>-3.1899999999999998E-2</v>
      </c>
      <c r="E295">
        <v>5.0599999999999999E-2</v>
      </c>
      <c r="H295" s="7"/>
      <c r="I295" s="7"/>
    </row>
    <row r="296" spans="1:9" x14ac:dyDescent="0.25">
      <c r="A296">
        <v>199907</v>
      </c>
      <c r="B296">
        <v>-3.49E-2</v>
      </c>
      <c r="C296">
        <v>2.6000000000000002E-2</v>
      </c>
      <c r="D296">
        <v>-4.4000000000000003E-3</v>
      </c>
      <c r="E296">
        <v>1.66E-2</v>
      </c>
      <c r="H296" s="7"/>
      <c r="I296" s="7"/>
    </row>
    <row r="297" spans="1:9" x14ac:dyDescent="0.25">
      <c r="A297">
        <v>199908</v>
      </c>
      <c r="B297">
        <v>-1.38E-2</v>
      </c>
      <c r="C297">
        <v>-9.3999999999999986E-3</v>
      </c>
      <c r="D297">
        <v>-1.8700000000000001E-2</v>
      </c>
      <c r="E297">
        <v>3.1200000000000002E-2</v>
      </c>
      <c r="H297" s="7"/>
      <c r="I297" s="7"/>
    </row>
    <row r="298" spans="1:9" x14ac:dyDescent="0.25">
      <c r="A298">
        <v>199909</v>
      </c>
      <c r="B298">
        <v>-2.7900000000000001E-2</v>
      </c>
      <c r="C298">
        <v>3.4099999999999998E-2</v>
      </c>
      <c r="D298">
        <v>-3.49E-2</v>
      </c>
      <c r="E298">
        <v>6.4699999999999994E-2</v>
      </c>
      <c r="H298" s="7"/>
      <c r="I298" s="7"/>
    </row>
    <row r="299" spans="1:9" x14ac:dyDescent="0.25">
      <c r="A299">
        <v>199910</v>
      </c>
      <c r="B299">
        <v>6.1200000000000004E-2</v>
      </c>
      <c r="C299">
        <v>-6.6400000000000001E-2</v>
      </c>
      <c r="D299">
        <v>-3.3700000000000001E-2</v>
      </c>
      <c r="E299">
        <v>5.5E-2</v>
      </c>
      <c r="H299" s="7"/>
      <c r="I299" s="7"/>
    </row>
    <row r="300" spans="1:9" x14ac:dyDescent="0.25">
      <c r="A300">
        <v>199911</v>
      </c>
      <c r="B300">
        <v>3.3700000000000001E-2</v>
      </c>
      <c r="C300">
        <v>7.2099999999999997E-2</v>
      </c>
      <c r="D300">
        <v>-6.1200000000000004E-2</v>
      </c>
      <c r="E300">
        <v>5.6399999999999999E-2</v>
      </c>
      <c r="H300" s="7"/>
      <c r="I300" s="7"/>
    </row>
    <row r="301" spans="1:9" x14ac:dyDescent="0.25">
      <c r="A301">
        <v>199912</v>
      </c>
      <c r="B301">
        <v>7.7199999999999991E-2</v>
      </c>
      <c r="C301">
        <v>7.0300000000000001E-2</v>
      </c>
      <c r="D301">
        <v>-8.3299999999999999E-2</v>
      </c>
      <c r="E301">
        <v>0.13220000000000001</v>
      </c>
      <c r="H301" s="7"/>
      <c r="I301" s="7"/>
    </row>
    <row r="302" spans="1:9" x14ac:dyDescent="0.25">
      <c r="A302">
        <v>200001</v>
      </c>
      <c r="B302">
        <v>-4.7400000000000005E-2</v>
      </c>
      <c r="C302">
        <v>5.7699999999999994E-2</v>
      </c>
      <c r="D302">
        <v>-1.8799999999999997E-2</v>
      </c>
      <c r="E302">
        <v>1.9199999999999998E-2</v>
      </c>
      <c r="H302" s="7"/>
      <c r="I302" s="7"/>
    </row>
    <row r="303" spans="1:9" x14ac:dyDescent="0.25">
      <c r="A303">
        <v>200002</v>
      </c>
      <c r="B303">
        <v>2.4500000000000001E-2</v>
      </c>
      <c r="C303">
        <v>0.21359999999999998</v>
      </c>
      <c r="D303">
        <v>-9.5899999999999999E-2</v>
      </c>
      <c r="E303">
        <v>0.182</v>
      </c>
      <c r="H303" s="7"/>
      <c r="I303" s="7"/>
    </row>
    <row r="304" spans="1:9" x14ac:dyDescent="0.25">
      <c r="A304">
        <v>200003</v>
      </c>
      <c r="B304">
        <v>5.2000000000000005E-2</v>
      </c>
      <c r="C304">
        <v>-0.17199999999999999</v>
      </c>
      <c r="D304">
        <v>8.1300000000000011E-2</v>
      </c>
      <c r="E304">
        <v>-6.83E-2</v>
      </c>
      <c r="H304" s="7"/>
      <c r="I304" s="7"/>
    </row>
    <row r="305" spans="1:9" x14ac:dyDescent="0.25">
      <c r="A305">
        <v>200004</v>
      </c>
      <c r="B305">
        <v>-6.4000000000000001E-2</v>
      </c>
      <c r="C305">
        <v>-6.6799999999999998E-2</v>
      </c>
      <c r="D305">
        <v>7.2599999999999998E-2</v>
      </c>
      <c r="E305">
        <v>-8.3900000000000002E-2</v>
      </c>
      <c r="H305" s="7"/>
      <c r="I305" s="7"/>
    </row>
    <row r="306" spans="1:9" x14ac:dyDescent="0.25">
      <c r="A306">
        <v>200005</v>
      </c>
      <c r="B306">
        <v>-4.4199999999999996E-2</v>
      </c>
      <c r="C306">
        <v>-6.0499999999999998E-2</v>
      </c>
      <c r="D306">
        <v>4.7500000000000001E-2</v>
      </c>
      <c r="E306">
        <v>-8.9800000000000005E-2</v>
      </c>
      <c r="H306" s="7"/>
      <c r="I306" s="7"/>
    </row>
    <row r="307" spans="1:9" x14ac:dyDescent="0.25">
      <c r="A307">
        <v>200006</v>
      </c>
      <c r="B307">
        <v>4.6399999999999997E-2</v>
      </c>
      <c r="C307">
        <v>0.12839999999999999</v>
      </c>
      <c r="D307">
        <v>-8.4199999999999997E-2</v>
      </c>
      <c r="E307">
        <v>0.16600000000000001</v>
      </c>
      <c r="H307" s="7"/>
      <c r="I307" s="7"/>
    </row>
    <row r="308" spans="1:9" x14ac:dyDescent="0.25">
      <c r="A308">
        <v>200007</v>
      </c>
      <c r="B308">
        <v>-2.5099999999999997E-2</v>
      </c>
      <c r="C308">
        <v>-3.0699999999999998E-2</v>
      </c>
      <c r="D308">
        <v>8.3100000000000007E-2</v>
      </c>
      <c r="E308">
        <v>-5.0000000000000001E-4</v>
      </c>
      <c r="H308" s="7"/>
      <c r="I308" s="7"/>
    </row>
    <row r="309" spans="1:9" x14ac:dyDescent="0.25">
      <c r="A309">
        <v>200008</v>
      </c>
      <c r="B309">
        <v>7.0300000000000001E-2</v>
      </c>
      <c r="C309">
        <v>-6.0999999999999995E-3</v>
      </c>
      <c r="D309">
        <v>-1.3899999999999999E-2</v>
      </c>
      <c r="E309">
        <v>5.7300000000000004E-2</v>
      </c>
      <c r="H309" s="7"/>
      <c r="I309" s="7"/>
    </row>
    <row r="310" spans="1:9" x14ac:dyDescent="0.25">
      <c r="A310">
        <v>200009</v>
      </c>
      <c r="B310">
        <v>-5.45E-2</v>
      </c>
      <c r="C310">
        <v>-1.8200000000000001E-2</v>
      </c>
      <c r="D310">
        <v>7.17E-2</v>
      </c>
      <c r="E310">
        <v>1.9699999999999999E-2</v>
      </c>
      <c r="H310" s="7"/>
      <c r="I310" s="7"/>
    </row>
    <row r="311" spans="1:9" x14ac:dyDescent="0.25">
      <c r="A311">
        <v>200010</v>
      </c>
      <c r="B311">
        <v>-2.76E-2</v>
      </c>
      <c r="C311">
        <v>-3.8800000000000001E-2</v>
      </c>
      <c r="D311">
        <v>5.7099999999999998E-2</v>
      </c>
      <c r="E311">
        <v>-4.4800000000000006E-2</v>
      </c>
      <c r="H311" s="7"/>
      <c r="I311" s="7"/>
    </row>
    <row r="312" spans="1:9" x14ac:dyDescent="0.25">
      <c r="A312">
        <v>200011</v>
      </c>
      <c r="B312">
        <v>-0.1072</v>
      </c>
      <c r="C312">
        <v>-3.4099999999999998E-2</v>
      </c>
      <c r="D312">
        <v>0.12300000000000001</v>
      </c>
      <c r="E312">
        <v>-2.3199999999999998E-2</v>
      </c>
      <c r="H312" s="7"/>
      <c r="I312" s="7"/>
    </row>
    <row r="313" spans="1:9" x14ac:dyDescent="0.25">
      <c r="A313">
        <v>200012</v>
      </c>
      <c r="B313">
        <v>1.1899999999999999E-2</v>
      </c>
      <c r="C313">
        <v>7.3000000000000001E-3</v>
      </c>
      <c r="D313">
        <v>7.6100000000000001E-2</v>
      </c>
      <c r="E313">
        <v>6.7400000000000002E-2</v>
      </c>
      <c r="H313" s="7"/>
      <c r="I313" s="7"/>
    </row>
    <row r="314" spans="1:9" x14ac:dyDescent="0.25">
      <c r="A314">
        <v>200101</v>
      </c>
      <c r="B314">
        <v>3.1300000000000001E-2</v>
      </c>
      <c r="C314">
        <v>6.6799999999999998E-2</v>
      </c>
      <c r="D314">
        <v>-5.0700000000000002E-2</v>
      </c>
      <c r="E314">
        <v>-0.253</v>
      </c>
      <c r="H314" s="7"/>
      <c r="I314" s="7"/>
    </row>
    <row r="315" spans="1:9" x14ac:dyDescent="0.25">
      <c r="A315">
        <v>200102</v>
      </c>
      <c r="B315">
        <v>-0.10050000000000001</v>
      </c>
      <c r="C315">
        <v>-7.8000000000000005E-3</v>
      </c>
      <c r="D315">
        <v>0.12470000000000001</v>
      </c>
      <c r="E315">
        <v>0.12570000000000001</v>
      </c>
      <c r="H315" s="7"/>
      <c r="I315" s="7"/>
    </row>
    <row r="316" spans="1:9" x14ac:dyDescent="0.25">
      <c r="A316">
        <v>200103</v>
      </c>
      <c r="B316">
        <v>-7.2599999999999998E-2</v>
      </c>
      <c r="C316">
        <v>2.5000000000000001E-3</v>
      </c>
      <c r="D316">
        <v>6.4199999999999993E-2</v>
      </c>
      <c r="E316">
        <v>8.5500000000000007E-2</v>
      </c>
      <c r="H316" s="7"/>
      <c r="I316" s="7"/>
    </row>
    <row r="317" spans="1:9" x14ac:dyDescent="0.25">
      <c r="A317">
        <v>200104</v>
      </c>
      <c r="B317">
        <v>7.9399999999999998E-2</v>
      </c>
      <c r="C317">
        <v>5.5000000000000005E-3</v>
      </c>
      <c r="D317">
        <v>-4.6699999999999998E-2</v>
      </c>
      <c r="E317">
        <v>-7.9000000000000001E-2</v>
      </c>
      <c r="H317" s="7"/>
      <c r="I317" s="7"/>
    </row>
    <row r="318" spans="1:9" x14ac:dyDescent="0.25">
      <c r="A318">
        <v>200105</v>
      </c>
      <c r="B318">
        <v>7.1999999999999998E-3</v>
      </c>
      <c r="C318">
        <v>2.5000000000000001E-2</v>
      </c>
      <c r="D318">
        <v>3.3599999999999998E-2</v>
      </c>
      <c r="E318">
        <v>2.2099999999999998E-2</v>
      </c>
      <c r="H318" s="7"/>
      <c r="I318" s="7"/>
    </row>
    <row r="319" spans="1:9" x14ac:dyDescent="0.25">
      <c r="A319">
        <v>200106</v>
      </c>
      <c r="B319">
        <v>-1.9400000000000001E-2</v>
      </c>
      <c r="C319">
        <v>6.2400000000000004E-2</v>
      </c>
      <c r="D319">
        <v>-1.1200000000000002E-2</v>
      </c>
      <c r="E319">
        <v>3.8E-3</v>
      </c>
      <c r="H319" s="7"/>
      <c r="I319" s="7"/>
    </row>
    <row r="320" spans="1:9" x14ac:dyDescent="0.25">
      <c r="A320">
        <v>200107</v>
      </c>
      <c r="B320">
        <v>-2.1299999999999999E-2</v>
      </c>
      <c r="C320">
        <v>-4.1900000000000007E-2</v>
      </c>
      <c r="D320">
        <v>5.21E-2</v>
      </c>
      <c r="E320">
        <v>5.5800000000000002E-2</v>
      </c>
      <c r="H320" s="7"/>
      <c r="I320" s="7"/>
    </row>
    <row r="321" spans="1:9" x14ac:dyDescent="0.25">
      <c r="A321">
        <v>200108</v>
      </c>
      <c r="B321">
        <v>-6.4600000000000005E-2</v>
      </c>
      <c r="C321">
        <v>2.4799999999999999E-2</v>
      </c>
      <c r="D321">
        <v>2.3099999999999999E-2</v>
      </c>
      <c r="E321">
        <v>5.5300000000000002E-2</v>
      </c>
      <c r="H321" s="7"/>
      <c r="I321" s="7"/>
    </row>
    <row r="322" spans="1:9" x14ac:dyDescent="0.25">
      <c r="A322">
        <v>200109</v>
      </c>
      <c r="B322">
        <v>-9.2499999999999999E-2</v>
      </c>
      <c r="C322">
        <v>-6.2300000000000001E-2</v>
      </c>
      <c r="D322">
        <v>1.4499999999999999E-2</v>
      </c>
      <c r="E322">
        <v>0.1148</v>
      </c>
      <c r="H322" s="7"/>
      <c r="I322" s="7"/>
    </row>
    <row r="323" spans="1:9" x14ac:dyDescent="0.25">
      <c r="A323">
        <v>200110</v>
      </c>
      <c r="B323">
        <v>2.46E-2</v>
      </c>
      <c r="C323">
        <v>7.4800000000000005E-2</v>
      </c>
      <c r="D323">
        <v>-7.6499999999999999E-2</v>
      </c>
      <c r="E323">
        <v>-8.4700000000000011E-2</v>
      </c>
      <c r="H323" s="7"/>
      <c r="I323" s="7"/>
    </row>
    <row r="324" spans="1:9" x14ac:dyDescent="0.25">
      <c r="A324">
        <v>200111</v>
      </c>
      <c r="B324">
        <v>7.5399999999999995E-2</v>
      </c>
      <c r="C324">
        <v>-4.6999999999999993E-3</v>
      </c>
      <c r="D324">
        <v>2.2099999999999998E-2</v>
      </c>
      <c r="E324">
        <v>-8.6899999999999991E-2</v>
      </c>
      <c r="H324" s="7"/>
      <c r="I324" s="7"/>
    </row>
    <row r="325" spans="1:9" x14ac:dyDescent="0.25">
      <c r="A325">
        <v>200112</v>
      </c>
      <c r="B325">
        <v>1.6E-2</v>
      </c>
      <c r="C325">
        <v>4.7400000000000005E-2</v>
      </c>
      <c r="D325">
        <v>8.3999999999999995E-3</v>
      </c>
      <c r="E325">
        <v>7.000000000000001E-4</v>
      </c>
      <c r="H325" s="7"/>
      <c r="I325" s="7"/>
    </row>
    <row r="326" spans="1:9" x14ac:dyDescent="0.25">
      <c r="A326">
        <v>200201</v>
      </c>
      <c r="B326">
        <v>-1.44E-2</v>
      </c>
      <c r="C326">
        <v>1.1899999999999999E-2</v>
      </c>
      <c r="D326">
        <v>3.44E-2</v>
      </c>
      <c r="E326">
        <v>3.7499999999999999E-2</v>
      </c>
      <c r="H326" s="7"/>
      <c r="I326" s="7"/>
    </row>
    <row r="327" spans="1:9" x14ac:dyDescent="0.25">
      <c r="A327">
        <v>200202</v>
      </c>
      <c r="B327">
        <v>-2.29E-2</v>
      </c>
      <c r="C327">
        <v>-1.01E-2</v>
      </c>
      <c r="D327">
        <v>2.1600000000000001E-2</v>
      </c>
      <c r="E327">
        <v>6.8199999999999997E-2</v>
      </c>
      <c r="H327" s="7"/>
      <c r="I327" s="7"/>
    </row>
    <row r="328" spans="1:9" x14ac:dyDescent="0.25">
      <c r="A328">
        <v>200203</v>
      </c>
      <c r="B328">
        <v>4.24E-2</v>
      </c>
      <c r="C328">
        <v>4.2099999999999999E-2</v>
      </c>
      <c r="D328">
        <v>1.06E-2</v>
      </c>
      <c r="E328">
        <v>-1.6399999999999998E-2</v>
      </c>
      <c r="H328" s="7"/>
      <c r="I328" s="7"/>
    </row>
    <row r="329" spans="1:9" x14ac:dyDescent="0.25">
      <c r="A329">
        <v>200204</v>
      </c>
      <c r="B329">
        <v>-5.2000000000000005E-2</v>
      </c>
      <c r="C329">
        <v>5.96E-2</v>
      </c>
      <c r="D329">
        <v>3.8800000000000001E-2</v>
      </c>
      <c r="E329">
        <v>7.6299999999999993E-2</v>
      </c>
      <c r="H329" s="7"/>
      <c r="I329" s="7"/>
    </row>
    <row r="330" spans="1:9" x14ac:dyDescent="0.25">
      <c r="A330">
        <v>200205</v>
      </c>
      <c r="B330">
        <v>-1.38E-2</v>
      </c>
      <c r="C330">
        <v>-3.2099999999999997E-2</v>
      </c>
      <c r="D330">
        <v>1.5300000000000001E-2</v>
      </c>
      <c r="E330">
        <v>3.1600000000000003E-2</v>
      </c>
      <c r="H330" s="7"/>
      <c r="I330" s="7"/>
    </row>
    <row r="331" spans="1:9" x14ac:dyDescent="0.25">
      <c r="A331">
        <v>200206</v>
      </c>
      <c r="B331">
        <v>-7.2099999999999997E-2</v>
      </c>
      <c r="C331">
        <v>4.2900000000000001E-2</v>
      </c>
      <c r="D331">
        <v>-5.0000000000000001E-4</v>
      </c>
      <c r="E331">
        <v>6.0299999999999999E-2</v>
      </c>
      <c r="H331" s="7"/>
      <c r="I331" s="7"/>
    </row>
    <row r="332" spans="1:9" x14ac:dyDescent="0.25">
      <c r="A332">
        <v>200207</v>
      </c>
      <c r="B332">
        <v>-8.1799999999999998E-2</v>
      </c>
      <c r="C332">
        <v>-5.28E-2</v>
      </c>
      <c r="D332">
        <v>-3.85E-2</v>
      </c>
      <c r="E332">
        <v>3.7699999999999997E-2</v>
      </c>
      <c r="H332" s="7"/>
      <c r="I332" s="7"/>
    </row>
    <row r="333" spans="1:9" x14ac:dyDescent="0.25">
      <c r="A333">
        <v>200208</v>
      </c>
      <c r="B333">
        <v>5.0000000000000001E-3</v>
      </c>
      <c r="C333">
        <v>-2.86E-2</v>
      </c>
      <c r="D333">
        <v>3.2799999999999996E-2</v>
      </c>
      <c r="E333">
        <v>1.9E-2</v>
      </c>
      <c r="H333" s="7"/>
      <c r="I333" s="7"/>
    </row>
    <row r="334" spans="1:9" x14ac:dyDescent="0.25">
      <c r="A334">
        <v>200209</v>
      </c>
      <c r="B334">
        <v>-0.10349999999999999</v>
      </c>
      <c r="C334">
        <v>2.41E-2</v>
      </c>
      <c r="D334">
        <v>1.4499999999999999E-2</v>
      </c>
      <c r="E334">
        <v>9.1300000000000006E-2</v>
      </c>
      <c r="H334" s="7"/>
      <c r="I334" s="7"/>
    </row>
    <row r="335" spans="1:9" x14ac:dyDescent="0.25">
      <c r="A335">
        <v>200210</v>
      </c>
      <c r="B335">
        <v>7.8399999999999997E-2</v>
      </c>
      <c r="C335">
        <v>-3.4200000000000001E-2</v>
      </c>
      <c r="D335">
        <v>-3.9399999999999998E-2</v>
      </c>
      <c r="E335">
        <v>-5.5800000000000002E-2</v>
      </c>
      <c r="H335" s="7"/>
      <c r="I335" s="7"/>
    </row>
    <row r="336" spans="1:9" x14ac:dyDescent="0.25">
      <c r="A336">
        <v>200211</v>
      </c>
      <c r="B336">
        <v>5.96E-2</v>
      </c>
      <c r="C336">
        <v>3.1899999999999998E-2</v>
      </c>
      <c r="D336">
        <v>-1.26E-2</v>
      </c>
      <c r="E336">
        <v>-0.16329999999999997</v>
      </c>
      <c r="H336" s="7"/>
      <c r="I336" s="7"/>
    </row>
    <row r="337" spans="1:9" x14ac:dyDescent="0.25">
      <c r="A337">
        <v>200212</v>
      </c>
      <c r="B337">
        <v>-5.7599999999999998E-2</v>
      </c>
      <c r="C337">
        <v>8.0000000000000004E-4</v>
      </c>
      <c r="D337">
        <v>2.1400000000000002E-2</v>
      </c>
      <c r="E337">
        <v>9.64E-2</v>
      </c>
      <c r="H337" s="7"/>
      <c r="I337" s="7"/>
    </row>
    <row r="338" spans="1:9" x14ac:dyDescent="0.25">
      <c r="A338">
        <v>200301</v>
      </c>
      <c r="B338">
        <v>-2.5699999999999997E-2</v>
      </c>
      <c r="C338">
        <v>1.32E-2</v>
      </c>
      <c r="D338">
        <v>-8.1000000000000013E-3</v>
      </c>
      <c r="E338">
        <v>1.55E-2</v>
      </c>
      <c r="H338" s="7"/>
      <c r="I338" s="7"/>
    </row>
    <row r="339" spans="1:9" x14ac:dyDescent="0.25">
      <c r="A339">
        <v>200302</v>
      </c>
      <c r="B339">
        <v>-1.8799999999999997E-2</v>
      </c>
      <c r="C339">
        <v>-4.5999999999999999E-3</v>
      </c>
      <c r="D339">
        <v>-1.37E-2</v>
      </c>
      <c r="E339">
        <v>1.1699999999999999E-2</v>
      </c>
      <c r="H339" s="7"/>
      <c r="I339" s="7"/>
    </row>
    <row r="340" spans="1:9" x14ac:dyDescent="0.25">
      <c r="A340">
        <v>200303</v>
      </c>
      <c r="B340">
        <v>1.09E-2</v>
      </c>
      <c r="C340">
        <v>1.0200000000000001E-2</v>
      </c>
      <c r="D340">
        <v>-1.9400000000000001E-2</v>
      </c>
      <c r="E340">
        <v>1.4800000000000001E-2</v>
      </c>
      <c r="H340" s="7"/>
      <c r="I340" s="7"/>
    </row>
    <row r="341" spans="1:9" x14ac:dyDescent="0.25">
      <c r="A341">
        <v>200304</v>
      </c>
      <c r="B341">
        <v>8.2200000000000009E-2</v>
      </c>
      <c r="C341">
        <v>6.1999999999999998E-3</v>
      </c>
      <c r="D341">
        <v>1.15E-2</v>
      </c>
      <c r="E341">
        <v>-9.3299999999999994E-2</v>
      </c>
      <c r="H341" s="7"/>
      <c r="I341" s="7"/>
    </row>
    <row r="342" spans="1:9" x14ac:dyDescent="0.25">
      <c r="A342">
        <v>200305</v>
      </c>
      <c r="B342">
        <v>6.0499999999999998E-2</v>
      </c>
      <c r="C342">
        <v>4.6699999999999998E-2</v>
      </c>
      <c r="D342">
        <v>3.9000000000000003E-3</v>
      </c>
      <c r="E342">
        <v>-0.107</v>
      </c>
      <c r="H342" s="7"/>
      <c r="I342" s="7"/>
    </row>
    <row r="343" spans="1:9" x14ac:dyDescent="0.25">
      <c r="A343">
        <v>200306</v>
      </c>
      <c r="B343">
        <v>1.4199999999999999E-2</v>
      </c>
      <c r="C343">
        <v>1.7399999999999999E-2</v>
      </c>
      <c r="D343">
        <v>1.1000000000000001E-3</v>
      </c>
      <c r="E343">
        <v>-0.01</v>
      </c>
      <c r="H343" s="7"/>
      <c r="I343" s="7"/>
    </row>
    <row r="344" spans="1:9" x14ac:dyDescent="0.25">
      <c r="A344">
        <v>200307</v>
      </c>
      <c r="B344">
        <v>2.35E-2</v>
      </c>
      <c r="C344">
        <v>5.0599999999999999E-2</v>
      </c>
      <c r="D344">
        <v>-1.24E-2</v>
      </c>
      <c r="E344">
        <v>-2.3999999999999998E-3</v>
      </c>
      <c r="H344" s="7"/>
      <c r="I344" s="7"/>
    </row>
    <row r="345" spans="1:9" x14ac:dyDescent="0.25">
      <c r="A345">
        <v>200308</v>
      </c>
      <c r="B345">
        <v>2.3399999999999997E-2</v>
      </c>
      <c r="C345">
        <v>2.5899999999999999E-2</v>
      </c>
      <c r="D345">
        <v>1.5300000000000001E-2</v>
      </c>
      <c r="E345">
        <v>-6.1999999999999998E-3</v>
      </c>
      <c r="H345" s="7"/>
      <c r="I345" s="7"/>
    </row>
    <row r="346" spans="1:9" x14ac:dyDescent="0.25">
      <c r="A346">
        <v>200309</v>
      </c>
      <c r="B346">
        <v>-1.24E-2</v>
      </c>
      <c r="C346">
        <v>7.9000000000000008E-3</v>
      </c>
      <c r="D346">
        <v>1.7000000000000001E-3</v>
      </c>
      <c r="E346">
        <v>-1.9E-3</v>
      </c>
      <c r="H346" s="7"/>
      <c r="I346" s="7"/>
    </row>
    <row r="347" spans="1:9" x14ac:dyDescent="0.25">
      <c r="A347">
        <v>200310</v>
      </c>
      <c r="B347">
        <v>6.08E-2</v>
      </c>
      <c r="C347">
        <v>2.69E-2</v>
      </c>
      <c r="D347">
        <v>1.9699999999999999E-2</v>
      </c>
      <c r="E347">
        <v>3.9900000000000005E-2</v>
      </c>
      <c r="H347" s="7"/>
      <c r="I347" s="7"/>
    </row>
    <row r="348" spans="1:9" x14ac:dyDescent="0.25">
      <c r="A348">
        <v>200311</v>
      </c>
      <c r="B348">
        <v>1.3500000000000002E-2</v>
      </c>
      <c r="C348">
        <v>2.0799999999999999E-2</v>
      </c>
      <c r="D348">
        <v>1.78E-2</v>
      </c>
      <c r="E348">
        <v>1.46E-2</v>
      </c>
      <c r="H348" s="7"/>
      <c r="I348" s="7"/>
    </row>
    <row r="349" spans="1:9" x14ac:dyDescent="0.25">
      <c r="A349">
        <v>200312</v>
      </c>
      <c r="B349">
        <v>4.2900000000000001E-2</v>
      </c>
      <c r="C349">
        <v>-2.6699999999999998E-2</v>
      </c>
      <c r="D349">
        <v>1.6E-2</v>
      </c>
      <c r="E349">
        <v>-5.57E-2</v>
      </c>
      <c r="H349" s="7"/>
      <c r="I349" s="7"/>
    </row>
    <row r="350" spans="1:9" x14ac:dyDescent="0.25">
      <c r="A350">
        <v>200401</v>
      </c>
      <c r="B350">
        <v>2.1499999999999998E-2</v>
      </c>
      <c r="C350">
        <v>2.5499999999999998E-2</v>
      </c>
      <c r="D350">
        <v>2.4900000000000002E-2</v>
      </c>
      <c r="E350">
        <v>2.58E-2</v>
      </c>
      <c r="H350" s="7"/>
      <c r="I350" s="7"/>
    </row>
    <row r="351" spans="1:9" x14ac:dyDescent="0.25">
      <c r="A351">
        <v>200402</v>
      </c>
      <c r="B351">
        <v>1.3999999999999999E-2</v>
      </c>
      <c r="C351">
        <v>-1.5700000000000002E-2</v>
      </c>
      <c r="D351">
        <v>8.8000000000000005E-3</v>
      </c>
      <c r="E351">
        <v>-1.1399999999999999E-2</v>
      </c>
      <c r="H351" s="7"/>
      <c r="I351" s="7"/>
    </row>
    <row r="352" spans="1:9" x14ac:dyDescent="0.25">
      <c r="A352">
        <v>200403</v>
      </c>
      <c r="B352">
        <v>-1.32E-2</v>
      </c>
      <c r="C352">
        <v>1.72E-2</v>
      </c>
      <c r="D352">
        <v>2.7000000000000001E-3</v>
      </c>
      <c r="E352">
        <v>1.7000000000000001E-3</v>
      </c>
      <c r="H352" s="7"/>
      <c r="I352" s="7"/>
    </row>
    <row r="353" spans="1:9" x14ac:dyDescent="0.25">
      <c r="A353">
        <v>200404</v>
      </c>
      <c r="B353">
        <v>-1.83E-2</v>
      </c>
      <c r="C353">
        <v>-1.7000000000000001E-2</v>
      </c>
      <c r="D353">
        <v>-3.0699999999999998E-2</v>
      </c>
      <c r="E353">
        <v>-5.3800000000000001E-2</v>
      </c>
      <c r="H353" s="7"/>
      <c r="I353" s="7"/>
    </row>
    <row r="354" spans="1:9" x14ac:dyDescent="0.25">
      <c r="A354">
        <v>200405</v>
      </c>
      <c r="B354">
        <v>1.1699999999999999E-2</v>
      </c>
      <c r="C354">
        <v>-2E-3</v>
      </c>
      <c r="D354">
        <v>-2.5000000000000001E-3</v>
      </c>
      <c r="E354">
        <v>1.4999999999999999E-2</v>
      </c>
      <c r="H354" s="7"/>
      <c r="I354" s="7"/>
    </row>
    <row r="355" spans="1:9" x14ac:dyDescent="0.25">
      <c r="A355">
        <v>200406</v>
      </c>
      <c r="B355">
        <v>1.8600000000000002E-2</v>
      </c>
      <c r="C355">
        <v>2.2599999999999999E-2</v>
      </c>
      <c r="D355">
        <v>1.18E-2</v>
      </c>
      <c r="E355">
        <v>2.0499999999999997E-2</v>
      </c>
      <c r="H355" s="7"/>
      <c r="I355" s="7"/>
    </row>
    <row r="356" spans="1:9" x14ac:dyDescent="0.25">
      <c r="A356">
        <v>200407</v>
      </c>
      <c r="B356">
        <v>-4.0599999999999997E-2</v>
      </c>
      <c r="C356">
        <v>-3.8199999999999998E-2</v>
      </c>
      <c r="D356">
        <v>3.2400000000000005E-2</v>
      </c>
      <c r="E356">
        <v>-2.29E-2</v>
      </c>
      <c r="H356" s="7"/>
      <c r="I356" s="7"/>
    </row>
    <row r="357" spans="1:9" x14ac:dyDescent="0.25">
      <c r="A357">
        <v>200408</v>
      </c>
      <c r="B357">
        <v>8.0000000000000004E-4</v>
      </c>
      <c r="C357">
        <v>-1.4800000000000001E-2</v>
      </c>
      <c r="D357">
        <v>9.7000000000000003E-3</v>
      </c>
      <c r="E357">
        <v>-1.5900000000000001E-2</v>
      </c>
      <c r="H357" s="7"/>
      <c r="I357" s="7"/>
    </row>
    <row r="358" spans="1:9" x14ac:dyDescent="0.25">
      <c r="A358">
        <v>200409</v>
      </c>
      <c r="B358">
        <v>1.6E-2</v>
      </c>
      <c r="C358">
        <v>3.0099999999999998E-2</v>
      </c>
      <c r="D358">
        <v>0</v>
      </c>
      <c r="E358">
        <v>5.4900000000000004E-2</v>
      </c>
      <c r="H358" s="7"/>
      <c r="I358" s="7"/>
    </row>
    <row r="359" spans="1:9" x14ac:dyDescent="0.25">
      <c r="A359">
        <v>200410</v>
      </c>
      <c r="B359">
        <v>1.43E-2</v>
      </c>
      <c r="C359">
        <v>1.5E-3</v>
      </c>
      <c r="D359">
        <v>-2.2000000000000001E-3</v>
      </c>
      <c r="E359">
        <v>-1.38E-2</v>
      </c>
      <c r="H359" s="7"/>
      <c r="I359" s="7"/>
    </row>
    <row r="360" spans="1:9" x14ac:dyDescent="0.25">
      <c r="A360">
        <v>200411</v>
      </c>
      <c r="B360">
        <v>4.5400000000000003E-2</v>
      </c>
      <c r="C360">
        <v>3.7400000000000003E-2</v>
      </c>
      <c r="D360">
        <v>1.41E-2</v>
      </c>
      <c r="E360">
        <v>3.1600000000000003E-2</v>
      </c>
      <c r="H360" s="7"/>
      <c r="I360" s="7"/>
    </row>
    <row r="361" spans="1:9" x14ac:dyDescent="0.25">
      <c r="A361">
        <v>200412</v>
      </c>
      <c r="B361">
        <v>3.4300000000000004E-2</v>
      </c>
      <c r="C361">
        <v>-2.9999999999999997E-4</v>
      </c>
      <c r="D361">
        <v>-2.2000000000000001E-3</v>
      </c>
      <c r="E361">
        <v>-2.87E-2</v>
      </c>
      <c r="H361" s="7"/>
      <c r="I361" s="7"/>
    </row>
    <row r="362" spans="1:9" x14ac:dyDescent="0.25">
      <c r="A362">
        <v>200501</v>
      </c>
      <c r="B362">
        <v>-2.76E-2</v>
      </c>
      <c r="C362">
        <v>-1.72E-2</v>
      </c>
      <c r="D362">
        <v>2.06E-2</v>
      </c>
      <c r="E362">
        <v>3.0499999999999999E-2</v>
      </c>
      <c r="H362" s="7"/>
      <c r="I362" s="7"/>
    </row>
    <row r="363" spans="1:9" x14ac:dyDescent="0.25">
      <c r="A363">
        <v>200502</v>
      </c>
      <c r="B363">
        <v>1.89E-2</v>
      </c>
      <c r="C363">
        <v>-5.6999999999999993E-3</v>
      </c>
      <c r="D363">
        <v>1.54E-2</v>
      </c>
      <c r="E363">
        <v>3.3700000000000001E-2</v>
      </c>
      <c r="H363" s="7"/>
      <c r="I363" s="7"/>
    </row>
    <row r="364" spans="1:9" x14ac:dyDescent="0.25">
      <c r="A364">
        <v>200503</v>
      </c>
      <c r="B364">
        <v>-1.9699999999999999E-2</v>
      </c>
      <c r="C364">
        <v>-1.3999999999999999E-2</v>
      </c>
      <c r="D364">
        <v>2.0400000000000001E-2</v>
      </c>
      <c r="E364">
        <v>4.0999999999999995E-3</v>
      </c>
      <c r="H364" s="7"/>
      <c r="I364" s="7"/>
    </row>
    <row r="365" spans="1:9" x14ac:dyDescent="0.25">
      <c r="A365">
        <v>200504</v>
      </c>
      <c r="B365">
        <v>-2.6099999999999998E-2</v>
      </c>
      <c r="C365">
        <v>-3.9399999999999998E-2</v>
      </c>
      <c r="D365">
        <v>7.000000000000001E-4</v>
      </c>
      <c r="E365">
        <v>-6.8999999999999999E-3</v>
      </c>
      <c r="H365" s="7"/>
      <c r="I365" s="7"/>
    </row>
    <row r="366" spans="1:9" x14ac:dyDescent="0.25">
      <c r="A366">
        <v>200505</v>
      </c>
      <c r="B366">
        <v>3.6499999999999998E-2</v>
      </c>
      <c r="C366">
        <v>2.8799999999999999E-2</v>
      </c>
      <c r="D366">
        <v>-6.4000000000000003E-3</v>
      </c>
      <c r="E366">
        <v>4.5000000000000005E-3</v>
      </c>
      <c r="H366" s="7"/>
      <c r="I366" s="7"/>
    </row>
    <row r="367" spans="1:9" x14ac:dyDescent="0.25">
      <c r="A367">
        <v>200506</v>
      </c>
      <c r="B367">
        <v>5.6999999999999993E-3</v>
      </c>
      <c r="C367">
        <v>2.58E-2</v>
      </c>
      <c r="D367">
        <v>2.8300000000000002E-2</v>
      </c>
      <c r="E367">
        <v>2.0499999999999997E-2</v>
      </c>
      <c r="H367" s="7"/>
      <c r="I367" s="7"/>
    </row>
    <row r="368" spans="1:9" x14ac:dyDescent="0.25">
      <c r="A368">
        <v>200507</v>
      </c>
      <c r="B368">
        <v>3.9199999999999999E-2</v>
      </c>
      <c r="C368">
        <v>2.9100000000000001E-2</v>
      </c>
      <c r="D368">
        <v>-7.9000000000000008E-3</v>
      </c>
      <c r="E368">
        <v>5.9999999999999995E-4</v>
      </c>
      <c r="H368" s="7"/>
      <c r="I368" s="7"/>
    </row>
    <row r="369" spans="1:9" x14ac:dyDescent="0.25">
      <c r="A369">
        <v>200508</v>
      </c>
      <c r="B369">
        <v>-1.2199999999999999E-2</v>
      </c>
      <c r="C369">
        <v>-9.7000000000000003E-3</v>
      </c>
      <c r="D369">
        <v>1.32E-2</v>
      </c>
      <c r="E369">
        <v>2.0799999999999999E-2</v>
      </c>
      <c r="H369" s="7"/>
      <c r="I369" s="7"/>
    </row>
    <row r="370" spans="1:9" x14ac:dyDescent="0.25">
      <c r="A370">
        <v>200509</v>
      </c>
      <c r="B370">
        <v>4.8999999999999998E-3</v>
      </c>
      <c r="C370">
        <v>-6.5000000000000006E-3</v>
      </c>
      <c r="D370">
        <v>7.0999999999999995E-3</v>
      </c>
      <c r="E370">
        <v>3.4300000000000004E-2</v>
      </c>
      <c r="H370" s="7"/>
      <c r="I370" s="7"/>
    </row>
    <row r="371" spans="1:9" x14ac:dyDescent="0.25">
      <c r="A371">
        <v>200510</v>
      </c>
      <c r="B371">
        <v>-2.0199999999999999E-2</v>
      </c>
      <c r="C371">
        <v>-1.2500000000000001E-2</v>
      </c>
      <c r="D371">
        <v>4.1999999999999997E-3</v>
      </c>
      <c r="E371">
        <v>-1.3899999999999999E-2</v>
      </c>
      <c r="H371" s="7"/>
      <c r="I371" s="7"/>
    </row>
    <row r="372" spans="1:9" x14ac:dyDescent="0.25">
      <c r="A372">
        <v>200511</v>
      </c>
      <c r="B372">
        <v>3.61E-2</v>
      </c>
      <c r="C372">
        <v>0.01</v>
      </c>
      <c r="D372">
        <v>-1.1599999999999999E-2</v>
      </c>
      <c r="E372">
        <v>3.4999999999999996E-3</v>
      </c>
      <c r="H372" s="7"/>
      <c r="I372" s="7"/>
    </row>
    <row r="373" spans="1:9" x14ac:dyDescent="0.25">
      <c r="A373">
        <v>200512</v>
      </c>
      <c r="B373">
        <v>-2.5000000000000001E-3</v>
      </c>
      <c r="C373">
        <v>-4.1999999999999997E-3</v>
      </c>
      <c r="D373">
        <v>2E-3</v>
      </c>
      <c r="E373">
        <v>7.7000000000000002E-3</v>
      </c>
      <c r="H373" s="7"/>
      <c r="I373" s="7"/>
    </row>
    <row r="374" spans="1:9" x14ac:dyDescent="0.25">
      <c r="A374">
        <v>200601</v>
      </c>
      <c r="B374">
        <v>3.04E-2</v>
      </c>
      <c r="C374">
        <v>5.4000000000000006E-2</v>
      </c>
      <c r="D374">
        <v>1.0800000000000001E-2</v>
      </c>
      <c r="E374">
        <v>2.53E-2</v>
      </c>
      <c r="H374" s="7"/>
      <c r="I374" s="7"/>
    </row>
    <row r="375" spans="1:9" x14ac:dyDescent="0.25">
      <c r="A375">
        <v>200602</v>
      </c>
      <c r="B375">
        <v>-3.0000000000000001E-3</v>
      </c>
      <c r="C375">
        <v>-3.8E-3</v>
      </c>
      <c r="D375">
        <v>-3.4000000000000002E-3</v>
      </c>
      <c r="E375">
        <v>-1.84E-2</v>
      </c>
      <c r="H375" s="7"/>
      <c r="I375" s="7"/>
    </row>
    <row r="376" spans="1:9" x14ac:dyDescent="0.25">
      <c r="A376">
        <v>200603</v>
      </c>
      <c r="B376">
        <v>1.46E-2</v>
      </c>
      <c r="C376">
        <v>3.44E-2</v>
      </c>
      <c r="D376">
        <v>6.0000000000000001E-3</v>
      </c>
      <c r="E376">
        <v>1.26E-2</v>
      </c>
      <c r="H376" s="7"/>
      <c r="I376" s="7"/>
    </row>
    <row r="377" spans="1:9" x14ac:dyDescent="0.25">
      <c r="A377">
        <v>200604</v>
      </c>
      <c r="B377">
        <v>7.3000000000000001E-3</v>
      </c>
      <c r="C377">
        <v>-1.4199999999999999E-2</v>
      </c>
      <c r="D377">
        <v>2.3399999999999997E-2</v>
      </c>
      <c r="E377">
        <v>6.4000000000000003E-3</v>
      </c>
      <c r="H377" s="7"/>
      <c r="I377" s="7"/>
    </row>
    <row r="378" spans="1:9" x14ac:dyDescent="0.25">
      <c r="A378">
        <v>200605</v>
      </c>
      <c r="B378">
        <v>-3.5699999999999996E-2</v>
      </c>
      <c r="C378">
        <v>-2.9600000000000001E-2</v>
      </c>
      <c r="D378">
        <v>2.41E-2</v>
      </c>
      <c r="E378">
        <v>-3.7000000000000005E-2</v>
      </c>
      <c r="H378" s="7"/>
      <c r="I378" s="7"/>
    </row>
    <row r="379" spans="1:9" x14ac:dyDescent="0.25">
      <c r="A379">
        <v>200606</v>
      </c>
      <c r="B379">
        <v>-3.4999999999999996E-3</v>
      </c>
      <c r="C379">
        <v>-3.9000000000000003E-3</v>
      </c>
      <c r="D379">
        <v>8.5000000000000006E-3</v>
      </c>
      <c r="E379">
        <v>1.54E-2</v>
      </c>
      <c r="H379" s="7"/>
      <c r="I379" s="7"/>
    </row>
    <row r="380" spans="1:9" x14ac:dyDescent="0.25">
      <c r="A380">
        <v>200607</v>
      </c>
      <c r="B380">
        <v>-7.8000000000000005E-3</v>
      </c>
      <c r="C380">
        <v>-3.9800000000000002E-2</v>
      </c>
      <c r="D380">
        <v>2.6000000000000002E-2</v>
      </c>
      <c r="E380">
        <v>-2.12E-2</v>
      </c>
      <c r="H380" s="7"/>
      <c r="I380" s="7"/>
    </row>
    <row r="381" spans="1:9" x14ac:dyDescent="0.25">
      <c r="A381">
        <v>200608</v>
      </c>
      <c r="B381">
        <v>2.0299999999999999E-2</v>
      </c>
      <c r="C381">
        <v>1.03E-2</v>
      </c>
      <c r="D381">
        <v>-2.06E-2</v>
      </c>
      <c r="E381">
        <v>-3.3799999999999997E-2</v>
      </c>
      <c r="H381" s="7"/>
      <c r="I381" s="7"/>
    </row>
    <row r="382" spans="1:9" x14ac:dyDescent="0.25">
      <c r="A382">
        <v>200609</v>
      </c>
      <c r="B382">
        <v>1.84E-2</v>
      </c>
      <c r="C382">
        <v>-1.3600000000000001E-2</v>
      </c>
      <c r="D382">
        <v>8.0000000000000004E-4</v>
      </c>
      <c r="E382">
        <v>-9.5999999999999992E-3</v>
      </c>
      <c r="H382" s="7"/>
      <c r="I382" s="7"/>
    </row>
    <row r="383" spans="1:9" x14ac:dyDescent="0.25">
      <c r="A383">
        <v>200610</v>
      </c>
      <c r="B383">
        <v>3.2300000000000002E-2</v>
      </c>
      <c r="C383">
        <v>1.7500000000000002E-2</v>
      </c>
      <c r="D383">
        <v>-3.0999999999999999E-3</v>
      </c>
      <c r="E383">
        <v>-2E-3</v>
      </c>
      <c r="H383" s="7"/>
      <c r="I383" s="7"/>
    </row>
    <row r="384" spans="1:9" x14ac:dyDescent="0.25">
      <c r="A384">
        <v>200611</v>
      </c>
      <c r="B384">
        <v>1.7100000000000001E-2</v>
      </c>
      <c r="C384">
        <v>6.9999999999999993E-3</v>
      </c>
      <c r="D384">
        <v>1.4000000000000002E-3</v>
      </c>
      <c r="E384">
        <v>-1.03E-2</v>
      </c>
      <c r="H384" s="7"/>
      <c r="I384" s="7"/>
    </row>
    <row r="385" spans="1:9" x14ac:dyDescent="0.25">
      <c r="A385">
        <v>200612</v>
      </c>
      <c r="B385">
        <v>8.6999999999999994E-3</v>
      </c>
      <c r="C385">
        <v>-1.15E-2</v>
      </c>
      <c r="D385">
        <v>2.7300000000000001E-2</v>
      </c>
      <c r="E385">
        <v>7.9000000000000008E-3</v>
      </c>
      <c r="H385" s="7"/>
      <c r="I385" s="7"/>
    </row>
    <row r="386" spans="1:9" x14ac:dyDescent="0.25">
      <c r="A386">
        <v>200701</v>
      </c>
      <c r="B386">
        <v>1.3999999999999999E-2</v>
      </c>
      <c r="C386">
        <v>1.1999999999999999E-3</v>
      </c>
      <c r="D386">
        <v>-6.8000000000000005E-3</v>
      </c>
      <c r="E386">
        <v>2.3999999999999998E-3</v>
      </c>
      <c r="H386" s="7"/>
      <c r="I386" s="7"/>
    </row>
    <row r="387" spans="1:9" x14ac:dyDescent="0.25">
      <c r="A387">
        <v>200702</v>
      </c>
      <c r="B387">
        <v>-1.9599999999999999E-2</v>
      </c>
      <c r="C387">
        <v>1.1899999999999999E-2</v>
      </c>
      <c r="D387">
        <v>-1.4000000000000002E-3</v>
      </c>
      <c r="E387">
        <v>-1.3500000000000002E-2</v>
      </c>
      <c r="H387" s="7"/>
      <c r="I387" s="7"/>
    </row>
    <row r="388" spans="1:9" x14ac:dyDescent="0.25">
      <c r="A388">
        <v>200703</v>
      </c>
      <c r="B388">
        <v>6.8000000000000005E-3</v>
      </c>
      <c r="C388">
        <v>1.6000000000000001E-3</v>
      </c>
      <c r="D388">
        <v>-9.7000000000000003E-3</v>
      </c>
      <c r="E388">
        <v>2.5600000000000001E-2</v>
      </c>
      <c r="H388" s="7"/>
      <c r="I388" s="7"/>
    </row>
    <row r="389" spans="1:9" x14ac:dyDescent="0.25">
      <c r="A389">
        <v>200704</v>
      </c>
      <c r="B389">
        <v>3.49E-2</v>
      </c>
      <c r="C389">
        <v>-2.1600000000000001E-2</v>
      </c>
      <c r="D389">
        <v>-1.4499999999999999E-2</v>
      </c>
      <c r="E389">
        <v>-2.3999999999999998E-3</v>
      </c>
      <c r="H389" s="7"/>
      <c r="I389" s="7"/>
    </row>
    <row r="390" spans="1:9" x14ac:dyDescent="0.25">
      <c r="A390">
        <v>200705</v>
      </c>
      <c r="B390">
        <v>3.2400000000000005E-2</v>
      </c>
      <c r="C390">
        <v>2.3999999999999998E-3</v>
      </c>
      <c r="D390">
        <v>-6.5000000000000006E-3</v>
      </c>
      <c r="E390">
        <v>-3.4000000000000002E-3</v>
      </c>
      <c r="H390" s="7"/>
      <c r="I390" s="7"/>
    </row>
    <row r="391" spans="1:9" x14ac:dyDescent="0.25">
      <c r="A391">
        <v>200706</v>
      </c>
      <c r="B391">
        <v>-1.9599999999999999E-2</v>
      </c>
      <c r="C391">
        <v>7.4999999999999997E-3</v>
      </c>
      <c r="D391">
        <v>-1.0500000000000001E-2</v>
      </c>
      <c r="E391">
        <v>5.1000000000000004E-3</v>
      </c>
      <c r="H391" s="7"/>
      <c r="I391" s="7"/>
    </row>
    <row r="392" spans="1:9" x14ac:dyDescent="0.25">
      <c r="A392">
        <v>200707</v>
      </c>
      <c r="B392">
        <v>-3.73E-2</v>
      </c>
      <c r="C392">
        <v>-2.6099999999999998E-2</v>
      </c>
      <c r="D392">
        <v>-3.7100000000000001E-2</v>
      </c>
      <c r="E392">
        <v>2.9399999999999999E-2</v>
      </c>
      <c r="H392" s="7"/>
      <c r="I392" s="7"/>
    </row>
    <row r="393" spans="1:9" x14ac:dyDescent="0.25">
      <c r="A393">
        <v>200708</v>
      </c>
      <c r="B393">
        <v>9.1999999999999998E-3</v>
      </c>
      <c r="C393">
        <v>-1.2999999999999999E-3</v>
      </c>
      <c r="D393">
        <v>-1.8600000000000002E-2</v>
      </c>
      <c r="E393">
        <v>1E-3</v>
      </c>
      <c r="H393" s="7"/>
      <c r="I393" s="7"/>
    </row>
    <row r="394" spans="1:9" x14ac:dyDescent="0.25">
      <c r="A394">
        <v>200709</v>
      </c>
      <c r="B394">
        <v>3.2199999999999999E-2</v>
      </c>
      <c r="C394">
        <v>-2.23E-2</v>
      </c>
      <c r="D394">
        <v>-2.2099999999999998E-2</v>
      </c>
      <c r="E394">
        <v>4.6300000000000001E-2</v>
      </c>
      <c r="H394" s="7"/>
      <c r="I394" s="7"/>
    </row>
    <row r="395" spans="1:9" x14ac:dyDescent="0.25">
      <c r="A395">
        <v>200710</v>
      </c>
      <c r="B395">
        <v>1.8000000000000002E-2</v>
      </c>
      <c r="C395">
        <v>8.0000000000000004E-4</v>
      </c>
      <c r="D395">
        <v>-2.98E-2</v>
      </c>
      <c r="E395">
        <v>5.0199999999999995E-2</v>
      </c>
      <c r="H395" s="7"/>
      <c r="I395" s="7"/>
    </row>
    <row r="396" spans="1:9" x14ac:dyDescent="0.25">
      <c r="A396">
        <v>200711</v>
      </c>
      <c r="B396">
        <v>-4.8300000000000003E-2</v>
      </c>
      <c r="C396">
        <v>-2.9300000000000003E-2</v>
      </c>
      <c r="D396">
        <v>-9.3999999999999986E-3</v>
      </c>
      <c r="E396">
        <v>9.8999999999999991E-3</v>
      </c>
      <c r="H396" s="7"/>
      <c r="I396" s="7"/>
    </row>
    <row r="397" spans="1:9" x14ac:dyDescent="0.25">
      <c r="A397">
        <v>200712</v>
      </c>
      <c r="B397">
        <v>-8.6999999999999994E-3</v>
      </c>
      <c r="C397">
        <v>1.2999999999999999E-3</v>
      </c>
      <c r="D397">
        <v>-5.5000000000000005E-3</v>
      </c>
      <c r="E397">
        <v>6.6299999999999998E-2</v>
      </c>
      <c r="H397" s="7"/>
      <c r="I397" s="7"/>
    </row>
    <row r="398" spans="1:9" x14ac:dyDescent="0.25">
      <c r="A398">
        <v>200801</v>
      </c>
      <c r="B398">
        <v>-6.3600000000000004E-2</v>
      </c>
      <c r="C398">
        <v>-1.03E-2</v>
      </c>
      <c r="D398">
        <v>3.9699999999999999E-2</v>
      </c>
      <c r="E398">
        <v>-7.7499999999999999E-2</v>
      </c>
      <c r="H398" s="7"/>
      <c r="I398" s="7"/>
    </row>
    <row r="399" spans="1:9" x14ac:dyDescent="0.25">
      <c r="A399">
        <v>200802</v>
      </c>
      <c r="B399">
        <v>-3.0899999999999997E-2</v>
      </c>
      <c r="C399">
        <v>-4.3E-3</v>
      </c>
      <c r="D399">
        <v>-8.3999999999999995E-3</v>
      </c>
      <c r="E399">
        <v>6.0999999999999999E-2</v>
      </c>
      <c r="H399" s="7"/>
      <c r="I399" s="7"/>
    </row>
    <row r="400" spans="1:9" x14ac:dyDescent="0.25">
      <c r="A400">
        <v>200803</v>
      </c>
      <c r="B400">
        <v>-9.300000000000001E-3</v>
      </c>
      <c r="C400">
        <v>7.0999999999999995E-3</v>
      </c>
      <c r="D400">
        <v>3.0000000000000001E-3</v>
      </c>
      <c r="E400">
        <v>4.2699999999999995E-2</v>
      </c>
      <c r="H400" s="7"/>
      <c r="I400" s="7"/>
    </row>
    <row r="401" spans="1:9" x14ac:dyDescent="0.25">
      <c r="A401">
        <v>200804</v>
      </c>
      <c r="B401">
        <v>4.5999999999999999E-2</v>
      </c>
      <c r="C401">
        <v>-1.72E-2</v>
      </c>
      <c r="D401">
        <v>-9.3999999999999986E-3</v>
      </c>
      <c r="E401">
        <v>-3.0999999999999999E-3</v>
      </c>
      <c r="H401" s="7"/>
      <c r="I401" s="7"/>
    </row>
    <row r="402" spans="1:9" x14ac:dyDescent="0.25">
      <c r="A402">
        <v>200805</v>
      </c>
      <c r="B402">
        <v>1.8600000000000002E-2</v>
      </c>
      <c r="C402">
        <v>2.9600000000000001E-2</v>
      </c>
      <c r="D402">
        <v>-1.43E-2</v>
      </c>
      <c r="E402">
        <v>3.3099999999999997E-2</v>
      </c>
      <c r="H402" s="7"/>
      <c r="I402" s="7"/>
    </row>
    <row r="403" spans="1:9" x14ac:dyDescent="0.25">
      <c r="A403">
        <v>200806</v>
      </c>
      <c r="B403">
        <v>-8.4399999999999989E-2</v>
      </c>
      <c r="C403">
        <v>1.23E-2</v>
      </c>
      <c r="D403">
        <v>-2.7099999999999999E-2</v>
      </c>
      <c r="E403">
        <v>0.1275</v>
      </c>
      <c r="H403" s="7"/>
      <c r="I403" s="7"/>
    </row>
    <row r="404" spans="1:9" x14ac:dyDescent="0.25">
      <c r="A404">
        <v>200807</v>
      </c>
      <c r="B404">
        <v>-7.7000000000000002E-3</v>
      </c>
      <c r="C404">
        <v>2.6000000000000002E-2</v>
      </c>
      <c r="D404">
        <v>5.4199999999999998E-2</v>
      </c>
      <c r="E404">
        <v>-5.1299999999999998E-2</v>
      </c>
      <c r="H404" s="7"/>
      <c r="I404" s="7"/>
    </row>
    <row r="405" spans="1:9" x14ac:dyDescent="0.25">
      <c r="A405">
        <v>200808</v>
      </c>
      <c r="B405">
        <v>1.5300000000000001E-2</v>
      </c>
      <c r="C405">
        <v>3.6000000000000004E-2</v>
      </c>
      <c r="D405">
        <v>1.5900000000000001E-2</v>
      </c>
      <c r="E405">
        <v>-4.0199999999999993E-2</v>
      </c>
      <c r="H405" s="7"/>
      <c r="I405" s="7"/>
    </row>
    <row r="406" spans="1:9" x14ac:dyDescent="0.25">
      <c r="A406">
        <v>200809</v>
      </c>
      <c r="B406">
        <v>-9.2399999999999996E-2</v>
      </c>
      <c r="C406">
        <v>-1.23E-2</v>
      </c>
      <c r="D406">
        <v>5.91E-2</v>
      </c>
      <c r="E406">
        <v>2.8000000000000004E-3</v>
      </c>
      <c r="H406" s="7"/>
      <c r="I406" s="7"/>
    </row>
    <row r="407" spans="1:9" x14ac:dyDescent="0.25">
      <c r="A407">
        <v>200810</v>
      </c>
      <c r="B407">
        <v>-0.17230000000000001</v>
      </c>
      <c r="C407">
        <v>-2.6000000000000002E-2</v>
      </c>
      <c r="D407">
        <v>-2.3E-2</v>
      </c>
      <c r="E407">
        <v>7.85E-2</v>
      </c>
      <c r="H407" s="7"/>
      <c r="I407" s="7"/>
    </row>
    <row r="408" spans="1:9" x14ac:dyDescent="0.25">
      <c r="A408">
        <v>200811</v>
      </c>
      <c r="B408">
        <v>-7.8600000000000003E-2</v>
      </c>
      <c r="C408">
        <v>-2.8500000000000001E-2</v>
      </c>
      <c r="D408">
        <v>-6.3099999999999989E-2</v>
      </c>
      <c r="E408">
        <v>7.17E-2</v>
      </c>
      <c r="H408" s="7"/>
      <c r="I408" s="7"/>
    </row>
    <row r="409" spans="1:9" x14ac:dyDescent="0.25">
      <c r="A409">
        <v>200812</v>
      </c>
      <c r="B409">
        <v>1.7399999999999999E-2</v>
      </c>
      <c r="C409">
        <v>3.4599999999999999E-2</v>
      </c>
      <c r="D409">
        <v>1.4000000000000002E-3</v>
      </c>
      <c r="E409">
        <v>-5.0900000000000001E-2</v>
      </c>
      <c r="H409" s="7"/>
      <c r="I409" s="7"/>
    </row>
    <row r="410" spans="1:9" x14ac:dyDescent="0.25">
      <c r="A410">
        <v>200901</v>
      </c>
      <c r="B410">
        <v>-8.1199999999999994E-2</v>
      </c>
      <c r="C410">
        <v>7.000000000000001E-4</v>
      </c>
      <c r="D410">
        <v>-0.11289999999999999</v>
      </c>
      <c r="E410">
        <v>-2.18E-2</v>
      </c>
      <c r="H410" s="7"/>
      <c r="I410" s="7"/>
    </row>
    <row r="411" spans="1:9" x14ac:dyDescent="0.25">
      <c r="A411">
        <v>200902</v>
      </c>
      <c r="B411">
        <v>-0.10099999999999999</v>
      </c>
      <c r="C411">
        <v>5.0000000000000001E-4</v>
      </c>
      <c r="D411">
        <v>-6.9500000000000006E-2</v>
      </c>
      <c r="E411">
        <v>4.41E-2</v>
      </c>
      <c r="H411" s="7"/>
      <c r="I411" s="7"/>
    </row>
    <row r="412" spans="1:9" x14ac:dyDescent="0.25">
      <c r="A412">
        <v>200903</v>
      </c>
      <c r="B412">
        <v>8.9499999999999996E-2</v>
      </c>
      <c r="C412">
        <v>2.9999999999999997E-4</v>
      </c>
      <c r="D412">
        <v>3.4700000000000002E-2</v>
      </c>
      <c r="E412">
        <v>-0.11869999999999999</v>
      </c>
      <c r="H412" s="7"/>
      <c r="I412" s="7"/>
    </row>
    <row r="413" spans="1:9" x14ac:dyDescent="0.25">
      <c r="A413">
        <v>200904</v>
      </c>
      <c r="B413">
        <v>0.1018</v>
      </c>
      <c r="C413">
        <v>5.3899999999999997E-2</v>
      </c>
      <c r="D413">
        <v>5.3600000000000002E-2</v>
      </c>
      <c r="E413">
        <v>-0.34299999999999997</v>
      </c>
      <c r="H413" s="7"/>
      <c r="I413" s="7"/>
    </row>
    <row r="414" spans="1:9" x14ac:dyDescent="0.25">
      <c r="A414">
        <v>200905</v>
      </c>
      <c r="B414">
        <v>5.21E-2</v>
      </c>
      <c r="C414">
        <v>-2.52E-2</v>
      </c>
      <c r="D414">
        <v>2.8000000000000004E-3</v>
      </c>
      <c r="E414">
        <v>-0.1249</v>
      </c>
      <c r="H414" s="7"/>
      <c r="I414" s="7"/>
    </row>
    <row r="415" spans="1:9" x14ac:dyDescent="0.25">
      <c r="A415">
        <v>200906</v>
      </c>
      <c r="B415">
        <v>4.3E-3</v>
      </c>
      <c r="C415">
        <v>2.63E-2</v>
      </c>
      <c r="D415">
        <v>-2.7300000000000001E-2</v>
      </c>
      <c r="E415">
        <v>5.4800000000000001E-2</v>
      </c>
      <c r="H415" s="7"/>
      <c r="I415" s="7"/>
    </row>
    <row r="416" spans="1:9" x14ac:dyDescent="0.25">
      <c r="A416">
        <v>200907</v>
      </c>
      <c r="B416">
        <v>7.7199999999999991E-2</v>
      </c>
      <c r="C416">
        <v>1.8700000000000001E-2</v>
      </c>
      <c r="D416">
        <v>4.8300000000000003E-2</v>
      </c>
      <c r="E416">
        <v>-5.5500000000000001E-2</v>
      </c>
      <c r="H416" s="7"/>
      <c r="I416" s="7"/>
    </row>
    <row r="417" spans="1:9" x14ac:dyDescent="0.25">
      <c r="A417">
        <v>200908</v>
      </c>
      <c r="B417">
        <v>3.3300000000000003E-2</v>
      </c>
      <c r="C417">
        <v>-1.0800000000000001E-2</v>
      </c>
      <c r="D417">
        <v>7.6299999999999993E-2</v>
      </c>
      <c r="E417">
        <v>-9.0700000000000003E-2</v>
      </c>
      <c r="H417" s="7"/>
      <c r="I417" s="7"/>
    </row>
    <row r="418" spans="1:9" x14ac:dyDescent="0.25">
      <c r="A418">
        <v>200909</v>
      </c>
      <c r="B418">
        <v>4.0800000000000003E-2</v>
      </c>
      <c r="C418">
        <v>2.4300000000000002E-2</v>
      </c>
      <c r="D418">
        <v>1.04E-2</v>
      </c>
      <c r="E418">
        <v>-4.7899999999999998E-2</v>
      </c>
      <c r="H418" s="7"/>
      <c r="I418" s="7"/>
    </row>
    <row r="419" spans="1:9" x14ac:dyDescent="0.25">
      <c r="A419">
        <v>200910</v>
      </c>
      <c r="B419">
        <v>-2.5899999999999999E-2</v>
      </c>
      <c r="C419">
        <v>-4.3499999999999997E-2</v>
      </c>
      <c r="D419">
        <v>-4.2099999999999999E-2</v>
      </c>
      <c r="E419">
        <v>2.6099999999999998E-2</v>
      </c>
      <c r="H419" s="7"/>
      <c r="I419" s="7"/>
    </row>
    <row r="420" spans="1:9" x14ac:dyDescent="0.25">
      <c r="A420">
        <v>200911</v>
      </c>
      <c r="B420">
        <v>5.5599999999999997E-2</v>
      </c>
      <c r="C420">
        <v>-2.4E-2</v>
      </c>
      <c r="D420">
        <v>-3.4000000000000002E-3</v>
      </c>
      <c r="E420">
        <v>3.0000000000000001E-3</v>
      </c>
      <c r="H420" s="7"/>
      <c r="I420" s="7"/>
    </row>
    <row r="421" spans="1:9" x14ac:dyDescent="0.25">
      <c r="A421">
        <v>200912</v>
      </c>
      <c r="B421">
        <v>2.75E-2</v>
      </c>
      <c r="C421">
        <v>6.0499999999999998E-2</v>
      </c>
      <c r="D421">
        <v>-1.6000000000000001E-3</v>
      </c>
      <c r="E421">
        <v>3.0099999999999998E-2</v>
      </c>
      <c r="H421" s="7"/>
      <c r="I421" s="7"/>
    </row>
    <row r="422" spans="1:9" x14ac:dyDescent="0.25">
      <c r="A422">
        <v>201001</v>
      </c>
      <c r="B422">
        <v>-3.3599999999999998E-2</v>
      </c>
      <c r="C422">
        <v>4.0000000000000001E-3</v>
      </c>
      <c r="D422">
        <v>4.3E-3</v>
      </c>
      <c r="E422">
        <v>-5.4000000000000006E-2</v>
      </c>
      <c r="H422" s="7"/>
      <c r="I422" s="7"/>
    </row>
    <row r="423" spans="1:9" x14ac:dyDescent="0.25">
      <c r="A423">
        <v>201002</v>
      </c>
      <c r="B423">
        <v>3.4000000000000002E-2</v>
      </c>
      <c r="C423">
        <v>1.1899999999999999E-2</v>
      </c>
      <c r="D423">
        <v>3.2199999999999999E-2</v>
      </c>
      <c r="E423">
        <v>3.7400000000000003E-2</v>
      </c>
      <c r="H423" s="7"/>
      <c r="I423" s="7"/>
    </row>
    <row r="424" spans="1:9" x14ac:dyDescent="0.25">
      <c r="A424">
        <v>201003</v>
      </c>
      <c r="B424">
        <v>6.3099999999999989E-2</v>
      </c>
      <c r="C424">
        <v>1.4800000000000001E-2</v>
      </c>
      <c r="D424">
        <v>2.2099999999999998E-2</v>
      </c>
      <c r="E424">
        <v>3.7599999999999995E-2</v>
      </c>
      <c r="H424" s="7"/>
      <c r="I424" s="7"/>
    </row>
    <row r="425" spans="1:9" x14ac:dyDescent="0.25">
      <c r="A425">
        <v>201004</v>
      </c>
      <c r="B425">
        <v>0.02</v>
      </c>
      <c r="C425">
        <v>4.87E-2</v>
      </c>
      <c r="D425">
        <v>2.8900000000000002E-2</v>
      </c>
      <c r="E425">
        <v>3.1600000000000003E-2</v>
      </c>
      <c r="H425" s="7"/>
      <c r="I425" s="7"/>
    </row>
    <row r="426" spans="1:9" x14ac:dyDescent="0.25">
      <c r="A426">
        <v>201005</v>
      </c>
      <c r="B426">
        <v>-7.8899999999999998E-2</v>
      </c>
      <c r="C426">
        <v>8.9999999999999998E-4</v>
      </c>
      <c r="D426">
        <v>-2.4399999999999998E-2</v>
      </c>
      <c r="E426">
        <v>-2.5000000000000001E-3</v>
      </c>
      <c r="H426" s="7"/>
      <c r="I426" s="7"/>
    </row>
    <row r="427" spans="1:9" x14ac:dyDescent="0.25">
      <c r="A427">
        <v>201006</v>
      </c>
      <c r="B427">
        <v>-5.57E-2</v>
      </c>
      <c r="C427">
        <v>-1.8100000000000002E-2</v>
      </c>
      <c r="D427">
        <v>-4.7E-2</v>
      </c>
      <c r="E427">
        <v>-2.76E-2</v>
      </c>
      <c r="H427" s="7"/>
      <c r="I427" s="7"/>
    </row>
    <row r="428" spans="1:9" x14ac:dyDescent="0.25">
      <c r="A428">
        <v>201007</v>
      </c>
      <c r="B428">
        <v>6.93E-2</v>
      </c>
      <c r="C428">
        <v>2E-3</v>
      </c>
      <c r="D428">
        <v>-3.0999999999999999E-3</v>
      </c>
      <c r="E428">
        <v>1.8799999999999997E-2</v>
      </c>
      <c r="H428" s="7"/>
      <c r="I428" s="7"/>
    </row>
    <row r="429" spans="1:9" x14ac:dyDescent="0.25">
      <c r="A429">
        <v>201008</v>
      </c>
      <c r="B429">
        <v>-4.7699999999999992E-2</v>
      </c>
      <c r="C429">
        <v>-0.03</v>
      </c>
      <c r="D429">
        <v>-1.9E-2</v>
      </c>
      <c r="E429">
        <v>-5.9999999999999995E-4</v>
      </c>
      <c r="H429" s="7"/>
      <c r="I429" s="7"/>
    </row>
    <row r="430" spans="1:9" x14ac:dyDescent="0.25">
      <c r="A430">
        <v>201009</v>
      </c>
      <c r="B430">
        <v>9.5399999999999985E-2</v>
      </c>
      <c r="C430">
        <v>3.9599999999999996E-2</v>
      </c>
      <c r="D430">
        <v>-3.1600000000000003E-2</v>
      </c>
      <c r="E430">
        <v>1.41E-2</v>
      </c>
      <c r="H430" s="7"/>
      <c r="I430" s="7"/>
    </row>
    <row r="431" spans="1:9" x14ac:dyDescent="0.25">
      <c r="A431">
        <v>201010</v>
      </c>
      <c r="B431">
        <v>3.8800000000000001E-2</v>
      </c>
      <c r="C431">
        <v>1.1299999999999999E-2</v>
      </c>
      <c r="D431">
        <v>-2.4199999999999999E-2</v>
      </c>
      <c r="E431">
        <v>1.5800000000000002E-2</v>
      </c>
      <c r="H431" s="7"/>
      <c r="I431" s="7"/>
    </row>
    <row r="432" spans="1:9" x14ac:dyDescent="0.25">
      <c r="A432">
        <v>201011</v>
      </c>
      <c r="B432">
        <v>6.0000000000000001E-3</v>
      </c>
      <c r="C432">
        <v>3.7599999999999995E-2</v>
      </c>
      <c r="D432">
        <v>-9.5999999999999992E-3</v>
      </c>
      <c r="E432">
        <v>2.6600000000000002E-2</v>
      </c>
      <c r="H432" s="7"/>
      <c r="I432" s="7"/>
    </row>
    <row r="433" spans="1:9" x14ac:dyDescent="0.25">
      <c r="A433">
        <v>201012</v>
      </c>
      <c r="B433">
        <v>6.8199999999999997E-2</v>
      </c>
      <c r="C433">
        <v>7.3000000000000001E-3</v>
      </c>
      <c r="D433">
        <v>3.6900000000000002E-2</v>
      </c>
      <c r="E433">
        <v>-3.0299999999999997E-2</v>
      </c>
      <c r="H433" s="7"/>
      <c r="I433" s="7"/>
    </row>
    <row r="434" spans="1:9" x14ac:dyDescent="0.25">
      <c r="A434">
        <v>201101</v>
      </c>
      <c r="B434">
        <v>1.9900000000000001E-2</v>
      </c>
      <c r="C434">
        <v>-2.5000000000000001E-2</v>
      </c>
      <c r="D434">
        <v>8.199999999999999E-3</v>
      </c>
      <c r="E434">
        <v>-2.8999999999999998E-3</v>
      </c>
      <c r="H434" s="7"/>
      <c r="I434" s="7"/>
    </row>
    <row r="435" spans="1:9" x14ac:dyDescent="0.25">
      <c r="A435">
        <v>201102</v>
      </c>
      <c r="B435">
        <v>3.49E-2</v>
      </c>
      <c r="C435">
        <v>1.5300000000000001E-2</v>
      </c>
      <c r="D435">
        <v>1.2699999999999999E-2</v>
      </c>
      <c r="E435">
        <v>1.9900000000000001E-2</v>
      </c>
      <c r="H435" s="7"/>
      <c r="I435" s="7"/>
    </row>
    <row r="436" spans="1:9" x14ac:dyDescent="0.25">
      <c r="A436">
        <v>201103</v>
      </c>
      <c r="B436">
        <v>4.5999999999999999E-3</v>
      </c>
      <c r="C436">
        <v>2.5399999999999999E-2</v>
      </c>
      <c r="D436">
        <v>-1.83E-2</v>
      </c>
      <c r="E436">
        <v>3.4000000000000002E-2</v>
      </c>
      <c r="H436" s="7"/>
      <c r="I436" s="7"/>
    </row>
    <row r="437" spans="1:9" x14ac:dyDescent="0.25">
      <c r="A437">
        <v>201104</v>
      </c>
      <c r="B437">
        <v>2.8999999999999998E-2</v>
      </c>
      <c r="C437">
        <v>-3.8E-3</v>
      </c>
      <c r="D437">
        <v>-2.4300000000000002E-2</v>
      </c>
      <c r="E437">
        <v>4.0000000000000002E-4</v>
      </c>
      <c r="H437" s="7"/>
      <c r="I437" s="7"/>
    </row>
    <row r="438" spans="1:9" x14ac:dyDescent="0.25">
      <c r="A438">
        <v>201105</v>
      </c>
      <c r="B438">
        <v>-1.2699999999999999E-2</v>
      </c>
      <c r="C438">
        <v>-5.8999999999999999E-3</v>
      </c>
      <c r="D438">
        <v>-2.12E-2</v>
      </c>
      <c r="E438">
        <v>-6.1999999999999998E-3</v>
      </c>
      <c r="H438" s="7"/>
      <c r="I438" s="7"/>
    </row>
    <row r="439" spans="1:9" x14ac:dyDescent="0.25">
      <c r="A439">
        <v>201106</v>
      </c>
      <c r="B439">
        <v>-1.7500000000000002E-2</v>
      </c>
      <c r="C439">
        <v>-1.1999999999999999E-3</v>
      </c>
      <c r="D439">
        <v>-4.1999999999999997E-3</v>
      </c>
      <c r="E439">
        <v>1.78E-2</v>
      </c>
      <c r="H439" s="7"/>
      <c r="I439" s="7"/>
    </row>
    <row r="440" spans="1:9" x14ac:dyDescent="0.25">
      <c r="A440">
        <v>201107</v>
      </c>
      <c r="B440">
        <v>-2.35E-2</v>
      </c>
      <c r="C440">
        <v>-1.2699999999999999E-2</v>
      </c>
      <c r="D440">
        <v>-8.8999999999999999E-3</v>
      </c>
      <c r="E440">
        <v>1.8E-3</v>
      </c>
      <c r="H440" s="7"/>
      <c r="I440" s="7"/>
    </row>
    <row r="441" spans="1:9" x14ac:dyDescent="0.25">
      <c r="A441">
        <v>201108</v>
      </c>
      <c r="B441">
        <v>-5.9900000000000002E-2</v>
      </c>
      <c r="C441">
        <v>-3.0499999999999999E-2</v>
      </c>
      <c r="D441">
        <v>-2.3599999999999999E-2</v>
      </c>
      <c r="E441">
        <v>-2.8000000000000004E-3</v>
      </c>
      <c r="H441" s="7"/>
      <c r="I441" s="7"/>
    </row>
    <row r="442" spans="1:9" x14ac:dyDescent="0.25">
      <c r="A442">
        <v>201109</v>
      </c>
      <c r="B442">
        <v>-7.5899999999999995E-2</v>
      </c>
      <c r="C442">
        <v>-3.3099999999999997E-2</v>
      </c>
      <c r="D442">
        <v>-1.7299999999999999E-2</v>
      </c>
      <c r="E442">
        <v>-2.4199999999999999E-2</v>
      </c>
      <c r="H442" s="7"/>
      <c r="I442" s="7"/>
    </row>
    <row r="443" spans="1:9" x14ac:dyDescent="0.25">
      <c r="A443">
        <v>201110</v>
      </c>
      <c r="B443">
        <v>0.11349999999999999</v>
      </c>
      <c r="C443">
        <v>3.2799999999999996E-2</v>
      </c>
      <c r="D443">
        <v>1.1000000000000001E-3</v>
      </c>
      <c r="E443">
        <v>-1.43E-2</v>
      </c>
      <c r="H443" s="7"/>
      <c r="I443" s="7"/>
    </row>
    <row r="444" spans="1:9" x14ac:dyDescent="0.25">
      <c r="A444">
        <v>201111</v>
      </c>
      <c r="B444">
        <v>-2.8000000000000004E-3</v>
      </c>
      <c r="C444">
        <v>-1.6000000000000001E-3</v>
      </c>
      <c r="D444">
        <v>-4.5000000000000005E-3</v>
      </c>
      <c r="E444">
        <v>3.8399999999999997E-2</v>
      </c>
      <c r="H444" s="7"/>
      <c r="I444" s="7"/>
    </row>
    <row r="445" spans="1:9" x14ac:dyDescent="0.25">
      <c r="A445">
        <v>201112</v>
      </c>
      <c r="B445">
        <v>7.4000000000000003E-3</v>
      </c>
      <c r="C445">
        <v>-5.8999999999999999E-3</v>
      </c>
      <c r="D445">
        <v>1.6299999999999999E-2</v>
      </c>
      <c r="E445">
        <v>1.8100000000000002E-2</v>
      </c>
      <c r="H445" s="7"/>
      <c r="I445" s="7"/>
    </row>
    <row r="446" spans="1:9" x14ac:dyDescent="0.25">
      <c r="A446">
        <v>201201</v>
      </c>
      <c r="B446">
        <v>5.0499999999999996E-2</v>
      </c>
      <c r="C446">
        <v>2.0400000000000001E-2</v>
      </c>
      <c r="D446">
        <v>-9.7000000000000003E-3</v>
      </c>
      <c r="E446">
        <v>-7.9100000000000004E-2</v>
      </c>
      <c r="H446" s="7"/>
      <c r="I446" s="7"/>
    </row>
    <row r="447" spans="1:9" x14ac:dyDescent="0.25">
      <c r="A447">
        <v>201202</v>
      </c>
      <c r="B447">
        <v>4.4199999999999996E-2</v>
      </c>
      <c r="C447">
        <v>-1.8500000000000003E-2</v>
      </c>
      <c r="D447">
        <v>4.3E-3</v>
      </c>
      <c r="E447">
        <v>-2.8999999999999998E-3</v>
      </c>
      <c r="H447" s="7"/>
      <c r="I447" s="7"/>
    </row>
    <row r="448" spans="1:9" x14ac:dyDescent="0.25">
      <c r="A448">
        <v>201203</v>
      </c>
      <c r="B448">
        <v>3.1099999999999999E-2</v>
      </c>
      <c r="C448">
        <v>-6.4000000000000003E-3</v>
      </c>
      <c r="D448">
        <v>1.1399999999999999E-2</v>
      </c>
      <c r="E448">
        <v>1.3000000000000001E-2</v>
      </c>
      <c r="H448" s="7"/>
      <c r="I448" s="7"/>
    </row>
    <row r="449" spans="1:9" x14ac:dyDescent="0.25">
      <c r="A449">
        <v>201204</v>
      </c>
      <c r="B449">
        <v>-8.5000000000000006E-3</v>
      </c>
      <c r="C449">
        <v>-4.1999999999999997E-3</v>
      </c>
      <c r="D449">
        <v>-7.8000000000000005E-3</v>
      </c>
      <c r="E449">
        <v>3.7499999999999999E-2</v>
      </c>
      <c r="H449" s="7"/>
      <c r="I449" s="7"/>
    </row>
    <row r="450" spans="1:9" x14ac:dyDescent="0.25">
      <c r="A450">
        <v>201205</v>
      </c>
      <c r="B450">
        <v>-6.1900000000000004E-2</v>
      </c>
      <c r="C450">
        <v>7.000000000000001E-4</v>
      </c>
      <c r="D450">
        <v>-1.0700000000000001E-2</v>
      </c>
      <c r="E450">
        <v>6.4899999999999999E-2</v>
      </c>
      <c r="H450" s="7"/>
      <c r="I450" s="7"/>
    </row>
    <row r="451" spans="1:9" x14ac:dyDescent="0.25">
      <c r="A451">
        <v>201206</v>
      </c>
      <c r="B451">
        <v>3.8900000000000004E-2</v>
      </c>
      <c r="C451">
        <v>6.7000000000000002E-3</v>
      </c>
      <c r="D451">
        <v>6.1999999999999998E-3</v>
      </c>
      <c r="E451">
        <v>-1.06E-2</v>
      </c>
      <c r="H451" s="7"/>
      <c r="I451" s="7"/>
    </row>
    <row r="452" spans="1:9" x14ac:dyDescent="0.25">
      <c r="A452">
        <v>201207</v>
      </c>
      <c r="B452">
        <v>7.9000000000000008E-3</v>
      </c>
      <c r="C452">
        <v>-2.75E-2</v>
      </c>
      <c r="D452">
        <v>-2.0000000000000001E-4</v>
      </c>
      <c r="E452">
        <v>3.04E-2</v>
      </c>
      <c r="H452" s="7"/>
      <c r="I452" s="7"/>
    </row>
    <row r="453" spans="1:9" x14ac:dyDescent="0.25">
      <c r="A453">
        <v>201208</v>
      </c>
      <c r="B453">
        <v>2.5499999999999998E-2</v>
      </c>
      <c r="C453">
        <v>4.6999999999999993E-3</v>
      </c>
      <c r="D453">
        <v>1.3000000000000001E-2</v>
      </c>
      <c r="E453">
        <v>-2.3700000000000002E-2</v>
      </c>
      <c r="H453" s="7"/>
      <c r="I453" s="7"/>
    </row>
    <row r="454" spans="1:9" x14ac:dyDescent="0.25">
      <c r="A454">
        <v>201209</v>
      </c>
      <c r="B454">
        <v>2.7300000000000001E-2</v>
      </c>
      <c r="C454">
        <v>5.1000000000000004E-3</v>
      </c>
      <c r="D454">
        <v>1.6E-2</v>
      </c>
      <c r="E454">
        <v>-1.1399999999999999E-2</v>
      </c>
      <c r="H454" s="7"/>
      <c r="I454" s="7"/>
    </row>
    <row r="455" spans="1:9" x14ac:dyDescent="0.25">
      <c r="A455">
        <v>201210</v>
      </c>
      <c r="B455">
        <v>-1.7600000000000001E-2</v>
      </c>
      <c r="C455">
        <v>-1.15E-2</v>
      </c>
      <c r="D455">
        <v>3.5900000000000001E-2</v>
      </c>
      <c r="E455">
        <v>1.4000000000000002E-3</v>
      </c>
      <c r="H455" s="7"/>
      <c r="I455" s="7"/>
    </row>
    <row r="456" spans="1:9" x14ac:dyDescent="0.25">
      <c r="A456">
        <v>201211</v>
      </c>
      <c r="B456">
        <v>7.8000000000000005E-3</v>
      </c>
      <c r="C456">
        <v>6.3E-3</v>
      </c>
      <c r="D456">
        <v>-8.3999999999999995E-3</v>
      </c>
      <c r="E456">
        <v>4.8999999999999998E-3</v>
      </c>
      <c r="H456" s="7"/>
      <c r="I456" s="7"/>
    </row>
    <row r="457" spans="1:9" x14ac:dyDescent="0.25">
      <c r="A457">
        <v>201212</v>
      </c>
      <c r="B457">
        <v>1.18E-2</v>
      </c>
      <c r="C457">
        <v>1.4800000000000001E-2</v>
      </c>
      <c r="D457">
        <v>3.5099999999999999E-2</v>
      </c>
      <c r="E457">
        <v>-2.86E-2</v>
      </c>
      <c r="H457" s="7"/>
      <c r="I457" s="7"/>
    </row>
    <row r="458" spans="1:9" x14ac:dyDescent="0.25">
      <c r="A458">
        <v>201301</v>
      </c>
      <c r="B458">
        <v>5.57E-2</v>
      </c>
      <c r="C458">
        <v>3.4000000000000002E-3</v>
      </c>
      <c r="D458">
        <v>9.5999999999999992E-3</v>
      </c>
      <c r="E458">
        <v>-1.7899999999999999E-2</v>
      </c>
      <c r="H458" s="7"/>
      <c r="I458" s="7"/>
    </row>
    <row r="459" spans="1:9" x14ac:dyDescent="0.25">
      <c r="A459">
        <v>201302</v>
      </c>
      <c r="B459">
        <v>1.29E-2</v>
      </c>
      <c r="C459">
        <v>-2.7000000000000001E-3</v>
      </c>
      <c r="D459">
        <v>1.1000000000000001E-3</v>
      </c>
      <c r="E459">
        <v>1.29E-2</v>
      </c>
      <c r="H459" s="7"/>
      <c r="I459" s="7"/>
    </row>
    <row r="460" spans="1:9" x14ac:dyDescent="0.25">
      <c r="A460">
        <v>201303</v>
      </c>
      <c r="B460">
        <v>4.0300000000000002E-2</v>
      </c>
      <c r="C460">
        <v>8.1000000000000013E-3</v>
      </c>
      <c r="D460">
        <v>-1.9E-3</v>
      </c>
      <c r="E460">
        <v>1.9199999999999998E-2</v>
      </c>
      <c r="H460" s="7"/>
      <c r="I460" s="7"/>
    </row>
    <row r="461" spans="1:9" x14ac:dyDescent="0.25">
      <c r="A461">
        <v>201304</v>
      </c>
      <c r="B461">
        <v>1.55E-2</v>
      </c>
      <c r="C461">
        <v>-2.3700000000000002E-2</v>
      </c>
      <c r="D461">
        <v>4.5000000000000005E-3</v>
      </c>
      <c r="E461">
        <v>2.2000000000000001E-3</v>
      </c>
      <c r="H461" s="7"/>
      <c r="I461" s="7"/>
    </row>
    <row r="462" spans="1:9" x14ac:dyDescent="0.25">
      <c r="A462">
        <v>201305</v>
      </c>
      <c r="B462">
        <v>2.7999999999999997E-2</v>
      </c>
      <c r="C462">
        <v>1.7100000000000001E-2</v>
      </c>
      <c r="D462">
        <v>2.63E-2</v>
      </c>
      <c r="E462">
        <v>-2.0199999999999999E-2</v>
      </c>
      <c r="H462" s="7"/>
      <c r="I462" s="7"/>
    </row>
    <row r="463" spans="1:9" x14ac:dyDescent="0.25">
      <c r="A463">
        <v>201306</v>
      </c>
      <c r="B463">
        <v>-1.2E-2</v>
      </c>
      <c r="C463">
        <v>1.3300000000000001E-2</v>
      </c>
      <c r="D463">
        <v>2.9999999999999997E-4</v>
      </c>
      <c r="E463">
        <v>5.1999999999999998E-3</v>
      </c>
      <c r="H463" s="7"/>
      <c r="I463" s="7"/>
    </row>
    <row r="464" spans="1:9" x14ac:dyDescent="0.25">
      <c r="A464">
        <v>201307</v>
      </c>
      <c r="B464">
        <v>5.6500000000000002E-2</v>
      </c>
      <c r="C464">
        <v>1.8700000000000001E-2</v>
      </c>
      <c r="D464">
        <v>5.6999999999999993E-3</v>
      </c>
      <c r="E464">
        <v>1.7600000000000001E-2</v>
      </c>
      <c r="H464" s="7"/>
      <c r="I464" s="7"/>
    </row>
    <row r="465" spans="1:9" x14ac:dyDescent="0.25">
      <c r="A465">
        <v>201308</v>
      </c>
      <c r="B465">
        <v>-2.7099999999999999E-2</v>
      </c>
      <c r="C465">
        <v>2.7000000000000001E-3</v>
      </c>
      <c r="D465">
        <v>-2.69E-2</v>
      </c>
      <c r="E465">
        <v>2.0000000000000001E-4</v>
      </c>
      <c r="H465" s="7"/>
      <c r="I465" s="7"/>
    </row>
    <row r="466" spans="1:9" x14ac:dyDescent="0.25">
      <c r="A466">
        <v>201309</v>
      </c>
      <c r="B466">
        <v>3.7699999999999997E-2</v>
      </c>
      <c r="C466">
        <v>2.87E-2</v>
      </c>
      <c r="D466">
        <v>-1.2199999999999999E-2</v>
      </c>
      <c r="E466">
        <v>3.0600000000000002E-2</v>
      </c>
      <c r="H466" s="7"/>
      <c r="I466" s="7"/>
    </row>
    <row r="467" spans="1:9" x14ac:dyDescent="0.25">
      <c r="A467">
        <v>201310</v>
      </c>
      <c r="B467">
        <v>4.1799999999999997E-2</v>
      </c>
      <c r="C467">
        <v>-1.52E-2</v>
      </c>
      <c r="D467">
        <v>1.2500000000000001E-2</v>
      </c>
      <c r="E467">
        <v>8.0000000000000004E-4</v>
      </c>
      <c r="H467" s="7"/>
      <c r="I467" s="7"/>
    </row>
    <row r="468" spans="1:9" x14ac:dyDescent="0.25">
      <c r="A468">
        <v>201311</v>
      </c>
      <c r="B468">
        <v>3.1300000000000001E-2</v>
      </c>
      <c r="C468">
        <v>1.29E-2</v>
      </c>
      <c r="D468">
        <v>3.2000000000000002E-3</v>
      </c>
      <c r="E468">
        <v>4.4000000000000003E-3</v>
      </c>
      <c r="H468" s="7"/>
      <c r="I468" s="7"/>
    </row>
    <row r="469" spans="1:9" x14ac:dyDescent="0.25">
      <c r="A469">
        <v>201312</v>
      </c>
      <c r="B469">
        <v>2.81E-2</v>
      </c>
      <c r="C469">
        <v>-4.6999999999999993E-3</v>
      </c>
      <c r="D469">
        <v>-2.0000000000000001E-4</v>
      </c>
      <c r="E469">
        <v>2.0000000000000001E-4</v>
      </c>
      <c r="H469" s="7"/>
      <c r="I469" s="7"/>
    </row>
    <row r="470" spans="1:9" x14ac:dyDescent="0.25">
      <c r="A470">
        <v>201401</v>
      </c>
      <c r="B470">
        <v>-3.32E-2</v>
      </c>
      <c r="C470">
        <v>8.8999999999999999E-3</v>
      </c>
      <c r="D470">
        <v>-2.07E-2</v>
      </c>
      <c r="E470">
        <v>1.7100000000000001E-2</v>
      </c>
      <c r="H470" s="7"/>
      <c r="I470" s="7"/>
    </row>
    <row r="471" spans="1:9" x14ac:dyDescent="0.25">
      <c r="A471">
        <v>201402</v>
      </c>
      <c r="B471">
        <v>4.6500000000000007E-2</v>
      </c>
      <c r="C471">
        <v>3.4000000000000002E-3</v>
      </c>
      <c r="D471">
        <v>-3.0999999999999999E-3</v>
      </c>
      <c r="E471">
        <v>2.07E-2</v>
      </c>
      <c r="H471" s="7"/>
      <c r="I471" s="7"/>
    </row>
    <row r="472" spans="1:9" x14ac:dyDescent="0.25">
      <c r="A472">
        <v>201403</v>
      </c>
      <c r="B472">
        <v>4.3E-3</v>
      </c>
      <c r="C472">
        <v>-1.8100000000000002E-2</v>
      </c>
      <c r="D472">
        <v>4.9299999999999997E-2</v>
      </c>
      <c r="E472">
        <v>-3.2899999999999999E-2</v>
      </c>
      <c r="H472" s="7"/>
      <c r="I472" s="7"/>
    </row>
    <row r="473" spans="1:9" x14ac:dyDescent="0.25">
      <c r="A473">
        <v>201404</v>
      </c>
      <c r="B473">
        <v>-1.9E-3</v>
      </c>
      <c r="C473">
        <v>-4.1799999999999997E-2</v>
      </c>
      <c r="D473">
        <v>1.1699999999999999E-2</v>
      </c>
      <c r="E473">
        <v>-3.8900000000000004E-2</v>
      </c>
      <c r="H473" s="7"/>
      <c r="I473" s="7"/>
    </row>
    <row r="474" spans="1:9" x14ac:dyDescent="0.25">
      <c r="A474">
        <v>201405</v>
      </c>
      <c r="B474">
        <v>2.06E-2</v>
      </c>
      <c r="C474">
        <v>-1.8799999999999997E-2</v>
      </c>
      <c r="D474">
        <v>-1.2999999999999999E-3</v>
      </c>
      <c r="E474">
        <v>8.6999999999999994E-3</v>
      </c>
      <c r="H474" s="7"/>
      <c r="I474" s="7"/>
    </row>
    <row r="475" spans="1:9" x14ac:dyDescent="0.25">
      <c r="A475">
        <v>201406</v>
      </c>
      <c r="B475">
        <v>2.6099999999999998E-2</v>
      </c>
      <c r="C475">
        <v>3.0899999999999997E-2</v>
      </c>
      <c r="D475">
        <v>-6.9999999999999993E-3</v>
      </c>
      <c r="E475">
        <v>6.8999999999999999E-3</v>
      </c>
      <c r="H475" s="7"/>
      <c r="I475" s="7"/>
    </row>
    <row r="476" spans="1:9" x14ac:dyDescent="0.25">
      <c r="A476">
        <v>201407</v>
      </c>
      <c r="B476">
        <v>-2.0400000000000001E-2</v>
      </c>
      <c r="C476">
        <v>-4.2999999999999997E-2</v>
      </c>
      <c r="D476">
        <v>4.0000000000000002E-4</v>
      </c>
      <c r="E476">
        <v>-1.1999999999999999E-3</v>
      </c>
      <c r="H476" s="7"/>
      <c r="I476" s="7"/>
    </row>
    <row r="477" spans="1:9" x14ac:dyDescent="0.25">
      <c r="A477">
        <v>201408</v>
      </c>
      <c r="B477">
        <v>4.24E-2</v>
      </c>
      <c r="C477">
        <v>4.0000000000000001E-3</v>
      </c>
      <c r="D477">
        <v>-4.5000000000000005E-3</v>
      </c>
      <c r="E477">
        <v>8.199999999999999E-3</v>
      </c>
      <c r="H477" s="7"/>
      <c r="I477" s="7"/>
    </row>
    <row r="478" spans="1:9" x14ac:dyDescent="0.25">
      <c r="A478">
        <v>201409</v>
      </c>
      <c r="B478">
        <v>-1.9699999999999999E-2</v>
      </c>
      <c r="C478">
        <v>-3.7000000000000005E-2</v>
      </c>
      <c r="D478">
        <v>-1.3500000000000002E-2</v>
      </c>
      <c r="E478">
        <v>5.0000000000000001E-3</v>
      </c>
      <c r="H478" s="7"/>
      <c r="I478" s="7"/>
    </row>
    <row r="479" spans="1:9" x14ac:dyDescent="0.25">
      <c r="A479">
        <v>201410</v>
      </c>
      <c r="B479">
        <v>2.52E-2</v>
      </c>
      <c r="C479">
        <v>4.2000000000000003E-2</v>
      </c>
      <c r="D479">
        <v>-1.8000000000000002E-2</v>
      </c>
      <c r="E479">
        <v>-5.9999999999999995E-4</v>
      </c>
      <c r="H479" s="7"/>
      <c r="I479" s="7"/>
    </row>
    <row r="480" spans="1:9" x14ac:dyDescent="0.25">
      <c r="A480">
        <v>201411</v>
      </c>
      <c r="B480">
        <v>2.5499999999999998E-2</v>
      </c>
      <c r="C480">
        <v>-2.06E-2</v>
      </c>
      <c r="D480">
        <v>-3.1E-2</v>
      </c>
      <c r="E480">
        <v>6.8000000000000005E-3</v>
      </c>
      <c r="H480" s="7"/>
      <c r="I480" s="7"/>
    </row>
    <row r="481" spans="1:9" x14ac:dyDescent="0.25">
      <c r="A481">
        <v>201412</v>
      </c>
      <c r="B481">
        <v>-5.9999999999999995E-4</v>
      </c>
      <c r="C481">
        <v>2.4900000000000002E-2</v>
      </c>
      <c r="D481">
        <v>2.2700000000000001E-2</v>
      </c>
      <c r="E481">
        <v>1.1200000000000002E-2</v>
      </c>
      <c r="H481" s="7"/>
      <c r="I481" s="7"/>
    </row>
    <row r="482" spans="1:9" x14ac:dyDescent="0.25">
      <c r="A482">
        <v>201501</v>
      </c>
      <c r="B482">
        <v>-3.1099999999999999E-2</v>
      </c>
      <c r="C482">
        <v>-5.6000000000000008E-3</v>
      </c>
      <c r="D482">
        <v>-3.5900000000000001E-2</v>
      </c>
      <c r="E482">
        <v>3.8399999999999997E-2</v>
      </c>
    </row>
    <row r="483" spans="1:9" x14ac:dyDescent="0.25">
      <c r="A483">
        <v>201502</v>
      </c>
      <c r="B483">
        <v>6.13E-2</v>
      </c>
      <c r="C483">
        <v>6.3E-3</v>
      </c>
      <c r="D483">
        <v>-1.8600000000000002E-2</v>
      </c>
      <c r="E483">
        <v>-2.8199999999999999E-2</v>
      </c>
    </row>
    <row r="484" spans="1:9" x14ac:dyDescent="0.25">
      <c r="A484">
        <v>201503</v>
      </c>
      <c r="B484">
        <v>-1.1200000000000002E-2</v>
      </c>
      <c r="C484">
        <v>3.04E-2</v>
      </c>
      <c r="D484">
        <v>-3.8E-3</v>
      </c>
      <c r="E484">
        <v>2.7400000000000001E-2</v>
      </c>
    </row>
    <row r="485" spans="1:9" x14ac:dyDescent="0.25">
      <c r="A485">
        <v>201504</v>
      </c>
      <c r="B485">
        <v>5.8999999999999999E-3</v>
      </c>
      <c r="C485">
        <v>-3.0600000000000002E-2</v>
      </c>
      <c r="D485">
        <v>1.8200000000000001E-2</v>
      </c>
      <c r="E485">
        <v>-7.2700000000000001E-2</v>
      </c>
    </row>
    <row r="486" spans="1:9" x14ac:dyDescent="0.25">
      <c r="A486">
        <v>201505</v>
      </c>
      <c r="B486">
        <v>1.3600000000000001E-2</v>
      </c>
      <c r="C486">
        <v>9.3999999999999986E-3</v>
      </c>
      <c r="D486">
        <v>-1.15E-2</v>
      </c>
      <c r="E486">
        <v>5.8200000000000002E-2</v>
      </c>
    </row>
    <row r="487" spans="1:9" x14ac:dyDescent="0.25">
      <c r="A487">
        <v>201506</v>
      </c>
      <c r="B487">
        <v>-1.5300000000000001E-2</v>
      </c>
      <c r="C487">
        <v>2.9100000000000001E-2</v>
      </c>
      <c r="D487">
        <v>-7.9000000000000008E-3</v>
      </c>
      <c r="E487">
        <v>3.0099999999999998E-2</v>
      </c>
    </row>
    <row r="488" spans="1:9" x14ac:dyDescent="0.25">
      <c r="A488">
        <v>201507</v>
      </c>
      <c r="B488">
        <v>1.54E-2</v>
      </c>
      <c r="C488">
        <v>-4.1700000000000001E-2</v>
      </c>
      <c r="D488">
        <v>-4.1299999999999996E-2</v>
      </c>
      <c r="E488">
        <v>9.98E-2</v>
      </c>
    </row>
    <row r="489" spans="1:9" x14ac:dyDescent="0.25">
      <c r="A489">
        <v>201508</v>
      </c>
      <c r="B489">
        <v>-6.0400000000000002E-2</v>
      </c>
      <c r="C489">
        <v>3.3E-3</v>
      </c>
      <c r="D489">
        <v>2.7699999999999999E-2</v>
      </c>
      <c r="E489">
        <v>-2.0899999999999998E-2</v>
      </c>
    </row>
    <row r="490" spans="1:9" x14ac:dyDescent="0.25">
      <c r="A490">
        <v>201509</v>
      </c>
      <c r="B490">
        <v>-3.0699999999999998E-2</v>
      </c>
      <c r="C490">
        <v>-2.6200000000000001E-2</v>
      </c>
      <c r="D490">
        <v>5.6000000000000008E-3</v>
      </c>
      <c r="E490">
        <v>5.2199999999999996E-2</v>
      </c>
    </row>
    <row r="491" spans="1:9" x14ac:dyDescent="0.25">
      <c r="A491">
        <v>201510</v>
      </c>
      <c r="B491">
        <v>7.7499999999999999E-2</v>
      </c>
      <c r="C491">
        <v>-1.89E-2</v>
      </c>
      <c r="D491">
        <v>-4.5999999999999999E-3</v>
      </c>
      <c r="E491">
        <v>-3.2799999999999996E-2</v>
      </c>
    </row>
    <row r="492" spans="1:9" x14ac:dyDescent="0.25">
      <c r="A492">
        <v>201511</v>
      </c>
      <c r="B492">
        <v>5.6999999999999993E-3</v>
      </c>
      <c r="C492">
        <v>3.5900000000000001E-2</v>
      </c>
      <c r="D492">
        <v>-4.1999999999999997E-3</v>
      </c>
      <c r="E492">
        <v>2.2799999999999997E-2</v>
      </c>
    </row>
    <row r="493" spans="1:9" x14ac:dyDescent="0.25">
      <c r="A493">
        <v>201512</v>
      </c>
      <c r="B493">
        <v>-2.1700000000000001E-2</v>
      </c>
      <c r="C493">
        <v>-2.8500000000000001E-2</v>
      </c>
      <c r="D493">
        <v>-2.6099999999999998E-2</v>
      </c>
      <c r="E493">
        <v>3.3599999999999998E-2</v>
      </c>
    </row>
    <row r="494" spans="1:9" x14ac:dyDescent="0.25">
      <c r="A494">
        <v>201601</v>
      </c>
      <c r="B494">
        <v>-5.7699999999999994E-2</v>
      </c>
      <c r="C494">
        <v>-3.4200000000000001E-2</v>
      </c>
      <c r="D494">
        <v>2.0899999999999998E-2</v>
      </c>
      <c r="E494">
        <v>1.44E-2</v>
      </c>
    </row>
    <row r="495" spans="1:9" x14ac:dyDescent="0.25">
      <c r="A495">
        <v>201602</v>
      </c>
      <c r="B495">
        <v>-7.000000000000001E-4</v>
      </c>
      <c r="C495">
        <v>7.4000000000000003E-3</v>
      </c>
      <c r="D495">
        <v>-5.6999999999999993E-3</v>
      </c>
      <c r="E495">
        <v>-4.3799999999999999E-2</v>
      </c>
    </row>
    <row r="496" spans="1:9" x14ac:dyDescent="0.25">
      <c r="A496">
        <v>201603</v>
      </c>
      <c r="B496">
        <v>6.9599999999999995E-2</v>
      </c>
      <c r="C496">
        <v>8.199999999999999E-3</v>
      </c>
      <c r="D496">
        <v>1.1899999999999999E-2</v>
      </c>
      <c r="E496">
        <v>-5.0099999999999999E-2</v>
      </c>
    </row>
    <row r="497" spans="1:5" x14ac:dyDescent="0.25">
      <c r="A497">
        <v>201604</v>
      </c>
      <c r="B497">
        <v>9.1000000000000004E-3</v>
      </c>
      <c r="C497">
        <v>7.6E-3</v>
      </c>
      <c r="D497">
        <v>3.2799999999999996E-2</v>
      </c>
      <c r="E497">
        <v>-6.0199999999999997E-2</v>
      </c>
    </row>
    <row r="498" spans="1:5" x14ac:dyDescent="0.25">
      <c r="A498">
        <v>201605</v>
      </c>
      <c r="B498">
        <v>1.78E-2</v>
      </c>
      <c r="C498">
        <v>-1.7000000000000001E-3</v>
      </c>
      <c r="D498">
        <v>-1.66E-2</v>
      </c>
      <c r="E498">
        <v>1.43E-2</v>
      </c>
    </row>
    <row r="499" spans="1:5" x14ac:dyDescent="0.25">
      <c r="A499">
        <v>201606</v>
      </c>
      <c r="B499">
        <v>-5.0000000000000001E-4</v>
      </c>
      <c r="C499">
        <v>6.0999999999999995E-3</v>
      </c>
      <c r="D499">
        <v>-1.4800000000000001E-2</v>
      </c>
      <c r="E499">
        <v>4.1500000000000002E-2</v>
      </c>
    </row>
    <row r="500" spans="1:5" x14ac:dyDescent="0.25">
      <c r="A500">
        <v>201607</v>
      </c>
      <c r="B500">
        <v>3.95E-2</v>
      </c>
      <c r="C500">
        <v>2.4900000000000002E-2</v>
      </c>
      <c r="D500">
        <v>-1.32E-2</v>
      </c>
      <c r="E500">
        <v>-3.3399999999999999E-2</v>
      </c>
    </row>
    <row r="501" spans="1:5" x14ac:dyDescent="0.25">
      <c r="A501">
        <v>201608</v>
      </c>
      <c r="B501">
        <v>4.8999999999999998E-3</v>
      </c>
      <c r="C501">
        <v>1.1599999999999999E-2</v>
      </c>
      <c r="D501">
        <v>3.1800000000000002E-2</v>
      </c>
      <c r="E501">
        <v>-3.4799999999999998E-2</v>
      </c>
    </row>
    <row r="502" spans="1:5" x14ac:dyDescent="0.25">
      <c r="A502">
        <v>201609</v>
      </c>
      <c r="B502">
        <v>2.5000000000000001E-3</v>
      </c>
      <c r="C502">
        <v>2.12E-2</v>
      </c>
      <c r="D502">
        <v>-1.24E-2</v>
      </c>
      <c r="E502">
        <v>1.9E-3</v>
      </c>
    </row>
    <row r="503" spans="1:5" x14ac:dyDescent="0.25">
      <c r="A503">
        <v>201610</v>
      </c>
      <c r="B503">
        <v>-2.0199999999999999E-2</v>
      </c>
      <c r="C503">
        <v>-4.4000000000000004E-2</v>
      </c>
      <c r="D503">
        <v>4.0899999999999999E-2</v>
      </c>
      <c r="E503">
        <v>5.8999999999999999E-3</v>
      </c>
    </row>
    <row r="504" spans="1:5" x14ac:dyDescent="0.25">
      <c r="A504">
        <v>201611</v>
      </c>
      <c r="B504">
        <v>4.8600000000000004E-2</v>
      </c>
      <c r="C504">
        <v>5.7099999999999998E-2</v>
      </c>
      <c r="D504">
        <v>8.2100000000000006E-2</v>
      </c>
      <c r="E504">
        <v>-4.6300000000000001E-2</v>
      </c>
    </row>
    <row r="505" spans="1:5" x14ac:dyDescent="0.25">
      <c r="A505">
        <v>201612</v>
      </c>
      <c r="B505">
        <v>1.8200000000000001E-2</v>
      </c>
      <c r="C505">
        <v>1E-3</v>
      </c>
      <c r="D505">
        <v>3.5299999999999998E-2</v>
      </c>
      <c r="E505">
        <v>-2.5000000000000001E-3</v>
      </c>
    </row>
    <row r="506" spans="1:5" x14ac:dyDescent="0.25">
      <c r="A506">
        <v>201701</v>
      </c>
      <c r="B506">
        <v>1.9400000000000001E-2</v>
      </c>
      <c r="C506">
        <v>-1.18E-2</v>
      </c>
      <c r="D506">
        <v>-2.75E-2</v>
      </c>
      <c r="E506">
        <v>-9.300000000000001E-3</v>
      </c>
    </row>
    <row r="507" spans="1:5" x14ac:dyDescent="0.25">
      <c r="A507">
        <v>201702</v>
      </c>
      <c r="B507">
        <v>3.5699999999999996E-2</v>
      </c>
      <c r="C507">
        <v>-2.0499999999999997E-2</v>
      </c>
      <c r="D507">
        <v>-1.67E-2</v>
      </c>
      <c r="E507">
        <v>-1.6500000000000001E-2</v>
      </c>
    </row>
    <row r="508" spans="1:5" x14ac:dyDescent="0.25">
      <c r="A508">
        <v>201703</v>
      </c>
      <c r="B508">
        <v>1.7000000000000001E-3</v>
      </c>
      <c r="C508">
        <v>1.1399999999999999E-2</v>
      </c>
      <c r="D508">
        <v>-3.3500000000000002E-2</v>
      </c>
      <c r="E508">
        <v>-1.03E-2</v>
      </c>
    </row>
    <row r="509" spans="1:5" x14ac:dyDescent="0.25">
      <c r="A509">
        <v>201704</v>
      </c>
      <c r="B509">
        <v>1.09E-2</v>
      </c>
      <c r="C509">
        <v>7.3000000000000001E-3</v>
      </c>
      <c r="D509">
        <v>-2.1299999999999999E-2</v>
      </c>
      <c r="E509">
        <v>4.8999999999999998E-3</v>
      </c>
    </row>
    <row r="510" spans="1:5" x14ac:dyDescent="0.25">
      <c r="A510">
        <v>201705</v>
      </c>
      <c r="B510">
        <v>1.06E-2</v>
      </c>
      <c r="C510">
        <v>-2.5699999999999997E-2</v>
      </c>
      <c r="D510">
        <v>-3.78E-2</v>
      </c>
      <c r="E510">
        <v>1.4800000000000001E-2</v>
      </c>
    </row>
    <row r="511" spans="1:5" x14ac:dyDescent="0.25">
      <c r="A511">
        <v>201706</v>
      </c>
      <c r="B511">
        <v>7.8000000000000005E-3</v>
      </c>
      <c r="C511">
        <v>2.2499999999999999E-2</v>
      </c>
      <c r="D511">
        <v>1.4800000000000001E-2</v>
      </c>
      <c r="E511">
        <v>-1.1000000000000001E-3</v>
      </c>
    </row>
    <row r="512" spans="1:5" x14ac:dyDescent="0.25">
      <c r="A512">
        <v>201707</v>
      </c>
      <c r="B512">
        <v>1.8700000000000001E-2</v>
      </c>
      <c r="C512">
        <v>-1.4999999999999999E-2</v>
      </c>
      <c r="D512">
        <v>-3.0999999999999999E-3</v>
      </c>
      <c r="E512">
        <v>1.6899999999999998E-2</v>
      </c>
    </row>
    <row r="513" spans="1:5" x14ac:dyDescent="0.25">
      <c r="A513">
        <v>201708</v>
      </c>
      <c r="B513">
        <v>1.6000000000000001E-3</v>
      </c>
      <c r="C513">
        <v>-1.67E-2</v>
      </c>
      <c r="D513">
        <v>-2.1000000000000001E-2</v>
      </c>
      <c r="E513">
        <v>3.3000000000000002E-2</v>
      </c>
    </row>
    <row r="514" spans="1:5" x14ac:dyDescent="0.25">
      <c r="A514">
        <v>201709</v>
      </c>
      <c r="B514">
        <v>2.5099999999999997E-2</v>
      </c>
      <c r="C514">
        <v>4.4699999999999997E-2</v>
      </c>
      <c r="D514">
        <v>3.1200000000000002E-2</v>
      </c>
      <c r="E514">
        <v>-1.3300000000000001E-2</v>
      </c>
    </row>
    <row r="515" spans="1:5" x14ac:dyDescent="0.25">
      <c r="A515">
        <v>201710</v>
      </c>
      <c r="B515">
        <v>2.2499999999999999E-2</v>
      </c>
      <c r="C515">
        <v>-1.9400000000000001E-2</v>
      </c>
      <c r="D515">
        <v>1.9E-3</v>
      </c>
      <c r="E515">
        <v>4.2699999999999995E-2</v>
      </c>
    </row>
    <row r="516" spans="1:5" x14ac:dyDescent="0.25">
      <c r="A516">
        <v>201711</v>
      </c>
      <c r="B516">
        <v>3.1200000000000002E-2</v>
      </c>
      <c r="C516">
        <v>-5.4000000000000003E-3</v>
      </c>
      <c r="D516">
        <v>-2.9999999999999997E-4</v>
      </c>
      <c r="E516">
        <v>-9.1999999999999998E-3</v>
      </c>
    </row>
    <row r="517" spans="1:5" x14ac:dyDescent="0.25">
      <c r="A517">
        <v>201712</v>
      </c>
      <c r="B517">
        <v>1.06E-2</v>
      </c>
      <c r="C517">
        <v>-1.32E-2</v>
      </c>
      <c r="D517">
        <v>5.9999999999999995E-4</v>
      </c>
      <c r="E517">
        <v>-1.54E-2</v>
      </c>
    </row>
    <row r="518" spans="1:5" x14ac:dyDescent="0.25">
      <c r="A518">
        <v>201801</v>
      </c>
      <c r="B518">
        <v>5.57E-2</v>
      </c>
      <c r="C518">
        <v>-3.1200000000000002E-2</v>
      </c>
      <c r="D518">
        <v>-1.2800000000000001E-2</v>
      </c>
      <c r="E518">
        <v>4.0500000000000001E-2</v>
      </c>
    </row>
    <row r="519" spans="1:5" x14ac:dyDescent="0.25">
      <c r="A519">
        <v>201802</v>
      </c>
      <c r="B519">
        <v>-3.6499999999999998E-2</v>
      </c>
      <c r="C519">
        <v>2.5999999999999999E-3</v>
      </c>
      <c r="D519">
        <v>-1.04E-2</v>
      </c>
      <c r="E519">
        <v>3.5499999999999997E-2</v>
      </c>
    </row>
    <row r="520" spans="1:5" x14ac:dyDescent="0.25">
      <c r="A520">
        <v>201803</v>
      </c>
      <c r="B520">
        <v>-2.35E-2</v>
      </c>
      <c r="C520">
        <v>4.0599999999999997E-2</v>
      </c>
      <c r="D520">
        <v>-2E-3</v>
      </c>
      <c r="E520">
        <v>-1.1299999999999999E-2</v>
      </c>
    </row>
    <row r="521" spans="1:5" x14ac:dyDescent="0.25">
      <c r="A521">
        <v>201804</v>
      </c>
      <c r="B521">
        <v>2.8999999999999998E-3</v>
      </c>
      <c r="C521">
        <v>1.1299999999999999E-2</v>
      </c>
      <c r="D521">
        <v>5.4000000000000003E-3</v>
      </c>
      <c r="E521">
        <v>3.7000000000000002E-3</v>
      </c>
    </row>
    <row r="522" spans="1:5" x14ac:dyDescent="0.25">
      <c r="A522">
        <v>201805</v>
      </c>
      <c r="B522">
        <v>2.6499999999999999E-2</v>
      </c>
      <c r="C522">
        <v>5.2600000000000001E-2</v>
      </c>
      <c r="D522">
        <v>-3.2199999999999999E-2</v>
      </c>
      <c r="E522">
        <v>3.8699999999999998E-2</v>
      </c>
    </row>
    <row r="523" spans="1:5" x14ac:dyDescent="0.25">
      <c r="A523">
        <v>201806</v>
      </c>
      <c r="B523">
        <v>4.7999999999999996E-3</v>
      </c>
      <c r="C523">
        <v>1.1399999999999999E-2</v>
      </c>
      <c r="D523">
        <v>-2.3300000000000001E-2</v>
      </c>
      <c r="E523">
        <v>-2.3599999999999999E-2</v>
      </c>
    </row>
    <row r="524" spans="1:5" x14ac:dyDescent="0.25">
      <c r="A524">
        <v>201807</v>
      </c>
      <c r="B524">
        <v>3.1899999999999998E-2</v>
      </c>
      <c r="C524">
        <v>-2.2200000000000001E-2</v>
      </c>
      <c r="D524">
        <v>4.5000000000000005E-3</v>
      </c>
      <c r="E524">
        <v>-1.4199999999999999E-2</v>
      </c>
    </row>
    <row r="525" spans="1:5" x14ac:dyDescent="0.25">
      <c r="A525">
        <v>201808</v>
      </c>
      <c r="B525">
        <v>3.44E-2</v>
      </c>
      <c r="C525">
        <v>1.15E-2</v>
      </c>
      <c r="D525">
        <v>-0.04</v>
      </c>
      <c r="E525">
        <v>5.28E-2</v>
      </c>
    </row>
    <row r="526" spans="1:5" x14ac:dyDescent="0.25">
      <c r="A526">
        <v>201809</v>
      </c>
      <c r="B526">
        <v>5.9999999999999995E-4</v>
      </c>
      <c r="C526">
        <v>-2.29E-2</v>
      </c>
      <c r="D526">
        <v>-1.7100000000000001E-2</v>
      </c>
      <c r="E526">
        <v>4.0000000000000002E-4</v>
      </c>
    </row>
    <row r="527" spans="1:5" x14ac:dyDescent="0.25">
      <c r="A527">
        <v>201810</v>
      </c>
      <c r="B527">
        <v>-7.6799999999999993E-2</v>
      </c>
      <c r="C527">
        <v>-4.7400000000000005E-2</v>
      </c>
      <c r="D527">
        <v>3.4000000000000002E-2</v>
      </c>
      <c r="E527">
        <v>-2.07E-2</v>
      </c>
    </row>
    <row r="528" spans="1:5" x14ac:dyDescent="0.25">
      <c r="A528">
        <v>201811</v>
      </c>
      <c r="B528">
        <v>1.6899999999999998E-2</v>
      </c>
      <c r="C528">
        <v>-6.8000000000000005E-3</v>
      </c>
      <c r="D528">
        <v>2.8000000000000004E-3</v>
      </c>
      <c r="E528">
        <v>-1.37E-2</v>
      </c>
    </row>
    <row r="529" spans="1:5" x14ac:dyDescent="0.25">
      <c r="A529">
        <v>201812</v>
      </c>
      <c r="B529">
        <v>-9.5700000000000007E-2</v>
      </c>
      <c r="C529">
        <v>-2.3700000000000002E-2</v>
      </c>
      <c r="D529">
        <v>-1.8799999999999997E-2</v>
      </c>
      <c r="E529">
        <v>2.1099999999999997E-2</v>
      </c>
    </row>
    <row r="530" spans="1:5" x14ac:dyDescent="0.25">
      <c r="A530">
        <v>201901</v>
      </c>
      <c r="B530">
        <v>8.4000000000000005E-2</v>
      </c>
      <c r="C530">
        <v>2.8799999999999999E-2</v>
      </c>
      <c r="D530">
        <v>-4.5000000000000005E-3</v>
      </c>
      <c r="E530">
        <v>-8.6599999999999996E-2</v>
      </c>
    </row>
    <row r="531" spans="1:5" x14ac:dyDescent="0.25">
      <c r="A531">
        <v>201902</v>
      </c>
      <c r="B531">
        <v>3.4000000000000002E-2</v>
      </c>
      <c r="C531">
        <v>2.06E-2</v>
      </c>
      <c r="D531">
        <v>-2.7099999999999999E-2</v>
      </c>
      <c r="E531">
        <v>8.5000000000000006E-3</v>
      </c>
    </row>
    <row r="532" spans="1:5" x14ac:dyDescent="0.25">
      <c r="A532">
        <v>201903</v>
      </c>
      <c r="B532">
        <v>1.1000000000000001E-2</v>
      </c>
      <c r="C532">
        <v>-3.0499999999999999E-2</v>
      </c>
      <c r="D532">
        <v>-4.1200000000000001E-2</v>
      </c>
      <c r="E532">
        <v>2.1899999999999999E-2</v>
      </c>
    </row>
    <row r="533" spans="1:5" x14ac:dyDescent="0.25">
      <c r="A533">
        <v>201904</v>
      </c>
      <c r="B533">
        <v>3.9699999999999999E-2</v>
      </c>
      <c r="C533">
        <v>-1.72E-2</v>
      </c>
      <c r="D533">
        <v>2.1600000000000001E-2</v>
      </c>
      <c r="E533">
        <v>-2.9700000000000001E-2</v>
      </c>
    </row>
    <row r="534" spans="1:5" x14ac:dyDescent="0.25">
      <c r="A534">
        <v>201905</v>
      </c>
      <c r="B534">
        <v>-6.9400000000000003E-2</v>
      </c>
      <c r="C534">
        <v>-1.3100000000000001E-2</v>
      </c>
      <c r="D534">
        <v>-2.3700000000000002E-2</v>
      </c>
      <c r="E534">
        <v>7.5800000000000006E-2</v>
      </c>
    </row>
    <row r="535" spans="1:5" x14ac:dyDescent="0.25">
      <c r="A535">
        <v>201906</v>
      </c>
      <c r="B535">
        <v>6.93E-2</v>
      </c>
      <c r="C535">
        <v>2.8000000000000004E-3</v>
      </c>
      <c r="D535">
        <v>-6.9999999999999993E-3</v>
      </c>
      <c r="E535">
        <v>-2.2499999999999999E-2</v>
      </c>
    </row>
    <row r="536" spans="1:5" x14ac:dyDescent="0.25">
      <c r="A536">
        <v>201907</v>
      </c>
      <c r="B536">
        <v>1.1899999999999999E-2</v>
      </c>
      <c r="C536">
        <v>-1.9299999999999998E-2</v>
      </c>
      <c r="D536">
        <v>4.6999999999999993E-3</v>
      </c>
      <c r="E536">
        <v>2.8799999999999999E-2</v>
      </c>
    </row>
    <row r="537" spans="1:5" x14ac:dyDescent="0.25">
      <c r="A537">
        <v>201908</v>
      </c>
      <c r="B537">
        <v>-2.58E-2</v>
      </c>
      <c r="C537">
        <v>-2.3900000000000001E-2</v>
      </c>
      <c r="D537">
        <v>-4.7899999999999998E-2</v>
      </c>
      <c r="E537">
        <v>6.9099999999999995E-2</v>
      </c>
    </row>
    <row r="538" spans="1:5" x14ac:dyDescent="0.25">
      <c r="A538">
        <v>201909</v>
      </c>
      <c r="B538">
        <v>1.43E-2</v>
      </c>
      <c r="C538">
        <v>-9.7000000000000003E-3</v>
      </c>
      <c r="D538">
        <v>6.7699999999999996E-2</v>
      </c>
      <c r="E538">
        <v>-6.83E-2</v>
      </c>
    </row>
    <row r="539" spans="1:5" x14ac:dyDescent="0.25">
      <c r="A539">
        <v>201910</v>
      </c>
      <c r="B539">
        <v>2.06E-2</v>
      </c>
      <c r="C539">
        <v>2.8999999999999998E-3</v>
      </c>
      <c r="D539">
        <v>-1.9E-2</v>
      </c>
      <c r="E539">
        <v>1.5E-3</v>
      </c>
    </row>
    <row r="540" spans="1:5" x14ac:dyDescent="0.25">
      <c r="A540">
        <v>201911</v>
      </c>
      <c r="B540">
        <v>3.8800000000000001E-2</v>
      </c>
      <c r="C540">
        <v>7.8000000000000005E-3</v>
      </c>
      <c r="D540">
        <v>-1.9900000000000001E-2</v>
      </c>
      <c r="E540">
        <v>-2.64E-2</v>
      </c>
    </row>
    <row r="541" spans="1:5" x14ac:dyDescent="0.25">
      <c r="A541">
        <v>201912</v>
      </c>
      <c r="B541">
        <v>2.7699999999999999E-2</v>
      </c>
      <c r="C541">
        <v>7.3000000000000001E-3</v>
      </c>
      <c r="D541">
        <v>1.78E-2</v>
      </c>
      <c r="E541">
        <v>-1.8700000000000001E-2</v>
      </c>
    </row>
    <row r="542" spans="1:5" x14ac:dyDescent="0.25">
      <c r="A542">
        <v>202001</v>
      </c>
      <c r="B542">
        <v>-1.1000000000000001E-3</v>
      </c>
      <c r="C542">
        <v>-3.1300000000000001E-2</v>
      </c>
      <c r="D542">
        <v>-6.25E-2</v>
      </c>
      <c r="E542">
        <v>5.9699999999999996E-2</v>
      </c>
    </row>
    <row r="543" spans="1:5" x14ac:dyDescent="0.25">
      <c r="A543">
        <v>202002</v>
      </c>
      <c r="B543">
        <v>-8.1300000000000011E-2</v>
      </c>
      <c r="C543">
        <v>1.0700000000000001E-2</v>
      </c>
      <c r="D543">
        <v>-3.7999999999999999E-2</v>
      </c>
      <c r="E543">
        <v>-3.4999999999999996E-3</v>
      </c>
    </row>
    <row r="544" spans="1:5" x14ac:dyDescent="0.25">
      <c r="A544">
        <v>202003</v>
      </c>
      <c r="B544">
        <v>-0.13390000000000002</v>
      </c>
      <c r="C544">
        <v>-4.7899999999999998E-2</v>
      </c>
      <c r="D544">
        <v>-0.13880000000000001</v>
      </c>
      <c r="E544">
        <v>7.9600000000000004E-2</v>
      </c>
    </row>
    <row r="545" spans="1:5" x14ac:dyDescent="0.25">
      <c r="A545">
        <v>202004</v>
      </c>
      <c r="B545">
        <v>0.13650000000000001</v>
      </c>
      <c r="C545">
        <v>2.4500000000000001E-2</v>
      </c>
      <c r="D545">
        <v>-1.34E-2</v>
      </c>
      <c r="E545">
        <v>-5.2600000000000001E-2</v>
      </c>
    </row>
    <row r="546" spans="1:5" x14ac:dyDescent="0.25">
      <c r="A546">
        <v>202005</v>
      </c>
      <c r="B546">
        <v>5.5800000000000002E-2</v>
      </c>
      <c r="C546">
        <v>2.4900000000000002E-2</v>
      </c>
      <c r="D546">
        <v>-4.8499999999999995E-2</v>
      </c>
      <c r="E546">
        <v>4.0999999999999995E-3</v>
      </c>
    </row>
    <row r="547" spans="1:5" x14ac:dyDescent="0.25">
      <c r="A547">
        <v>202006</v>
      </c>
      <c r="B547">
        <v>2.46E-2</v>
      </c>
      <c r="C547">
        <v>2.69E-2</v>
      </c>
      <c r="D547">
        <v>-2.23E-2</v>
      </c>
      <c r="E547">
        <v>-7.3000000000000001E-3</v>
      </c>
    </row>
    <row r="548" spans="1:5" x14ac:dyDescent="0.25">
      <c r="A548">
        <v>202007</v>
      </c>
      <c r="B548">
        <v>5.7699999999999994E-2</v>
      </c>
      <c r="C548">
        <v>-2.3E-2</v>
      </c>
      <c r="D548">
        <v>-1.44E-2</v>
      </c>
      <c r="E548">
        <v>7.5899999999999995E-2</v>
      </c>
    </row>
    <row r="549" spans="1:5" x14ac:dyDescent="0.25">
      <c r="A549">
        <v>202008</v>
      </c>
      <c r="B549">
        <v>7.6299999999999993E-2</v>
      </c>
      <c r="C549">
        <v>-2.8000000000000004E-3</v>
      </c>
      <c r="D549">
        <v>-2.8799999999999999E-2</v>
      </c>
      <c r="E549">
        <v>4.4000000000000003E-3</v>
      </c>
    </row>
    <row r="550" spans="1:5" x14ac:dyDescent="0.25">
      <c r="A550">
        <v>202009</v>
      </c>
      <c r="B550">
        <v>-3.6299999999999999E-2</v>
      </c>
      <c r="C550">
        <v>-2.9999999999999997E-4</v>
      </c>
      <c r="D550">
        <v>-2.6499999999999999E-2</v>
      </c>
      <c r="E550">
        <v>3.1400000000000004E-2</v>
      </c>
    </row>
    <row r="551" spans="1:5" x14ac:dyDescent="0.25">
      <c r="A551">
        <v>202010</v>
      </c>
      <c r="B551">
        <v>-2.1000000000000001E-2</v>
      </c>
      <c r="C551">
        <v>4.2699999999999995E-2</v>
      </c>
      <c r="D551">
        <v>4.3099999999999999E-2</v>
      </c>
      <c r="E551">
        <v>-3.2000000000000001E-2</v>
      </c>
    </row>
    <row r="552" spans="1:5" x14ac:dyDescent="0.25">
      <c r="A552">
        <v>202011</v>
      </c>
      <c r="B552">
        <v>0.12470000000000001</v>
      </c>
      <c r="C552">
        <v>5.7200000000000001E-2</v>
      </c>
      <c r="D552">
        <v>2.1499999999999998E-2</v>
      </c>
      <c r="E552">
        <v>-0.12470000000000001</v>
      </c>
    </row>
    <row r="553" spans="1:5" x14ac:dyDescent="0.25">
      <c r="A553">
        <v>202012</v>
      </c>
      <c r="B553">
        <v>4.6300000000000001E-2</v>
      </c>
      <c r="C553">
        <v>4.7899999999999998E-2</v>
      </c>
      <c r="D553">
        <v>-1.34E-2</v>
      </c>
      <c r="E553">
        <v>-2.3799999999999998E-2</v>
      </c>
    </row>
    <row r="554" spans="1:5" x14ac:dyDescent="0.25">
      <c r="A554">
        <v>202101</v>
      </c>
      <c r="B554">
        <v>-2.9999999999999997E-4</v>
      </c>
      <c r="C554">
        <v>7.4999999999999997E-2</v>
      </c>
      <c r="D554">
        <v>2.8500000000000001E-2</v>
      </c>
      <c r="E554">
        <v>4.53E-2</v>
      </c>
    </row>
    <row r="555" spans="1:5" x14ac:dyDescent="0.25">
      <c r="A555">
        <v>202102</v>
      </c>
      <c r="B555">
        <v>2.7799999999999998E-2</v>
      </c>
      <c r="C555">
        <v>2.07E-2</v>
      </c>
      <c r="D555">
        <v>7.0999999999999994E-2</v>
      </c>
      <c r="E555">
        <v>-7.9299999999999995E-2</v>
      </c>
    </row>
    <row r="556" spans="1:5" x14ac:dyDescent="0.25">
      <c r="A556">
        <v>202103</v>
      </c>
      <c r="B556">
        <v>3.0800000000000001E-2</v>
      </c>
      <c r="C556">
        <v>-2.2799999999999997E-2</v>
      </c>
      <c r="D556">
        <v>7.2700000000000001E-2</v>
      </c>
      <c r="E556">
        <v>-6.1600000000000002E-2</v>
      </c>
    </row>
    <row r="557" spans="1:5" x14ac:dyDescent="0.25">
      <c r="A557">
        <v>202104</v>
      </c>
      <c r="B557">
        <v>4.9299999999999997E-2</v>
      </c>
      <c r="C557">
        <v>-3.2000000000000001E-2</v>
      </c>
      <c r="D557">
        <v>-9.4999999999999998E-3</v>
      </c>
      <c r="E557">
        <v>1.2199999999999999E-2</v>
      </c>
    </row>
    <row r="558" spans="1:5" x14ac:dyDescent="0.25">
      <c r="A558">
        <v>202105</v>
      </c>
      <c r="B558">
        <v>2.8999999999999998E-3</v>
      </c>
      <c r="C558">
        <v>-2.7000000000000001E-3</v>
      </c>
      <c r="D558">
        <v>7.1300000000000002E-2</v>
      </c>
      <c r="E558">
        <v>9.0000000000000011E-3</v>
      </c>
    </row>
    <row r="559" spans="1:5" x14ac:dyDescent="0.25">
      <c r="A559">
        <v>202106</v>
      </c>
      <c r="B559">
        <v>2.75E-2</v>
      </c>
      <c r="C559">
        <v>1.6E-2</v>
      </c>
      <c r="D559">
        <v>-7.7499999999999999E-2</v>
      </c>
      <c r="E559">
        <v>2.1600000000000001E-2</v>
      </c>
    </row>
    <row r="560" spans="1:5" x14ac:dyDescent="0.25">
      <c r="A560">
        <v>202107</v>
      </c>
      <c r="B560">
        <v>1.2699999999999999E-2</v>
      </c>
      <c r="C560">
        <v>-3.9399999999999998E-2</v>
      </c>
      <c r="D560">
        <v>-1.8100000000000002E-2</v>
      </c>
      <c r="E560">
        <v>-2.3099999999999999E-2</v>
      </c>
    </row>
    <row r="561" spans="1:5" x14ac:dyDescent="0.25">
      <c r="A561">
        <v>202108</v>
      </c>
      <c r="B561">
        <v>2.9100000000000001E-2</v>
      </c>
      <c r="C561">
        <v>-4.5999999999999999E-3</v>
      </c>
      <c r="D561">
        <v>-1E-3</v>
      </c>
      <c r="E561">
        <v>2.4900000000000002E-2</v>
      </c>
    </row>
    <row r="562" spans="1:5" x14ac:dyDescent="0.25">
      <c r="A562">
        <v>202109</v>
      </c>
      <c r="B562">
        <v>-4.3700000000000003E-2</v>
      </c>
      <c r="C562">
        <v>6.7000000000000002E-3</v>
      </c>
      <c r="D562">
        <v>5.0999999999999997E-2</v>
      </c>
      <c r="E562">
        <v>1.4999999999999999E-2</v>
      </c>
    </row>
    <row r="563" spans="1:5" x14ac:dyDescent="0.25">
      <c r="A563">
        <v>202110</v>
      </c>
      <c r="B563">
        <v>6.6500000000000004E-2</v>
      </c>
      <c r="C563">
        <v>-2.3700000000000002E-2</v>
      </c>
      <c r="D563">
        <v>-4.5000000000000005E-3</v>
      </c>
      <c r="E563">
        <v>3.2400000000000005E-2</v>
      </c>
    </row>
    <row r="564" spans="1:5" x14ac:dyDescent="0.25">
      <c r="A564">
        <v>202111</v>
      </c>
      <c r="B564">
        <v>-1.55E-2</v>
      </c>
      <c r="C564">
        <v>-1.32E-2</v>
      </c>
      <c r="D564">
        <v>-4.0999999999999995E-3</v>
      </c>
      <c r="E564">
        <v>8.6E-3</v>
      </c>
    </row>
    <row r="565" spans="1:5" x14ac:dyDescent="0.25">
      <c r="A565">
        <v>202112</v>
      </c>
      <c r="B565">
        <v>3.1E-2</v>
      </c>
      <c r="C565">
        <v>-1.6399999999999998E-2</v>
      </c>
      <c r="D565">
        <v>3.2199999999999999E-2</v>
      </c>
      <c r="E565">
        <v>-2.7400000000000001E-2</v>
      </c>
    </row>
    <row r="566" spans="1:5" x14ac:dyDescent="0.25">
      <c r="A566">
        <v>202201</v>
      </c>
      <c r="B566">
        <v>-6.25E-2</v>
      </c>
      <c r="C566">
        <v>-5.96E-2</v>
      </c>
      <c r="D566">
        <v>0.128</v>
      </c>
      <c r="E566">
        <v>-2.6200000000000001E-2</v>
      </c>
    </row>
    <row r="567" spans="1:5" x14ac:dyDescent="0.25">
      <c r="A567">
        <v>202202</v>
      </c>
      <c r="B567">
        <v>-2.29E-2</v>
      </c>
      <c r="C567">
        <v>2.1899999999999999E-2</v>
      </c>
      <c r="D567">
        <v>3.1E-2</v>
      </c>
      <c r="E567">
        <v>1.77E-2</v>
      </c>
    </row>
    <row r="568" spans="1:5" x14ac:dyDescent="0.25">
      <c r="A568">
        <v>202203</v>
      </c>
      <c r="B568">
        <v>3.0600000000000002E-2</v>
      </c>
      <c r="C568">
        <v>-1.66E-2</v>
      </c>
      <c r="D568">
        <v>-1.7600000000000001E-2</v>
      </c>
      <c r="E568">
        <v>2.9700000000000001E-2</v>
      </c>
    </row>
    <row r="569" spans="1:5" x14ac:dyDescent="0.25">
      <c r="A569">
        <v>202204</v>
      </c>
      <c r="B569">
        <v>-9.4600000000000004E-2</v>
      </c>
      <c r="C569">
        <v>-1.38E-2</v>
      </c>
      <c r="D569">
        <v>6.1699999999999998E-2</v>
      </c>
      <c r="E569">
        <v>4.87E-2</v>
      </c>
    </row>
    <row r="570" spans="1:5" x14ac:dyDescent="0.25">
      <c r="A570">
        <v>202205</v>
      </c>
      <c r="B570">
        <v>-3.4000000000000002E-3</v>
      </c>
      <c r="C570">
        <v>-1.9599999999999999E-2</v>
      </c>
      <c r="D570">
        <v>8.5900000000000004E-2</v>
      </c>
      <c r="E570">
        <v>2.46E-2</v>
      </c>
    </row>
    <row r="571" spans="1:5" x14ac:dyDescent="0.25">
      <c r="A571">
        <v>202206</v>
      </c>
      <c r="B571">
        <v>-8.4399999999999989E-2</v>
      </c>
      <c r="C571">
        <v>2.18E-2</v>
      </c>
      <c r="D571">
        <v>-6.0999999999999999E-2</v>
      </c>
      <c r="E571">
        <v>7.3000000000000001E-3</v>
      </c>
    </row>
    <row r="572" spans="1:5" x14ac:dyDescent="0.25">
      <c r="A572">
        <v>202207</v>
      </c>
      <c r="B572">
        <v>9.5700000000000007E-2</v>
      </c>
      <c r="C572">
        <v>2.7999999999999997E-2</v>
      </c>
      <c r="D572">
        <v>-4.0300000000000002E-2</v>
      </c>
      <c r="E572">
        <v>-3.9399999999999998E-2</v>
      </c>
    </row>
    <row r="573" spans="1:5" x14ac:dyDescent="0.25">
      <c r="A573">
        <v>202208</v>
      </c>
      <c r="B573">
        <v>-3.7699999999999997E-2</v>
      </c>
      <c r="C573">
        <v>1.3999999999999999E-2</v>
      </c>
      <c r="D573">
        <v>2.8999999999999998E-3</v>
      </c>
      <c r="E573">
        <v>2.1000000000000001E-2</v>
      </c>
    </row>
    <row r="574" spans="1:5" x14ac:dyDescent="0.25">
      <c r="A574">
        <v>202209</v>
      </c>
      <c r="B574">
        <v>-9.35E-2</v>
      </c>
      <c r="C574">
        <v>-8.199999999999999E-3</v>
      </c>
      <c r="D574">
        <v>2.0000000000000001E-4</v>
      </c>
      <c r="E574">
        <v>3.5099999999999999E-2</v>
      </c>
    </row>
    <row r="575" spans="1:5" x14ac:dyDescent="0.25">
      <c r="A575">
        <v>202210</v>
      </c>
      <c r="B575">
        <v>7.8299999999999995E-2</v>
      </c>
      <c r="C575">
        <v>7.000000000000001E-4</v>
      </c>
      <c r="D575">
        <v>8.0600000000000005E-2</v>
      </c>
      <c r="E575">
        <v>3.9599999999999996E-2</v>
      </c>
    </row>
    <row r="576" spans="1:5" x14ac:dyDescent="0.25">
      <c r="A576">
        <v>202211</v>
      </c>
      <c r="B576">
        <v>4.6100000000000002E-2</v>
      </c>
      <c r="C576">
        <v>-3.5099999999999999E-2</v>
      </c>
      <c r="D576">
        <v>1.41E-2</v>
      </c>
      <c r="E576">
        <v>-1.9799999999999998E-2</v>
      </c>
    </row>
    <row r="577" spans="1:5" x14ac:dyDescent="0.25">
      <c r="A577">
        <v>202212</v>
      </c>
      <c r="B577">
        <v>-6.4100000000000004E-2</v>
      </c>
      <c r="C577">
        <v>-6.8999999999999999E-3</v>
      </c>
      <c r="D577">
        <v>1.34E-2</v>
      </c>
      <c r="E577">
        <v>4.53E-2</v>
      </c>
    </row>
    <row r="578" spans="1:5" x14ac:dyDescent="0.25">
      <c r="A578">
        <v>202301</v>
      </c>
      <c r="B578">
        <v>6.6400000000000001E-2</v>
      </c>
      <c r="C578">
        <v>5.0099999999999999E-2</v>
      </c>
      <c r="D578">
        <v>-0.04</v>
      </c>
      <c r="E578">
        <v>-0.16020000000000001</v>
      </c>
    </row>
    <row r="579" spans="1:5" x14ac:dyDescent="0.25">
      <c r="A579">
        <v>202302</v>
      </c>
      <c r="B579">
        <v>-2.5899999999999999E-2</v>
      </c>
      <c r="C579">
        <v>1.1699999999999999E-2</v>
      </c>
      <c r="D579">
        <v>-8.3000000000000001E-3</v>
      </c>
      <c r="E579">
        <v>1.2999999999999999E-3</v>
      </c>
    </row>
    <row r="580" spans="1:5" x14ac:dyDescent="0.25">
      <c r="A580">
        <v>202303</v>
      </c>
      <c r="B580">
        <v>2.5099999999999997E-2</v>
      </c>
      <c r="C580">
        <v>-5.5099999999999996E-2</v>
      </c>
      <c r="D580">
        <v>-8.8699999999999987E-2</v>
      </c>
      <c r="E580">
        <v>-2.4500000000000001E-2</v>
      </c>
    </row>
    <row r="581" spans="1:5" x14ac:dyDescent="0.25">
      <c r="A581">
        <v>202304</v>
      </c>
      <c r="B581">
        <v>6.0999999999999995E-3</v>
      </c>
      <c r="C581">
        <v>-3.3599999999999998E-2</v>
      </c>
      <c r="D581">
        <v>-5.0000000000000001E-4</v>
      </c>
      <c r="E581">
        <v>1.6200000000000003E-2</v>
      </c>
    </row>
    <row r="582" spans="1:5" x14ac:dyDescent="0.25">
      <c r="A582">
        <v>202305</v>
      </c>
      <c r="B582">
        <v>3.4999999999999996E-3</v>
      </c>
      <c r="C582">
        <v>1.6E-2</v>
      </c>
      <c r="D582">
        <v>-7.7399999999999997E-2</v>
      </c>
      <c r="E582">
        <v>-6.5000000000000006E-3</v>
      </c>
    </row>
    <row r="583" spans="1:5" x14ac:dyDescent="0.25">
      <c r="A583">
        <v>202306</v>
      </c>
      <c r="B583">
        <v>6.4699999999999994E-2</v>
      </c>
      <c r="C583">
        <v>1.55E-2</v>
      </c>
      <c r="D583">
        <v>-2E-3</v>
      </c>
      <c r="E583">
        <v>-2.35E-2</v>
      </c>
    </row>
    <row r="584" spans="1:5" x14ac:dyDescent="0.25">
      <c r="A584">
        <v>202307</v>
      </c>
      <c r="B584">
        <v>3.2099999999999997E-2</v>
      </c>
      <c r="C584">
        <v>2.0499999999999997E-2</v>
      </c>
      <c r="D584">
        <v>4.1100000000000005E-2</v>
      </c>
      <c r="E584">
        <v>-4.0500000000000001E-2</v>
      </c>
    </row>
    <row r="585" spans="1:5" x14ac:dyDescent="0.25">
      <c r="A585">
        <v>202308</v>
      </c>
      <c r="B585">
        <v>-2.3900000000000001E-2</v>
      </c>
      <c r="C585">
        <v>-3.2000000000000001E-2</v>
      </c>
      <c r="D585">
        <v>-1.0800000000000001E-2</v>
      </c>
      <c r="E585">
        <v>3.7699999999999997E-2</v>
      </c>
    </row>
    <row r="586" spans="1:5" x14ac:dyDescent="0.25">
      <c r="A586">
        <v>202309</v>
      </c>
      <c r="B586">
        <v>-5.2400000000000002E-2</v>
      </c>
      <c r="C586">
        <v>-2.4900000000000002E-2</v>
      </c>
      <c r="D586">
        <v>1.4499999999999999E-2</v>
      </c>
      <c r="E586">
        <v>2.3999999999999998E-3</v>
      </c>
    </row>
    <row r="587" spans="1:5" x14ac:dyDescent="0.25">
      <c r="A587">
        <v>202310</v>
      </c>
      <c r="B587">
        <v>-3.1800000000000002E-2</v>
      </c>
      <c r="C587">
        <v>-3.8800000000000001E-2</v>
      </c>
      <c r="D587">
        <v>1.9E-3</v>
      </c>
      <c r="E587">
        <v>1.6799999999999999E-2</v>
      </c>
    </row>
    <row r="588" spans="1:5" x14ac:dyDescent="0.25">
      <c r="A588">
        <v>202311</v>
      </c>
      <c r="B588">
        <v>8.8300000000000003E-2</v>
      </c>
      <c r="C588">
        <v>-2.9999999999999997E-4</v>
      </c>
      <c r="D588">
        <v>1.66E-2</v>
      </c>
      <c r="E588">
        <v>2.76E-2</v>
      </c>
    </row>
    <row r="589" spans="1:5" x14ac:dyDescent="0.25">
      <c r="A589">
        <v>202312</v>
      </c>
      <c r="B589">
        <v>4.87E-2</v>
      </c>
      <c r="C589">
        <v>6.3600000000000004E-2</v>
      </c>
      <c r="D589">
        <v>4.9200000000000001E-2</v>
      </c>
      <c r="E589">
        <v>-5.4800000000000001E-2</v>
      </c>
    </row>
    <row r="590" spans="1:5" x14ac:dyDescent="0.25">
      <c r="A590">
        <v>202401</v>
      </c>
      <c r="B590">
        <v>7.3000000000000001E-3</v>
      </c>
      <c r="C590">
        <v>-5.0700000000000002E-2</v>
      </c>
      <c r="D590">
        <v>-2.3799999999999998E-2</v>
      </c>
      <c r="E590">
        <v>5.4199999999999998E-2</v>
      </c>
    </row>
    <row r="591" spans="1:5" x14ac:dyDescent="0.25">
      <c r="A591">
        <v>202402</v>
      </c>
      <c r="B591">
        <v>5.0700000000000002E-2</v>
      </c>
      <c r="C591">
        <v>-2.3999999999999998E-3</v>
      </c>
      <c r="D591">
        <v>-3.4300000000000004E-2</v>
      </c>
      <c r="E591">
        <v>4.9000000000000002E-2</v>
      </c>
    </row>
    <row r="592" spans="1:5" x14ac:dyDescent="0.25">
      <c r="A592">
        <v>202403</v>
      </c>
      <c r="B592">
        <v>2.8399999999999998E-2</v>
      </c>
      <c r="C592">
        <v>-2.5000000000000001E-2</v>
      </c>
      <c r="D592">
        <v>4.1599999999999998E-2</v>
      </c>
      <c r="E592">
        <v>-3.2000000000000002E-3</v>
      </c>
    </row>
    <row r="593" spans="1:5" x14ac:dyDescent="0.25">
      <c r="A593">
        <v>202404</v>
      </c>
      <c r="B593">
        <v>-4.6500000000000007E-2</v>
      </c>
      <c r="C593">
        <v>-2.3700000000000002E-2</v>
      </c>
      <c r="D593">
        <v>-4.5000000000000005E-3</v>
      </c>
      <c r="E593">
        <v>-4.3E-3</v>
      </c>
    </row>
    <row r="594" spans="1:5" x14ac:dyDescent="0.25">
      <c r="A594">
        <v>202405</v>
      </c>
      <c r="B594">
        <v>4.3299999999999998E-2</v>
      </c>
      <c r="C594">
        <v>5.5000000000000005E-3</v>
      </c>
      <c r="D594">
        <v>-1.3100000000000001E-2</v>
      </c>
      <c r="E594">
        <v>-1.6000000000000001E-3</v>
      </c>
    </row>
    <row r="595" spans="1:5" x14ac:dyDescent="0.25">
      <c r="A595">
        <v>202406</v>
      </c>
      <c r="B595">
        <v>2.7999999999999997E-2</v>
      </c>
      <c r="C595">
        <v>-0.03</v>
      </c>
      <c r="D595">
        <v>-3.3599999999999998E-2</v>
      </c>
      <c r="E595">
        <v>8.5000000000000006E-3</v>
      </c>
    </row>
    <row r="596" spans="1:5" x14ac:dyDescent="0.25">
      <c r="A596">
        <v>202407</v>
      </c>
      <c r="B596">
        <v>1.2199999999999999E-2</v>
      </c>
      <c r="C596">
        <v>6.8099999999999994E-2</v>
      </c>
      <c r="D596">
        <v>5.62E-2</v>
      </c>
      <c r="E596">
        <v>-2.35E-2</v>
      </c>
    </row>
    <row r="597" spans="1:5" x14ac:dyDescent="0.25">
      <c r="A597">
        <v>202408</v>
      </c>
      <c r="B597">
        <v>1.6E-2</v>
      </c>
      <c r="C597">
        <v>-3.49E-2</v>
      </c>
      <c r="D597">
        <v>-1.1000000000000001E-2</v>
      </c>
      <c r="E597">
        <v>4.8099999999999997E-2</v>
      </c>
    </row>
    <row r="598" spans="1:5" x14ac:dyDescent="0.25">
      <c r="A598">
        <v>202409</v>
      </c>
      <c r="B598">
        <v>1.72E-2</v>
      </c>
      <c r="C598">
        <v>-1.2999999999999999E-3</v>
      </c>
      <c r="D598">
        <v>-2.7699999999999999E-2</v>
      </c>
      <c r="E598">
        <v>-6.1999999999999998E-3</v>
      </c>
    </row>
    <row r="599" spans="1:5" x14ac:dyDescent="0.25">
      <c r="A599">
        <v>202410</v>
      </c>
      <c r="B599">
        <v>-0.01</v>
      </c>
      <c r="C599">
        <v>-9.8999999999999991E-3</v>
      </c>
      <c r="D599">
        <v>8.6E-3</v>
      </c>
      <c r="E599">
        <v>0.03</v>
      </c>
    </row>
    <row r="600" spans="1:5" x14ac:dyDescent="0.25">
      <c r="A600">
        <v>202411</v>
      </c>
      <c r="B600">
        <v>6.4899999999999999E-2</v>
      </c>
      <c r="C600">
        <v>4.4600000000000001E-2</v>
      </c>
      <c r="D600">
        <v>1.5E-3</v>
      </c>
      <c r="E600">
        <v>0.01</v>
      </c>
    </row>
    <row r="601" spans="1:5" x14ac:dyDescent="0.25">
      <c r="A601">
        <v>202412</v>
      </c>
      <c r="B601">
        <v>-3.1699999999999999E-2</v>
      </c>
      <c r="C601">
        <v>-2.7099999999999999E-2</v>
      </c>
      <c r="D601">
        <v>-0.03</v>
      </c>
      <c r="E601">
        <v>-3.0000000000000001E-3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ReturnData</vt:lpstr>
      <vt:lpstr>Momentum Signal</vt:lpstr>
      <vt:lpstr>Monthly Ranks</vt:lpstr>
      <vt:lpstr>HighMomentumPortfolio</vt:lpstr>
      <vt:lpstr>LowMomentumPortfolio</vt:lpstr>
      <vt:lpstr>Drawdown</vt:lpstr>
      <vt:lpstr>Leverage</vt:lpstr>
      <vt:lpstr>Single Factor Regression Graph</vt:lpstr>
      <vt:lpstr>Single Factor Regression</vt:lpstr>
      <vt:lpstr>Optimal Market and Longshort Po</vt:lpstr>
      <vt:lpstr>Correlation Table</vt:lpstr>
      <vt:lpstr>Sheet10</vt:lpstr>
      <vt:lpstr>Sheet11</vt:lpstr>
      <vt:lpstr>Multi Factor Regression </vt:lpstr>
      <vt:lpstr>Other Factor Returns</vt:lpstr>
    </vt:vector>
  </TitlesOfParts>
  <Company>University of Notre Dame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Bacidore</dc:creator>
  <cp:lastModifiedBy>Ramsey To</cp:lastModifiedBy>
  <dcterms:created xsi:type="dcterms:W3CDTF">2023-11-03T13:25:33Z</dcterms:created>
  <dcterms:modified xsi:type="dcterms:W3CDTF">2026-04-28T18:07:59Z</dcterms:modified>
</cp:coreProperties>
</file>